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\matura2026_informatyka\Maj_2025\zad7\"/>
    </mc:Choice>
  </mc:AlternateContent>
  <xr:revisionPtr revIDLastSave="0" documentId="13_ncr:1_{1C97D5A7-350E-4402-8EDA-A046DF2DAC03}" xr6:coauthVersionLast="47" xr6:coauthVersionMax="47" xr10:uidLastSave="{00000000-0000-0000-0000-000000000000}"/>
  <bookViews>
    <workbookView xWindow="-120" yWindow="-120" windowWidth="29040" windowHeight="15720" activeTab="3" xr2:uid="{76D643B1-298A-4CF3-A369-BA06A29F8C7F}"/>
  </bookViews>
  <sheets>
    <sheet name="7.1." sheetId="5" r:id="rId1"/>
    <sheet name="7.2." sheetId="8" r:id="rId2"/>
    <sheet name="7.3." sheetId="9" r:id="rId3"/>
    <sheet name="7.4." sheetId="10" r:id="rId4"/>
    <sheet name="pomiary" sheetId="4" r:id="rId5"/>
    <sheet name="obszary" sheetId="3" r:id="rId6"/>
    <sheet name="laziki" sheetId="2" r:id="rId7"/>
    <sheet name="Arkusz1" sheetId="1" r:id="rId8"/>
  </sheets>
  <definedNames>
    <definedName name="_xlcn.WorksheetConnection_pomiaryA1I51801" hidden="1">pomiary!$A$1:$I$5180</definedName>
  </definedNames>
  <calcPr calcId="191029"/>
  <pivotCaches>
    <pivotCache cacheId="5" r:id="rId9"/>
    <pivotCache cacheId="19" r:id="rId10"/>
    <pivotCache cacheId="25" r:id="rId11"/>
    <pivotCache cacheId="31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Zakres" name="Zakres" connection="WorksheetConnection_pomiary!$A$1:$I$518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0" l="1"/>
  <c r="G6" i="10"/>
  <c r="G7" i="10"/>
  <c r="G8" i="10"/>
  <c r="G9" i="10"/>
  <c r="G10" i="10"/>
  <c r="G11" i="10"/>
  <c r="G12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5" i="10"/>
  <c r="E5" i="10"/>
  <c r="F5" i="10"/>
  <c r="E6" i="10"/>
  <c r="F6" i="10"/>
  <c r="E7" i="10"/>
  <c r="F7" i="10"/>
  <c r="E8" i="10"/>
  <c r="F8" i="10"/>
  <c r="E9" i="10"/>
  <c r="F9" i="10"/>
  <c r="E10" i="10"/>
  <c r="F10" i="10"/>
  <c r="E11" i="10"/>
  <c r="F11" i="10"/>
  <c r="E12" i="10"/>
  <c r="F12" i="10"/>
  <c r="E13" i="10"/>
  <c r="F13" i="10"/>
  <c r="E14" i="10"/>
  <c r="F14" i="10"/>
  <c r="E15" i="10"/>
  <c r="F15" i="10"/>
  <c r="E16" i="10"/>
  <c r="F16" i="10"/>
  <c r="E17" i="10"/>
  <c r="F17" i="10"/>
  <c r="E18" i="10"/>
  <c r="F18" i="10"/>
  <c r="E19" i="10"/>
  <c r="F19" i="10"/>
  <c r="E20" i="10"/>
  <c r="F20" i="10"/>
  <c r="E21" i="10"/>
  <c r="F21" i="10"/>
  <c r="E22" i="10"/>
  <c r="F22" i="10"/>
  <c r="E23" i="10"/>
  <c r="F23" i="10"/>
  <c r="E24" i="10"/>
  <c r="F24" i="10"/>
  <c r="E25" i="10"/>
  <c r="F25" i="10"/>
  <c r="E26" i="10"/>
  <c r="F26" i="10"/>
  <c r="E27" i="10"/>
  <c r="F27" i="10"/>
  <c r="E28" i="10"/>
  <c r="F28" i="10"/>
  <c r="E29" i="10"/>
  <c r="F29" i="10"/>
  <c r="E30" i="10"/>
  <c r="F30" i="10"/>
  <c r="E31" i="10"/>
  <c r="F31" i="10"/>
  <c r="E32" i="10"/>
  <c r="F32" i="10"/>
  <c r="E33" i="10"/>
  <c r="F33" i="10"/>
  <c r="E34" i="10"/>
  <c r="F34" i="10"/>
  <c r="E35" i="10"/>
  <c r="F35" i="10"/>
  <c r="E36" i="10"/>
  <c r="F36" i="10"/>
  <c r="E37" i="10"/>
  <c r="F37" i="10"/>
  <c r="E38" i="10"/>
  <c r="F38" i="10"/>
  <c r="E39" i="10"/>
  <c r="F39" i="10"/>
  <c r="E40" i="10"/>
  <c r="F40" i="10"/>
  <c r="E41" i="10"/>
  <c r="F41" i="10"/>
  <c r="E42" i="10"/>
  <c r="F42" i="10"/>
  <c r="E43" i="10"/>
  <c r="F43" i="10"/>
  <c r="E44" i="10"/>
  <c r="F44" i="10"/>
  <c r="E45" i="10"/>
  <c r="F45" i="10"/>
  <c r="E46" i="10"/>
  <c r="F46" i="10"/>
  <c r="E47" i="10"/>
  <c r="F47" i="10"/>
  <c r="E48" i="10"/>
  <c r="F48" i="10"/>
  <c r="E49" i="10"/>
  <c r="F49" i="10"/>
  <c r="E50" i="10"/>
  <c r="F50" i="10"/>
  <c r="E51" i="10"/>
  <c r="F51" i="10"/>
  <c r="E52" i="10"/>
  <c r="F52" i="10"/>
  <c r="E53" i="10"/>
  <c r="F53" i="10"/>
  <c r="E54" i="10"/>
  <c r="F54" i="10"/>
  <c r="E55" i="10"/>
  <c r="F55" i="10"/>
  <c r="E56" i="10"/>
  <c r="F56" i="10"/>
  <c r="E57" i="10"/>
  <c r="F57" i="10"/>
  <c r="E58" i="10"/>
  <c r="F58" i="10"/>
  <c r="E59" i="10"/>
  <c r="F59" i="10"/>
  <c r="E60" i="10"/>
  <c r="F60" i="10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392" i="4"/>
  <c r="O2393" i="4"/>
  <c r="O2394" i="4"/>
  <c r="O2395" i="4"/>
  <c r="O2396" i="4"/>
  <c r="O2397" i="4"/>
  <c r="O2398" i="4"/>
  <c r="O2399" i="4"/>
  <c r="O2400" i="4"/>
  <c r="O2401" i="4"/>
  <c r="O2402" i="4"/>
  <c r="O2403" i="4"/>
  <c r="O2404" i="4"/>
  <c r="O2405" i="4"/>
  <c r="O2406" i="4"/>
  <c r="O2407" i="4"/>
  <c r="O2408" i="4"/>
  <c r="O2409" i="4"/>
  <c r="O2410" i="4"/>
  <c r="O2411" i="4"/>
  <c r="O2412" i="4"/>
  <c r="O2413" i="4"/>
  <c r="O2414" i="4"/>
  <c r="O2415" i="4"/>
  <c r="O2416" i="4"/>
  <c r="O2417" i="4"/>
  <c r="O2418" i="4"/>
  <c r="O2419" i="4"/>
  <c r="O2420" i="4"/>
  <c r="O2421" i="4"/>
  <c r="O2422" i="4"/>
  <c r="O2423" i="4"/>
  <c r="O2424" i="4"/>
  <c r="O2425" i="4"/>
  <c r="O2426" i="4"/>
  <c r="O2427" i="4"/>
  <c r="O2428" i="4"/>
  <c r="O2429" i="4"/>
  <c r="O2430" i="4"/>
  <c r="O2431" i="4"/>
  <c r="O2432" i="4"/>
  <c r="O2433" i="4"/>
  <c r="O2434" i="4"/>
  <c r="O2435" i="4"/>
  <c r="O2436" i="4"/>
  <c r="O2437" i="4"/>
  <c r="O2438" i="4"/>
  <c r="O2439" i="4"/>
  <c r="O2440" i="4"/>
  <c r="O2441" i="4"/>
  <c r="O2442" i="4"/>
  <c r="O2443" i="4"/>
  <c r="O2444" i="4"/>
  <c r="O2445" i="4"/>
  <c r="O2446" i="4"/>
  <c r="O2447" i="4"/>
  <c r="O2448" i="4"/>
  <c r="O2449" i="4"/>
  <c r="O2450" i="4"/>
  <c r="O2451" i="4"/>
  <c r="O2452" i="4"/>
  <c r="O2453" i="4"/>
  <c r="O2454" i="4"/>
  <c r="O2455" i="4"/>
  <c r="O2456" i="4"/>
  <c r="O2457" i="4"/>
  <c r="O2458" i="4"/>
  <c r="O2459" i="4"/>
  <c r="O2460" i="4"/>
  <c r="O2461" i="4"/>
  <c r="O2462" i="4"/>
  <c r="O2463" i="4"/>
  <c r="O2464" i="4"/>
  <c r="O2465" i="4"/>
  <c r="O2466" i="4"/>
  <c r="O2467" i="4"/>
  <c r="O2468" i="4"/>
  <c r="O2469" i="4"/>
  <c r="O2470" i="4"/>
  <c r="O2471" i="4"/>
  <c r="O2472" i="4"/>
  <c r="O2473" i="4"/>
  <c r="O2474" i="4"/>
  <c r="O2475" i="4"/>
  <c r="O2476" i="4"/>
  <c r="O2477" i="4"/>
  <c r="O2478" i="4"/>
  <c r="O2479" i="4"/>
  <c r="O2480" i="4"/>
  <c r="O2481" i="4"/>
  <c r="O2482" i="4"/>
  <c r="O2483" i="4"/>
  <c r="O2484" i="4"/>
  <c r="O2485" i="4"/>
  <c r="O2486" i="4"/>
  <c r="O2487" i="4"/>
  <c r="O2488" i="4"/>
  <c r="O2489" i="4"/>
  <c r="O2490" i="4"/>
  <c r="O2491" i="4"/>
  <c r="O2492" i="4"/>
  <c r="O2493" i="4"/>
  <c r="O2494" i="4"/>
  <c r="O2495" i="4"/>
  <c r="O2496" i="4"/>
  <c r="O2497" i="4"/>
  <c r="O2498" i="4"/>
  <c r="O2499" i="4"/>
  <c r="O2500" i="4"/>
  <c r="O2501" i="4"/>
  <c r="O2502" i="4"/>
  <c r="O2503" i="4"/>
  <c r="O2504" i="4"/>
  <c r="O2505" i="4"/>
  <c r="O2506" i="4"/>
  <c r="O2507" i="4"/>
  <c r="O2508" i="4"/>
  <c r="O2509" i="4"/>
  <c r="O2510" i="4"/>
  <c r="O2511" i="4"/>
  <c r="O2512" i="4"/>
  <c r="O2513" i="4"/>
  <c r="O2514" i="4"/>
  <c r="O2515" i="4"/>
  <c r="O2516" i="4"/>
  <c r="O2517" i="4"/>
  <c r="O2518" i="4"/>
  <c r="O2519" i="4"/>
  <c r="O2520" i="4"/>
  <c r="O2521" i="4"/>
  <c r="O2522" i="4"/>
  <c r="O2523" i="4"/>
  <c r="O2524" i="4"/>
  <c r="O2525" i="4"/>
  <c r="O2526" i="4"/>
  <c r="O2527" i="4"/>
  <c r="O2528" i="4"/>
  <c r="O2529" i="4"/>
  <c r="O2530" i="4"/>
  <c r="O2531" i="4"/>
  <c r="O2532" i="4"/>
  <c r="O2533" i="4"/>
  <c r="O2534" i="4"/>
  <c r="O2535" i="4"/>
  <c r="O2536" i="4"/>
  <c r="O2537" i="4"/>
  <c r="O2538" i="4"/>
  <c r="O2539" i="4"/>
  <c r="O2540" i="4"/>
  <c r="O2541" i="4"/>
  <c r="O2542" i="4"/>
  <c r="O2543" i="4"/>
  <c r="O2544" i="4"/>
  <c r="O2545" i="4"/>
  <c r="O2546" i="4"/>
  <c r="O2547" i="4"/>
  <c r="O2548" i="4"/>
  <c r="O2549" i="4"/>
  <c r="O2550" i="4"/>
  <c r="O2551" i="4"/>
  <c r="O2552" i="4"/>
  <c r="O2553" i="4"/>
  <c r="O2554" i="4"/>
  <c r="O2555" i="4"/>
  <c r="O2556" i="4"/>
  <c r="O2557" i="4"/>
  <c r="O2558" i="4"/>
  <c r="O2559" i="4"/>
  <c r="O2560" i="4"/>
  <c r="O2561" i="4"/>
  <c r="O2562" i="4"/>
  <c r="O2563" i="4"/>
  <c r="O2564" i="4"/>
  <c r="O2565" i="4"/>
  <c r="O2566" i="4"/>
  <c r="O2567" i="4"/>
  <c r="O2568" i="4"/>
  <c r="O2569" i="4"/>
  <c r="O2570" i="4"/>
  <c r="O2571" i="4"/>
  <c r="O2572" i="4"/>
  <c r="O2573" i="4"/>
  <c r="O2574" i="4"/>
  <c r="O2575" i="4"/>
  <c r="O2576" i="4"/>
  <c r="O2577" i="4"/>
  <c r="O2578" i="4"/>
  <c r="O2579" i="4"/>
  <c r="O2580" i="4"/>
  <c r="O2581" i="4"/>
  <c r="O2582" i="4"/>
  <c r="O2583" i="4"/>
  <c r="O2584" i="4"/>
  <c r="O2585" i="4"/>
  <c r="O2586" i="4"/>
  <c r="O2587" i="4"/>
  <c r="O2588" i="4"/>
  <c r="O2589" i="4"/>
  <c r="O2590" i="4"/>
  <c r="O2591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701" i="4"/>
  <c r="O2702" i="4"/>
  <c r="O2703" i="4"/>
  <c r="O2704" i="4"/>
  <c r="O2705" i="4"/>
  <c r="O2706" i="4"/>
  <c r="O2707" i="4"/>
  <c r="O2708" i="4"/>
  <c r="O2709" i="4"/>
  <c r="O2710" i="4"/>
  <c r="O2711" i="4"/>
  <c r="O2712" i="4"/>
  <c r="O2713" i="4"/>
  <c r="O2714" i="4"/>
  <c r="O2715" i="4"/>
  <c r="O2716" i="4"/>
  <c r="O2717" i="4"/>
  <c r="O2718" i="4"/>
  <c r="O2719" i="4"/>
  <c r="O2720" i="4"/>
  <c r="O2721" i="4"/>
  <c r="O2722" i="4"/>
  <c r="O2723" i="4"/>
  <c r="O2724" i="4"/>
  <c r="O2725" i="4"/>
  <c r="O2726" i="4"/>
  <c r="O2727" i="4"/>
  <c r="O2728" i="4"/>
  <c r="O2729" i="4"/>
  <c r="O2730" i="4"/>
  <c r="O2731" i="4"/>
  <c r="O2732" i="4"/>
  <c r="O2733" i="4"/>
  <c r="O2734" i="4"/>
  <c r="O2735" i="4"/>
  <c r="O2736" i="4"/>
  <c r="O2737" i="4"/>
  <c r="O2738" i="4"/>
  <c r="O2739" i="4"/>
  <c r="O2740" i="4"/>
  <c r="O2741" i="4"/>
  <c r="O2742" i="4"/>
  <c r="O2743" i="4"/>
  <c r="O2744" i="4"/>
  <c r="O2745" i="4"/>
  <c r="O2746" i="4"/>
  <c r="O2747" i="4"/>
  <c r="O2748" i="4"/>
  <c r="O2749" i="4"/>
  <c r="O2750" i="4"/>
  <c r="O2751" i="4"/>
  <c r="O2752" i="4"/>
  <c r="O2753" i="4"/>
  <c r="O2754" i="4"/>
  <c r="O2755" i="4"/>
  <c r="O2756" i="4"/>
  <c r="O2757" i="4"/>
  <c r="O2758" i="4"/>
  <c r="O2759" i="4"/>
  <c r="O2760" i="4"/>
  <c r="O2761" i="4"/>
  <c r="O2762" i="4"/>
  <c r="O2763" i="4"/>
  <c r="O2764" i="4"/>
  <c r="O2765" i="4"/>
  <c r="O2766" i="4"/>
  <c r="O2767" i="4"/>
  <c r="O2768" i="4"/>
  <c r="O2769" i="4"/>
  <c r="O2770" i="4"/>
  <c r="O2771" i="4"/>
  <c r="O2772" i="4"/>
  <c r="O2773" i="4"/>
  <c r="O2774" i="4"/>
  <c r="O2775" i="4"/>
  <c r="O2776" i="4"/>
  <c r="O2777" i="4"/>
  <c r="O2778" i="4"/>
  <c r="O2779" i="4"/>
  <c r="O2780" i="4"/>
  <c r="O2781" i="4"/>
  <c r="O2782" i="4"/>
  <c r="O2783" i="4"/>
  <c r="O2784" i="4"/>
  <c r="O2785" i="4"/>
  <c r="O2786" i="4"/>
  <c r="O2787" i="4"/>
  <c r="O2788" i="4"/>
  <c r="O2789" i="4"/>
  <c r="O2790" i="4"/>
  <c r="O2791" i="4"/>
  <c r="O2792" i="4"/>
  <c r="O2793" i="4"/>
  <c r="O2794" i="4"/>
  <c r="O2795" i="4"/>
  <c r="O2796" i="4"/>
  <c r="O2797" i="4"/>
  <c r="O2798" i="4"/>
  <c r="O2799" i="4"/>
  <c r="O2800" i="4"/>
  <c r="O2801" i="4"/>
  <c r="O2802" i="4"/>
  <c r="O2803" i="4"/>
  <c r="O2804" i="4"/>
  <c r="O2805" i="4"/>
  <c r="O2806" i="4"/>
  <c r="O2807" i="4"/>
  <c r="O2808" i="4"/>
  <c r="O2809" i="4"/>
  <c r="O2810" i="4"/>
  <c r="O2811" i="4"/>
  <c r="O2812" i="4"/>
  <c r="O2813" i="4"/>
  <c r="O2814" i="4"/>
  <c r="O2815" i="4"/>
  <c r="O2816" i="4"/>
  <c r="O2817" i="4"/>
  <c r="O2818" i="4"/>
  <c r="O2819" i="4"/>
  <c r="O2820" i="4"/>
  <c r="O2821" i="4"/>
  <c r="O2822" i="4"/>
  <c r="O2823" i="4"/>
  <c r="O2824" i="4"/>
  <c r="O2825" i="4"/>
  <c r="O2826" i="4"/>
  <c r="O2827" i="4"/>
  <c r="O2828" i="4"/>
  <c r="O2829" i="4"/>
  <c r="O2830" i="4"/>
  <c r="O2831" i="4"/>
  <c r="O2832" i="4"/>
  <c r="O2833" i="4"/>
  <c r="O2834" i="4"/>
  <c r="O2835" i="4"/>
  <c r="O2836" i="4"/>
  <c r="O2837" i="4"/>
  <c r="O2838" i="4"/>
  <c r="O2839" i="4"/>
  <c r="O2840" i="4"/>
  <c r="O2841" i="4"/>
  <c r="O2842" i="4"/>
  <c r="O2843" i="4"/>
  <c r="O2844" i="4"/>
  <c r="O2845" i="4"/>
  <c r="O2846" i="4"/>
  <c r="O2847" i="4"/>
  <c r="O2848" i="4"/>
  <c r="O2849" i="4"/>
  <c r="O2850" i="4"/>
  <c r="O2851" i="4"/>
  <c r="O2852" i="4"/>
  <c r="O2853" i="4"/>
  <c r="O2854" i="4"/>
  <c r="O2855" i="4"/>
  <c r="O2856" i="4"/>
  <c r="O2857" i="4"/>
  <c r="O2858" i="4"/>
  <c r="O2859" i="4"/>
  <c r="O2860" i="4"/>
  <c r="O2861" i="4"/>
  <c r="O2862" i="4"/>
  <c r="O2863" i="4"/>
  <c r="O2864" i="4"/>
  <c r="O2865" i="4"/>
  <c r="O2866" i="4"/>
  <c r="O2867" i="4"/>
  <c r="O2868" i="4"/>
  <c r="O2869" i="4"/>
  <c r="O2870" i="4"/>
  <c r="O2871" i="4"/>
  <c r="O2872" i="4"/>
  <c r="O2873" i="4"/>
  <c r="O2874" i="4"/>
  <c r="O2875" i="4"/>
  <c r="O2876" i="4"/>
  <c r="O2877" i="4"/>
  <c r="O2878" i="4"/>
  <c r="O2879" i="4"/>
  <c r="O2880" i="4"/>
  <c r="O2881" i="4"/>
  <c r="O2882" i="4"/>
  <c r="O2883" i="4"/>
  <c r="O2884" i="4"/>
  <c r="O2885" i="4"/>
  <c r="O2886" i="4"/>
  <c r="O2887" i="4"/>
  <c r="O2888" i="4"/>
  <c r="O2889" i="4"/>
  <c r="O2890" i="4"/>
  <c r="O2891" i="4"/>
  <c r="O2892" i="4"/>
  <c r="O2893" i="4"/>
  <c r="O2894" i="4"/>
  <c r="O2895" i="4"/>
  <c r="O2896" i="4"/>
  <c r="O2897" i="4"/>
  <c r="O2898" i="4"/>
  <c r="O2899" i="4"/>
  <c r="O2900" i="4"/>
  <c r="O2901" i="4"/>
  <c r="O2902" i="4"/>
  <c r="O2903" i="4"/>
  <c r="O2904" i="4"/>
  <c r="O2905" i="4"/>
  <c r="O2906" i="4"/>
  <c r="O2907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940" i="4"/>
  <c r="O2941" i="4"/>
  <c r="O2942" i="4"/>
  <c r="O2943" i="4"/>
  <c r="O2944" i="4"/>
  <c r="O2945" i="4"/>
  <c r="O2946" i="4"/>
  <c r="O2947" i="4"/>
  <c r="O2948" i="4"/>
  <c r="O2949" i="4"/>
  <c r="O2950" i="4"/>
  <c r="O2951" i="4"/>
  <c r="O2952" i="4"/>
  <c r="O2953" i="4"/>
  <c r="O2954" i="4"/>
  <c r="O2955" i="4"/>
  <c r="O2956" i="4"/>
  <c r="O2957" i="4"/>
  <c r="O2958" i="4"/>
  <c r="O2959" i="4"/>
  <c r="O2960" i="4"/>
  <c r="O2961" i="4"/>
  <c r="O2962" i="4"/>
  <c r="O2963" i="4"/>
  <c r="O2964" i="4"/>
  <c r="O2965" i="4"/>
  <c r="O2966" i="4"/>
  <c r="O2967" i="4"/>
  <c r="O2968" i="4"/>
  <c r="O2969" i="4"/>
  <c r="O2970" i="4"/>
  <c r="O2971" i="4"/>
  <c r="O2972" i="4"/>
  <c r="O2973" i="4"/>
  <c r="O2974" i="4"/>
  <c r="O2975" i="4"/>
  <c r="O2976" i="4"/>
  <c r="O2977" i="4"/>
  <c r="O2978" i="4"/>
  <c r="O2979" i="4"/>
  <c r="O2980" i="4"/>
  <c r="O2981" i="4"/>
  <c r="O2982" i="4"/>
  <c r="O2983" i="4"/>
  <c r="O2984" i="4"/>
  <c r="O2985" i="4"/>
  <c r="O2986" i="4"/>
  <c r="O2987" i="4"/>
  <c r="O2988" i="4"/>
  <c r="O2989" i="4"/>
  <c r="O2990" i="4"/>
  <c r="O2991" i="4"/>
  <c r="O2992" i="4"/>
  <c r="O2993" i="4"/>
  <c r="O2994" i="4"/>
  <c r="O2995" i="4"/>
  <c r="O2996" i="4"/>
  <c r="O2997" i="4"/>
  <c r="O2998" i="4"/>
  <c r="O2999" i="4"/>
  <c r="O3000" i="4"/>
  <c r="O3001" i="4"/>
  <c r="O3002" i="4"/>
  <c r="O3003" i="4"/>
  <c r="O3004" i="4"/>
  <c r="O3005" i="4"/>
  <c r="O3006" i="4"/>
  <c r="O3007" i="4"/>
  <c r="O3008" i="4"/>
  <c r="O3009" i="4"/>
  <c r="O3010" i="4"/>
  <c r="O3011" i="4"/>
  <c r="O3012" i="4"/>
  <c r="O3013" i="4"/>
  <c r="O3014" i="4"/>
  <c r="O3015" i="4"/>
  <c r="O3016" i="4"/>
  <c r="O3017" i="4"/>
  <c r="O3018" i="4"/>
  <c r="O3019" i="4"/>
  <c r="O3020" i="4"/>
  <c r="O3021" i="4"/>
  <c r="O3022" i="4"/>
  <c r="O3023" i="4"/>
  <c r="O3024" i="4"/>
  <c r="O3025" i="4"/>
  <c r="O3026" i="4"/>
  <c r="O3027" i="4"/>
  <c r="O3028" i="4"/>
  <c r="O3029" i="4"/>
  <c r="O3030" i="4"/>
  <c r="O3031" i="4"/>
  <c r="O3032" i="4"/>
  <c r="O3033" i="4"/>
  <c r="O3034" i="4"/>
  <c r="O3035" i="4"/>
  <c r="O3036" i="4"/>
  <c r="O3037" i="4"/>
  <c r="O3038" i="4"/>
  <c r="O3039" i="4"/>
  <c r="O3040" i="4"/>
  <c r="O3041" i="4"/>
  <c r="O3042" i="4"/>
  <c r="O3043" i="4"/>
  <c r="O3044" i="4"/>
  <c r="O3045" i="4"/>
  <c r="O3046" i="4"/>
  <c r="O3047" i="4"/>
  <c r="O3048" i="4"/>
  <c r="O3049" i="4"/>
  <c r="O3050" i="4"/>
  <c r="O3051" i="4"/>
  <c r="O3052" i="4"/>
  <c r="O3053" i="4"/>
  <c r="O3054" i="4"/>
  <c r="O3055" i="4"/>
  <c r="O3056" i="4"/>
  <c r="O3057" i="4"/>
  <c r="O3058" i="4"/>
  <c r="O3059" i="4"/>
  <c r="O3060" i="4"/>
  <c r="O3061" i="4"/>
  <c r="O3062" i="4"/>
  <c r="O3063" i="4"/>
  <c r="O3064" i="4"/>
  <c r="O3065" i="4"/>
  <c r="O3066" i="4"/>
  <c r="O3067" i="4"/>
  <c r="O3068" i="4"/>
  <c r="O3069" i="4"/>
  <c r="O3070" i="4"/>
  <c r="O3071" i="4"/>
  <c r="O3072" i="4"/>
  <c r="O3073" i="4"/>
  <c r="O3074" i="4"/>
  <c r="O3075" i="4"/>
  <c r="O3076" i="4"/>
  <c r="O3077" i="4"/>
  <c r="O3078" i="4"/>
  <c r="O3079" i="4"/>
  <c r="O3080" i="4"/>
  <c r="O3081" i="4"/>
  <c r="O3082" i="4"/>
  <c r="O3083" i="4"/>
  <c r="O3084" i="4"/>
  <c r="O3085" i="4"/>
  <c r="O3086" i="4"/>
  <c r="O3087" i="4"/>
  <c r="O3088" i="4"/>
  <c r="O3089" i="4"/>
  <c r="O3090" i="4"/>
  <c r="O3091" i="4"/>
  <c r="O3092" i="4"/>
  <c r="O3093" i="4"/>
  <c r="O3094" i="4"/>
  <c r="O3095" i="4"/>
  <c r="O3096" i="4"/>
  <c r="O3097" i="4"/>
  <c r="O3098" i="4"/>
  <c r="O3099" i="4"/>
  <c r="O3100" i="4"/>
  <c r="O3101" i="4"/>
  <c r="O3102" i="4"/>
  <c r="O3103" i="4"/>
  <c r="O3104" i="4"/>
  <c r="O3105" i="4"/>
  <c r="O3106" i="4"/>
  <c r="O3107" i="4"/>
  <c r="O3108" i="4"/>
  <c r="O3109" i="4"/>
  <c r="O3110" i="4"/>
  <c r="O3111" i="4"/>
  <c r="O3112" i="4"/>
  <c r="O3113" i="4"/>
  <c r="O3114" i="4"/>
  <c r="O3115" i="4"/>
  <c r="O3116" i="4"/>
  <c r="O3117" i="4"/>
  <c r="O3118" i="4"/>
  <c r="O3119" i="4"/>
  <c r="O3120" i="4"/>
  <c r="O3121" i="4"/>
  <c r="O3122" i="4"/>
  <c r="O3123" i="4"/>
  <c r="O3124" i="4"/>
  <c r="O3125" i="4"/>
  <c r="O3126" i="4"/>
  <c r="O3127" i="4"/>
  <c r="O3128" i="4"/>
  <c r="O3129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0" i="4"/>
  <c r="O3531" i="4"/>
  <c r="O3532" i="4"/>
  <c r="O3533" i="4"/>
  <c r="O3534" i="4"/>
  <c r="O3535" i="4"/>
  <c r="O3536" i="4"/>
  <c r="O3537" i="4"/>
  <c r="O3538" i="4"/>
  <c r="O3539" i="4"/>
  <c r="O3540" i="4"/>
  <c r="O3541" i="4"/>
  <c r="O3542" i="4"/>
  <c r="O3543" i="4"/>
  <c r="O3544" i="4"/>
  <c r="O3545" i="4"/>
  <c r="O3546" i="4"/>
  <c r="O3547" i="4"/>
  <c r="O3548" i="4"/>
  <c r="O3549" i="4"/>
  <c r="O3550" i="4"/>
  <c r="O3551" i="4"/>
  <c r="O3552" i="4"/>
  <c r="O3553" i="4"/>
  <c r="O3554" i="4"/>
  <c r="O3555" i="4"/>
  <c r="O3556" i="4"/>
  <c r="O3557" i="4"/>
  <c r="O3558" i="4"/>
  <c r="O3559" i="4"/>
  <c r="O3560" i="4"/>
  <c r="O3561" i="4"/>
  <c r="O3562" i="4"/>
  <c r="O3563" i="4"/>
  <c r="O3564" i="4"/>
  <c r="O3565" i="4"/>
  <c r="O3566" i="4"/>
  <c r="O3567" i="4"/>
  <c r="O3568" i="4"/>
  <c r="O3569" i="4"/>
  <c r="O3570" i="4"/>
  <c r="O3571" i="4"/>
  <c r="O3572" i="4"/>
  <c r="O3573" i="4"/>
  <c r="O3574" i="4"/>
  <c r="O3575" i="4"/>
  <c r="O3576" i="4"/>
  <c r="O3577" i="4"/>
  <c r="O3578" i="4"/>
  <c r="O3579" i="4"/>
  <c r="O3580" i="4"/>
  <c r="O3581" i="4"/>
  <c r="O3582" i="4"/>
  <c r="O3583" i="4"/>
  <c r="O3584" i="4"/>
  <c r="O3585" i="4"/>
  <c r="O3586" i="4"/>
  <c r="O3587" i="4"/>
  <c r="O3588" i="4"/>
  <c r="O3589" i="4"/>
  <c r="O3590" i="4"/>
  <c r="O3591" i="4"/>
  <c r="O3592" i="4"/>
  <c r="O3593" i="4"/>
  <c r="O3594" i="4"/>
  <c r="O3595" i="4"/>
  <c r="O3596" i="4"/>
  <c r="O3597" i="4"/>
  <c r="O3598" i="4"/>
  <c r="O3599" i="4"/>
  <c r="O3600" i="4"/>
  <c r="O3601" i="4"/>
  <c r="O3602" i="4"/>
  <c r="O3603" i="4"/>
  <c r="O3604" i="4"/>
  <c r="O3605" i="4"/>
  <c r="O3606" i="4"/>
  <c r="O3607" i="4"/>
  <c r="O3608" i="4"/>
  <c r="O3609" i="4"/>
  <c r="O3610" i="4"/>
  <c r="O3611" i="4"/>
  <c r="O3612" i="4"/>
  <c r="O3613" i="4"/>
  <c r="O3614" i="4"/>
  <c r="O3615" i="4"/>
  <c r="O3616" i="4"/>
  <c r="O3617" i="4"/>
  <c r="O3618" i="4"/>
  <c r="O3619" i="4"/>
  <c r="O3620" i="4"/>
  <c r="O3621" i="4"/>
  <c r="O3622" i="4"/>
  <c r="O3623" i="4"/>
  <c r="O3624" i="4"/>
  <c r="O3625" i="4"/>
  <c r="O3626" i="4"/>
  <c r="O3627" i="4"/>
  <c r="O3628" i="4"/>
  <c r="O3629" i="4"/>
  <c r="O3630" i="4"/>
  <c r="O3631" i="4"/>
  <c r="O3632" i="4"/>
  <c r="O3633" i="4"/>
  <c r="O3634" i="4"/>
  <c r="O3635" i="4"/>
  <c r="O3636" i="4"/>
  <c r="O3637" i="4"/>
  <c r="O3638" i="4"/>
  <c r="O3639" i="4"/>
  <c r="O3640" i="4"/>
  <c r="O3641" i="4"/>
  <c r="O3642" i="4"/>
  <c r="O3643" i="4"/>
  <c r="O3644" i="4"/>
  <c r="O3645" i="4"/>
  <c r="O3646" i="4"/>
  <c r="O3647" i="4"/>
  <c r="O3648" i="4"/>
  <c r="O3649" i="4"/>
  <c r="O3650" i="4"/>
  <c r="O3651" i="4"/>
  <c r="O3652" i="4"/>
  <c r="O3653" i="4"/>
  <c r="O3654" i="4"/>
  <c r="O3655" i="4"/>
  <c r="O3656" i="4"/>
  <c r="O3657" i="4"/>
  <c r="O3658" i="4"/>
  <c r="O3659" i="4"/>
  <c r="O3660" i="4"/>
  <c r="O3661" i="4"/>
  <c r="O3662" i="4"/>
  <c r="O3663" i="4"/>
  <c r="O3664" i="4"/>
  <c r="O3665" i="4"/>
  <c r="O3666" i="4"/>
  <c r="O3667" i="4"/>
  <c r="O3668" i="4"/>
  <c r="O3669" i="4"/>
  <c r="O3670" i="4"/>
  <c r="O3671" i="4"/>
  <c r="O3672" i="4"/>
  <c r="O3673" i="4"/>
  <c r="O3674" i="4"/>
  <c r="O3675" i="4"/>
  <c r="O3676" i="4"/>
  <c r="O3677" i="4"/>
  <c r="O3678" i="4"/>
  <c r="O3679" i="4"/>
  <c r="O3680" i="4"/>
  <c r="O3681" i="4"/>
  <c r="O3682" i="4"/>
  <c r="O3683" i="4"/>
  <c r="O3684" i="4"/>
  <c r="O3685" i="4"/>
  <c r="O3686" i="4"/>
  <c r="O3687" i="4"/>
  <c r="O3688" i="4"/>
  <c r="O3689" i="4"/>
  <c r="O3690" i="4"/>
  <c r="O3691" i="4"/>
  <c r="O3692" i="4"/>
  <c r="O3693" i="4"/>
  <c r="O3694" i="4"/>
  <c r="O3695" i="4"/>
  <c r="O3696" i="4"/>
  <c r="O3697" i="4"/>
  <c r="O3698" i="4"/>
  <c r="O3699" i="4"/>
  <c r="O3700" i="4"/>
  <c r="O3701" i="4"/>
  <c r="O3702" i="4"/>
  <c r="O3703" i="4"/>
  <c r="O3704" i="4"/>
  <c r="O3705" i="4"/>
  <c r="O3706" i="4"/>
  <c r="O3707" i="4"/>
  <c r="O3708" i="4"/>
  <c r="O3709" i="4"/>
  <c r="O3710" i="4"/>
  <c r="O3711" i="4"/>
  <c r="O3712" i="4"/>
  <c r="O3713" i="4"/>
  <c r="O3714" i="4"/>
  <c r="O3715" i="4"/>
  <c r="O3716" i="4"/>
  <c r="O3717" i="4"/>
  <c r="O3718" i="4"/>
  <c r="O3719" i="4"/>
  <c r="O3720" i="4"/>
  <c r="O3721" i="4"/>
  <c r="O3722" i="4"/>
  <c r="O3723" i="4"/>
  <c r="O3724" i="4"/>
  <c r="O3725" i="4"/>
  <c r="O3726" i="4"/>
  <c r="O3727" i="4"/>
  <c r="O3728" i="4"/>
  <c r="O3729" i="4"/>
  <c r="O3730" i="4"/>
  <c r="O3731" i="4"/>
  <c r="O3732" i="4"/>
  <c r="O3733" i="4"/>
  <c r="O3734" i="4"/>
  <c r="O3735" i="4"/>
  <c r="O3736" i="4"/>
  <c r="O3737" i="4"/>
  <c r="O3738" i="4"/>
  <c r="O3739" i="4"/>
  <c r="O3740" i="4"/>
  <c r="O3741" i="4"/>
  <c r="O3742" i="4"/>
  <c r="O3743" i="4"/>
  <c r="O3744" i="4"/>
  <c r="O3745" i="4"/>
  <c r="O3746" i="4"/>
  <c r="O3747" i="4"/>
  <c r="O3748" i="4"/>
  <c r="O3749" i="4"/>
  <c r="O3750" i="4"/>
  <c r="O3751" i="4"/>
  <c r="O3752" i="4"/>
  <c r="O3753" i="4"/>
  <c r="O3754" i="4"/>
  <c r="O3755" i="4"/>
  <c r="O3756" i="4"/>
  <c r="O3757" i="4"/>
  <c r="O3758" i="4"/>
  <c r="O3759" i="4"/>
  <c r="O3760" i="4"/>
  <c r="O3761" i="4"/>
  <c r="O3762" i="4"/>
  <c r="O3763" i="4"/>
  <c r="O3764" i="4"/>
  <c r="O3765" i="4"/>
  <c r="O3766" i="4"/>
  <c r="O3767" i="4"/>
  <c r="O3768" i="4"/>
  <c r="O3769" i="4"/>
  <c r="O3770" i="4"/>
  <c r="O3771" i="4"/>
  <c r="O3772" i="4"/>
  <c r="O3773" i="4"/>
  <c r="O3774" i="4"/>
  <c r="O3775" i="4"/>
  <c r="O3776" i="4"/>
  <c r="O3777" i="4"/>
  <c r="O3778" i="4"/>
  <c r="O3779" i="4"/>
  <c r="O3780" i="4"/>
  <c r="O3781" i="4"/>
  <c r="O3782" i="4"/>
  <c r="O3783" i="4"/>
  <c r="O3784" i="4"/>
  <c r="O3785" i="4"/>
  <c r="O3786" i="4"/>
  <c r="O3787" i="4"/>
  <c r="O3788" i="4"/>
  <c r="O3789" i="4"/>
  <c r="O3790" i="4"/>
  <c r="O3791" i="4"/>
  <c r="O3792" i="4"/>
  <c r="O3793" i="4"/>
  <c r="O3794" i="4"/>
  <c r="O3795" i="4"/>
  <c r="O3796" i="4"/>
  <c r="O3797" i="4"/>
  <c r="O3798" i="4"/>
  <c r="O3799" i="4"/>
  <c r="O3800" i="4"/>
  <c r="O3801" i="4"/>
  <c r="O3802" i="4"/>
  <c r="O3803" i="4"/>
  <c r="O3804" i="4"/>
  <c r="O3805" i="4"/>
  <c r="O3806" i="4"/>
  <c r="O3807" i="4"/>
  <c r="O3808" i="4"/>
  <c r="O3809" i="4"/>
  <c r="O3810" i="4"/>
  <c r="O3811" i="4"/>
  <c r="O3812" i="4"/>
  <c r="O3813" i="4"/>
  <c r="O3814" i="4"/>
  <c r="O3815" i="4"/>
  <c r="O3816" i="4"/>
  <c r="O3817" i="4"/>
  <c r="O3818" i="4"/>
  <c r="O3819" i="4"/>
  <c r="O3820" i="4"/>
  <c r="O3821" i="4"/>
  <c r="O3822" i="4"/>
  <c r="O3823" i="4"/>
  <c r="O3824" i="4"/>
  <c r="O3825" i="4"/>
  <c r="O3826" i="4"/>
  <c r="O3827" i="4"/>
  <c r="O3828" i="4"/>
  <c r="O3829" i="4"/>
  <c r="O3830" i="4"/>
  <c r="O3831" i="4"/>
  <c r="O3832" i="4"/>
  <c r="O3833" i="4"/>
  <c r="O3834" i="4"/>
  <c r="O3835" i="4"/>
  <c r="O3836" i="4"/>
  <c r="O3837" i="4"/>
  <c r="O3838" i="4"/>
  <c r="O3839" i="4"/>
  <c r="O3840" i="4"/>
  <c r="O3841" i="4"/>
  <c r="O3842" i="4"/>
  <c r="O3843" i="4"/>
  <c r="O3844" i="4"/>
  <c r="O3845" i="4"/>
  <c r="O3846" i="4"/>
  <c r="O3847" i="4"/>
  <c r="O3848" i="4"/>
  <c r="O3849" i="4"/>
  <c r="O3850" i="4"/>
  <c r="O3851" i="4"/>
  <c r="O3852" i="4"/>
  <c r="O3853" i="4"/>
  <c r="O3854" i="4"/>
  <c r="O3855" i="4"/>
  <c r="O3856" i="4"/>
  <c r="O3857" i="4"/>
  <c r="O3858" i="4"/>
  <c r="O3859" i="4"/>
  <c r="O3860" i="4"/>
  <c r="O3861" i="4"/>
  <c r="O3862" i="4"/>
  <c r="O3863" i="4"/>
  <c r="O3864" i="4"/>
  <c r="O3865" i="4"/>
  <c r="O3866" i="4"/>
  <c r="O3867" i="4"/>
  <c r="O3868" i="4"/>
  <c r="O3869" i="4"/>
  <c r="O3870" i="4"/>
  <c r="O3871" i="4"/>
  <c r="O3872" i="4"/>
  <c r="O3873" i="4"/>
  <c r="O3874" i="4"/>
  <c r="O3875" i="4"/>
  <c r="O3876" i="4"/>
  <c r="O3877" i="4"/>
  <c r="O3878" i="4"/>
  <c r="O3879" i="4"/>
  <c r="O3880" i="4"/>
  <c r="O3881" i="4"/>
  <c r="O3882" i="4"/>
  <c r="O3883" i="4"/>
  <c r="O3884" i="4"/>
  <c r="O3885" i="4"/>
  <c r="O3886" i="4"/>
  <c r="O3887" i="4"/>
  <c r="O3888" i="4"/>
  <c r="O3889" i="4"/>
  <c r="O3890" i="4"/>
  <c r="O3891" i="4"/>
  <c r="O3892" i="4"/>
  <c r="O3893" i="4"/>
  <c r="O3894" i="4"/>
  <c r="O3895" i="4"/>
  <c r="O3896" i="4"/>
  <c r="O3897" i="4"/>
  <c r="O3898" i="4"/>
  <c r="O3899" i="4"/>
  <c r="O3900" i="4"/>
  <c r="O3901" i="4"/>
  <c r="O3902" i="4"/>
  <c r="O3903" i="4"/>
  <c r="O3904" i="4"/>
  <c r="O3905" i="4"/>
  <c r="O3906" i="4"/>
  <c r="O3907" i="4"/>
  <c r="O3908" i="4"/>
  <c r="O3909" i="4"/>
  <c r="O3910" i="4"/>
  <c r="O3911" i="4"/>
  <c r="O3912" i="4"/>
  <c r="O3913" i="4"/>
  <c r="O3914" i="4"/>
  <c r="O3915" i="4"/>
  <c r="O3916" i="4"/>
  <c r="O3917" i="4"/>
  <c r="O3918" i="4"/>
  <c r="O3919" i="4"/>
  <c r="O3920" i="4"/>
  <c r="O3921" i="4"/>
  <c r="O3922" i="4"/>
  <c r="O3923" i="4"/>
  <c r="O3924" i="4"/>
  <c r="O3925" i="4"/>
  <c r="O3926" i="4"/>
  <c r="O3927" i="4"/>
  <c r="O3928" i="4"/>
  <c r="O3929" i="4"/>
  <c r="O3930" i="4"/>
  <c r="O3931" i="4"/>
  <c r="O3932" i="4"/>
  <c r="O3933" i="4"/>
  <c r="O3934" i="4"/>
  <c r="O3935" i="4"/>
  <c r="O3936" i="4"/>
  <c r="O3937" i="4"/>
  <c r="O3938" i="4"/>
  <c r="O3939" i="4"/>
  <c r="O3940" i="4"/>
  <c r="O3941" i="4"/>
  <c r="O3942" i="4"/>
  <c r="O3943" i="4"/>
  <c r="O3944" i="4"/>
  <c r="O3945" i="4"/>
  <c r="O3946" i="4"/>
  <c r="O3947" i="4"/>
  <c r="O3948" i="4"/>
  <c r="O3949" i="4"/>
  <c r="O3950" i="4"/>
  <c r="O3951" i="4"/>
  <c r="O3952" i="4"/>
  <c r="O3953" i="4"/>
  <c r="O3954" i="4"/>
  <c r="O3955" i="4"/>
  <c r="O3956" i="4"/>
  <c r="O3957" i="4"/>
  <c r="O3958" i="4"/>
  <c r="O3959" i="4"/>
  <c r="O3960" i="4"/>
  <c r="O3961" i="4"/>
  <c r="O3962" i="4"/>
  <c r="O3963" i="4"/>
  <c r="O3964" i="4"/>
  <c r="O3965" i="4"/>
  <c r="O3966" i="4"/>
  <c r="O3967" i="4"/>
  <c r="O3968" i="4"/>
  <c r="O3969" i="4"/>
  <c r="O3970" i="4"/>
  <c r="O3971" i="4"/>
  <c r="O3972" i="4"/>
  <c r="O3973" i="4"/>
  <c r="O3974" i="4"/>
  <c r="O3975" i="4"/>
  <c r="O3976" i="4"/>
  <c r="O3977" i="4"/>
  <c r="O3978" i="4"/>
  <c r="O3979" i="4"/>
  <c r="O3980" i="4"/>
  <c r="O3981" i="4"/>
  <c r="O3982" i="4"/>
  <c r="O3983" i="4"/>
  <c r="O3984" i="4"/>
  <c r="O3985" i="4"/>
  <c r="O3986" i="4"/>
  <c r="O3987" i="4"/>
  <c r="O3988" i="4"/>
  <c r="O3989" i="4"/>
  <c r="O3990" i="4"/>
  <c r="O3991" i="4"/>
  <c r="O3992" i="4"/>
  <c r="O3993" i="4"/>
  <c r="O3994" i="4"/>
  <c r="O3995" i="4"/>
  <c r="O3996" i="4"/>
  <c r="O3997" i="4"/>
  <c r="O3998" i="4"/>
  <c r="O3999" i="4"/>
  <c r="O4000" i="4"/>
  <c r="O4001" i="4"/>
  <c r="O4002" i="4"/>
  <c r="O4003" i="4"/>
  <c r="O4004" i="4"/>
  <c r="O4005" i="4"/>
  <c r="O4006" i="4"/>
  <c r="O4007" i="4"/>
  <c r="O4008" i="4"/>
  <c r="O4009" i="4"/>
  <c r="O4010" i="4"/>
  <c r="O4011" i="4"/>
  <c r="O4012" i="4"/>
  <c r="O4013" i="4"/>
  <c r="O4014" i="4"/>
  <c r="O4015" i="4"/>
  <c r="O4016" i="4"/>
  <c r="O4017" i="4"/>
  <c r="O4018" i="4"/>
  <c r="O4019" i="4"/>
  <c r="O4020" i="4"/>
  <c r="O4021" i="4"/>
  <c r="O4022" i="4"/>
  <c r="O4023" i="4"/>
  <c r="O4024" i="4"/>
  <c r="O4025" i="4"/>
  <c r="O4026" i="4"/>
  <c r="O4027" i="4"/>
  <c r="O4028" i="4"/>
  <c r="O4029" i="4"/>
  <c r="O4030" i="4"/>
  <c r="O4031" i="4"/>
  <c r="O4032" i="4"/>
  <c r="O4033" i="4"/>
  <c r="O4034" i="4"/>
  <c r="O4035" i="4"/>
  <c r="O4036" i="4"/>
  <c r="O4037" i="4"/>
  <c r="O4038" i="4"/>
  <c r="O4039" i="4"/>
  <c r="O4040" i="4"/>
  <c r="O4041" i="4"/>
  <c r="O4042" i="4"/>
  <c r="O4043" i="4"/>
  <c r="O4044" i="4"/>
  <c r="O4045" i="4"/>
  <c r="O4046" i="4"/>
  <c r="O4047" i="4"/>
  <c r="O4048" i="4"/>
  <c r="O4049" i="4"/>
  <c r="O4050" i="4"/>
  <c r="O4051" i="4"/>
  <c r="O4052" i="4"/>
  <c r="O4053" i="4"/>
  <c r="O4054" i="4"/>
  <c r="O4055" i="4"/>
  <c r="O4056" i="4"/>
  <c r="O4057" i="4"/>
  <c r="O4058" i="4"/>
  <c r="O4059" i="4"/>
  <c r="O4060" i="4"/>
  <c r="O4061" i="4"/>
  <c r="O4062" i="4"/>
  <c r="O4063" i="4"/>
  <c r="O4064" i="4"/>
  <c r="O4065" i="4"/>
  <c r="O4066" i="4"/>
  <c r="O4067" i="4"/>
  <c r="O4068" i="4"/>
  <c r="O4069" i="4"/>
  <c r="O4070" i="4"/>
  <c r="O4071" i="4"/>
  <c r="O4072" i="4"/>
  <c r="O4073" i="4"/>
  <c r="O4074" i="4"/>
  <c r="O4075" i="4"/>
  <c r="O4076" i="4"/>
  <c r="O4077" i="4"/>
  <c r="O4078" i="4"/>
  <c r="O4079" i="4"/>
  <c r="O4080" i="4"/>
  <c r="O4081" i="4"/>
  <c r="O4082" i="4"/>
  <c r="O4083" i="4"/>
  <c r="O4084" i="4"/>
  <c r="O4085" i="4"/>
  <c r="O4086" i="4"/>
  <c r="O4087" i="4"/>
  <c r="O4088" i="4"/>
  <c r="O4089" i="4"/>
  <c r="O4090" i="4"/>
  <c r="O4091" i="4"/>
  <c r="O4092" i="4"/>
  <c r="O4093" i="4"/>
  <c r="O4094" i="4"/>
  <c r="O4095" i="4"/>
  <c r="O4096" i="4"/>
  <c r="O4097" i="4"/>
  <c r="O4098" i="4"/>
  <c r="O4099" i="4"/>
  <c r="O4100" i="4"/>
  <c r="O4101" i="4"/>
  <c r="O4102" i="4"/>
  <c r="O4103" i="4"/>
  <c r="O4104" i="4"/>
  <c r="O4105" i="4"/>
  <c r="O4106" i="4"/>
  <c r="O4107" i="4"/>
  <c r="O4108" i="4"/>
  <c r="O4109" i="4"/>
  <c r="O4110" i="4"/>
  <c r="O4111" i="4"/>
  <c r="O4112" i="4"/>
  <c r="O4113" i="4"/>
  <c r="O4114" i="4"/>
  <c r="O4115" i="4"/>
  <c r="O4116" i="4"/>
  <c r="O4117" i="4"/>
  <c r="O4118" i="4"/>
  <c r="O4119" i="4"/>
  <c r="O4120" i="4"/>
  <c r="O4121" i="4"/>
  <c r="O4122" i="4"/>
  <c r="O4123" i="4"/>
  <c r="O4124" i="4"/>
  <c r="O4125" i="4"/>
  <c r="O4126" i="4"/>
  <c r="O4127" i="4"/>
  <c r="O4128" i="4"/>
  <c r="O4129" i="4"/>
  <c r="O4130" i="4"/>
  <c r="O4131" i="4"/>
  <c r="O4132" i="4"/>
  <c r="O4133" i="4"/>
  <c r="O4134" i="4"/>
  <c r="O4135" i="4"/>
  <c r="O4136" i="4"/>
  <c r="O4137" i="4"/>
  <c r="O4138" i="4"/>
  <c r="O4139" i="4"/>
  <c r="O4140" i="4"/>
  <c r="O4141" i="4"/>
  <c r="O4142" i="4"/>
  <c r="O4143" i="4"/>
  <c r="O4144" i="4"/>
  <c r="O4145" i="4"/>
  <c r="O4146" i="4"/>
  <c r="O4147" i="4"/>
  <c r="O4148" i="4"/>
  <c r="O4149" i="4"/>
  <c r="O4150" i="4"/>
  <c r="O4151" i="4"/>
  <c r="O4152" i="4"/>
  <c r="O4153" i="4"/>
  <c r="O4154" i="4"/>
  <c r="O4155" i="4"/>
  <c r="O4156" i="4"/>
  <c r="O4157" i="4"/>
  <c r="O4158" i="4"/>
  <c r="O4159" i="4"/>
  <c r="O4160" i="4"/>
  <c r="O4161" i="4"/>
  <c r="O4162" i="4"/>
  <c r="O4163" i="4"/>
  <c r="O4164" i="4"/>
  <c r="O4165" i="4"/>
  <c r="O4166" i="4"/>
  <c r="O4167" i="4"/>
  <c r="O4168" i="4"/>
  <c r="O4169" i="4"/>
  <c r="O4170" i="4"/>
  <c r="O4171" i="4"/>
  <c r="O4172" i="4"/>
  <c r="O4173" i="4"/>
  <c r="O4174" i="4"/>
  <c r="O4175" i="4"/>
  <c r="O4176" i="4"/>
  <c r="O4177" i="4"/>
  <c r="O4178" i="4"/>
  <c r="O4179" i="4"/>
  <c r="O4180" i="4"/>
  <c r="O4181" i="4"/>
  <c r="O4182" i="4"/>
  <c r="O4183" i="4"/>
  <c r="O4184" i="4"/>
  <c r="O4185" i="4"/>
  <c r="O4186" i="4"/>
  <c r="O4187" i="4"/>
  <c r="O4188" i="4"/>
  <c r="O4189" i="4"/>
  <c r="O4190" i="4"/>
  <c r="O4191" i="4"/>
  <c r="O4192" i="4"/>
  <c r="O4193" i="4"/>
  <c r="O4194" i="4"/>
  <c r="O4195" i="4"/>
  <c r="O4196" i="4"/>
  <c r="O4197" i="4"/>
  <c r="O4198" i="4"/>
  <c r="O4199" i="4"/>
  <c r="O4200" i="4"/>
  <c r="O4201" i="4"/>
  <c r="O4202" i="4"/>
  <c r="O4203" i="4"/>
  <c r="O4204" i="4"/>
  <c r="O4205" i="4"/>
  <c r="O4206" i="4"/>
  <c r="O4207" i="4"/>
  <c r="O4208" i="4"/>
  <c r="O4209" i="4"/>
  <c r="O4210" i="4"/>
  <c r="O4211" i="4"/>
  <c r="O4212" i="4"/>
  <c r="O4213" i="4"/>
  <c r="O4214" i="4"/>
  <c r="O4215" i="4"/>
  <c r="O4216" i="4"/>
  <c r="O4217" i="4"/>
  <c r="O4218" i="4"/>
  <c r="O4219" i="4"/>
  <c r="O4220" i="4"/>
  <c r="O4221" i="4"/>
  <c r="O4222" i="4"/>
  <c r="O4223" i="4"/>
  <c r="O4224" i="4"/>
  <c r="O4225" i="4"/>
  <c r="O4226" i="4"/>
  <c r="O4227" i="4"/>
  <c r="O4228" i="4"/>
  <c r="O4229" i="4"/>
  <c r="O4230" i="4"/>
  <c r="O4231" i="4"/>
  <c r="O4232" i="4"/>
  <c r="O4233" i="4"/>
  <c r="O4234" i="4"/>
  <c r="O4235" i="4"/>
  <c r="O4236" i="4"/>
  <c r="O4237" i="4"/>
  <c r="O4238" i="4"/>
  <c r="O4239" i="4"/>
  <c r="O4240" i="4"/>
  <c r="O4241" i="4"/>
  <c r="O4242" i="4"/>
  <c r="O4243" i="4"/>
  <c r="O4244" i="4"/>
  <c r="O4245" i="4"/>
  <c r="O4246" i="4"/>
  <c r="O4247" i="4"/>
  <c r="O4248" i="4"/>
  <c r="O4249" i="4"/>
  <c r="O4250" i="4"/>
  <c r="O4251" i="4"/>
  <c r="O4252" i="4"/>
  <c r="O4253" i="4"/>
  <c r="O4254" i="4"/>
  <c r="O4255" i="4"/>
  <c r="O4256" i="4"/>
  <c r="O4257" i="4"/>
  <c r="O4258" i="4"/>
  <c r="O4259" i="4"/>
  <c r="O4260" i="4"/>
  <c r="O4261" i="4"/>
  <c r="O4262" i="4"/>
  <c r="O4263" i="4"/>
  <c r="O4264" i="4"/>
  <c r="O4265" i="4"/>
  <c r="O4266" i="4"/>
  <c r="O4267" i="4"/>
  <c r="O4268" i="4"/>
  <c r="O4269" i="4"/>
  <c r="O4270" i="4"/>
  <c r="O4271" i="4"/>
  <c r="O4272" i="4"/>
  <c r="O4273" i="4"/>
  <c r="O4274" i="4"/>
  <c r="O4275" i="4"/>
  <c r="O4276" i="4"/>
  <c r="O4277" i="4"/>
  <c r="O4278" i="4"/>
  <c r="O4279" i="4"/>
  <c r="O4280" i="4"/>
  <c r="O4281" i="4"/>
  <c r="O4282" i="4"/>
  <c r="O4283" i="4"/>
  <c r="O4284" i="4"/>
  <c r="O4285" i="4"/>
  <c r="O4286" i="4"/>
  <c r="O4287" i="4"/>
  <c r="O4288" i="4"/>
  <c r="O4289" i="4"/>
  <c r="O4290" i="4"/>
  <c r="O4291" i="4"/>
  <c r="O4292" i="4"/>
  <c r="O4293" i="4"/>
  <c r="O4294" i="4"/>
  <c r="O4295" i="4"/>
  <c r="O4296" i="4"/>
  <c r="O4297" i="4"/>
  <c r="O4298" i="4"/>
  <c r="O4299" i="4"/>
  <c r="O4300" i="4"/>
  <c r="O4301" i="4"/>
  <c r="O4302" i="4"/>
  <c r="O4303" i="4"/>
  <c r="O4304" i="4"/>
  <c r="O4305" i="4"/>
  <c r="O4306" i="4"/>
  <c r="O4307" i="4"/>
  <c r="O4308" i="4"/>
  <c r="O4309" i="4"/>
  <c r="O4310" i="4"/>
  <c r="O4311" i="4"/>
  <c r="O4312" i="4"/>
  <c r="O4313" i="4"/>
  <c r="O4314" i="4"/>
  <c r="O4315" i="4"/>
  <c r="O4316" i="4"/>
  <c r="O4317" i="4"/>
  <c r="O4318" i="4"/>
  <c r="O4319" i="4"/>
  <c r="O4320" i="4"/>
  <c r="O4321" i="4"/>
  <c r="O4322" i="4"/>
  <c r="O4323" i="4"/>
  <c r="O4324" i="4"/>
  <c r="O4325" i="4"/>
  <c r="O4326" i="4"/>
  <c r="O4327" i="4"/>
  <c r="O4328" i="4"/>
  <c r="O4329" i="4"/>
  <c r="O4330" i="4"/>
  <c r="O4331" i="4"/>
  <c r="O4332" i="4"/>
  <c r="O4333" i="4"/>
  <c r="O4334" i="4"/>
  <c r="O4335" i="4"/>
  <c r="O4336" i="4"/>
  <c r="O4337" i="4"/>
  <c r="O4338" i="4"/>
  <c r="O4339" i="4"/>
  <c r="O4340" i="4"/>
  <c r="O4341" i="4"/>
  <c r="O4342" i="4"/>
  <c r="O4343" i="4"/>
  <c r="O4344" i="4"/>
  <c r="O4345" i="4"/>
  <c r="O4346" i="4"/>
  <c r="O4347" i="4"/>
  <c r="O4348" i="4"/>
  <c r="O4349" i="4"/>
  <c r="O4350" i="4"/>
  <c r="O4351" i="4"/>
  <c r="O4352" i="4"/>
  <c r="O4353" i="4"/>
  <c r="O4354" i="4"/>
  <c r="O4355" i="4"/>
  <c r="O4356" i="4"/>
  <c r="O4357" i="4"/>
  <c r="O4358" i="4"/>
  <c r="O4359" i="4"/>
  <c r="O4360" i="4"/>
  <c r="O4361" i="4"/>
  <c r="O4362" i="4"/>
  <c r="O4363" i="4"/>
  <c r="O4364" i="4"/>
  <c r="O4365" i="4"/>
  <c r="O4366" i="4"/>
  <c r="O4367" i="4"/>
  <c r="O4368" i="4"/>
  <c r="O4369" i="4"/>
  <c r="O4370" i="4"/>
  <c r="O4371" i="4"/>
  <c r="O4372" i="4"/>
  <c r="O4373" i="4"/>
  <c r="O4374" i="4"/>
  <c r="O4375" i="4"/>
  <c r="O4376" i="4"/>
  <c r="O4377" i="4"/>
  <c r="O4378" i="4"/>
  <c r="O4379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678" i="4"/>
  <c r="O4679" i="4"/>
  <c r="O4680" i="4"/>
  <c r="O4681" i="4"/>
  <c r="O4682" i="4"/>
  <c r="O4683" i="4"/>
  <c r="O4684" i="4"/>
  <c r="O4685" i="4"/>
  <c r="O4686" i="4"/>
  <c r="O4687" i="4"/>
  <c r="O4688" i="4"/>
  <c r="O4689" i="4"/>
  <c r="O4690" i="4"/>
  <c r="O4691" i="4"/>
  <c r="O4692" i="4"/>
  <c r="O4693" i="4"/>
  <c r="O4694" i="4"/>
  <c r="O4695" i="4"/>
  <c r="O4696" i="4"/>
  <c r="O4697" i="4"/>
  <c r="O4698" i="4"/>
  <c r="O4699" i="4"/>
  <c r="O4700" i="4"/>
  <c r="O4701" i="4"/>
  <c r="O4702" i="4"/>
  <c r="O4703" i="4"/>
  <c r="O4704" i="4"/>
  <c r="O4705" i="4"/>
  <c r="O4706" i="4"/>
  <c r="O4707" i="4"/>
  <c r="O4708" i="4"/>
  <c r="O4709" i="4"/>
  <c r="O4710" i="4"/>
  <c r="O4711" i="4"/>
  <c r="O4712" i="4"/>
  <c r="O4713" i="4"/>
  <c r="O4714" i="4"/>
  <c r="O4715" i="4"/>
  <c r="O4716" i="4"/>
  <c r="O4717" i="4"/>
  <c r="O4718" i="4"/>
  <c r="O4719" i="4"/>
  <c r="O4720" i="4"/>
  <c r="O4721" i="4"/>
  <c r="O4722" i="4"/>
  <c r="O4723" i="4"/>
  <c r="O4724" i="4"/>
  <c r="O4725" i="4"/>
  <c r="O4726" i="4"/>
  <c r="O4727" i="4"/>
  <c r="O4728" i="4"/>
  <c r="O4729" i="4"/>
  <c r="O4730" i="4"/>
  <c r="O4731" i="4"/>
  <c r="O4732" i="4"/>
  <c r="O4733" i="4"/>
  <c r="O4734" i="4"/>
  <c r="O4735" i="4"/>
  <c r="O4736" i="4"/>
  <c r="O4737" i="4"/>
  <c r="O4738" i="4"/>
  <c r="O4739" i="4"/>
  <c r="O4740" i="4"/>
  <c r="O4741" i="4"/>
  <c r="O4742" i="4"/>
  <c r="O4743" i="4"/>
  <c r="O4744" i="4"/>
  <c r="O4745" i="4"/>
  <c r="O4746" i="4"/>
  <c r="O4747" i="4"/>
  <c r="O4748" i="4"/>
  <c r="O4749" i="4"/>
  <c r="O4750" i="4"/>
  <c r="O4751" i="4"/>
  <c r="O4752" i="4"/>
  <c r="O4753" i="4"/>
  <c r="O4754" i="4"/>
  <c r="O4755" i="4"/>
  <c r="O4756" i="4"/>
  <c r="O4757" i="4"/>
  <c r="O4758" i="4"/>
  <c r="O4759" i="4"/>
  <c r="O4760" i="4"/>
  <c r="O4761" i="4"/>
  <c r="O4762" i="4"/>
  <c r="O4763" i="4"/>
  <c r="O4764" i="4"/>
  <c r="O4765" i="4"/>
  <c r="O4766" i="4"/>
  <c r="O4767" i="4"/>
  <c r="O4768" i="4"/>
  <c r="O4769" i="4"/>
  <c r="O4770" i="4"/>
  <c r="O4771" i="4"/>
  <c r="O4772" i="4"/>
  <c r="O4773" i="4"/>
  <c r="O4774" i="4"/>
  <c r="O4775" i="4"/>
  <c r="O4776" i="4"/>
  <c r="O4777" i="4"/>
  <c r="O4778" i="4"/>
  <c r="O4779" i="4"/>
  <c r="O4780" i="4"/>
  <c r="O4781" i="4"/>
  <c r="O4782" i="4"/>
  <c r="O4783" i="4"/>
  <c r="O4784" i="4"/>
  <c r="O4785" i="4"/>
  <c r="O4786" i="4"/>
  <c r="O4787" i="4"/>
  <c r="O4788" i="4"/>
  <c r="O4789" i="4"/>
  <c r="O4790" i="4"/>
  <c r="O4791" i="4"/>
  <c r="O4792" i="4"/>
  <c r="O4793" i="4"/>
  <c r="O4794" i="4"/>
  <c r="O4795" i="4"/>
  <c r="O4796" i="4"/>
  <c r="O4797" i="4"/>
  <c r="O4798" i="4"/>
  <c r="O4799" i="4"/>
  <c r="O4800" i="4"/>
  <c r="O4801" i="4"/>
  <c r="O4802" i="4"/>
  <c r="O4803" i="4"/>
  <c r="O4804" i="4"/>
  <c r="O4805" i="4"/>
  <c r="O4806" i="4"/>
  <c r="O4807" i="4"/>
  <c r="O4808" i="4"/>
  <c r="O4809" i="4"/>
  <c r="O4810" i="4"/>
  <c r="O4811" i="4"/>
  <c r="O4812" i="4"/>
  <c r="O4813" i="4"/>
  <c r="O4814" i="4"/>
  <c r="O4815" i="4"/>
  <c r="O4816" i="4"/>
  <c r="O4817" i="4"/>
  <c r="O4818" i="4"/>
  <c r="O4819" i="4"/>
  <c r="O4820" i="4"/>
  <c r="O4821" i="4"/>
  <c r="O4822" i="4"/>
  <c r="O4823" i="4"/>
  <c r="O4824" i="4"/>
  <c r="O4825" i="4"/>
  <c r="O4826" i="4"/>
  <c r="O4827" i="4"/>
  <c r="O4828" i="4"/>
  <c r="O4829" i="4"/>
  <c r="O4830" i="4"/>
  <c r="O4831" i="4"/>
  <c r="O4832" i="4"/>
  <c r="O4833" i="4"/>
  <c r="O4834" i="4"/>
  <c r="O4835" i="4"/>
  <c r="O4836" i="4"/>
  <c r="O4837" i="4"/>
  <c r="O4838" i="4"/>
  <c r="O4839" i="4"/>
  <c r="O4840" i="4"/>
  <c r="O4841" i="4"/>
  <c r="O4842" i="4"/>
  <c r="O4843" i="4"/>
  <c r="O4844" i="4"/>
  <c r="O4845" i="4"/>
  <c r="O4846" i="4"/>
  <c r="O4847" i="4"/>
  <c r="O4848" i="4"/>
  <c r="O4849" i="4"/>
  <c r="O4850" i="4"/>
  <c r="O4851" i="4"/>
  <c r="O4852" i="4"/>
  <c r="O4853" i="4"/>
  <c r="O4854" i="4"/>
  <c r="O4855" i="4"/>
  <c r="O4856" i="4"/>
  <c r="O4857" i="4"/>
  <c r="O4858" i="4"/>
  <c r="O4859" i="4"/>
  <c r="O4860" i="4"/>
  <c r="O4861" i="4"/>
  <c r="O4862" i="4"/>
  <c r="O4863" i="4"/>
  <c r="O4864" i="4"/>
  <c r="O4865" i="4"/>
  <c r="O4866" i="4"/>
  <c r="O4867" i="4"/>
  <c r="O4868" i="4"/>
  <c r="O4869" i="4"/>
  <c r="O4870" i="4"/>
  <c r="O4871" i="4"/>
  <c r="O4872" i="4"/>
  <c r="O4873" i="4"/>
  <c r="O4874" i="4"/>
  <c r="O4875" i="4"/>
  <c r="O4876" i="4"/>
  <c r="O4877" i="4"/>
  <c r="O4878" i="4"/>
  <c r="O4879" i="4"/>
  <c r="O4880" i="4"/>
  <c r="O4881" i="4"/>
  <c r="O4882" i="4"/>
  <c r="O4883" i="4"/>
  <c r="O4884" i="4"/>
  <c r="O4885" i="4"/>
  <c r="O4886" i="4"/>
  <c r="O4887" i="4"/>
  <c r="O4888" i="4"/>
  <c r="O4889" i="4"/>
  <c r="O4890" i="4"/>
  <c r="O4891" i="4"/>
  <c r="O4892" i="4"/>
  <c r="O4893" i="4"/>
  <c r="O4894" i="4"/>
  <c r="O4895" i="4"/>
  <c r="O4896" i="4"/>
  <c r="O4897" i="4"/>
  <c r="O4898" i="4"/>
  <c r="O4899" i="4"/>
  <c r="O4900" i="4"/>
  <c r="O4901" i="4"/>
  <c r="O4902" i="4"/>
  <c r="O4903" i="4"/>
  <c r="O4904" i="4"/>
  <c r="O4905" i="4"/>
  <c r="O4906" i="4"/>
  <c r="O4907" i="4"/>
  <c r="O4908" i="4"/>
  <c r="O4909" i="4"/>
  <c r="O4910" i="4"/>
  <c r="O4911" i="4"/>
  <c r="O4912" i="4"/>
  <c r="O4913" i="4"/>
  <c r="O4914" i="4"/>
  <c r="O4915" i="4"/>
  <c r="O4916" i="4"/>
  <c r="O4917" i="4"/>
  <c r="O4918" i="4"/>
  <c r="O4919" i="4"/>
  <c r="O4920" i="4"/>
  <c r="O4921" i="4"/>
  <c r="O4922" i="4"/>
  <c r="O4923" i="4"/>
  <c r="O4924" i="4"/>
  <c r="O4925" i="4"/>
  <c r="O4926" i="4"/>
  <c r="O4927" i="4"/>
  <c r="O4928" i="4"/>
  <c r="O4929" i="4"/>
  <c r="O4930" i="4"/>
  <c r="O4931" i="4"/>
  <c r="O4932" i="4"/>
  <c r="O4933" i="4"/>
  <c r="O4934" i="4"/>
  <c r="O4935" i="4"/>
  <c r="O4936" i="4"/>
  <c r="O4937" i="4"/>
  <c r="O4938" i="4"/>
  <c r="O4939" i="4"/>
  <c r="O4940" i="4"/>
  <c r="O4941" i="4"/>
  <c r="O4942" i="4"/>
  <c r="O4943" i="4"/>
  <c r="O4944" i="4"/>
  <c r="O4945" i="4"/>
  <c r="O4946" i="4"/>
  <c r="O4947" i="4"/>
  <c r="O4948" i="4"/>
  <c r="O4949" i="4"/>
  <c r="O4950" i="4"/>
  <c r="O4951" i="4"/>
  <c r="O4952" i="4"/>
  <c r="O4953" i="4"/>
  <c r="O4954" i="4"/>
  <c r="O4955" i="4"/>
  <c r="O4956" i="4"/>
  <c r="O4957" i="4"/>
  <c r="O4958" i="4"/>
  <c r="O4959" i="4"/>
  <c r="O4960" i="4"/>
  <c r="O4961" i="4"/>
  <c r="O4962" i="4"/>
  <c r="O4963" i="4"/>
  <c r="O4964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2" i="4"/>
  <c r="O3" i="4"/>
  <c r="O4" i="4"/>
  <c r="O5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2" i="4"/>
  <c r="N5180" i="4"/>
  <c r="N5179" i="4"/>
  <c r="N5178" i="4"/>
  <c r="N5177" i="4"/>
  <c r="N5176" i="4"/>
  <c r="N5175" i="4"/>
  <c r="N5174" i="4"/>
  <c r="N5173" i="4"/>
  <c r="N5172" i="4"/>
  <c r="N5171" i="4"/>
  <c r="N5170" i="4"/>
  <c r="N5169" i="4"/>
  <c r="N5168" i="4"/>
  <c r="N5167" i="4"/>
  <c r="N5166" i="4"/>
  <c r="N5165" i="4"/>
  <c r="N5164" i="4"/>
  <c r="N5163" i="4"/>
  <c r="N5162" i="4"/>
  <c r="N5161" i="4"/>
  <c r="N5160" i="4"/>
  <c r="N5159" i="4"/>
  <c r="N5158" i="4"/>
  <c r="N5157" i="4"/>
  <c r="N5156" i="4"/>
  <c r="N5155" i="4"/>
  <c r="N5154" i="4"/>
  <c r="N5153" i="4"/>
  <c r="N5152" i="4"/>
  <c r="N5151" i="4"/>
  <c r="N5150" i="4"/>
  <c r="N5149" i="4"/>
  <c r="N5148" i="4"/>
  <c r="N5147" i="4"/>
  <c r="N5146" i="4"/>
  <c r="N5145" i="4"/>
  <c r="N5144" i="4"/>
  <c r="N5143" i="4"/>
  <c r="N5142" i="4"/>
  <c r="N5141" i="4"/>
  <c r="N5140" i="4"/>
  <c r="N5139" i="4"/>
  <c r="N5138" i="4"/>
  <c r="N5137" i="4"/>
  <c r="N5136" i="4"/>
  <c r="N5135" i="4"/>
  <c r="N5134" i="4"/>
  <c r="N5133" i="4"/>
  <c r="N5132" i="4"/>
  <c r="N5131" i="4"/>
  <c r="N5130" i="4"/>
  <c r="N5129" i="4"/>
  <c r="N5128" i="4"/>
  <c r="N5127" i="4"/>
  <c r="N5126" i="4"/>
  <c r="N5125" i="4"/>
  <c r="N5124" i="4"/>
  <c r="N5123" i="4"/>
  <c r="N5122" i="4"/>
  <c r="N5121" i="4"/>
  <c r="N5120" i="4"/>
  <c r="N5119" i="4"/>
  <c r="N5118" i="4"/>
  <c r="N5117" i="4"/>
  <c r="N5116" i="4"/>
  <c r="N5115" i="4"/>
  <c r="N5114" i="4"/>
  <c r="N5113" i="4"/>
  <c r="N5112" i="4"/>
  <c r="N5111" i="4"/>
  <c r="N5110" i="4"/>
  <c r="N5109" i="4"/>
  <c r="N5108" i="4"/>
  <c r="N5107" i="4"/>
  <c r="N5106" i="4"/>
  <c r="N5105" i="4"/>
  <c r="N5104" i="4"/>
  <c r="N5103" i="4"/>
  <c r="N5102" i="4"/>
  <c r="N5101" i="4"/>
  <c r="N5100" i="4"/>
  <c r="N5099" i="4"/>
  <c r="N5098" i="4"/>
  <c r="N5097" i="4"/>
  <c r="N5096" i="4"/>
  <c r="N5095" i="4"/>
  <c r="N5094" i="4"/>
  <c r="N5093" i="4"/>
  <c r="N5092" i="4"/>
  <c r="N5091" i="4"/>
  <c r="N5090" i="4"/>
  <c r="N5089" i="4"/>
  <c r="N5088" i="4"/>
  <c r="N5087" i="4"/>
  <c r="N5086" i="4"/>
  <c r="N5085" i="4"/>
  <c r="N5084" i="4"/>
  <c r="N5083" i="4"/>
  <c r="N5082" i="4"/>
  <c r="N5081" i="4"/>
  <c r="N5080" i="4"/>
  <c r="N5079" i="4"/>
  <c r="N5078" i="4"/>
  <c r="N5077" i="4"/>
  <c r="N5076" i="4"/>
  <c r="N5075" i="4"/>
  <c r="N5074" i="4"/>
  <c r="N5073" i="4"/>
  <c r="N5072" i="4"/>
  <c r="N5071" i="4"/>
  <c r="N5070" i="4"/>
  <c r="N5069" i="4"/>
  <c r="N5068" i="4"/>
  <c r="N5067" i="4"/>
  <c r="N5066" i="4"/>
  <c r="N5065" i="4"/>
  <c r="N5064" i="4"/>
  <c r="N5063" i="4"/>
  <c r="N5062" i="4"/>
  <c r="N5061" i="4"/>
  <c r="N5060" i="4"/>
  <c r="N5059" i="4"/>
  <c r="N5058" i="4"/>
  <c r="N5057" i="4"/>
  <c r="N5056" i="4"/>
  <c r="N5055" i="4"/>
  <c r="N5054" i="4"/>
  <c r="N5053" i="4"/>
  <c r="N5052" i="4"/>
  <c r="N5051" i="4"/>
  <c r="N5050" i="4"/>
  <c r="N5049" i="4"/>
  <c r="N5048" i="4"/>
  <c r="N5047" i="4"/>
  <c r="N5046" i="4"/>
  <c r="N5045" i="4"/>
  <c r="N5044" i="4"/>
  <c r="N5043" i="4"/>
  <c r="N5042" i="4"/>
  <c r="N5041" i="4"/>
  <c r="N5040" i="4"/>
  <c r="N5039" i="4"/>
  <c r="N5038" i="4"/>
  <c r="N5037" i="4"/>
  <c r="N5036" i="4"/>
  <c r="N5035" i="4"/>
  <c r="N5034" i="4"/>
  <c r="N5033" i="4"/>
  <c r="N5032" i="4"/>
  <c r="N5031" i="4"/>
  <c r="N5030" i="4"/>
  <c r="N5029" i="4"/>
  <c r="N5028" i="4"/>
  <c r="N5027" i="4"/>
  <c r="N5026" i="4"/>
  <c r="N5025" i="4"/>
  <c r="N5024" i="4"/>
  <c r="N5023" i="4"/>
  <c r="N5022" i="4"/>
  <c r="N5021" i="4"/>
  <c r="N5020" i="4"/>
  <c r="N5019" i="4"/>
  <c r="N5018" i="4"/>
  <c r="N5017" i="4"/>
  <c r="N5016" i="4"/>
  <c r="N5015" i="4"/>
  <c r="N5014" i="4"/>
  <c r="N5013" i="4"/>
  <c r="N5012" i="4"/>
  <c r="N5011" i="4"/>
  <c r="N5010" i="4"/>
  <c r="N5009" i="4"/>
  <c r="N5008" i="4"/>
  <c r="N5007" i="4"/>
  <c r="N5006" i="4"/>
  <c r="N5005" i="4"/>
  <c r="N5004" i="4"/>
  <c r="N5003" i="4"/>
  <c r="N5002" i="4"/>
  <c r="N5001" i="4"/>
  <c r="N5000" i="4"/>
  <c r="N4999" i="4"/>
  <c r="N4998" i="4"/>
  <c r="N4997" i="4"/>
  <c r="N4996" i="4"/>
  <c r="N4995" i="4"/>
  <c r="N4994" i="4"/>
  <c r="N4993" i="4"/>
  <c r="N4992" i="4"/>
  <c r="N4991" i="4"/>
  <c r="N4990" i="4"/>
  <c r="N4989" i="4"/>
  <c r="N4988" i="4"/>
  <c r="N4987" i="4"/>
  <c r="N4986" i="4"/>
  <c r="N4985" i="4"/>
  <c r="N4984" i="4"/>
  <c r="N4983" i="4"/>
  <c r="N4982" i="4"/>
  <c r="N4981" i="4"/>
  <c r="N4980" i="4"/>
  <c r="N4979" i="4"/>
  <c r="N4978" i="4"/>
  <c r="N4977" i="4"/>
  <c r="N4976" i="4"/>
  <c r="N4975" i="4"/>
  <c r="N4974" i="4"/>
  <c r="N4973" i="4"/>
  <c r="N4972" i="4"/>
  <c r="N4971" i="4"/>
  <c r="N4970" i="4"/>
  <c r="N4969" i="4"/>
  <c r="N4968" i="4"/>
  <c r="N4967" i="4"/>
  <c r="N4966" i="4"/>
  <c r="N4965" i="4"/>
  <c r="N4964" i="4"/>
  <c r="N4963" i="4"/>
  <c r="N4962" i="4"/>
  <c r="N4961" i="4"/>
  <c r="N4960" i="4"/>
  <c r="N4959" i="4"/>
  <c r="N4958" i="4"/>
  <c r="N4957" i="4"/>
  <c r="N4956" i="4"/>
  <c r="N4955" i="4"/>
  <c r="N4954" i="4"/>
  <c r="N4953" i="4"/>
  <c r="N4952" i="4"/>
  <c r="N4951" i="4"/>
  <c r="N4950" i="4"/>
  <c r="N4949" i="4"/>
  <c r="N4948" i="4"/>
  <c r="N4947" i="4"/>
  <c r="N4946" i="4"/>
  <c r="N4945" i="4"/>
  <c r="N4944" i="4"/>
  <c r="N4943" i="4"/>
  <c r="N4942" i="4"/>
  <c r="N4941" i="4"/>
  <c r="N4940" i="4"/>
  <c r="N4939" i="4"/>
  <c r="N4938" i="4"/>
  <c r="N4937" i="4"/>
  <c r="N4936" i="4"/>
  <c r="N4935" i="4"/>
  <c r="N4934" i="4"/>
  <c r="N4933" i="4"/>
  <c r="N4932" i="4"/>
  <c r="N4931" i="4"/>
  <c r="N4930" i="4"/>
  <c r="N4929" i="4"/>
  <c r="N4928" i="4"/>
  <c r="N4927" i="4"/>
  <c r="N4926" i="4"/>
  <c r="N4925" i="4"/>
  <c r="N4924" i="4"/>
  <c r="N4923" i="4"/>
  <c r="N4922" i="4"/>
  <c r="N4921" i="4"/>
  <c r="N4920" i="4"/>
  <c r="N4919" i="4"/>
  <c r="N4918" i="4"/>
  <c r="N4917" i="4"/>
  <c r="N4916" i="4"/>
  <c r="N4915" i="4"/>
  <c r="N4914" i="4"/>
  <c r="N4913" i="4"/>
  <c r="N4912" i="4"/>
  <c r="N4911" i="4"/>
  <c r="N4910" i="4"/>
  <c r="N4909" i="4"/>
  <c r="N4908" i="4"/>
  <c r="N4907" i="4"/>
  <c r="N4906" i="4"/>
  <c r="N4905" i="4"/>
  <c r="N4904" i="4"/>
  <c r="N4903" i="4"/>
  <c r="N4902" i="4"/>
  <c r="N4901" i="4"/>
  <c r="N4900" i="4"/>
  <c r="N4899" i="4"/>
  <c r="N4898" i="4"/>
  <c r="N4897" i="4"/>
  <c r="N4896" i="4"/>
  <c r="N4895" i="4"/>
  <c r="N4894" i="4"/>
  <c r="N4893" i="4"/>
  <c r="N4892" i="4"/>
  <c r="N4891" i="4"/>
  <c r="N4890" i="4"/>
  <c r="N4889" i="4"/>
  <c r="N4888" i="4"/>
  <c r="N4887" i="4"/>
  <c r="N4886" i="4"/>
  <c r="N4885" i="4"/>
  <c r="N4884" i="4"/>
  <c r="N4883" i="4"/>
  <c r="N4882" i="4"/>
  <c r="N4881" i="4"/>
  <c r="N4880" i="4"/>
  <c r="N4879" i="4"/>
  <c r="N4878" i="4"/>
  <c r="N4877" i="4"/>
  <c r="N4876" i="4"/>
  <c r="N4875" i="4"/>
  <c r="N4874" i="4"/>
  <c r="N4873" i="4"/>
  <c r="N4872" i="4"/>
  <c r="N4871" i="4"/>
  <c r="N4870" i="4"/>
  <c r="N4869" i="4"/>
  <c r="N4868" i="4"/>
  <c r="N4867" i="4"/>
  <c r="N4866" i="4"/>
  <c r="N4865" i="4"/>
  <c r="N4864" i="4"/>
  <c r="N4863" i="4"/>
  <c r="N4862" i="4"/>
  <c r="N4861" i="4"/>
  <c r="N4860" i="4"/>
  <c r="N4859" i="4"/>
  <c r="N4858" i="4"/>
  <c r="N4857" i="4"/>
  <c r="N4856" i="4"/>
  <c r="N4855" i="4"/>
  <c r="N4854" i="4"/>
  <c r="N4853" i="4"/>
  <c r="N4852" i="4"/>
  <c r="N4851" i="4"/>
  <c r="N4850" i="4"/>
  <c r="N4849" i="4"/>
  <c r="N4848" i="4"/>
  <c r="N4847" i="4"/>
  <c r="N4846" i="4"/>
  <c r="N4845" i="4"/>
  <c r="N4844" i="4"/>
  <c r="N4843" i="4"/>
  <c r="N4842" i="4"/>
  <c r="N4841" i="4"/>
  <c r="N4840" i="4"/>
  <c r="N4839" i="4"/>
  <c r="N4838" i="4"/>
  <c r="N4837" i="4"/>
  <c r="N4836" i="4"/>
  <c r="N4835" i="4"/>
  <c r="N4834" i="4"/>
  <c r="N4833" i="4"/>
  <c r="N4832" i="4"/>
  <c r="N4831" i="4"/>
  <c r="N4830" i="4"/>
  <c r="N4829" i="4"/>
  <c r="N4828" i="4"/>
  <c r="N4827" i="4"/>
  <c r="N4826" i="4"/>
  <c r="N4825" i="4"/>
  <c r="N4824" i="4"/>
  <c r="N4823" i="4"/>
  <c r="N4822" i="4"/>
  <c r="N4821" i="4"/>
  <c r="N4820" i="4"/>
  <c r="N4819" i="4"/>
  <c r="N4818" i="4"/>
  <c r="N4817" i="4"/>
  <c r="N4816" i="4"/>
  <c r="N4815" i="4"/>
  <c r="N4814" i="4"/>
  <c r="N4813" i="4"/>
  <c r="N4812" i="4"/>
  <c r="N4811" i="4"/>
  <c r="N4810" i="4"/>
  <c r="N4809" i="4"/>
  <c r="N4808" i="4"/>
  <c r="N4807" i="4"/>
  <c r="N4806" i="4"/>
  <c r="N4805" i="4"/>
  <c r="N4804" i="4"/>
  <c r="N4803" i="4"/>
  <c r="N4802" i="4"/>
  <c r="N4801" i="4"/>
  <c r="N4800" i="4"/>
  <c r="N4799" i="4"/>
  <c r="N4798" i="4"/>
  <c r="N4797" i="4"/>
  <c r="N4796" i="4"/>
  <c r="N4795" i="4"/>
  <c r="N4794" i="4"/>
  <c r="N4793" i="4"/>
  <c r="N4792" i="4"/>
  <c r="N4791" i="4"/>
  <c r="N4790" i="4"/>
  <c r="N4789" i="4"/>
  <c r="N4788" i="4"/>
  <c r="N4787" i="4"/>
  <c r="N4786" i="4"/>
  <c r="N4785" i="4"/>
  <c r="N4784" i="4"/>
  <c r="N4783" i="4"/>
  <c r="N4782" i="4"/>
  <c r="N4781" i="4"/>
  <c r="N4780" i="4"/>
  <c r="N4779" i="4"/>
  <c r="N4778" i="4"/>
  <c r="N4777" i="4"/>
  <c r="N4776" i="4"/>
  <c r="N4775" i="4"/>
  <c r="N4774" i="4"/>
  <c r="N4773" i="4"/>
  <c r="N4772" i="4"/>
  <c r="N4771" i="4"/>
  <c r="N4770" i="4"/>
  <c r="N4769" i="4"/>
  <c r="N4768" i="4"/>
  <c r="N4767" i="4"/>
  <c r="N4766" i="4"/>
  <c r="N4765" i="4"/>
  <c r="N4764" i="4"/>
  <c r="N4763" i="4"/>
  <c r="N4762" i="4"/>
  <c r="N4761" i="4"/>
  <c r="N4760" i="4"/>
  <c r="N4759" i="4"/>
  <c r="N4758" i="4"/>
  <c r="N4757" i="4"/>
  <c r="N4756" i="4"/>
  <c r="N4755" i="4"/>
  <c r="N4754" i="4"/>
  <c r="N4753" i="4"/>
  <c r="N4752" i="4"/>
  <c r="N4751" i="4"/>
  <c r="N4750" i="4"/>
  <c r="N4749" i="4"/>
  <c r="N4748" i="4"/>
  <c r="N4747" i="4"/>
  <c r="N4746" i="4"/>
  <c r="N4745" i="4"/>
  <c r="N4744" i="4"/>
  <c r="N4743" i="4"/>
  <c r="N4742" i="4"/>
  <c r="N4741" i="4"/>
  <c r="N4740" i="4"/>
  <c r="N4739" i="4"/>
  <c r="N4738" i="4"/>
  <c r="N4737" i="4"/>
  <c r="N4736" i="4"/>
  <c r="N4735" i="4"/>
  <c r="N4734" i="4"/>
  <c r="N4733" i="4"/>
  <c r="N4732" i="4"/>
  <c r="N4731" i="4"/>
  <c r="N4730" i="4"/>
  <c r="N4729" i="4"/>
  <c r="N4728" i="4"/>
  <c r="N4727" i="4"/>
  <c r="N4726" i="4"/>
  <c r="N4725" i="4"/>
  <c r="N4724" i="4"/>
  <c r="N4723" i="4"/>
  <c r="N4722" i="4"/>
  <c r="N4721" i="4"/>
  <c r="N4720" i="4"/>
  <c r="N4719" i="4"/>
  <c r="N4718" i="4"/>
  <c r="N4717" i="4"/>
  <c r="N4716" i="4"/>
  <c r="N4715" i="4"/>
  <c r="N4714" i="4"/>
  <c r="N4713" i="4"/>
  <c r="N4712" i="4"/>
  <c r="N4711" i="4"/>
  <c r="N4710" i="4"/>
  <c r="N4709" i="4"/>
  <c r="N4708" i="4"/>
  <c r="N4707" i="4"/>
  <c r="N4706" i="4"/>
  <c r="N4705" i="4"/>
  <c r="N4704" i="4"/>
  <c r="N4703" i="4"/>
  <c r="N4702" i="4"/>
  <c r="N4701" i="4"/>
  <c r="N4700" i="4"/>
  <c r="N4699" i="4"/>
  <c r="N4698" i="4"/>
  <c r="N4697" i="4"/>
  <c r="N4696" i="4"/>
  <c r="N4695" i="4"/>
  <c r="N4694" i="4"/>
  <c r="N4693" i="4"/>
  <c r="N4692" i="4"/>
  <c r="N4691" i="4"/>
  <c r="N4690" i="4"/>
  <c r="N4689" i="4"/>
  <c r="N4688" i="4"/>
  <c r="N4687" i="4"/>
  <c r="N4686" i="4"/>
  <c r="N4685" i="4"/>
  <c r="N4684" i="4"/>
  <c r="N4683" i="4"/>
  <c r="N4682" i="4"/>
  <c r="N4681" i="4"/>
  <c r="N4680" i="4"/>
  <c r="N4679" i="4"/>
  <c r="N4678" i="4"/>
  <c r="N4677" i="4"/>
  <c r="N4676" i="4"/>
  <c r="N4675" i="4"/>
  <c r="N4674" i="4"/>
  <c r="N4673" i="4"/>
  <c r="N4672" i="4"/>
  <c r="N4671" i="4"/>
  <c r="N4670" i="4"/>
  <c r="N4669" i="4"/>
  <c r="N4668" i="4"/>
  <c r="N4667" i="4"/>
  <c r="N4666" i="4"/>
  <c r="N4665" i="4"/>
  <c r="N4664" i="4"/>
  <c r="N4663" i="4"/>
  <c r="N4662" i="4"/>
  <c r="N4661" i="4"/>
  <c r="N4660" i="4"/>
  <c r="N4659" i="4"/>
  <c r="N4658" i="4"/>
  <c r="N4657" i="4"/>
  <c r="N4656" i="4"/>
  <c r="N4655" i="4"/>
  <c r="N4654" i="4"/>
  <c r="N4653" i="4"/>
  <c r="N4652" i="4"/>
  <c r="N4651" i="4"/>
  <c r="N4650" i="4"/>
  <c r="N4649" i="4"/>
  <c r="N4648" i="4"/>
  <c r="N4647" i="4"/>
  <c r="N4646" i="4"/>
  <c r="N4645" i="4"/>
  <c r="N4644" i="4"/>
  <c r="N4643" i="4"/>
  <c r="N4642" i="4"/>
  <c r="N4641" i="4"/>
  <c r="N4640" i="4"/>
  <c r="N4639" i="4"/>
  <c r="N4638" i="4"/>
  <c r="N4637" i="4"/>
  <c r="N4636" i="4"/>
  <c r="N4635" i="4"/>
  <c r="N4634" i="4"/>
  <c r="N4633" i="4"/>
  <c r="N4632" i="4"/>
  <c r="N4631" i="4"/>
  <c r="N4630" i="4"/>
  <c r="N4629" i="4"/>
  <c r="N4628" i="4"/>
  <c r="N4627" i="4"/>
  <c r="N4626" i="4"/>
  <c r="N4625" i="4"/>
  <c r="N4624" i="4"/>
  <c r="N4623" i="4"/>
  <c r="N4622" i="4"/>
  <c r="N4621" i="4"/>
  <c r="N4620" i="4"/>
  <c r="N4619" i="4"/>
  <c r="N4618" i="4"/>
  <c r="N4617" i="4"/>
  <c r="N4616" i="4"/>
  <c r="N4615" i="4"/>
  <c r="N4614" i="4"/>
  <c r="N4613" i="4"/>
  <c r="N4612" i="4"/>
  <c r="N4611" i="4"/>
  <c r="N4610" i="4"/>
  <c r="N4609" i="4"/>
  <c r="N4608" i="4"/>
  <c r="N4607" i="4"/>
  <c r="N4606" i="4"/>
  <c r="N4605" i="4"/>
  <c r="N4604" i="4"/>
  <c r="N4603" i="4"/>
  <c r="N4602" i="4"/>
  <c r="N4601" i="4"/>
  <c r="N4600" i="4"/>
  <c r="N4599" i="4"/>
  <c r="N4598" i="4"/>
  <c r="N4597" i="4"/>
  <c r="N4596" i="4"/>
  <c r="N4595" i="4"/>
  <c r="N4594" i="4"/>
  <c r="N4593" i="4"/>
  <c r="N4592" i="4"/>
  <c r="N4591" i="4"/>
  <c r="N4590" i="4"/>
  <c r="N4589" i="4"/>
  <c r="N4588" i="4"/>
  <c r="N4587" i="4"/>
  <c r="N4586" i="4"/>
  <c r="N4585" i="4"/>
  <c r="N4584" i="4"/>
  <c r="N4583" i="4"/>
  <c r="N4582" i="4"/>
  <c r="N4581" i="4"/>
  <c r="N4580" i="4"/>
  <c r="N4579" i="4"/>
  <c r="N4578" i="4"/>
  <c r="N4577" i="4"/>
  <c r="N4576" i="4"/>
  <c r="N4575" i="4"/>
  <c r="N4574" i="4"/>
  <c r="N4573" i="4"/>
  <c r="N4572" i="4"/>
  <c r="N4571" i="4"/>
  <c r="N4570" i="4"/>
  <c r="N4569" i="4"/>
  <c r="N4568" i="4"/>
  <c r="N4567" i="4"/>
  <c r="N4566" i="4"/>
  <c r="N4565" i="4"/>
  <c r="N4564" i="4"/>
  <c r="N4563" i="4"/>
  <c r="N4562" i="4"/>
  <c r="N4561" i="4"/>
  <c r="N4560" i="4"/>
  <c r="N4559" i="4"/>
  <c r="N4558" i="4"/>
  <c r="N4557" i="4"/>
  <c r="N4556" i="4"/>
  <c r="N4555" i="4"/>
  <c r="N4554" i="4"/>
  <c r="N4553" i="4"/>
  <c r="N4552" i="4"/>
  <c r="N4551" i="4"/>
  <c r="N4550" i="4"/>
  <c r="N4549" i="4"/>
  <c r="N4548" i="4"/>
  <c r="N4547" i="4"/>
  <c r="N4546" i="4"/>
  <c r="N4545" i="4"/>
  <c r="N4544" i="4"/>
  <c r="N4543" i="4"/>
  <c r="N4542" i="4"/>
  <c r="N4541" i="4"/>
  <c r="N4540" i="4"/>
  <c r="N4539" i="4"/>
  <c r="N4538" i="4"/>
  <c r="N4537" i="4"/>
  <c r="N4536" i="4"/>
  <c r="N4535" i="4"/>
  <c r="N4534" i="4"/>
  <c r="N4533" i="4"/>
  <c r="N4532" i="4"/>
  <c r="N4531" i="4"/>
  <c r="N4530" i="4"/>
  <c r="N4529" i="4"/>
  <c r="N4528" i="4"/>
  <c r="N4527" i="4"/>
  <c r="N4526" i="4"/>
  <c r="N4525" i="4"/>
  <c r="N4524" i="4"/>
  <c r="N4523" i="4"/>
  <c r="N4522" i="4"/>
  <c r="N4521" i="4"/>
  <c r="N4520" i="4"/>
  <c r="N4519" i="4"/>
  <c r="N4518" i="4"/>
  <c r="N4517" i="4"/>
  <c r="N4516" i="4"/>
  <c r="N4515" i="4"/>
  <c r="N4514" i="4"/>
  <c r="N4513" i="4"/>
  <c r="N4512" i="4"/>
  <c r="N4511" i="4"/>
  <c r="N4510" i="4"/>
  <c r="N4509" i="4"/>
  <c r="N4508" i="4"/>
  <c r="N4507" i="4"/>
  <c r="N4506" i="4"/>
  <c r="N4505" i="4"/>
  <c r="N4504" i="4"/>
  <c r="N4503" i="4"/>
  <c r="N4502" i="4"/>
  <c r="N4501" i="4"/>
  <c r="N4500" i="4"/>
  <c r="N4499" i="4"/>
  <c r="N4498" i="4"/>
  <c r="N4497" i="4"/>
  <c r="N4496" i="4"/>
  <c r="N4495" i="4"/>
  <c r="N4494" i="4"/>
  <c r="N4493" i="4"/>
  <c r="N4492" i="4"/>
  <c r="N4491" i="4"/>
  <c r="N4490" i="4"/>
  <c r="N4489" i="4"/>
  <c r="N4488" i="4"/>
  <c r="N4487" i="4"/>
  <c r="N4486" i="4"/>
  <c r="N4485" i="4"/>
  <c r="N4484" i="4"/>
  <c r="N4483" i="4"/>
  <c r="N4482" i="4"/>
  <c r="N4481" i="4"/>
  <c r="N4480" i="4"/>
  <c r="N4479" i="4"/>
  <c r="N4478" i="4"/>
  <c r="N4477" i="4"/>
  <c r="N4476" i="4"/>
  <c r="N4475" i="4"/>
  <c r="N4474" i="4"/>
  <c r="N4473" i="4"/>
  <c r="N4472" i="4"/>
  <c r="N4471" i="4"/>
  <c r="N4470" i="4"/>
  <c r="N4469" i="4"/>
  <c r="N4468" i="4"/>
  <c r="N4467" i="4"/>
  <c r="N4466" i="4"/>
  <c r="N4465" i="4"/>
  <c r="N4464" i="4"/>
  <c r="N4463" i="4"/>
  <c r="N4462" i="4"/>
  <c r="N4461" i="4"/>
  <c r="N4460" i="4"/>
  <c r="N4459" i="4"/>
  <c r="N4458" i="4"/>
  <c r="N4457" i="4"/>
  <c r="N4456" i="4"/>
  <c r="N4455" i="4"/>
  <c r="N4454" i="4"/>
  <c r="N4453" i="4"/>
  <c r="N4452" i="4"/>
  <c r="N4451" i="4"/>
  <c r="N4450" i="4"/>
  <c r="N4449" i="4"/>
  <c r="N4448" i="4"/>
  <c r="N4447" i="4"/>
  <c r="N4446" i="4"/>
  <c r="N4445" i="4"/>
  <c r="N4444" i="4"/>
  <c r="N4443" i="4"/>
  <c r="N4442" i="4"/>
  <c r="N4441" i="4"/>
  <c r="N4440" i="4"/>
  <c r="N4439" i="4"/>
  <c r="N4438" i="4"/>
  <c r="N4437" i="4"/>
  <c r="N4436" i="4"/>
  <c r="N4435" i="4"/>
  <c r="N4434" i="4"/>
  <c r="N4433" i="4"/>
  <c r="N4432" i="4"/>
  <c r="N4431" i="4"/>
  <c r="N4430" i="4"/>
  <c r="N4429" i="4"/>
  <c r="N4428" i="4"/>
  <c r="N4427" i="4"/>
  <c r="N4426" i="4"/>
  <c r="N4425" i="4"/>
  <c r="N4424" i="4"/>
  <c r="N4423" i="4"/>
  <c r="N4422" i="4"/>
  <c r="N4421" i="4"/>
  <c r="N4420" i="4"/>
  <c r="N4419" i="4"/>
  <c r="N4418" i="4"/>
  <c r="N4417" i="4"/>
  <c r="N4416" i="4"/>
  <c r="N4415" i="4"/>
  <c r="N4414" i="4"/>
  <c r="N4413" i="4"/>
  <c r="N4412" i="4"/>
  <c r="N4411" i="4"/>
  <c r="N4410" i="4"/>
  <c r="N4409" i="4"/>
  <c r="N4408" i="4"/>
  <c r="N4407" i="4"/>
  <c r="N4406" i="4"/>
  <c r="N4405" i="4"/>
  <c r="N4404" i="4"/>
  <c r="N4403" i="4"/>
  <c r="N4402" i="4"/>
  <c r="N4401" i="4"/>
  <c r="N4400" i="4"/>
  <c r="N4399" i="4"/>
  <c r="N4398" i="4"/>
  <c r="N4397" i="4"/>
  <c r="N4396" i="4"/>
  <c r="N4395" i="4"/>
  <c r="N4394" i="4"/>
  <c r="N4393" i="4"/>
  <c r="N4392" i="4"/>
  <c r="N4391" i="4"/>
  <c r="N4390" i="4"/>
  <c r="N4389" i="4"/>
  <c r="N4388" i="4"/>
  <c r="N4387" i="4"/>
  <c r="N4386" i="4"/>
  <c r="N4385" i="4"/>
  <c r="N4384" i="4"/>
  <c r="N4383" i="4"/>
  <c r="N4382" i="4"/>
  <c r="N4381" i="4"/>
  <c r="N4380" i="4"/>
  <c r="N4379" i="4"/>
  <c r="N4378" i="4"/>
  <c r="N4377" i="4"/>
  <c r="N4376" i="4"/>
  <c r="N4375" i="4"/>
  <c r="N4374" i="4"/>
  <c r="N4373" i="4"/>
  <c r="N4372" i="4"/>
  <c r="N4371" i="4"/>
  <c r="N4370" i="4"/>
  <c r="N4369" i="4"/>
  <c r="N4368" i="4"/>
  <c r="N4367" i="4"/>
  <c r="N4366" i="4"/>
  <c r="N4365" i="4"/>
  <c r="N4364" i="4"/>
  <c r="N4363" i="4"/>
  <c r="N4362" i="4"/>
  <c r="N4361" i="4"/>
  <c r="N4360" i="4"/>
  <c r="N4359" i="4"/>
  <c r="N4358" i="4"/>
  <c r="N4357" i="4"/>
  <c r="N4356" i="4"/>
  <c r="N4355" i="4"/>
  <c r="N4354" i="4"/>
  <c r="N4353" i="4"/>
  <c r="N4352" i="4"/>
  <c r="N4351" i="4"/>
  <c r="N4350" i="4"/>
  <c r="N4349" i="4"/>
  <c r="N4348" i="4"/>
  <c r="N4347" i="4"/>
  <c r="N4346" i="4"/>
  <c r="N4345" i="4"/>
  <c r="N4344" i="4"/>
  <c r="N4343" i="4"/>
  <c r="N4342" i="4"/>
  <c r="N4341" i="4"/>
  <c r="N4340" i="4"/>
  <c r="N4339" i="4"/>
  <c r="N4338" i="4"/>
  <c r="N4337" i="4"/>
  <c r="N4336" i="4"/>
  <c r="N4335" i="4"/>
  <c r="N4334" i="4"/>
  <c r="N4333" i="4"/>
  <c r="N4332" i="4"/>
  <c r="N4331" i="4"/>
  <c r="N4330" i="4"/>
  <c r="N4329" i="4"/>
  <c r="N4328" i="4"/>
  <c r="N4327" i="4"/>
  <c r="N4326" i="4"/>
  <c r="N4325" i="4"/>
  <c r="N4324" i="4"/>
  <c r="N4323" i="4"/>
  <c r="N4322" i="4"/>
  <c r="N4321" i="4"/>
  <c r="N4320" i="4"/>
  <c r="N4319" i="4"/>
  <c r="N4318" i="4"/>
  <c r="N4317" i="4"/>
  <c r="N4316" i="4"/>
  <c r="N4315" i="4"/>
  <c r="N4314" i="4"/>
  <c r="N4313" i="4"/>
  <c r="N4312" i="4"/>
  <c r="N4311" i="4"/>
  <c r="N4310" i="4"/>
  <c r="N4309" i="4"/>
  <c r="N4308" i="4"/>
  <c r="N4307" i="4"/>
  <c r="N4306" i="4"/>
  <c r="N4305" i="4"/>
  <c r="N4304" i="4"/>
  <c r="N4303" i="4"/>
  <c r="N4302" i="4"/>
  <c r="N4301" i="4"/>
  <c r="N4300" i="4"/>
  <c r="N4299" i="4"/>
  <c r="N4298" i="4"/>
  <c r="N4297" i="4"/>
  <c r="N4296" i="4"/>
  <c r="N4295" i="4"/>
  <c r="N4294" i="4"/>
  <c r="N4293" i="4"/>
  <c r="N4292" i="4"/>
  <c r="N4291" i="4"/>
  <c r="N4290" i="4"/>
  <c r="N4289" i="4"/>
  <c r="N4288" i="4"/>
  <c r="N4287" i="4"/>
  <c r="N4286" i="4"/>
  <c r="N4285" i="4"/>
  <c r="N4284" i="4"/>
  <c r="N4283" i="4"/>
  <c r="N4282" i="4"/>
  <c r="N4281" i="4"/>
  <c r="N4280" i="4"/>
  <c r="N4279" i="4"/>
  <c r="N4278" i="4"/>
  <c r="N4277" i="4"/>
  <c r="N4276" i="4"/>
  <c r="N4275" i="4"/>
  <c r="N4274" i="4"/>
  <c r="N4273" i="4"/>
  <c r="N4272" i="4"/>
  <c r="N4271" i="4"/>
  <c r="N4270" i="4"/>
  <c r="N4269" i="4"/>
  <c r="N4268" i="4"/>
  <c r="N4267" i="4"/>
  <c r="N4266" i="4"/>
  <c r="N4265" i="4"/>
  <c r="N4264" i="4"/>
  <c r="N4263" i="4"/>
  <c r="N4262" i="4"/>
  <c r="N4261" i="4"/>
  <c r="N4260" i="4"/>
  <c r="N4259" i="4"/>
  <c r="N4258" i="4"/>
  <c r="N4257" i="4"/>
  <c r="N4256" i="4"/>
  <c r="N4255" i="4"/>
  <c r="N4254" i="4"/>
  <c r="N4253" i="4"/>
  <c r="N4252" i="4"/>
  <c r="N4251" i="4"/>
  <c r="N4250" i="4"/>
  <c r="N4249" i="4"/>
  <c r="N4248" i="4"/>
  <c r="N4247" i="4"/>
  <c r="N4246" i="4"/>
  <c r="N4245" i="4"/>
  <c r="N4244" i="4"/>
  <c r="N4243" i="4"/>
  <c r="N4242" i="4"/>
  <c r="N4241" i="4"/>
  <c r="N4240" i="4"/>
  <c r="N4239" i="4"/>
  <c r="N4238" i="4"/>
  <c r="N4237" i="4"/>
  <c r="N4236" i="4"/>
  <c r="N4235" i="4"/>
  <c r="N4234" i="4"/>
  <c r="N4233" i="4"/>
  <c r="N4232" i="4"/>
  <c r="N4231" i="4"/>
  <c r="N4230" i="4"/>
  <c r="N4229" i="4"/>
  <c r="N4228" i="4"/>
  <c r="N4227" i="4"/>
  <c r="N4226" i="4"/>
  <c r="N4225" i="4"/>
  <c r="N4224" i="4"/>
  <c r="N4223" i="4"/>
  <c r="N4222" i="4"/>
  <c r="N4221" i="4"/>
  <c r="N4220" i="4"/>
  <c r="N4219" i="4"/>
  <c r="N4218" i="4"/>
  <c r="N4217" i="4"/>
  <c r="N4216" i="4"/>
  <c r="N4215" i="4"/>
  <c r="N4214" i="4"/>
  <c r="N4213" i="4"/>
  <c r="N4212" i="4"/>
  <c r="N4211" i="4"/>
  <c r="N4210" i="4"/>
  <c r="N4209" i="4"/>
  <c r="N4208" i="4"/>
  <c r="N4207" i="4"/>
  <c r="N4206" i="4"/>
  <c r="N4205" i="4"/>
  <c r="N4204" i="4"/>
  <c r="N4203" i="4"/>
  <c r="N4202" i="4"/>
  <c r="N4201" i="4"/>
  <c r="N4200" i="4"/>
  <c r="N4199" i="4"/>
  <c r="N4198" i="4"/>
  <c r="N4197" i="4"/>
  <c r="N4196" i="4"/>
  <c r="N4195" i="4"/>
  <c r="N4194" i="4"/>
  <c r="N4193" i="4"/>
  <c r="N4192" i="4"/>
  <c r="N4191" i="4"/>
  <c r="N4190" i="4"/>
  <c r="N4189" i="4"/>
  <c r="N4188" i="4"/>
  <c r="N4187" i="4"/>
  <c r="N4186" i="4"/>
  <c r="N4185" i="4"/>
  <c r="N4184" i="4"/>
  <c r="N4183" i="4"/>
  <c r="N4182" i="4"/>
  <c r="N4181" i="4"/>
  <c r="N4180" i="4"/>
  <c r="N4179" i="4"/>
  <c r="N4178" i="4"/>
  <c r="N4177" i="4"/>
  <c r="N4176" i="4"/>
  <c r="N4175" i="4"/>
  <c r="N4174" i="4"/>
  <c r="N4173" i="4"/>
  <c r="N4172" i="4"/>
  <c r="N4171" i="4"/>
  <c r="N4170" i="4"/>
  <c r="N4169" i="4"/>
  <c r="N4168" i="4"/>
  <c r="N4167" i="4"/>
  <c r="N4166" i="4"/>
  <c r="N4165" i="4"/>
  <c r="N4164" i="4"/>
  <c r="N4163" i="4"/>
  <c r="N4162" i="4"/>
  <c r="N4161" i="4"/>
  <c r="N4160" i="4"/>
  <c r="N4159" i="4"/>
  <c r="N4158" i="4"/>
  <c r="N4157" i="4"/>
  <c r="N4156" i="4"/>
  <c r="N4155" i="4"/>
  <c r="N4154" i="4"/>
  <c r="N4153" i="4"/>
  <c r="N4152" i="4"/>
  <c r="N4151" i="4"/>
  <c r="N4150" i="4"/>
  <c r="N4149" i="4"/>
  <c r="N4148" i="4"/>
  <c r="N4147" i="4"/>
  <c r="N4146" i="4"/>
  <c r="N4145" i="4"/>
  <c r="N4144" i="4"/>
  <c r="N4143" i="4"/>
  <c r="N4142" i="4"/>
  <c r="N4141" i="4"/>
  <c r="N4140" i="4"/>
  <c r="N4139" i="4"/>
  <c r="N4138" i="4"/>
  <c r="N4137" i="4"/>
  <c r="N4136" i="4"/>
  <c r="N4135" i="4"/>
  <c r="N4134" i="4"/>
  <c r="N4133" i="4"/>
  <c r="N4132" i="4"/>
  <c r="N4131" i="4"/>
  <c r="N4130" i="4"/>
  <c r="N4129" i="4"/>
  <c r="N4128" i="4"/>
  <c r="N4127" i="4"/>
  <c r="N4126" i="4"/>
  <c r="N4125" i="4"/>
  <c r="N4124" i="4"/>
  <c r="N4123" i="4"/>
  <c r="N4122" i="4"/>
  <c r="N4121" i="4"/>
  <c r="N4120" i="4"/>
  <c r="N4119" i="4"/>
  <c r="N4118" i="4"/>
  <c r="N4117" i="4"/>
  <c r="N4116" i="4"/>
  <c r="N4115" i="4"/>
  <c r="N4114" i="4"/>
  <c r="N4113" i="4"/>
  <c r="N4112" i="4"/>
  <c r="N4111" i="4"/>
  <c r="N4110" i="4"/>
  <c r="N4109" i="4"/>
  <c r="N4108" i="4"/>
  <c r="N4107" i="4"/>
  <c r="N4106" i="4"/>
  <c r="N4105" i="4"/>
  <c r="N4104" i="4"/>
  <c r="N4103" i="4"/>
  <c r="N4102" i="4"/>
  <c r="N4101" i="4"/>
  <c r="N4100" i="4"/>
  <c r="N4099" i="4"/>
  <c r="N4098" i="4"/>
  <c r="N4097" i="4"/>
  <c r="N4096" i="4"/>
  <c r="N4095" i="4"/>
  <c r="N4094" i="4"/>
  <c r="N4093" i="4"/>
  <c r="N4092" i="4"/>
  <c r="N4091" i="4"/>
  <c r="N4090" i="4"/>
  <c r="N4089" i="4"/>
  <c r="N4088" i="4"/>
  <c r="N4087" i="4"/>
  <c r="N4086" i="4"/>
  <c r="N4085" i="4"/>
  <c r="N4084" i="4"/>
  <c r="N4083" i="4"/>
  <c r="N4082" i="4"/>
  <c r="N4081" i="4"/>
  <c r="N4080" i="4"/>
  <c r="N4079" i="4"/>
  <c r="N4078" i="4"/>
  <c r="N4077" i="4"/>
  <c r="N4076" i="4"/>
  <c r="N4075" i="4"/>
  <c r="N4074" i="4"/>
  <c r="N4073" i="4"/>
  <c r="N4072" i="4"/>
  <c r="N4071" i="4"/>
  <c r="N4070" i="4"/>
  <c r="N4069" i="4"/>
  <c r="N4068" i="4"/>
  <c r="N4067" i="4"/>
  <c r="N4066" i="4"/>
  <c r="N4065" i="4"/>
  <c r="N4064" i="4"/>
  <c r="N4063" i="4"/>
  <c r="N4062" i="4"/>
  <c r="N4061" i="4"/>
  <c r="N4060" i="4"/>
  <c r="N4059" i="4"/>
  <c r="N4058" i="4"/>
  <c r="N4057" i="4"/>
  <c r="N4056" i="4"/>
  <c r="N4055" i="4"/>
  <c r="N4054" i="4"/>
  <c r="N4053" i="4"/>
  <c r="N4052" i="4"/>
  <c r="N4051" i="4"/>
  <c r="N4050" i="4"/>
  <c r="N4049" i="4"/>
  <c r="N4048" i="4"/>
  <c r="N4047" i="4"/>
  <c r="N4046" i="4"/>
  <c r="N4045" i="4"/>
  <c r="N4044" i="4"/>
  <c r="N4043" i="4"/>
  <c r="N4042" i="4"/>
  <c r="N4041" i="4"/>
  <c r="N4040" i="4"/>
  <c r="N4039" i="4"/>
  <c r="N4038" i="4"/>
  <c r="N4037" i="4"/>
  <c r="N4036" i="4"/>
  <c r="N4035" i="4"/>
  <c r="N4034" i="4"/>
  <c r="N4033" i="4"/>
  <c r="N4032" i="4"/>
  <c r="N4031" i="4"/>
  <c r="N4030" i="4"/>
  <c r="N4029" i="4"/>
  <c r="N4028" i="4"/>
  <c r="N4027" i="4"/>
  <c r="N4026" i="4"/>
  <c r="N4025" i="4"/>
  <c r="N4024" i="4"/>
  <c r="N4023" i="4"/>
  <c r="N4022" i="4"/>
  <c r="N4021" i="4"/>
  <c r="N4020" i="4"/>
  <c r="N4019" i="4"/>
  <c r="N4018" i="4"/>
  <c r="N4017" i="4"/>
  <c r="N4016" i="4"/>
  <c r="N4015" i="4"/>
  <c r="N4014" i="4"/>
  <c r="N4013" i="4"/>
  <c r="N4012" i="4"/>
  <c r="N4011" i="4"/>
  <c r="N4010" i="4"/>
  <c r="N4009" i="4"/>
  <c r="N4008" i="4"/>
  <c r="N4007" i="4"/>
  <c r="N4006" i="4"/>
  <c r="N4005" i="4"/>
  <c r="N4004" i="4"/>
  <c r="N4003" i="4"/>
  <c r="N4002" i="4"/>
  <c r="N4001" i="4"/>
  <c r="N4000" i="4"/>
  <c r="N3999" i="4"/>
  <c r="N3998" i="4"/>
  <c r="N3997" i="4"/>
  <c r="N3996" i="4"/>
  <c r="N3995" i="4"/>
  <c r="N3994" i="4"/>
  <c r="N3993" i="4"/>
  <c r="N3992" i="4"/>
  <c r="N3991" i="4"/>
  <c r="N3990" i="4"/>
  <c r="N3989" i="4"/>
  <c r="N3988" i="4"/>
  <c r="N3987" i="4"/>
  <c r="N3986" i="4"/>
  <c r="N3985" i="4"/>
  <c r="N3984" i="4"/>
  <c r="N3983" i="4"/>
  <c r="N3982" i="4"/>
  <c r="N3981" i="4"/>
  <c r="N3980" i="4"/>
  <c r="N3979" i="4"/>
  <c r="N3978" i="4"/>
  <c r="N3977" i="4"/>
  <c r="N3976" i="4"/>
  <c r="N3975" i="4"/>
  <c r="N3974" i="4"/>
  <c r="N3973" i="4"/>
  <c r="N3972" i="4"/>
  <c r="N3971" i="4"/>
  <c r="N3970" i="4"/>
  <c r="N3969" i="4"/>
  <c r="N3968" i="4"/>
  <c r="N3967" i="4"/>
  <c r="N3966" i="4"/>
  <c r="N3965" i="4"/>
  <c r="N3964" i="4"/>
  <c r="N3963" i="4"/>
  <c r="N3962" i="4"/>
  <c r="N3961" i="4"/>
  <c r="N3960" i="4"/>
  <c r="N3959" i="4"/>
  <c r="N3958" i="4"/>
  <c r="N3957" i="4"/>
  <c r="N3956" i="4"/>
  <c r="N3955" i="4"/>
  <c r="N3954" i="4"/>
  <c r="N3953" i="4"/>
  <c r="N3952" i="4"/>
  <c r="N3951" i="4"/>
  <c r="N3950" i="4"/>
  <c r="N3949" i="4"/>
  <c r="N3948" i="4"/>
  <c r="N3947" i="4"/>
  <c r="N3946" i="4"/>
  <c r="N3945" i="4"/>
  <c r="N3944" i="4"/>
  <c r="N3943" i="4"/>
  <c r="N3942" i="4"/>
  <c r="N3941" i="4"/>
  <c r="N3940" i="4"/>
  <c r="N3939" i="4"/>
  <c r="N3938" i="4"/>
  <c r="N3937" i="4"/>
  <c r="N3936" i="4"/>
  <c r="N3935" i="4"/>
  <c r="N3934" i="4"/>
  <c r="N3933" i="4"/>
  <c r="N3932" i="4"/>
  <c r="N3931" i="4"/>
  <c r="N3930" i="4"/>
  <c r="N3929" i="4"/>
  <c r="N3928" i="4"/>
  <c r="N3927" i="4"/>
  <c r="N3926" i="4"/>
  <c r="N3925" i="4"/>
  <c r="N3924" i="4"/>
  <c r="N3923" i="4"/>
  <c r="N3922" i="4"/>
  <c r="N3921" i="4"/>
  <c r="N3920" i="4"/>
  <c r="N3919" i="4"/>
  <c r="N3918" i="4"/>
  <c r="N3917" i="4"/>
  <c r="N3916" i="4"/>
  <c r="N3915" i="4"/>
  <c r="N3914" i="4"/>
  <c r="N3913" i="4"/>
  <c r="N3912" i="4"/>
  <c r="N3911" i="4"/>
  <c r="N3910" i="4"/>
  <c r="N3909" i="4"/>
  <c r="N3908" i="4"/>
  <c r="N3907" i="4"/>
  <c r="N3906" i="4"/>
  <c r="N3905" i="4"/>
  <c r="N3904" i="4"/>
  <c r="N3903" i="4"/>
  <c r="N3902" i="4"/>
  <c r="N3901" i="4"/>
  <c r="N3900" i="4"/>
  <c r="N3899" i="4"/>
  <c r="N3898" i="4"/>
  <c r="N3897" i="4"/>
  <c r="N3896" i="4"/>
  <c r="N3895" i="4"/>
  <c r="N3894" i="4"/>
  <c r="N3893" i="4"/>
  <c r="N3892" i="4"/>
  <c r="N3891" i="4"/>
  <c r="N3890" i="4"/>
  <c r="N3889" i="4"/>
  <c r="N3888" i="4"/>
  <c r="N3887" i="4"/>
  <c r="N3886" i="4"/>
  <c r="N3885" i="4"/>
  <c r="N3884" i="4"/>
  <c r="N3883" i="4"/>
  <c r="N3882" i="4"/>
  <c r="N3881" i="4"/>
  <c r="N3880" i="4"/>
  <c r="N3879" i="4"/>
  <c r="N3878" i="4"/>
  <c r="N3877" i="4"/>
  <c r="N3876" i="4"/>
  <c r="N3875" i="4"/>
  <c r="N3874" i="4"/>
  <c r="N3873" i="4"/>
  <c r="N3872" i="4"/>
  <c r="N3871" i="4"/>
  <c r="N3870" i="4"/>
  <c r="N3869" i="4"/>
  <c r="N3868" i="4"/>
  <c r="N3867" i="4"/>
  <c r="N3866" i="4"/>
  <c r="N3865" i="4"/>
  <c r="N3864" i="4"/>
  <c r="N3863" i="4"/>
  <c r="N3862" i="4"/>
  <c r="N3861" i="4"/>
  <c r="N3860" i="4"/>
  <c r="N3859" i="4"/>
  <c r="N3858" i="4"/>
  <c r="N3857" i="4"/>
  <c r="N3856" i="4"/>
  <c r="N3855" i="4"/>
  <c r="N3854" i="4"/>
  <c r="N3853" i="4"/>
  <c r="N3852" i="4"/>
  <c r="N3851" i="4"/>
  <c r="N3850" i="4"/>
  <c r="N3849" i="4"/>
  <c r="N3848" i="4"/>
  <c r="N3847" i="4"/>
  <c r="N3846" i="4"/>
  <c r="N3845" i="4"/>
  <c r="N3844" i="4"/>
  <c r="N3843" i="4"/>
  <c r="N3842" i="4"/>
  <c r="N3841" i="4"/>
  <c r="N3840" i="4"/>
  <c r="N3839" i="4"/>
  <c r="N3838" i="4"/>
  <c r="N3837" i="4"/>
  <c r="N3836" i="4"/>
  <c r="N3835" i="4"/>
  <c r="N3834" i="4"/>
  <c r="N3833" i="4"/>
  <c r="N3832" i="4"/>
  <c r="N3831" i="4"/>
  <c r="N3830" i="4"/>
  <c r="N3829" i="4"/>
  <c r="N3828" i="4"/>
  <c r="N3827" i="4"/>
  <c r="N3826" i="4"/>
  <c r="N3825" i="4"/>
  <c r="N3824" i="4"/>
  <c r="N3823" i="4"/>
  <c r="N3822" i="4"/>
  <c r="N3821" i="4"/>
  <c r="N3820" i="4"/>
  <c r="N3819" i="4"/>
  <c r="N3818" i="4"/>
  <c r="N3817" i="4"/>
  <c r="N3816" i="4"/>
  <c r="N3815" i="4"/>
  <c r="N3814" i="4"/>
  <c r="N3813" i="4"/>
  <c r="N3812" i="4"/>
  <c r="N3811" i="4"/>
  <c r="N3810" i="4"/>
  <c r="N3809" i="4"/>
  <c r="N3808" i="4"/>
  <c r="N3807" i="4"/>
  <c r="N3806" i="4"/>
  <c r="N3805" i="4"/>
  <c r="N3804" i="4"/>
  <c r="N3803" i="4"/>
  <c r="N3802" i="4"/>
  <c r="N3801" i="4"/>
  <c r="N3800" i="4"/>
  <c r="N3799" i="4"/>
  <c r="N3798" i="4"/>
  <c r="N3797" i="4"/>
  <c r="N3796" i="4"/>
  <c r="N3795" i="4"/>
  <c r="N3794" i="4"/>
  <c r="N3793" i="4"/>
  <c r="N3792" i="4"/>
  <c r="N3791" i="4"/>
  <c r="N3790" i="4"/>
  <c r="N3789" i="4"/>
  <c r="N3788" i="4"/>
  <c r="N3787" i="4"/>
  <c r="N3786" i="4"/>
  <c r="N3785" i="4"/>
  <c r="N3784" i="4"/>
  <c r="N3783" i="4"/>
  <c r="N3782" i="4"/>
  <c r="N3781" i="4"/>
  <c r="N3780" i="4"/>
  <c r="N3779" i="4"/>
  <c r="N3778" i="4"/>
  <c r="N3777" i="4"/>
  <c r="N3776" i="4"/>
  <c r="N3775" i="4"/>
  <c r="N3774" i="4"/>
  <c r="N3773" i="4"/>
  <c r="N3772" i="4"/>
  <c r="N3771" i="4"/>
  <c r="N3770" i="4"/>
  <c r="N3769" i="4"/>
  <c r="N3768" i="4"/>
  <c r="N3767" i="4"/>
  <c r="N3766" i="4"/>
  <c r="N3765" i="4"/>
  <c r="N3764" i="4"/>
  <c r="N3763" i="4"/>
  <c r="N3762" i="4"/>
  <c r="N3761" i="4"/>
  <c r="N3760" i="4"/>
  <c r="N3759" i="4"/>
  <c r="N3758" i="4"/>
  <c r="N3757" i="4"/>
  <c r="N3756" i="4"/>
  <c r="N3755" i="4"/>
  <c r="N3754" i="4"/>
  <c r="N3753" i="4"/>
  <c r="N3752" i="4"/>
  <c r="N3751" i="4"/>
  <c r="N3750" i="4"/>
  <c r="N3749" i="4"/>
  <c r="N3748" i="4"/>
  <c r="N3747" i="4"/>
  <c r="N3746" i="4"/>
  <c r="N3745" i="4"/>
  <c r="N3744" i="4"/>
  <c r="N3743" i="4"/>
  <c r="N3742" i="4"/>
  <c r="N3741" i="4"/>
  <c r="N3740" i="4"/>
  <c r="N3739" i="4"/>
  <c r="N3738" i="4"/>
  <c r="N3737" i="4"/>
  <c r="N3736" i="4"/>
  <c r="N3735" i="4"/>
  <c r="N3734" i="4"/>
  <c r="N3733" i="4"/>
  <c r="N3732" i="4"/>
  <c r="N3731" i="4"/>
  <c r="N3730" i="4"/>
  <c r="N3729" i="4"/>
  <c r="N3728" i="4"/>
  <c r="N3727" i="4"/>
  <c r="N3726" i="4"/>
  <c r="N3725" i="4"/>
  <c r="N3724" i="4"/>
  <c r="N3723" i="4"/>
  <c r="N3722" i="4"/>
  <c r="N3721" i="4"/>
  <c r="N3720" i="4"/>
  <c r="N3719" i="4"/>
  <c r="N3718" i="4"/>
  <c r="N3717" i="4"/>
  <c r="N3716" i="4"/>
  <c r="N3715" i="4"/>
  <c r="N3714" i="4"/>
  <c r="N3713" i="4"/>
  <c r="N3712" i="4"/>
  <c r="N3711" i="4"/>
  <c r="N3710" i="4"/>
  <c r="N3709" i="4"/>
  <c r="N3708" i="4"/>
  <c r="N3707" i="4"/>
  <c r="N3706" i="4"/>
  <c r="N3705" i="4"/>
  <c r="N3704" i="4"/>
  <c r="N3703" i="4"/>
  <c r="N3702" i="4"/>
  <c r="N3701" i="4"/>
  <c r="N3700" i="4"/>
  <c r="N3699" i="4"/>
  <c r="N3698" i="4"/>
  <c r="N3697" i="4"/>
  <c r="N3696" i="4"/>
  <c r="N3695" i="4"/>
  <c r="N3694" i="4"/>
  <c r="N3693" i="4"/>
  <c r="N3692" i="4"/>
  <c r="N3691" i="4"/>
  <c r="N3690" i="4"/>
  <c r="N3689" i="4"/>
  <c r="N3688" i="4"/>
  <c r="N3687" i="4"/>
  <c r="N3686" i="4"/>
  <c r="N3685" i="4"/>
  <c r="N3684" i="4"/>
  <c r="N3683" i="4"/>
  <c r="N3682" i="4"/>
  <c r="N3681" i="4"/>
  <c r="N3680" i="4"/>
  <c r="N3679" i="4"/>
  <c r="N3678" i="4"/>
  <c r="N3677" i="4"/>
  <c r="N3676" i="4"/>
  <c r="N3675" i="4"/>
  <c r="N3674" i="4"/>
  <c r="N3673" i="4"/>
  <c r="N3672" i="4"/>
  <c r="N3671" i="4"/>
  <c r="N3670" i="4"/>
  <c r="N3669" i="4"/>
  <c r="N3668" i="4"/>
  <c r="N3667" i="4"/>
  <c r="N3666" i="4"/>
  <c r="N3665" i="4"/>
  <c r="N3664" i="4"/>
  <c r="N3663" i="4"/>
  <c r="N3662" i="4"/>
  <c r="N3661" i="4"/>
  <c r="N3660" i="4"/>
  <c r="N3659" i="4"/>
  <c r="N3658" i="4"/>
  <c r="N3657" i="4"/>
  <c r="N3656" i="4"/>
  <c r="N3655" i="4"/>
  <c r="N3654" i="4"/>
  <c r="N3653" i="4"/>
  <c r="N3652" i="4"/>
  <c r="N3651" i="4"/>
  <c r="N3650" i="4"/>
  <c r="N3649" i="4"/>
  <c r="N3648" i="4"/>
  <c r="N3647" i="4"/>
  <c r="N3646" i="4"/>
  <c r="N3645" i="4"/>
  <c r="N3644" i="4"/>
  <c r="N3643" i="4"/>
  <c r="N3642" i="4"/>
  <c r="N3641" i="4"/>
  <c r="N3640" i="4"/>
  <c r="N3639" i="4"/>
  <c r="N3638" i="4"/>
  <c r="N3637" i="4"/>
  <c r="N3636" i="4"/>
  <c r="N3635" i="4"/>
  <c r="N3634" i="4"/>
  <c r="N3633" i="4"/>
  <c r="N3632" i="4"/>
  <c r="N3631" i="4"/>
  <c r="N3630" i="4"/>
  <c r="N3629" i="4"/>
  <c r="N3628" i="4"/>
  <c r="N3627" i="4"/>
  <c r="N3626" i="4"/>
  <c r="N3625" i="4"/>
  <c r="N3624" i="4"/>
  <c r="N3623" i="4"/>
  <c r="N3622" i="4"/>
  <c r="N3621" i="4"/>
  <c r="N3620" i="4"/>
  <c r="N3619" i="4"/>
  <c r="N3618" i="4"/>
  <c r="N3617" i="4"/>
  <c r="N3616" i="4"/>
  <c r="N3615" i="4"/>
  <c r="N3614" i="4"/>
  <c r="N3613" i="4"/>
  <c r="N3612" i="4"/>
  <c r="N3611" i="4"/>
  <c r="N3610" i="4"/>
  <c r="N3609" i="4"/>
  <c r="N3608" i="4"/>
  <c r="N3607" i="4"/>
  <c r="N3606" i="4"/>
  <c r="N3605" i="4"/>
  <c r="N3604" i="4"/>
  <c r="N3603" i="4"/>
  <c r="N3602" i="4"/>
  <c r="N3601" i="4"/>
  <c r="N3600" i="4"/>
  <c r="N3599" i="4"/>
  <c r="N3598" i="4"/>
  <c r="N3597" i="4"/>
  <c r="N3596" i="4"/>
  <c r="N3595" i="4"/>
  <c r="N3594" i="4"/>
  <c r="N3593" i="4"/>
  <c r="N3592" i="4"/>
  <c r="N3591" i="4"/>
  <c r="N3590" i="4"/>
  <c r="N3589" i="4"/>
  <c r="N3588" i="4"/>
  <c r="N3587" i="4"/>
  <c r="N3586" i="4"/>
  <c r="N3585" i="4"/>
  <c r="N3584" i="4"/>
  <c r="N3583" i="4"/>
  <c r="N3582" i="4"/>
  <c r="N3581" i="4"/>
  <c r="N3580" i="4"/>
  <c r="N3579" i="4"/>
  <c r="N3578" i="4"/>
  <c r="N3577" i="4"/>
  <c r="N3576" i="4"/>
  <c r="N3575" i="4"/>
  <c r="N3574" i="4"/>
  <c r="N3573" i="4"/>
  <c r="N3572" i="4"/>
  <c r="N3571" i="4"/>
  <c r="N3570" i="4"/>
  <c r="N3569" i="4"/>
  <c r="N3568" i="4"/>
  <c r="N3567" i="4"/>
  <c r="N3566" i="4"/>
  <c r="N3565" i="4"/>
  <c r="N3564" i="4"/>
  <c r="N3563" i="4"/>
  <c r="N3562" i="4"/>
  <c r="N3561" i="4"/>
  <c r="N3560" i="4"/>
  <c r="N3559" i="4"/>
  <c r="N3558" i="4"/>
  <c r="N3557" i="4"/>
  <c r="N3556" i="4"/>
  <c r="N3555" i="4"/>
  <c r="N3554" i="4"/>
  <c r="N3553" i="4"/>
  <c r="N3552" i="4"/>
  <c r="N3551" i="4"/>
  <c r="N3550" i="4"/>
  <c r="N3549" i="4"/>
  <c r="N3548" i="4"/>
  <c r="N3547" i="4"/>
  <c r="N3546" i="4"/>
  <c r="N3545" i="4"/>
  <c r="N3544" i="4"/>
  <c r="N3543" i="4"/>
  <c r="N3542" i="4"/>
  <c r="N3541" i="4"/>
  <c r="N3540" i="4"/>
  <c r="N3539" i="4"/>
  <c r="N3538" i="4"/>
  <c r="N3537" i="4"/>
  <c r="N3536" i="4"/>
  <c r="N3535" i="4"/>
  <c r="N3534" i="4"/>
  <c r="N3533" i="4"/>
  <c r="N3532" i="4"/>
  <c r="N3531" i="4"/>
  <c r="N3530" i="4"/>
  <c r="N3529" i="4"/>
  <c r="N3528" i="4"/>
  <c r="N3527" i="4"/>
  <c r="N3526" i="4"/>
  <c r="N3525" i="4"/>
  <c r="N3524" i="4"/>
  <c r="N3523" i="4"/>
  <c r="N3522" i="4"/>
  <c r="N3521" i="4"/>
  <c r="N3520" i="4"/>
  <c r="N3519" i="4"/>
  <c r="N3518" i="4"/>
  <c r="N3517" i="4"/>
  <c r="N3516" i="4"/>
  <c r="N3515" i="4"/>
  <c r="N3514" i="4"/>
  <c r="N3513" i="4"/>
  <c r="N3512" i="4"/>
  <c r="N3511" i="4"/>
  <c r="N3510" i="4"/>
  <c r="N3509" i="4"/>
  <c r="N3508" i="4"/>
  <c r="N3507" i="4"/>
  <c r="N3506" i="4"/>
  <c r="N3505" i="4"/>
  <c r="N3504" i="4"/>
  <c r="N3503" i="4"/>
  <c r="N3502" i="4"/>
  <c r="N3501" i="4"/>
  <c r="N3500" i="4"/>
  <c r="N3499" i="4"/>
  <c r="N3498" i="4"/>
  <c r="N3497" i="4"/>
  <c r="N3496" i="4"/>
  <c r="N3495" i="4"/>
  <c r="N3494" i="4"/>
  <c r="N3493" i="4"/>
  <c r="N3492" i="4"/>
  <c r="N3491" i="4"/>
  <c r="N3490" i="4"/>
  <c r="N3489" i="4"/>
  <c r="N3488" i="4"/>
  <c r="N3487" i="4"/>
  <c r="N3486" i="4"/>
  <c r="N3485" i="4"/>
  <c r="N3484" i="4"/>
  <c r="N3483" i="4"/>
  <c r="N3482" i="4"/>
  <c r="N3481" i="4"/>
  <c r="N3480" i="4"/>
  <c r="N3479" i="4"/>
  <c r="N3478" i="4"/>
  <c r="N3477" i="4"/>
  <c r="N3476" i="4"/>
  <c r="N3475" i="4"/>
  <c r="N3474" i="4"/>
  <c r="N3473" i="4"/>
  <c r="N3472" i="4"/>
  <c r="N3471" i="4"/>
  <c r="N3470" i="4"/>
  <c r="N3469" i="4"/>
  <c r="N3468" i="4"/>
  <c r="N3467" i="4"/>
  <c r="N3466" i="4"/>
  <c r="N3465" i="4"/>
  <c r="N3464" i="4"/>
  <c r="N3463" i="4"/>
  <c r="N3462" i="4"/>
  <c r="N3461" i="4"/>
  <c r="N3460" i="4"/>
  <c r="N3459" i="4"/>
  <c r="N3458" i="4"/>
  <c r="N3457" i="4"/>
  <c r="N3456" i="4"/>
  <c r="N3455" i="4"/>
  <c r="N3454" i="4"/>
  <c r="N3453" i="4"/>
  <c r="N3452" i="4"/>
  <c r="N3451" i="4"/>
  <c r="N3450" i="4"/>
  <c r="N3449" i="4"/>
  <c r="N3448" i="4"/>
  <c r="N3447" i="4"/>
  <c r="N3446" i="4"/>
  <c r="N3445" i="4"/>
  <c r="N3444" i="4"/>
  <c r="N3443" i="4"/>
  <c r="N3442" i="4"/>
  <c r="N3441" i="4"/>
  <c r="N3440" i="4"/>
  <c r="N3439" i="4"/>
  <c r="N3438" i="4"/>
  <c r="N3437" i="4"/>
  <c r="N3436" i="4"/>
  <c r="N3435" i="4"/>
  <c r="N3434" i="4"/>
  <c r="N3433" i="4"/>
  <c r="N3432" i="4"/>
  <c r="N3431" i="4"/>
  <c r="N3430" i="4"/>
  <c r="N3429" i="4"/>
  <c r="N3428" i="4"/>
  <c r="N3427" i="4"/>
  <c r="N3426" i="4"/>
  <c r="N3425" i="4"/>
  <c r="N3424" i="4"/>
  <c r="N3423" i="4"/>
  <c r="N3422" i="4"/>
  <c r="N3421" i="4"/>
  <c r="N3420" i="4"/>
  <c r="N3419" i="4"/>
  <c r="N3418" i="4"/>
  <c r="N3417" i="4"/>
  <c r="N3416" i="4"/>
  <c r="N3415" i="4"/>
  <c r="N3414" i="4"/>
  <c r="N3413" i="4"/>
  <c r="N3412" i="4"/>
  <c r="N3411" i="4"/>
  <c r="N3410" i="4"/>
  <c r="N3409" i="4"/>
  <c r="N3408" i="4"/>
  <c r="N3407" i="4"/>
  <c r="N3406" i="4"/>
  <c r="N3405" i="4"/>
  <c r="N3404" i="4"/>
  <c r="N3403" i="4"/>
  <c r="N3402" i="4"/>
  <c r="N3401" i="4"/>
  <c r="N3400" i="4"/>
  <c r="N3399" i="4"/>
  <c r="N3398" i="4"/>
  <c r="N3397" i="4"/>
  <c r="N3396" i="4"/>
  <c r="N3395" i="4"/>
  <c r="N3394" i="4"/>
  <c r="N3393" i="4"/>
  <c r="N3392" i="4"/>
  <c r="N3391" i="4"/>
  <c r="N3390" i="4"/>
  <c r="N3389" i="4"/>
  <c r="N3388" i="4"/>
  <c r="N3387" i="4"/>
  <c r="N3386" i="4"/>
  <c r="N3385" i="4"/>
  <c r="N3384" i="4"/>
  <c r="N3383" i="4"/>
  <c r="N3382" i="4"/>
  <c r="N3381" i="4"/>
  <c r="N3380" i="4"/>
  <c r="N3379" i="4"/>
  <c r="N3378" i="4"/>
  <c r="N3377" i="4"/>
  <c r="N3376" i="4"/>
  <c r="N3375" i="4"/>
  <c r="N3374" i="4"/>
  <c r="N3373" i="4"/>
  <c r="N3372" i="4"/>
  <c r="N3371" i="4"/>
  <c r="N3370" i="4"/>
  <c r="N3369" i="4"/>
  <c r="N3368" i="4"/>
  <c r="N3367" i="4"/>
  <c r="N3366" i="4"/>
  <c r="N3365" i="4"/>
  <c r="N3364" i="4"/>
  <c r="N3363" i="4"/>
  <c r="N3362" i="4"/>
  <c r="N3361" i="4"/>
  <c r="N3360" i="4"/>
  <c r="N3359" i="4"/>
  <c r="N3358" i="4"/>
  <c r="N3357" i="4"/>
  <c r="N3356" i="4"/>
  <c r="N3355" i="4"/>
  <c r="N3354" i="4"/>
  <c r="N3353" i="4"/>
  <c r="N3352" i="4"/>
  <c r="N3351" i="4"/>
  <c r="N3350" i="4"/>
  <c r="N3349" i="4"/>
  <c r="N3348" i="4"/>
  <c r="N3347" i="4"/>
  <c r="N3346" i="4"/>
  <c r="N3345" i="4"/>
  <c r="N3344" i="4"/>
  <c r="N3343" i="4"/>
  <c r="N3342" i="4"/>
  <c r="N3341" i="4"/>
  <c r="N3340" i="4"/>
  <c r="N3339" i="4"/>
  <c r="N3338" i="4"/>
  <c r="N3337" i="4"/>
  <c r="N3336" i="4"/>
  <c r="N3335" i="4"/>
  <c r="N3334" i="4"/>
  <c r="N3333" i="4"/>
  <c r="N3332" i="4"/>
  <c r="N3331" i="4"/>
  <c r="N3330" i="4"/>
  <c r="N3329" i="4"/>
  <c r="N3328" i="4"/>
  <c r="N3327" i="4"/>
  <c r="N3326" i="4"/>
  <c r="N3325" i="4"/>
  <c r="N3324" i="4"/>
  <c r="N3323" i="4"/>
  <c r="N3322" i="4"/>
  <c r="N3321" i="4"/>
  <c r="N3320" i="4"/>
  <c r="N3319" i="4"/>
  <c r="N3318" i="4"/>
  <c r="N3317" i="4"/>
  <c r="N3316" i="4"/>
  <c r="N3315" i="4"/>
  <c r="N3314" i="4"/>
  <c r="N3313" i="4"/>
  <c r="N3312" i="4"/>
  <c r="N3311" i="4"/>
  <c r="N3310" i="4"/>
  <c r="N3309" i="4"/>
  <c r="N3308" i="4"/>
  <c r="N3307" i="4"/>
  <c r="N3306" i="4"/>
  <c r="N3305" i="4"/>
  <c r="N3304" i="4"/>
  <c r="N3303" i="4"/>
  <c r="N3302" i="4"/>
  <c r="N3301" i="4"/>
  <c r="N3300" i="4"/>
  <c r="N3299" i="4"/>
  <c r="N3298" i="4"/>
  <c r="N3297" i="4"/>
  <c r="N3296" i="4"/>
  <c r="N3295" i="4"/>
  <c r="N3294" i="4"/>
  <c r="N3293" i="4"/>
  <c r="N3292" i="4"/>
  <c r="N3291" i="4"/>
  <c r="N3290" i="4"/>
  <c r="N3289" i="4"/>
  <c r="N3288" i="4"/>
  <c r="N3287" i="4"/>
  <c r="N3286" i="4"/>
  <c r="N3285" i="4"/>
  <c r="N3284" i="4"/>
  <c r="N3283" i="4"/>
  <c r="N3282" i="4"/>
  <c r="N3281" i="4"/>
  <c r="N3280" i="4"/>
  <c r="N3279" i="4"/>
  <c r="N3278" i="4"/>
  <c r="N3277" i="4"/>
  <c r="N3276" i="4"/>
  <c r="N3275" i="4"/>
  <c r="N3274" i="4"/>
  <c r="N3273" i="4"/>
  <c r="N3272" i="4"/>
  <c r="N3271" i="4"/>
  <c r="N3270" i="4"/>
  <c r="N3269" i="4"/>
  <c r="N3268" i="4"/>
  <c r="N3267" i="4"/>
  <c r="N3266" i="4"/>
  <c r="N3265" i="4"/>
  <c r="N3264" i="4"/>
  <c r="N3263" i="4"/>
  <c r="N3262" i="4"/>
  <c r="N3261" i="4"/>
  <c r="N3260" i="4"/>
  <c r="N3259" i="4"/>
  <c r="N3258" i="4"/>
  <c r="N3257" i="4"/>
  <c r="N3256" i="4"/>
  <c r="N3255" i="4"/>
  <c r="N3254" i="4"/>
  <c r="N3253" i="4"/>
  <c r="N3252" i="4"/>
  <c r="N3251" i="4"/>
  <c r="N3250" i="4"/>
  <c r="N3249" i="4"/>
  <c r="N3248" i="4"/>
  <c r="N3247" i="4"/>
  <c r="N3246" i="4"/>
  <c r="N3245" i="4"/>
  <c r="N3244" i="4"/>
  <c r="N3243" i="4"/>
  <c r="N3242" i="4"/>
  <c r="N3241" i="4"/>
  <c r="N3240" i="4"/>
  <c r="N3239" i="4"/>
  <c r="N3238" i="4"/>
  <c r="N3237" i="4"/>
  <c r="N3236" i="4"/>
  <c r="N3235" i="4"/>
  <c r="N3234" i="4"/>
  <c r="N3233" i="4"/>
  <c r="N3232" i="4"/>
  <c r="N3231" i="4"/>
  <c r="N3230" i="4"/>
  <c r="N3229" i="4"/>
  <c r="N3228" i="4"/>
  <c r="N3227" i="4"/>
  <c r="N3226" i="4"/>
  <c r="N3225" i="4"/>
  <c r="N3224" i="4"/>
  <c r="N3223" i="4"/>
  <c r="N3222" i="4"/>
  <c r="N3221" i="4"/>
  <c r="N3220" i="4"/>
  <c r="N3219" i="4"/>
  <c r="N3218" i="4"/>
  <c r="N3217" i="4"/>
  <c r="N3216" i="4"/>
  <c r="N3215" i="4"/>
  <c r="N3214" i="4"/>
  <c r="N3213" i="4"/>
  <c r="N3212" i="4"/>
  <c r="N3211" i="4"/>
  <c r="N3210" i="4"/>
  <c r="N3209" i="4"/>
  <c r="N3208" i="4"/>
  <c r="N3207" i="4"/>
  <c r="N3206" i="4"/>
  <c r="N3205" i="4"/>
  <c r="N3204" i="4"/>
  <c r="N3203" i="4"/>
  <c r="N3202" i="4"/>
  <c r="N3201" i="4"/>
  <c r="N3200" i="4"/>
  <c r="N3199" i="4"/>
  <c r="N3198" i="4"/>
  <c r="N3197" i="4"/>
  <c r="N3196" i="4"/>
  <c r="N3195" i="4"/>
  <c r="N3194" i="4"/>
  <c r="N3193" i="4"/>
  <c r="N3192" i="4"/>
  <c r="N3191" i="4"/>
  <c r="N3190" i="4"/>
  <c r="N3189" i="4"/>
  <c r="N3188" i="4"/>
  <c r="N3187" i="4"/>
  <c r="N3186" i="4"/>
  <c r="N3185" i="4"/>
  <c r="N3184" i="4"/>
  <c r="N3183" i="4"/>
  <c r="N3182" i="4"/>
  <c r="N3181" i="4"/>
  <c r="N3180" i="4"/>
  <c r="N3179" i="4"/>
  <c r="N3178" i="4"/>
  <c r="N3177" i="4"/>
  <c r="N3176" i="4"/>
  <c r="N3175" i="4"/>
  <c r="N3174" i="4"/>
  <c r="N3173" i="4"/>
  <c r="N3172" i="4"/>
  <c r="N3171" i="4"/>
  <c r="N3170" i="4"/>
  <c r="N3169" i="4"/>
  <c r="N3168" i="4"/>
  <c r="N3167" i="4"/>
  <c r="N3166" i="4"/>
  <c r="N3165" i="4"/>
  <c r="N3164" i="4"/>
  <c r="N3163" i="4"/>
  <c r="N3162" i="4"/>
  <c r="N3161" i="4"/>
  <c r="N3160" i="4"/>
  <c r="N3159" i="4"/>
  <c r="N3158" i="4"/>
  <c r="N3157" i="4"/>
  <c r="N3156" i="4"/>
  <c r="N3155" i="4"/>
  <c r="N3154" i="4"/>
  <c r="N3153" i="4"/>
  <c r="N3152" i="4"/>
  <c r="N3151" i="4"/>
  <c r="N3150" i="4"/>
  <c r="N3149" i="4"/>
  <c r="N3148" i="4"/>
  <c r="N3147" i="4"/>
  <c r="N3146" i="4"/>
  <c r="N3145" i="4"/>
  <c r="N3144" i="4"/>
  <c r="N3143" i="4"/>
  <c r="N3142" i="4"/>
  <c r="N3141" i="4"/>
  <c r="N3140" i="4"/>
  <c r="N3139" i="4"/>
  <c r="N3138" i="4"/>
  <c r="N3137" i="4"/>
  <c r="N3136" i="4"/>
  <c r="N3135" i="4"/>
  <c r="N3134" i="4"/>
  <c r="N3133" i="4"/>
  <c r="N3132" i="4"/>
  <c r="N3131" i="4"/>
  <c r="N3130" i="4"/>
  <c r="N3129" i="4"/>
  <c r="N3128" i="4"/>
  <c r="N3127" i="4"/>
  <c r="N3126" i="4"/>
  <c r="N3125" i="4"/>
  <c r="N3124" i="4"/>
  <c r="N3123" i="4"/>
  <c r="N3122" i="4"/>
  <c r="N3121" i="4"/>
  <c r="N3120" i="4"/>
  <c r="N3119" i="4"/>
  <c r="N3118" i="4"/>
  <c r="N3117" i="4"/>
  <c r="N3116" i="4"/>
  <c r="N3115" i="4"/>
  <c r="N3114" i="4"/>
  <c r="N3113" i="4"/>
  <c r="N3112" i="4"/>
  <c r="N3111" i="4"/>
  <c r="N3110" i="4"/>
  <c r="N3109" i="4"/>
  <c r="N3108" i="4"/>
  <c r="N3107" i="4"/>
  <c r="N3106" i="4"/>
  <c r="N3105" i="4"/>
  <c r="N3104" i="4"/>
  <c r="N3103" i="4"/>
  <c r="N3102" i="4"/>
  <c r="N3101" i="4"/>
  <c r="N3100" i="4"/>
  <c r="N3099" i="4"/>
  <c r="N3098" i="4"/>
  <c r="N3097" i="4"/>
  <c r="N3096" i="4"/>
  <c r="N3095" i="4"/>
  <c r="N3094" i="4"/>
  <c r="N3093" i="4"/>
  <c r="N3092" i="4"/>
  <c r="N3091" i="4"/>
  <c r="N3090" i="4"/>
  <c r="N3089" i="4"/>
  <c r="N3088" i="4"/>
  <c r="N3087" i="4"/>
  <c r="N3086" i="4"/>
  <c r="N3085" i="4"/>
  <c r="N3084" i="4"/>
  <c r="N3083" i="4"/>
  <c r="N3082" i="4"/>
  <c r="N3081" i="4"/>
  <c r="N3080" i="4"/>
  <c r="N3079" i="4"/>
  <c r="N3078" i="4"/>
  <c r="N3077" i="4"/>
  <c r="N3076" i="4"/>
  <c r="N3075" i="4"/>
  <c r="N3074" i="4"/>
  <c r="N3073" i="4"/>
  <c r="N3072" i="4"/>
  <c r="N3071" i="4"/>
  <c r="N3070" i="4"/>
  <c r="N3069" i="4"/>
  <c r="N3068" i="4"/>
  <c r="N3067" i="4"/>
  <c r="N3066" i="4"/>
  <c r="N3065" i="4"/>
  <c r="N3064" i="4"/>
  <c r="N3063" i="4"/>
  <c r="N3062" i="4"/>
  <c r="N3061" i="4"/>
  <c r="N3060" i="4"/>
  <c r="N3059" i="4"/>
  <c r="N3058" i="4"/>
  <c r="N3057" i="4"/>
  <c r="N3056" i="4"/>
  <c r="N3055" i="4"/>
  <c r="N3054" i="4"/>
  <c r="N3053" i="4"/>
  <c r="N3052" i="4"/>
  <c r="N3051" i="4"/>
  <c r="N3050" i="4"/>
  <c r="N3049" i="4"/>
  <c r="N3048" i="4"/>
  <c r="N3047" i="4"/>
  <c r="N3046" i="4"/>
  <c r="N3045" i="4"/>
  <c r="N3044" i="4"/>
  <c r="N3043" i="4"/>
  <c r="N3042" i="4"/>
  <c r="N3041" i="4"/>
  <c r="N3040" i="4"/>
  <c r="N3039" i="4"/>
  <c r="N3038" i="4"/>
  <c r="N3037" i="4"/>
  <c r="N3036" i="4"/>
  <c r="N3035" i="4"/>
  <c r="N3034" i="4"/>
  <c r="N3033" i="4"/>
  <c r="N3032" i="4"/>
  <c r="N3031" i="4"/>
  <c r="N3030" i="4"/>
  <c r="N3029" i="4"/>
  <c r="N3028" i="4"/>
  <c r="N3027" i="4"/>
  <c r="N3026" i="4"/>
  <c r="N3025" i="4"/>
  <c r="N3024" i="4"/>
  <c r="N3023" i="4"/>
  <c r="N3022" i="4"/>
  <c r="N3021" i="4"/>
  <c r="N3020" i="4"/>
  <c r="N3019" i="4"/>
  <c r="N3018" i="4"/>
  <c r="N3017" i="4"/>
  <c r="N3016" i="4"/>
  <c r="N3015" i="4"/>
  <c r="N3014" i="4"/>
  <c r="N3013" i="4"/>
  <c r="N3012" i="4"/>
  <c r="N3011" i="4"/>
  <c r="N3010" i="4"/>
  <c r="N3009" i="4"/>
  <c r="N3008" i="4"/>
  <c r="N3007" i="4"/>
  <c r="N3006" i="4"/>
  <c r="N3005" i="4"/>
  <c r="N3004" i="4"/>
  <c r="N3003" i="4"/>
  <c r="N3002" i="4"/>
  <c r="N3001" i="4"/>
  <c r="N3000" i="4"/>
  <c r="N2999" i="4"/>
  <c r="N2998" i="4"/>
  <c r="N2997" i="4"/>
  <c r="N2996" i="4"/>
  <c r="N2995" i="4"/>
  <c r="N2994" i="4"/>
  <c r="N2993" i="4"/>
  <c r="N2992" i="4"/>
  <c r="N2991" i="4"/>
  <c r="N2990" i="4"/>
  <c r="N2989" i="4"/>
  <c r="N2988" i="4"/>
  <c r="N2987" i="4"/>
  <c r="N2986" i="4"/>
  <c r="N2985" i="4"/>
  <c r="N2984" i="4"/>
  <c r="N2983" i="4"/>
  <c r="N2982" i="4"/>
  <c r="N2981" i="4"/>
  <c r="N2980" i="4"/>
  <c r="N2979" i="4"/>
  <c r="N2978" i="4"/>
  <c r="N2977" i="4"/>
  <c r="N2976" i="4"/>
  <c r="N2975" i="4"/>
  <c r="N2974" i="4"/>
  <c r="N2973" i="4"/>
  <c r="N2972" i="4"/>
  <c r="N2971" i="4"/>
  <c r="N2970" i="4"/>
  <c r="N2969" i="4"/>
  <c r="N2968" i="4"/>
  <c r="N2967" i="4"/>
  <c r="N2966" i="4"/>
  <c r="N2965" i="4"/>
  <c r="N2964" i="4"/>
  <c r="N2963" i="4"/>
  <c r="N2962" i="4"/>
  <c r="N2961" i="4"/>
  <c r="N2960" i="4"/>
  <c r="N2959" i="4"/>
  <c r="N2958" i="4"/>
  <c r="N2957" i="4"/>
  <c r="N2956" i="4"/>
  <c r="N2955" i="4"/>
  <c r="N2954" i="4"/>
  <c r="N2953" i="4"/>
  <c r="N2952" i="4"/>
  <c r="N2951" i="4"/>
  <c r="N2950" i="4"/>
  <c r="N2949" i="4"/>
  <c r="N2948" i="4"/>
  <c r="N2947" i="4"/>
  <c r="N2946" i="4"/>
  <c r="N2945" i="4"/>
  <c r="N2944" i="4"/>
  <c r="N2943" i="4"/>
  <c r="N2942" i="4"/>
  <c r="N2941" i="4"/>
  <c r="N2940" i="4"/>
  <c r="N2939" i="4"/>
  <c r="N2938" i="4"/>
  <c r="N2937" i="4"/>
  <c r="N2936" i="4"/>
  <c r="N2935" i="4"/>
  <c r="N2934" i="4"/>
  <c r="N2933" i="4"/>
  <c r="N2932" i="4"/>
  <c r="N2931" i="4"/>
  <c r="N2930" i="4"/>
  <c r="N2929" i="4"/>
  <c r="N2928" i="4"/>
  <c r="N2927" i="4"/>
  <c r="N2926" i="4"/>
  <c r="N2925" i="4"/>
  <c r="N2924" i="4"/>
  <c r="N2923" i="4"/>
  <c r="N2922" i="4"/>
  <c r="N2921" i="4"/>
  <c r="N2920" i="4"/>
  <c r="N2919" i="4"/>
  <c r="N2918" i="4"/>
  <c r="N2917" i="4"/>
  <c r="N2916" i="4"/>
  <c r="N2915" i="4"/>
  <c r="N2914" i="4"/>
  <c r="N2913" i="4"/>
  <c r="N2912" i="4"/>
  <c r="N2911" i="4"/>
  <c r="N2910" i="4"/>
  <c r="N2909" i="4"/>
  <c r="N2908" i="4"/>
  <c r="N2907" i="4"/>
  <c r="N2906" i="4"/>
  <c r="N2905" i="4"/>
  <c r="N2904" i="4"/>
  <c r="N2903" i="4"/>
  <c r="N2902" i="4"/>
  <c r="N2901" i="4"/>
  <c r="N2900" i="4"/>
  <c r="N2899" i="4"/>
  <c r="N2898" i="4"/>
  <c r="N2897" i="4"/>
  <c r="N2896" i="4"/>
  <c r="N2895" i="4"/>
  <c r="N2894" i="4"/>
  <c r="N2893" i="4"/>
  <c r="N2892" i="4"/>
  <c r="N2891" i="4"/>
  <c r="N2890" i="4"/>
  <c r="N2889" i="4"/>
  <c r="N2888" i="4"/>
  <c r="N2887" i="4"/>
  <c r="N2886" i="4"/>
  <c r="N2885" i="4"/>
  <c r="N2884" i="4"/>
  <c r="N2883" i="4"/>
  <c r="N2882" i="4"/>
  <c r="N2881" i="4"/>
  <c r="N2880" i="4"/>
  <c r="N2879" i="4"/>
  <c r="N2878" i="4"/>
  <c r="N2877" i="4"/>
  <c r="N2876" i="4"/>
  <c r="N2875" i="4"/>
  <c r="N2874" i="4"/>
  <c r="N2873" i="4"/>
  <c r="N2872" i="4"/>
  <c r="N2871" i="4"/>
  <c r="N2870" i="4"/>
  <c r="N2869" i="4"/>
  <c r="N2868" i="4"/>
  <c r="N2867" i="4"/>
  <c r="N2866" i="4"/>
  <c r="N2865" i="4"/>
  <c r="N2864" i="4"/>
  <c r="N2863" i="4"/>
  <c r="N2862" i="4"/>
  <c r="N2861" i="4"/>
  <c r="N2860" i="4"/>
  <c r="N2859" i="4"/>
  <c r="N2858" i="4"/>
  <c r="N2857" i="4"/>
  <c r="N2856" i="4"/>
  <c r="N2855" i="4"/>
  <c r="N2854" i="4"/>
  <c r="N2853" i="4"/>
  <c r="N2852" i="4"/>
  <c r="N2851" i="4"/>
  <c r="N2850" i="4"/>
  <c r="N2849" i="4"/>
  <c r="N2848" i="4"/>
  <c r="N2847" i="4"/>
  <c r="N2846" i="4"/>
  <c r="N2845" i="4"/>
  <c r="N2844" i="4"/>
  <c r="N2843" i="4"/>
  <c r="N2842" i="4"/>
  <c r="N2841" i="4"/>
  <c r="N2840" i="4"/>
  <c r="N2839" i="4"/>
  <c r="N2838" i="4"/>
  <c r="N2837" i="4"/>
  <c r="N2836" i="4"/>
  <c r="N2835" i="4"/>
  <c r="N2834" i="4"/>
  <c r="N2833" i="4"/>
  <c r="N2832" i="4"/>
  <c r="N2831" i="4"/>
  <c r="N2830" i="4"/>
  <c r="N2829" i="4"/>
  <c r="N2828" i="4"/>
  <c r="N2827" i="4"/>
  <c r="N2826" i="4"/>
  <c r="N2825" i="4"/>
  <c r="N2824" i="4"/>
  <c r="N2823" i="4"/>
  <c r="N2822" i="4"/>
  <c r="N2821" i="4"/>
  <c r="N2820" i="4"/>
  <c r="N2819" i="4"/>
  <c r="N2818" i="4"/>
  <c r="N2817" i="4"/>
  <c r="N2816" i="4"/>
  <c r="N2815" i="4"/>
  <c r="N2814" i="4"/>
  <c r="N2813" i="4"/>
  <c r="N2812" i="4"/>
  <c r="N2811" i="4"/>
  <c r="N2810" i="4"/>
  <c r="N2809" i="4"/>
  <c r="N2808" i="4"/>
  <c r="N2807" i="4"/>
  <c r="N2806" i="4"/>
  <c r="N2805" i="4"/>
  <c r="N2804" i="4"/>
  <c r="N2803" i="4"/>
  <c r="N2802" i="4"/>
  <c r="N2801" i="4"/>
  <c r="N2800" i="4"/>
  <c r="N2799" i="4"/>
  <c r="N2798" i="4"/>
  <c r="N2797" i="4"/>
  <c r="N2796" i="4"/>
  <c r="N2795" i="4"/>
  <c r="N2794" i="4"/>
  <c r="N2793" i="4"/>
  <c r="N2792" i="4"/>
  <c r="N2791" i="4"/>
  <c r="N2790" i="4"/>
  <c r="N2789" i="4"/>
  <c r="N2788" i="4"/>
  <c r="N2787" i="4"/>
  <c r="N2786" i="4"/>
  <c r="N2785" i="4"/>
  <c r="N2784" i="4"/>
  <c r="N2783" i="4"/>
  <c r="N2782" i="4"/>
  <c r="N2781" i="4"/>
  <c r="N2780" i="4"/>
  <c r="N2779" i="4"/>
  <c r="N2778" i="4"/>
  <c r="N2777" i="4"/>
  <c r="N2776" i="4"/>
  <c r="N2775" i="4"/>
  <c r="N2774" i="4"/>
  <c r="N2773" i="4"/>
  <c r="N2772" i="4"/>
  <c r="N2771" i="4"/>
  <c r="N2770" i="4"/>
  <c r="N2769" i="4"/>
  <c r="N2768" i="4"/>
  <c r="N2767" i="4"/>
  <c r="N2766" i="4"/>
  <c r="N2765" i="4"/>
  <c r="N2764" i="4"/>
  <c r="N2763" i="4"/>
  <c r="N2762" i="4"/>
  <c r="N2761" i="4"/>
  <c r="N2760" i="4"/>
  <c r="N2759" i="4"/>
  <c r="N2758" i="4"/>
  <c r="N2757" i="4"/>
  <c r="N2756" i="4"/>
  <c r="N2755" i="4"/>
  <c r="N2754" i="4"/>
  <c r="N2753" i="4"/>
  <c r="N2752" i="4"/>
  <c r="N2751" i="4"/>
  <c r="N2750" i="4"/>
  <c r="N2749" i="4"/>
  <c r="N2748" i="4"/>
  <c r="N2747" i="4"/>
  <c r="N2746" i="4"/>
  <c r="N2745" i="4"/>
  <c r="N2744" i="4"/>
  <c r="N2743" i="4"/>
  <c r="N2742" i="4"/>
  <c r="N2741" i="4"/>
  <c r="N2740" i="4"/>
  <c r="N2739" i="4"/>
  <c r="N2738" i="4"/>
  <c r="N2737" i="4"/>
  <c r="N2736" i="4"/>
  <c r="N2735" i="4"/>
  <c r="N2734" i="4"/>
  <c r="N2733" i="4"/>
  <c r="N2732" i="4"/>
  <c r="N2731" i="4"/>
  <c r="N2730" i="4"/>
  <c r="N2729" i="4"/>
  <c r="N2728" i="4"/>
  <c r="N2727" i="4"/>
  <c r="N2726" i="4"/>
  <c r="N2725" i="4"/>
  <c r="N2724" i="4"/>
  <c r="N2723" i="4"/>
  <c r="N2722" i="4"/>
  <c r="N2721" i="4"/>
  <c r="N2720" i="4"/>
  <c r="N2719" i="4"/>
  <c r="N2718" i="4"/>
  <c r="N2717" i="4"/>
  <c r="N2716" i="4"/>
  <c r="N2715" i="4"/>
  <c r="N2714" i="4"/>
  <c r="N2713" i="4"/>
  <c r="N2712" i="4"/>
  <c r="N2711" i="4"/>
  <c r="N2710" i="4"/>
  <c r="N2709" i="4"/>
  <c r="N2708" i="4"/>
  <c r="N2707" i="4"/>
  <c r="N2706" i="4"/>
  <c r="N2705" i="4"/>
  <c r="N2704" i="4"/>
  <c r="N2703" i="4"/>
  <c r="N2702" i="4"/>
  <c r="N2701" i="4"/>
  <c r="N2700" i="4"/>
  <c r="N2699" i="4"/>
  <c r="N2698" i="4"/>
  <c r="N2697" i="4"/>
  <c r="N2696" i="4"/>
  <c r="N2695" i="4"/>
  <c r="N2694" i="4"/>
  <c r="N2693" i="4"/>
  <c r="N2692" i="4"/>
  <c r="N2691" i="4"/>
  <c r="N2690" i="4"/>
  <c r="N2689" i="4"/>
  <c r="N2688" i="4"/>
  <c r="N2687" i="4"/>
  <c r="N2686" i="4"/>
  <c r="N2685" i="4"/>
  <c r="N2684" i="4"/>
  <c r="N2683" i="4"/>
  <c r="N2682" i="4"/>
  <c r="N2681" i="4"/>
  <c r="N2680" i="4"/>
  <c r="N2679" i="4"/>
  <c r="N2678" i="4"/>
  <c r="N2677" i="4"/>
  <c r="N2676" i="4"/>
  <c r="N2675" i="4"/>
  <c r="N2674" i="4"/>
  <c r="N2673" i="4"/>
  <c r="N2672" i="4"/>
  <c r="N2671" i="4"/>
  <c r="N2670" i="4"/>
  <c r="N2669" i="4"/>
  <c r="N2668" i="4"/>
  <c r="N2667" i="4"/>
  <c r="N2666" i="4"/>
  <c r="N2665" i="4"/>
  <c r="N2664" i="4"/>
  <c r="N2663" i="4"/>
  <c r="N2662" i="4"/>
  <c r="N2661" i="4"/>
  <c r="N2660" i="4"/>
  <c r="N2659" i="4"/>
  <c r="N2658" i="4"/>
  <c r="N2657" i="4"/>
  <c r="N2656" i="4"/>
  <c r="N2655" i="4"/>
  <c r="N2654" i="4"/>
  <c r="N2653" i="4"/>
  <c r="N2652" i="4"/>
  <c r="N2651" i="4"/>
  <c r="N2650" i="4"/>
  <c r="N2649" i="4"/>
  <c r="N2648" i="4"/>
  <c r="N2647" i="4"/>
  <c r="N2646" i="4"/>
  <c r="N2645" i="4"/>
  <c r="N2644" i="4"/>
  <c r="N2643" i="4"/>
  <c r="N2642" i="4"/>
  <c r="N2641" i="4"/>
  <c r="N2640" i="4"/>
  <c r="N2639" i="4"/>
  <c r="N2638" i="4"/>
  <c r="N2637" i="4"/>
  <c r="N2636" i="4"/>
  <c r="N2635" i="4"/>
  <c r="N2634" i="4"/>
  <c r="N2633" i="4"/>
  <c r="N2632" i="4"/>
  <c r="N2631" i="4"/>
  <c r="N2630" i="4"/>
  <c r="N2629" i="4"/>
  <c r="N2628" i="4"/>
  <c r="N2627" i="4"/>
  <c r="N2626" i="4"/>
  <c r="N2625" i="4"/>
  <c r="N2624" i="4"/>
  <c r="N2623" i="4"/>
  <c r="N2622" i="4"/>
  <c r="N2621" i="4"/>
  <c r="N2620" i="4"/>
  <c r="N2619" i="4"/>
  <c r="N2618" i="4"/>
  <c r="N2617" i="4"/>
  <c r="N2616" i="4"/>
  <c r="N2615" i="4"/>
  <c r="N2614" i="4"/>
  <c r="N2613" i="4"/>
  <c r="N2612" i="4"/>
  <c r="N2611" i="4"/>
  <c r="N2610" i="4"/>
  <c r="N2609" i="4"/>
  <c r="N2608" i="4"/>
  <c r="N2607" i="4"/>
  <c r="N2606" i="4"/>
  <c r="N2605" i="4"/>
  <c r="N2604" i="4"/>
  <c r="N2603" i="4"/>
  <c r="N2602" i="4"/>
  <c r="N2601" i="4"/>
  <c r="N2600" i="4"/>
  <c r="N2599" i="4"/>
  <c r="N2598" i="4"/>
  <c r="N2597" i="4"/>
  <c r="N2596" i="4"/>
  <c r="N2595" i="4"/>
  <c r="N2594" i="4"/>
  <c r="N2593" i="4"/>
  <c r="N2592" i="4"/>
  <c r="N2591" i="4"/>
  <c r="N2590" i="4"/>
  <c r="N2589" i="4"/>
  <c r="N2588" i="4"/>
  <c r="N2587" i="4"/>
  <c r="N2586" i="4"/>
  <c r="N2585" i="4"/>
  <c r="N2584" i="4"/>
  <c r="N2583" i="4"/>
  <c r="N2582" i="4"/>
  <c r="N2581" i="4"/>
  <c r="N2580" i="4"/>
  <c r="N2579" i="4"/>
  <c r="N2578" i="4"/>
  <c r="N2577" i="4"/>
  <c r="N2576" i="4"/>
  <c r="N2575" i="4"/>
  <c r="N2574" i="4"/>
  <c r="N2573" i="4"/>
  <c r="N2572" i="4"/>
  <c r="N2571" i="4"/>
  <c r="N2570" i="4"/>
  <c r="N2569" i="4"/>
  <c r="N2568" i="4"/>
  <c r="N2567" i="4"/>
  <c r="N2566" i="4"/>
  <c r="N2565" i="4"/>
  <c r="N2564" i="4"/>
  <c r="N2563" i="4"/>
  <c r="N2562" i="4"/>
  <c r="N2561" i="4"/>
  <c r="N2560" i="4"/>
  <c r="N2559" i="4"/>
  <c r="N2558" i="4"/>
  <c r="N2557" i="4"/>
  <c r="N2556" i="4"/>
  <c r="N2555" i="4"/>
  <c r="N2554" i="4"/>
  <c r="N2553" i="4"/>
  <c r="N2552" i="4"/>
  <c r="N2551" i="4"/>
  <c r="N2550" i="4"/>
  <c r="N2549" i="4"/>
  <c r="N2548" i="4"/>
  <c r="N2547" i="4"/>
  <c r="N2546" i="4"/>
  <c r="N2545" i="4"/>
  <c r="N2544" i="4"/>
  <c r="N2543" i="4"/>
  <c r="N2542" i="4"/>
  <c r="N2541" i="4"/>
  <c r="N2540" i="4"/>
  <c r="N2539" i="4"/>
  <c r="N2538" i="4"/>
  <c r="N2537" i="4"/>
  <c r="N2536" i="4"/>
  <c r="N2535" i="4"/>
  <c r="N2534" i="4"/>
  <c r="N2533" i="4"/>
  <c r="N2532" i="4"/>
  <c r="N2531" i="4"/>
  <c r="N2530" i="4"/>
  <c r="N2529" i="4"/>
  <c r="N2528" i="4"/>
  <c r="N2527" i="4"/>
  <c r="N2526" i="4"/>
  <c r="N2525" i="4"/>
  <c r="N2524" i="4"/>
  <c r="N2523" i="4"/>
  <c r="N2522" i="4"/>
  <c r="N2521" i="4"/>
  <c r="N2520" i="4"/>
  <c r="N2519" i="4"/>
  <c r="N2518" i="4"/>
  <c r="N2517" i="4"/>
  <c r="N2516" i="4"/>
  <c r="N2515" i="4"/>
  <c r="N2514" i="4"/>
  <c r="N2513" i="4"/>
  <c r="N2512" i="4"/>
  <c r="N2511" i="4"/>
  <c r="N2510" i="4"/>
  <c r="N2509" i="4"/>
  <c r="N2508" i="4"/>
  <c r="N2507" i="4"/>
  <c r="N2506" i="4"/>
  <c r="N2505" i="4"/>
  <c r="N2504" i="4"/>
  <c r="N2503" i="4"/>
  <c r="N2502" i="4"/>
  <c r="N2501" i="4"/>
  <c r="N2500" i="4"/>
  <c r="N2499" i="4"/>
  <c r="N2498" i="4"/>
  <c r="N2497" i="4"/>
  <c r="N2496" i="4"/>
  <c r="N2495" i="4"/>
  <c r="N2494" i="4"/>
  <c r="N2493" i="4"/>
  <c r="N2492" i="4"/>
  <c r="N2491" i="4"/>
  <c r="N2490" i="4"/>
  <c r="N2489" i="4"/>
  <c r="N2488" i="4"/>
  <c r="N2487" i="4"/>
  <c r="N2486" i="4"/>
  <c r="N2485" i="4"/>
  <c r="N2484" i="4"/>
  <c r="N2483" i="4"/>
  <c r="N2482" i="4"/>
  <c r="N2481" i="4"/>
  <c r="N2480" i="4"/>
  <c r="N2479" i="4"/>
  <c r="N2478" i="4"/>
  <c r="N2477" i="4"/>
  <c r="N2476" i="4"/>
  <c r="N2475" i="4"/>
  <c r="N2474" i="4"/>
  <c r="N2473" i="4"/>
  <c r="N2472" i="4"/>
  <c r="N2471" i="4"/>
  <c r="N2470" i="4"/>
  <c r="N2469" i="4"/>
  <c r="N2468" i="4"/>
  <c r="N2467" i="4"/>
  <c r="N2466" i="4"/>
  <c r="N2465" i="4"/>
  <c r="N2464" i="4"/>
  <c r="N2463" i="4"/>
  <c r="N2462" i="4"/>
  <c r="N2461" i="4"/>
  <c r="N2460" i="4"/>
  <c r="N2459" i="4"/>
  <c r="N2458" i="4"/>
  <c r="N2457" i="4"/>
  <c r="N2456" i="4"/>
  <c r="N2455" i="4"/>
  <c r="N2454" i="4"/>
  <c r="N2453" i="4"/>
  <c r="N2452" i="4"/>
  <c r="N2451" i="4"/>
  <c r="N2450" i="4"/>
  <c r="N2449" i="4"/>
  <c r="N2448" i="4"/>
  <c r="N2447" i="4"/>
  <c r="N2446" i="4"/>
  <c r="N2445" i="4"/>
  <c r="N2444" i="4"/>
  <c r="N2443" i="4"/>
  <c r="N2442" i="4"/>
  <c r="N2441" i="4"/>
  <c r="N2440" i="4"/>
  <c r="N2439" i="4"/>
  <c r="N2438" i="4"/>
  <c r="N2437" i="4"/>
  <c r="N2436" i="4"/>
  <c r="N2435" i="4"/>
  <c r="N2434" i="4"/>
  <c r="N2433" i="4"/>
  <c r="N2432" i="4"/>
  <c r="N2431" i="4"/>
  <c r="N2430" i="4"/>
  <c r="N2429" i="4"/>
  <c r="N2428" i="4"/>
  <c r="N2427" i="4"/>
  <c r="N2426" i="4"/>
  <c r="N2425" i="4"/>
  <c r="N2424" i="4"/>
  <c r="N2423" i="4"/>
  <c r="N2422" i="4"/>
  <c r="N2421" i="4"/>
  <c r="N2420" i="4"/>
  <c r="N2419" i="4"/>
  <c r="N2418" i="4"/>
  <c r="N2417" i="4"/>
  <c r="N2416" i="4"/>
  <c r="N2415" i="4"/>
  <c r="N2414" i="4"/>
  <c r="N2413" i="4"/>
  <c r="N2412" i="4"/>
  <c r="N2411" i="4"/>
  <c r="N2410" i="4"/>
  <c r="N2409" i="4"/>
  <c r="N2408" i="4"/>
  <c r="N2407" i="4"/>
  <c r="N2406" i="4"/>
  <c r="N2405" i="4"/>
  <c r="N2404" i="4"/>
  <c r="N2403" i="4"/>
  <c r="N2402" i="4"/>
  <c r="N2401" i="4"/>
  <c r="N2400" i="4"/>
  <c r="N2399" i="4"/>
  <c r="N2398" i="4"/>
  <c r="N2397" i="4"/>
  <c r="N2396" i="4"/>
  <c r="N2395" i="4"/>
  <c r="N2394" i="4"/>
  <c r="N2393" i="4"/>
  <c r="N2392" i="4"/>
  <c r="N2391" i="4"/>
  <c r="N2390" i="4"/>
  <c r="N2389" i="4"/>
  <c r="N2388" i="4"/>
  <c r="N2387" i="4"/>
  <c r="N2386" i="4"/>
  <c r="N2385" i="4"/>
  <c r="N2384" i="4"/>
  <c r="N2383" i="4"/>
  <c r="N2382" i="4"/>
  <c r="N2381" i="4"/>
  <c r="N2380" i="4"/>
  <c r="N2379" i="4"/>
  <c r="N2378" i="4"/>
  <c r="N2377" i="4"/>
  <c r="N2376" i="4"/>
  <c r="N2375" i="4"/>
  <c r="N2374" i="4"/>
  <c r="N2373" i="4"/>
  <c r="N2372" i="4"/>
  <c r="N2371" i="4"/>
  <c r="N2370" i="4"/>
  <c r="N2369" i="4"/>
  <c r="N2368" i="4"/>
  <c r="N2367" i="4"/>
  <c r="N2366" i="4"/>
  <c r="N2365" i="4"/>
  <c r="N2364" i="4"/>
  <c r="N2363" i="4"/>
  <c r="N2362" i="4"/>
  <c r="N2361" i="4"/>
  <c r="N2360" i="4"/>
  <c r="N2359" i="4"/>
  <c r="N2358" i="4"/>
  <c r="N2357" i="4"/>
  <c r="N2356" i="4"/>
  <c r="N2355" i="4"/>
  <c r="N2354" i="4"/>
  <c r="N2353" i="4"/>
  <c r="N2352" i="4"/>
  <c r="N2351" i="4"/>
  <c r="N2350" i="4"/>
  <c r="N2349" i="4"/>
  <c r="N2348" i="4"/>
  <c r="N2347" i="4"/>
  <c r="N2346" i="4"/>
  <c r="N2345" i="4"/>
  <c r="N2344" i="4"/>
  <c r="N2343" i="4"/>
  <c r="N2342" i="4"/>
  <c r="N2341" i="4"/>
  <c r="N2340" i="4"/>
  <c r="N2339" i="4"/>
  <c r="N2338" i="4"/>
  <c r="N2337" i="4"/>
  <c r="N2336" i="4"/>
  <c r="N2335" i="4"/>
  <c r="N2334" i="4"/>
  <c r="N2333" i="4"/>
  <c r="N2332" i="4"/>
  <c r="N2331" i="4"/>
  <c r="N2330" i="4"/>
  <c r="N2329" i="4"/>
  <c r="N2328" i="4"/>
  <c r="N2327" i="4"/>
  <c r="N2326" i="4"/>
  <c r="N2325" i="4"/>
  <c r="N2324" i="4"/>
  <c r="N2323" i="4"/>
  <c r="N2322" i="4"/>
  <c r="N2321" i="4"/>
  <c r="N2320" i="4"/>
  <c r="N2319" i="4"/>
  <c r="N2318" i="4"/>
  <c r="N2317" i="4"/>
  <c r="N2316" i="4"/>
  <c r="N2315" i="4"/>
  <c r="N2314" i="4"/>
  <c r="N2313" i="4"/>
  <c r="N2312" i="4"/>
  <c r="N2311" i="4"/>
  <c r="N2310" i="4"/>
  <c r="N2309" i="4"/>
  <c r="N2308" i="4"/>
  <c r="N2307" i="4"/>
  <c r="N2306" i="4"/>
  <c r="N2305" i="4"/>
  <c r="N2304" i="4"/>
  <c r="N2303" i="4"/>
  <c r="N2302" i="4"/>
  <c r="N2301" i="4"/>
  <c r="N2300" i="4"/>
  <c r="N2299" i="4"/>
  <c r="N2298" i="4"/>
  <c r="N2297" i="4"/>
  <c r="N2296" i="4"/>
  <c r="N2295" i="4"/>
  <c r="N2294" i="4"/>
  <c r="N2293" i="4"/>
  <c r="N2292" i="4"/>
  <c r="N2291" i="4"/>
  <c r="N2290" i="4"/>
  <c r="N2289" i="4"/>
  <c r="N2288" i="4"/>
  <c r="N2287" i="4"/>
  <c r="N2286" i="4"/>
  <c r="N2285" i="4"/>
  <c r="N2284" i="4"/>
  <c r="N2283" i="4"/>
  <c r="N2282" i="4"/>
  <c r="N2281" i="4"/>
  <c r="N2280" i="4"/>
  <c r="N2279" i="4"/>
  <c r="N2278" i="4"/>
  <c r="N2277" i="4"/>
  <c r="N2276" i="4"/>
  <c r="N2275" i="4"/>
  <c r="N2274" i="4"/>
  <c r="N2273" i="4"/>
  <c r="N2272" i="4"/>
  <c r="N2271" i="4"/>
  <c r="N2270" i="4"/>
  <c r="N2269" i="4"/>
  <c r="N2268" i="4"/>
  <c r="N2267" i="4"/>
  <c r="N2266" i="4"/>
  <c r="N2265" i="4"/>
  <c r="N2264" i="4"/>
  <c r="N2263" i="4"/>
  <c r="N2262" i="4"/>
  <c r="N2261" i="4"/>
  <c r="N2260" i="4"/>
  <c r="N2259" i="4"/>
  <c r="N2258" i="4"/>
  <c r="N2257" i="4"/>
  <c r="N2256" i="4"/>
  <c r="N2255" i="4"/>
  <c r="N2254" i="4"/>
  <c r="N2253" i="4"/>
  <c r="N2252" i="4"/>
  <c r="N2251" i="4"/>
  <c r="N2250" i="4"/>
  <c r="N2249" i="4"/>
  <c r="N2248" i="4"/>
  <c r="N2247" i="4"/>
  <c r="N2246" i="4"/>
  <c r="N2245" i="4"/>
  <c r="N2244" i="4"/>
  <c r="N2243" i="4"/>
  <c r="N2242" i="4"/>
  <c r="N2241" i="4"/>
  <c r="N2240" i="4"/>
  <c r="N2239" i="4"/>
  <c r="N2238" i="4"/>
  <c r="N2237" i="4"/>
  <c r="N2236" i="4"/>
  <c r="N2235" i="4"/>
  <c r="N2234" i="4"/>
  <c r="N2233" i="4"/>
  <c r="N2232" i="4"/>
  <c r="N2231" i="4"/>
  <c r="N2230" i="4"/>
  <c r="N2229" i="4"/>
  <c r="N2228" i="4"/>
  <c r="N2227" i="4"/>
  <c r="N2226" i="4"/>
  <c r="N2225" i="4"/>
  <c r="N2224" i="4"/>
  <c r="N2223" i="4"/>
  <c r="N2222" i="4"/>
  <c r="N2221" i="4"/>
  <c r="N2220" i="4"/>
  <c r="N2219" i="4"/>
  <c r="N2218" i="4"/>
  <c r="N2217" i="4"/>
  <c r="N2216" i="4"/>
  <c r="N2215" i="4"/>
  <c r="N2214" i="4"/>
  <c r="N2213" i="4"/>
  <c r="N2212" i="4"/>
  <c r="N2211" i="4"/>
  <c r="N2210" i="4"/>
  <c r="N2209" i="4"/>
  <c r="N2208" i="4"/>
  <c r="N2207" i="4"/>
  <c r="N2206" i="4"/>
  <c r="N2205" i="4"/>
  <c r="N2204" i="4"/>
  <c r="N2203" i="4"/>
  <c r="N2202" i="4"/>
  <c r="N2201" i="4"/>
  <c r="N2200" i="4"/>
  <c r="N2199" i="4"/>
  <c r="N2198" i="4"/>
  <c r="N2197" i="4"/>
  <c r="N2196" i="4"/>
  <c r="N2195" i="4"/>
  <c r="N2194" i="4"/>
  <c r="N2193" i="4"/>
  <c r="N2192" i="4"/>
  <c r="N2191" i="4"/>
  <c r="N2190" i="4"/>
  <c r="N2189" i="4"/>
  <c r="N2188" i="4"/>
  <c r="N2187" i="4"/>
  <c r="N2186" i="4"/>
  <c r="N2185" i="4"/>
  <c r="N2184" i="4"/>
  <c r="N2183" i="4"/>
  <c r="N2182" i="4"/>
  <c r="N2181" i="4"/>
  <c r="N2180" i="4"/>
  <c r="N2179" i="4"/>
  <c r="N2178" i="4"/>
  <c r="N2177" i="4"/>
  <c r="N2176" i="4"/>
  <c r="N2175" i="4"/>
  <c r="N2174" i="4"/>
  <c r="N2173" i="4"/>
  <c r="N2172" i="4"/>
  <c r="N2171" i="4"/>
  <c r="N2170" i="4"/>
  <c r="N2169" i="4"/>
  <c r="N2168" i="4"/>
  <c r="N2167" i="4"/>
  <c r="N2166" i="4"/>
  <c r="N2165" i="4"/>
  <c r="N2164" i="4"/>
  <c r="N2163" i="4"/>
  <c r="N2162" i="4"/>
  <c r="N2161" i="4"/>
  <c r="N2160" i="4"/>
  <c r="N2159" i="4"/>
  <c r="N2158" i="4"/>
  <c r="N2157" i="4"/>
  <c r="N2156" i="4"/>
  <c r="N2155" i="4"/>
  <c r="N2154" i="4"/>
  <c r="N2153" i="4"/>
  <c r="N2152" i="4"/>
  <c r="N2151" i="4"/>
  <c r="N2150" i="4"/>
  <c r="N2149" i="4"/>
  <c r="N2148" i="4"/>
  <c r="N2147" i="4"/>
  <c r="N2146" i="4"/>
  <c r="N2145" i="4"/>
  <c r="N2144" i="4"/>
  <c r="N2143" i="4"/>
  <c r="N2142" i="4"/>
  <c r="N2141" i="4"/>
  <c r="N2140" i="4"/>
  <c r="N2139" i="4"/>
  <c r="N2138" i="4"/>
  <c r="N2137" i="4"/>
  <c r="N2136" i="4"/>
  <c r="N2135" i="4"/>
  <c r="N2134" i="4"/>
  <c r="N2133" i="4"/>
  <c r="N2132" i="4"/>
  <c r="N2131" i="4"/>
  <c r="N2130" i="4"/>
  <c r="N2129" i="4"/>
  <c r="N2128" i="4"/>
  <c r="N2127" i="4"/>
  <c r="N2126" i="4"/>
  <c r="N2125" i="4"/>
  <c r="N2124" i="4"/>
  <c r="N2123" i="4"/>
  <c r="N2122" i="4"/>
  <c r="N2121" i="4"/>
  <c r="N2120" i="4"/>
  <c r="N2119" i="4"/>
  <c r="N2118" i="4"/>
  <c r="N2117" i="4"/>
  <c r="N2116" i="4"/>
  <c r="N2115" i="4"/>
  <c r="N2114" i="4"/>
  <c r="N2113" i="4"/>
  <c r="N2112" i="4"/>
  <c r="N2111" i="4"/>
  <c r="N2110" i="4"/>
  <c r="N2109" i="4"/>
  <c r="N2108" i="4"/>
  <c r="N2107" i="4"/>
  <c r="N2106" i="4"/>
  <c r="N2105" i="4"/>
  <c r="N2104" i="4"/>
  <c r="N2103" i="4"/>
  <c r="N2102" i="4"/>
  <c r="N2101" i="4"/>
  <c r="N2100" i="4"/>
  <c r="N2099" i="4"/>
  <c r="N2098" i="4"/>
  <c r="N2097" i="4"/>
  <c r="N2096" i="4"/>
  <c r="N2095" i="4"/>
  <c r="N2094" i="4"/>
  <c r="N2093" i="4"/>
  <c r="N2092" i="4"/>
  <c r="N2091" i="4"/>
  <c r="N2090" i="4"/>
  <c r="N2089" i="4"/>
  <c r="N2088" i="4"/>
  <c r="N2087" i="4"/>
  <c r="N2086" i="4"/>
  <c r="N2085" i="4"/>
  <c r="N2084" i="4"/>
  <c r="N2083" i="4"/>
  <c r="N2082" i="4"/>
  <c r="N2081" i="4"/>
  <c r="N2080" i="4"/>
  <c r="N2079" i="4"/>
  <c r="N2078" i="4"/>
  <c r="N2077" i="4"/>
  <c r="N2076" i="4"/>
  <c r="N2075" i="4"/>
  <c r="N2074" i="4"/>
  <c r="N2073" i="4"/>
  <c r="N2072" i="4"/>
  <c r="N2071" i="4"/>
  <c r="N2070" i="4"/>
  <c r="N2069" i="4"/>
  <c r="N2068" i="4"/>
  <c r="N2067" i="4"/>
  <c r="N2066" i="4"/>
  <c r="N2065" i="4"/>
  <c r="N2064" i="4"/>
  <c r="N2063" i="4"/>
  <c r="N2062" i="4"/>
  <c r="N2061" i="4"/>
  <c r="N2060" i="4"/>
  <c r="N2059" i="4"/>
  <c r="N2058" i="4"/>
  <c r="N2057" i="4"/>
  <c r="N2056" i="4"/>
  <c r="N2055" i="4"/>
  <c r="N2054" i="4"/>
  <c r="N2053" i="4"/>
  <c r="N2052" i="4"/>
  <c r="N2051" i="4"/>
  <c r="N2050" i="4"/>
  <c r="N2049" i="4"/>
  <c r="N2048" i="4"/>
  <c r="N2047" i="4"/>
  <c r="N2046" i="4"/>
  <c r="N2045" i="4"/>
  <c r="N2044" i="4"/>
  <c r="N2043" i="4"/>
  <c r="N2042" i="4"/>
  <c r="N2041" i="4"/>
  <c r="N2040" i="4"/>
  <c r="N2039" i="4"/>
  <c r="N2038" i="4"/>
  <c r="N2037" i="4"/>
  <c r="N2036" i="4"/>
  <c r="N2035" i="4"/>
  <c r="N2034" i="4"/>
  <c r="N2033" i="4"/>
  <c r="N2032" i="4"/>
  <c r="N2031" i="4"/>
  <c r="N2030" i="4"/>
  <c r="N2029" i="4"/>
  <c r="N2028" i="4"/>
  <c r="N2027" i="4"/>
  <c r="N2026" i="4"/>
  <c r="N2025" i="4"/>
  <c r="N2024" i="4"/>
  <c r="N2023" i="4"/>
  <c r="N2022" i="4"/>
  <c r="N2021" i="4"/>
  <c r="N2020" i="4"/>
  <c r="N2019" i="4"/>
  <c r="N2018" i="4"/>
  <c r="N2017" i="4"/>
  <c r="N2016" i="4"/>
  <c r="N2015" i="4"/>
  <c r="N2014" i="4"/>
  <c r="N2013" i="4"/>
  <c r="N2012" i="4"/>
  <c r="N2011" i="4"/>
  <c r="N2010" i="4"/>
  <c r="N2009" i="4"/>
  <c r="N2008" i="4"/>
  <c r="N2007" i="4"/>
  <c r="N2006" i="4"/>
  <c r="N2005" i="4"/>
  <c r="N2004" i="4"/>
  <c r="N2003" i="4"/>
  <c r="N2002" i="4"/>
  <c r="N2001" i="4"/>
  <c r="N2000" i="4"/>
  <c r="N1999" i="4"/>
  <c r="N1998" i="4"/>
  <c r="N1997" i="4"/>
  <c r="N1996" i="4"/>
  <c r="N1995" i="4"/>
  <c r="N1994" i="4"/>
  <c r="N1993" i="4"/>
  <c r="N1992" i="4"/>
  <c r="N1991" i="4"/>
  <c r="N1990" i="4"/>
  <c r="N1989" i="4"/>
  <c r="N1988" i="4"/>
  <c r="N1987" i="4"/>
  <c r="N1986" i="4"/>
  <c r="N1985" i="4"/>
  <c r="N1984" i="4"/>
  <c r="N1983" i="4"/>
  <c r="N1982" i="4"/>
  <c r="N1981" i="4"/>
  <c r="N1980" i="4"/>
  <c r="N1979" i="4"/>
  <c r="N1978" i="4"/>
  <c r="N1977" i="4"/>
  <c r="N1976" i="4"/>
  <c r="N1975" i="4"/>
  <c r="N1974" i="4"/>
  <c r="N1973" i="4"/>
  <c r="N1972" i="4"/>
  <c r="N1971" i="4"/>
  <c r="N1970" i="4"/>
  <c r="N1969" i="4"/>
  <c r="N1968" i="4"/>
  <c r="N1967" i="4"/>
  <c r="N1966" i="4"/>
  <c r="N1965" i="4"/>
  <c r="N1964" i="4"/>
  <c r="N1963" i="4"/>
  <c r="N1962" i="4"/>
  <c r="N1961" i="4"/>
  <c r="N1960" i="4"/>
  <c r="N1959" i="4"/>
  <c r="N1958" i="4"/>
  <c r="N1957" i="4"/>
  <c r="N1956" i="4"/>
  <c r="N1955" i="4"/>
  <c r="N1954" i="4"/>
  <c r="N1953" i="4"/>
  <c r="N1952" i="4"/>
  <c r="N1951" i="4"/>
  <c r="N1950" i="4"/>
  <c r="N1949" i="4"/>
  <c r="N1948" i="4"/>
  <c r="N1947" i="4"/>
  <c r="N1946" i="4"/>
  <c r="N1945" i="4"/>
  <c r="N1944" i="4"/>
  <c r="N1943" i="4"/>
  <c r="N1942" i="4"/>
  <c r="N1941" i="4"/>
  <c r="N1940" i="4"/>
  <c r="N1939" i="4"/>
  <c r="N1938" i="4"/>
  <c r="N1937" i="4"/>
  <c r="N1936" i="4"/>
  <c r="N1935" i="4"/>
  <c r="N1934" i="4"/>
  <c r="N1933" i="4"/>
  <c r="N1932" i="4"/>
  <c r="N1931" i="4"/>
  <c r="N1930" i="4"/>
  <c r="N1929" i="4"/>
  <c r="N1928" i="4"/>
  <c r="N1927" i="4"/>
  <c r="N1926" i="4"/>
  <c r="N1925" i="4"/>
  <c r="N1924" i="4"/>
  <c r="N1923" i="4"/>
  <c r="N1922" i="4"/>
  <c r="N1921" i="4"/>
  <c r="N1920" i="4"/>
  <c r="N1919" i="4"/>
  <c r="N1918" i="4"/>
  <c r="N1917" i="4"/>
  <c r="N1916" i="4"/>
  <c r="N1915" i="4"/>
  <c r="N1914" i="4"/>
  <c r="N1913" i="4"/>
  <c r="N1912" i="4"/>
  <c r="N1911" i="4"/>
  <c r="N1910" i="4"/>
  <c r="N1909" i="4"/>
  <c r="N1908" i="4"/>
  <c r="N1907" i="4"/>
  <c r="N1906" i="4"/>
  <c r="N1905" i="4"/>
  <c r="N1904" i="4"/>
  <c r="N1903" i="4"/>
  <c r="N1902" i="4"/>
  <c r="N1901" i="4"/>
  <c r="N1900" i="4"/>
  <c r="N1899" i="4"/>
  <c r="N1898" i="4"/>
  <c r="N1897" i="4"/>
  <c r="N1896" i="4"/>
  <c r="N1895" i="4"/>
  <c r="N1894" i="4"/>
  <c r="N1893" i="4"/>
  <c r="N1892" i="4"/>
  <c r="N1891" i="4"/>
  <c r="N1890" i="4"/>
  <c r="N1889" i="4"/>
  <c r="N1888" i="4"/>
  <c r="N1887" i="4"/>
  <c r="N1886" i="4"/>
  <c r="N1885" i="4"/>
  <c r="N1884" i="4"/>
  <c r="N1883" i="4"/>
  <c r="N1882" i="4"/>
  <c r="N1881" i="4"/>
  <c r="N1880" i="4"/>
  <c r="N1879" i="4"/>
  <c r="N1878" i="4"/>
  <c r="N1877" i="4"/>
  <c r="N1876" i="4"/>
  <c r="N1875" i="4"/>
  <c r="N1874" i="4"/>
  <c r="N1873" i="4"/>
  <c r="N1872" i="4"/>
  <c r="N1871" i="4"/>
  <c r="N1870" i="4"/>
  <c r="N1869" i="4"/>
  <c r="N1868" i="4"/>
  <c r="N1867" i="4"/>
  <c r="N1866" i="4"/>
  <c r="N1865" i="4"/>
  <c r="N1864" i="4"/>
  <c r="N1863" i="4"/>
  <c r="N1862" i="4"/>
  <c r="N1861" i="4"/>
  <c r="N1860" i="4"/>
  <c r="N1859" i="4"/>
  <c r="N1858" i="4"/>
  <c r="N1857" i="4"/>
  <c r="N1856" i="4"/>
  <c r="N1855" i="4"/>
  <c r="N1854" i="4"/>
  <c r="N1853" i="4"/>
  <c r="N1852" i="4"/>
  <c r="N1851" i="4"/>
  <c r="N1850" i="4"/>
  <c r="N1849" i="4"/>
  <c r="N1848" i="4"/>
  <c r="N1847" i="4"/>
  <c r="N1846" i="4"/>
  <c r="N1845" i="4"/>
  <c r="N1844" i="4"/>
  <c r="N1843" i="4"/>
  <c r="N1842" i="4"/>
  <c r="N1841" i="4"/>
  <c r="N1840" i="4"/>
  <c r="N1839" i="4"/>
  <c r="N1838" i="4"/>
  <c r="N1837" i="4"/>
  <c r="N1836" i="4"/>
  <c r="N1835" i="4"/>
  <c r="N1834" i="4"/>
  <c r="N1833" i="4"/>
  <c r="N1832" i="4"/>
  <c r="N1831" i="4"/>
  <c r="N1830" i="4"/>
  <c r="N1829" i="4"/>
  <c r="N1828" i="4"/>
  <c r="N1827" i="4"/>
  <c r="N1826" i="4"/>
  <c r="N1825" i="4"/>
  <c r="N1824" i="4"/>
  <c r="N1823" i="4"/>
  <c r="N1822" i="4"/>
  <c r="N1821" i="4"/>
  <c r="N1820" i="4"/>
  <c r="N1819" i="4"/>
  <c r="N1818" i="4"/>
  <c r="N1817" i="4"/>
  <c r="N1816" i="4"/>
  <c r="N1815" i="4"/>
  <c r="N1814" i="4"/>
  <c r="N1813" i="4"/>
  <c r="N1812" i="4"/>
  <c r="N1811" i="4"/>
  <c r="N1810" i="4"/>
  <c r="N1809" i="4"/>
  <c r="N1808" i="4"/>
  <c r="N1807" i="4"/>
  <c r="N1806" i="4"/>
  <c r="N1805" i="4"/>
  <c r="N1804" i="4"/>
  <c r="N1803" i="4"/>
  <c r="N1802" i="4"/>
  <c r="N1801" i="4"/>
  <c r="N1800" i="4"/>
  <c r="N1799" i="4"/>
  <c r="N1798" i="4"/>
  <c r="N1797" i="4"/>
  <c r="N1796" i="4"/>
  <c r="N1795" i="4"/>
  <c r="N1794" i="4"/>
  <c r="N1793" i="4"/>
  <c r="N1792" i="4"/>
  <c r="N1791" i="4"/>
  <c r="N1790" i="4"/>
  <c r="N1789" i="4"/>
  <c r="N1788" i="4"/>
  <c r="N1787" i="4"/>
  <c r="N1786" i="4"/>
  <c r="N1785" i="4"/>
  <c r="N1784" i="4"/>
  <c r="N1783" i="4"/>
  <c r="N1782" i="4"/>
  <c r="N1781" i="4"/>
  <c r="N1780" i="4"/>
  <c r="N1779" i="4"/>
  <c r="N1778" i="4"/>
  <c r="N1777" i="4"/>
  <c r="N1776" i="4"/>
  <c r="N1775" i="4"/>
  <c r="N1774" i="4"/>
  <c r="N1773" i="4"/>
  <c r="N1772" i="4"/>
  <c r="N1771" i="4"/>
  <c r="N1770" i="4"/>
  <c r="N1769" i="4"/>
  <c r="N1768" i="4"/>
  <c r="N1767" i="4"/>
  <c r="N1766" i="4"/>
  <c r="N1765" i="4"/>
  <c r="N1764" i="4"/>
  <c r="N1763" i="4"/>
  <c r="N1762" i="4"/>
  <c r="N1761" i="4"/>
  <c r="N1760" i="4"/>
  <c r="N1759" i="4"/>
  <c r="N1758" i="4"/>
  <c r="N1757" i="4"/>
  <c r="N1756" i="4"/>
  <c r="N1755" i="4"/>
  <c r="N1754" i="4"/>
  <c r="N1753" i="4"/>
  <c r="N1752" i="4"/>
  <c r="N1751" i="4"/>
  <c r="N1750" i="4"/>
  <c r="N1749" i="4"/>
  <c r="N1748" i="4"/>
  <c r="N1747" i="4"/>
  <c r="N1746" i="4"/>
  <c r="N1745" i="4"/>
  <c r="N1744" i="4"/>
  <c r="N1743" i="4"/>
  <c r="N1742" i="4"/>
  <c r="N1741" i="4"/>
  <c r="N1740" i="4"/>
  <c r="N1739" i="4"/>
  <c r="N1738" i="4"/>
  <c r="N1737" i="4"/>
  <c r="N1736" i="4"/>
  <c r="N1735" i="4"/>
  <c r="N1734" i="4"/>
  <c r="N1733" i="4"/>
  <c r="N1732" i="4"/>
  <c r="N1731" i="4"/>
  <c r="N1730" i="4"/>
  <c r="N1729" i="4"/>
  <c r="N1728" i="4"/>
  <c r="N1727" i="4"/>
  <c r="N1726" i="4"/>
  <c r="N1725" i="4"/>
  <c r="N1724" i="4"/>
  <c r="N1723" i="4"/>
  <c r="N1722" i="4"/>
  <c r="N1721" i="4"/>
  <c r="N1720" i="4"/>
  <c r="N1719" i="4"/>
  <c r="N1718" i="4"/>
  <c r="N1717" i="4"/>
  <c r="N1716" i="4"/>
  <c r="N1715" i="4"/>
  <c r="N1714" i="4"/>
  <c r="N1713" i="4"/>
  <c r="N1712" i="4"/>
  <c r="N1711" i="4"/>
  <c r="N1710" i="4"/>
  <c r="N1709" i="4"/>
  <c r="N1708" i="4"/>
  <c r="N1707" i="4"/>
  <c r="N1706" i="4"/>
  <c r="N1705" i="4"/>
  <c r="N1704" i="4"/>
  <c r="N1703" i="4"/>
  <c r="N1702" i="4"/>
  <c r="N1701" i="4"/>
  <c r="N1700" i="4"/>
  <c r="N1699" i="4"/>
  <c r="N1698" i="4"/>
  <c r="N1697" i="4"/>
  <c r="N1696" i="4"/>
  <c r="N1695" i="4"/>
  <c r="N1694" i="4"/>
  <c r="N1693" i="4"/>
  <c r="N1692" i="4"/>
  <c r="N1691" i="4"/>
  <c r="N1690" i="4"/>
  <c r="N1689" i="4"/>
  <c r="N1688" i="4"/>
  <c r="N1687" i="4"/>
  <c r="N1686" i="4"/>
  <c r="N1685" i="4"/>
  <c r="N1684" i="4"/>
  <c r="N1683" i="4"/>
  <c r="N1682" i="4"/>
  <c r="N1681" i="4"/>
  <c r="N1680" i="4"/>
  <c r="N1679" i="4"/>
  <c r="N1678" i="4"/>
  <c r="N1677" i="4"/>
  <c r="N1676" i="4"/>
  <c r="N1675" i="4"/>
  <c r="N1674" i="4"/>
  <c r="N1673" i="4"/>
  <c r="N1672" i="4"/>
  <c r="N1671" i="4"/>
  <c r="N1670" i="4"/>
  <c r="N1669" i="4"/>
  <c r="N1668" i="4"/>
  <c r="N1667" i="4"/>
  <c r="N1666" i="4"/>
  <c r="N1665" i="4"/>
  <c r="N1664" i="4"/>
  <c r="N1663" i="4"/>
  <c r="N1662" i="4"/>
  <c r="N1661" i="4"/>
  <c r="N1660" i="4"/>
  <c r="N1659" i="4"/>
  <c r="N1658" i="4"/>
  <c r="N1657" i="4"/>
  <c r="N1656" i="4"/>
  <c r="N1655" i="4"/>
  <c r="N1654" i="4"/>
  <c r="N1653" i="4"/>
  <c r="N1652" i="4"/>
  <c r="N1651" i="4"/>
  <c r="N1650" i="4"/>
  <c r="N1649" i="4"/>
  <c r="N1648" i="4"/>
  <c r="N1647" i="4"/>
  <c r="N1646" i="4"/>
  <c r="N1645" i="4"/>
  <c r="N1644" i="4"/>
  <c r="N1643" i="4"/>
  <c r="N1642" i="4"/>
  <c r="N1641" i="4"/>
  <c r="N1640" i="4"/>
  <c r="N1639" i="4"/>
  <c r="N1638" i="4"/>
  <c r="N1637" i="4"/>
  <c r="N1636" i="4"/>
  <c r="N1635" i="4"/>
  <c r="N1634" i="4"/>
  <c r="N1633" i="4"/>
  <c r="N1632" i="4"/>
  <c r="N1631" i="4"/>
  <c r="N1630" i="4"/>
  <c r="N1629" i="4"/>
  <c r="N1628" i="4"/>
  <c r="N1627" i="4"/>
  <c r="N1626" i="4"/>
  <c r="N1625" i="4"/>
  <c r="N1624" i="4"/>
  <c r="N1623" i="4"/>
  <c r="N1622" i="4"/>
  <c r="N1621" i="4"/>
  <c r="N1620" i="4"/>
  <c r="N1619" i="4"/>
  <c r="N1618" i="4"/>
  <c r="N1617" i="4"/>
  <c r="N1616" i="4"/>
  <c r="N1615" i="4"/>
  <c r="N1614" i="4"/>
  <c r="N1613" i="4"/>
  <c r="N1612" i="4"/>
  <c r="N1611" i="4"/>
  <c r="N1610" i="4"/>
  <c r="N1609" i="4"/>
  <c r="N1608" i="4"/>
  <c r="N1607" i="4"/>
  <c r="N1606" i="4"/>
  <c r="N1605" i="4"/>
  <c r="N1604" i="4"/>
  <c r="N1603" i="4"/>
  <c r="N1602" i="4"/>
  <c r="N1601" i="4"/>
  <c r="N1600" i="4"/>
  <c r="N1599" i="4"/>
  <c r="N1598" i="4"/>
  <c r="N1597" i="4"/>
  <c r="N1596" i="4"/>
  <c r="N1595" i="4"/>
  <c r="N1594" i="4"/>
  <c r="N1593" i="4"/>
  <c r="N1592" i="4"/>
  <c r="N1591" i="4"/>
  <c r="N1590" i="4"/>
  <c r="N1589" i="4"/>
  <c r="N1588" i="4"/>
  <c r="N1587" i="4"/>
  <c r="N1586" i="4"/>
  <c r="N1585" i="4"/>
  <c r="N1584" i="4"/>
  <c r="N1583" i="4"/>
  <c r="N1582" i="4"/>
  <c r="N1581" i="4"/>
  <c r="N1580" i="4"/>
  <c r="N1579" i="4"/>
  <c r="N1578" i="4"/>
  <c r="N1577" i="4"/>
  <c r="N1576" i="4"/>
  <c r="N1575" i="4"/>
  <c r="N1574" i="4"/>
  <c r="N1573" i="4"/>
  <c r="N1572" i="4"/>
  <c r="N1571" i="4"/>
  <c r="N1570" i="4"/>
  <c r="N1569" i="4"/>
  <c r="N1568" i="4"/>
  <c r="N1567" i="4"/>
  <c r="N1566" i="4"/>
  <c r="N1565" i="4"/>
  <c r="N1564" i="4"/>
  <c r="N1563" i="4"/>
  <c r="N1562" i="4"/>
  <c r="N1561" i="4"/>
  <c r="N1560" i="4"/>
  <c r="N1559" i="4"/>
  <c r="N1558" i="4"/>
  <c r="N1557" i="4"/>
  <c r="N1556" i="4"/>
  <c r="N1555" i="4"/>
  <c r="N1554" i="4"/>
  <c r="N1553" i="4"/>
  <c r="N1552" i="4"/>
  <c r="N1551" i="4"/>
  <c r="N1550" i="4"/>
  <c r="N1549" i="4"/>
  <c r="N1548" i="4"/>
  <c r="N1547" i="4"/>
  <c r="N1546" i="4"/>
  <c r="N1545" i="4"/>
  <c r="N1544" i="4"/>
  <c r="N1543" i="4"/>
  <c r="N1542" i="4"/>
  <c r="N1541" i="4"/>
  <c r="N1540" i="4"/>
  <c r="N1539" i="4"/>
  <c r="N1538" i="4"/>
  <c r="N1537" i="4"/>
  <c r="N1536" i="4"/>
  <c r="N1535" i="4"/>
  <c r="N1534" i="4"/>
  <c r="N1533" i="4"/>
  <c r="N1532" i="4"/>
  <c r="N1531" i="4"/>
  <c r="N1530" i="4"/>
  <c r="N1529" i="4"/>
  <c r="N1528" i="4"/>
  <c r="N1527" i="4"/>
  <c r="N1526" i="4"/>
  <c r="N1525" i="4"/>
  <c r="N1524" i="4"/>
  <c r="N1523" i="4"/>
  <c r="N1522" i="4"/>
  <c r="N1521" i="4"/>
  <c r="N1520" i="4"/>
  <c r="N1519" i="4"/>
  <c r="N1518" i="4"/>
  <c r="N1517" i="4"/>
  <c r="N1516" i="4"/>
  <c r="N1515" i="4"/>
  <c r="N1514" i="4"/>
  <c r="N1513" i="4"/>
  <c r="N1512" i="4"/>
  <c r="N1511" i="4"/>
  <c r="N1510" i="4"/>
  <c r="N1509" i="4"/>
  <c r="N1508" i="4"/>
  <c r="N1507" i="4"/>
  <c r="N1506" i="4"/>
  <c r="N1505" i="4"/>
  <c r="N1504" i="4"/>
  <c r="N1503" i="4"/>
  <c r="N1502" i="4"/>
  <c r="N1501" i="4"/>
  <c r="N1500" i="4"/>
  <c r="N1499" i="4"/>
  <c r="N1498" i="4"/>
  <c r="N1497" i="4"/>
  <c r="N1496" i="4"/>
  <c r="N1495" i="4"/>
  <c r="N1494" i="4"/>
  <c r="N1493" i="4"/>
  <c r="N1492" i="4"/>
  <c r="N1491" i="4"/>
  <c r="N1490" i="4"/>
  <c r="N1489" i="4"/>
  <c r="N1488" i="4"/>
  <c r="N1487" i="4"/>
  <c r="N1486" i="4"/>
  <c r="N1485" i="4"/>
  <c r="N1484" i="4"/>
  <c r="N1483" i="4"/>
  <c r="N1482" i="4"/>
  <c r="N1481" i="4"/>
  <c r="N1480" i="4"/>
  <c r="N1479" i="4"/>
  <c r="N1478" i="4"/>
  <c r="N1477" i="4"/>
  <c r="N1476" i="4"/>
  <c r="N1475" i="4"/>
  <c r="N1474" i="4"/>
  <c r="N1473" i="4"/>
  <c r="N1472" i="4"/>
  <c r="N1471" i="4"/>
  <c r="N1470" i="4"/>
  <c r="N1469" i="4"/>
  <c r="N1468" i="4"/>
  <c r="N1467" i="4"/>
  <c r="N1466" i="4"/>
  <c r="N1465" i="4"/>
  <c r="N1464" i="4"/>
  <c r="N1463" i="4"/>
  <c r="N1462" i="4"/>
  <c r="N1461" i="4"/>
  <c r="N1460" i="4"/>
  <c r="N1459" i="4"/>
  <c r="N1458" i="4"/>
  <c r="N1457" i="4"/>
  <c r="N1456" i="4"/>
  <c r="N1455" i="4"/>
  <c r="N1454" i="4"/>
  <c r="N1453" i="4"/>
  <c r="N1452" i="4"/>
  <c r="N1451" i="4"/>
  <c r="N1450" i="4"/>
  <c r="N1449" i="4"/>
  <c r="N1448" i="4"/>
  <c r="N1447" i="4"/>
  <c r="N1446" i="4"/>
  <c r="N1445" i="4"/>
  <c r="N1444" i="4"/>
  <c r="N1443" i="4"/>
  <c r="N1442" i="4"/>
  <c r="N1441" i="4"/>
  <c r="N1440" i="4"/>
  <c r="N1439" i="4"/>
  <c r="N1438" i="4"/>
  <c r="N1437" i="4"/>
  <c r="N1436" i="4"/>
  <c r="N1435" i="4"/>
  <c r="N1434" i="4"/>
  <c r="N1433" i="4"/>
  <c r="N1432" i="4"/>
  <c r="N1431" i="4"/>
  <c r="N1430" i="4"/>
  <c r="N1429" i="4"/>
  <c r="N1428" i="4"/>
  <c r="N1427" i="4"/>
  <c r="N1426" i="4"/>
  <c r="N1425" i="4"/>
  <c r="N1424" i="4"/>
  <c r="N1423" i="4"/>
  <c r="N1422" i="4"/>
  <c r="N1421" i="4"/>
  <c r="N1420" i="4"/>
  <c r="N1419" i="4"/>
  <c r="N1418" i="4"/>
  <c r="N1417" i="4"/>
  <c r="N1416" i="4"/>
  <c r="N1415" i="4"/>
  <c r="N1414" i="4"/>
  <c r="N1413" i="4"/>
  <c r="N1412" i="4"/>
  <c r="N1411" i="4"/>
  <c r="N1410" i="4"/>
  <c r="N1409" i="4"/>
  <c r="N1408" i="4"/>
  <c r="N1407" i="4"/>
  <c r="N1406" i="4"/>
  <c r="N1405" i="4"/>
  <c r="N1404" i="4"/>
  <c r="N1403" i="4"/>
  <c r="N1402" i="4"/>
  <c r="N1401" i="4"/>
  <c r="N1400" i="4"/>
  <c r="N1399" i="4"/>
  <c r="N1398" i="4"/>
  <c r="N1397" i="4"/>
  <c r="N1396" i="4"/>
  <c r="N1395" i="4"/>
  <c r="N1394" i="4"/>
  <c r="N1393" i="4"/>
  <c r="N1392" i="4"/>
  <c r="N1391" i="4"/>
  <c r="N1390" i="4"/>
  <c r="N1389" i="4"/>
  <c r="N1388" i="4"/>
  <c r="N1387" i="4"/>
  <c r="N1386" i="4"/>
  <c r="N1385" i="4"/>
  <c r="N1384" i="4"/>
  <c r="N1383" i="4"/>
  <c r="N1382" i="4"/>
  <c r="N1381" i="4"/>
  <c r="N1380" i="4"/>
  <c r="N1379" i="4"/>
  <c r="N1378" i="4"/>
  <c r="N1377" i="4"/>
  <c r="N1376" i="4"/>
  <c r="N1375" i="4"/>
  <c r="N1374" i="4"/>
  <c r="N1373" i="4"/>
  <c r="N1372" i="4"/>
  <c r="N1371" i="4"/>
  <c r="N1370" i="4"/>
  <c r="N1369" i="4"/>
  <c r="N1368" i="4"/>
  <c r="N1367" i="4"/>
  <c r="N1366" i="4"/>
  <c r="N1365" i="4"/>
  <c r="N1364" i="4"/>
  <c r="N1363" i="4"/>
  <c r="N1362" i="4"/>
  <c r="N1361" i="4"/>
  <c r="N1360" i="4"/>
  <c r="N1359" i="4"/>
  <c r="N1358" i="4"/>
  <c r="N1357" i="4"/>
  <c r="N1356" i="4"/>
  <c r="N1355" i="4"/>
  <c r="N1354" i="4"/>
  <c r="N1353" i="4"/>
  <c r="N1352" i="4"/>
  <c r="N1351" i="4"/>
  <c r="N1350" i="4"/>
  <c r="N1349" i="4"/>
  <c r="N1348" i="4"/>
  <c r="N1347" i="4"/>
  <c r="N1346" i="4"/>
  <c r="N1345" i="4"/>
  <c r="N1344" i="4"/>
  <c r="N1343" i="4"/>
  <c r="N1342" i="4"/>
  <c r="N1341" i="4"/>
  <c r="N1340" i="4"/>
  <c r="N1339" i="4"/>
  <c r="N1338" i="4"/>
  <c r="N1337" i="4"/>
  <c r="N1336" i="4"/>
  <c r="N1335" i="4"/>
  <c r="N1334" i="4"/>
  <c r="N1333" i="4"/>
  <c r="N1332" i="4"/>
  <c r="N1331" i="4"/>
  <c r="N1330" i="4"/>
  <c r="N1329" i="4"/>
  <c r="N1328" i="4"/>
  <c r="N1327" i="4"/>
  <c r="N1326" i="4"/>
  <c r="N1325" i="4"/>
  <c r="N1324" i="4"/>
  <c r="N1323" i="4"/>
  <c r="N1322" i="4"/>
  <c r="N1321" i="4"/>
  <c r="N1320" i="4"/>
  <c r="N1319" i="4"/>
  <c r="N1318" i="4"/>
  <c r="N1317" i="4"/>
  <c r="N1316" i="4"/>
  <c r="N1315" i="4"/>
  <c r="N1314" i="4"/>
  <c r="N1313" i="4"/>
  <c r="N1312" i="4"/>
  <c r="N1311" i="4"/>
  <c r="N1310" i="4"/>
  <c r="N1309" i="4"/>
  <c r="N1308" i="4"/>
  <c r="N1307" i="4"/>
  <c r="N1306" i="4"/>
  <c r="N1305" i="4"/>
  <c r="N1304" i="4"/>
  <c r="N1303" i="4"/>
  <c r="N1302" i="4"/>
  <c r="N1301" i="4"/>
  <c r="N1300" i="4"/>
  <c r="N1299" i="4"/>
  <c r="N1298" i="4"/>
  <c r="N1297" i="4"/>
  <c r="N1296" i="4"/>
  <c r="N1295" i="4"/>
  <c r="N1294" i="4"/>
  <c r="N1293" i="4"/>
  <c r="N1292" i="4"/>
  <c r="N1291" i="4"/>
  <c r="N1290" i="4"/>
  <c r="N1289" i="4"/>
  <c r="N1288" i="4"/>
  <c r="N1287" i="4"/>
  <c r="N1286" i="4"/>
  <c r="N1285" i="4"/>
  <c r="N1284" i="4"/>
  <c r="N1283" i="4"/>
  <c r="N1282" i="4"/>
  <c r="N1281" i="4"/>
  <c r="N1280" i="4"/>
  <c r="N1279" i="4"/>
  <c r="N1278" i="4"/>
  <c r="N1277" i="4"/>
  <c r="N1276" i="4"/>
  <c r="N1275" i="4"/>
  <c r="N1274" i="4"/>
  <c r="N1273" i="4"/>
  <c r="N1272" i="4"/>
  <c r="N1271" i="4"/>
  <c r="N1270" i="4"/>
  <c r="N1269" i="4"/>
  <c r="N1268" i="4"/>
  <c r="N1267" i="4"/>
  <c r="N1266" i="4"/>
  <c r="N1265" i="4"/>
  <c r="N1264" i="4"/>
  <c r="N1263" i="4"/>
  <c r="N1262" i="4"/>
  <c r="N1261" i="4"/>
  <c r="N1260" i="4"/>
  <c r="N1259" i="4"/>
  <c r="N1258" i="4"/>
  <c r="N1257" i="4"/>
  <c r="N1256" i="4"/>
  <c r="N1255" i="4"/>
  <c r="N1254" i="4"/>
  <c r="N1253" i="4"/>
  <c r="N1252" i="4"/>
  <c r="N1251" i="4"/>
  <c r="N1250" i="4"/>
  <c r="N1249" i="4"/>
  <c r="N1248" i="4"/>
  <c r="N1247" i="4"/>
  <c r="N1246" i="4"/>
  <c r="N1245" i="4"/>
  <c r="N1244" i="4"/>
  <c r="N1243" i="4"/>
  <c r="N1242" i="4"/>
  <c r="N1241" i="4"/>
  <c r="N1240" i="4"/>
  <c r="N1239" i="4"/>
  <c r="N1238" i="4"/>
  <c r="N1237" i="4"/>
  <c r="N1236" i="4"/>
  <c r="N1235" i="4"/>
  <c r="N1234" i="4"/>
  <c r="N1233" i="4"/>
  <c r="N1232" i="4"/>
  <c r="N1231" i="4"/>
  <c r="N1230" i="4"/>
  <c r="N1229" i="4"/>
  <c r="N1228" i="4"/>
  <c r="N1227" i="4"/>
  <c r="N1226" i="4"/>
  <c r="N1225" i="4"/>
  <c r="N1224" i="4"/>
  <c r="N1223" i="4"/>
  <c r="N1222" i="4"/>
  <c r="N1221" i="4"/>
  <c r="N1220" i="4"/>
  <c r="N1219" i="4"/>
  <c r="N1218" i="4"/>
  <c r="N1217" i="4"/>
  <c r="N1216" i="4"/>
  <c r="N1215" i="4"/>
  <c r="N1214" i="4"/>
  <c r="N1213" i="4"/>
  <c r="N1212" i="4"/>
  <c r="N1211" i="4"/>
  <c r="N1210" i="4"/>
  <c r="N1209" i="4"/>
  <c r="N1208" i="4"/>
  <c r="N1207" i="4"/>
  <c r="N1206" i="4"/>
  <c r="N1205" i="4"/>
  <c r="N1204" i="4"/>
  <c r="N1203" i="4"/>
  <c r="N1202" i="4"/>
  <c r="N1201" i="4"/>
  <c r="N1200" i="4"/>
  <c r="N1199" i="4"/>
  <c r="N1198" i="4"/>
  <c r="N1197" i="4"/>
  <c r="N1196" i="4"/>
  <c r="N1195" i="4"/>
  <c r="N1194" i="4"/>
  <c r="N1193" i="4"/>
  <c r="N1192" i="4"/>
  <c r="N1191" i="4"/>
  <c r="N1190" i="4"/>
  <c r="N1189" i="4"/>
  <c r="N1188" i="4"/>
  <c r="N1187" i="4"/>
  <c r="N1186" i="4"/>
  <c r="N1185" i="4"/>
  <c r="N1184" i="4"/>
  <c r="N1183" i="4"/>
  <c r="N1182" i="4"/>
  <c r="N1181" i="4"/>
  <c r="N1180" i="4"/>
  <c r="N1179" i="4"/>
  <c r="N1178" i="4"/>
  <c r="N1177" i="4"/>
  <c r="N1176" i="4"/>
  <c r="N1175" i="4"/>
  <c r="N1174" i="4"/>
  <c r="N1173" i="4"/>
  <c r="N1172" i="4"/>
  <c r="N1171" i="4"/>
  <c r="N1170" i="4"/>
  <c r="N1169" i="4"/>
  <c r="N1168" i="4"/>
  <c r="N1167" i="4"/>
  <c r="N1166" i="4"/>
  <c r="N1165" i="4"/>
  <c r="N1164" i="4"/>
  <c r="N1163" i="4"/>
  <c r="N1162" i="4"/>
  <c r="N1161" i="4"/>
  <c r="N1160" i="4"/>
  <c r="N1159" i="4"/>
  <c r="N1158" i="4"/>
  <c r="N1157" i="4"/>
  <c r="N1156" i="4"/>
  <c r="N1155" i="4"/>
  <c r="N1154" i="4"/>
  <c r="N1153" i="4"/>
  <c r="N1152" i="4"/>
  <c r="N1151" i="4"/>
  <c r="N1150" i="4"/>
  <c r="N1149" i="4"/>
  <c r="N1148" i="4"/>
  <c r="N1147" i="4"/>
  <c r="N1146" i="4"/>
  <c r="N1145" i="4"/>
  <c r="N1144" i="4"/>
  <c r="N1143" i="4"/>
  <c r="N1142" i="4"/>
  <c r="N1141" i="4"/>
  <c r="N1140" i="4"/>
  <c r="N1139" i="4"/>
  <c r="N1138" i="4"/>
  <c r="N1137" i="4"/>
  <c r="N1136" i="4"/>
  <c r="N1135" i="4"/>
  <c r="N1134" i="4"/>
  <c r="N1133" i="4"/>
  <c r="N1132" i="4"/>
  <c r="N1131" i="4"/>
  <c r="N1130" i="4"/>
  <c r="N1129" i="4"/>
  <c r="N1128" i="4"/>
  <c r="N1127" i="4"/>
  <c r="N1126" i="4"/>
  <c r="N1125" i="4"/>
  <c r="N1124" i="4"/>
  <c r="N1123" i="4"/>
  <c r="N1122" i="4"/>
  <c r="N1121" i="4"/>
  <c r="N1120" i="4"/>
  <c r="N1119" i="4"/>
  <c r="N1118" i="4"/>
  <c r="N1117" i="4"/>
  <c r="N1116" i="4"/>
  <c r="N1115" i="4"/>
  <c r="N1114" i="4"/>
  <c r="N1113" i="4"/>
  <c r="N1112" i="4"/>
  <c r="N1111" i="4"/>
  <c r="N1110" i="4"/>
  <c r="N1109" i="4"/>
  <c r="N1108" i="4"/>
  <c r="N1107" i="4"/>
  <c r="N1106" i="4"/>
  <c r="N1105" i="4"/>
  <c r="N1104" i="4"/>
  <c r="N1103" i="4"/>
  <c r="N1102" i="4"/>
  <c r="N1101" i="4"/>
  <c r="N1100" i="4"/>
  <c r="N1099" i="4"/>
  <c r="N1098" i="4"/>
  <c r="N1097" i="4"/>
  <c r="N1096" i="4"/>
  <c r="N1095" i="4"/>
  <c r="N1094" i="4"/>
  <c r="N1093" i="4"/>
  <c r="N1092" i="4"/>
  <c r="N1091" i="4"/>
  <c r="N1090" i="4"/>
  <c r="N1089" i="4"/>
  <c r="N1088" i="4"/>
  <c r="N1087" i="4"/>
  <c r="N1086" i="4"/>
  <c r="N1085" i="4"/>
  <c r="N1084" i="4"/>
  <c r="N1083" i="4"/>
  <c r="N1082" i="4"/>
  <c r="N1081" i="4"/>
  <c r="N1080" i="4"/>
  <c r="N1079" i="4"/>
  <c r="N1078" i="4"/>
  <c r="N1077" i="4"/>
  <c r="N1076" i="4"/>
  <c r="N1075" i="4"/>
  <c r="N1074" i="4"/>
  <c r="N1073" i="4"/>
  <c r="N1072" i="4"/>
  <c r="N1071" i="4"/>
  <c r="N1070" i="4"/>
  <c r="N1069" i="4"/>
  <c r="N1068" i="4"/>
  <c r="N1067" i="4"/>
  <c r="N1066" i="4"/>
  <c r="N1065" i="4"/>
  <c r="N1064" i="4"/>
  <c r="N1063" i="4"/>
  <c r="N1062" i="4"/>
  <c r="N1061" i="4"/>
  <c r="N1060" i="4"/>
  <c r="N1059" i="4"/>
  <c r="N1058" i="4"/>
  <c r="N1057" i="4"/>
  <c r="N1056" i="4"/>
  <c r="N1055" i="4"/>
  <c r="N1054" i="4"/>
  <c r="N1053" i="4"/>
  <c r="N1052" i="4"/>
  <c r="N1051" i="4"/>
  <c r="N1050" i="4"/>
  <c r="N1049" i="4"/>
  <c r="N1048" i="4"/>
  <c r="N1047" i="4"/>
  <c r="N1046" i="4"/>
  <c r="N1045" i="4"/>
  <c r="N1044" i="4"/>
  <c r="N1043" i="4"/>
  <c r="N1042" i="4"/>
  <c r="N1041" i="4"/>
  <c r="N1040" i="4"/>
  <c r="N1039" i="4"/>
  <c r="N1038" i="4"/>
  <c r="N1037" i="4"/>
  <c r="N1036" i="4"/>
  <c r="N1035" i="4"/>
  <c r="N1034" i="4"/>
  <c r="N1033" i="4"/>
  <c r="N1032" i="4"/>
  <c r="N1031" i="4"/>
  <c r="N1030" i="4"/>
  <c r="N1029" i="4"/>
  <c r="N1028" i="4"/>
  <c r="N1027" i="4"/>
  <c r="N1026" i="4"/>
  <c r="N1025" i="4"/>
  <c r="N1024" i="4"/>
  <c r="N1023" i="4"/>
  <c r="N1022" i="4"/>
  <c r="N1021" i="4"/>
  <c r="N1020" i="4"/>
  <c r="N1019" i="4"/>
  <c r="N1018" i="4"/>
  <c r="N1017" i="4"/>
  <c r="N1016" i="4"/>
  <c r="N1015" i="4"/>
  <c r="N1014" i="4"/>
  <c r="N1013" i="4"/>
  <c r="N1012" i="4"/>
  <c r="N1011" i="4"/>
  <c r="N1010" i="4"/>
  <c r="N1009" i="4"/>
  <c r="N1008" i="4"/>
  <c r="N1007" i="4"/>
  <c r="N1006" i="4"/>
  <c r="N1005" i="4"/>
  <c r="N1004" i="4"/>
  <c r="N1003" i="4"/>
  <c r="N1002" i="4"/>
  <c r="N1001" i="4"/>
  <c r="N1000" i="4"/>
  <c r="N999" i="4"/>
  <c r="N998" i="4"/>
  <c r="N997" i="4"/>
  <c r="N996" i="4"/>
  <c r="N995" i="4"/>
  <c r="N994" i="4"/>
  <c r="N993" i="4"/>
  <c r="N992" i="4"/>
  <c r="N991" i="4"/>
  <c r="N990" i="4"/>
  <c r="N989" i="4"/>
  <c r="N988" i="4"/>
  <c r="N987" i="4"/>
  <c r="N986" i="4"/>
  <c r="N985" i="4"/>
  <c r="N984" i="4"/>
  <c r="N983" i="4"/>
  <c r="N982" i="4"/>
  <c r="N981" i="4"/>
  <c r="N980" i="4"/>
  <c r="N979" i="4"/>
  <c r="N978" i="4"/>
  <c r="N977" i="4"/>
  <c r="N976" i="4"/>
  <c r="N975" i="4"/>
  <c r="N974" i="4"/>
  <c r="N973" i="4"/>
  <c r="N972" i="4"/>
  <c r="N971" i="4"/>
  <c r="N970" i="4"/>
  <c r="N969" i="4"/>
  <c r="N968" i="4"/>
  <c r="N967" i="4"/>
  <c r="N966" i="4"/>
  <c r="N965" i="4"/>
  <c r="N964" i="4"/>
  <c r="N963" i="4"/>
  <c r="N962" i="4"/>
  <c r="N961" i="4"/>
  <c r="N960" i="4"/>
  <c r="N959" i="4"/>
  <c r="N958" i="4"/>
  <c r="N957" i="4"/>
  <c r="N956" i="4"/>
  <c r="N955" i="4"/>
  <c r="N954" i="4"/>
  <c r="N953" i="4"/>
  <c r="N952" i="4"/>
  <c r="N951" i="4"/>
  <c r="N950" i="4"/>
  <c r="N949" i="4"/>
  <c r="N948" i="4"/>
  <c r="N947" i="4"/>
  <c r="N946" i="4"/>
  <c r="N945" i="4"/>
  <c r="N944" i="4"/>
  <c r="N943" i="4"/>
  <c r="N942" i="4"/>
  <c r="N941" i="4"/>
  <c r="N940" i="4"/>
  <c r="N939" i="4"/>
  <c r="N938" i="4"/>
  <c r="N937" i="4"/>
  <c r="N936" i="4"/>
  <c r="N935" i="4"/>
  <c r="N934" i="4"/>
  <c r="N933" i="4"/>
  <c r="N932" i="4"/>
  <c r="N931" i="4"/>
  <c r="N930" i="4"/>
  <c r="N929" i="4"/>
  <c r="N928" i="4"/>
  <c r="N927" i="4"/>
  <c r="N926" i="4"/>
  <c r="N925" i="4"/>
  <c r="N924" i="4"/>
  <c r="N923" i="4"/>
  <c r="N922" i="4"/>
  <c r="N921" i="4"/>
  <c r="N920" i="4"/>
  <c r="N919" i="4"/>
  <c r="N918" i="4"/>
  <c r="N917" i="4"/>
  <c r="N916" i="4"/>
  <c r="N915" i="4"/>
  <c r="N914" i="4"/>
  <c r="N913" i="4"/>
  <c r="N912" i="4"/>
  <c r="N911" i="4"/>
  <c r="N910" i="4"/>
  <c r="N909" i="4"/>
  <c r="N908" i="4"/>
  <c r="N907" i="4"/>
  <c r="N906" i="4"/>
  <c r="N905" i="4"/>
  <c r="N904" i="4"/>
  <c r="N903" i="4"/>
  <c r="N902" i="4"/>
  <c r="N901" i="4"/>
  <c r="N900" i="4"/>
  <c r="N899" i="4"/>
  <c r="N898" i="4"/>
  <c r="N897" i="4"/>
  <c r="N896" i="4"/>
  <c r="N895" i="4"/>
  <c r="N894" i="4"/>
  <c r="N893" i="4"/>
  <c r="N892" i="4"/>
  <c r="N891" i="4"/>
  <c r="N890" i="4"/>
  <c r="N889" i="4"/>
  <c r="N888" i="4"/>
  <c r="N887" i="4"/>
  <c r="N886" i="4"/>
  <c r="N885" i="4"/>
  <c r="N884" i="4"/>
  <c r="N883" i="4"/>
  <c r="N882" i="4"/>
  <c r="N881" i="4"/>
  <c r="N880" i="4"/>
  <c r="N879" i="4"/>
  <c r="N878" i="4"/>
  <c r="N877" i="4"/>
  <c r="N876" i="4"/>
  <c r="N875" i="4"/>
  <c r="N874" i="4"/>
  <c r="N873" i="4"/>
  <c r="N872" i="4"/>
  <c r="N871" i="4"/>
  <c r="N870" i="4"/>
  <c r="N869" i="4"/>
  <c r="N868" i="4"/>
  <c r="N867" i="4"/>
  <c r="N866" i="4"/>
  <c r="N865" i="4"/>
  <c r="N864" i="4"/>
  <c r="N863" i="4"/>
  <c r="N862" i="4"/>
  <c r="N861" i="4"/>
  <c r="N860" i="4"/>
  <c r="N859" i="4"/>
  <c r="N858" i="4"/>
  <c r="N857" i="4"/>
  <c r="N856" i="4"/>
  <c r="N855" i="4"/>
  <c r="N854" i="4"/>
  <c r="N853" i="4"/>
  <c r="N852" i="4"/>
  <c r="N851" i="4"/>
  <c r="N850" i="4"/>
  <c r="N849" i="4"/>
  <c r="N848" i="4"/>
  <c r="N847" i="4"/>
  <c r="N846" i="4"/>
  <c r="N845" i="4"/>
  <c r="N844" i="4"/>
  <c r="N843" i="4"/>
  <c r="N842" i="4"/>
  <c r="N841" i="4"/>
  <c r="N840" i="4"/>
  <c r="N839" i="4"/>
  <c r="N838" i="4"/>
  <c r="N837" i="4"/>
  <c r="N836" i="4"/>
  <c r="N835" i="4"/>
  <c r="N834" i="4"/>
  <c r="N833" i="4"/>
  <c r="N832" i="4"/>
  <c r="N831" i="4"/>
  <c r="N830" i="4"/>
  <c r="N829" i="4"/>
  <c r="N828" i="4"/>
  <c r="N827" i="4"/>
  <c r="N826" i="4"/>
  <c r="N825" i="4"/>
  <c r="N824" i="4"/>
  <c r="N823" i="4"/>
  <c r="N822" i="4"/>
  <c r="N821" i="4"/>
  <c r="N820" i="4"/>
  <c r="N819" i="4"/>
  <c r="N818" i="4"/>
  <c r="N817" i="4"/>
  <c r="N816" i="4"/>
  <c r="N815" i="4"/>
  <c r="N814" i="4"/>
  <c r="N813" i="4"/>
  <c r="N812" i="4"/>
  <c r="N811" i="4"/>
  <c r="N810" i="4"/>
  <c r="N809" i="4"/>
  <c r="N808" i="4"/>
  <c r="N807" i="4"/>
  <c r="N806" i="4"/>
  <c r="N805" i="4"/>
  <c r="N804" i="4"/>
  <c r="N803" i="4"/>
  <c r="N802" i="4"/>
  <c r="N801" i="4"/>
  <c r="N800" i="4"/>
  <c r="N799" i="4"/>
  <c r="N798" i="4"/>
  <c r="N797" i="4"/>
  <c r="N796" i="4"/>
  <c r="N795" i="4"/>
  <c r="N794" i="4"/>
  <c r="N793" i="4"/>
  <c r="N792" i="4"/>
  <c r="N791" i="4"/>
  <c r="N790" i="4"/>
  <c r="N789" i="4"/>
  <c r="N788" i="4"/>
  <c r="N787" i="4"/>
  <c r="N786" i="4"/>
  <c r="N785" i="4"/>
  <c r="N784" i="4"/>
  <c r="N783" i="4"/>
  <c r="N782" i="4"/>
  <c r="N781" i="4"/>
  <c r="N780" i="4"/>
  <c r="N779" i="4"/>
  <c r="N778" i="4"/>
  <c r="N777" i="4"/>
  <c r="N776" i="4"/>
  <c r="N775" i="4"/>
  <c r="N774" i="4"/>
  <c r="N773" i="4"/>
  <c r="N772" i="4"/>
  <c r="N771" i="4"/>
  <c r="N770" i="4"/>
  <c r="N769" i="4"/>
  <c r="N768" i="4"/>
  <c r="N767" i="4"/>
  <c r="N766" i="4"/>
  <c r="N765" i="4"/>
  <c r="N764" i="4"/>
  <c r="N763" i="4"/>
  <c r="N762" i="4"/>
  <c r="N761" i="4"/>
  <c r="N760" i="4"/>
  <c r="N759" i="4"/>
  <c r="N758" i="4"/>
  <c r="N757" i="4"/>
  <c r="N756" i="4"/>
  <c r="N755" i="4"/>
  <c r="N754" i="4"/>
  <c r="N753" i="4"/>
  <c r="N752" i="4"/>
  <c r="N751" i="4"/>
  <c r="N750" i="4"/>
  <c r="N749" i="4"/>
  <c r="N748" i="4"/>
  <c r="N747" i="4"/>
  <c r="N746" i="4"/>
  <c r="N745" i="4"/>
  <c r="N744" i="4"/>
  <c r="N743" i="4"/>
  <c r="N742" i="4"/>
  <c r="N741" i="4"/>
  <c r="N740" i="4"/>
  <c r="N739" i="4"/>
  <c r="N738" i="4"/>
  <c r="N737" i="4"/>
  <c r="N736" i="4"/>
  <c r="N735" i="4"/>
  <c r="N734" i="4"/>
  <c r="N733" i="4"/>
  <c r="N732" i="4"/>
  <c r="N731" i="4"/>
  <c r="N730" i="4"/>
  <c r="N729" i="4"/>
  <c r="N728" i="4"/>
  <c r="N727" i="4"/>
  <c r="N726" i="4"/>
  <c r="N725" i="4"/>
  <c r="N724" i="4"/>
  <c r="N723" i="4"/>
  <c r="N722" i="4"/>
  <c r="N721" i="4"/>
  <c r="N720" i="4"/>
  <c r="N719" i="4"/>
  <c r="N718" i="4"/>
  <c r="N717" i="4"/>
  <c r="N716" i="4"/>
  <c r="N715" i="4"/>
  <c r="N714" i="4"/>
  <c r="N713" i="4"/>
  <c r="N712" i="4"/>
  <c r="N711" i="4"/>
  <c r="N710" i="4"/>
  <c r="N709" i="4"/>
  <c r="N708" i="4"/>
  <c r="N707" i="4"/>
  <c r="N706" i="4"/>
  <c r="N705" i="4"/>
  <c r="N704" i="4"/>
  <c r="N703" i="4"/>
  <c r="N702" i="4"/>
  <c r="N701" i="4"/>
  <c r="N700" i="4"/>
  <c r="N699" i="4"/>
  <c r="N698" i="4"/>
  <c r="N697" i="4"/>
  <c r="N696" i="4"/>
  <c r="N695" i="4"/>
  <c r="N694" i="4"/>
  <c r="N693" i="4"/>
  <c r="N692" i="4"/>
  <c r="N691" i="4"/>
  <c r="N690" i="4"/>
  <c r="N689" i="4"/>
  <c r="N688" i="4"/>
  <c r="N687" i="4"/>
  <c r="N686" i="4"/>
  <c r="N685" i="4"/>
  <c r="N684" i="4"/>
  <c r="N683" i="4"/>
  <c r="N682" i="4"/>
  <c r="N681" i="4"/>
  <c r="N680" i="4"/>
  <c r="N679" i="4"/>
  <c r="N678" i="4"/>
  <c r="N677" i="4"/>
  <c r="N676" i="4"/>
  <c r="N675" i="4"/>
  <c r="N674" i="4"/>
  <c r="N673" i="4"/>
  <c r="N672" i="4"/>
  <c r="N671" i="4"/>
  <c r="N670" i="4"/>
  <c r="N669" i="4"/>
  <c r="N668" i="4"/>
  <c r="N667" i="4"/>
  <c r="N666" i="4"/>
  <c r="N665" i="4"/>
  <c r="N664" i="4"/>
  <c r="N663" i="4"/>
  <c r="N662" i="4"/>
  <c r="N661" i="4"/>
  <c r="N660" i="4"/>
  <c r="N659" i="4"/>
  <c r="N658" i="4"/>
  <c r="N657" i="4"/>
  <c r="N656" i="4"/>
  <c r="N655" i="4"/>
  <c r="N654" i="4"/>
  <c r="N653" i="4"/>
  <c r="N652" i="4"/>
  <c r="N651" i="4"/>
  <c r="N650" i="4"/>
  <c r="N649" i="4"/>
  <c r="N648" i="4"/>
  <c r="N647" i="4"/>
  <c r="N646" i="4"/>
  <c r="N645" i="4"/>
  <c r="N644" i="4"/>
  <c r="N643" i="4"/>
  <c r="N642" i="4"/>
  <c r="N641" i="4"/>
  <c r="N640" i="4"/>
  <c r="N639" i="4"/>
  <c r="N638" i="4"/>
  <c r="N637" i="4"/>
  <c r="N636" i="4"/>
  <c r="N635" i="4"/>
  <c r="N634" i="4"/>
  <c r="N633" i="4"/>
  <c r="N632" i="4"/>
  <c r="N631" i="4"/>
  <c r="N630" i="4"/>
  <c r="N629" i="4"/>
  <c r="N628" i="4"/>
  <c r="N627" i="4"/>
  <c r="N626" i="4"/>
  <c r="N625" i="4"/>
  <c r="N624" i="4"/>
  <c r="N623" i="4"/>
  <c r="N622" i="4"/>
  <c r="N621" i="4"/>
  <c r="N620" i="4"/>
  <c r="N619" i="4"/>
  <c r="N618" i="4"/>
  <c r="N617" i="4"/>
  <c r="N616" i="4"/>
  <c r="N615" i="4"/>
  <c r="N614" i="4"/>
  <c r="N613" i="4"/>
  <c r="N612" i="4"/>
  <c r="N611" i="4"/>
  <c r="N610" i="4"/>
  <c r="N609" i="4"/>
  <c r="N608" i="4"/>
  <c r="N607" i="4"/>
  <c r="N606" i="4"/>
  <c r="N605" i="4"/>
  <c r="N604" i="4"/>
  <c r="N603" i="4"/>
  <c r="N602" i="4"/>
  <c r="N601" i="4"/>
  <c r="N600" i="4"/>
  <c r="N599" i="4"/>
  <c r="N598" i="4"/>
  <c r="N597" i="4"/>
  <c r="N596" i="4"/>
  <c r="N595" i="4"/>
  <c r="N594" i="4"/>
  <c r="N593" i="4"/>
  <c r="N592" i="4"/>
  <c r="N591" i="4"/>
  <c r="N590" i="4"/>
  <c r="N589" i="4"/>
  <c r="N588" i="4"/>
  <c r="N587" i="4"/>
  <c r="N586" i="4"/>
  <c r="N585" i="4"/>
  <c r="N584" i="4"/>
  <c r="N583" i="4"/>
  <c r="N582" i="4"/>
  <c r="N581" i="4"/>
  <c r="N580" i="4"/>
  <c r="N579" i="4"/>
  <c r="N578" i="4"/>
  <c r="N577" i="4"/>
  <c r="N576" i="4"/>
  <c r="N575" i="4"/>
  <c r="N574" i="4"/>
  <c r="N573" i="4"/>
  <c r="N572" i="4"/>
  <c r="N571" i="4"/>
  <c r="N570" i="4"/>
  <c r="N569" i="4"/>
  <c r="N568" i="4"/>
  <c r="N567" i="4"/>
  <c r="N566" i="4"/>
  <c r="N565" i="4"/>
  <c r="N564" i="4"/>
  <c r="N563" i="4"/>
  <c r="N562" i="4"/>
  <c r="N561" i="4"/>
  <c r="N560" i="4"/>
  <c r="N559" i="4"/>
  <c r="N558" i="4"/>
  <c r="N557" i="4"/>
  <c r="N556" i="4"/>
  <c r="N555" i="4"/>
  <c r="N554" i="4"/>
  <c r="N553" i="4"/>
  <c r="N552" i="4"/>
  <c r="N551" i="4"/>
  <c r="N550" i="4"/>
  <c r="N549" i="4"/>
  <c r="N548" i="4"/>
  <c r="N547" i="4"/>
  <c r="N546" i="4"/>
  <c r="N545" i="4"/>
  <c r="N544" i="4"/>
  <c r="N543" i="4"/>
  <c r="N542" i="4"/>
  <c r="N541" i="4"/>
  <c r="N540" i="4"/>
  <c r="N539" i="4"/>
  <c r="N538" i="4"/>
  <c r="N537" i="4"/>
  <c r="N536" i="4"/>
  <c r="N535" i="4"/>
  <c r="N534" i="4"/>
  <c r="N533" i="4"/>
  <c r="N532" i="4"/>
  <c r="N531" i="4"/>
  <c r="N530" i="4"/>
  <c r="N529" i="4"/>
  <c r="N528" i="4"/>
  <c r="N527" i="4"/>
  <c r="N526" i="4"/>
  <c r="N525" i="4"/>
  <c r="N524" i="4"/>
  <c r="N523" i="4"/>
  <c r="N522" i="4"/>
  <c r="N521" i="4"/>
  <c r="N520" i="4"/>
  <c r="N519" i="4"/>
  <c r="N518" i="4"/>
  <c r="N517" i="4"/>
  <c r="N516" i="4"/>
  <c r="N515" i="4"/>
  <c r="N514" i="4"/>
  <c r="N513" i="4"/>
  <c r="N512" i="4"/>
  <c r="N511" i="4"/>
  <c r="N510" i="4"/>
  <c r="N509" i="4"/>
  <c r="N508" i="4"/>
  <c r="N507" i="4"/>
  <c r="N506" i="4"/>
  <c r="N505" i="4"/>
  <c r="N504" i="4"/>
  <c r="N503" i="4"/>
  <c r="N502" i="4"/>
  <c r="N501" i="4"/>
  <c r="N500" i="4"/>
  <c r="N499" i="4"/>
  <c r="N498" i="4"/>
  <c r="N497" i="4"/>
  <c r="N496" i="4"/>
  <c r="N495" i="4"/>
  <c r="N494" i="4"/>
  <c r="N493" i="4"/>
  <c r="N492" i="4"/>
  <c r="N491" i="4"/>
  <c r="N490" i="4"/>
  <c r="N489" i="4"/>
  <c r="N488" i="4"/>
  <c r="N487" i="4"/>
  <c r="N486" i="4"/>
  <c r="N485" i="4"/>
  <c r="N484" i="4"/>
  <c r="N483" i="4"/>
  <c r="N482" i="4"/>
  <c r="N481" i="4"/>
  <c r="N480" i="4"/>
  <c r="N479" i="4"/>
  <c r="N478" i="4"/>
  <c r="N477" i="4"/>
  <c r="N476" i="4"/>
  <c r="N475" i="4"/>
  <c r="N474" i="4"/>
  <c r="N473" i="4"/>
  <c r="N472" i="4"/>
  <c r="N471" i="4"/>
  <c r="N470" i="4"/>
  <c r="N469" i="4"/>
  <c r="N468" i="4"/>
  <c r="N467" i="4"/>
  <c r="N466" i="4"/>
  <c r="N465" i="4"/>
  <c r="N464" i="4"/>
  <c r="N463" i="4"/>
  <c r="N462" i="4"/>
  <c r="N461" i="4"/>
  <c r="N460" i="4"/>
  <c r="N459" i="4"/>
  <c r="N458" i="4"/>
  <c r="N457" i="4"/>
  <c r="N456" i="4"/>
  <c r="N455" i="4"/>
  <c r="N454" i="4"/>
  <c r="N453" i="4"/>
  <c r="N452" i="4"/>
  <c r="N451" i="4"/>
  <c r="N450" i="4"/>
  <c r="N449" i="4"/>
  <c r="N448" i="4"/>
  <c r="N447" i="4"/>
  <c r="N446" i="4"/>
  <c r="N445" i="4"/>
  <c r="N444" i="4"/>
  <c r="N443" i="4"/>
  <c r="N442" i="4"/>
  <c r="N441" i="4"/>
  <c r="N440" i="4"/>
  <c r="N439" i="4"/>
  <c r="N438" i="4"/>
  <c r="N437" i="4"/>
  <c r="N436" i="4"/>
  <c r="N435" i="4"/>
  <c r="N434" i="4"/>
  <c r="N433" i="4"/>
  <c r="N432" i="4"/>
  <c r="N431" i="4"/>
  <c r="N430" i="4"/>
  <c r="N429" i="4"/>
  <c r="N428" i="4"/>
  <c r="N427" i="4"/>
  <c r="N426" i="4"/>
  <c r="N425" i="4"/>
  <c r="N424" i="4"/>
  <c r="N423" i="4"/>
  <c r="N422" i="4"/>
  <c r="N421" i="4"/>
  <c r="N420" i="4"/>
  <c r="N419" i="4"/>
  <c r="N418" i="4"/>
  <c r="N417" i="4"/>
  <c r="N416" i="4"/>
  <c r="N415" i="4"/>
  <c r="N414" i="4"/>
  <c r="N413" i="4"/>
  <c r="N412" i="4"/>
  <c r="N411" i="4"/>
  <c r="N410" i="4"/>
  <c r="N409" i="4"/>
  <c r="N408" i="4"/>
  <c r="N407" i="4"/>
  <c r="N406" i="4"/>
  <c r="N405" i="4"/>
  <c r="N404" i="4"/>
  <c r="N403" i="4"/>
  <c r="N402" i="4"/>
  <c r="N401" i="4"/>
  <c r="N400" i="4"/>
  <c r="N399" i="4"/>
  <c r="N398" i="4"/>
  <c r="N397" i="4"/>
  <c r="N396" i="4"/>
  <c r="N395" i="4"/>
  <c r="N394" i="4"/>
  <c r="N393" i="4"/>
  <c r="N392" i="4"/>
  <c r="N391" i="4"/>
  <c r="N390" i="4"/>
  <c r="N389" i="4"/>
  <c r="N388" i="4"/>
  <c r="N387" i="4"/>
  <c r="N386" i="4"/>
  <c r="N385" i="4"/>
  <c r="N384" i="4"/>
  <c r="N383" i="4"/>
  <c r="N382" i="4"/>
  <c r="N381" i="4"/>
  <c r="N380" i="4"/>
  <c r="N379" i="4"/>
  <c r="N378" i="4"/>
  <c r="N377" i="4"/>
  <c r="N376" i="4"/>
  <c r="N375" i="4"/>
  <c r="N374" i="4"/>
  <c r="N373" i="4"/>
  <c r="N372" i="4"/>
  <c r="N371" i="4"/>
  <c r="N370" i="4"/>
  <c r="N369" i="4"/>
  <c r="N368" i="4"/>
  <c r="N367" i="4"/>
  <c r="N366" i="4"/>
  <c r="N365" i="4"/>
  <c r="N364" i="4"/>
  <c r="N363" i="4"/>
  <c r="N362" i="4"/>
  <c r="N361" i="4"/>
  <c r="N360" i="4"/>
  <c r="N359" i="4"/>
  <c r="N358" i="4"/>
  <c r="N357" i="4"/>
  <c r="N356" i="4"/>
  <c r="N355" i="4"/>
  <c r="N354" i="4"/>
  <c r="N353" i="4"/>
  <c r="N352" i="4"/>
  <c r="N351" i="4"/>
  <c r="N350" i="4"/>
  <c r="N349" i="4"/>
  <c r="N348" i="4"/>
  <c r="N347" i="4"/>
  <c r="N346" i="4"/>
  <c r="N345" i="4"/>
  <c r="N344" i="4"/>
  <c r="N343" i="4"/>
  <c r="N342" i="4"/>
  <c r="N341" i="4"/>
  <c r="N340" i="4"/>
  <c r="N339" i="4"/>
  <c r="N338" i="4"/>
  <c r="N337" i="4"/>
  <c r="N336" i="4"/>
  <c r="N335" i="4"/>
  <c r="N33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2" i="4"/>
  <c r="K3" i="4"/>
  <c r="M3" i="4" s="1"/>
  <c r="K4" i="4"/>
  <c r="M4" i="4" s="1"/>
  <c r="K5" i="4"/>
  <c r="M5" i="4" s="1"/>
  <c r="K6" i="4"/>
  <c r="K7" i="4"/>
  <c r="K8" i="4"/>
  <c r="M8" i="4" s="1"/>
  <c r="K9" i="4"/>
  <c r="M9" i="4" s="1"/>
  <c r="K10" i="4"/>
  <c r="M10" i="4" s="1"/>
  <c r="K11" i="4"/>
  <c r="M11" i="4" s="1"/>
  <c r="K12" i="4"/>
  <c r="M12" i="4" s="1"/>
  <c r="K13" i="4"/>
  <c r="M13" i="4" s="1"/>
  <c r="K14" i="4"/>
  <c r="M14" i="4" s="1"/>
  <c r="K15" i="4"/>
  <c r="M15" i="4" s="1"/>
  <c r="K16" i="4"/>
  <c r="M16" i="4" s="1"/>
  <c r="K17" i="4"/>
  <c r="K18" i="4"/>
  <c r="K19" i="4"/>
  <c r="M19" i="4" s="1"/>
  <c r="K20" i="4"/>
  <c r="M20" i="4" s="1"/>
  <c r="K21" i="4"/>
  <c r="M21" i="4" s="1"/>
  <c r="K22" i="4"/>
  <c r="K23" i="4"/>
  <c r="K24" i="4"/>
  <c r="M24" i="4" s="1"/>
  <c r="K25" i="4"/>
  <c r="M25" i="4" s="1"/>
  <c r="K26" i="4"/>
  <c r="M26" i="4" s="1"/>
  <c r="K27" i="4"/>
  <c r="M27" i="4" s="1"/>
  <c r="K28" i="4"/>
  <c r="M28" i="4" s="1"/>
  <c r="K29" i="4"/>
  <c r="M29" i="4" s="1"/>
  <c r="K30" i="4"/>
  <c r="M30" i="4" s="1"/>
  <c r="K31" i="4"/>
  <c r="M31" i="4" s="1"/>
  <c r="K32" i="4"/>
  <c r="M32" i="4" s="1"/>
  <c r="K33" i="4"/>
  <c r="K34" i="4"/>
  <c r="K35" i="4"/>
  <c r="M35" i="4" s="1"/>
  <c r="K36" i="4"/>
  <c r="M36" i="4" s="1"/>
  <c r="K37" i="4"/>
  <c r="M37" i="4" s="1"/>
  <c r="K38" i="4"/>
  <c r="K39" i="4"/>
  <c r="K40" i="4"/>
  <c r="M40" i="4" s="1"/>
  <c r="K41" i="4"/>
  <c r="M41" i="4" s="1"/>
  <c r="K42" i="4"/>
  <c r="M42" i="4" s="1"/>
  <c r="K43" i="4"/>
  <c r="M43" i="4" s="1"/>
  <c r="K44" i="4"/>
  <c r="M44" i="4" s="1"/>
  <c r="K45" i="4"/>
  <c r="M45" i="4" s="1"/>
  <c r="K46" i="4"/>
  <c r="M46" i="4" s="1"/>
  <c r="K47" i="4"/>
  <c r="M47" i="4" s="1"/>
  <c r="K48" i="4"/>
  <c r="M48" i="4" s="1"/>
  <c r="K49" i="4"/>
  <c r="K50" i="4"/>
  <c r="K51" i="4"/>
  <c r="M51" i="4" s="1"/>
  <c r="K52" i="4"/>
  <c r="M52" i="4" s="1"/>
  <c r="K53" i="4"/>
  <c r="M53" i="4" s="1"/>
  <c r="K54" i="4"/>
  <c r="K55" i="4"/>
  <c r="K56" i="4"/>
  <c r="M56" i="4" s="1"/>
  <c r="K57" i="4"/>
  <c r="M57" i="4" s="1"/>
  <c r="K58" i="4"/>
  <c r="M58" i="4" s="1"/>
  <c r="K59" i="4"/>
  <c r="M59" i="4" s="1"/>
  <c r="K60" i="4"/>
  <c r="M60" i="4" s="1"/>
  <c r="K61" i="4"/>
  <c r="M61" i="4" s="1"/>
  <c r="K62" i="4"/>
  <c r="M62" i="4" s="1"/>
  <c r="K63" i="4"/>
  <c r="M63" i="4" s="1"/>
  <c r="K64" i="4"/>
  <c r="M64" i="4" s="1"/>
  <c r="K65" i="4"/>
  <c r="K66" i="4"/>
  <c r="K67" i="4"/>
  <c r="M67" i="4" s="1"/>
  <c r="K68" i="4"/>
  <c r="M68" i="4" s="1"/>
  <c r="K69" i="4"/>
  <c r="M69" i="4" s="1"/>
  <c r="K70" i="4"/>
  <c r="K71" i="4"/>
  <c r="K72" i="4"/>
  <c r="M72" i="4" s="1"/>
  <c r="K73" i="4"/>
  <c r="M73" i="4" s="1"/>
  <c r="K74" i="4"/>
  <c r="M74" i="4" s="1"/>
  <c r="K75" i="4"/>
  <c r="M75" i="4" s="1"/>
  <c r="K76" i="4"/>
  <c r="M76" i="4" s="1"/>
  <c r="K77" i="4"/>
  <c r="M77" i="4" s="1"/>
  <c r="K78" i="4"/>
  <c r="M78" i="4" s="1"/>
  <c r="K79" i="4"/>
  <c r="M79" i="4" s="1"/>
  <c r="K80" i="4"/>
  <c r="M80" i="4" s="1"/>
  <c r="K81" i="4"/>
  <c r="K82" i="4"/>
  <c r="K83" i="4"/>
  <c r="M83" i="4" s="1"/>
  <c r="K84" i="4"/>
  <c r="M84" i="4" s="1"/>
  <c r="K85" i="4"/>
  <c r="M85" i="4" s="1"/>
  <c r="K86" i="4"/>
  <c r="K87" i="4"/>
  <c r="K88" i="4"/>
  <c r="M88" i="4" s="1"/>
  <c r="K89" i="4"/>
  <c r="M89" i="4" s="1"/>
  <c r="K90" i="4"/>
  <c r="M90" i="4" s="1"/>
  <c r="K91" i="4"/>
  <c r="M91" i="4" s="1"/>
  <c r="K92" i="4"/>
  <c r="M92" i="4" s="1"/>
  <c r="K93" i="4"/>
  <c r="M93" i="4" s="1"/>
  <c r="K94" i="4"/>
  <c r="M94" i="4" s="1"/>
  <c r="K95" i="4"/>
  <c r="M95" i="4" s="1"/>
  <c r="K96" i="4"/>
  <c r="M96" i="4" s="1"/>
  <c r="K97" i="4"/>
  <c r="K98" i="4"/>
  <c r="K99" i="4"/>
  <c r="M99" i="4" s="1"/>
  <c r="K100" i="4"/>
  <c r="M100" i="4" s="1"/>
  <c r="K101" i="4"/>
  <c r="M101" i="4" s="1"/>
  <c r="K102" i="4"/>
  <c r="K103" i="4"/>
  <c r="K104" i="4"/>
  <c r="M104" i="4" s="1"/>
  <c r="K105" i="4"/>
  <c r="M105" i="4" s="1"/>
  <c r="K106" i="4"/>
  <c r="M106" i="4" s="1"/>
  <c r="K107" i="4"/>
  <c r="M107" i="4" s="1"/>
  <c r="K108" i="4"/>
  <c r="M108" i="4" s="1"/>
  <c r="K109" i="4"/>
  <c r="M109" i="4" s="1"/>
  <c r="K110" i="4"/>
  <c r="M110" i="4" s="1"/>
  <c r="K111" i="4"/>
  <c r="M111" i="4" s="1"/>
  <c r="K112" i="4"/>
  <c r="M112" i="4" s="1"/>
  <c r="K113" i="4"/>
  <c r="K114" i="4"/>
  <c r="K115" i="4"/>
  <c r="M115" i="4" s="1"/>
  <c r="K116" i="4"/>
  <c r="M116" i="4" s="1"/>
  <c r="K117" i="4"/>
  <c r="M117" i="4" s="1"/>
  <c r="K118" i="4"/>
  <c r="K119" i="4"/>
  <c r="K120" i="4"/>
  <c r="M120" i="4" s="1"/>
  <c r="K121" i="4"/>
  <c r="M121" i="4" s="1"/>
  <c r="K122" i="4"/>
  <c r="M122" i="4" s="1"/>
  <c r="K123" i="4"/>
  <c r="M123" i="4" s="1"/>
  <c r="K124" i="4"/>
  <c r="M124" i="4" s="1"/>
  <c r="K125" i="4"/>
  <c r="M125" i="4" s="1"/>
  <c r="K126" i="4"/>
  <c r="M126" i="4" s="1"/>
  <c r="K127" i="4"/>
  <c r="M127" i="4" s="1"/>
  <c r="K128" i="4"/>
  <c r="M128" i="4" s="1"/>
  <c r="K129" i="4"/>
  <c r="K130" i="4"/>
  <c r="K131" i="4"/>
  <c r="M131" i="4" s="1"/>
  <c r="K132" i="4"/>
  <c r="M132" i="4" s="1"/>
  <c r="K133" i="4"/>
  <c r="M133" i="4" s="1"/>
  <c r="K134" i="4"/>
  <c r="K135" i="4"/>
  <c r="K136" i="4"/>
  <c r="M136" i="4" s="1"/>
  <c r="K137" i="4"/>
  <c r="M137" i="4" s="1"/>
  <c r="K138" i="4"/>
  <c r="M138" i="4" s="1"/>
  <c r="K139" i="4"/>
  <c r="M139" i="4" s="1"/>
  <c r="K140" i="4"/>
  <c r="M140" i="4" s="1"/>
  <c r="K141" i="4"/>
  <c r="M141" i="4" s="1"/>
  <c r="K142" i="4"/>
  <c r="M142" i="4" s="1"/>
  <c r="K143" i="4"/>
  <c r="M143" i="4" s="1"/>
  <c r="K144" i="4"/>
  <c r="M144" i="4" s="1"/>
  <c r="K145" i="4"/>
  <c r="K146" i="4"/>
  <c r="K147" i="4"/>
  <c r="M147" i="4" s="1"/>
  <c r="K148" i="4"/>
  <c r="M148" i="4" s="1"/>
  <c r="K149" i="4"/>
  <c r="M149" i="4" s="1"/>
  <c r="K150" i="4"/>
  <c r="K151" i="4"/>
  <c r="K152" i="4"/>
  <c r="M152" i="4" s="1"/>
  <c r="K153" i="4"/>
  <c r="M153" i="4" s="1"/>
  <c r="K154" i="4"/>
  <c r="M154" i="4" s="1"/>
  <c r="K155" i="4"/>
  <c r="M155" i="4" s="1"/>
  <c r="K156" i="4"/>
  <c r="M156" i="4" s="1"/>
  <c r="K157" i="4"/>
  <c r="M157" i="4" s="1"/>
  <c r="K158" i="4"/>
  <c r="M158" i="4" s="1"/>
  <c r="K159" i="4"/>
  <c r="M159" i="4" s="1"/>
  <c r="K160" i="4"/>
  <c r="M160" i="4" s="1"/>
  <c r="K161" i="4"/>
  <c r="K162" i="4"/>
  <c r="K163" i="4"/>
  <c r="M163" i="4" s="1"/>
  <c r="K164" i="4"/>
  <c r="M164" i="4" s="1"/>
  <c r="K165" i="4"/>
  <c r="M165" i="4" s="1"/>
  <c r="K166" i="4"/>
  <c r="K167" i="4"/>
  <c r="K168" i="4"/>
  <c r="M168" i="4" s="1"/>
  <c r="K169" i="4"/>
  <c r="M169" i="4" s="1"/>
  <c r="K170" i="4"/>
  <c r="M170" i="4" s="1"/>
  <c r="K171" i="4"/>
  <c r="M171" i="4" s="1"/>
  <c r="K172" i="4"/>
  <c r="M172" i="4" s="1"/>
  <c r="K173" i="4"/>
  <c r="M173" i="4" s="1"/>
  <c r="K174" i="4"/>
  <c r="M174" i="4" s="1"/>
  <c r="K175" i="4"/>
  <c r="M175" i="4" s="1"/>
  <c r="K176" i="4"/>
  <c r="M176" i="4" s="1"/>
  <c r="K177" i="4"/>
  <c r="K178" i="4"/>
  <c r="K179" i="4"/>
  <c r="M179" i="4" s="1"/>
  <c r="K180" i="4"/>
  <c r="M180" i="4" s="1"/>
  <c r="K181" i="4"/>
  <c r="M181" i="4" s="1"/>
  <c r="K182" i="4"/>
  <c r="K183" i="4"/>
  <c r="K184" i="4"/>
  <c r="M184" i="4" s="1"/>
  <c r="K185" i="4"/>
  <c r="M185" i="4" s="1"/>
  <c r="K186" i="4"/>
  <c r="M186" i="4" s="1"/>
  <c r="K187" i="4"/>
  <c r="M187" i="4" s="1"/>
  <c r="K188" i="4"/>
  <c r="M188" i="4" s="1"/>
  <c r="K189" i="4"/>
  <c r="M189" i="4" s="1"/>
  <c r="K190" i="4"/>
  <c r="M190" i="4" s="1"/>
  <c r="K191" i="4"/>
  <c r="M191" i="4" s="1"/>
  <c r="K192" i="4"/>
  <c r="M192" i="4" s="1"/>
  <c r="K193" i="4"/>
  <c r="K194" i="4"/>
  <c r="K195" i="4"/>
  <c r="M195" i="4" s="1"/>
  <c r="K196" i="4"/>
  <c r="M196" i="4" s="1"/>
  <c r="K197" i="4"/>
  <c r="M197" i="4" s="1"/>
  <c r="K198" i="4"/>
  <c r="K199" i="4"/>
  <c r="K200" i="4"/>
  <c r="M200" i="4" s="1"/>
  <c r="K201" i="4"/>
  <c r="M201" i="4" s="1"/>
  <c r="K202" i="4"/>
  <c r="M202" i="4" s="1"/>
  <c r="K203" i="4"/>
  <c r="M203" i="4" s="1"/>
  <c r="K204" i="4"/>
  <c r="M204" i="4" s="1"/>
  <c r="K205" i="4"/>
  <c r="M205" i="4" s="1"/>
  <c r="K206" i="4"/>
  <c r="M206" i="4" s="1"/>
  <c r="K207" i="4"/>
  <c r="M207" i="4" s="1"/>
  <c r="K208" i="4"/>
  <c r="M208" i="4" s="1"/>
  <c r="K209" i="4"/>
  <c r="K210" i="4"/>
  <c r="K211" i="4"/>
  <c r="M211" i="4" s="1"/>
  <c r="K212" i="4"/>
  <c r="M212" i="4" s="1"/>
  <c r="K213" i="4"/>
  <c r="M213" i="4" s="1"/>
  <c r="K214" i="4"/>
  <c r="K215" i="4"/>
  <c r="K216" i="4"/>
  <c r="M216" i="4" s="1"/>
  <c r="K217" i="4"/>
  <c r="M217" i="4" s="1"/>
  <c r="K218" i="4"/>
  <c r="M218" i="4" s="1"/>
  <c r="K219" i="4"/>
  <c r="M219" i="4" s="1"/>
  <c r="K220" i="4"/>
  <c r="M220" i="4" s="1"/>
  <c r="K221" i="4"/>
  <c r="M221" i="4" s="1"/>
  <c r="K222" i="4"/>
  <c r="M222" i="4" s="1"/>
  <c r="K223" i="4"/>
  <c r="M223" i="4" s="1"/>
  <c r="K224" i="4"/>
  <c r="M224" i="4" s="1"/>
  <c r="K225" i="4"/>
  <c r="K226" i="4"/>
  <c r="K227" i="4"/>
  <c r="M227" i="4" s="1"/>
  <c r="K228" i="4"/>
  <c r="M228" i="4" s="1"/>
  <c r="K229" i="4"/>
  <c r="M229" i="4" s="1"/>
  <c r="K230" i="4"/>
  <c r="K231" i="4"/>
  <c r="K232" i="4"/>
  <c r="M232" i="4" s="1"/>
  <c r="K233" i="4"/>
  <c r="M233" i="4" s="1"/>
  <c r="K234" i="4"/>
  <c r="M234" i="4" s="1"/>
  <c r="K235" i="4"/>
  <c r="M235" i="4" s="1"/>
  <c r="K236" i="4"/>
  <c r="M236" i="4" s="1"/>
  <c r="K237" i="4"/>
  <c r="M237" i="4" s="1"/>
  <c r="K238" i="4"/>
  <c r="M238" i="4" s="1"/>
  <c r="K239" i="4"/>
  <c r="M239" i="4" s="1"/>
  <c r="K240" i="4"/>
  <c r="M240" i="4" s="1"/>
  <c r="K241" i="4"/>
  <c r="K242" i="4"/>
  <c r="K243" i="4"/>
  <c r="M243" i="4" s="1"/>
  <c r="K244" i="4"/>
  <c r="M244" i="4" s="1"/>
  <c r="K245" i="4"/>
  <c r="M245" i="4" s="1"/>
  <c r="K246" i="4"/>
  <c r="K247" i="4"/>
  <c r="K248" i="4"/>
  <c r="M248" i="4" s="1"/>
  <c r="K249" i="4"/>
  <c r="M249" i="4" s="1"/>
  <c r="K250" i="4"/>
  <c r="M250" i="4" s="1"/>
  <c r="K251" i="4"/>
  <c r="M251" i="4" s="1"/>
  <c r="K252" i="4"/>
  <c r="M252" i="4" s="1"/>
  <c r="K253" i="4"/>
  <c r="M253" i="4" s="1"/>
  <c r="K254" i="4"/>
  <c r="M254" i="4" s="1"/>
  <c r="K255" i="4"/>
  <c r="M255" i="4" s="1"/>
  <c r="K256" i="4"/>
  <c r="M256" i="4" s="1"/>
  <c r="K257" i="4"/>
  <c r="K258" i="4"/>
  <c r="K259" i="4"/>
  <c r="M259" i="4" s="1"/>
  <c r="K260" i="4"/>
  <c r="M260" i="4" s="1"/>
  <c r="K261" i="4"/>
  <c r="M261" i="4" s="1"/>
  <c r="K262" i="4"/>
  <c r="K263" i="4"/>
  <c r="K264" i="4"/>
  <c r="M264" i="4" s="1"/>
  <c r="K265" i="4"/>
  <c r="M265" i="4" s="1"/>
  <c r="K266" i="4"/>
  <c r="M266" i="4" s="1"/>
  <c r="K267" i="4"/>
  <c r="M267" i="4" s="1"/>
  <c r="K268" i="4"/>
  <c r="M268" i="4" s="1"/>
  <c r="K269" i="4"/>
  <c r="M269" i="4" s="1"/>
  <c r="K270" i="4"/>
  <c r="M270" i="4" s="1"/>
  <c r="K271" i="4"/>
  <c r="M271" i="4" s="1"/>
  <c r="K272" i="4"/>
  <c r="M272" i="4" s="1"/>
  <c r="K273" i="4"/>
  <c r="K274" i="4"/>
  <c r="K275" i="4"/>
  <c r="M275" i="4" s="1"/>
  <c r="K276" i="4"/>
  <c r="M276" i="4" s="1"/>
  <c r="K277" i="4"/>
  <c r="M277" i="4" s="1"/>
  <c r="K278" i="4"/>
  <c r="K279" i="4"/>
  <c r="K280" i="4"/>
  <c r="M280" i="4" s="1"/>
  <c r="K281" i="4"/>
  <c r="M281" i="4" s="1"/>
  <c r="K282" i="4"/>
  <c r="M282" i="4" s="1"/>
  <c r="K283" i="4"/>
  <c r="M283" i="4" s="1"/>
  <c r="K284" i="4"/>
  <c r="M284" i="4" s="1"/>
  <c r="K285" i="4"/>
  <c r="M285" i="4" s="1"/>
  <c r="K286" i="4"/>
  <c r="M286" i="4" s="1"/>
  <c r="K287" i="4"/>
  <c r="M287" i="4" s="1"/>
  <c r="K288" i="4"/>
  <c r="M288" i="4" s="1"/>
  <c r="K289" i="4"/>
  <c r="K290" i="4"/>
  <c r="K291" i="4"/>
  <c r="M291" i="4" s="1"/>
  <c r="K292" i="4"/>
  <c r="M292" i="4" s="1"/>
  <c r="K293" i="4"/>
  <c r="M293" i="4" s="1"/>
  <c r="K294" i="4"/>
  <c r="K295" i="4"/>
  <c r="K296" i="4"/>
  <c r="M296" i="4" s="1"/>
  <c r="K297" i="4"/>
  <c r="M297" i="4" s="1"/>
  <c r="K298" i="4"/>
  <c r="M298" i="4" s="1"/>
  <c r="K299" i="4"/>
  <c r="M299" i="4" s="1"/>
  <c r="K300" i="4"/>
  <c r="M300" i="4" s="1"/>
  <c r="K301" i="4"/>
  <c r="M301" i="4" s="1"/>
  <c r="K302" i="4"/>
  <c r="M302" i="4" s="1"/>
  <c r="K303" i="4"/>
  <c r="M303" i="4" s="1"/>
  <c r="K304" i="4"/>
  <c r="M304" i="4" s="1"/>
  <c r="K305" i="4"/>
  <c r="K306" i="4"/>
  <c r="K307" i="4"/>
  <c r="M307" i="4" s="1"/>
  <c r="K308" i="4"/>
  <c r="M308" i="4" s="1"/>
  <c r="K309" i="4"/>
  <c r="M309" i="4" s="1"/>
  <c r="K310" i="4"/>
  <c r="K311" i="4"/>
  <c r="K312" i="4"/>
  <c r="M312" i="4" s="1"/>
  <c r="K313" i="4"/>
  <c r="M313" i="4" s="1"/>
  <c r="K314" i="4"/>
  <c r="M314" i="4" s="1"/>
  <c r="K315" i="4"/>
  <c r="M315" i="4" s="1"/>
  <c r="K316" i="4"/>
  <c r="M316" i="4" s="1"/>
  <c r="K317" i="4"/>
  <c r="M317" i="4" s="1"/>
  <c r="K318" i="4"/>
  <c r="M318" i="4" s="1"/>
  <c r="K319" i="4"/>
  <c r="M319" i="4" s="1"/>
  <c r="K320" i="4"/>
  <c r="M320" i="4" s="1"/>
  <c r="K321" i="4"/>
  <c r="K322" i="4"/>
  <c r="K323" i="4"/>
  <c r="M323" i="4" s="1"/>
  <c r="K324" i="4"/>
  <c r="M324" i="4" s="1"/>
  <c r="K325" i="4"/>
  <c r="M325" i="4" s="1"/>
  <c r="K326" i="4"/>
  <c r="K327" i="4"/>
  <c r="K328" i="4"/>
  <c r="M328" i="4" s="1"/>
  <c r="K329" i="4"/>
  <c r="M329" i="4" s="1"/>
  <c r="K330" i="4"/>
  <c r="M330" i="4" s="1"/>
  <c r="K331" i="4"/>
  <c r="M331" i="4" s="1"/>
  <c r="K332" i="4"/>
  <c r="M332" i="4" s="1"/>
  <c r="K333" i="4"/>
  <c r="M333" i="4" s="1"/>
  <c r="K334" i="4"/>
  <c r="M334" i="4" s="1"/>
  <c r="K335" i="4"/>
  <c r="M335" i="4" s="1"/>
  <c r="K336" i="4"/>
  <c r="M336" i="4" s="1"/>
  <c r="K337" i="4"/>
  <c r="K338" i="4"/>
  <c r="K339" i="4"/>
  <c r="M339" i="4" s="1"/>
  <c r="K340" i="4"/>
  <c r="M340" i="4" s="1"/>
  <c r="K341" i="4"/>
  <c r="M341" i="4" s="1"/>
  <c r="K342" i="4"/>
  <c r="K343" i="4"/>
  <c r="K344" i="4"/>
  <c r="M344" i="4" s="1"/>
  <c r="K345" i="4"/>
  <c r="M345" i="4" s="1"/>
  <c r="K346" i="4"/>
  <c r="M346" i="4" s="1"/>
  <c r="K347" i="4"/>
  <c r="M347" i="4" s="1"/>
  <c r="K348" i="4"/>
  <c r="M348" i="4" s="1"/>
  <c r="K349" i="4"/>
  <c r="M349" i="4" s="1"/>
  <c r="K350" i="4"/>
  <c r="M350" i="4" s="1"/>
  <c r="K351" i="4"/>
  <c r="M351" i="4" s="1"/>
  <c r="K352" i="4"/>
  <c r="M352" i="4" s="1"/>
  <c r="K353" i="4"/>
  <c r="K354" i="4"/>
  <c r="K355" i="4"/>
  <c r="M355" i="4" s="1"/>
  <c r="K356" i="4"/>
  <c r="M356" i="4" s="1"/>
  <c r="K357" i="4"/>
  <c r="M357" i="4" s="1"/>
  <c r="K358" i="4"/>
  <c r="K359" i="4"/>
  <c r="K360" i="4"/>
  <c r="M360" i="4" s="1"/>
  <c r="K361" i="4"/>
  <c r="M361" i="4" s="1"/>
  <c r="K362" i="4"/>
  <c r="M362" i="4" s="1"/>
  <c r="K363" i="4"/>
  <c r="M363" i="4" s="1"/>
  <c r="K364" i="4"/>
  <c r="M364" i="4" s="1"/>
  <c r="K365" i="4"/>
  <c r="M365" i="4" s="1"/>
  <c r="K366" i="4"/>
  <c r="M366" i="4" s="1"/>
  <c r="K367" i="4"/>
  <c r="M367" i="4" s="1"/>
  <c r="K368" i="4"/>
  <c r="M368" i="4" s="1"/>
  <c r="K369" i="4"/>
  <c r="K370" i="4"/>
  <c r="K371" i="4"/>
  <c r="M371" i="4" s="1"/>
  <c r="K372" i="4"/>
  <c r="M372" i="4" s="1"/>
  <c r="K373" i="4"/>
  <c r="M373" i="4" s="1"/>
  <c r="K374" i="4"/>
  <c r="K375" i="4"/>
  <c r="K376" i="4"/>
  <c r="M376" i="4" s="1"/>
  <c r="K377" i="4"/>
  <c r="M377" i="4" s="1"/>
  <c r="K378" i="4"/>
  <c r="M378" i="4" s="1"/>
  <c r="K379" i="4"/>
  <c r="M379" i="4" s="1"/>
  <c r="K380" i="4"/>
  <c r="M380" i="4" s="1"/>
  <c r="K381" i="4"/>
  <c r="M381" i="4" s="1"/>
  <c r="K382" i="4"/>
  <c r="M382" i="4" s="1"/>
  <c r="K383" i="4"/>
  <c r="M383" i="4" s="1"/>
  <c r="K384" i="4"/>
  <c r="M384" i="4" s="1"/>
  <c r="K385" i="4"/>
  <c r="K386" i="4"/>
  <c r="K387" i="4"/>
  <c r="M387" i="4" s="1"/>
  <c r="K388" i="4"/>
  <c r="M388" i="4" s="1"/>
  <c r="K389" i="4"/>
  <c r="M389" i="4" s="1"/>
  <c r="K390" i="4"/>
  <c r="K391" i="4"/>
  <c r="K392" i="4"/>
  <c r="M392" i="4" s="1"/>
  <c r="K393" i="4"/>
  <c r="M393" i="4" s="1"/>
  <c r="K394" i="4"/>
  <c r="M394" i="4" s="1"/>
  <c r="K395" i="4"/>
  <c r="M395" i="4" s="1"/>
  <c r="K396" i="4"/>
  <c r="M396" i="4" s="1"/>
  <c r="K397" i="4"/>
  <c r="M397" i="4" s="1"/>
  <c r="K398" i="4"/>
  <c r="M398" i="4" s="1"/>
  <c r="K399" i="4"/>
  <c r="M399" i="4" s="1"/>
  <c r="K400" i="4"/>
  <c r="M400" i="4" s="1"/>
  <c r="K401" i="4"/>
  <c r="K402" i="4"/>
  <c r="K403" i="4"/>
  <c r="M403" i="4" s="1"/>
  <c r="K404" i="4"/>
  <c r="M404" i="4" s="1"/>
  <c r="K405" i="4"/>
  <c r="M405" i="4" s="1"/>
  <c r="K406" i="4"/>
  <c r="K407" i="4"/>
  <c r="K408" i="4"/>
  <c r="M408" i="4" s="1"/>
  <c r="K409" i="4"/>
  <c r="M409" i="4" s="1"/>
  <c r="K410" i="4"/>
  <c r="M410" i="4" s="1"/>
  <c r="K411" i="4"/>
  <c r="M411" i="4" s="1"/>
  <c r="K412" i="4"/>
  <c r="M412" i="4" s="1"/>
  <c r="K413" i="4"/>
  <c r="M413" i="4" s="1"/>
  <c r="K414" i="4"/>
  <c r="M414" i="4" s="1"/>
  <c r="K415" i="4"/>
  <c r="M415" i="4" s="1"/>
  <c r="K416" i="4"/>
  <c r="M416" i="4" s="1"/>
  <c r="K417" i="4"/>
  <c r="K418" i="4"/>
  <c r="K419" i="4"/>
  <c r="M419" i="4" s="1"/>
  <c r="K420" i="4"/>
  <c r="M420" i="4" s="1"/>
  <c r="K421" i="4"/>
  <c r="M421" i="4" s="1"/>
  <c r="K422" i="4"/>
  <c r="K423" i="4"/>
  <c r="K424" i="4"/>
  <c r="M424" i="4" s="1"/>
  <c r="K425" i="4"/>
  <c r="M425" i="4" s="1"/>
  <c r="K426" i="4"/>
  <c r="M426" i="4" s="1"/>
  <c r="K427" i="4"/>
  <c r="M427" i="4" s="1"/>
  <c r="K428" i="4"/>
  <c r="M428" i="4" s="1"/>
  <c r="K429" i="4"/>
  <c r="M429" i="4" s="1"/>
  <c r="K430" i="4"/>
  <c r="M430" i="4" s="1"/>
  <c r="K431" i="4"/>
  <c r="M431" i="4" s="1"/>
  <c r="K432" i="4"/>
  <c r="M432" i="4" s="1"/>
  <c r="K433" i="4"/>
  <c r="K434" i="4"/>
  <c r="K435" i="4"/>
  <c r="M435" i="4" s="1"/>
  <c r="K436" i="4"/>
  <c r="M436" i="4" s="1"/>
  <c r="K437" i="4"/>
  <c r="M437" i="4" s="1"/>
  <c r="K438" i="4"/>
  <c r="K439" i="4"/>
  <c r="K440" i="4"/>
  <c r="M440" i="4" s="1"/>
  <c r="K441" i="4"/>
  <c r="M441" i="4" s="1"/>
  <c r="K442" i="4"/>
  <c r="M442" i="4" s="1"/>
  <c r="K443" i="4"/>
  <c r="M443" i="4" s="1"/>
  <c r="K444" i="4"/>
  <c r="M444" i="4" s="1"/>
  <c r="K445" i="4"/>
  <c r="M445" i="4" s="1"/>
  <c r="K446" i="4"/>
  <c r="M446" i="4" s="1"/>
  <c r="K447" i="4"/>
  <c r="M447" i="4" s="1"/>
  <c r="K448" i="4"/>
  <c r="M448" i="4" s="1"/>
  <c r="K449" i="4"/>
  <c r="K450" i="4"/>
  <c r="K451" i="4"/>
  <c r="M451" i="4" s="1"/>
  <c r="K452" i="4"/>
  <c r="M452" i="4" s="1"/>
  <c r="K453" i="4"/>
  <c r="M453" i="4" s="1"/>
  <c r="K454" i="4"/>
  <c r="K455" i="4"/>
  <c r="K456" i="4"/>
  <c r="M456" i="4" s="1"/>
  <c r="K457" i="4"/>
  <c r="M457" i="4" s="1"/>
  <c r="K458" i="4"/>
  <c r="M458" i="4" s="1"/>
  <c r="K459" i="4"/>
  <c r="M459" i="4" s="1"/>
  <c r="K460" i="4"/>
  <c r="M460" i="4" s="1"/>
  <c r="K461" i="4"/>
  <c r="M461" i="4" s="1"/>
  <c r="K462" i="4"/>
  <c r="M462" i="4" s="1"/>
  <c r="K463" i="4"/>
  <c r="M463" i="4" s="1"/>
  <c r="K464" i="4"/>
  <c r="M464" i="4" s="1"/>
  <c r="K465" i="4"/>
  <c r="K466" i="4"/>
  <c r="K467" i="4"/>
  <c r="M467" i="4" s="1"/>
  <c r="K468" i="4"/>
  <c r="M468" i="4" s="1"/>
  <c r="K469" i="4"/>
  <c r="M469" i="4" s="1"/>
  <c r="K470" i="4"/>
  <c r="K471" i="4"/>
  <c r="K472" i="4"/>
  <c r="M472" i="4" s="1"/>
  <c r="K473" i="4"/>
  <c r="M473" i="4" s="1"/>
  <c r="K474" i="4"/>
  <c r="M474" i="4" s="1"/>
  <c r="K475" i="4"/>
  <c r="M475" i="4" s="1"/>
  <c r="K476" i="4"/>
  <c r="M476" i="4" s="1"/>
  <c r="K477" i="4"/>
  <c r="M477" i="4" s="1"/>
  <c r="K478" i="4"/>
  <c r="M478" i="4" s="1"/>
  <c r="K479" i="4"/>
  <c r="M479" i="4" s="1"/>
  <c r="K480" i="4"/>
  <c r="M480" i="4" s="1"/>
  <c r="K481" i="4"/>
  <c r="K482" i="4"/>
  <c r="K483" i="4"/>
  <c r="M483" i="4" s="1"/>
  <c r="K484" i="4"/>
  <c r="M484" i="4" s="1"/>
  <c r="K485" i="4"/>
  <c r="M485" i="4" s="1"/>
  <c r="K486" i="4"/>
  <c r="K487" i="4"/>
  <c r="K488" i="4"/>
  <c r="M488" i="4" s="1"/>
  <c r="K489" i="4"/>
  <c r="M489" i="4" s="1"/>
  <c r="K490" i="4"/>
  <c r="M490" i="4" s="1"/>
  <c r="K491" i="4"/>
  <c r="M491" i="4" s="1"/>
  <c r="K492" i="4"/>
  <c r="M492" i="4" s="1"/>
  <c r="K493" i="4"/>
  <c r="M493" i="4" s="1"/>
  <c r="K494" i="4"/>
  <c r="M494" i="4" s="1"/>
  <c r="K495" i="4"/>
  <c r="M495" i="4" s="1"/>
  <c r="K496" i="4"/>
  <c r="M496" i="4" s="1"/>
  <c r="K497" i="4"/>
  <c r="K498" i="4"/>
  <c r="K499" i="4"/>
  <c r="M499" i="4" s="1"/>
  <c r="K500" i="4"/>
  <c r="M500" i="4" s="1"/>
  <c r="K501" i="4"/>
  <c r="M501" i="4" s="1"/>
  <c r="K502" i="4"/>
  <c r="K503" i="4"/>
  <c r="K504" i="4"/>
  <c r="M504" i="4" s="1"/>
  <c r="K505" i="4"/>
  <c r="M505" i="4" s="1"/>
  <c r="K506" i="4"/>
  <c r="M506" i="4" s="1"/>
  <c r="K507" i="4"/>
  <c r="M507" i="4" s="1"/>
  <c r="K508" i="4"/>
  <c r="M508" i="4" s="1"/>
  <c r="K509" i="4"/>
  <c r="M509" i="4" s="1"/>
  <c r="K510" i="4"/>
  <c r="M510" i="4" s="1"/>
  <c r="K511" i="4"/>
  <c r="M511" i="4" s="1"/>
  <c r="K512" i="4"/>
  <c r="M512" i="4" s="1"/>
  <c r="K513" i="4"/>
  <c r="K514" i="4"/>
  <c r="K515" i="4"/>
  <c r="M515" i="4" s="1"/>
  <c r="K516" i="4"/>
  <c r="M516" i="4" s="1"/>
  <c r="K517" i="4"/>
  <c r="M517" i="4" s="1"/>
  <c r="K518" i="4"/>
  <c r="K519" i="4"/>
  <c r="K520" i="4"/>
  <c r="M520" i="4" s="1"/>
  <c r="K521" i="4"/>
  <c r="M521" i="4" s="1"/>
  <c r="K522" i="4"/>
  <c r="M522" i="4" s="1"/>
  <c r="K523" i="4"/>
  <c r="M523" i="4" s="1"/>
  <c r="K524" i="4"/>
  <c r="M524" i="4" s="1"/>
  <c r="K525" i="4"/>
  <c r="M525" i="4" s="1"/>
  <c r="K526" i="4"/>
  <c r="M526" i="4" s="1"/>
  <c r="K527" i="4"/>
  <c r="M527" i="4" s="1"/>
  <c r="K528" i="4"/>
  <c r="M528" i="4" s="1"/>
  <c r="K529" i="4"/>
  <c r="K530" i="4"/>
  <c r="K531" i="4"/>
  <c r="M531" i="4" s="1"/>
  <c r="K532" i="4"/>
  <c r="M532" i="4" s="1"/>
  <c r="K533" i="4"/>
  <c r="M533" i="4" s="1"/>
  <c r="K534" i="4"/>
  <c r="K535" i="4"/>
  <c r="K536" i="4"/>
  <c r="M536" i="4" s="1"/>
  <c r="K537" i="4"/>
  <c r="M537" i="4" s="1"/>
  <c r="K538" i="4"/>
  <c r="M538" i="4" s="1"/>
  <c r="K539" i="4"/>
  <c r="M539" i="4" s="1"/>
  <c r="K540" i="4"/>
  <c r="M540" i="4" s="1"/>
  <c r="K541" i="4"/>
  <c r="M541" i="4" s="1"/>
  <c r="K542" i="4"/>
  <c r="M542" i="4" s="1"/>
  <c r="K543" i="4"/>
  <c r="M543" i="4" s="1"/>
  <c r="K544" i="4"/>
  <c r="M544" i="4" s="1"/>
  <c r="K545" i="4"/>
  <c r="K546" i="4"/>
  <c r="K547" i="4"/>
  <c r="M547" i="4" s="1"/>
  <c r="K548" i="4"/>
  <c r="M548" i="4" s="1"/>
  <c r="K549" i="4"/>
  <c r="M549" i="4" s="1"/>
  <c r="K550" i="4"/>
  <c r="K551" i="4"/>
  <c r="K552" i="4"/>
  <c r="M552" i="4" s="1"/>
  <c r="K553" i="4"/>
  <c r="M553" i="4" s="1"/>
  <c r="K554" i="4"/>
  <c r="M554" i="4" s="1"/>
  <c r="K555" i="4"/>
  <c r="M555" i="4" s="1"/>
  <c r="K556" i="4"/>
  <c r="M556" i="4" s="1"/>
  <c r="K557" i="4"/>
  <c r="M557" i="4" s="1"/>
  <c r="K558" i="4"/>
  <c r="M558" i="4" s="1"/>
  <c r="K559" i="4"/>
  <c r="M559" i="4" s="1"/>
  <c r="K560" i="4"/>
  <c r="M560" i="4" s="1"/>
  <c r="K561" i="4"/>
  <c r="K562" i="4"/>
  <c r="K563" i="4"/>
  <c r="M563" i="4" s="1"/>
  <c r="K564" i="4"/>
  <c r="M564" i="4" s="1"/>
  <c r="K565" i="4"/>
  <c r="M565" i="4" s="1"/>
  <c r="K566" i="4"/>
  <c r="K567" i="4"/>
  <c r="K568" i="4"/>
  <c r="M568" i="4" s="1"/>
  <c r="K569" i="4"/>
  <c r="M569" i="4" s="1"/>
  <c r="K570" i="4"/>
  <c r="M570" i="4" s="1"/>
  <c r="K571" i="4"/>
  <c r="M571" i="4" s="1"/>
  <c r="K572" i="4"/>
  <c r="M572" i="4" s="1"/>
  <c r="K573" i="4"/>
  <c r="M573" i="4" s="1"/>
  <c r="K574" i="4"/>
  <c r="M574" i="4" s="1"/>
  <c r="K575" i="4"/>
  <c r="M575" i="4" s="1"/>
  <c r="K576" i="4"/>
  <c r="M576" i="4" s="1"/>
  <c r="K577" i="4"/>
  <c r="K578" i="4"/>
  <c r="K579" i="4"/>
  <c r="M579" i="4" s="1"/>
  <c r="K580" i="4"/>
  <c r="M580" i="4" s="1"/>
  <c r="K581" i="4"/>
  <c r="M581" i="4" s="1"/>
  <c r="K582" i="4"/>
  <c r="K583" i="4"/>
  <c r="K584" i="4"/>
  <c r="M584" i="4" s="1"/>
  <c r="K585" i="4"/>
  <c r="M585" i="4" s="1"/>
  <c r="K586" i="4"/>
  <c r="M586" i="4" s="1"/>
  <c r="K587" i="4"/>
  <c r="M587" i="4" s="1"/>
  <c r="K588" i="4"/>
  <c r="M588" i="4" s="1"/>
  <c r="K589" i="4"/>
  <c r="M589" i="4" s="1"/>
  <c r="K590" i="4"/>
  <c r="M590" i="4" s="1"/>
  <c r="K591" i="4"/>
  <c r="M591" i="4" s="1"/>
  <c r="K592" i="4"/>
  <c r="M592" i="4" s="1"/>
  <c r="K593" i="4"/>
  <c r="K594" i="4"/>
  <c r="K595" i="4"/>
  <c r="M595" i="4" s="1"/>
  <c r="K596" i="4"/>
  <c r="M596" i="4" s="1"/>
  <c r="K597" i="4"/>
  <c r="M597" i="4" s="1"/>
  <c r="K598" i="4"/>
  <c r="K599" i="4"/>
  <c r="K600" i="4"/>
  <c r="M600" i="4" s="1"/>
  <c r="K601" i="4"/>
  <c r="M601" i="4" s="1"/>
  <c r="K602" i="4"/>
  <c r="M602" i="4" s="1"/>
  <c r="K603" i="4"/>
  <c r="M603" i="4" s="1"/>
  <c r="K604" i="4"/>
  <c r="M604" i="4" s="1"/>
  <c r="K605" i="4"/>
  <c r="M605" i="4" s="1"/>
  <c r="K606" i="4"/>
  <c r="M606" i="4" s="1"/>
  <c r="K607" i="4"/>
  <c r="M607" i="4" s="1"/>
  <c r="K608" i="4"/>
  <c r="M608" i="4" s="1"/>
  <c r="K609" i="4"/>
  <c r="K610" i="4"/>
  <c r="K611" i="4"/>
  <c r="M611" i="4" s="1"/>
  <c r="K612" i="4"/>
  <c r="M612" i="4" s="1"/>
  <c r="K613" i="4"/>
  <c r="M613" i="4" s="1"/>
  <c r="K614" i="4"/>
  <c r="K615" i="4"/>
  <c r="K616" i="4"/>
  <c r="M616" i="4" s="1"/>
  <c r="K617" i="4"/>
  <c r="M617" i="4" s="1"/>
  <c r="K618" i="4"/>
  <c r="M618" i="4" s="1"/>
  <c r="K619" i="4"/>
  <c r="M619" i="4" s="1"/>
  <c r="K620" i="4"/>
  <c r="M620" i="4" s="1"/>
  <c r="K621" i="4"/>
  <c r="M621" i="4" s="1"/>
  <c r="K622" i="4"/>
  <c r="M622" i="4" s="1"/>
  <c r="K623" i="4"/>
  <c r="M623" i="4" s="1"/>
  <c r="K624" i="4"/>
  <c r="M624" i="4" s="1"/>
  <c r="K625" i="4"/>
  <c r="K626" i="4"/>
  <c r="K627" i="4"/>
  <c r="M627" i="4" s="1"/>
  <c r="K628" i="4"/>
  <c r="M628" i="4" s="1"/>
  <c r="K629" i="4"/>
  <c r="M629" i="4" s="1"/>
  <c r="K630" i="4"/>
  <c r="K631" i="4"/>
  <c r="K632" i="4"/>
  <c r="M632" i="4" s="1"/>
  <c r="K633" i="4"/>
  <c r="M633" i="4" s="1"/>
  <c r="K634" i="4"/>
  <c r="M634" i="4" s="1"/>
  <c r="K635" i="4"/>
  <c r="M635" i="4" s="1"/>
  <c r="K636" i="4"/>
  <c r="M636" i="4" s="1"/>
  <c r="K637" i="4"/>
  <c r="M637" i="4" s="1"/>
  <c r="K638" i="4"/>
  <c r="M638" i="4" s="1"/>
  <c r="K639" i="4"/>
  <c r="M639" i="4" s="1"/>
  <c r="K640" i="4"/>
  <c r="M640" i="4" s="1"/>
  <c r="K641" i="4"/>
  <c r="K642" i="4"/>
  <c r="K643" i="4"/>
  <c r="M643" i="4" s="1"/>
  <c r="K644" i="4"/>
  <c r="M644" i="4" s="1"/>
  <c r="K645" i="4"/>
  <c r="M645" i="4" s="1"/>
  <c r="K646" i="4"/>
  <c r="K647" i="4"/>
  <c r="K648" i="4"/>
  <c r="M648" i="4" s="1"/>
  <c r="K649" i="4"/>
  <c r="M649" i="4" s="1"/>
  <c r="K650" i="4"/>
  <c r="M650" i="4" s="1"/>
  <c r="K651" i="4"/>
  <c r="M651" i="4" s="1"/>
  <c r="K652" i="4"/>
  <c r="M652" i="4" s="1"/>
  <c r="K653" i="4"/>
  <c r="M653" i="4" s="1"/>
  <c r="K654" i="4"/>
  <c r="M654" i="4" s="1"/>
  <c r="K655" i="4"/>
  <c r="M655" i="4" s="1"/>
  <c r="K656" i="4"/>
  <c r="M656" i="4" s="1"/>
  <c r="K657" i="4"/>
  <c r="K658" i="4"/>
  <c r="K659" i="4"/>
  <c r="M659" i="4" s="1"/>
  <c r="K660" i="4"/>
  <c r="M660" i="4" s="1"/>
  <c r="K661" i="4"/>
  <c r="M661" i="4" s="1"/>
  <c r="K662" i="4"/>
  <c r="K663" i="4"/>
  <c r="K664" i="4"/>
  <c r="M664" i="4" s="1"/>
  <c r="K665" i="4"/>
  <c r="M665" i="4" s="1"/>
  <c r="K666" i="4"/>
  <c r="M666" i="4" s="1"/>
  <c r="K667" i="4"/>
  <c r="M667" i="4" s="1"/>
  <c r="K668" i="4"/>
  <c r="M668" i="4" s="1"/>
  <c r="K669" i="4"/>
  <c r="M669" i="4" s="1"/>
  <c r="K670" i="4"/>
  <c r="M670" i="4" s="1"/>
  <c r="K671" i="4"/>
  <c r="M671" i="4" s="1"/>
  <c r="K672" i="4"/>
  <c r="M672" i="4" s="1"/>
  <c r="K673" i="4"/>
  <c r="K674" i="4"/>
  <c r="K675" i="4"/>
  <c r="M675" i="4" s="1"/>
  <c r="K676" i="4"/>
  <c r="M676" i="4" s="1"/>
  <c r="K677" i="4"/>
  <c r="M677" i="4" s="1"/>
  <c r="K678" i="4"/>
  <c r="K679" i="4"/>
  <c r="K680" i="4"/>
  <c r="M680" i="4" s="1"/>
  <c r="K681" i="4"/>
  <c r="M681" i="4" s="1"/>
  <c r="K682" i="4"/>
  <c r="M682" i="4" s="1"/>
  <c r="K683" i="4"/>
  <c r="M683" i="4" s="1"/>
  <c r="K684" i="4"/>
  <c r="M684" i="4" s="1"/>
  <c r="K685" i="4"/>
  <c r="M685" i="4" s="1"/>
  <c r="K686" i="4"/>
  <c r="M686" i="4" s="1"/>
  <c r="K687" i="4"/>
  <c r="M687" i="4" s="1"/>
  <c r="K688" i="4"/>
  <c r="M688" i="4" s="1"/>
  <c r="K689" i="4"/>
  <c r="K690" i="4"/>
  <c r="K691" i="4"/>
  <c r="M691" i="4" s="1"/>
  <c r="K692" i="4"/>
  <c r="M692" i="4" s="1"/>
  <c r="K693" i="4"/>
  <c r="M693" i="4" s="1"/>
  <c r="K694" i="4"/>
  <c r="K695" i="4"/>
  <c r="K696" i="4"/>
  <c r="M696" i="4" s="1"/>
  <c r="K697" i="4"/>
  <c r="M697" i="4" s="1"/>
  <c r="K698" i="4"/>
  <c r="M698" i="4" s="1"/>
  <c r="K699" i="4"/>
  <c r="M699" i="4" s="1"/>
  <c r="K700" i="4"/>
  <c r="M700" i="4" s="1"/>
  <c r="K701" i="4"/>
  <c r="M701" i="4" s="1"/>
  <c r="K702" i="4"/>
  <c r="M702" i="4" s="1"/>
  <c r="K703" i="4"/>
  <c r="M703" i="4" s="1"/>
  <c r="K704" i="4"/>
  <c r="M704" i="4" s="1"/>
  <c r="K705" i="4"/>
  <c r="K706" i="4"/>
  <c r="K707" i="4"/>
  <c r="M707" i="4" s="1"/>
  <c r="K708" i="4"/>
  <c r="M708" i="4" s="1"/>
  <c r="K709" i="4"/>
  <c r="M709" i="4" s="1"/>
  <c r="K710" i="4"/>
  <c r="K711" i="4"/>
  <c r="K712" i="4"/>
  <c r="M712" i="4" s="1"/>
  <c r="K713" i="4"/>
  <c r="M713" i="4" s="1"/>
  <c r="K714" i="4"/>
  <c r="M714" i="4" s="1"/>
  <c r="K715" i="4"/>
  <c r="M715" i="4" s="1"/>
  <c r="K716" i="4"/>
  <c r="M716" i="4" s="1"/>
  <c r="K717" i="4"/>
  <c r="M717" i="4" s="1"/>
  <c r="K718" i="4"/>
  <c r="M718" i="4" s="1"/>
  <c r="K719" i="4"/>
  <c r="M719" i="4" s="1"/>
  <c r="K720" i="4"/>
  <c r="M720" i="4" s="1"/>
  <c r="K721" i="4"/>
  <c r="K722" i="4"/>
  <c r="K723" i="4"/>
  <c r="M723" i="4" s="1"/>
  <c r="K724" i="4"/>
  <c r="M724" i="4" s="1"/>
  <c r="K725" i="4"/>
  <c r="M725" i="4" s="1"/>
  <c r="K726" i="4"/>
  <c r="K727" i="4"/>
  <c r="K728" i="4"/>
  <c r="M728" i="4" s="1"/>
  <c r="K729" i="4"/>
  <c r="M729" i="4" s="1"/>
  <c r="K730" i="4"/>
  <c r="M730" i="4" s="1"/>
  <c r="K731" i="4"/>
  <c r="M731" i="4" s="1"/>
  <c r="K732" i="4"/>
  <c r="M732" i="4" s="1"/>
  <c r="K733" i="4"/>
  <c r="M733" i="4" s="1"/>
  <c r="K734" i="4"/>
  <c r="M734" i="4" s="1"/>
  <c r="K735" i="4"/>
  <c r="M735" i="4" s="1"/>
  <c r="K736" i="4"/>
  <c r="M736" i="4" s="1"/>
  <c r="K737" i="4"/>
  <c r="K738" i="4"/>
  <c r="K739" i="4"/>
  <c r="M739" i="4" s="1"/>
  <c r="K740" i="4"/>
  <c r="M740" i="4" s="1"/>
  <c r="K741" i="4"/>
  <c r="M741" i="4" s="1"/>
  <c r="K742" i="4"/>
  <c r="K743" i="4"/>
  <c r="K744" i="4"/>
  <c r="M744" i="4" s="1"/>
  <c r="K745" i="4"/>
  <c r="M745" i="4" s="1"/>
  <c r="K746" i="4"/>
  <c r="M746" i="4" s="1"/>
  <c r="K747" i="4"/>
  <c r="M747" i="4" s="1"/>
  <c r="K748" i="4"/>
  <c r="M748" i="4" s="1"/>
  <c r="K749" i="4"/>
  <c r="M749" i="4" s="1"/>
  <c r="K750" i="4"/>
  <c r="M750" i="4" s="1"/>
  <c r="K751" i="4"/>
  <c r="M751" i="4" s="1"/>
  <c r="K752" i="4"/>
  <c r="M752" i="4" s="1"/>
  <c r="K753" i="4"/>
  <c r="K754" i="4"/>
  <c r="K755" i="4"/>
  <c r="M755" i="4" s="1"/>
  <c r="K756" i="4"/>
  <c r="M756" i="4" s="1"/>
  <c r="K757" i="4"/>
  <c r="M757" i="4" s="1"/>
  <c r="K758" i="4"/>
  <c r="K759" i="4"/>
  <c r="K760" i="4"/>
  <c r="M760" i="4" s="1"/>
  <c r="K761" i="4"/>
  <c r="M761" i="4" s="1"/>
  <c r="K762" i="4"/>
  <c r="M762" i="4" s="1"/>
  <c r="K763" i="4"/>
  <c r="M763" i="4" s="1"/>
  <c r="K764" i="4"/>
  <c r="M764" i="4" s="1"/>
  <c r="K765" i="4"/>
  <c r="M765" i="4" s="1"/>
  <c r="K766" i="4"/>
  <c r="M766" i="4" s="1"/>
  <c r="K767" i="4"/>
  <c r="M767" i="4" s="1"/>
  <c r="K768" i="4"/>
  <c r="M768" i="4" s="1"/>
  <c r="K769" i="4"/>
  <c r="K770" i="4"/>
  <c r="K771" i="4"/>
  <c r="M771" i="4" s="1"/>
  <c r="K772" i="4"/>
  <c r="M772" i="4" s="1"/>
  <c r="K773" i="4"/>
  <c r="M773" i="4" s="1"/>
  <c r="K774" i="4"/>
  <c r="K775" i="4"/>
  <c r="K776" i="4"/>
  <c r="M776" i="4" s="1"/>
  <c r="K777" i="4"/>
  <c r="M777" i="4" s="1"/>
  <c r="K778" i="4"/>
  <c r="M778" i="4" s="1"/>
  <c r="K779" i="4"/>
  <c r="M779" i="4" s="1"/>
  <c r="K780" i="4"/>
  <c r="M780" i="4" s="1"/>
  <c r="K781" i="4"/>
  <c r="M781" i="4" s="1"/>
  <c r="K782" i="4"/>
  <c r="M782" i="4" s="1"/>
  <c r="K783" i="4"/>
  <c r="M783" i="4" s="1"/>
  <c r="K784" i="4"/>
  <c r="M784" i="4" s="1"/>
  <c r="K785" i="4"/>
  <c r="K786" i="4"/>
  <c r="K787" i="4"/>
  <c r="M787" i="4" s="1"/>
  <c r="K788" i="4"/>
  <c r="M788" i="4" s="1"/>
  <c r="K789" i="4"/>
  <c r="M789" i="4" s="1"/>
  <c r="K790" i="4"/>
  <c r="K791" i="4"/>
  <c r="K792" i="4"/>
  <c r="M792" i="4" s="1"/>
  <c r="K793" i="4"/>
  <c r="M793" i="4" s="1"/>
  <c r="K794" i="4"/>
  <c r="M794" i="4" s="1"/>
  <c r="K795" i="4"/>
  <c r="M795" i="4" s="1"/>
  <c r="K796" i="4"/>
  <c r="M796" i="4" s="1"/>
  <c r="K797" i="4"/>
  <c r="M797" i="4" s="1"/>
  <c r="K798" i="4"/>
  <c r="M798" i="4" s="1"/>
  <c r="K799" i="4"/>
  <c r="M799" i="4" s="1"/>
  <c r="K800" i="4"/>
  <c r="M800" i="4" s="1"/>
  <c r="K801" i="4"/>
  <c r="K802" i="4"/>
  <c r="K803" i="4"/>
  <c r="M803" i="4" s="1"/>
  <c r="K804" i="4"/>
  <c r="M804" i="4" s="1"/>
  <c r="K805" i="4"/>
  <c r="M805" i="4" s="1"/>
  <c r="K806" i="4"/>
  <c r="K807" i="4"/>
  <c r="K808" i="4"/>
  <c r="M808" i="4" s="1"/>
  <c r="K809" i="4"/>
  <c r="M809" i="4" s="1"/>
  <c r="K810" i="4"/>
  <c r="M810" i="4" s="1"/>
  <c r="K811" i="4"/>
  <c r="M811" i="4" s="1"/>
  <c r="K812" i="4"/>
  <c r="M812" i="4" s="1"/>
  <c r="K813" i="4"/>
  <c r="M813" i="4" s="1"/>
  <c r="K814" i="4"/>
  <c r="M814" i="4" s="1"/>
  <c r="K815" i="4"/>
  <c r="M815" i="4" s="1"/>
  <c r="K816" i="4"/>
  <c r="M816" i="4" s="1"/>
  <c r="K817" i="4"/>
  <c r="K818" i="4"/>
  <c r="K819" i="4"/>
  <c r="M819" i="4" s="1"/>
  <c r="K820" i="4"/>
  <c r="M820" i="4" s="1"/>
  <c r="K821" i="4"/>
  <c r="M821" i="4" s="1"/>
  <c r="K822" i="4"/>
  <c r="K823" i="4"/>
  <c r="K824" i="4"/>
  <c r="M824" i="4" s="1"/>
  <c r="K825" i="4"/>
  <c r="M825" i="4" s="1"/>
  <c r="K826" i="4"/>
  <c r="M826" i="4" s="1"/>
  <c r="K827" i="4"/>
  <c r="M827" i="4" s="1"/>
  <c r="K828" i="4"/>
  <c r="M828" i="4" s="1"/>
  <c r="K829" i="4"/>
  <c r="M829" i="4" s="1"/>
  <c r="K830" i="4"/>
  <c r="M830" i="4" s="1"/>
  <c r="K831" i="4"/>
  <c r="M831" i="4" s="1"/>
  <c r="K832" i="4"/>
  <c r="M832" i="4" s="1"/>
  <c r="K833" i="4"/>
  <c r="K834" i="4"/>
  <c r="K835" i="4"/>
  <c r="M835" i="4" s="1"/>
  <c r="K836" i="4"/>
  <c r="M836" i="4" s="1"/>
  <c r="K837" i="4"/>
  <c r="M837" i="4" s="1"/>
  <c r="K838" i="4"/>
  <c r="K839" i="4"/>
  <c r="K840" i="4"/>
  <c r="M840" i="4" s="1"/>
  <c r="K841" i="4"/>
  <c r="M841" i="4" s="1"/>
  <c r="K842" i="4"/>
  <c r="M842" i="4" s="1"/>
  <c r="K843" i="4"/>
  <c r="M843" i="4" s="1"/>
  <c r="K844" i="4"/>
  <c r="M844" i="4" s="1"/>
  <c r="K845" i="4"/>
  <c r="M845" i="4" s="1"/>
  <c r="K846" i="4"/>
  <c r="M846" i="4" s="1"/>
  <c r="K847" i="4"/>
  <c r="M847" i="4" s="1"/>
  <c r="K848" i="4"/>
  <c r="M848" i="4" s="1"/>
  <c r="K849" i="4"/>
  <c r="K850" i="4"/>
  <c r="K851" i="4"/>
  <c r="M851" i="4" s="1"/>
  <c r="K852" i="4"/>
  <c r="M852" i="4" s="1"/>
  <c r="K853" i="4"/>
  <c r="M853" i="4" s="1"/>
  <c r="K854" i="4"/>
  <c r="K855" i="4"/>
  <c r="K856" i="4"/>
  <c r="M856" i="4" s="1"/>
  <c r="K857" i="4"/>
  <c r="M857" i="4" s="1"/>
  <c r="K858" i="4"/>
  <c r="M858" i="4" s="1"/>
  <c r="K859" i="4"/>
  <c r="M859" i="4" s="1"/>
  <c r="K860" i="4"/>
  <c r="M860" i="4" s="1"/>
  <c r="K861" i="4"/>
  <c r="M861" i="4" s="1"/>
  <c r="K862" i="4"/>
  <c r="M862" i="4" s="1"/>
  <c r="K863" i="4"/>
  <c r="M863" i="4" s="1"/>
  <c r="K864" i="4"/>
  <c r="M864" i="4" s="1"/>
  <c r="K865" i="4"/>
  <c r="K866" i="4"/>
  <c r="K867" i="4"/>
  <c r="M867" i="4" s="1"/>
  <c r="K868" i="4"/>
  <c r="M868" i="4" s="1"/>
  <c r="K869" i="4"/>
  <c r="M869" i="4" s="1"/>
  <c r="K870" i="4"/>
  <c r="K871" i="4"/>
  <c r="K872" i="4"/>
  <c r="M872" i="4" s="1"/>
  <c r="K873" i="4"/>
  <c r="M873" i="4" s="1"/>
  <c r="K874" i="4"/>
  <c r="M874" i="4" s="1"/>
  <c r="K875" i="4"/>
  <c r="M875" i="4" s="1"/>
  <c r="K876" i="4"/>
  <c r="M876" i="4" s="1"/>
  <c r="K877" i="4"/>
  <c r="M877" i="4" s="1"/>
  <c r="K878" i="4"/>
  <c r="M878" i="4" s="1"/>
  <c r="K879" i="4"/>
  <c r="M879" i="4" s="1"/>
  <c r="K880" i="4"/>
  <c r="M880" i="4" s="1"/>
  <c r="K881" i="4"/>
  <c r="K882" i="4"/>
  <c r="K883" i="4"/>
  <c r="M883" i="4" s="1"/>
  <c r="K884" i="4"/>
  <c r="M884" i="4" s="1"/>
  <c r="K885" i="4"/>
  <c r="M885" i="4" s="1"/>
  <c r="K886" i="4"/>
  <c r="K887" i="4"/>
  <c r="K888" i="4"/>
  <c r="M888" i="4" s="1"/>
  <c r="K889" i="4"/>
  <c r="M889" i="4" s="1"/>
  <c r="K890" i="4"/>
  <c r="M890" i="4" s="1"/>
  <c r="K891" i="4"/>
  <c r="M891" i="4" s="1"/>
  <c r="K892" i="4"/>
  <c r="M892" i="4" s="1"/>
  <c r="K893" i="4"/>
  <c r="M893" i="4" s="1"/>
  <c r="K894" i="4"/>
  <c r="M894" i="4" s="1"/>
  <c r="K895" i="4"/>
  <c r="M895" i="4" s="1"/>
  <c r="K896" i="4"/>
  <c r="M896" i="4" s="1"/>
  <c r="K897" i="4"/>
  <c r="K898" i="4"/>
  <c r="K899" i="4"/>
  <c r="M899" i="4" s="1"/>
  <c r="K900" i="4"/>
  <c r="M900" i="4" s="1"/>
  <c r="K901" i="4"/>
  <c r="M901" i="4" s="1"/>
  <c r="K902" i="4"/>
  <c r="K903" i="4"/>
  <c r="K904" i="4"/>
  <c r="M904" i="4" s="1"/>
  <c r="K905" i="4"/>
  <c r="M905" i="4" s="1"/>
  <c r="K906" i="4"/>
  <c r="M906" i="4" s="1"/>
  <c r="K907" i="4"/>
  <c r="M907" i="4" s="1"/>
  <c r="K908" i="4"/>
  <c r="M908" i="4" s="1"/>
  <c r="K909" i="4"/>
  <c r="M909" i="4" s="1"/>
  <c r="K910" i="4"/>
  <c r="M910" i="4" s="1"/>
  <c r="K911" i="4"/>
  <c r="M911" i="4" s="1"/>
  <c r="K912" i="4"/>
  <c r="M912" i="4" s="1"/>
  <c r="K913" i="4"/>
  <c r="K914" i="4"/>
  <c r="K915" i="4"/>
  <c r="M915" i="4" s="1"/>
  <c r="K916" i="4"/>
  <c r="M916" i="4" s="1"/>
  <c r="K917" i="4"/>
  <c r="M917" i="4" s="1"/>
  <c r="K918" i="4"/>
  <c r="K919" i="4"/>
  <c r="K920" i="4"/>
  <c r="M920" i="4" s="1"/>
  <c r="K921" i="4"/>
  <c r="M921" i="4" s="1"/>
  <c r="K922" i="4"/>
  <c r="M922" i="4" s="1"/>
  <c r="K923" i="4"/>
  <c r="M923" i="4" s="1"/>
  <c r="K924" i="4"/>
  <c r="M924" i="4" s="1"/>
  <c r="K925" i="4"/>
  <c r="M925" i="4" s="1"/>
  <c r="K926" i="4"/>
  <c r="M926" i="4" s="1"/>
  <c r="K927" i="4"/>
  <c r="M927" i="4" s="1"/>
  <c r="K928" i="4"/>
  <c r="M928" i="4" s="1"/>
  <c r="K929" i="4"/>
  <c r="K930" i="4"/>
  <c r="K931" i="4"/>
  <c r="M931" i="4" s="1"/>
  <c r="K932" i="4"/>
  <c r="M932" i="4" s="1"/>
  <c r="K933" i="4"/>
  <c r="M933" i="4" s="1"/>
  <c r="K934" i="4"/>
  <c r="K935" i="4"/>
  <c r="K936" i="4"/>
  <c r="M936" i="4" s="1"/>
  <c r="K937" i="4"/>
  <c r="M937" i="4" s="1"/>
  <c r="K938" i="4"/>
  <c r="M938" i="4" s="1"/>
  <c r="K939" i="4"/>
  <c r="M939" i="4" s="1"/>
  <c r="K940" i="4"/>
  <c r="M940" i="4" s="1"/>
  <c r="K941" i="4"/>
  <c r="M941" i="4" s="1"/>
  <c r="K942" i="4"/>
  <c r="M942" i="4" s="1"/>
  <c r="K943" i="4"/>
  <c r="M943" i="4" s="1"/>
  <c r="K944" i="4"/>
  <c r="M944" i="4" s="1"/>
  <c r="K945" i="4"/>
  <c r="K946" i="4"/>
  <c r="K947" i="4"/>
  <c r="M947" i="4" s="1"/>
  <c r="K948" i="4"/>
  <c r="M948" i="4" s="1"/>
  <c r="K949" i="4"/>
  <c r="M949" i="4" s="1"/>
  <c r="K950" i="4"/>
  <c r="K951" i="4"/>
  <c r="K952" i="4"/>
  <c r="M952" i="4" s="1"/>
  <c r="K953" i="4"/>
  <c r="M953" i="4" s="1"/>
  <c r="K954" i="4"/>
  <c r="M954" i="4" s="1"/>
  <c r="K955" i="4"/>
  <c r="M955" i="4" s="1"/>
  <c r="K956" i="4"/>
  <c r="M956" i="4" s="1"/>
  <c r="K957" i="4"/>
  <c r="M957" i="4" s="1"/>
  <c r="K958" i="4"/>
  <c r="M958" i="4" s="1"/>
  <c r="K959" i="4"/>
  <c r="M959" i="4" s="1"/>
  <c r="K960" i="4"/>
  <c r="M960" i="4" s="1"/>
  <c r="K961" i="4"/>
  <c r="K962" i="4"/>
  <c r="K963" i="4"/>
  <c r="M963" i="4" s="1"/>
  <c r="K964" i="4"/>
  <c r="M964" i="4" s="1"/>
  <c r="K965" i="4"/>
  <c r="M965" i="4" s="1"/>
  <c r="K966" i="4"/>
  <c r="K967" i="4"/>
  <c r="K968" i="4"/>
  <c r="M968" i="4" s="1"/>
  <c r="K969" i="4"/>
  <c r="M969" i="4" s="1"/>
  <c r="K970" i="4"/>
  <c r="M970" i="4" s="1"/>
  <c r="K971" i="4"/>
  <c r="M971" i="4" s="1"/>
  <c r="K972" i="4"/>
  <c r="M972" i="4" s="1"/>
  <c r="K973" i="4"/>
  <c r="M973" i="4" s="1"/>
  <c r="K974" i="4"/>
  <c r="M974" i="4" s="1"/>
  <c r="K975" i="4"/>
  <c r="M975" i="4" s="1"/>
  <c r="K976" i="4"/>
  <c r="M976" i="4" s="1"/>
  <c r="K977" i="4"/>
  <c r="K978" i="4"/>
  <c r="K979" i="4"/>
  <c r="M979" i="4" s="1"/>
  <c r="K980" i="4"/>
  <c r="M980" i="4" s="1"/>
  <c r="K981" i="4"/>
  <c r="M981" i="4" s="1"/>
  <c r="K982" i="4"/>
  <c r="K983" i="4"/>
  <c r="K984" i="4"/>
  <c r="M984" i="4" s="1"/>
  <c r="K985" i="4"/>
  <c r="M985" i="4" s="1"/>
  <c r="K986" i="4"/>
  <c r="M986" i="4" s="1"/>
  <c r="K987" i="4"/>
  <c r="M987" i="4" s="1"/>
  <c r="K988" i="4"/>
  <c r="M988" i="4" s="1"/>
  <c r="K989" i="4"/>
  <c r="M989" i="4" s="1"/>
  <c r="K990" i="4"/>
  <c r="M990" i="4" s="1"/>
  <c r="K991" i="4"/>
  <c r="M991" i="4" s="1"/>
  <c r="K992" i="4"/>
  <c r="M992" i="4" s="1"/>
  <c r="K993" i="4"/>
  <c r="K994" i="4"/>
  <c r="K995" i="4"/>
  <c r="M995" i="4" s="1"/>
  <c r="K996" i="4"/>
  <c r="M996" i="4" s="1"/>
  <c r="K997" i="4"/>
  <c r="M997" i="4" s="1"/>
  <c r="K998" i="4"/>
  <c r="K999" i="4"/>
  <c r="K1000" i="4"/>
  <c r="M1000" i="4" s="1"/>
  <c r="K1001" i="4"/>
  <c r="M1001" i="4" s="1"/>
  <c r="K1002" i="4"/>
  <c r="M1002" i="4" s="1"/>
  <c r="K1003" i="4"/>
  <c r="M1003" i="4" s="1"/>
  <c r="K1004" i="4"/>
  <c r="M1004" i="4" s="1"/>
  <c r="K1005" i="4"/>
  <c r="M1005" i="4" s="1"/>
  <c r="K1006" i="4"/>
  <c r="M1006" i="4" s="1"/>
  <c r="K1007" i="4"/>
  <c r="M1007" i="4" s="1"/>
  <c r="K1008" i="4"/>
  <c r="M1008" i="4" s="1"/>
  <c r="K1009" i="4"/>
  <c r="K1010" i="4"/>
  <c r="K1011" i="4"/>
  <c r="M1011" i="4" s="1"/>
  <c r="K1012" i="4"/>
  <c r="M1012" i="4" s="1"/>
  <c r="K1013" i="4"/>
  <c r="M1013" i="4" s="1"/>
  <c r="K1014" i="4"/>
  <c r="K1015" i="4"/>
  <c r="K1016" i="4"/>
  <c r="M1016" i="4" s="1"/>
  <c r="K1017" i="4"/>
  <c r="M1017" i="4" s="1"/>
  <c r="K1018" i="4"/>
  <c r="M1018" i="4" s="1"/>
  <c r="K1019" i="4"/>
  <c r="M1019" i="4" s="1"/>
  <c r="K1020" i="4"/>
  <c r="M1020" i="4" s="1"/>
  <c r="K1021" i="4"/>
  <c r="M1021" i="4" s="1"/>
  <c r="K1022" i="4"/>
  <c r="M1022" i="4" s="1"/>
  <c r="K1023" i="4"/>
  <c r="M1023" i="4" s="1"/>
  <c r="K1024" i="4"/>
  <c r="M1024" i="4" s="1"/>
  <c r="K1025" i="4"/>
  <c r="K1026" i="4"/>
  <c r="K1027" i="4"/>
  <c r="M1027" i="4" s="1"/>
  <c r="K1028" i="4"/>
  <c r="M1028" i="4" s="1"/>
  <c r="K1029" i="4"/>
  <c r="M1029" i="4" s="1"/>
  <c r="K1030" i="4"/>
  <c r="K1031" i="4"/>
  <c r="K1032" i="4"/>
  <c r="M1032" i="4" s="1"/>
  <c r="K1033" i="4"/>
  <c r="M1033" i="4" s="1"/>
  <c r="K1034" i="4"/>
  <c r="M1034" i="4" s="1"/>
  <c r="K1035" i="4"/>
  <c r="M1035" i="4" s="1"/>
  <c r="K1036" i="4"/>
  <c r="M1036" i="4" s="1"/>
  <c r="K1037" i="4"/>
  <c r="M1037" i="4" s="1"/>
  <c r="K1038" i="4"/>
  <c r="M1038" i="4" s="1"/>
  <c r="K1039" i="4"/>
  <c r="M1039" i="4" s="1"/>
  <c r="K1040" i="4"/>
  <c r="M1040" i="4" s="1"/>
  <c r="K1041" i="4"/>
  <c r="K1042" i="4"/>
  <c r="K1043" i="4"/>
  <c r="M1043" i="4" s="1"/>
  <c r="K1044" i="4"/>
  <c r="M1044" i="4" s="1"/>
  <c r="K1045" i="4"/>
  <c r="M1045" i="4" s="1"/>
  <c r="K1046" i="4"/>
  <c r="K1047" i="4"/>
  <c r="K1048" i="4"/>
  <c r="M1048" i="4" s="1"/>
  <c r="K1049" i="4"/>
  <c r="M1049" i="4" s="1"/>
  <c r="K1050" i="4"/>
  <c r="M1050" i="4" s="1"/>
  <c r="K1051" i="4"/>
  <c r="M1051" i="4" s="1"/>
  <c r="K1052" i="4"/>
  <c r="M1052" i="4" s="1"/>
  <c r="K1053" i="4"/>
  <c r="M1053" i="4" s="1"/>
  <c r="K1054" i="4"/>
  <c r="M1054" i="4" s="1"/>
  <c r="K1055" i="4"/>
  <c r="M1055" i="4" s="1"/>
  <c r="K1056" i="4"/>
  <c r="M1056" i="4" s="1"/>
  <c r="K1057" i="4"/>
  <c r="K1058" i="4"/>
  <c r="K1059" i="4"/>
  <c r="M1059" i="4" s="1"/>
  <c r="K1060" i="4"/>
  <c r="M1060" i="4" s="1"/>
  <c r="K1061" i="4"/>
  <c r="M1061" i="4" s="1"/>
  <c r="K1062" i="4"/>
  <c r="K1063" i="4"/>
  <c r="K1064" i="4"/>
  <c r="M1064" i="4" s="1"/>
  <c r="K1065" i="4"/>
  <c r="M1065" i="4" s="1"/>
  <c r="K1066" i="4"/>
  <c r="M1066" i="4" s="1"/>
  <c r="K1067" i="4"/>
  <c r="M1067" i="4" s="1"/>
  <c r="K1068" i="4"/>
  <c r="M1068" i="4" s="1"/>
  <c r="K1069" i="4"/>
  <c r="M1069" i="4" s="1"/>
  <c r="K1070" i="4"/>
  <c r="M1070" i="4" s="1"/>
  <c r="K1071" i="4"/>
  <c r="M1071" i="4" s="1"/>
  <c r="K1072" i="4"/>
  <c r="M1072" i="4" s="1"/>
  <c r="K1073" i="4"/>
  <c r="K1074" i="4"/>
  <c r="K1075" i="4"/>
  <c r="M1075" i="4" s="1"/>
  <c r="K1076" i="4"/>
  <c r="M1076" i="4" s="1"/>
  <c r="K1077" i="4"/>
  <c r="M1077" i="4" s="1"/>
  <c r="K1078" i="4"/>
  <c r="K1079" i="4"/>
  <c r="K1080" i="4"/>
  <c r="M1080" i="4" s="1"/>
  <c r="K1081" i="4"/>
  <c r="M1081" i="4" s="1"/>
  <c r="K1082" i="4"/>
  <c r="M1082" i="4" s="1"/>
  <c r="K1083" i="4"/>
  <c r="M1083" i="4" s="1"/>
  <c r="K1084" i="4"/>
  <c r="M1084" i="4" s="1"/>
  <c r="K1085" i="4"/>
  <c r="M1085" i="4" s="1"/>
  <c r="K1086" i="4"/>
  <c r="M1086" i="4" s="1"/>
  <c r="K1087" i="4"/>
  <c r="M1087" i="4" s="1"/>
  <c r="K1088" i="4"/>
  <c r="M1088" i="4" s="1"/>
  <c r="K1089" i="4"/>
  <c r="K1090" i="4"/>
  <c r="K1091" i="4"/>
  <c r="M1091" i="4" s="1"/>
  <c r="K1092" i="4"/>
  <c r="M1092" i="4" s="1"/>
  <c r="K1093" i="4"/>
  <c r="M1093" i="4" s="1"/>
  <c r="K1094" i="4"/>
  <c r="K1095" i="4"/>
  <c r="K1096" i="4"/>
  <c r="M1096" i="4" s="1"/>
  <c r="K1097" i="4"/>
  <c r="M1097" i="4" s="1"/>
  <c r="K1098" i="4"/>
  <c r="M1098" i="4" s="1"/>
  <c r="K1099" i="4"/>
  <c r="M1099" i="4" s="1"/>
  <c r="K1100" i="4"/>
  <c r="M1100" i="4" s="1"/>
  <c r="K1101" i="4"/>
  <c r="M1101" i="4" s="1"/>
  <c r="K1102" i="4"/>
  <c r="M1102" i="4" s="1"/>
  <c r="K1103" i="4"/>
  <c r="M1103" i="4" s="1"/>
  <c r="K1104" i="4"/>
  <c r="M1104" i="4" s="1"/>
  <c r="K1105" i="4"/>
  <c r="K1106" i="4"/>
  <c r="K1107" i="4"/>
  <c r="M1107" i="4" s="1"/>
  <c r="K1108" i="4"/>
  <c r="M1108" i="4" s="1"/>
  <c r="K1109" i="4"/>
  <c r="M1109" i="4" s="1"/>
  <c r="K1110" i="4"/>
  <c r="K1111" i="4"/>
  <c r="K1112" i="4"/>
  <c r="M1112" i="4" s="1"/>
  <c r="K1113" i="4"/>
  <c r="M1113" i="4" s="1"/>
  <c r="K1114" i="4"/>
  <c r="M1114" i="4" s="1"/>
  <c r="K1115" i="4"/>
  <c r="M1115" i="4" s="1"/>
  <c r="K1116" i="4"/>
  <c r="M1116" i="4" s="1"/>
  <c r="K1117" i="4"/>
  <c r="M1117" i="4" s="1"/>
  <c r="K1118" i="4"/>
  <c r="M1118" i="4" s="1"/>
  <c r="K1119" i="4"/>
  <c r="M1119" i="4" s="1"/>
  <c r="K1120" i="4"/>
  <c r="M1120" i="4" s="1"/>
  <c r="K1121" i="4"/>
  <c r="K1122" i="4"/>
  <c r="K1123" i="4"/>
  <c r="M1123" i="4" s="1"/>
  <c r="K1124" i="4"/>
  <c r="M1124" i="4" s="1"/>
  <c r="K1125" i="4"/>
  <c r="M1125" i="4" s="1"/>
  <c r="K1126" i="4"/>
  <c r="K1127" i="4"/>
  <c r="K1128" i="4"/>
  <c r="M1128" i="4" s="1"/>
  <c r="K1129" i="4"/>
  <c r="M1129" i="4" s="1"/>
  <c r="K1130" i="4"/>
  <c r="M1130" i="4" s="1"/>
  <c r="K1131" i="4"/>
  <c r="M1131" i="4" s="1"/>
  <c r="K1132" i="4"/>
  <c r="M1132" i="4" s="1"/>
  <c r="K1133" i="4"/>
  <c r="M1133" i="4" s="1"/>
  <c r="K1134" i="4"/>
  <c r="M1134" i="4" s="1"/>
  <c r="K1135" i="4"/>
  <c r="M1135" i="4" s="1"/>
  <c r="K1136" i="4"/>
  <c r="M1136" i="4" s="1"/>
  <c r="K1137" i="4"/>
  <c r="K1138" i="4"/>
  <c r="K1139" i="4"/>
  <c r="M1139" i="4" s="1"/>
  <c r="K1140" i="4"/>
  <c r="M1140" i="4" s="1"/>
  <c r="K1141" i="4"/>
  <c r="M1141" i="4" s="1"/>
  <c r="K1142" i="4"/>
  <c r="K1143" i="4"/>
  <c r="K1144" i="4"/>
  <c r="M1144" i="4" s="1"/>
  <c r="K1145" i="4"/>
  <c r="M1145" i="4" s="1"/>
  <c r="K1146" i="4"/>
  <c r="M1146" i="4" s="1"/>
  <c r="K1147" i="4"/>
  <c r="M1147" i="4" s="1"/>
  <c r="K1148" i="4"/>
  <c r="M1148" i="4" s="1"/>
  <c r="K1149" i="4"/>
  <c r="M1149" i="4" s="1"/>
  <c r="K1150" i="4"/>
  <c r="M1150" i="4" s="1"/>
  <c r="K1151" i="4"/>
  <c r="M1151" i="4" s="1"/>
  <c r="K1152" i="4"/>
  <c r="M1152" i="4" s="1"/>
  <c r="K1153" i="4"/>
  <c r="K1154" i="4"/>
  <c r="K1155" i="4"/>
  <c r="M1155" i="4" s="1"/>
  <c r="K1156" i="4"/>
  <c r="M1156" i="4" s="1"/>
  <c r="K1157" i="4"/>
  <c r="M1157" i="4" s="1"/>
  <c r="K1158" i="4"/>
  <c r="K1159" i="4"/>
  <c r="K1160" i="4"/>
  <c r="M1160" i="4" s="1"/>
  <c r="K1161" i="4"/>
  <c r="M1161" i="4" s="1"/>
  <c r="K1162" i="4"/>
  <c r="M1162" i="4" s="1"/>
  <c r="K1163" i="4"/>
  <c r="M1163" i="4" s="1"/>
  <c r="K1164" i="4"/>
  <c r="M1164" i="4" s="1"/>
  <c r="K1165" i="4"/>
  <c r="M1165" i="4" s="1"/>
  <c r="K1166" i="4"/>
  <c r="M1166" i="4" s="1"/>
  <c r="K1167" i="4"/>
  <c r="M1167" i="4" s="1"/>
  <c r="K1168" i="4"/>
  <c r="M1168" i="4" s="1"/>
  <c r="K1169" i="4"/>
  <c r="K1170" i="4"/>
  <c r="K1171" i="4"/>
  <c r="M1171" i="4" s="1"/>
  <c r="K1172" i="4"/>
  <c r="M1172" i="4" s="1"/>
  <c r="K1173" i="4"/>
  <c r="M1173" i="4" s="1"/>
  <c r="K1174" i="4"/>
  <c r="K1175" i="4"/>
  <c r="K1176" i="4"/>
  <c r="M1176" i="4" s="1"/>
  <c r="K1177" i="4"/>
  <c r="M1177" i="4" s="1"/>
  <c r="K1178" i="4"/>
  <c r="M1178" i="4" s="1"/>
  <c r="K1179" i="4"/>
  <c r="M1179" i="4" s="1"/>
  <c r="K1180" i="4"/>
  <c r="M1180" i="4" s="1"/>
  <c r="K1181" i="4"/>
  <c r="M1181" i="4" s="1"/>
  <c r="K1182" i="4"/>
  <c r="M1182" i="4" s="1"/>
  <c r="K1183" i="4"/>
  <c r="M1183" i="4" s="1"/>
  <c r="K1184" i="4"/>
  <c r="M1184" i="4" s="1"/>
  <c r="K1185" i="4"/>
  <c r="K1186" i="4"/>
  <c r="K1187" i="4"/>
  <c r="M1187" i="4" s="1"/>
  <c r="K1188" i="4"/>
  <c r="M1188" i="4" s="1"/>
  <c r="K1189" i="4"/>
  <c r="M1189" i="4" s="1"/>
  <c r="K1190" i="4"/>
  <c r="K1191" i="4"/>
  <c r="K1192" i="4"/>
  <c r="M1192" i="4" s="1"/>
  <c r="K1193" i="4"/>
  <c r="M1193" i="4" s="1"/>
  <c r="K1194" i="4"/>
  <c r="M1194" i="4" s="1"/>
  <c r="K1195" i="4"/>
  <c r="M1195" i="4" s="1"/>
  <c r="K1196" i="4"/>
  <c r="M1196" i="4" s="1"/>
  <c r="K1197" i="4"/>
  <c r="M1197" i="4" s="1"/>
  <c r="K1198" i="4"/>
  <c r="M1198" i="4" s="1"/>
  <c r="K1199" i="4"/>
  <c r="M1199" i="4" s="1"/>
  <c r="K1200" i="4"/>
  <c r="M1200" i="4" s="1"/>
  <c r="K1201" i="4"/>
  <c r="K1202" i="4"/>
  <c r="K1203" i="4"/>
  <c r="M1203" i="4" s="1"/>
  <c r="K1204" i="4"/>
  <c r="M1204" i="4" s="1"/>
  <c r="K1205" i="4"/>
  <c r="M1205" i="4" s="1"/>
  <c r="K1206" i="4"/>
  <c r="K1207" i="4"/>
  <c r="K1208" i="4"/>
  <c r="M1208" i="4" s="1"/>
  <c r="K1209" i="4"/>
  <c r="M1209" i="4" s="1"/>
  <c r="K1210" i="4"/>
  <c r="M1210" i="4" s="1"/>
  <c r="K1211" i="4"/>
  <c r="M1211" i="4" s="1"/>
  <c r="K1212" i="4"/>
  <c r="M1212" i="4" s="1"/>
  <c r="K1213" i="4"/>
  <c r="M1213" i="4" s="1"/>
  <c r="K1214" i="4"/>
  <c r="M1214" i="4" s="1"/>
  <c r="K1215" i="4"/>
  <c r="M1215" i="4" s="1"/>
  <c r="K1216" i="4"/>
  <c r="M1216" i="4" s="1"/>
  <c r="K1217" i="4"/>
  <c r="K1218" i="4"/>
  <c r="K1219" i="4"/>
  <c r="M1219" i="4" s="1"/>
  <c r="K1220" i="4"/>
  <c r="M1220" i="4" s="1"/>
  <c r="K1221" i="4"/>
  <c r="M1221" i="4" s="1"/>
  <c r="K1222" i="4"/>
  <c r="K1223" i="4"/>
  <c r="K1224" i="4"/>
  <c r="M1224" i="4" s="1"/>
  <c r="K1225" i="4"/>
  <c r="M1225" i="4" s="1"/>
  <c r="K1226" i="4"/>
  <c r="M1226" i="4" s="1"/>
  <c r="K1227" i="4"/>
  <c r="M1227" i="4" s="1"/>
  <c r="K1228" i="4"/>
  <c r="M1228" i="4" s="1"/>
  <c r="K1229" i="4"/>
  <c r="M1229" i="4" s="1"/>
  <c r="K1230" i="4"/>
  <c r="M1230" i="4" s="1"/>
  <c r="K1231" i="4"/>
  <c r="M1231" i="4" s="1"/>
  <c r="K1232" i="4"/>
  <c r="M1232" i="4" s="1"/>
  <c r="K1233" i="4"/>
  <c r="K1234" i="4"/>
  <c r="K1235" i="4"/>
  <c r="M1235" i="4" s="1"/>
  <c r="K1236" i="4"/>
  <c r="M1236" i="4" s="1"/>
  <c r="K1237" i="4"/>
  <c r="M1237" i="4" s="1"/>
  <c r="K1238" i="4"/>
  <c r="K1239" i="4"/>
  <c r="K1240" i="4"/>
  <c r="M1240" i="4" s="1"/>
  <c r="K1241" i="4"/>
  <c r="M1241" i="4" s="1"/>
  <c r="K1242" i="4"/>
  <c r="M1242" i="4" s="1"/>
  <c r="K1243" i="4"/>
  <c r="M1243" i="4" s="1"/>
  <c r="K1244" i="4"/>
  <c r="M1244" i="4" s="1"/>
  <c r="K1245" i="4"/>
  <c r="M1245" i="4" s="1"/>
  <c r="K1246" i="4"/>
  <c r="M1246" i="4" s="1"/>
  <c r="K1247" i="4"/>
  <c r="M1247" i="4" s="1"/>
  <c r="K1248" i="4"/>
  <c r="M1248" i="4" s="1"/>
  <c r="K1249" i="4"/>
  <c r="K1250" i="4"/>
  <c r="K1251" i="4"/>
  <c r="M1251" i="4" s="1"/>
  <c r="K1252" i="4"/>
  <c r="M1252" i="4" s="1"/>
  <c r="K1253" i="4"/>
  <c r="M1253" i="4" s="1"/>
  <c r="K1254" i="4"/>
  <c r="K1255" i="4"/>
  <c r="K1256" i="4"/>
  <c r="M1256" i="4" s="1"/>
  <c r="K1257" i="4"/>
  <c r="M1257" i="4" s="1"/>
  <c r="K1258" i="4"/>
  <c r="M1258" i="4" s="1"/>
  <c r="K1259" i="4"/>
  <c r="M1259" i="4" s="1"/>
  <c r="K1260" i="4"/>
  <c r="M1260" i="4" s="1"/>
  <c r="K1261" i="4"/>
  <c r="M1261" i="4" s="1"/>
  <c r="K1262" i="4"/>
  <c r="M1262" i="4" s="1"/>
  <c r="K1263" i="4"/>
  <c r="M1263" i="4" s="1"/>
  <c r="K1264" i="4"/>
  <c r="M1264" i="4" s="1"/>
  <c r="K1265" i="4"/>
  <c r="K1266" i="4"/>
  <c r="K1267" i="4"/>
  <c r="M1267" i="4" s="1"/>
  <c r="K1268" i="4"/>
  <c r="M1268" i="4" s="1"/>
  <c r="K1269" i="4"/>
  <c r="M1269" i="4" s="1"/>
  <c r="K1270" i="4"/>
  <c r="K1271" i="4"/>
  <c r="K1272" i="4"/>
  <c r="M1272" i="4" s="1"/>
  <c r="K1273" i="4"/>
  <c r="M1273" i="4" s="1"/>
  <c r="K1274" i="4"/>
  <c r="M1274" i="4" s="1"/>
  <c r="K1275" i="4"/>
  <c r="M1275" i="4" s="1"/>
  <c r="K1276" i="4"/>
  <c r="M1276" i="4" s="1"/>
  <c r="K1277" i="4"/>
  <c r="M1277" i="4" s="1"/>
  <c r="K1278" i="4"/>
  <c r="M1278" i="4" s="1"/>
  <c r="K1279" i="4"/>
  <c r="M1279" i="4" s="1"/>
  <c r="K1280" i="4"/>
  <c r="M1280" i="4" s="1"/>
  <c r="K1281" i="4"/>
  <c r="K1282" i="4"/>
  <c r="K1283" i="4"/>
  <c r="M1283" i="4" s="1"/>
  <c r="K1284" i="4"/>
  <c r="M1284" i="4" s="1"/>
  <c r="K1285" i="4"/>
  <c r="M1285" i="4" s="1"/>
  <c r="K1286" i="4"/>
  <c r="K1287" i="4"/>
  <c r="K1288" i="4"/>
  <c r="M1288" i="4" s="1"/>
  <c r="K1289" i="4"/>
  <c r="M1289" i="4" s="1"/>
  <c r="K1290" i="4"/>
  <c r="M1290" i="4" s="1"/>
  <c r="K1291" i="4"/>
  <c r="M1291" i="4" s="1"/>
  <c r="K1292" i="4"/>
  <c r="M1292" i="4" s="1"/>
  <c r="K1293" i="4"/>
  <c r="M1293" i="4" s="1"/>
  <c r="K1294" i="4"/>
  <c r="M1294" i="4" s="1"/>
  <c r="K1295" i="4"/>
  <c r="M1295" i="4" s="1"/>
  <c r="K1296" i="4"/>
  <c r="M1296" i="4" s="1"/>
  <c r="K1297" i="4"/>
  <c r="K1298" i="4"/>
  <c r="K1299" i="4"/>
  <c r="M1299" i="4" s="1"/>
  <c r="K1300" i="4"/>
  <c r="M1300" i="4" s="1"/>
  <c r="K1301" i="4"/>
  <c r="M1301" i="4" s="1"/>
  <c r="K1302" i="4"/>
  <c r="K1303" i="4"/>
  <c r="K1304" i="4"/>
  <c r="M1304" i="4" s="1"/>
  <c r="K1305" i="4"/>
  <c r="M1305" i="4" s="1"/>
  <c r="K1306" i="4"/>
  <c r="M1306" i="4" s="1"/>
  <c r="K1307" i="4"/>
  <c r="M1307" i="4" s="1"/>
  <c r="K1308" i="4"/>
  <c r="M1308" i="4" s="1"/>
  <c r="K1309" i="4"/>
  <c r="M1309" i="4" s="1"/>
  <c r="K1310" i="4"/>
  <c r="M1310" i="4" s="1"/>
  <c r="K1311" i="4"/>
  <c r="M1311" i="4" s="1"/>
  <c r="K1312" i="4"/>
  <c r="M1312" i="4" s="1"/>
  <c r="K1313" i="4"/>
  <c r="K1314" i="4"/>
  <c r="K1315" i="4"/>
  <c r="M1315" i="4" s="1"/>
  <c r="K1316" i="4"/>
  <c r="M1316" i="4" s="1"/>
  <c r="K1317" i="4"/>
  <c r="M1317" i="4" s="1"/>
  <c r="K1318" i="4"/>
  <c r="K1319" i="4"/>
  <c r="K1320" i="4"/>
  <c r="M1320" i="4" s="1"/>
  <c r="K1321" i="4"/>
  <c r="M1321" i="4" s="1"/>
  <c r="K1322" i="4"/>
  <c r="M1322" i="4" s="1"/>
  <c r="K1323" i="4"/>
  <c r="M1323" i="4" s="1"/>
  <c r="K1324" i="4"/>
  <c r="M1324" i="4" s="1"/>
  <c r="K1325" i="4"/>
  <c r="M1325" i="4" s="1"/>
  <c r="K1326" i="4"/>
  <c r="M1326" i="4" s="1"/>
  <c r="K1327" i="4"/>
  <c r="M1327" i="4" s="1"/>
  <c r="K1328" i="4"/>
  <c r="M1328" i="4" s="1"/>
  <c r="K1329" i="4"/>
  <c r="K1330" i="4"/>
  <c r="K1331" i="4"/>
  <c r="M1331" i="4" s="1"/>
  <c r="K1332" i="4"/>
  <c r="M1332" i="4" s="1"/>
  <c r="K1333" i="4"/>
  <c r="M1333" i="4" s="1"/>
  <c r="K1334" i="4"/>
  <c r="K1335" i="4"/>
  <c r="K1336" i="4"/>
  <c r="M1336" i="4" s="1"/>
  <c r="K1337" i="4"/>
  <c r="M1337" i="4" s="1"/>
  <c r="K1338" i="4"/>
  <c r="M1338" i="4" s="1"/>
  <c r="K1339" i="4"/>
  <c r="M1339" i="4" s="1"/>
  <c r="K1340" i="4"/>
  <c r="M1340" i="4" s="1"/>
  <c r="K1341" i="4"/>
  <c r="M1341" i="4" s="1"/>
  <c r="K1342" i="4"/>
  <c r="M1342" i="4" s="1"/>
  <c r="K1343" i="4"/>
  <c r="M1343" i="4" s="1"/>
  <c r="K1344" i="4"/>
  <c r="M1344" i="4" s="1"/>
  <c r="K1345" i="4"/>
  <c r="K1346" i="4"/>
  <c r="K1347" i="4"/>
  <c r="M1347" i="4" s="1"/>
  <c r="K1348" i="4"/>
  <c r="M1348" i="4" s="1"/>
  <c r="K1349" i="4"/>
  <c r="M1349" i="4" s="1"/>
  <c r="K1350" i="4"/>
  <c r="K1351" i="4"/>
  <c r="K1352" i="4"/>
  <c r="M1352" i="4" s="1"/>
  <c r="K1353" i="4"/>
  <c r="M1353" i="4" s="1"/>
  <c r="K1354" i="4"/>
  <c r="M1354" i="4" s="1"/>
  <c r="K1355" i="4"/>
  <c r="M1355" i="4" s="1"/>
  <c r="K1356" i="4"/>
  <c r="M1356" i="4" s="1"/>
  <c r="K1357" i="4"/>
  <c r="M1357" i="4" s="1"/>
  <c r="K1358" i="4"/>
  <c r="M1358" i="4" s="1"/>
  <c r="K1359" i="4"/>
  <c r="M1359" i="4" s="1"/>
  <c r="K1360" i="4"/>
  <c r="M1360" i="4" s="1"/>
  <c r="K1361" i="4"/>
  <c r="K1362" i="4"/>
  <c r="K1363" i="4"/>
  <c r="M1363" i="4" s="1"/>
  <c r="K1364" i="4"/>
  <c r="M1364" i="4" s="1"/>
  <c r="K1365" i="4"/>
  <c r="M1365" i="4" s="1"/>
  <c r="K1366" i="4"/>
  <c r="K1367" i="4"/>
  <c r="K1368" i="4"/>
  <c r="M1368" i="4" s="1"/>
  <c r="K1369" i="4"/>
  <c r="M1369" i="4" s="1"/>
  <c r="K1370" i="4"/>
  <c r="M1370" i="4" s="1"/>
  <c r="K1371" i="4"/>
  <c r="M1371" i="4" s="1"/>
  <c r="K1372" i="4"/>
  <c r="M1372" i="4" s="1"/>
  <c r="K1373" i="4"/>
  <c r="M1373" i="4" s="1"/>
  <c r="K1374" i="4"/>
  <c r="M1374" i="4" s="1"/>
  <c r="K1375" i="4"/>
  <c r="M1375" i="4" s="1"/>
  <c r="K1376" i="4"/>
  <c r="M1376" i="4" s="1"/>
  <c r="K1377" i="4"/>
  <c r="K1378" i="4"/>
  <c r="K1379" i="4"/>
  <c r="M1379" i="4" s="1"/>
  <c r="K1380" i="4"/>
  <c r="M1380" i="4" s="1"/>
  <c r="K1381" i="4"/>
  <c r="M1381" i="4" s="1"/>
  <c r="K1382" i="4"/>
  <c r="K1383" i="4"/>
  <c r="K1384" i="4"/>
  <c r="M1384" i="4" s="1"/>
  <c r="K1385" i="4"/>
  <c r="M1385" i="4" s="1"/>
  <c r="K1386" i="4"/>
  <c r="M1386" i="4" s="1"/>
  <c r="K1387" i="4"/>
  <c r="M1387" i="4" s="1"/>
  <c r="K1388" i="4"/>
  <c r="M1388" i="4" s="1"/>
  <c r="K1389" i="4"/>
  <c r="M1389" i="4" s="1"/>
  <c r="K1390" i="4"/>
  <c r="M1390" i="4" s="1"/>
  <c r="K1391" i="4"/>
  <c r="M1391" i="4" s="1"/>
  <c r="K1392" i="4"/>
  <c r="M1392" i="4" s="1"/>
  <c r="K1393" i="4"/>
  <c r="K1394" i="4"/>
  <c r="K1395" i="4"/>
  <c r="M1395" i="4" s="1"/>
  <c r="K1396" i="4"/>
  <c r="M1396" i="4" s="1"/>
  <c r="K1397" i="4"/>
  <c r="M1397" i="4" s="1"/>
  <c r="K1398" i="4"/>
  <c r="K1399" i="4"/>
  <c r="K1400" i="4"/>
  <c r="M1400" i="4" s="1"/>
  <c r="K1401" i="4"/>
  <c r="M1401" i="4" s="1"/>
  <c r="K1402" i="4"/>
  <c r="M1402" i="4" s="1"/>
  <c r="K1403" i="4"/>
  <c r="M1403" i="4" s="1"/>
  <c r="K1404" i="4"/>
  <c r="M1404" i="4" s="1"/>
  <c r="K1405" i="4"/>
  <c r="M1405" i="4" s="1"/>
  <c r="K1406" i="4"/>
  <c r="M1406" i="4" s="1"/>
  <c r="K1407" i="4"/>
  <c r="M1407" i="4" s="1"/>
  <c r="K1408" i="4"/>
  <c r="M1408" i="4" s="1"/>
  <c r="K1409" i="4"/>
  <c r="K1410" i="4"/>
  <c r="K1411" i="4"/>
  <c r="M1411" i="4" s="1"/>
  <c r="K1412" i="4"/>
  <c r="M1412" i="4" s="1"/>
  <c r="K1413" i="4"/>
  <c r="M1413" i="4" s="1"/>
  <c r="K1414" i="4"/>
  <c r="K1415" i="4"/>
  <c r="K1416" i="4"/>
  <c r="M1416" i="4" s="1"/>
  <c r="K1417" i="4"/>
  <c r="M1417" i="4" s="1"/>
  <c r="K1418" i="4"/>
  <c r="M1418" i="4" s="1"/>
  <c r="K1419" i="4"/>
  <c r="M1419" i="4" s="1"/>
  <c r="K1420" i="4"/>
  <c r="M1420" i="4" s="1"/>
  <c r="K1421" i="4"/>
  <c r="M1421" i="4" s="1"/>
  <c r="K1422" i="4"/>
  <c r="M1422" i="4" s="1"/>
  <c r="K1423" i="4"/>
  <c r="M1423" i="4" s="1"/>
  <c r="K1424" i="4"/>
  <c r="M1424" i="4" s="1"/>
  <c r="K1425" i="4"/>
  <c r="K1426" i="4"/>
  <c r="K1427" i="4"/>
  <c r="M1427" i="4" s="1"/>
  <c r="K1428" i="4"/>
  <c r="M1428" i="4" s="1"/>
  <c r="K1429" i="4"/>
  <c r="M1429" i="4" s="1"/>
  <c r="K1430" i="4"/>
  <c r="K1431" i="4"/>
  <c r="K1432" i="4"/>
  <c r="M1432" i="4" s="1"/>
  <c r="K1433" i="4"/>
  <c r="M1433" i="4" s="1"/>
  <c r="K1434" i="4"/>
  <c r="M1434" i="4" s="1"/>
  <c r="K1435" i="4"/>
  <c r="M1435" i="4" s="1"/>
  <c r="K1436" i="4"/>
  <c r="M1436" i="4" s="1"/>
  <c r="K1437" i="4"/>
  <c r="M1437" i="4" s="1"/>
  <c r="K1438" i="4"/>
  <c r="M1438" i="4" s="1"/>
  <c r="K1439" i="4"/>
  <c r="M1439" i="4" s="1"/>
  <c r="K1440" i="4"/>
  <c r="M1440" i="4" s="1"/>
  <c r="K1441" i="4"/>
  <c r="K1442" i="4"/>
  <c r="K1443" i="4"/>
  <c r="M1443" i="4" s="1"/>
  <c r="K1444" i="4"/>
  <c r="M1444" i="4" s="1"/>
  <c r="K1445" i="4"/>
  <c r="M1445" i="4" s="1"/>
  <c r="K1446" i="4"/>
  <c r="K1447" i="4"/>
  <c r="K1448" i="4"/>
  <c r="M1448" i="4" s="1"/>
  <c r="K1449" i="4"/>
  <c r="M1449" i="4" s="1"/>
  <c r="K1450" i="4"/>
  <c r="M1450" i="4" s="1"/>
  <c r="K1451" i="4"/>
  <c r="M1451" i="4" s="1"/>
  <c r="K1452" i="4"/>
  <c r="M1452" i="4" s="1"/>
  <c r="K1453" i="4"/>
  <c r="M1453" i="4" s="1"/>
  <c r="K1454" i="4"/>
  <c r="M1454" i="4" s="1"/>
  <c r="K1455" i="4"/>
  <c r="M1455" i="4" s="1"/>
  <c r="K1456" i="4"/>
  <c r="M1456" i="4" s="1"/>
  <c r="K1457" i="4"/>
  <c r="K1458" i="4"/>
  <c r="K1459" i="4"/>
  <c r="M1459" i="4" s="1"/>
  <c r="K1460" i="4"/>
  <c r="M1460" i="4" s="1"/>
  <c r="K1461" i="4"/>
  <c r="M1461" i="4" s="1"/>
  <c r="K1462" i="4"/>
  <c r="K1463" i="4"/>
  <c r="K1464" i="4"/>
  <c r="M1464" i="4" s="1"/>
  <c r="K1465" i="4"/>
  <c r="M1465" i="4" s="1"/>
  <c r="K1466" i="4"/>
  <c r="M1466" i="4" s="1"/>
  <c r="K1467" i="4"/>
  <c r="M1467" i="4" s="1"/>
  <c r="K1468" i="4"/>
  <c r="M1468" i="4" s="1"/>
  <c r="K1469" i="4"/>
  <c r="M1469" i="4" s="1"/>
  <c r="K1470" i="4"/>
  <c r="M1470" i="4" s="1"/>
  <c r="K1471" i="4"/>
  <c r="M1471" i="4" s="1"/>
  <c r="K1472" i="4"/>
  <c r="M1472" i="4" s="1"/>
  <c r="K1473" i="4"/>
  <c r="K1474" i="4"/>
  <c r="K1475" i="4"/>
  <c r="M1475" i="4" s="1"/>
  <c r="K1476" i="4"/>
  <c r="M1476" i="4" s="1"/>
  <c r="K1477" i="4"/>
  <c r="M1477" i="4" s="1"/>
  <c r="K1478" i="4"/>
  <c r="K1479" i="4"/>
  <c r="K1480" i="4"/>
  <c r="M1480" i="4" s="1"/>
  <c r="K1481" i="4"/>
  <c r="M1481" i="4" s="1"/>
  <c r="K1482" i="4"/>
  <c r="M1482" i="4" s="1"/>
  <c r="K1483" i="4"/>
  <c r="M1483" i="4" s="1"/>
  <c r="K1484" i="4"/>
  <c r="M1484" i="4" s="1"/>
  <c r="K1485" i="4"/>
  <c r="M1485" i="4" s="1"/>
  <c r="K1486" i="4"/>
  <c r="M1486" i="4" s="1"/>
  <c r="K1487" i="4"/>
  <c r="M1487" i="4" s="1"/>
  <c r="K1488" i="4"/>
  <c r="M1488" i="4" s="1"/>
  <c r="K1489" i="4"/>
  <c r="K1490" i="4"/>
  <c r="K1491" i="4"/>
  <c r="M1491" i="4" s="1"/>
  <c r="K1492" i="4"/>
  <c r="M1492" i="4" s="1"/>
  <c r="K1493" i="4"/>
  <c r="M1493" i="4" s="1"/>
  <c r="K1494" i="4"/>
  <c r="K1495" i="4"/>
  <c r="K1496" i="4"/>
  <c r="M1496" i="4" s="1"/>
  <c r="K1497" i="4"/>
  <c r="M1497" i="4" s="1"/>
  <c r="K1498" i="4"/>
  <c r="M1498" i="4" s="1"/>
  <c r="K1499" i="4"/>
  <c r="M1499" i="4" s="1"/>
  <c r="K1500" i="4"/>
  <c r="M1500" i="4" s="1"/>
  <c r="K1501" i="4"/>
  <c r="M1501" i="4" s="1"/>
  <c r="K1502" i="4"/>
  <c r="M1502" i="4" s="1"/>
  <c r="K1503" i="4"/>
  <c r="M1503" i="4" s="1"/>
  <c r="K1504" i="4"/>
  <c r="M1504" i="4" s="1"/>
  <c r="K1505" i="4"/>
  <c r="K1506" i="4"/>
  <c r="K1507" i="4"/>
  <c r="M1507" i="4" s="1"/>
  <c r="K1508" i="4"/>
  <c r="M1508" i="4" s="1"/>
  <c r="K1509" i="4"/>
  <c r="M1509" i="4" s="1"/>
  <c r="K1510" i="4"/>
  <c r="K1511" i="4"/>
  <c r="K1512" i="4"/>
  <c r="M1512" i="4" s="1"/>
  <c r="K1513" i="4"/>
  <c r="M1513" i="4" s="1"/>
  <c r="K1514" i="4"/>
  <c r="M1514" i="4" s="1"/>
  <c r="K1515" i="4"/>
  <c r="M1515" i="4" s="1"/>
  <c r="K1516" i="4"/>
  <c r="M1516" i="4" s="1"/>
  <c r="K1517" i="4"/>
  <c r="M1517" i="4" s="1"/>
  <c r="K1518" i="4"/>
  <c r="M1518" i="4" s="1"/>
  <c r="K1519" i="4"/>
  <c r="M1519" i="4" s="1"/>
  <c r="K1520" i="4"/>
  <c r="M1520" i="4" s="1"/>
  <c r="K1521" i="4"/>
  <c r="K1522" i="4"/>
  <c r="K1523" i="4"/>
  <c r="M1523" i="4" s="1"/>
  <c r="K1524" i="4"/>
  <c r="M1524" i="4" s="1"/>
  <c r="K1525" i="4"/>
  <c r="M1525" i="4" s="1"/>
  <c r="K1526" i="4"/>
  <c r="K1527" i="4"/>
  <c r="K1528" i="4"/>
  <c r="M1528" i="4" s="1"/>
  <c r="K1529" i="4"/>
  <c r="M1529" i="4" s="1"/>
  <c r="K1530" i="4"/>
  <c r="M1530" i="4" s="1"/>
  <c r="K1531" i="4"/>
  <c r="M1531" i="4" s="1"/>
  <c r="K1532" i="4"/>
  <c r="M1532" i="4" s="1"/>
  <c r="K1533" i="4"/>
  <c r="M1533" i="4" s="1"/>
  <c r="K1534" i="4"/>
  <c r="M1534" i="4" s="1"/>
  <c r="K1535" i="4"/>
  <c r="M1535" i="4" s="1"/>
  <c r="K1536" i="4"/>
  <c r="M1536" i="4" s="1"/>
  <c r="K1537" i="4"/>
  <c r="K1538" i="4"/>
  <c r="K1539" i="4"/>
  <c r="M1539" i="4" s="1"/>
  <c r="K1540" i="4"/>
  <c r="M1540" i="4" s="1"/>
  <c r="K1541" i="4"/>
  <c r="M1541" i="4" s="1"/>
  <c r="K1542" i="4"/>
  <c r="K1543" i="4"/>
  <c r="K1544" i="4"/>
  <c r="M1544" i="4" s="1"/>
  <c r="K1545" i="4"/>
  <c r="M1545" i="4" s="1"/>
  <c r="K1546" i="4"/>
  <c r="M1546" i="4" s="1"/>
  <c r="K1547" i="4"/>
  <c r="M1547" i="4" s="1"/>
  <c r="K1548" i="4"/>
  <c r="M1548" i="4" s="1"/>
  <c r="K1549" i="4"/>
  <c r="M1549" i="4" s="1"/>
  <c r="K1550" i="4"/>
  <c r="M1550" i="4" s="1"/>
  <c r="K1551" i="4"/>
  <c r="M1551" i="4" s="1"/>
  <c r="K1552" i="4"/>
  <c r="M1552" i="4" s="1"/>
  <c r="K1553" i="4"/>
  <c r="K1554" i="4"/>
  <c r="K1555" i="4"/>
  <c r="M1555" i="4" s="1"/>
  <c r="K1556" i="4"/>
  <c r="M1556" i="4" s="1"/>
  <c r="K1557" i="4"/>
  <c r="M1557" i="4" s="1"/>
  <c r="K1558" i="4"/>
  <c r="K1559" i="4"/>
  <c r="K1560" i="4"/>
  <c r="M1560" i="4" s="1"/>
  <c r="K1561" i="4"/>
  <c r="M1561" i="4" s="1"/>
  <c r="K1562" i="4"/>
  <c r="M1562" i="4" s="1"/>
  <c r="K1563" i="4"/>
  <c r="M1563" i="4" s="1"/>
  <c r="K1564" i="4"/>
  <c r="M1564" i="4" s="1"/>
  <c r="K1565" i="4"/>
  <c r="M1565" i="4" s="1"/>
  <c r="K1566" i="4"/>
  <c r="M1566" i="4" s="1"/>
  <c r="K1567" i="4"/>
  <c r="M1567" i="4" s="1"/>
  <c r="K1568" i="4"/>
  <c r="M1568" i="4" s="1"/>
  <c r="K1569" i="4"/>
  <c r="K1570" i="4"/>
  <c r="K1571" i="4"/>
  <c r="M1571" i="4" s="1"/>
  <c r="K1572" i="4"/>
  <c r="M1572" i="4" s="1"/>
  <c r="K1573" i="4"/>
  <c r="M1573" i="4" s="1"/>
  <c r="K1574" i="4"/>
  <c r="K1575" i="4"/>
  <c r="K1576" i="4"/>
  <c r="M1576" i="4" s="1"/>
  <c r="K1577" i="4"/>
  <c r="M1577" i="4" s="1"/>
  <c r="K1578" i="4"/>
  <c r="M1578" i="4" s="1"/>
  <c r="K1579" i="4"/>
  <c r="M1579" i="4" s="1"/>
  <c r="K1580" i="4"/>
  <c r="M1580" i="4" s="1"/>
  <c r="K1581" i="4"/>
  <c r="M1581" i="4" s="1"/>
  <c r="K1582" i="4"/>
  <c r="M1582" i="4" s="1"/>
  <c r="K1583" i="4"/>
  <c r="M1583" i="4" s="1"/>
  <c r="K1584" i="4"/>
  <c r="M1584" i="4" s="1"/>
  <c r="K1585" i="4"/>
  <c r="K1586" i="4"/>
  <c r="K1587" i="4"/>
  <c r="M1587" i="4" s="1"/>
  <c r="K1588" i="4"/>
  <c r="M1588" i="4" s="1"/>
  <c r="K1589" i="4"/>
  <c r="M1589" i="4" s="1"/>
  <c r="K1590" i="4"/>
  <c r="K1591" i="4"/>
  <c r="K1592" i="4"/>
  <c r="M1592" i="4" s="1"/>
  <c r="K1593" i="4"/>
  <c r="M1593" i="4" s="1"/>
  <c r="K1594" i="4"/>
  <c r="M1594" i="4" s="1"/>
  <c r="K1595" i="4"/>
  <c r="M1595" i="4" s="1"/>
  <c r="K1596" i="4"/>
  <c r="M1596" i="4" s="1"/>
  <c r="K1597" i="4"/>
  <c r="M1597" i="4" s="1"/>
  <c r="K1598" i="4"/>
  <c r="M1598" i="4" s="1"/>
  <c r="K1599" i="4"/>
  <c r="M1599" i="4" s="1"/>
  <c r="K1600" i="4"/>
  <c r="M1600" i="4" s="1"/>
  <c r="K1601" i="4"/>
  <c r="K1602" i="4"/>
  <c r="K1603" i="4"/>
  <c r="M1603" i="4" s="1"/>
  <c r="K1604" i="4"/>
  <c r="M1604" i="4" s="1"/>
  <c r="K1605" i="4"/>
  <c r="M1605" i="4" s="1"/>
  <c r="K1606" i="4"/>
  <c r="K1607" i="4"/>
  <c r="K1608" i="4"/>
  <c r="M1608" i="4" s="1"/>
  <c r="K1609" i="4"/>
  <c r="M1609" i="4" s="1"/>
  <c r="K1610" i="4"/>
  <c r="M1610" i="4" s="1"/>
  <c r="K1611" i="4"/>
  <c r="M1611" i="4" s="1"/>
  <c r="K1612" i="4"/>
  <c r="M1612" i="4" s="1"/>
  <c r="K1613" i="4"/>
  <c r="M1613" i="4" s="1"/>
  <c r="K1614" i="4"/>
  <c r="M1614" i="4" s="1"/>
  <c r="K1615" i="4"/>
  <c r="M1615" i="4" s="1"/>
  <c r="K1616" i="4"/>
  <c r="M1616" i="4" s="1"/>
  <c r="K1617" i="4"/>
  <c r="K1618" i="4"/>
  <c r="K1619" i="4"/>
  <c r="M1619" i="4" s="1"/>
  <c r="K1620" i="4"/>
  <c r="M1620" i="4" s="1"/>
  <c r="K1621" i="4"/>
  <c r="M1621" i="4" s="1"/>
  <c r="K1622" i="4"/>
  <c r="K1623" i="4"/>
  <c r="K1624" i="4"/>
  <c r="M1624" i="4" s="1"/>
  <c r="K1625" i="4"/>
  <c r="M1625" i="4" s="1"/>
  <c r="K1626" i="4"/>
  <c r="M1626" i="4" s="1"/>
  <c r="K1627" i="4"/>
  <c r="M1627" i="4" s="1"/>
  <c r="K1628" i="4"/>
  <c r="M1628" i="4" s="1"/>
  <c r="K1629" i="4"/>
  <c r="M1629" i="4" s="1"/>
  <c r="K1630" i="4"/>
  <c r="M1630" i="4" s="1"/>
  <c r="K1631" i="4"/>
  <c r="M1631" i="4" s="1"/>
  <c r="K1632" i="4"/>
  <c r="M1632" i="4" s="1"/>
  <c r="K1633" i="4"/>
  <c r="K1634" i="4"/>
  <c r="K1635" i="4"/>
  <c r="M1635" i="4" s="1"/>
  <c r="K1636" i="4"/>
  <c r="M1636" i="4" s="1"/>
  <c r="K1637" i="4"/>
  <c r="M1637" i="4" s="1"/>
  <c r="K1638" i="4"/>
  <c r="K1639" i="4"/>
  <c r="K1640" i="4"/>
  <c r="M1640" i="4" s="1"/>
  <c r="K1641" i="4"/>
  <c r="M1641" i="4" s="1"/>
  <c r="K1642" i="4"/>
  <c r="M1642" i="4" s="1"/>
  <c r="K1643" i="4"/>
  <c r="M1643" i="4" s="1"/>
  <c r="K1644" i="4"/>
  <c r="M1644" i="4" s="1"/>
  <c r="K1645" i="4"/>
  <c r="M1645" i="4" s="1"/>
  <c r="K1646" i="4"/>
  <c r="M1646" i="4" s="1"/>
  <c r="K1647" i="4"/>
  <c r="M1647" i="4" s="1"/>
  <c r="K1648" i="4"/>
  <c r="M1648" i="4" s="1"/>
  <c r="K1649" i="4"/>
  <c r="K1650" i="4"/>
  <c r="K1651" i="4"/>
  <c r="M1651" i="4" s="1"/>
  <c r="K1652" i="4"/>
  <c r="M1652" i="4" s="1"/>
  <c r="K1653" i="4"/>
  <c r="M1653" i="4" s="1"/>
  <c r="K1654" i="4"/>
  <c r="K1655" i="4"/>
  <c r="K1656" i="4"/>
  <c r="M1656" i="4" s="1"/>
  <c r="K1657" i="4"/>
  <c r="M1657" i="4" s="1"/>
  <c r="K1658" i="4"/>
  <c r="M1658" i="4" s="1"/>
  <c r="K1659" i="4"/>
  <c r="M1659" i="4" s="1"/>
  <c r="K1660" i="4"/>
  <c r="M1660" i="4" s="1"/>
  <c r="K1661" i="4"/>
  <c r="M1661" i="4" s="1"/>
  <c r="K1662" i="4"/>
  <c r="M1662" i="4" s="1"/>
  <c r="K1663" i="4"/>
  <c r="M1663" i="4" s="1"/>
  <c r="K1664" i="4"/>
  <c r="M1664" i="4" s="1"/>
  <c r="K1665" i="4"/>
  <c r="K1666" i="4"/>
  <c r="K1667" i="4"/>
  <c r="M1667" i="4" s="1"/>
  <c r="K1668" i="4"/>
  <c r="M1668" i="4" s="1"/>
  <c r="K1669" i="4"/>
  <c r="M1669" i="4" s="1"/>
  <c r="K1670" i="4"/>
  <c r="K1671" i="4"/>
  <c r="K1672" i="4"/>
  <c r="M1672" i="4" s="1"/>
  <c r="K1673" i="4"/>
  <c r="M1673" i="4" s="1"/>
  <c r="K1674" i="4"/>
  <c r="M1674" i="4" s="1"/>
  <c r="K1675" i="4"/>
  <c r="M1675" i="4" s="1"/>
  <c r="K1676" i="4"/>
  <c r="M1676" i="4" s="1"/>
  <c r="K1677" i="4"/>
  <c r="M1677" i="4" s="1"/>
  <c r="K1678" i="4"/>
  <c r="M1678" i="4" s="1"/>
  <c r="K1679" i="4"/>
  <c r="M1679" i="4" s="1"/>
  <c r="K1680" i="4"/>
  <c r="M1680" i="4" s="1"/>
  <c r="K1681" i="4"/>
  <c r="K1682" i="4"/>
  <c r="K1683" i="4"/>
  <c r="M1683" i="4" s="1"/>
  <c r="K1684" i="4"/>
  <c r="M1684" i="4" s="1"/>
  <c r="K1685" i="4"/>
  <c r="M1685" i="4" s="1"/>
  <c r="K1686" i="4"/>
  <c r="K1687" i="4"/>
  <c r="K1688" i="4"/>
  <c r="M1688" i="4" s="1"/>
  <c r="K1689" i="4"/>
  <c r="M1689" i="4" s="1"/>
  <c r="K1690" i="4"/>
  <c r="M1690" i="4" s="1"/>
  <c r="K1691" i="4"/>
  <c r="M1691" i="4" s="1"/>
  <c r="K1692" i="4"/>
  <c r="M1692" i="4" s="1"/>
  <c r="K1693" i="4"/>
  <c r="M1693" i="4" s="1"/>
  <c r="K1694" i="4"/>
  <c r="M1694" i="4" s="1"/>
  <c r="K1695" i="4"/>
  <c r="M1695" i="4" s="1"/>
  <c r="K1696" i="4"/>
  <c r="M1696" i="4" s="1"/>
  <c r="K1697" i="4"/>
  <c r="K1698" i="4"/>
  <c r="K1699" i="4"/>
  <c r="M1699" i="4" s="1"/>
  <c r="K1700" i="4"/>
  <c r="M1700" i="4" s="1"/>
  <c r="K1701" i="4"/>
  <c r="M1701" i="4" s="1"/>
  <c r="K1702" i="4"/>
  <c r="K1703" i="4"/>
  <c r="K1704" i="4"/>
  <c r="M1704" i="4" s="1"/>
  <c r="K1705" i="4"/>
  <c r="M1705" i="4" s="1"/>
  <c r="K1706" i="4"/>
  <c r="M1706" i="4" s="1"/>
  <c r="K1707" i="4"/>
  <c r="M1707" i="4" s="1"/>
  <c r="K1708" i="4"/>
  <c r="M1708" i="4" s="1"/>
  <c r="K1709" i="4"/>
  <c r="M1709" i="4" s="1"/>
  <c r="K1710" i="4"/>
  <c r="M1710" i="4" s="1"/>
  <c r="K1711" i="4"/>
  <c r="M1711" i="4" s="1"/>
  <c r="K1712" i="4"/>
  <c r="M1712" i="4" s="1"/>
  <c r="K1713" i="4"/>
  <c r="K1714" i="4"/>
  <c r="K1715" i="4"/>
  <c r="M1715" i="4" s="1"/>
  <c r="K1716" i="4"/>
  <c r="M1716" i="4" s="1"/>
  <c r="K1717" i="4"/>
  <c r="M1717" i="4" s="1"/>
  <c r="K1718" i="4"/>
  <c r="K1719" i="4"/>
  <c r="K1720" i="4"/>
  <c r="M1720" i="4" s="1"/>
  <c r="K1721" i="4"/>
  <c r="M1721" i="4" s="1"/>
  <c r="K1722" i="4"/>
  <c r="M1722" i="4" s="1"/>
  <c r="K1723" i="4"/>
  <c r="M1723" i="4" s="1"/>
  <c r="K1724" i="4"/>
  <c r="M1724" i="4" s="1"/>
  <c r="K1725" i="4"/>
  <c r="M1725" i="4" s="1"/>
  <c r="K1726" i="4"/>
  <c r="M1726" i="4" s="1"/>
  <c r="K1727" i="4"/>
  <c r="M1727" i="4" s="1"/>
  <c r="K1728" i="4"/>
  <c r="M1728" i="4" s="1"/>
  <c r="K1729" i="4"/>
  <c r="K1730" i="4"/>
  <c r="K1731" i="4"/>
  <c r="M1731" i="4" s="1"/>
  <c r="K1732" i="4"/>
  <c r="M1732" i="4" s="1"/>
  <c r="K1733" i="4"/>
  <c r="M1733" i="4" s="1"/>
  <c r="K1734" i="4"/>
  <c r="K1735" i="4"/>
  <c r="K1736" i="4"/>
  <c r="M1736" i="4" s="1"/>
  <c r="K1737" i="4"/>
  <c r="M1737" i="4" s="1"/>
  <c r="K1738" i="4"/>
  <c r="M1738" i="4" s="1"/>
  <c r="K1739" i="4"/>
  <c r="M1739" i="4" s="1"/>
  <c r="K1740" i="4"/>
  <c r="M1740" i="4" s="1"/>
  <c r="K1741" i="4"/>
  <c r="M1741" i="4" s="1"/>
  <c r="K1742" i="4"/>
  <c r="M1742" i="4" s="1"/>
  <c r="K1743" i="4"/>
  <c r="M1743" i="4" s="1"/>
  <c r="K1744" i="4"/>
  <c r="M1744" i="4" s="1"/>
  <c r="K1745" i="4"/>
  <c r="K1746" i="4"/>
  <c r="K1747" i="4"/>
  <c r="M1747" i="4" s="1"/>
  <c r="K1748" i="4"/>
  <c r="M1748" i="4" s="1"/>
  <c r="K1749" i="4"/>
  <c r="M1749" i="4" s="1"/>
  <c r="K1750" i="4"/>
  <c r="K1751" i="4"/>
  <c r="K1752" i="4"/>
  <c r="M1752" i="4" s="1"/>
  <c r="K1753" i="4"/>
  <c r="M1753" i="4" s="1"/>
  <c r="K1754" i="4"/>
  <c r="M1754" i="4" s="1"/>
  <c r="K1755" i="4"/>
  <c r="M1755" i="4" s="1"/>
  <c r="K1756" i="4"/>
  <c r="M1756" i="4" s="1"/>
  <c r="K1757" i="4"/>
  <c r="M1757" i="4" s="1"/>
  <c r="K1758" i="4"/>
  <c r="M1758" i="4" s="1"/>
  <c r="K1759" i="4"/>
  <c r="M1759" i="4" s="1"/>
  <c r="K1760" i="4"/>
  <c r="M1760" i="4" s="1"/>
  <c r="K1761" i="4"/>
  <c r="K1762" i="4"/>
  <c r="K1763" i="4"/>
  <c r="M1763" i="4" s="1"/>
  <c r="K1764" i="4"/>
  <c r="M1764" i="4" s="1"/>
  <c r="K1765" i="4"/>
  <c r="M1765" i="4" s="1"/>
  <c r="K1766" i="4"/>
  <c r="K1767" i="4"/>
  <c r="K1768" i="4"/>
  <c r="M1768" i="4" s="1"/>
  <c r="K1769" i="4"/>
  <c r="M1769" i="4" s="1"/>
  <c r="K1770" i="4"/>
  <c r="M1770" i="4" s="1"/>
  <c r="K1771" i="4"/>
  <c r="M1771" i="4" s="1"/>
  <c r="K1772" i="4"/>
  <c r="M1772" i="4" s="1"/>
  <c r="K1773" i="4"/>
  <c r="M1773" i="4" s="1"/>
  <c r="K1774" i="4"/>
  <c r="M1774" i="4" s="1"/>
  <c r="K1775" i="4"/>
  <c r="M1775" i="4" s="1"/>
  <c r="K1776" i="4"/>
  <c r="M1776" i="4" s="1"/>
  <c r="K1777" i="4"/>
  <c r="K1778" i="4"/>
  <c r="K1779" i="4"/>
  <c r="M1779" i="4" s="1"/>
  <c r="K1780" i="4"/>
  <c r="M1780" i="4" s="1"/>
  <c r="K1781" i="4"/>
  <c r="M1781" i="4" s="1"/>
  <c r="K1782" i="4"/>
  <c r="K1783" i="4"/>
  <c r="K1784" i="4"/>
  <c r="M1784" i="4" s="1"/>
  <c r="K1785" i="4"/>
  <c r="M1785" i="4" s="1"/>
  <c r="K1786" i="4"/>
  <c r="M1786" i="4" s="1"/>
  <c r="K1787" i="4"/>
  <c r="M1787" i="4" s="1"/>
  <c r="K1788" i="4"/>
  <c r="M1788" i="4" s="1"/>
  <c r="K1789" i="4"/>
  <c r="M1789" i="4" s="1"/>
  <c r="K1790" i="4"/>
  <c r="M1790" i="4" s="1"/>
  <c r="K1791" i="4"/>
  <c r="M1791" i="4" s="1"/>
  <c r="K1792" i="4"/>
  <c r="M1792" i="4" s="1"/>
  <c r="K1793" i="4"/>
  <c r="K1794" i="4"/>
  <c r="K1795" i="4"/>
  <c r="M1795" i="4" s="1"/>
  <c r="K1796" i="4"/>
  <c r="M1796" i="4" s="1"/>
  <c r="K1797" i="4"/>
  <c r="M1797" i="4" s="1"/>
  <c r="K1798" i="4"/>
  <c r="K1799" i="4"/>
  <c r="K1800" i="4"/>
  <c r="M1800" i="4" s="1"/>
  <c r="K1801" i="4"/>
  <c r="M1801" i="4" s="1"/>
  <c r="K1802" i="4"/>
  <c r="M1802" i="4" s="1"/>
  <c r="K1803" i="4"/>
  <c r="M1803" i="4" s="1"/>
  <c r="K1804" i="4"/>
  <c r="M1804" i="4" s="1"/>
  <c r="K1805" i="4"/>
  <c r="M1805" i="4" s="1"/>
  <c r="K1806" i="4"/>
  <c r="M1806" i="4" s="1"/>
  <c r="K1807" i="4"/>
  <c r="M1807" i="4" s="1"/>
  <c r="K1808" i="4"/>
  <c r="M1808" i="4" s="1"/>
  <c r="K1809" i="4"/>
  <c r="K1810" i="4"/>
  <c r="K1811" i="4"/>
  <c r="M1811" i="4" s="1"/>
  <c r="K1812" i="4"/>
  <c r="M1812" i="4" s="1"/>
  <c r="K1813" i="4"/>
  <c r="M1813" i="4" s="1"/>
  <c r="K1814" i="4"/>
  <c r="K1815" i="4"/>
  <c r="K1816" i="4"/>
  <c r="M1816" i="4" s="1"/>
  <c r="K1817" i="4"/>
  <c r="M1817" i="4" s="1"/>
  <c r="K1818" i="4"/>
  <c r="M1818" i="4" s="1"/>
  <c r="K1819" i="4"/>
  <c r="M1819" i="4" s="1"/>
  <c r="K1820" i="4"/>
  <c r="M1820" i="4" s="1"/>
  <c r="K1821" i="4"/>
  <c r="M1821" i="4" s="1"/>
  <c r="K1822" i="4"/>
  <c r="M1822" i="4" s="1"/>
  <c r="K1823" i="4"/>
  <c r="M1823" i="4" s="1"/>
  <c r="K1824" i="4"/>
  <c r="M1824" i="4" s="1"/>
  <c r="K1825" i="4"/>
  <c r="K1826" i="4"/>
  <c r="K1827" i="4"/>
  <c r="M1827" i="4" s="1"/>
  <c r="K1828" i="4"/>
  <c r="M1828" i="4" s="1"/>
  <c r="K1829" i="4"/>
  <c r="M1829" i="4" s="1"/>
  <c r="K1830" i="4"/>
  <c r="K1831" i="4"/>
  <c r="K1832" i="4"/>
  <c r="M1832" i="4" s="1"/>
  <c r="K1833" i="4"/>
  <c r="M1833" i="4" s="1"/>
  <c r="K1834" i="4"/>
  <c r="M1834" i="4" s="1"/>
  <c r="K1835" i="4"/>
  <c r="M1835" i="4" s="1"/>
  <c r="K1836" i="4"/>
  <c r="M1836" i="4" s="1"/>
  <c r="K1837" i="4"/>
  <c r="M1837" i="4" s="1"/>
  <c r="K1838" i="4"/>
  <c r="M1838" i="4" s="1"/>
  <c r="K1839" i="4"/>
  <c r="M1839" i="4" s="1"/>
  <c r="K1840" i="4"/>
  <c r="M1840" i="4" s="1"/>
  <c r="K1841" i="4"/>
  <c r="K1842" i="4"/>
  <c r="K1843" i="4"/>
  <c r="M1843" i="4" s="1"/>
  <c r="K1844" i="4"/>
  <c r="M1844" i="4" s="1"/>
  <c r="K1845" i="4"/>
  <c r="M1845" i="4" s="1"/>
  <c r="K1846" i="4"/>
  <c r="K1847" i="4"/>
  <c r="K1848" i="4"/>
  <c r="M1848" i="4" s="1"/>
  <c r="K1849" i="4"/>
  <c r="M1849" i="4" s="1"/>
  <c r="K1850" i="4"/>
  <c r="M1850" i="4" s="1"/>
  <c r="K1851" i="4"/>
  <c r="M1851" i="4" s="1"/>
  <c r="K1852" i="4"/>
  <c r="M1852" i="4" s="1"/>
  <c r="K1853" i="4"/>
  <c r="M1853" i="4" s="1"/>
  <c r="K1854" i="4"/>
  <c r="M1854" i="4" s="1"/>
  <c r="K1855" i="4"/>
  <c r="M1855" i="4" s="1"/>
  <c r="K1856" i="4"/>
  <c r="M1856" i="4" s="1"/>
  <c r="K1857" i="4"/>
  <c r="K1858" i="4"/>
  <c r="K1859" i="4"/>
  <c r="M1859" i="4" s="1"/>
  <c r="K1860" i="4"/>
  <c r="M1860" i="4" s="1"/>
  <c r="K1861" i="4"/>
  <c r="M1861" i="4" s="1"/>
  <c r="K1862" i="4"/>
  <c r="K1863" i="4"/>
  <c r="K1864" i="4"/>
  <c r="M1864" i="4" s="1"/>
  <c r="K1865" i="4"/>
  <c r="M1865" i="4" s="1"/>
  <c r="K1866" i="4"/>
  <c r="M1866" i="4" s="1"/>
  <c r="K1867" i="4"/>
  <c r="M1867" i="4" s="1"/>
  <c r="K1868" i="4"/>
  <c r="M1868" i="4" s="1"/>
  <c r="K1869" i="4"/>
  <c r="M1869" i="4" s="1"/>
  <c r="K1870" i="4"/>
  <c r="M1870" i="4" s="1"/>
  <c r="K1871" i="4"/>
  <c r="M1871" i="4" s="1"/>
  <c r="K1872" i="4"/>
  <c r="M1872" i="4" s="1"/>
  <c r="K1873" i="4"/>
  <c r="K1874" i="4"/>
  <c r="K1875" i="4"/>
  <c r="M1875" i="4" s="1"/>
  <c r="K1876" i="4"/>
  <c r="M1876" i="4" s="1"/>
  <c r="K1877" i="4"/>
  <c r="M1877" i="4" s="1"/>
  <c r="K1878" i="4"/>
  <c r="K1879" i="4"/>
  <c r="K1880" i="4"/>
  <c r="M1880" i="4" s="1"/>
  <c r="K1881" i="4"/>
  <c r="M1881" i="4" s="1"/>
  <c r="K1882" i="4"/>
  <c r="M1882" i="4" s="1"/>
  <c r="K1883" i="4"/>
  <c r="M1883" i="4" s="1"/>
  <c r="K1884" i="4"/>
  <c r="M1884" i="4" s="1"/>
  <c r="K1885" i="4"/>
  <c r="M1885" i="4" s="1"/>
  <c r="K1886" i="4"/>
  <c r="M1886" i="4" s="1"/>
  <c r="K1887" i="4"/>
  <c r="M1887" i="4" s="1"/>
  <c r="K1888" i="4"/>
  <c r="M1888" i="4" s="1"/>
  <c r="K1889" i="4"/>
  <c r="K1890" i="4"/>
  <c r="K1891" i="4"/>
  <c r="M1891" i="4" s="1"/>
  <c r="K1892" i="4"/>
  <c r="M1892" i="4" s="1"/>
  <c r="K1893" i="4"/>
  <c r="M1893" i="4" s="1"/>
  <c r="K1894" i="4"/>
  <c r="K1895" i="4"/>
  <c r="K1896" i="4"/>
  <c r="M1896" i="4" s="1"/>
  <c r="K1897" i="4"/>
  <c r="M1897" i="4" s="1"/>
  <c r="K1898" i="4"/>
  <c r="M1898" i="4" s="1"/>
  <c r="K1899" i="4"/>
  <c r="M1899" i="4" s="1"/>
  <c r="K1900" i="4"/>
  <c r="M1900" i="4" s="1"/>
  <c r="K1901" i="4"/>
  <c r="M1901" i="4" s="1"/>
  <c r="K1902" i="4"/>
  <c r="M1902" i="4" s="1"/>
  <c r="K1903" i="4"/>
  <c r="M1903" i="4" s="1"/>
  <c r="K1904" i="4"/>
  <c r="M1904" i="4" s="1"/>
  <c r="K1905" i="4"/>
  <c r="K1906" i="4"/>
  <c r="K1907" i="4"/>
  <c r="M1907" i="4" s="1"/>
  <c r="K1908" i="4"/>
  <c r="M1908" i="4" s="1"/>
  <c r="K1909" i="4"/>
  <c r="M1909" i="4" s="1"/>
  <c r="K1910" i="4"/>
  <c r="K1911" i="4"/>
  <c r="K1912" i="4"/>
  <c r="M1912" i="4" s="1"/>
  <c r="K1913" i="4"/>
  <c r="M1913" i="4" s="1"/>
  <c r="K1914" i="4"/>
  <c r="M1914" i="4" s="1"/>
  <c r="K1915" i="4"/>
  <c r="M1915" i="4" s="1"/>
  <c r="K1916" i="4"/>
  <c r="M1916" i="4" s="1"/>
  <c r="K1917" i="4"/>
  <c r="M1917" i="4" s="1"/>
  <c r="K1918" i="4"/>
  <c r="M1918" i="4" s="1"/>
  <c r="K1919" i="4"/>
  <c r="M1919" i="4" s="1"/>
  <c r="K1920" i="4"/>
  <c r="M1920" i="4" s="1"/>
  <c r="K1921" i="4"/>
  <c r="K1922" i="4"/>
  <c r="K1923" i="4"/>
  <c r="M1923" i="4" s="1"/>
  <c r="K1924" i="4"/>
  <c r="M1924" i="4" s="1"/>
  <c r="K1925" i="4"/>
  <c r="M1925" i="4" s="1"/>
  <c r="K1926" i="4"/>
  <c r="K1927" i="4"/>
  <c r="K1928" i="4"/>
  <c r="M1928" i="4" s="1"/>
  <c r="K1929" i="4"/>
  <c r="M1929" i="4" s="1"/>
  <c r="K1930" i="4"/>
  <c r="M1930" i="4" s="1"/>
  <c r="K1931" i="4"/>
  <c r="M1931" i="4" s="1"/>
  <c r="K1932" i="4"/>
  <c r="M1932" i="4" s="1"/>
  <c r="K1933" i="4"/>
  <c r="M1933" i="4" s="1"/>
  <c r="K1934" i="4"/>
  <c r="M1934" i="4" s="1"/>
  <c r="K1935" i="4"/>
  <c r="M1935" i="4" s="1"/>
  <c r="K1936" i="4"/>
  <c r="M1936" i="4" s="1"/>
  <c r="K1937" i="4"/>
  <c r="K1938" i="4"/>
  <c r="K1939" i="4"/>
  <c r="M1939" i="4" s="1"/>
  <c r="K1940" i="4"/>
  <c r="M1940" i="4" s="1"/>
  <c r="K1941" i="4"/>
  <c r="M1941" i="4" s="1"/>
  <c r="K1942" i="4"/>
  <c r="K1943" i="4"/>
  <c r="K1944" i="4"/>
  <c r="M1944" i="4" s="1"/>
  <c r="K1945" i="4"/>
  <c r="M1945" i="4" s="1"/>
  <c r="K1946" i="4"/>
  <c r="M1946" i="4" s="1"/>
  <c r="K1947" i="4"/>
  <c r="M1947" i="4" s="1"/>
  <c r="K1948" i="4"/>
  <c r="M1948" i="4" s="1"/>
  <c r="K1949" i="4"/>
  <c r="M1949" i="4" s="1"/>
  <c r="K1950" i="4"/>
  <c r="M1950" i="4" s="1"/>
  <c r="K1951" i="4"/>
  <c r="M1951" i="4" s="1"/>
  <c r="K1952" i="4"/>
  <c r="M1952" i="4" s="1"/>
  <c r="K1953" i="4"/>
  <c r="K1954" i="4"/>
  <c r="K1955" i="4"/>
  <c r="M1955" i="4" s="1"/>
  <c r="K1956" i="4"/>
  <c r="M1956" i="4" s="1"/>
  <c r="K1957" i="4"/>
  <c r="M1957" i="4" s="1"/>
  <c r="K1958" i="4"/>
  <c r="K1959" i="4"/>
  <c r="K1960" i="4"/>
  <c r="M1960" i="4" s="1"/>
  <c r="K1961" i="4"/>
  <c r="M1961" i="4" s="1"/>
  <c r="K1962" i="4"/>
  <c r="M1962" i="4" s="1"/>
  <c r="K1963" i="4"/>
  <c r="M1963" i="4" s="1"/>
  <c r="K1964" i="4"/>
  <c r="M1964" i="4" s="1"/>
  <c r="K1965" i="4"/>
  <c r="M1965" i="4" s="1"/>
  <c r="K1966" i="4"/>
  <c r="M1966" i="4" s="1"/>
  <c r="K1967" i="4"/>
  <c r="M1967" i="4" s="1"/>
  <c r="K1968" i="4"/>
  <c r="M1968" i="4" s="1"/>
  <c r="K1969" i="4"/>
  <c r="K1970" i="4"/>
  <c r="K1971" i="4"/>
  <c r="M1971" i="4" s="1"/>
  <c r="K1972" i="4"/>
  <c r="M1972" i="4" s="1"/>
  <c r="K1973" i="4"/>
  <c r="M1973" i="4" s="1"/>
  <c r="K1974" i="4"/>
  <c r="K1975" i="4"/>
  <c r="K1976" i="4"/>
  <c r="M1976" i="4" s="1"/>
  <c r="K1977" i="4"/>
  <c r="M1977" i="4" s="1"/>
  <c r="K1978" i="4"/>
  <c r="M1978" i="4" s="1"/>
  <c r="K1979" i="4"/>
  <c r="M1979" i="4" s="1"/>
  <c r="K1980" i="4"/>
  <c r="M1980" i="4" s="1"/>
  <c r="K1981" i="4"/>
  <c r="M1981" i="4" s="1"/>
  <c r="K1982" i="4"/>
  <c r="M1982" i="4" s="1"/>
  <c r="K1983" i="4"/>
  <c r="M1983" i="4" s="1"/>
  <c r="K1984" i="4"/>
  <c r="M1984" i="4" s="1"/>
  <c r="K1985" i="4"/>
  <c r="K1986" i="4"/>
  <c r="K1987" i="4"/>
  <c r="M1987" i="4" s="1"/>
  <c r="K1988" i="4"/>
  <c r="M1988" i="4" s="1"/>
  <c r="K1989" i="4"/>
  <c r="M1989" i="4" s="1"/>
  <c r="K1990" i="4"/>
  <c r="K1991" i="4"/>
  <c r="K1992" i="4"/>
  <c r="M1992" i="4" s="1"/>
  <c r="K1993" i="4"/>
  <c r="M1993" i="4" s="1"/>
  <c r="K1994" i="4"/>
  <c r="M1994" i="4" s="1"/>
  <c r="K1995" i="4"/>
  <c r="M1995" i="4" s="1"/>
  <c r="K1996" i="4"/>
  <c r="M1996" i="4" s="1"/>
  <c r="K1997" i="4"/>
  <c r="M1997" i="4" s="1"/>
  <c r="K1998" i="4"/>
  <c r="M1998" i="4" s="1"/>
  <c r="K1999" i="4"/>
  <c r="M1999" i="4" s="1"/>
  <c r="K2000" i="4"/>
  <c r="M2000" i="4" s="1"/>
  <c r="K2001" i="4"/>
  <c r="K2002" i="4"/>
  <c r="K2003" i="4"/>
  <c r="M2003" i="4" s="1"/>
  <c r="K2004" i="4"/>
  <c r="M2004" i="4" s="1"/>
  <c r="K2005" i="4"/>
  <c r="M2005" i="4" s="1"/>
  <c r="K2006" i="4"/>
  <c r="K2007" i="4"/>
  <c r="K2008" i="4"/>
  <c r="M2008" i="4" s="1"/>
  <c r="K2009" i="4"/>
  <c r="M2009" i="4" s="1"/>
  <c r="K2010" i="4"/>
  <c r="M2010" i="4" s="1"/>
  <c r="K2011" i="4"/>
  <c r="M2011" i="4" s="1"/>
  <c r="K2012" i="4"/>
  <c r="M2012" i="4" s="1"/>
  <c r="K2013" i="4"/>
  <c r="M2013" i="4" s="1"/>
  <c r="K2014" i="4"/>
  <c r="M2014" i="4" s="1"/>
  <c r="K2015" i="4"/>
  <c r="M2015" i="4" s="1"/>
  <c r="K2016" i="4"/>
  <c r="M2016" i="4" s="1"/>
  <c r="K2017" i="4"/>
  <c r="K2018" i="4"/>
  <c r="K2019" i="4"/>
  <c r="M2019" i="4" s="1"/>
  <c r="K2020" i="4"/>
  <c r="M2020" i="4" s="1"/>
  <c r="K2021" i="4"/>
  <c r="M2021" i="4" s="1"/>
  <c r="K2022" i="4"/>
  <c r="K2023" i="4"/>
  <c r="K2024" i="4"/>
  <c r="M2024" i="4" s="1"/>
  <c r="K2025" i="4"/>
  <c r="M2025" i="4" s="1"/>
  <c r="K2026" i="4"/>
  <c r="M2026" i="4" s="1"/>
  <c r="K2027" i="4"/>
  <c r="M2027" i="4" s="1"/>
  <c r="K2028" i="4"/>
  <c r="M2028" i="4" s="1"/>
  <c r="K2029" i="4"/>
  <c r="M2029" i="4" s="1"/>
  <c r="K2030" i="4"/>
  <c r="M2030" i="4" s="1"/>
  <c r="K2031" i="4"/>
  <c r="M2031" i="4" s="1"/>
  <c r="K2032" i="4"/>
  <c r="M2032" i="4" s="1"/>
  <c r="K2033" i="4"/>
  <c r="K2034" i="4"/>
  <c r="K2035" i="4"/>
  <c r="M2035" i="4" s="1"/>
  <c r="K2036" i="4"/>
  <c r="M2036" i="4" s="1"/>
  <c r="K2037" i="4"/>
  <c r="M2037" i="4" s="1"/>
  <c r="K2038" i="4"/>
  <c r="K2039" i="4"/>
  <c r="K2040" i="4"/>
  <c r="M2040" i="4" s="1"/>
  <c r="K2041" i="4"/>
  <c r="M2041" i="4" s="1"/>
  <c r="K2042" i="4"/>
  <c r="M2042" i="4" s="1"/>
  <c r="K2043" i="4"/>
  <c r="M2043" i="4" s="1"/>
  <c r="K2044" i="4"/>
  <c r="M2044" i="4" s="1"/>
  <c r="K2045" i="4"/>
  <c r="M2045" i="4" s="1"/>
  <c r="K2046" i="4"/>
  <c r="M2046" i="4" s="1"/>
  <c r="K2047" i="4"/>
  <c r="M2047" i="4" s="1"/>
  <c r="K2048" i="4"/>
  <c r="M2048" i="4" s="1"/>
  <c r="K2049" i="4"/>
  <c r="K2050" i="4"/>
  <c r="K2051" i="4"/>
  <c r="M2051" i="4" s="1"/>
  <c r="K2052" i="4"/>
  <c r="M2052" i="4" s="1"/>
  <c r="K2053" i="4"/>
  <c r="M2053" i="4" s="1"/>
  <c r="K2054" i="4"/>
  <c r="K2055" i="4"/>
  <c r="K2056" i="4"/>
  <c r="M2056" i="4" s="1"/>
  <c r="K2057" i="4"/>
  <c r="M2057" i="4" s="1"/>
  <c r="K2058" i="4"/>
  <c r="M2058" i="4" s="1"/>
  <c r="K2059" i="4"/>
  <c r="M2059" i="4" s="1"/>
  <c r="K2060" i="4"/>
  <c r="M2060" i="4" s="1"/>
  <c r="K2061" i="4"/>
  <c r="M2061" i="4" s="1"/>
  <c r="K2062" i="4"/>
  <c r="M2062" i="4" s="1"/>
  <c r="K2063" i="4"/>
  <c r="M2063" i="4" s="1"/>
  <c r="K2064" i="4"/>
  <c r="M2064" i="4" s="1"/>
  <c r="K2065" i="4"/>
  <c r="K2066" i="4"/>
  <c r="K2067" i="4"/>
  <c r="M2067" i="4" s="1"/>
  <c r="K2068" i="4"/>
  <c r="M2068" i="4" s="1"/>
  <c r="K2069" i="4"/>
  <c r="M2069" i="4" s="1"/>
  <c r="K2070" i="4"/>
  <c r="K2071" i="4"/>
  <c r="K2072" i="4"/>
  <c r="M2072" i="4" s="1"/>
  <c r="K2073" i="4"/>
  <c r="M2073" i="4" s="1"/>
  <c r="K2074" i="4"/>
  <c r="M2074" i="4" s="1"/>
  <c r="K2075" i="4"/>
  <c r="M2075" i="4" s="1"/>
  <c r="K2076" i="4"/>
  <c r="M2076" i="4" s="1"/>
  <c r="K2077" i="4"/>
  <c r="M2077" i="4" s="1"/>
  <c r="K2078" i="4"/>
  <c r="M2078" i="4" s="1"/>
  <c r="K2079" i="4"/>
  <c r="M2079" i="4" s="1"/>
  <c r="K2080" i="4"/>
  <c r="M2080" i="4" s="1"/>
  <c r="K2081" i="4"/>
  <c r="K2082" i="4"/>
  <c r="K2083" i="4"/>
  <c r="M2083" i="4" s="1"/>
  <c r="K2084" i="4"/>
  <c r="M2084" i="4" s="1"/>
  <c r="K2085" i="4"/>
  <c r="M2085" i="4" s="1"/>
  <c r="K2086" i="4"/>
  <c r="K2087" i="4"/>
  <c r="K2088" i="4"/>
  <c r="M2088" i="4" s="1"/>
  <c r="K2089" i="4"/>
  <c r="M2089" i="4" s="1"/>
  <c r="K2090" i="4"/>
  <c r="M2090" i="4" s="1"/>
  <c r="K2091" i="4"/>
  <c r="M2091" i="4" s="1"/>
  <c r="K2092" i="4"/>
  <c r="M2092" i="4" s="1"/>
  <c r="K2093" i="4"/>
  <c r="M2093" i="4" s="1"/>
  <c r="K2094" i="4"/>
  <c r="M2094" i="4" s="1"/>
  <c r="K2095" i="4"/>
  <c r="M2095" i="4" s="1"/>
  <c r="K2096" i="4"/>
  <c r="M2096" i="4" s="1"/>
  <c r="K2097" i="4"/>
  <c r="K2098" i="4"/>
  <c r="K2099" i="4"/>
  <c r="M2099" i="4" s="1"/>
  <c r="K2100" i="4"/>
  <c r="M2100" i="4" s="1"/>
  <c r="K2101" i="4"/>
  <c r="M2101" i="4" s="1"/>
  <c r="K2102" i="4"/>
  <c r="K2103" i="4"/>
  <c r="K2104" i="4"/>
  <c r="M2104" i="4" s="1"/>
  <c r="K2105" i="4"/>
  <c r="M2105" i="4" s="1"/>
  <c r="K2106" i="4"/>
  <c r="M2106" i="4" s="1"/>
  <c r="K2107" i="4"/>
  <c r="M2107" i="4" s="1"/>
  <c r="K2108" i="4"/>
  <c r="M2108" i="4" s="1"/>
  <c r="K2109" i="4"/>
  <c r="M2109" i="4" s="1"/>
  <c r="K2110" i="4"/>
  <c r="M2110" i="4" s="1"/>
  <c r="K2111" i="4"/>
  <c r="M2111" i="4" s="1"/>
  <c r="K2112" i="4"/>
  <c r="M2112" i="4" s="1"/>
  <c r="K2113" i="4"/>
  <c r="K2114" i="4"/>
  <c r="K2115" i="4"/>
  <c r="M2115" i="4" s="1"/>
  <c r="K2116" i="4"/>
  <c r="M2116" i="4" s="1"/>
  <c r="K2117" i="4"/>
  <c r="M2117" i="4" s="1"/>
  <c r="K2118" i="4"/>
  <c r="K2119" i="4"/>
  <c r="K2120" i="4"/>
  <c r="M2120" i="4" s="1"/>
  <c r="K2121" i="4"/>
  <c r="M2121" i="4" s="1"/>
  <c r="K2122" i="4"/>
  <c r="M2122" i="4" s="1"/>
  <c r="K2123" i="4"/>
  <c r="M2123" i="4" s="1"/>
  <c r="K2124" i="4"/>
  <c r="M2124" i="4" s="1"/>
  <c r="K2125" i="4"/>
  <c r="M2125" i="4" s="1"/>
  <c r="K2126" i="4"/>
  <c r="M2126" i="4" s="1"/>
  <c r="K2127" i="4"/>
  <c r="M2127" i="4" s="1"/>
  <c r="K2128" i="4"/>
  <c r="M2128" i="4" s="1"/>
  <c r="K2129" i="4"/>
  <c r="K2130" i="4"/>
  <c r="K2131" i="4"/>
  <c r="M2131" i="4" s="1"/>
  <c r="K2132" i="4"/>
  <c r="M2132" i="4" s="1"/>
  <c r="K2133" i="4"/>
  <c r="M2133" i="4" s="1"/>
  <c r="K2134" i="4"/>
  <c r="K2135" i="4"/>
  <c r="K2136" i="4"/>
  <c r="M2136" i="4" s="1"/>
  <c r="K2137" i="4"/>
  <c r="M2137" i="4" s="1"/>
  <c r="K2138" i="4"/>
  <c r="M2138" i="4" s="1"/>
  <c r="K2139" i="4"/>
  <c r="M2139" i="4" s="1"/>
  <c r="K2140" i="4"/>
  <c r="M2140" i="4" s="1"/>
  <c r="K2141" i="4"/>
  <c r="M2141" i="4" s="1"/>
  <c r="K2142" i="4"/>
  <c r="M2142" i="4" s="1"/>
  <c r="K2143" i="4"/>
  <c r="M2143" i="4" s="1"/>
  <c r="K2144" i="4"/>
  <c r="M2144" i="4" s="1"/>
  <c r="K2145" i="4"/>
  <c r="K2146" i="4"/>
  <c r="K2147" i="4"/>
  <c r="M2147" i="4" s="1"/>
  <c r="K2148" i="4"/>
  <c r="M2148" i="4" s="1"/>
  <c r="K2149" i="4"/>
  <c r="M2149" i="4" s="1"/>
  <c r="K2150" i="4"/>
  <c r="K2151" i="4"/>
  <c r="K2152" i="4"/>
  <c r="M2152" i="4" s="1"/>
  <c r="K2153" i="4"/>
  <c r="M2153" i="4" s="1"/>
  <c r="K2154" i="4"/>
  <c r="M2154" i="4" s="1"/>
  <c r="K2155" i="4"/>
  <c r="M2155" i="4" s="1"/>
  <c r="K2156" i="4"/>
  <c r="M2156" i="4" s="1"/>
  <c r="K2157" i="4"/>
  <c r="M2157" i="4" s="1"/>
  <c r="K2158" i="4"/>
  <c r="M2158" i="4" s="1"/>
  <c r="K2159" i="4"/>
  <c r="M2159" i="4" s="1"/>
  <c r="K2160" i="4"/>
  <c r="M2160" i="4" s="1"/>
  <c r="K2161" i="4"/>
  <c r="K2162" i="4"/>
  <c r="K2163" i="4"/>
  <c r="M2163" i="4" s="1"/>
  <c r="K2164" i="4"/>
  <c r="M2164" i="4" s="1"/>
  <c r="K2165" i="4"/>
  <c r="M2165" i="4" s="1"/>
  <c r="K2166" i="4"/>
  <c r="K2167" i="4"/>
  <c r="K2168" i="4"/>
  <c r="M2168" i="4" s="1"/>
  <c r="K2169" i="4"/>
  <c r="M2169" i="4" s="1"/>
  <c r="K2170" i="4"/>
  <c r="M2170" i="4" s="1"/>
  <c r="K2171" i="4"/>
  <c r="M2171" i="4" s="1"/>
  <c r="K2172" i="4"/>
  <c r="M2172" i="4" s="1"/>
  <c r="K2173" i="4"/>
  <c r="M2173" i="4" s="1"/>
  <c r="K2174" i="4"/>
  <c r="M2174" i="4" s="1"/>
  <c r="K2175" i="4"/>
  <c r="M2175" i="4" s="1"/>
  <c r="K2176" i="4"/>
  <c r="M2176" i="4" s="1"/>
  <c r="K2177" i="4"/>
  <c r="K2178" i="4"/>
  <c r="K2179" i="4"/>
  <c r="M2179" i="4" s="1"/>
  <c r="K2180" i="4"/>
  <c r="M2180" i="4" s="1"/>
  <c r="K2181" i="4"/>
  <c r="M2181" i="4" s="1"/>
  <c r="K2182" i="4"/>
  <c r="K2183" i="4"/>
  <c r="K2184" i="4"/>
  <c r="M2184" i="4" s="1"/>
  <c r="K2185" i="4"/>
  <c r="M2185" i="4" s="1"/>
  <c r="K2186" i="4"/>
  <c r="M2186" i="4" s="1"/>
  <c r="K2187" i="4"/>
  <c r="M2187" i="4" s="1"/>
  <c r="K2188" i="4"/>
  <c r="M2188" i="4" s="1"/>
  <c r="K2189" i="4"/>
  <c r="M2189" i="4" s="1"/>
  <c r="K2190" i="4"/>
  <c r="M2190" i="4" s="1"/>
  <c r="K2191" i="4"/>
  <c r="M2191" i="4" s="1"/>
  <c r="K2192" i="4"/>
  <c r="M2192" i="4" s="1"/>
  <c r="K2193" i="4"/>
  <c r="K2194" i="4"/>
  <c r="K2195" i="4"/>
  <c r="M2195" i="4" s="1"/>
  <c r="K2196" i="4"/>
  <c r="M2196" i="4" s="1"/>
  <c r="K2197" i="4"/>
  <c r="M2197" i="4" s="1"/>
  <c r="K2198" i="4"/>
  <c r="K2199" i="4"/>
  <c r="K2200" i="4"/>
  <c r="M2200" i="4" s="1"/>
  <c r="K2201" i="4"/>
  <c r="M2201" i="4" s="1"/>
  <c r="K2202" i="4"/>
  <c r="M2202" i="4" s="1"/>
  <c r="K2203" i="4"/>
  <c r="M2203" i="4" s="1"/>
  <c r="K2204" i="4"/>
  <c r="M2204" i="4" s="1"/>
  <c r="K2205" i="4"/>
  <c r="M2205" i="4" s="1"/>
  <c r="K2206" i="4"/>
  <c r="M2206" i="4" s="1"/>
  <c r="K2207" i="4"/>
  <c r="M2207" i="4" s="1"/>
  <c r="K2208" i="4"/>
  <c r="M2208" i="4" s="1"/>
  <c r="K2209" i="4"/>
  <c r="K2210" i="4"/>
  <c r="K2211" i="4"/>
  <c r="M2211" i="4" s="1"/>
  <c r="K2212" i="4"/>
  <c r="M2212" i="4" s="1"/>
  <c r="K2213" i="4"/>
  <c r="M2213" i="4" s="1"/>
  <c r="K2214" i="4"/>
  <c r="K2215" i="4"/>
  <c r="K2216" i="4"/>
  <c r="M2216" i="4" s="1"/>
  <c r="K2217" i="4"/>
  <c r="M2217" i="4" s="1"/>
  <c r="K2218" i="4"/>
  <c r="M2218" i="4" s="1"/>
  <c r="K2219" i="4"/>
  <c r="M2219" i="4" s="1"/>
  <c r="K2220" i="4"/>
  <c r="M2220" i="4" s="1"/>
  <c r="K2221" i="4"/>
  <c r="M2221" i="4" s="1"/>
  <c r="K2222" i="4"/>
  <c r="M2222" i="4" s="1"/>
  <c r="K2223" i="4"/>
  <c r="M2223" i="4" s="1"/>
  <c r="K2224" i="4"/>
  <c r="M2224" i="4" s="1"/>
  <c r="K2225" i="4"/>
  <c r="K2226" i="4"/>
  <c r="K2227" i="4"/>
  <c r="M2227" i="4" s="1"/>
  <c r="K2228" i="4"/>
  <c r="M2228" i="4" s="1"/>
  <c r="K2229" i="4"/>
  <c r="M2229" i="4" s="1"/>
  <c r="K2230" i="4"/>
  <c r="K2231" i="4"/>
  <c r="K2232" i="4"/>
  <c r="M2232" i="4" s="1"/>
  <c r="K2233" i="4"/>
  <c r="M2233" i="4" s="1"/>
  <c r="K2234" i="4"/>
  <c r="M2234" i="4" s="1"/>
  <c r="K2235" i="4"/>
  <c r="M2235" i="4" s="1"/>
  <c r="K2236" i="4"/>
  <c r="M2236" i="4" s="1"/>
  <c r="K2237" i="4"/>
  <c r="M2237" i="4" s="1"/>
  <c r="K2238" i="4"/>
  <c r="M2238" i="4" s="1"/>
  <c r="K2239" i="4"/>
  <c r="M2239" i="4" s="1"/>
  <c r="K2240" i="4"/>
  <c r="M2240" i="4" s="1"/>
  <c r="K2241" i="4"/>
  <c r="K2242" i="4"/>
  <c r="K2243" i="4"/>
  <c r="M2243" i="4" s="1"/>
  <c r="K2244" i="4"/>
  <c r="M2244" i="4" s="1"/>
  <c r="K2245" i="4"/>
  <c r="M2245" i="4" s="1"/>
  <c r="K2246" i="4"/>
  <c r="K2247" i="4"/>
  <c r="K2248" i="4"/>
  <c r="M2248" i="4" s="1"/>
  <c r="K2249" i="4"/>
  <c r="M2249" i="4" s="1"/>
  <c r="K2250" i="4"/>
  <c r="M2250" i="4" s="1"/>
  <c r="K2251" i="4"/>
  <c r="M2251" i="4" s="1"/>
  <c r="K2252" i="4"/>
  <c r="M2252" i="4" s="1"/>
  <c r="K2253" i="4"/>
  <c r="M2253" i="4" s="1"/>
  <c r="K2254" i="4"/>
  <c r="M2254" i="4" s="1"/>
  <c r="K2255" i="4"/>
  <c r="M2255" i="4" s="1"/>
  <c r="K2256" i="4"/>
  <c r="M2256" i="4" s="1"/>
  <c r="K2257" i="4"/>
  <c r="K2258" i="4"/>
  <c r="K2259" i="4"/>
  <c r="M2259" i="4" s="1"/>
  <c r="K2260" i="4"/>
  <c r="M2260" i="4" s="1"/>
  <c r="K2261" i="4"/>
  <c r="M2261" i="4" s="1"/>
  <c r="K2262" i="4"/>
  <c r="K2263" i="4"/>
  <c r="K2264" i="4"/>
  <c r="M2264" i="4" s="1"/>
  <c r="K2265" i="4"/>
  <c r="M2265" i="4" s="1"/>
  <c r="K2266" i="4"/>
  <c r="M2266" i="4" s="1"/>
  <c r="K2267" i="4"/>
  <c r="M2267" i="4" s="1"/>
  <c r="K2268" i="4"/>
  <c r="M2268" i="4" s="1"/>
  <c r="K2269" i="4"/>
  <c r="M2269" i="4" s="1"/>
  <c r="K2270" i="4"/>
  <c r="M2270" i="4" s="1"/>
  <c r="K2271" i="4"/>
  <c r="M2271" i="4" s="1"/>
  <c r="K2272" i="4"/>
  <c r="M2272" i="4" s="1"/>
  <c r="K2273" i="4"/>
  <c r="K2274" i="4"/>
  <c r="K2275" i="4"/>
  <c r="M2275" i="4" s="1"/>
  <c r="K2276" i="4"/>
  <c r="M2276" i="4" s="1"/>
  <c r="K2277" i="4"/>
  <c r="M2277" i="4" s="1"/>
  <c r="K2278" i="4"/>
  <c r="K2279" i="4"/>
  <c r="K2280" i="4"/>
  <c r="M2280" i="4" s="1"/>
  <c r="K2281" i="4"/>
  <c r="M2281" i="4" s="1"/>
  <c r="K2282" i="4"/>
  <c r="M2282" i="4" s="1"/>
  <c r="K2283" i="4"/>
  <c r="M2283" i="4" s="1"/>
  <c r="K2284" i="4"/>
  <c r="M2284" i="4" s="1"/>
  <c r="K2285" i="4"/>
  <c r="M2285" i="4" s="1"/>
  <c r="K2286" i="4"/>
  <c r="M2286" i="4" s="1"/>
  <c r="K2287" i="4"/>
  <c r="M2287" i="4" s="1"/>
  <c r="K2288" i="4"/>
  <c r="M2288" i="4" s="1"/>
  <c r="K2289" i="4"/>
  <c r="K2290" i="4"/>
  <c r="K2291" i="4"/>
  <c r="M2291" i="4" s="1"/>
  <c r="K2292" i="4"/>
  <c r="M2292" i="4" s="1"/>
  <c r="K2293" i="4"/>
  <c r="M2293" i="4" s="1"/>
  <c r="K2294" i="4"/>
  <c r="K2295" i="4"/>
  <c r="K2296" i="4"/>
  <c r="M2296" i="4" s="1"/>
  <c r="K2297" i="4"/>
  <c r="M2297" i="4" s="1"/>
  <c r="K2298" i="4"/>
  <c r="M2298" i="4" s="1"/>
  <c r="K2299" i="4"/>
  <c r="M2299" i="4" s="1"/>
  <c r="K2300" i="4"/>
  <c r="M2300" i="4" s="1"/>
  <c r="K2301" i="4"/>
  <c r="M2301" i="4" s="1"/>
  <c r="K2302" i="4"/>
  <c r="M2302" i="4" s="1"/>
  <c r="K2303" i="4"/>
  <c r="M2303" i="4" s="1"/>
  <c r="K2304" i="4"/>
  <c r="M2304" i="4" s="1"/>
  <c r="K2305" i="4"/>
  <c r="K2306" i="4"/>
  <c r="K2307" i="4"/>
  <c r="M2307" i="4" s="1"/>
  <c r="K2308" i="4"/>
  <c r="M2308" i="4" s="1"/>
  <c r="K2309" i="4"/>
  <c r="M2309" i="4" s="1"/>
  <c r="K2310" i="4"/>
  <c r="K2311" i="4"/>
  <c r="K2312" i="4"/>
  <c r="M2312" i="4" s="1"/>
  <c r="K2313" i="4"/>
  <c r="M2313" i="4" s="1"/>
  <c r="K2314" i="4"/>
  <c r="M2314" i="4" s="1"/>
  <c r="K2315" i="4"/>
  <c r="M2315" i="4" s="1"/>
  <c r="K2316" i="4"/>
  <c r="M2316" i="4" s="1"/>
  <c r="K2317" i="4"/>
  <c r="M2317" i="4" s="1"/>
  <c r="K2318" i="4"/>
  <c r="M2318" i="4" s="1"/>
  <c r="K2319" i="4"/>
  <c r="M2319" i="4" s="1"/>
  <c r="K2320" i="4"/>
  <c r="M2320" i="4" s="1"/>
  <c r="K2321" i="4"/>
  <c r="K2322" i="4"/>
  <c r="K2323" i="4"/>
  <c r="M2323" i="4" s="1"/>
  <c r="K2324" i="4"/>
  <c r="M2324" i="4" s="1"/>
  <c r="K2325" i="4"/>
  <c r="M2325" i="4" s="1"/>
  <c r="K2326" i="4"/>
  <c r="K2327" i="4"/>
  <c r="K2328" i="4"/>
  <c r="M2328" i="4" s="1"/>
  <c r="K2329" i="4"/>
  <c r="M2329" i="4" s="1"/>
  <c r="K2330" i="4"/>
  <c r="M2330" i="4" s="1"/>
  <c r="K2331" i="4"/>
  <c r="M2331" i="4" s="1"/>
  <c r="K2332" i="4"/>
  <c r="M2332" i="4" s="1"/>
  <c r="K2333" i="4"/>
  <c r="M2333" i="4" s="1"/>
  <c r="K2334" i="4"/>
  <c r="M2334" i="4" s="1"/>
  <c r="K2335" i="4"/>
  <c r="M2335" i="4" s="1"/>
  <c r="K2336" i="4"/>
  <c r="M2336" i="4" s="1"/>
  <c r="K2337" i="4"/>
  <c r="K2338" i="4"/>
  <c r="K2339" i="4"/>
  <c r="M2339" i="4" s="1"/>
  <c r="K2340" i="4"/>
  <c r="M2340" i="4" s="1"/>
  <c r="K2341" i="4"/>
  <c r="M2341" i="4" s="1"/>
  <c r="K2342" i="4"/>
  <c r="K2343" i="4"/>
  <c r="K2344" i="4"/>
  <c r="M2344" i="4" s="1"/>
  <c r="K2345" i="4"/>
  <c r="M2345" i="4" s="1"/>
  <c r="K2346" i="4"/>
  <c r="M2346" i="4" s="1"/>
  <c r="K2347" i="4"/>
  <c r="M2347" i="4" s="1"/>
  <c r="K2348" i="4"/>
  <c r="M2348" i="4" s="1"/>
  <c r="K2349" i="4"/>
  <c r="M2349" i="4" s="1"/>
  <c r="K2350" i="4"/>
  <c r="M2350" i="4" s="1"/>
  <c r="K2351" i="4"/>
  <c r="M2351" i="4" s="1"/>
  <c r="K2352" i="4"/>
  <c r="M2352" i="4" s="1"/>
  <c r="K2353" i="4"/>
  <c r="K2354" i="4"/>
  <c r="K2355" i="4"/>
  <c r="M2355" i="4" s="1"/>
  <c r="K2356" i="4"/>
  <c r="M2356" i="4" s="1"/>
  <c r="K2357" i="4"/>
  <c r="M2357" i="4" s="1"/>
  <c r="K2358" i="4"/>
  <c r="K2359" i="4"/>
  <c r="K2360" i="4"/>
  <c r="M2360" i="4" s="1"/>
  <c r="K2361" i="4"/>
  <c r="M2361" i="4" s="1"/>
  <c r="K2362" i="4"/>
  <c r="M2362" i="4" s="1"/>
  <c r="K2363" i="4"/>
  <c r="M2363" i="4" s="1"/>
  <c r="K2364" i="4"/>
  <c r="M2364" i="4" s="1"/>
  <c r="K2365" i="4"/>
  <c r="M2365" i="4" s="1"/>
  <c r="K2366" i="4"/>
  <c r="M2366" i="4" s="1"/>
  <c r="K2367" i="4"/>
  <c r="M2367" i="4" s="1"/>
  <c r="K2368" i="4"/>
  <c r="M2368" i="4" s="1"/>
  <c r="K2369" i="4"/>
  <c r="K2370" i="4"/>
  <c r="K2371" i="4"/>
  <c r="M2371" i="4" s="1"/>
  <c r="K2372" i="4"/>
  <c r="M2372" i="4" s="1"/>
  <c r="K2373" i="4"/>
  <c r="M2373" i="4" s="1"/>
  <c r="K2374" i="4"/>
  <c r="K2375" i="4"/>
  <c r="K2376" i="4"/>
  <c r="M2376" i="4" s="1"/>
  <c r="K2377" i="4"/>
  <c r="M2377" i="4" s="1"/>
  <c r="K2378" i="4"/>
  <c r="M2378" i="4" s="1"/>
  <c r="K2379" i="4"/>
  <c r="M2379" i="4" s="1"/>
  <c r="K2380" i="4"/>
  <c r="M2380" i="4" s="1"/>
  <c r="K2381" i="4"/>
  <c r="M2381" i="4" s="1"/>
  <c r="K2382" i="4"/>
  <c r="M2382" i="4" s="1"/>
  <c r="K2383" i="4"/>
  <c r="M2383" i="4" s="1"/>
  <c r="K2384" i="4"/>
  <c r="M2384" i="4" s="1"/>
  <c r="K2385" i="4"/>
  <c r="K2386" i="4"/>
  <c r="K2387" i="4"/>
  <c r="M2387" i="4" s="1"/>
  <c r="K2388" i="4"/>
  <c r="M2388" i="4" s="1"/>
  <c r="K2389" i="4"/>
  <c r="M2389" i="4" s="1"/>
  <c r="K2390" i="4"/>
  <c r="K2391" i="4"/>
  <c r="K2392" i="4"/>
  <c r="M2392" i="4" s="1"/>
  <c r="K2393" i="4"/>
  <c r="M2393" i="4" s="1"/>
  <c r="K2394" i="4"/>
  <c r="M2394" i="4" s="1"/>
  <c r="K2395" i="4"/>
  <c r="M2395" i="4" s="1"/>
  <c r="K2396" i="4"/>
  <c r="M2396" i="4" s="1"/>
  <c r="K2397" i="4"/>
  <c r="M2397" i="4" s="1"/>
  <c r="K2398" i="4"/>
  <c r="M2398" i="4" s="1"/>
  <c r="K2399" i="4"/>
  <c r="M2399" i="4" s="1"/>
  <c r="K2400" i="4"/>
  <c r="M2400" i="4" s="1"/>
  <c r="K2401" i="4"/>
  <c r="K2402" i="4"/>
  <c r="K2403" i="4"/>
  <c r="M2403" i="4" s="1"/>
  <c r="K2404" i="4"/>
  <c r="M2404" i="4" s="1"/>
  <c r="K2405" i="4"/>
  <c r="M2405" i="4" s="1"/>
  <c r="K2406" i="4"/>
  <c r="K2407" i="4"/>
  <c r="K2408" i="4"/>
  <c r="M2408" i="4" s="1"/>
  <c r="K2409" i="4"/>
  <c r="M2409" i="4" s="1"/>
  <c r="K2410" i="4"/>
  <c r="M2410" i="4" s="1"/>
  <c r="K2411" i="4"/>
  <c r="M2411" i="4" s="1"/>
  <c r="K2412" i="4"/>
  <c r="M2412" i="4" s="1"/>
  <c r="K2413" i="4"/>
  <c r="M2413" i="4" s="1"/>
  <c r="K2414" i="4"/>
  <c r="M2414" i="4" s="1"/>
  <c r="K2415" i="4"/>
  <c r="M2415" i="4" s="1"/>
  <c r="K2416" i="4"/>
  <c r="M2416" i="4" s="1"/>
  <c r="K2417" i="4"/>
  <c r="K2418" i="4"/>
  <c r="K2419" i="4"/>
  <c r="M2419" i="4" s="1"/>
  <c r="K2420" i="4"/>
  <c r="M2420" i="4" s="1"/>
  <c r="K2421" i="4"/>
  <c r="M2421" i="4" s="1"/>
  <c r="K2422" i="4"/>
  <c r="K2423" i="4"/>
  <c r="K2424" i="4"/>
  <c r="M2424" i="4" s="1"/>
  <c r="K2425" i="4"/>
  <c r="M2425" i="4" s="1"/>
  <c r="K2426" i="4"/>
  <c r="M2426" i="4" s="1"/>
  <c r="K2427" i="4"/>
  <c r="M2427" i="4" s="1"/>
  <c r="K2428" i="4"/>
  <c r="M2428" i="4" s="1"/>
  <c r="K2429" i="4"/>
  <c r="M2429" i="4" s="1"/>
  <c r="K2430" i="4"/>
  <c r="M2430" i="4" s="1"/>
  <c r="K2431" i="4"/>
  <c r="M2431" i="4" s="1"/>
  <c r="K2432" i="4"/>
  <c r="M2432" i="4" s="1"/>
  <c r="K2433" i="4"/>
  <c r="K2434" i="4"/>
  <c r="K2435" i="4"/>
  <c r="M2435" i="4" s="1"/>
  <c r="K2436" i="4"/>
  <c r="M2436" i="4" s="1"/>
  <c r="K2437" i="4"/>
  <c r="M2437" i="4" s="1"/>
  <c r="K2438" i="4"/>
  <c r="K2439" i="4"/>
  <c r="K2440" i="4"/>
  <c r="M2440" i="4" s="1"/>
  <c r="K2441" i="4"/>
  <c r="M2441" i="4" s="1"/>
  <c r="K2442" i="4"/>
  <c r="M2442" i="4" s="1"/>
  <c r="K2443" i="4"/>
  <c r="M2443" i="4" s="1"/>
  <c r="K2444" i="4"/>
  <c r="M2444" i="4" s="1"/>
  <c r="K2445" i="4"/>
  <c r="M2445" i="4" s="1"/>
  <c r="K2446" i="4"/>
  <c r="M2446" i="4" s="1"/>
  <c r="K2447" i="4"/>
  <c r="M2447" i="4" s="1"/>
  <c r="K2448" i="4"/>
  <c r="M2448" i="4" s="1"/>
  <c r="K2449" i="4"/>
  <c r="K2450" i="4"/>
  <c r="K2451" i="4"/>
  <c r="M2451" i="4" s="1"/>
  <c r="K2452" i="4"/>
  <c r="M2452" i="4" s="1"/>
  <c r="K2453" i="4"/>
  <c r="M2453" i="4" s="1"/>
  <c r="K2454" i="4"/>
  <c r="K2455" i="4"/>
  <c r="K2456" i="4"/>
  <c r="M2456" i="4" s="1"/>
  <c r="K2457" i="4"/>
  <c r="M2457" i="4" s="1"/>
  <c r="K2458" i="4"/>
  <c r="M2458" i="4" s="1"/>
  <c r="K2459" i="4"/>
  <c r="M2459" i="4" s="1"/>
  <c r="K2460" i="4"/>
  <c r="M2460" i="4" s="1"/>
  <c r="K2461" i="4"/>
  <c r="M2461" i="4" s="1"/>
  <c r="K2462" i="4"/>
  <c r="M2462" i="4" s="1"/>
  <c r="K2463" i="4"/>
  <c r="M2463" i="4" s="1"/>
  <c r="K2464" i="4"/>
  <c r="M2464" i="4" s="1"/>
  <c r="K2465" i="4"/>
  <c r="K2466" i="4"/>
  <c r="K2467" i="4"/>
  <c r="M2467" i="4" s="1"/>
  <c r="K2468" i="4"/>
  <c r="M2468" i="4" s="1"/>
  <c r="K2469" i="4"/>
  <c r="M2469" i="4" s="1"/>
  <c r="K2470" i="4"/>
  <c r="K2471" i="4"/>
  <c r="K2472" i="4"/>
  <c r="M2472" i="4" s="1"/>
  <c r="K2473" i="4"/>
  <c r="M2473" i="4" s="1"/>
  <c r="K2474" i="4"/>
  <c r="M2474" i="4" s="1"/>
  <c r="K2475" i="4"/>
  <c r="M2475" i="4" s="1"/>
  <c r="K2476" i="4"/>
  <c r="M2476" i="4" s="1"/>
  <c r="K2477" i="4"/>
  <c r="M2477" i="4" s="1"/>
  <c r="K2478" i="4"/>
  <c r="M2478" i="4" s="1"/>
  <c r="K2479" i="4"/>
  <c r="M2479" i="4" s="1"/>
  <c r="K2480" i="4"/>
  <c r="M2480" i="4" s="1"/>
  <c r="K2481" i="4"/>
  <c r="K2482" i="4"/>
  <c r="K2483" i="4"/>
  <c r="M2483" i="4" s="1"/>
  <c r="K2484" i="4"/>
  <c r="M2484" i="4" s="1"/>
  <c r="K2485" i="4"/>
  <c r="M2485" i="4" s="1"/>
  <c r="K2486" i="4"/>
  <c r="K2487" i="4"/>
  <c r="K2488" i="4"/>
  <c r="M2488" i="4" s="1"/>
  <c r="K2489" i="4"/>
  <c r="M2489" i="4" s="1"/>
  <c r="K2490" i="4"/>
  <c r="M2490" i="4" s="1"/>
  <c r="K2491" i="4"/>
  <c r="M2491" i="4" s="1"/>
  <c r="K2492" i="4"/>
  <c r="M2492" i="4" s="1"/>
  <c r="K2493" i="4"/>
  <c r="M2493" i="4" s="1"/>
  <c r="K2494" i="4"/>
  <c r="M2494" i="4" s="1"/>
  <c r="K2495" i="4"/>
  <c r="M2495" i="4" s="1"/>
  <c r="K2496" i="4"/>
  <c r="M2496" i="4" s="1"/>
  <c r="K2497" i="4"/>
  <c r="K2498" i="4"/>
  <c r="K2499" i="4"/>
  <c r="M2499" i="4" s="1"/>
  <c r="K2500" i="4"/>
  <c r="M2500" i="4" s="1"/>
  <c r="K2501" i="4"/>
  <c r="M2501" i="4" s="1"/>
  <c r="K2502" i="4"/>
  <c r="K2503" i="4"/>
  <c r="K2504" i="4"/>
  <c r="M2504" i="4" s="1"/>
  <c r="K2505" i="4"/>
  <c r="M2505" i="4" s="1"/>
  <c r="K2506" i="4"/>
  <c r="M2506" i="4" s="1"/>
  <c r="K2507" i="4"/>
  <c r="M2507" i="4" s="1"/>
  <c r="K2508" i="4"/>
  <c r="M2508" i="4" s="1"/>
  <c r="K2509" i="4"/>
  <c r="M2509" i="4" s="1"/>
  <c r="K2510" i="4"/>
  <c r="M2510" i="4" s="1"/>
  <c r="K2511" i="4"/>
  <c r="M2511" i="4" s="1"/>
  <c r="K2512" i="4"/>
  <c r="M2512" i="4" s="1"/>
  <c r="K2513" i="4"/>
  <c r="K2514" i="4"/>
  <c r="K2515" i="4"/>
  <c r="M2515" i="4" s="1"/>
  <c r="K2516" i="4"/>
  <c r="M2516" i="4" s="1"/>
  <c r="K2517" i="4"/>
  <c r="M2517" i="4" s="1"/>
  <c r="K2518" i="4"/>
  <c r="K2519" i="4"/>
  <c r="K2520" i="4"/>
  <c r="M2520" i="4" s="1"/>
  <c r="K2521" i="4"/>
  <c r="M2521" i="4" s="1"/>
  <c r="K2522" i="4"/>
  <c r="M2522" i="4" s="1"/>
  <c r="K2523" i="4"/>
  <c r="M2523" i="4" s="1"/>
  <c r="K2524" i="4"/>
  <c r="M2524" i="4" s="1"/>
  <c r="K2525" i="4"/>
  <c r="M2525" i="4" s="1"/>
  <c r="K2526" i="4"/>
  <c r="M2526" i="4" s="1"/>
  <c r="K2527" i="4"/>
  <c r="M2527" i="4" s="1"/>
  <c r="K2528" i="4"/>
  <c r="M2528" i="4" s="1"/>
  <c r="K2529" i="4"/>
  <c r="K2530" i="4"/>
  <c r="K2531" i="4"/>
  <c r="M2531" i="4" s="1"/>
  <c r="K2532" i="4"/>
  <c r="M2532" i="4" s="1"/>
  <c r="K2533" i="4"/>
  <c r="M2533" i="4" s="1"/>
  <c r="K2534" i="4"/>
  <c r="K2535" i="4"/>
  <c r="K2536" i="4"/>
  <c r="M2536" i="4" s="1"/>
  <c r="K2537" i="4"/>
  <c r="M2537" i="4" s="1"/>
  <c r="K2538" i="4"/>
  <c r="M2538" i="4" s="1"/>
  <c r="K2539" i="4"/>
  <c r="M2539" i="4" s="1"/>
  <c r="K2540" i="4"/>
  <c r="M2540" i="4" s="1"/>
  <c r="K2541" i="4"/>
  <c r="M2541" i="4" s="1"/>
  <c r="K2542" i="4"/>
  <c r="M2542" i="4" s="1"/>
  <c r="K2543" i="4"/>
  <c r="M2543" i="4" s="1"/>
  <c r="K2544" i="4"/>
  <c r="M2544" i="4" s="1"/>
  <c r="K2545" i="4"/>
  <c r="K2546" i="4"/>
  <c r="K2547" i="4"/>
  <c r="M2547" i="4" s="1"/>
  <c r="K2548" i="4"/>
  <c r="M2548" i="4" s="1"/>
  <c r="K2549" i="4"/>
  <c r="M2549" i="4" s="1"/>
  <c r="K2550" i="4"/>
  <c r="K2551" i="4"/>
  <c r="K2552" i="4"/>
  <c r="M2552" i="4" s="1"/>
  <c r="K2553" i="4"/>
  <c r="M2553" i="4" s="1"/>
  <c r="K2554" i="4"/>
  <c r="M2554" i="4" s="1"/>
  <c r="K2555" i="4"/>
  <c r="M2555" i="4" s="1"/>
  <c r="K2556" i="4"/>
  <c r="M2556" i="4" s="1"/>
  <c r="K2557" i="4"/>
  <c r="M2557" i="4" s="1"/>
  <c r="K2558" i="4"/>
  <c r="M2558" i="4" s="1"/>
  <c r="K2559" i="4"/>
  <c r="M2559" i="4" s="1"/>
  <c r="K2560" i="4"/>
  <c r="M2560" i="4" s="1"/>
  <c r="K2561" i="4"/>
  <c r="K2562" i="4"/>
  <c r="K2563" i="4"/>
  <c r="M2563" i="4" s="1"/>
  <c r="K2564" i="4"/>
  <c r="M2564" i="4" s="1"/>
  <c r="K2565" i="4"/>
  <c r="M2565" i="4" s="1"/>
  <c r="K2566" i="4"/>
  <c r="K2567" i="4"/>
  <c r="K2568" i="4"/>
  <c r="M2568" i="4" s="1"/>
  <c r="K2569" i="4"/>
  <c r="M2569" i="4" s="1"/>
  <c r="K2570" i="4"/>
  <c r="M2570" i="4" s="1"/>
  <c r="K2571" i="4"/>
  <c r="M2571" i="4" s="1"/>
  <c r="K2572" i="4"/>
  <c r="M2572" i="4" s="1"/>
  <c r="K2573" i="4"/>
  <c r="M2573" i="4" s="1"/>
  <c r="K2574" i="4"/>
  <c r="M2574" i="4" s="1"/>
  <c r="K2575" i="4"/>
  <c r="M2575" i="4" s="1"/>
  <c r="K2576" i="4"/>
  <c r="M2576" i="4" s="1"/>
  <c r="K2577" i="4"/>
  <c r="K2578" i="4"/>
  <c r="K2579" i="4"/>
  <c r="M2579" i="4" s="1"/>
  <c r="K2580" i="4"/>
  <c r="M2580" i="4" s="1"/>
  <c r="K2581" i="4"/>
  <c r="M2581" i="4" s="1"/>
  <c r="K2582" i="4"/>
  <c r="K2583" i="4"/>
  <c r="K2584" i="4"/>
  <c r="M2584" i="4" s="1"/>
  <c r="K2585" i="4"/>
  <c r="M2585" i="4" s="1"/>
  <c r="K2586" i="4"/>
  <c r="M2586" i="4" s="1"/>
  <c r="K2587" i="4"/>
  <c r="M2587" i="4" s="1"/>
  <c r="K2588" i="4"/>
  <c r="M2588" i="4" s="1"/>
  <c r="K2589" i="4"/>
  <c r="M2589" i="4" s="1"/>
  <c r="K2590" i="4"/>
  <c r="M2590" i="4" s="1"/>
  <c r="K2591" i="4"/>
  <c r="M2591" i="4" s="1"/>
  <c r="K2592" i="4"/>
  <c r="M2592" i="4" s="1"/>
  <c r="K2593" i="4"/>
  <c r="K2594" i="4"/>
  <c r="K2595" i="4"/>
  <c r="M2595" i="4" s="1"/>
  <c r="K2596" i="4"/>
  <c r="M2596" i="4" s="1"/>
  <c r="K2597" i="4"/>
  <c r="M2597" i="4" s="1"/>
  <c r="K2598" i="4"/>
  <c r="K2599" i="4"/>
  <c r="K2600" i="4"/>
  <c r="M2600" i="4" s="1"/>
  <c r="K2601" i="4"/>
  <c r="M2601" i="4" s="1"/>
  <c r="K2602" i="4"/>
  <c r="M2602" i="4" s="1"/>
  <c r="K2603" i="4"/>
  <c r="M2603" i="4" s="1"/>
  <c r="K2604" i="4"/>
  <c r="M2604" i="4" s="1"/>
  <c r="K2605" i="4"/>
  <c r="M2605" i="4" s="1"/>
  <c r="K2606" i="4"/>
  <c r="M2606" i="4" s="1"/>
  <c r="K2607" i="4"/>
  <c r="M2607" i="4" s="1"/>
  <c r="K2608" i="4"/>
  <c r="M2608" i="4" s="1"/>
  <c r="K2609" i="4"/>
  <c r="K2610" i="4"/>
  <c r="K2611" i="4"/>
  <c r="M2611" i="4" s="1"/>
  <c r="K2612" i="4"/>
  <c r="M2612" i="4" s="1"/>
  <c r="K2613" i="4"/>
  <c r="M2613" i="4" s="1"/>
  <c r="K2614" i="4"/>
  <c r="K2615" i="4"/>
  <c r="K2616" i="4"/>
  <c r="M2616" i="4" s="1"/>
  <c r="K2617" i="4"/>
  <c r="M2617" i="4" s="1"/>
  <c r="K2618" i="4"/>
  <c r="M2618" i="4" s="1"/>
  <c r="K2619" i="4"/>
  <c r="M2619" i="4" s="1"/>
  <c r="K2620" i="4"/>
  <c r="M2620" i="4" s="1"/>
  <c r="K2621" i="4"/>
  <c r="M2621" i="4" s="1"/>
  <c r="K2622" i="4"/>
  <c r="M2622" i="4" s="1"/>
  <c r="K2623" i="4"/>
  <c r="M2623" i="4" s="1"/>
  <c r="K2624" i="4"/>
  <c r="M2624" i="4" s="1"/>
  <c r="K2625" i="4"/>
  <c r="K2626" i="4"/>
  <c r="K2627" i="4"/>
  <c r="M2627" i="4" s="1"/>
  <c r="K2628" i="4"/>
  <c r="M2628" i="4" s="1"/>
  <c r="K2629" i="4"/>
  <c r="M2629" i="4" s="1"/>
  <c r="K2630" i="4"/>
  <c r="K2631" i="4"/>
  <c r="K2632" i="4"/>
  <c r="M2632" i="4" s="1"/>
  <c r="K2633" i="4"/>
  <c r="M2633" i="4" s="1"/>
  <c r="K2634" i="4"/>
  <c r="M2634" i="4" s="1"/>
  <c r="K2635" i="4"/>
  <c r="M2635" i="4" s="1"/>
  <c r="K2636" i="4"/>
  <c r="M2636" i="4" s="1"/>
  <c r="K2637" i="4"/>
  <c r="M2637" i="4" s="1"/>
  <c r="K2638" i="4"/>
  <c r="M2638" i="4" s="1"/>
  <c r="K2639" i="4"/>
  <c r="M2639" i="4" s="1"/>
  <c r="K2640" i="4"/>
  <c r="M2640" i="4" s="1"/>
  <c r="K2641" i="4"/>
  <c r="K2642" i="4"/>
  <c r="K2643" i="4"/>
  <c r="M2643" i="4" s="1"/>
  <c r="K2644" i="4"/>
  <c r="M2644" i="4" s="1"/>
  <c r="K2645" i="4"/>
  <c r="M2645" i="4" s="1"/>
  <c r="K2646" i="4"/>
  <c r="K2647" i="4"/>
  <c r="K2648" i="4"/>
  <c r="M2648" i="4" s="1"/>
  <c r="K2649" i="4"/>
  <c r="M2649" i="4" s="1"/>
  <c r="K2650" i="4"/>
  <c r="M2650" i="4" s="1"/>
  <c r="K2651" i="4"/>
  <c r="M2651" i="4" s="1"/>
  <c r="K2652" i="4"/>
  <c r="M2652" i="4" s="1"/>
  <c r="K2653" i="4"/>
  <c r="M2653" i="4" s="1"/>
  <c r="K2654" i="4"/>
  <c r="M2654" i="4" s="1"/>
  <c r="K2655" i="4"/>
  <c r="M2655" i="4" s="1"/>
  <c r="K2656" i="4"/>
  <c r="M2656" i="4" s="1"/>
  <c r="K2657" i="4"/>
  <c r="K2658" i="4"/>
  <c r="K2659" i="4"/>
  <c r="M2659" i="4" s="1"/>
  <c r="K2660" i="4"/>
  <c r="M2660" i="4" s="1"/>
  <c r="K2661" i="4"/>
  <c r="M2661" i="4" s="1"/>
  <c r="K2662" i="4"/>
  <c r="K2663" i="4"/>
  <c r="K2664" i="4"/>
  <c r="M2664" i="4" s="1"/>
  <c r="K2665" i="4"/>
  <c r="M2665" i="4" s="1"/>
  <c r="K2666" i="4"/>
  <c r="M2666" i="4" s="1"/>
  <c r="K2667" i="4"/>
  <c r="M2667" i="4" s="1"/>
  <c r="K2668" i="4"/>
  <c r="M2668" i="4" s="1"/>
  <c r="K2669" i="4"/>
  <c r="M2669" i="4" s="1"/>
  <c r="K2670" i="4"/>
  <c r="M2670" i="4" s="1"/>
  <c r="K2671" i="4"/>
  <c r="M2671" i="4" s="1"/>
  <c r="K2672" i="4"/>
  <c r="M2672" i="4" s="1"/>
  <c r="K2673" i="4"/>
  <c r="K2674" i="4"/>
  <c r="K2675" i="4"/>
  <c r="M2675" i="4" s="1"/>
  <c r="K2676" i="4"/>
  <c r="M2676" i="4" s="1"/>
  <c r="K2677" i="4"/>
  <c r="M2677" i="4" s="1"/>
  <c r="K2678" i="4"/>
  <c r="K2679" i="4"/>
  <c r="K2680" i="4"/>
  <c r="M2680" i="4" s="1"/>
  <c r="K2681" i="4"/>
  <c r="M2681" i="4" s="1"/>
  <c r="K2682" i="4"/>
  <c r="M2682" i="4" s="1"/>
  <c r="K2683" i="4"/>
  <c r="M2683" i="4" s="1"/>
  <c r="K2684" i="4"/>
  <c r="M2684" i="4" s="1"/>
  <c r="K2685" i="4"/>
  <c r="M2685" i="4" s="1"/>
  <c r="K2686" i="4"/>
  <c r="M2686" i="4" s="1"/>
  <c r="K2687" i="4"/>
  <c r="M2687" i="4" s="1"/>
  <c r="K2688" i="4"/>
  <c r="M2688" i="4" s="1"/>
  <c r="K2689" i="4"/>
  <c r="K2690" i="4"/>
  <c r="K2691" i="4"/>
  <c r="M2691" i="4" s="1"/>
  <c r="K2692" i="4"/>
  <c r="M2692" i="4" s="1"/>
  <c r="K2693" i="4"/>
  <c r="M2693" i="4" s="1"/>
  <c r="K2694" i="4"/>
  <c r="K2695" i="4"/>
  <c r="K2696" i="4"/>
  <c r="M2696" i="4" s="1"/>
  <c r="K2697" i="4"/>
  <c r="M2697" i="4" s="1"/>
  <c r="K2698" i="4"/>
  <c r="M2698" i="4" s="1"/>
  <c r="K2699" i="4"/>
  <c r="M2699" i="4" s="1"/>
  <c r="K2700" i="4"/>
  <c r="M2700" i="4" s="1"/>
  <c r="K2701" i="4"/>
  <c r="M2701" i="4" s="1"/>
  <c r="K2702" i="4"/>
  <c r="M2702" i="4" s="1"/>
  <c r="K2703" i="4"/>
  <c r="M2703" i="4" s="1"/>
  <c r="K2704" i="4"/>
  <c r="M2704" i="4" s="1"/>
  <c r="K2705" i="4"/>
  <c r="K2706" i="4"/>
  <c r="K2707" i="4"/>
  <c r="M2707" i="4" s="1"/>
  <c r="K2708" i="4"/>
  <c r="M2708" i="4" s="1"/>
  <c r="K2709" i="4"/>
  <c r="M2709" i="4" s="1"/>
  <c r="K2710" i="4"/>
  <c r="K2711" i="4"/>
  <c r="K2712" i="4"/>
  <c r="M2712" i="4" s="1"/>
  <c r="K2713" i="4"/>
  <c r="M2713" i="4" s="1"/>
  <c r="K2714" i="4"/>
  <c r="M2714" i="4" s="1"/>
  <c r="K2715" i="4"/>
  <c r="M2715" i="4" s="1"/>
  <c r="K2716" i="4"/>
  <c r="M2716" i="4" s="1"/>
  <c r="K2717" i="4"/>
  <c r="M2717" i="4" s="1"/>
  <c r="K2718" i="4"/>
  <c r="M2718" i="4" s="1"/>
  <c r="K2719" i="4"/>
  <c r="M2719" i="4" s="1"/>
  <c r="K2720" i="4"/>
  <c r="M2720" i="4" s="1"/>
  <c r="K2721" i="4"/>
  <c r="K2722" i="4"/>
  <c r="K2723" i="4"/>
  <c r="M2723" i="4" s="1"/>
  <c r="K2724" i="4"/>
  <c r="M2724" i="4" s="1"/>
  <c r="K2725" i="4"/>
  <c r="M2725" i="4" s="1"/>
  <c r="K2726" i="4"/>
  <c r="K2727" i="4"/>
  <c r="K2728" i="4"/>
  <c r="M2728" i="4" s="1"/>
  <c r="K2729" i="4"/>
  <c r="M2729" i="4" s="1"/>
  <c r="K2730" i="4"/>
  <c r="M2730" i="4" s="1"/>
  <c r="K2731" i="4"/>
  <c r="M2731" i="4" s="1"/>
  <c r="K2732" i="4"/>
  <c r="M2732" i="4" s="1"/>
  <c r="K2733" i="4"/>
  <c r="M2733" i="4" s="1"/>
  <c r="K2734" i="4"/>
  <c r="M2734" i="4" s="1"/>
  <c r="K2735" i="4"/>
  <c r="M2735" i="4" s="1"/>
  <c r="K2736" i="4"/>
  <c r="M2736" i="4" s="1"/>
  <c r="K2737" i="4"/>
  <c r="K2738" i="4"/>
  <c r="K2739" i="4"/>
  <c r="M2739" i="4" s="1"/>
  <c r="K2740" i="4"/>
  <c r="M2740" i="4" s="1"/>
  <c r="K2741" i="4"/>
  <c r="M2741" i="4" s="1"/>
  <c r="K2742" i="4"/>
  <c r="K2743" i="4"/>
  <c r="K2744" i="4"/>
  <c r="M2744" i="4" s="1"/>
  <c r="K2745" i="4"/>
  <c r="M2745" i="4" s="1"/>
  <c r="K2746" i="4"/>
  <c r="M2746" i="4" s="1"/>
  <c r="K2747" i="4"/>
  <c r="M2747" i="4" s="1"/>
  <c r="K2748" i="4"/>
  <c r="M2748" i="4" s="1"/>
  <c r="K2749" i="4"/>
  <c r="M2749" i="4" s="1"/>
  <c r="K2750" i="4"/>
  <c r="M2750" i="4" s="1"/>
  <c r="K2751" i="4"/>
  <c r="M2751" i="4" s="1"/>
  <c r="K2752" i="4"/>
  <c r="M2752" i="4" s="1"/>
  <c r="K2753" i="4"/>
  <c r="K2754" i="4"/>
  <c r="K2755" i="4"/>
  <c r="M2755" i="4" s="1"/>
  <c r="K2756" i="4"/>
  <c r="M2756" i="4" s="1"/>
  <c r="K2757" i="4"/>
  <c r="M2757" i="4" s="1"/>
  <c r="K2758" i="4"/>
  <c r="K2759" i="4"/>
  <c r="K2760" i="4"/>
  <c r="M2760" i="4" s="1"/>
  <c r="K2761" i="4"/>
  <c r="M2761" i="4" s="1"/>
  <c r="K2762" i="4"/>
  <c r="M2762" i="4" s="1"/>
  <c r="K2763" i="4"/>
  <c r="M2763" i="4" s="1"/>
  <c r="K2764" i="4"/>
  <c r="M2764" i="4" s="1"/>
  <c r="K2765" i="4"/>
  <c r="M2765" i="4" s="1"/>
  <c r="K2766" i="4"/>
  <c r="M2766" i="4" s="1"/>
  <c r="K2767" i="4"/>
  <c r="M2767" i="4" s="1"/>
  <c r="K2768" i="4"/>
  <c r="M2768" i="4" s="1"/>
  <c r="K2769" i="4"/>
  <c r="K2770" i="4"/>
  <c r="K2771" i="4"/>
  <c r="M2771" i="4" s="1"/>
  <c r="K2772" i="4"/>
  <c r="M2772" i="4" s="1"/>
  <c r="K2773" i="4"/>
  <c r="M2773" i="4" s="1"/>
  <c r="K2774" i="4"/>
  <c r="K2775" i="4"/>
  <c r="K2776" i="4"/>
  <c r="M2776" i="4" s="1"/>
  <c r="K2777" i="4"/>
  <c r="M2777" i="4" s="1"/>
  <c r="K2778" i="4"/>
  <c r="M2778" i="4" s="1"/>
  <c r="K2779" i="4"/>
  <c r="M2779" i="4" s="1"/>
  <c r="K2780" i="4"/>
  <c r="M2780" i="4" s="1"/>
  <c r="K2781" i="4"/>
  <c r="M2781" i="4" s="1"/>
  <c r="K2782" i="4"/>
  <c r="M2782" i="4" s="1"/>
  <c r="K2783" i="4"/>
  <c r="M2783" i="4" s="1"/>
  <c r="K2784" i="4"/>
  <c r="M2784" i="4" s="1"/>
  <c r="K2785" i="4"/>
  <c r="K2786" i="4"/>
  <c r="K2787" i="4"/>
  <c r="M2787" i="4" s="1"/>
  <c r="K2788" i="4"/>
  <c r="M2788" i="4" s="1"/>
  <c r="K2789" i="4"/>
  <c r="M2789" i="4" s="1"/>
  <c r="K2790" i="4"/>
  <c r="K2791" i="4"/>
  <c r="K2792" i="4"/>
  <c r="M2792" i="4" s="1"/>
  <c r="K2793" i="4"/>
  <c r="M2793" i="4" s="1"/>
  <c r="K2794" i="4"/>
  <c r="M2794" i="4" s="1"/>
  <c r="K2795" i="4"/>
  <c r="M2795" i="4" s="1"/>
  <c r="K2796" i="4"/>
  <c r="M2796" i="4" s="1"/>
  <c r="K2797" i="4"/>
  <c r="M2797" i="4" s="1"/>
  <c r="K2798" i="4"/>
  <c r="M2798" i="4" s="1"/>
  <c r="K2799" i="4"/>
  <c r="M2799" i="4" s="1"/>
  <c r="K2800" i="4"/>
  <c r="M2800" i="4" s="1"/>
  <c r="K2801" i="4"/>
  <c r="K2802" i="4"/>
  <c r="K2803" i="4"/>
  <c r="M2803" i="4" s="1"/>
  <c r="K2804" i="4"/>
  <c r="M2804" i="4" s="1"/>
  <c r="K2805" i="4"/>
  <c r="M2805" i="4" s="1"/>
  <c r="K2806" i="4"/>
  <c r="K2807" i="4"/>
  <c r="K2808" i="4"/>
  <c r="M2808" i="4" s="1"/>
  <c r="K2809" i="4"/>
  <c r="M2809" i="4" s="1"/>
  <c r="K2810" i="4"/>
  <c r="M2810" i="4" s="1"/>
  <c r="K2811" i="4"/>
  <c r="M2811" i="4" s="1"/>
  <c r="K2812" i="4"/>
  <c r="M2812" i="4" s="1"/>
  <c r="K2813" i="4"/>
  <c r="M2813" i="4" s="1"/>
  <c r="K2814" i="4"/>
  <c r="M2814" i="4" s="1"/>
  <c r="K2815" i="4"/>
  <c r="M2815" i="4" s="1"/>
  <c r="K2816" i="4"/>
  <c r="M2816" i="4" s="1"/>
  <c r="K2817" i="4"/>
  <c r="K2818" i="4"/>
  <c r="K2819" i="4"/>
  <c r="M2819" i="4" s="1"/>
  <c r="K2820" i="4"/>
  <c r="M2820" i="4" s="1"/>
  <c r="K2821" i="4"/>
  <c r="M2821" i="4" s="1"/>
  <c r="K2822" i="4"/>
  <c r="K2823" i="4"/>
  <c r="K2824" i="4"/>
  <c r="M2824" i="4" s="1"/>
  <c r="K2825" i="4"/>
  <c r="M2825" i="4" s="1"/>
  <c r="K2826" i="4"/>
  <c r="M2826" i="4" s="1"/>
  <c r="K2827" i="4"/>
  <c r="M2827" i="4" s="1"/>
  <c r="K2828" i="4"/>
  <c r="M2828" i="4" s="1"/>
  <c r="K2829" i="4"/>
  <c r="M2829" i="4" s="1"/>
  <c r="K2830" i="4"/>
  <c r="M2830" i="4" s="1"/>
  <c r="K2831" i="4"/>
  <c r="M2831" i="4" s="1"/>
  <c r="K2832" i="4"/>
  <c r="M2832" i="4" s="1"/>
  <c r="K2833" i="4"/>
  <c r="K2834" i="4"/>
  <c r="K2835" i="4"/>
  <c r="M2835" i="4" s="1"/>
  <c r="K2836" i="4"/>
  <c r="M2836" i="4" s="1"/>
  <c r="K2837" i="4"/>
  <c r="M2837" i="4" s="1"/>
  <c r="K2838" i="4"/>
  <c r="K2839" i="4"/>
  <c r="K2840" i="4"/>
  <c r="M2840" i="4" s="1"/>
  <c r="K2841" i="4"/>
  <c r="M2841" i="4" s="1"/>
  <c r="K2842" i="4"/>
  <c r="M2842" i="4" s="1"/>
  <c r="K2843" i="4"/>
  <c r="M2843" i="4" s="1"/>
  <c r="K2844" i="4"/>
  <c r="M2844" i="4" s="1"/>
  <c r="K2845" i="4"/>
  <c r="M2845" i="4" s="1"/>
  <c r="K2846" i="4"/>
  <c r="M2846" i="4" s="1"/>
  <c r="K2847" i="4"/>
  <c r="M2847" i="4" s="1"/>
  <c r="K2848" i="4"/>
  <c r="M2848" i="4" s="1"/>
  <c r="K2849" i="4"/>
  <c r="K2850" i="4"/>
  <c r="K2851" i="4"/>
  <c r="M2851" i="4" s="1"/>
  <c r="K2852" i="4"/>
  <c r="M2852" i="4" s="1"/>
  <c r="K2853" i="4"/>
  <c r="M2853" i="4" s="1"/>
  <c r="K2854" i="4"/>
  <c r="K2855" i="4"/>
  <c r="K2856" i="4"/>
  <c r="M2856" i="4" s="1"/>
  <c r="K2857" i="4"/>
  <c r="M2857" i="4" s="1"/>
  <c r="K2858" i="4"/>
  <c r="M2858" i="4" s="1"/>
  <c r="K2859" i="4"/>
  <c r="M2859" i="4" s="1"/>
  <c r="K2860" i="4"/>
  <c r="M2860" i="4" s="1"/>
  <c r="K2861" i="4"/>
  <c r="M2861" i="4" s="1"/>
  <c r="K2862" i="4"/>
  <c r="M2862" i="4" s="1"/>
  <c r="K2863" i="4"/>
  <c r="M2863" i="4" s="1"/>
  <c r="K2864" i="4"/>
  <c r="M2864" i="4" s="1"/>
  <c r="K2865" i="4"/>
  <c r="K2866" i="4"/>
  <c r="K2867" i="4"/>
  <c r="M2867" i="4" s="1"/>
  <c r="K2868" i="4"/>
  <c r="M2868" i="4" s="1"/>
  <c r="K2869" i="4"/>
  <c r="M2869" i="4" s="1"/>
  <c r="K2870" i="4"/>
  <c r="K2871" i="4"/>
  <c r="K2872" i="4"/>
  <c r="M2872" i="4" s="1"/>
  <c r="K2873" i="4"/>
  <c r="M2873" i="4" s="1"/>
  <c r="K2874" i="4"/>
  <c r="M2874" i="4" s="1"/>
  <c r="K2875" i="4"/>
  <c r="M2875" i="4" s="1"/>
  <c r="K2876" i="4"/>
  <c r="M2876" i="4" s="1"/>
  <c r="K2877" i="4"/>
  <c r="M2877" i="4" s="1"/>
  <c r="K2878" i="4"/>
  <c r="M2878" i="4" s="1"/>
  <c r="K2879" i="4"/>
  <c r="M2879" i="4" s="1"/>
  <c r="K2880" i="4"/>
  <c r="M2880" i="4" s="1"/>
  <c r="K2881" i="4"/>
  <c r="K2882" i="4"/>
  <c r="K2883" i="4"/>
  <c r="M2883" i="4" s="1"/>
  <c r="K2884" i="4"/>
  <c r="M2884" i="4" s="1"/>
  <c r="K2885" i="4"/>
  <c r="M2885" i="4" s="1"/>
  <c r="K2886" i="4"/>
  <c r="K2887" i="4"/>
  <c r="K2888" i="4"/>
  <c r="M2888" i="4" s="1"/>
  <c r="K2889" i="4"/>
  <c r="M2889" i="4" s="1"/>
  <c r="K2890" i="4"/>
  <c r="M2890" i="4" s="1"/>
  <c r="K2891" i="4"/>
  <c r="M2891" i="4" s="1"/>
  <c r="K2892" i="4"/>
  <c r="M2892" i="4" s="1"/>
  <c r="K2893" i="4"/>
  <c r="M2893" i="4" s="1"/>
  <c r="K2894" i="4"/>
  <c r="M2894" i="4" s="1"/>
  <c r="K2895" i="4"/>
  <c r="M2895" i="4" s="1"/>
  <c r="K2896" i="4"/>
  <c r="M2896" i="4" s="1"/>
  <c r="K2897" i="4"/>
  <c r="K2898" i="4"/>
  <c r="K2899" i="4"/>
  <c r="M2899" i="4" s="1"/>
  <c r="K2900" i="4"/>
  <c r="M2900" i="4" s="1"/>
  <c r="K2901" i="4"/>
  <c r="M2901" i="4" s="1"/>
  <c r="K2902" i="4"/>
  <c r="K2903" i="4"/>
  <c r="K2904" i="4"/>
  <c r="M2904" i="4" s="1"/>
  <c r="K2905" i="4"/>
  <c r="M2905" i="4" s="1"/>
  <c r="K2906" i="4"/>
  <c r="M2906" i="4" s="1"/>
  <c r="K2907" i="4"/>
  <c r="M2907" i="4" s="1"/>
  <c r="K2908" i="4"/>
  <c r="M2908" i="4" s="1"/>
  <c r="K2909" i="4"/>
  <c r="M2909" i="4" s="1"/>
  <c r="K2910" i="4"/>
  <c r="M2910" i="4" s="1"/>
  <c r="K2911" i="4"/>
  <c r="M2911" i="4" s="1"/>
  <c r="K2912" i="4"/>
  <c r="M2912" i="4" s="1"/>
  <c r="K2913" i="4"/>
  <c r="K2914" i="4"/>
  <c r="K2915" i="4"/>
  <c r="M2915" i="4" s="1"/>
  <c r="K2916" i="4"/>
  <c r="M2916" i="4" s="1"/>
  <c r="K2917" i="4"/>
  <c r="M2917" i="4" s="1"/>
  <c r="K2918" i="4"/>
  <c r="K2919" i="4"/>
  <c r="K2920" i="4"/>
  <c r="M2920" i="4" s="1"/>
  <c r="K2921" i="4"/>
  <c r="M2921" i="4" s="1"/>
  <c r="K2922" i="4"/>
  <c r="M2922" i="4" s="1"/>
  <c r="K2923" i="4"/>
  <c r="M2923" i="4" s="1"/>
  <c r="K2924" i="4"/>
  <c r="M2924" i="4" s="1"/>
  <c r="K2925" i="4"/>
  <c r="M2925" i="4" s="1"/>
  <c r="K2926" i="4"/>
  <c r="M2926" i="4" s="1"/>
  <c r="K2927" i="4"/>
  <c r="M2927" i="4" s="1"/>
  <c r="K2928" i="4"/>
  <c r="M2928" i="4" s="1"/>
  <c r="K2929" i="4"/>
  <c r="K2930" i="4"/>
  <c r="K2931" i="4"/>
  <c r="M2931" i="4" s="1"/>
  <c r="K2932" i="4"/>
  <c r="M2932" i="4" s="1"/>
  <c r="K2933" i="4"/>
  <c r="M2933" i="4" s="1"/>
  <c r="K2934" i="4"/>
  <c r="K2935" i="4"/>
  <c r="K2936" i="4"/>
  <c r="M2936" i="4" s="1"/>
  <c r="K2937" i="4"/>
  <c r="M2937" i="4" s="1"/>
  <c r="K2938" i="4"/>
  <c r="M2938" i="4" s="1"/>
  <c r="K2939" i="4"/>
  <c r="M2939" i="4" s="1"/>
  <c r="K2940" i="4"/>
  <c r="M2940" i="4" s="1"/>
  <c r="K2941" i="4"/>
  <c r="M2941" i="4" s="1"/>
  <c r="K2942" i="4"/>
  <c r="M2942" i="4" s="1"/>
  <c r="K2943" i="4"/>
  <c r="M2943" i="4" s="1"/>
  <c r="K2944" i="4"/>
  <c r="M2944" i="4" s="1"/>
  <c r="K2945" i="4"/>
  <c r="K2946" i="4"/>
  <c r="K2947" i="4"/>
  <c r="M2947" i="4" s="1"/>
  <c r="K2948" i="4"/>
  <c r="M2948" i="4" s="1"/>
  <c r="K2949" i="4"/>
  <c r="M2949" i="4" s="1"/>
  <c r="K2950" i="4"/>
  <c r="K2951" i="4"/>
  <c r="K2952" i="4"/>
  <c r="M2952" i="4" s="1"/>
  <c r="K2953" i="4"/>
  <c r="M2953" i="4" s="1"/>
  <c r="K2954" i="4"/>
  <c r="M2954" i="4" s="1"/>
  <c r="K2955" i="4"/>
  <c r="M2955" i="4" s="1"/>
  <c r="K2956" i="4"/>
  <c r="M2956" i="4" s="1"/>
  <c r="K2957" i="4"/>
  <c r="M2957" i="4" s="1"/>
  <c r="K2958" i="4"/>
  <c r="M2958" i="4" s="1"/>
  <c r="K2959" i="4"/>
  <c r="M2959" i="4" s="1"/>
  <c r="K2960" i="4"/>
  <c r="M2960" i="4" s="1"/>
  <c r="K2961" i="4"/>
  <c r="K2962" i="4"/>
  <c r="K2963" i="4"/>
  <c r="M2963" i="4" s="1"/>
  <c r="K2964" i="4"/>
  <c r="M2964" i="4" s="1"/>
  <c r="K2965" i="4"/>
  <c r="M2965" i="4" s="1"/>
  <c r="K2966" i="4"/>
  <c r="K2967" i="4"/>
  <c r="K2968" i="4"/>
  <c r="M2968" i="4" s="1"/>
  <c r="K2969" i="4"/>
  <c r="M2969" i="4" s="1"/>
  <c r="K2970" i="4"/>
  <c r="M2970" i="4" s="1"/>
  <c r="K2971" i="4"/>
  <c r="M2971" i="4" s="1"/>
  <c r="K2972" i="4"/>
  <c r="M2972" i="4" s="1"/>
  <c r="K2973" i="4"/>
  <c r="M2973" i="4" s="1"/>
  <c r="K2974" i="4"/>
  <c r="M2974" i="4" s="1"/>
  <c r="K2975" i="4"/>
  <c r="M2975" i="4" s="1"/>
  <c r="K2976" i="4"/>
  <c r="M2976" i="4" s="1"/>
  <c r="K2977" i="4"/>
  <c r="K2978" i="4"/>
  <c r="K2979" i="4"/>
  <c r="M2979" i="4" s="1"/>
  <c r="K2980" i="4"/>
  <c r="M2980" i="4" s="1"/>
  <c r="K2981" i="4"/>
  <c r="M2981" i="4" s="1"/>
  <c r="K2982" i="4"/>
  <c r="K2983" i="4"/>
  <c r="K2984" i="4"/>
  <c r="M2984" i="4" s="1"/>
  <c r="K2985" i="4"/>
  <c r="M2985" i="4" s="1"/>
  <c r="K2986" i="4"/>
  <c r="M2986" i="4" s="1"/>
  <c r="K2987" i="4"/>
  <c r="M2987" i="4" s="1"/>
  <c r="K2988" i="4"/>
  <c r="M2988" i="4" s="1"/>
  <c r="K2989" i="4"/>
  <c r="M2989" i="4" s="1"/>
  <c r="K2990" i="4"/>
  <c r="M2990" i="4" s="1"/>
  <c r="K2991" i="4"/>
  <c r="M2991" i="4" s="1"/>
  <c r="K2992" i="4"/>
  <c r="M2992" i="4" s="1"/>
  <c r="K2993" i="4"/>
  <c r="K2994" i="4"/>
  <c r="K2995" i="4"/>
  <c r="M2995" i="4" s="1"/>
  <c r="K2996" i="4"/>
  <c r="M2996" i="4" s="1"/>
  <c r="K2997" i="4"/>
  <c r="M2997" i="4" s="1"/>
  <c r="K2998" i="4"/>
  <c r="K2999" i="4"/>
  <c r="K3000" i="4"/>
  <c r="M3000" i="4" s="1"/>
  <c r="K3001" i="4"/>
  <c r="M3001" i="4" s="1"/>
  <c r="K3002" i="4"/>
  <c r="M3002" i="4" s="1"/>
  <c r="K3003" i="4"/>
  <c r="M3003" i="4" s="1"/>
  <c r="K3004" i="4"/>
  <c r="M3004" i="4" s="1"/>
  <c r="K3005" i="4"/>
  <c r="M3005" i="4" s="1"/>
  <c r="K3006" i="4"/>
  <c r="M3006" i="4" s="1"/>
  <c r="K3007" i="4"/>
  <c r="M3007" i="4" s="1"/>
  <c r="K3008" i="4"/>
  <c r="M3008" i="4" s="1"/>
  <c r="K3009" i="4"/>
  <c r="K3010" i="4"/>
  <c r="K3011" i="4"/>
  <c r="M3011" i="4" s="1"/>
  <c r="K3012" i="4"/>
  <c r="M3012" i="4" s="1"/>
  <c r="K3013" i="4"/>
  <c r="M3013" i="4" s="1"/>
  <c r="K3014" i="4"/>
  <c r="K3015" i="4"/>
  <c r="K3016" i="4"/>
  <c r="M3016" i="4" s="1"/>
  <c r="K3017" i="4"/>
  <c r="M3017" i="4" s="1"/>
  <c r="K3018" i="4"/>
  <c r="M3018" i="4" s="1"/>
  <c r="K3019" i="4"/>
  <c r="M3019" i="4" s="1"/>
  <c r="K3020" i="4"/>
  <c r="M3020" i="4" s="1"/>
  <c r="K3021" i="4"/>
  <c r="M3021" i="4" s="1"/>
  <c r="K3022" i="4"/>
  <c r="M3022" i="4" s="1"/>
  <c r="K3023" i="4"/>
  <c r="M3023" i="4" s="1"/>
  <c r="K3024" i="4"/>
  <c r="M3024" i="4" s="1"/>
  <c r="K3025" i="4"/>
  <c r="K3026" i="4"/>
  <c r="K3027" i="4"/>
  <c r="M3027" i="4" s="1"/>
  <c r="K3028" i="4"/>
  <c r="M3028" i="4" s="1"/>
  <c r="K3029" i="4"/>
  <c r="M3029" i="4" s="1"/>
  <c r="K3030" i="4"/>
  <c r="K3031" i="4"/>
  <c r="K3032" i="4"/>
  <c r="M3032" i="4" s="1"/>
  <c r="K3033" i="4"/>
  <c r="M3033" i="4" s="1"/>
  <c r="K3034" i="4"/>
  <c r="M3034" i="4" s="1"/>
  <c r="K3035" i="4"/>
  <c r="M3035" i="4" s="1"/>
  <c r="K3036" i="4"/>
  <c r="M3036" i="4" s="1"/>
  <c r="K3037" i="4"/>
  <c r="M3037" i="4" s="1"/>
  <c r="K3038" i="4"/>
  <c r="M3038" i="4" s="1"/>
  <c r="K3039" i="4"/>
  <c r="M3039" i="4" s="1"/>
  <c r="K3040" i="4"/>
  <c r="M3040" i="4" s="1"/>
  <c r="K3041" i="4"/>
  <c r="K3042" i="4"/>
  <c r="K3043" i="4"/>
  <c r="M3043" i="4" s="1"/>
  <c r="K3044" i="4"/>
  <c r="M3044" i="4" s="1"/>
  <c r="K3045" i="4"/>
  <c r="M3045" i="4" s="1"/>
  <c r="K3046" i="4"/>
  <c r="K3047" i="4"/>
  <c r="K3048" i="4"/>
  <c r="M3048" i="4" s="1"/>
  <c r="K3049" i="4"/>
  <c r="M3049" i="4" s="1"/>
  <c r="K3050" i="4"/>
  <c r="M3050" i="4" s="1"/>
  <c r="K3051" i="4"/>
  <c r="M3051" i="4" s="1"/>
  <c r="K3052" i="4"/>
  <c r="M3052" i="4" s="1"/>
  <c r="K3053" i="4"/>
  <c r="M3053" i="4" s="1"/>
  <c r="K3054" i="4"/>
  <c r="M3054" i="4" s="1"/>
  <c r="K3055" i="4"/>
  <c r="M3055" i="4" s="1"/>
  <c r="K3056" i="4"/>
  <c r="M3056" i="4" s="1"/>
  <c r="K3057" i="4"/>
  <c r="K3058" i="4"/>
  <c r="K3059" i="4"/>
  <c r="M3059" i="4" s="1"/>
  <c r="K3060" i="4"/>
  <c r="M3060" i="4" s="1"/>
  <c r="K3061" i="4"/>
  <c r="M3061" i="4" s="1"/>
  <c r="K3062" i="4"/>
  <c r="K3063" i="4"/>
  <c r="K3064" i="4"/>
  <c r="M3064" i="4" s="1"/>
  <c r="K3065" i="4"/>
  <c r="M3065" i="4" s="1"/>
  <c r="K3066" i="4"/>
  <c r="M3066" i="4" s="1"/>
  <c r="K3067" i="4"/>
  <c r="M3067" i="4" s="1"/>
  <c r="K3068" i="4"/>
  <c r="M3068" i="4" s="1"/>
  <c r="K3069" i="4"/>
  <c r="M3069" i="4" s="1"/>
  <c r="K3070" i="4"/>
  <c r="M3070" i="4" s="1"/>
  <c r="K3071" i="4"/>
  <c r="M3071" i="4" s="1"/>
  <c r="K3072" i="4"/>
  <c r="M3072" i="4" s="1"/>
  <c r="K3073" i="4"/>
  <c r="K3074" i="4"/>
  <c r="K3075" i="4"/>
  <c r="M3075" i="4" s="1"/>
  <c r="K3076" i="4"/>
  <c r="M3076" i="4" s="1"/>
  <c r="K3077" i="4"/>
  <c r="M3077" i="4" s="1"/>
  <c r="K3078" i="4"/>
  <c r="K3079" i="4"/>
  <c r="K3080" i="4"/>
  <c r="M3080" i="4" s="1"/>
  <c r="K3081" i="4"/>
  <c r="M3081" i="4" s="1"/>
  <c r="K3082" i="4"/>
  <c r="M3082" i="4" s="1"/>
  <c r="K3083" i="4"/>
  <c r="M3083" i="4" s="1"/>
  <c r="K3084" i="4"/>
  <c r="M3084" i="4" s="1"/>
  <c r="K3085" i="4"/>
  <c r="M3085" i="4" s="1"/>
  <c r="K3086" i="4"/>
  <c r="M3086" i="4" s="1"/>
  <c r="K3087" i="4"/>
  <c r="M3087" i="4" s="1"/>
  <c r="K3088" i="4"/>
  <c r="M3088" i="4" s="1"/>
  <c r="K3089" i="4"/>
  <c r="K3090" i="4"/>
  <c r="K3091" i="4"/>
  <c r="M3091" i="4" s="1"/>
  <c r="K3092" i="4"/>
  <c r="M3092" i="4" s="1"/>
  <c r="K3093" i="4"/>
  <c r="M3093" i="4" s="1"/>
  <c r="K3094" i="4"/>
  <c r="K3095" i="4"/>
  <c r="K3096" i="4"/>
  <c r="M3096" i="4" s="1"/>
  <c r="K3097" i="4"/>
  <c r="M3097" i="4" s="1"/>
  <c r="K3098" i="4"/>
  <c r="M3098" i="4" s="1"/>
  <c r="K3099" i="4"/>
  <c r="M3099" i="4" s="1"/>
  <c r="K3100" i="4"/>
  <c r="M3100" i="4" s="1"/>
  <c r="K3101" i="4"/>
  <c r="M3101" i="4" s="1"/>
  <c r="K3102" i="4"/>
  <c r="M3102" i="4" s="1"/>
  <c r="K3103" i="4"/>
  <c r="M3103" i="4" s="1"/>
  <c r="K3104" i="4"/>
  <c r="M3104" i="4" s="1"/>
  <c r="K3105" i="4"/>
  <c r="K3106" i="4"/>
  <c r="K3107" i="4"/>
  <c r="M3107" i="4" s="1"/>
  <c r="K3108" i="4"/>
  <c r="M3108" i="4" s="1"/>
  <c r="K3109" i="4"/>
  <c r="M3109" i="4" s="1"/>
  <c r="K3110" i="4"/>
  <c r="K3111" i="4"/>
  <c r="K3112" i="4"/>
  <c r="M3112" i="4" s="1"/>
  <c r="K3113" i="4"/>
  <c r="M3113" i="4" s="1"/>
  <c r="K3114" i="4"/>
  <c r="M3114" i="4" s="1"/>
  <c r="K3115" i="4"/>
  <c r="M3115" i="4" s="1"/>
  <c r="K3116" i="4"/>
  <c r="M3116" i="4" s="1"/>
  <c r="K3117" i="4"/>
  <c r="M3117" i="4" s="1"/>
  <c r="K3118" i="4"/>
  <c r="M3118" i="4" s="1"/>
  <c r="K3119" i="4"/>
  <c r="M3119" i="4" s="1"/>
  <c r="K3120" i="4"/>
  <c r="M3120" i="4" s="1"/>
  <c r="K3121" i="4"/>
  <c r="K3122" i="4"/>
  <c r="K3123" i="4"/>
  <c r="M3123" i="4" s="1"/>
  <c r="K3124" i="4"/>
  <c r="M3124" i="4" s="1"/>
  <c r="K3125" i="4"/>
  <c r="M3125" i="4" s="1"/>
  <c r="K3126" i="4"/>
  <c r="K3127" i="4"/>
  <c r="K3128" i="4"/>
  <c r="M3128" i="4" s="1"/>
  <c r="K3129" i="4"/>
  <c r="M3129" i="4" s="1"/>
  <c r="K3130" i="4"/>
  <c r="M3130" i="4" s="1"/>
  <c r="K3131" i="4"/>
  <c r="M3131" i="4" s="1"/>
  <c r="K3132" i="4"/>
  <c r="M3132" i="4" s="1"/>
  <c r="K3133" i="4"/>
  <c r="M3133" i="4" s="1"/>
  <c r="K3134" i="4"/>
  <c r="M3134" i="4" s="1"/>
  <c r="K3135" i="4"/>
  <c r="M3135" i="4" s="1"/>
  <c r="K3136" i="4"/>
  <c r="M3136" i="4" s="1"/>
  <c r="K3137" i="4"/>
  <c r="K3138" i="4"/>
  <c r="K3139" i="4"/>
  <c r="M3139" i="4" s="1"/>
  <c r="K3140" i="4"/>
  <c r="M3140" i="4" s="1"/>
  <c r="K3141" i="4"/>
  <c r="M3141" i="4" s="1"/>
  <c r="K3142" i="4"/>
  <c r="K3143" i="4"/>
  <c r="K3144" i="4"/>
  <c r="M3144" i="4" s="1"/>
  <c r="K3145" i="4"/>
  <c r="M3145" i="4" s="1"/>
  <c r="K3146" i="4"/>
  <c r="M3146" i="4" s="1"/>
  <c r="K3147" i="4"/>
  <c r="M3147" i="4" s="1"/>
  <c r="K3148" i="4"/>
  <c r="M3148" i="4" s="1"/>
  <c r="K3149" i="4"/>
  <c r="M3149" i="4" s="1"/>
  <c r="K3150" i="4"/>
  <c r="M3150" i="4" s="1"/>
  <c r="K3151" i="4"/>
  <c r="M3151" i="4" s="1"/>
  <c r="K3152" i="4"/>
  <c r="M3152" i="4" s="1"/>
  <c r="K3153" i="4"/>
  <c r="K3154" i="4"/>
  <c r="K3155" i="4"/>
  <c r="M3155" i="4" s="1"/>
  <c r="K3156" i="4"/>
  <c r="M3156" i="4" s="1"/>
  <c r="K3157" i="4"/>
  <c r="M3157" i="4" s="1"/>
  <c r="K3158" i="4"/>
  <c r="K3159" i="4"/>
  <c r="K3160" i="4"/>
  <c r="M3160" i="4" s="1"/>
  <c r="K3161" i="4"/>
  <c r="M3161" i="4" s="1"/>
  <c r="K3162" i="4"/>
  <c r="M3162" i="4" s="1"/>
  <c r="K3163" i="4"/>
  <c r="M3163" i="4" s="1"/>
  <c r="K3164" i="4"/>
  <c r="M3164" i="4" s="1"/>
  <c r="K3165" i="4"/>
  <c r="M3165" i="4" s="1"/>
  <c r="K3166" i="4"/>
  <c r="M3166" i="4" s="1"/>
  <c r="K3167" i="4"/>
  <c r="M3167" i="4" s="1"/>
  <c r="K3168" i="4"/>
  <c r="M3168" i="4" s="1"/>
  <c r="K3169" i="4"/>
  <c r="K3170" i="4"/>
  <c r="K3171" i="4"/>
  <c r="M3171" i="4" s="1"/>
  <c r="K3172" i="4"/>
  <c r="M3172" i="4" s="1"/>
  <c r="K3173" i="4"/>
  <c r="M3173" i="4" s="1"/>
  <c r="K3174" i="4"/>
  <c r="K3175" i="4"/>
  <c r="K3176" i="4"/>
  <c r="M3176" i="4" s="1"/>
  <c r="K3177" i="4"/>
  <c r="M3177" i="4" s="1"/>
  <c r="K3178" i="4"/>
  <c r="M3178" i="4" s="1"/>
  <c r="K3179" i="4"/>
  <c r="M3179" i="4" s="1"/>
  <c r="K3180" i="4"/>
  <c r="M3180" i="4" s="1"/>
  <c r="K3181" i="4"/>
  <c r="M3181" i="4" s="1"/>
  <c r="K3182" i="4"/>
  <c r="M3182" i="4" s="1"/>
  <c r="K3183" i="4"/>
  <c r="M3183" i="4" s="1"/>
  <c r="K3184" i="4"/>
  <c r="M3184" i="4" s="1"/>
  <c r="K3185" i="4"/>
  <c r="K3186" i="4"/>
  <c r="K3187" i="4"/>
  <c r="M3187" i="4" s="1"/>
  <c r="K3188" i="4"/>
  <c r="M3188" i="4" s="1"/>
  <c r="K3189" i="4"/>
  <c r="M3189" i="4" s="1"/>
  <c r="K3190" i="4"/>
  <c r="K3191" i="4"/>
  <c r="K3192" i="4"/>
  <c r="M3192" i="4" s="1"/>
  <c r="K3193" i="4"/>
  <c r="M3193" i="4" s="1"/>
  <c r="K3194" i="4"/>
  <c r="M3194" i="4" s="1"/>
  <c r="K3195" i="4"/>
  <c r="M3195" i="4" s="1"/>
  <c r="K3196" i="4"/>
  <c r="M3196" i="4" s="1"/>
  <c r="K3197" i="4"/>
  <c r="M3197" i="4" s="1"/>
  <c r="K3198" i="4"/>
  <c r="M3198" i="4" s="1"/>
  <c r="K3199" i="4"/>
  <c r="M3199" i="4" s="1"/>
  <c r="K3200" i="4"/>
  <c r="M3200" i="4" s="1"/>
  <c r="K3201" i="4"/>
  <c r="K3202" i="4"/>
  <c r="K3203" i="4"/>
  <c r="M3203" i="4" s="1"/>
  <c r="K3204" i="4"/>
  <c r="M3204" i="4" s="1"/>
  <c r="K3205" i="4"/>
  <c r="M3205" i="4" s="1"/>
  <c r="K3206" i="4"/>
  <c r="K3207" i="4"/>
  <c r="K3208" i="4"/>
  <c r="M3208" i="4" s="1"/>
  <c r="K3209" i="4"/>
  <c r="M3209" i="4" s="1"/>
  <c r="K3210" i="4"/>
  <c r="M3210" i="4" s="1"/>
  <c r="K3211" i="4"/>
  <c r="M3211" i="4" s="1"/>
  <c r="K3212" i="4"/>
  <c r="M3212" i="4" s="1"/>
  <c r="K3213" i="4"/>
  <c r="M3213" i="4" s="1"/>
  <c r="K3214" i="4"/>
  <c r="M3214" i="4" s="1"/>
  <c r="K3215" i="4"/>
  <c r="M3215" i="4" s="1"/>
  <c r="K3216" i="4"/>
  <c r="M3216" i="4" s="1"/>
  <c r="K3217" i="4"/>
  <c r="K3218" i="4"/>
  <c r="K3219" i="4"/>
  <c r="M3219" i="4" s="1"/>
  <c r="K3220" i="4"/>
  <c r="M3220" i="4" s="1"/>
  <c r="K3221" i="4"/>
  <c r="M3221" i="4" s="1"/>
  <c r="K3222" i="4"/>
  <c r="K3223" i="4"/>
  <c r="K3224" i="4"/>
  <c r="M3224" i="4" s="1"/>
  <c r="K3225" i="4"/>
  <c r="M3225" i="4" s="1"/>
  <c r="K3226" i="4"/>
  <c r="M3226" i="4" s="1"/>
  <c r="K3227" i="4"/>
  <c r="M3227" i="4" s="1"/>
  <c r="K3228" i="4"/>
  <c r="M3228" i="4" s="1"/>
  <c r="K3229" i="4"/>
  <c r="M3229" i="4" s="1"/>
  <c r="K3230" i="4"/>
  <c r="M3230" i="4" s="1"/>
  <c r="K3231" i="4"/>
  <c r="M3231" i="4" s="1"/>
  <c r="K3232" i="4"/>
  <c r="M3232" i="4" s="1"/>
  <c r="K3233" i="4"/>
  <c r="K3234" i="4"/>
  <c r="K3235" i="4"/>
  <c r="M3235" i="4" s="1"/>
  <c r="K3236" i="4"/>
  <c r="M3236" i="4" s="1"/>
  <c r="K3237" i="4"/>
  <c r="M3237" i="4" s="1"/>
  <c r="K3238" i="4"/>
  <c r="K3239" i="4"/>
  <c r="K3240" i="4"/>
  <c r="M3240" i="4" s="1"/>
  <c r="K3241" i="4"/>
  <c r="M3241" i="4" s="1"/>
  <c r="K3242" i="4"/>
  <c r="M3242" i="4" s="1"/>
  <c r="K3243" i="4"/>
  <c r="M3243" i="4" s="1"/>
  <c r="K3244" i="4"/>
  <c r="M3244" i="4" s="1"/>
  <c r="K3245" i="4"/>
  <c r="M3245" i="4" s="1"/>
  <c r="K3246" i="4"/>
  <c r="M3246" i="4" s="1"/>
  <c r="K3247" i="4"/>
  <c r="M3247" i="4" s="1"/>
  <c r="K3248" i="4"/>
  <c r="M3248" i="4" s="1"/>
  <c r="K3249" i="4"/>
  <c r="K3250" i="4"/>
  <c r="K3251" i="4"/>
  <c r="M3251" i="4" s="1"/>
  <c r="K3252" i="4"/>
  <c r="M3252" i="4" s="1"/>
  <c r="K3253" i="4"/>
  <c r="M3253" i="4" s="1"/>
  <c r="K3254" i="4"/>
  <c r="K3255" i="4"/>
  <c r="K3256" i="4"/>
  <c r="M3256" i="4" s="1"/>
  <c r="K3257" i="4"/>
  <c r="M3257" i="4" s="1"/>
  <c r="K3258" i="4"/>
  <c r="M3258" i="4" s="1"/>
  <c r="K3259" i="4"/>
  <c r="M3259" i="4" s="1"/>
  <c r="K3260" i="4"/>
  <c r="M3260" i="4" s="1"/>
  <c r="K3261" i="4"/>
  <c r="M3261" i="4" s="1"/>
  <c r="K3262" i="4"/>
  <c r="M3262" i="4" s="1"/>
  <c r="K3263" i="4"/>
  <c r="M3263" i="4" s="1"/>
  <c r="K3264" i="4"/>
  <c r="M3264" i="4" s="1"/>
  <c r="K3265" i="4"/>
  <c r="K3266" i="4"/>
  <c r="K3267" i="4"/>
  <c r="M3267" i="4" s="1"/>
  <c r="K3268" i="4"/>
  <c r="M3268" i="4" s="1"/>
  <c r="K3269" i="4"/>
  <c r="M3269" i="4" s="1"/>
  <c r="K3270" i="4"/>
  <c r="K3271" i="4"/>
  <c r="K3272" i="4"/>
  <c r="M3272" i="4" s="1"/>
  <c r="K3273" i="4"/>
  <c r="M3273" i="4" s="1"/>
  <c r="K3274" i="4"/>
  <c r="M3274" i="4" s="1"/>
  <c r="K3275" i="4"/>
  <c r="M3275" i="4" s="1"/>
  <c r="K3276" i="4"/>
  <c r="M3276" i="4" s="1"/>
  <c r="K3277" i="4"/>
  <c r="M3277" i="4" s="1"/>
  <c r="K3278" i="4"/>
  <c r="M3278" i="4" s="1"/>
  <c r="K3279" i="4"/>
  <c r="M3279" i="4" s="1"/>
  <c r="K3280" i="4"/>
  <c r="M3280" i="4" s="1"/>
  <c r="K3281" i="4"/>
  <c r="K3282" i="4"/>
  <c r="K3283" i="4"/>
  <c r="M3283" i="4" s="1"/>
  <c r="K3284" i="4"/>
  <c r="M3284" i="4" s="1"/>
  <c r="K3285" i="4"/>
  <c r="M3285" i="4" s="1"/>
  <c r="K3286" i="4"/>
  <c r="K3287" i="4"/>
  <c r="K3288" i="4"/>
  <c r="M3288" i="4" s="1"/>
  <c r="K3289" i="4"/>
  <c r="M3289" i="4" s="1"/>
  <c r="K3290" i="4"/>
  <c r="M3290" i="4" s="1"/>
  <c r="K3291" i="4"/>
  <c r="M3291" i="4" s="1"/>
  <c r="K3292" i="4"/>
  <c r="M3292" i="4" s="1"/>
  <c r="K3293" i="4"/>
  <c r="M3293" i="4" s="1"/>
  <c r="K3294" i="4"/>
  <c r="M3294" i="4" s="1"/>
  <c r="K3295" i="4"/>
  <c r="M3295" i="4" s="1"/>
  <c r="K3296" i="4"/>
  <c r="M3296" i="4" s="1"/>
  <c r="K3297" i="4"/>
  <c r="K3298" i="4"/>
  <c r="K3299" i="4"/>
  <c r="M3299" i="4" s="1"/>
  <c r="K3300" i="4"/>
  <c r="M3300" i="4" s="1"/>
  <c r="K3301" i="4"/>
  <c r="M3301" i="4" s="1"/>
  <c r="K3302" i="4"/>
  <c r="K3303" i="4"/>
  <c r="K3304" i="4"/>
  <c r="M3304" i="4" s="1"/>
  <c r="K3305" i="4"/>
  <c r="M3305" i="4" s="1"/>
  <c r="K3306" i="4"/>
  <c r="M3306" i="4" s="1"/>
  <c r="K3307" i="4"/>
  <c r="M3307" i="4" s="1"/>
  <c r="K3308" i="4"/>
  <c r="M3308" i="4" s="1"/>
  <c r="K3309" i="4"/>
  <c r="M3309" i="4" s="1"/>
  <c r="K3310" i="4"/>
  <c r="M3310" i="4" s="1"/>
  <c r="K3311" i="4"/>
  <c r="M3311" i="4" s="1"/>
  <c r="K3312" i="4"/>
  <c r="M3312" i="4" s="1"/>
  <c r="K3313" i="4"/>
  <c r="K3314" i="4"/>
  <c r="K3315" i="4"/>
  <c r="M3315" i="4" s="1"/>
  <c r="K3316" i="4"/>
  <c r="M3316" i="4" s="1"/>
  <c r="K3317" i="4"/>
  <c r="M3317" i="4" s="1"/>
  <c r="K3318" i="4"/>
  <c r="K3319" i="4"/>
  <c r="K3320" i="4"/>
  <c r="M3320" i="4" s="1"/>
  <c r="K3321" i="4"/>
  <c r="M3321" i="4" s="1"/>
  <c r="K3322" i="4"/>
  <c r="M3322" i="4" s="1"/>
  <c r="K3323" i="4"/>
  <c r="M3323" i="4" s="1"/>
  <c r="K3324" i="4"/>
  <c r="M3324" i="4" s="1"/>
  <c r="K3325" i="4"/>
  <c r="M3325" i="4" s="1"/>
  <c r="K3326" i="4"/>
  <c r="M3326" i="4" s="1"/>
  <c r="K3327" i="4"/>
  <c r="M3327" i="4" s="1"/>
  <c r="K3328" i="4"/>
  <c r="M3328" i="4" s="1"/>
  <c r="K3329" i="4"/>
  <c r="K3330" i="4"/>
  <c r="K3331" i="4"/>
  <c r="M3331" i="4" s="1"/>
  <c r="K3332" i="4"/>
  <c r="M3332" i="4" s="1"/>
  <c r="K3333" i="4"/>
  <c r="M3333" i="4" s="1"/>
  <c r="K3334" i="4"/>
  <c r="K3335" i="4"/>
  <c r="K3336" i="4"/>
  <c r="M3336" i="4" s="1"/>
  <c r="K3337" i="4"/>
  <c r="M3337" i="4" s="1"/>
  <c r="K3338" i="4"/>
  <c r="M3338" i="4" s="1"/>
  <c r="K3339" i="4"/>
  <c r="M3339" i="4" s="1"/>
  <c r="K3340" i="4"/>
  <c r="M3340" i="4" s="1"/>
  <c r="K3341" i="4"/>
  <c r="M3341" i="4" s="1"/>
  <c r="K3342" i="4"/>
  <c r="M3342" i="4" s="1"/>
  <c r="K3343" i="4"/>
  <c r="M3343" i="4" s="1"/>
  <c r="K3344" i="4"/>
  <c r="M3344" i="4" s="1"/>
  <c r="K3345" i="4"/>
  <c r="K3346" i="4"/>
  <c r="K3347" i="4"/>
  <c r="M3347" i="4" s="1"/>
  <c r="K3348" i="4"/>
  <c r="M3348" i="4" s="1"/>
  <c r="K3349" i="4"/>
  <c r="M3349" i="4" s="1"/>
  <c r="K3350" i="4"/>
  <c r="K3351" i="4"/>
  <c r="K3352" i="4"/>
  <c r="M3352" i="4" s="1"/>
  <c r="K3353" i="4"/>
  <c r="M3353" i="4" s="1"/>
  <c r="K3354" i="4"/>
  <c r="M3354" i="4" s="1"/>
  <c r="K3355" i="4"/>
  <c r="M3355" i="4" s="1"/>
  <c r="K3356" i="4"/>
  <c r="M3356" i="4" s="1"/>
  <c r="K3357" i="4"/>
  <c r="M3357" i="4" s="1"/>
  <c r="K3358" i="4"/>
  <c r="M3358" i="4" s="1"/>
  <c r="K3359" i="4"/>
  <c r="M3359" i="4" s="1"/>
  <c r="K3360" i="4"/>
  <c r="M3360" i="4" s="1"/>
  <c r="K3361" i="4"/>
  <c r="K3362" i="4"/>
  <c r="K3363" i="4"/>
  <c r="M3363" i="4" s="1"/>
  <c r="K3364" i="4"/>
  <c r="M3364" i="4" s="1"/>
  <c r="K3365" i="4"/>
  <c r="M3365" i="4" s="1"/>
  <c r="K3366" i="4"/>
  <c r="K3367" i="4"/>
  <c r="K3368" i="4"/>
  <c r="M3368" i="4" s="1"/>
  <c r="K3369" i="4"/>
  <c r="M3369" i="4" s="1"/>
  <c r="K3370" i="4"/>
  <c r="M3370" i="4" s="1"/>
  <c r="K3371" i="4"/>
  <c r="M3371" i="4" s="1"/>
  <c r="K3372" i="4"/>
  <c r="M3372" i="4" s="1"/>
  <c r="K3373" i="4"/>
  <c r="M3373" i="4" s="1"/>
  <c r="K3374" i="4"/>
  <c r="M3374" i="4" s="1"/>
  <c r="K3375" i="4"/>
  <c r="M3375" i="4" s="1"/>
  <c r="K3376" i="4"/>
  <c r="M3376" i="4" s="1"/>
  <c r="K3377" i="4"/>
  <c r="K3378" i="4"/>
  <c r="K3379" i="4"/>
  <c r="M3379" i="4" s="1"/>
  <c r="K3380" i="4"/>
  <c r="M3380" i="4" s="1"/>
  <c r="K3381" i="4"/>
  <c r="M3381" i="4" s="1"/>
  <c r="K3382" i="4"/>
  <c r="K3383" i="4"/>
  <c r="K3384" i="4"/>
  <c r="M3384" i="4" s="1"/>
  <c r="K3385" i="4"/>
  <c r="M3385" i="4" s="1"/>
  <c r="K3386" i="4"/>
  <c r="M3386" i="4" s="1"/>
  <c r="K3387" i="4"/>
  <c r="M3387" i="4" s="1"/>
  <c r="K3388" i="4"/>
  <c r="M3388" i="4" s="1"/>
  <c r="K3389" i="4"/>
  <c r="M3389" i="4" s="1"/>
  <c r="K3390" i="4"/>
  <c r="M3390" i="4" s="1"/>
  <c r="K3391" i="4"/>
  <c r="M3391" i="4" s="1"/>
  <c r="K3392" i="4"/>
  <c r="M3392" i="4" s="1"/>
  <c r="K3393" i="4"/>
  <c r="K3394" i="4"/>
  <c r="K3395" i="4"/>
  <c r="M3395" i="4" s="1"/>
  <c r="K3396" i="4"/>
  <c r="M3396" i="4" s="1"/>
  <c r="K3397" i="4"/>
  <c r="M3397" i="4" s="1"/>
  <c r="K3398" i="4"/>
  <c r="K3399" i="4"/>
  <c r="K3400" i="4"/>
  <c r="M3400" i="4" s="1"/>
  <c r="K3401" i="4"/>
  <c r="M3401" i="4" s="1"/>
  <c r="K3402" i="4"/>
  <c r="M3402" i="4" s="1"/>
  <c r="K3403" i="4"/>
  <c r="M3403" i="4" s="1"/>
  <c r="K3404" i="4"/>
  <c r="M3404" i="4" s="1"/>
  <c r="K3405" i="4"/>
  <c r="M3405" i="4" s="1"/>
  <c r="K3406" i="4"/>
  <c r="M3406" i="4" s="1"/>
  <c r="K3407" i="4"/>
  <c r="M3407" i="4" s="1"/>
  <c r="K3408" i="4"/>
  <c r="M3408" i="4" s="1"/>
  <c r="K3409" i="4"/>
  <c r="K3410" i="4"/>
  <c r="K3411" i="4"/>
  <c r="M3411" i="4" s="1"/>
  <c r="K3412" i="4"/>
  <c r="M3412" i="4" s="1"/>
  <c r="K3413" i="4"/>
  <c r="M3413" i="4" s="1"/>
  <c r="K3414" i="4"/>
  <c r="K3415" i="4"/>
  <c r="K3416" i="4"/>
  <c r="M3416" i="4" s="1"/>
  <c r="K3417" i="4"/>
  <c r="M3417" i="4" s="1"/>
  <c r="K3418" i="4"/>
  <c r="M3418" i="4" s="1"/>
  <c r="K3419" i="4"/>
  <c r="M3419" i="4" s="1"/>
  <c r="K3420" i="4"/>
  <c r="M3420" i="4" s="1"/>
  <c r="K3421" i="4"/>
  <c r="M3421" i="4" s="1"/>
  <c r="K3422" i="4"/>
  <c r="M3422" i="4" s="1"/>
  <c r="K3423" i="4"/>
  <c r="M3423" i="4" s="1"/>
  <c r="K3424" i="4"/>
  <c r="M3424" i="4" s="1"/>
  <c r="K3425" i="4"/>
  <c r="K3426" i="4"/>
  <c r="K3427" i="4"/>
  <c r="M3427" i="4" s="1"/>
  <c r="K3428" i="4"/>
  <c r="M3428" i="4" s="1"/>
  <c r="K3429" i="4"/>
  <c r="M3429" i="4" s="1"/>
  <c r="K3430" i="4"/>
  <c r="K3431" i="4"/>
  <c r="K3432" i="4"/>
  <c r="M3432" i="4" s="1"/>
  <c r="K3433" i="4"/>
  <c r="M3433" i="4" s="1"/>
  <c r="K3434" i="4"/>
  <c r="M3434" i="4" s="1"/>
  <c r="K3435" i="4"/>
  <c r="M3435" i="4" s="1"/>
  <c r="K3436" i="4"/>
  <c r="M3436" i="4" s="1"/>
  <c r="K3437" i="4"/>
  <c r="M3437" i="4" s="1"/>
  <c r="K3438" i="4"/>
  <c r="M3438" i="4" s="1"/>
  <c r="K3439" i="4"/>
  <c r="M3439" i="4" s="1"/>
  <c r="K3440" i="4"/>
  <c r="M3440" i="4" s="1"/>
  <c r="K3441" i="4"/>
  <c r="K3442" i="4"/>
  <c r="K3443" i="4"/>
  <c r="M3443" i="4" s="1"/>
  <c r="K3444" i="4"/>
  <c r="M3444" i="4" s="1"/>
  <c r="K3445" i="4"/>
  <c r="M3445" i="4" s="1"/>
  <c r="K3446" i="4"/>
  <c r="K3447" i="4"/>
  <c r="K3448" i="4"/>
  <c r="M3448" i="4" s="1"/>
  <c r="K3449" i="4"/>
  <c r="M3449" i="4" s="1"/>
  <c r="K3450" i="4"/>
  <c r="M3450" i="4" s="1"/>
  <c r="K3451" i="4"/>
  <c r="M3451" i="4" s="1"/>
  <c r="K3452" i="4"/>
  <c r="M3452" i="4" s="1"/>
  <c r="K3453" i="4"/>
  <c r="M3453" i="4" s="1"/>
  <c r="K3454" i="4"/>
  <c r="M3454" i="4" s="1"/>
  <c r="K3455" i="4"/>
  <c r="M3455" i="4" s="1"/>
  <c r="K3456" i="4"/>
  <c r="M3456" i="4" s="1"/>
  <c r="K3457" i="4"/>
  <c r="K3458" i="4"/>
  <c r="K3459" i="4"/>
  <c r="M3459" i="4" s="1"/>
  <c r="K3460" i="4"/>
  <c r="M3460" i="4" s="1"/>
  <c r="K3461" i="4"/>
  <c r="M3461" i="4" s="1"/>
  <c r="K3462" i="4"/>
  <c r="K3463" i="4"/>
  <c r="K3464" i="4"/>
  <c r="M3464" i="4" s="1"/>
  <c r="K3465" i="4"/>
  <c r="M3465" i="4" s="1"/>
  <c r="K3466" i="4"/>
  <c r="M3466" i="4" s="1"/>
  <c r="K3467" i="4"/>
  <c r="M3467" i="4" s="1"/>
  <c r="K3468" i="4"/>
  <c r="M3468" i="4" s="1"/>
  <c r="K3469" i="4"/>
  <c r="M3469" i="4" s="1"/>
  <c r="K3470" i="4"/>
  <c r="M3470" i="4" s="1"/>
  <c r="K3471" i="4"/>
  <c r="M3471" i="4" s="1"/>
  <c r="K3472" i="4"/>
  <c r="M3472" i="4" s="1"/>
  <c r="K3473" i="4"/>
  <c r="K3474" i="4"/>
  <c r="K3475" i="4"/>
  <c r="M3475" i="4" s="1"/>
  <c r="K3476" i="4"/>
  <c r="M3476" i="4" s="1"/>
  <c r="K3477" i="4"/>
  <c r="M3477" i="4" s="1"/>
  <c r="K3478" i="4"/>
  <c r="K3479" i="4"/>
  <c r="K3480" i="4"/>
  <c r="M3480" i="4" s="1"/>
  <c r="K3481" i="4"/>
  <c r="M3481" i="4" s="1"/>
  <c r="K3482" i="4"/>
  <c r="M3482" i="4" s="1"/>
  <c r="K3483" i="4"/>
  <c r="M3483" i="4" s="1"/>
  <c r="K3484" i="4"/>
  <c r="M3484" i="4" s="1"/>
  <c r="K3485" i="4"/>
  <c r="M3485" i="4" s="1"/>
  <c r="K3486" i="4"/>
  <c r="M3486" i="4" s="1"/>
  <c r="K3487" i="4"/>
  <c r="M3487" i="4" s="1"/>
  <c r="K3488" i="4"/>
  <c r="M3488" i="4" s="1"/>
  <c r="K3489" i="4"/>
  <c r="K3490" i="4"/>
  <c r="K3491" i="4"/>
  <c r="M3491" i="4" s="1"/>
  <c r="K3492" i="4"/>
  <c r="M3492" i="4" s="1"/>
  <c r="K3493" i="4"/>
  <c r="M3493" i="4" s="1"/>
  <c r="K3494" i="4"/>
  <c r="K3495" i="4"/>
  <c r="K3496" i="4"/>
  <c r="M3496" i="4" s="1"/>
  <c r="K3497" i="4"/>
  <c r="M3497" i="4" s="1"/>
  <c r="K3498" i="4"/>
  <c r="M3498" i="4" s="1"/>
  <c r="K3499" i="4"/>
  <c r="M3499" i="4" s="1"/>
  <c r="K3500" i="4"/>
  <c r="M3500" i="4" s="1"/>
  <c r="K3501" i="4"/>
  <c r="M3501" i="4" s="1"/>
  <c r="K3502" i="4"/>
  <c r="M3502" i="4" s="1"/>
  <c r="K3503" i="4"/>
  <c r="M3503" i="4" s="1"/>
  <c r="K3504" i="4"/>
  <c r="M3504" i="4" s="1"/>
  <c r="K3505" i="4"/>
  <c r="K3506" i="4"/>
  <c r="K3507" i="4"/>
  <c r="M3507" i="4" s="1"/>
  <c r="K3508" i="4"/>
  <c r="M3508" i="4" s="1"/>
  <c r="K3509" i="4"/>
  <c r="M3509" i="4" s="1"/>
  <c r="K3510" i="4"/>
  <c r="K3511" i="4"/>
  <c r="K3512" i="4"/>
  <c r="M3512" i="4" s="1"/>
  <c r="K3513" i="4"/>
  <c r="M3513" i="4" s="1"/>
  <c r="K3514" i="4"/>
  <c r="M3514" i="4" s="1"/>
  <c r="K3515" i="4"/>
  <c r="M3515" i="4" s="1"/>
  <c r="K3516" i="4"/>
  <c r="M3516" i="4" s="1"/>
  <c r="K3517" i="4"/>
  <c r="M3517" i="4" s="1"/>
  <c r="K3518" i="4"/>
  <c r="M3518" i="4" s="1"/>
  <c r="K3519" i="4"/>
  <c r="M3519" i="4" s="1"/>
  <c r="K3520" i="4"/>
  <c r="M3520" i="4" s="1"/>
  <c r="K3521" i="4"/>
  <c r="K3522" i="4"/>
  <c r="K3523" i="4"/>
  <c r="M3523" i="4" s="1"/>
  <c r="K3524" i="4"/>
  <c r="M3524" i="4" s="1"/>
  <c r="K3525" i="4"/>
  <c r="M3525" i="4" s="1"/>
  <c r="K3526" i="4"/>
  <c r="K3527" i="4"/>
  <c r="K3528" i="4"/>
  <c r="M3528" i="4" s="1"/>
  <c r="K3529" i="4"/>
  <c r="M3529" i="4" s="1"/>
  <c r="K3530" i="4"/>
  <c r="M3530" i="4" s="1"/>
  <c r="K3531" i="4"/>
  <c r="M3531" i="4" s="1"/>
  <c r="K3532" i="4"/>
  <c r="M3532" i="4" s="1"/>
  <c r="K3533" i="4"/>
  <c r="M3533" i="4" s="1"/>
  <c r="K3534" i="4"/>
  <c r="M3534" i="4" s="1"/>
  <c r="K3535" i="4"/>
  <c r="M3535" i="4" s="1"/>
  <c r="K3536" i="4"/>
  <c r="M3536" i="4" s="1"/>
  <c r="K3537" i="4"/>
  <c r="K3538" i="4"/>
  <c r="K3539" i="4"/>
  <c r="M3539" i="4" s="1"/>
  <c r="K3540" i="4"/>
  <c r="M3540" i="4" s="1"/>
  <c r="K3541" i="4"/>
  <c r="M3541" i="4" s="1"/>
  <c r="K3542" i="4"/>
  <c r="K3543" i="4"/>
  <c r="K3544" i="4"/>
  <c r="M3544" i="4" s="1"/>
  <c r="K3545" i="4"/>
  <c r="M3545" i="4" s="1"/>
  <c r="K3546" i="4"/>
  <c r="M3546" i="4" s="1"/>
  <c r="K3547" i="4"/>
  <c r="M3547" i="4" s="1"/>
  <c r="K3548" i="4"/>
  <c r="M3548" i="4" s="1"/>
  <c r="K3549" i="4"/>
  <c r="M3549" i="4" s="1"/>
  <c r="K3550" i="4"/>
  <c r="M3550" i="4" s="1"/>
  <c r="K3551" i="4"/>
  <c r="M3551" i="4" s="1"/>
  <c r="K3552" i="4"/>
  <c r="M3552" i="4" s="1"/>
  <c r="K3553" i="4"/>
  <c r="K3554" i="4"/>
  <c r="K3555" i="4"/>
  <c r="M3555" i="4" s="1"/>
  <c r="K3556" i="4"/>
  <c r="M3556" i="4" s="1"/>
  <c r="K3557" i="4"/>
  <c r="M3557" i="4" s="1"/>
  <c r="K3558" i="4"/>
  <c r="K3559" i="4"/>
  <c r="K3560" i="4"/>
  <c r="M3560" i="4" s="1"/>
  <c r="K3561" i="4"/>
  <c r="M3561" i="4" s="1"/>
  <c r="K3562" i="4"/>
  <c r="M3562" i="4" s="1"/>
  <c r="K3563" i="4"/>
  <c r="M3563" i="4" s="1"/>
  <c r="K3564" i="4"/>
  <c r="M3564" i="4" s="1"/>
  <c r="K3565" i="4"/>
  <c r="M3565" i="4" s="1"/>
  <c r="K3566" i="4"/>
  <c r="M3566" i="4" s="1"/>
  <c r="K3567" i="4"/>
  <c r="M3567" i="4" s="1"/>
  <c r="K3568" i="4"/>
  <c r="M3568" i="4" s="1"/>
  <c r="K3569" i="4"/>
  <c r="K3570" i="4"/>
  <c r="K3571" i="4"/>
  <c r="M3571" i="4" s="1"/>
  <c r="K3572" i="4"/>
  <c r="M3572" i="4" s="1"/>
  <c r="K3573" i="4"/>
  <c r="M3573" i="4" s="1"/>
  <c r="K3574" i="4"/>
  <c r="K3575" i="4"/>
  <c r="K3576" i="4"/>
  <c r="M3576" i="4" s="1"/>
  <c r="K3577" i="4"/>
  <c r="M3577" i="4" s="1"/>
  <c r="K3578" i="4"/>
  <c r="M3578" i="4" s="1"/>
  <c r="K3579" i="4"/>
  <c r="M3579" i="4" s="1"/>
  <c r="K3580" i="4"/>
  <c r="M3580" i="4" s="1"/>
  <c r="K3581" i="4"/>
  <c r="M3581" i="4" s="1"/>
  <c r="K3582" i="4"/>
  <c r="M3582" i="4" s="1"/>
  <c r="K3583" i="4"/>
  <c r="M3583" i="4" s="1"/>
  <c r="K3584" i="4"/>
  <c r="M3584" i="4" s="1"/>
  <c r="K3585" i="4"/>
  <c r="K3586" i="4"/>
  <c r="K3587" i="4"/>
  <c r="M3587" i="4" s="1"/>
  <c r="K3588" i="4"/>
  <c r="M3588" i="4" s="1"/>
  <c r="K3589" i="4"/>
  <c r="M3589" i="4" s="1"/>
  <c r="K3590" i="4"/>
  <c r="K3591" i="4"/>
  <c r="K3592" i="4"/>
  <c r="M3592" i="4" s="1"/>
  <c r="K3593" i="4"/>
  <c r="M3593" i="4" s="1"/>
  <c r="K3594" i="4"/>
  <c r="M3594" i="4" s="1"/>
  <c r="K3595" i="4"/>
  <c r="M3595" i="4" s="1"/>
  <c r="K3596" i="4"/>
  <c r="M3596" i="4" s="1"/>
  <c r="K3597" i="4"/>
  <c r="M3597" i="4" s="1"/>
  <c r="K3598" i="4"/>
  <c r="M3598" i="4" s="1"/>
  <c r="K3599" i="4"/>
  <c r="M3599" i="4" s="1"/>
  <c r="K3600" i="4"/>
  <c r="M3600" i="4" s="1"/>
  <c r="K3601" i="4"/>
  <c r="K3602" i="4"/>
  <c r="K3603" i="4"/>
  <c r="M3603" i="4" s="1"/>
  <c r="K3604" i="4"/>
  <c r="M3604" i="4" s="1"/>
  <c r="K3605" i="4"/>
  <c r="M3605" i="4" s="1"/>
  <c r="K3606" i="4"/>
  <c r="K3607" i="4"/>
  <c r="K3608" i="4"/>
  <c r="M3608" i="4" s="1"/>
  <c r="K3609" i="4"/>
  <c r="M3609" i="4" s="1"/>
  <c r="K3610" i="4"/>
  <c r="M3610" i="4" s="1"/>
  <c r="K3611" i="4"/>
  <c r="M3611" i="4" s="1"/>
  <c r="K3612" i="4"/>
  <c r="M3612" i="4" s="1"/>
  <c r="K3613" i="4"/>
  <c r="M3613" i="4" s="1"/>
  <c r="K3614" i="4"/>
  <c r="M3614" i="4" s="1"/>
  <c r="K3615" i="4"/>
  <c r="M3615" i="4" s="1"/>
  <c r="K3616" i="4"/>
  <c r="M3616" i="4" s="1"/>
  <c r="K3617" i="4"/>
  <c r="K3618" i="4"/>
  <c r="K3619" i="4"/>
  <c r="M3619" i="4" s="1"/>
  <c r="K3620" i="4"/>
  <c r="M3620" i="4" s="1"/>
  <c r="K3621" i="4"/>
  <c r="M3621" i="4" s="1"/>
  <c r="K3622" i="4"/>
  <c r="K3623" i="4"/>
  <c r="K3624" i="4"/>
  <c r="M3624" i="4" s="1"/>
  <c r="K3625" i="4"/>
  <c r="M3625" i="4" s="1"/>
  <c r="K3626" i="4"/>
  <c r="M3626" i="4" s="1"/>
  <c r="K3627" i="4"/>
  <c r="M3627" i="4" s="1"/>
  <c r="K3628" i="4"/>
  <c r="M3628" i="4" s="1"/>
  <c r="K3629" i="4"/>
  <c r="M3629" i="4" s="1"/>
  <c r="K3630" i="4"/>
  <c r="M3630" i="4" s="1"/>
  <c r="K3631" i="4"/>
  <c r="M3631" i="4" s="1"/>
  <c r="K3632" i="4"/>
  <c r="M3632" i="4" s="1"/>
  <c r="K3633" i="4"/>
  <c r="K3634" i="4"/>
  <c r="K3635" i="4"/>
  <c r="M3635" i="4" s="1"/>
  <c r="K3636" i="4"/>
  <c r="M3636" i="4" s="1"/>
  <c r="K3637" i="4"/>
  <c r="M3637" i="4" s="1"/>
  <c r="K3638" i="4"/>
  <c r="K3639" i="4"/>
  <c r="K3640" i="4"/>
  <c r="M3640" i="4" s="1"/>
  <c r="K3641" i="4"/>
  <c r="M3641" i="4" s="1"/>
  <c r="K3642" i="4"/>
  <c r="M3642" i="4" s="1"/>
  <c r="K3643" i="4"/>
  <c r="M3643" i="4" s="1"/>
  <c r="K3644" i="4"/>
  <c r="M3644" i="4" s="1"/>
  <c r="K3645" i="4"/>
  <c r="M3645" i="4" s="1"/>
  <c r="K3646" i="4"/>
  <c r="M3646" i="4" s="1"/>
  <c r="K3647" i="4"/>
  <c r="M3647" i="4" s="1"/>
  <c r="K3648" i="4"/>
  <c r="M3648" i="4" s="1"/>
  <c r="K3649" i="4"/>
  <c r="K3650" i="4"/>
  <c r="K3651" i="4"/>
  <c r="M3651" i="4" s="1"/>
  <c r="K3652" i="4"/>
  <c r="M3652" i="4" s="1"/>
  <c r="K3653" i="4"/>
  <c r="M3653" i="4" s="1"/>
  <c r="K3654" i="4"/>
  <c r="K3655" i="4"/>
  <c r="K3656" i="4"/>
  <c r="M3656" i="4" s="1"/>
  <c r="K3657" i="4"/>
  <c r="M3657" i="4" s="1"/>
  <c r="K3658" i="4"/>
  <c r="M3658" i="4" s="1"/>
  <c r="K3659" i="4"/>
  <c r="M3659" i="4" s="1"/>
  <c r="K3660" i="4"/>
  <c r="M3660" i="4" s="1"/>
  <c r="K3661" i="4"/>
  <c r="M3661" i="4" s="1"/>
  <c r="K3662" i="4"/>
  <c r="M3662" i="4" s="1"/>
  <c r="K3663" i="4"/>
  <c r="M3663" i="4" s="1"/>
  <c r="K3664" i="4"/>
  <c r="M3664" i="4" s="1"/>
  <c r="K3665" i="4"/>
  <c r="K3666" i="4"/>
  <c r="K3667" i="4"/>
  <c r="M3667" i="4" s="1"/>
  <c r="K3668" i="4"/>
  <c r="M3668" i="4" s="1"/>
  <c r="K3669" i="4"/>
  <c r="M3669" i="4" s="1"/>
  <c r="K3670" i="4"/>
  <c r="K3671" i="4"/>
  <c r="K3672" i="4"/>
  <c r="M3672" i="4" s="1"/>
  <c r="K3673" i="4"/>
  <c r="M3673" i="4" s="1"/>
  <c r="K3674" i="4"/>
  <c r="M3674" i="4" s="1"/>
  <c r="K3675" i="4"/>
  <c r="M3675" i="4" s="1"/>
  <c r="K3676" i="4"/>
  <c r="M3676" i="4" s="1"/>
  <c r="K3677" i="4"/>
  <c r="M3677" i="4" s="1"/>
  <c r="K3678" i="4"/>
  <c r="M3678" i="4" s="1"/>
  <c r="K3679" i="4"/>
  <c r="M3679" i="4" s="1"/>
  <c r="K3680" i="4"/>
  <c r="M3680" i="4" s="1"/>
  <c r="K3681" i="4"/>
  <c r="K3682" i="4"/>
  <c r="K3683" i="4"/>
  <c r="M3683" i="4" s="1"/>
  <c r="K3684" i="4"/>
  <c r="M3684" i="4" s="1"/>
  <c r="K3685" i="4"/>
  <c r="M3685" i="4" s="1"/>
  <c r="K3686" i="4"/>
  <c r="K3687" i="4"/>
  <c r="K3688" i="4"/>
  <c r="M3688" i="4" s="1"/>
  <c r="K3689" i="4"/>
  <c r="M3689" i="4" s="1"/>
  <c r="K3690" i="4"/>
  <c r="M3690" i="4" s="1"/>
  <c r="K3691" i="4"/>
  <c r="M3691" i="4" s="1"/>
  <c r="K3692" i="4"/>
  <c r="M3692" i="4" s="1"/>
  <c r="K3693" i="4"/>
  <c r="M3693" i="4" s="1"/>
  <c r="K3694" i="4"/>
  <c r="M3694" i="4" s="1"/>
  <c r="K3695" i="4"/>
  <c r="M3695" i="4" s="1"/>
  <c r="K3696" i="4"/>
  <c r="M3696" i="4" s="1"/>
  <c r="K3697" i="4"/>
  <c r="K3698" i="4"/>
  <c r="K3699" i="4"/>
  <c r="M3699" i="4" s="1"/>
  <c r="K3700" i="4"/>
  <c r="M3700" i="4" s="1"/>
  <c r="K3701" i="4"/>
  <c r="M3701" i="4" s="1"/>
  <c r="K3702" i="4"/>
  <c r="K3703" i="4"/>
  <c r="K3704" i="4"/>
  <c r="M3704" i="4" s="1"/>
  <c r="K3705" i="4"/>
  <c r="M3705" i="4" s="1"/>
  <c r="K3706" i="4"/>
  <c r="M3706" i="4" s="1"/>
  <c r="K3707" i="4"/>
  <c r="M3707" i="4" s="1"/>
  <c r="K3708" i="4"/>
  <c r="M3708" i="4" s="1"/>
  <c r="K3709" i="4"/>
  <c r="M3709" i="4" s="1"/>
  <c r="K3710" i="4"/>
  <c r="M3710" i="4" s="1"/>
  <c r="K3711" i="4"/>
  <c r="M3711" i="4" s="1"/>
  <c r="K3712" i="4"/>
  <c r="M3712" i="4" s="1"/>
  <c r="K3713" i="4"/>
  <c r="K3714" i="4"/>
  <c r="K3715" i="4"/>
  <c r="M3715" i="4" s="1"/>
  <c r="K3716" i="4"/>
  <c r="M3716" i="4" s="1"/>
  <c r="K3717" i="4"/>
  <c r="M3717" i="4" s="1"/>
  <c r="K3718" i="4"/>
  <c r="K3719" i="4"/>
  <c r="K3720" i="4"/>
  <c r="M3720" i="4" s="1"/>
  <c r="K3721" i="4"/>
  <c r="M3721" i="4" s="1"/>
  <c r="K3722" i="4"/>
  <c r="M3722" i="4" s="1"/>
  <c r="K3723" i="4"/>
  <c r="M3723" i="4" s="1"/>
  <c r="K3724" i="4"/>
  <c r="M3724" i="4" s="1"/>
  <c r="K3725" i="4"/>
  <c r="M3725" i="4" s="1"/>
  <c r="K3726" i="4"/>
  <c r="M3726" i="4" s="1"/>
  <c r="K3727" i="4"/>
  <c r="M3727" i="4" s="1"/>
  <c r="K3728" i="4"/>
  <c r="M3728" i="4" s="1"/>
  <c r="K3729" i="4"/>
  <c r="K3730" i="4"/>
  <c r="K3731" i="4"/>
  <c r="M3731" i="4" s="1"/>
  <c r="K3732" i="4"/>
  <c r="M3732" i="4" s="1"/>
  <c r="K3733" i="4"/>
  <c r="M3733" i="4" s="1"/>
  <c r="K3734" i="4"/>
  <c r="K3735" i="4"/>
  <c r="K3736" i="4"/>
  <c r="M3736" i="4" s="1"/>
  <c r="K3737" i="4"/>
  <c r="M3737" i="4" s="1"/>
  <c r="K3738" i="4"/>
  <c r="M3738" i="4" s="1"/>
  <c r="K3739" i="4"/>
  <c r="M3739" i="4" s="1"/>
  <c r="K3740" i="4"/>
  <c r="M3740" i="4" s="1"/>
  <c r="K3741" i="4"/>
  <c r="M3741" i="4" s="1"/>
  <c r="K3742" i="4"/>
  <c r="M3742" i="4" s="1"/>
  <c r="K3743" i="4"/>
  <c r="M3743" i="4" s="1"/>
  <c r="K3744" i="4"/>
  <c r="M3744" i="4" s="1"/>
  <c r="K3745" i="4"/>
  <c r="K3746" i="4"/>
  <c r="K3747" i="4"/>
  <c r="M3747" i="4" s="1"/>
  <c r="K3748" i="4"/>
  <c r="M3748" i="4" s="1"/>
  <c r="K3749" i="4"/>
  <c r="M3749" i="4" s="1"/>
  <c r="K3750" i="4"/>
  <c r="K3751" i="4"/>
  <c r="K3752" i="4"/>
  <c r="M3752" i="4" s="1"/>
  <c r="K3753" i="4"/>
  <c r="M3753" i="4" s="1"/>
  <c r="K3754" i="4"/>
  <c r="M3754" i="4" s="1"/>
  <c r="K3755" i="4"/>
  <c r="M3755" i="4" s="1"/>
  <c r="K3756" i="4"/>
  <c r="M3756" i="4" s="1"/>
  <c r="K3757" i="4"/>
  <c r="M3757" i="4" s="1"/>
  <c r="K3758" i="4"/>
  <c r="M3758" i="4" s="1"/>
  <c r="K3759" i="4"/>
  <c r="M3759" i="4" s="1"/>
  <c r="K3760" i="4"/>
  <c r="M3760" i="4" s="1"/>
  <c r="K3761" i="4"/>
  <c r="K3762" i="4"/>
  <c r="K3763" i="4"/>
  <c r="M3763" i="4" s="1"/>
  <c r="K3764" i="4"/>
  <c r="M3764" i="4" s="1"/>
  <c r="K3765" i="4"/>
  <c r="M3765" i="4" s="1"/>
  <c r="K3766" i="4"/>
  <c r="K3767" i="4"/>
  <c r="K3768" i="4"/>
  <c r="M3768" i="4" s="1"/>
  <c r="K3769" i="4"/>
  <c r="M3769" i="4" s="1"/>
  <c r="K3770" i="4"/>
  <c r="M3770" i="4" s="1"/>
  <c r="K3771" i="4"/>
  <c r="M3771" i="4" s="1"/>
  <c r="K3772" i="4"/>
  <c r="M3772" i="4" s="1"/>
  <c r="K3773" i="4"/>
  <c r="M3773" i="4" s="1"/>
  <c r="K3774" i="4"/>
  <c r="M3774" i="4" s="1"/>
  <c r="K3775" i="4"/>
  <c r="M3775" i="4" s="1"/>
  <c r="K3776" i="4"/>
  <c r="M3776" i="4" s="1"/>
  <c r="K3777" i="4"/>
  <c r="K3778" i="4"/>
  <c r="K3779" i="4"/>
  <c r="M3779" i="4" s="1"/>
  <c r="K3780" i="4"/>
  <c r="M3780" i="4" s="1"/>
  <c r="K3781" i="4"/>
  <c r="M3781" i="4" s="1"/>
  <c r="K3782" i="4"/>
  <c r="K3783" i="4"/>
  <c r="K3784" i="4"/>
  <c r="M3784" i="4" s="1"/>
  <c r="K3785" i="4"/>
  <c r="M3785" i="4" s="1"/>
  <c r="K3786" i="4"/>
  <c r="M3786" i="4" s="1"/>
  <c r="K3787" i="4"/>
  <c r="M3787" i="4" s="1"/>
  <c r="K3788" i="4"/>
  <c r="M3788" i="4" s="1"/>
  <c r="K3789" i="4"/>
  <c r="M3789" i="4" s="1"/>
  <c r="K3790" i="4"/>
  <c r="M3790" i="4" s="1"/>
  <c r="K3791" i="4"/>
  <c r="M3791" i="4" s="1"/>
  <c r="K3792" i="4"/>
  <c r="M3792" i="4" s="1"/>
  <c r="K3793" i="4"/>
  <c r="K3794" i="4"/>
  <c r="K3795" i="4"/>
  <c r="M3795" i="4" s="1"/>
  <c r="K3796" i="4"/>
  <c r="M3796" i="4" s="1"/>
  <c r="K3797" i="4"/>
  <c r="M3797" i="4" s="1"/>
  <c r="K3798" i="4"/>
  <c r="K3799" i="4"/>
  <c r="K3800" i="4"/>
  <c r="M3800" i="4" s="1"/>
  <c r="K3801" i="4"/>
  <c r="M3801" i="4" s="1"/>
  <c r="K3802" i="4"/>
  <c r="M3802" i="4" s="1"/>
  <c r="K3803" i="4"/>
  <c r="M3803" i="4" s="1"/>
  <c r="K3804" i="4"/>
  <c r="M3804" i="4" s="1"/>
  <c r="K3805" i="4"/>
  <c r="M3805" i="4" s="1"/>
  <c r="K3806" i="4"/>
  <c r="M3806" i="4" s="1"/>
  <c r="K3807" i="4"/>
  <c r="M3807" i="4" s="1"/>
  <c r="K3808" i="4"/>
  <c r="M3808" i="4" s="1"/>
  <c r="K3809" i="4"/>
  <c r="K3810" i="4"/>
  <c r="K3811" i="4"/>
  <c r="M3811" i="4" s="1"/>
  <c r="K3812" i="4"/>
  <c r="M3812" i="4" s="1"/>
  <c r="K3813" i="4"/>
  <c r="M3813" i="4" s="1"/>
  <c r="K3814" i="4"/>
  <c r="K3815" i="4"/>
  <c r="K3816" i="4"/>
  <c r="M3816" i="4" s="1"/>
  <c r="K3817" i="4"/>
  <c r="M3817" i="4" s="1"/>
  <c r="K3818" i="4"/>
  <c r="M3818" i="4" s="1"/>
  <c r="K3819" i="4"/>
  <c r="M3819" i="4" s="1"/>
  <c r="K3820" i="4"/>
  <c r="M3820" i="4" s="1"/>
  <c r="K3821" i="4"/>
  <c r="M3821" i="4" s="1"/>
  <c r="K3822" i="4"/>
  <c r="M3822" i="4" s="1"/>
  <c r="K3823" i="4"/>
  <c r="M3823" i="4" s="1"/>
  <c r="K3824" i="4"/>
  <c r="M3824" i="4" s="1"/>
  <c r="K3825" i="4"/>
  <c r="K3826" i="4"/>
  <c r="K3827" i="4"/>
  <c r="M3827" i="4" s="1"/>
  <c r="K3828" i="4"/>
  <c r="M3828" i="4" s="1"/>
  <c r="K3829" i="4"/>
  <c r="M3829" i="4" s="1"/>
  <c r="K3830" i="4"/>
  <c r="K3831" i="4"/>
  <c r="K3832" i="4"/>
  <c r="M3832" i="4" s="1"/>
  <c r="K3833" i="4"/>
  <c r="M3833" i="4" s="1"/>
  <c r="K3834" i="4"/>
  <c r="M3834" i="4" s="1"/>
  <c r="K3835" i="4"/>
  <c r="M3835" i="4" s="1"/>
  <c r="K3836" i="4"/>
  <c r="M3836" i="4" s="1"/>
  <c r="K3837" i="4"/>
  <c r="M3837" i="4" s="1"/>
  <c r="K3838" i="4"/>
  <c r="M3838" i="4" s="1"/>
  <c r="K3839" i="4"/>
  <c r="M3839" i="4" s="1"/>
  <c r="K3840" i="4"/>
  <c r="M3840" i="4" s="1"/>
  <c r="K3841" i="4"/>
  <c r="K3842" i="4"/>
  <c r="K3843" i="4"/>
  <c r="M3843" i="4" s="1"/>
  <c r="K3844" i="4"/>
  <c r="M3844" i="4" s="1"/>
  <c r="K3845" i="4"/>
  <c r="M3845" i="4" s="1"/>
  <c r="K3846" i="4"/>
  <c r="K3847" i="4"/>
  <c r="K3848" i="4"/>
  <c r="M3848" i="4" s="1"/>
  <c r="K3849" i="4"/>
  <c r="M3849" i="4" s="1"/>
  <c r="K3850" i="4"/>
  <c r="M3850" i="4" s="1"/>
  <c r="K3851" i="4"/>
  <c r="M3851" i="4" s="1"/>
  <c r="K3852" i="4"/>
  <c r="M3852" i="4" s="1"/>
  <c r="K3853" i="4"/>
  <c r="M3853" i="4" s="1"/>
  <c r="K3854" i="4"/>
  <c r="M3854" i="4" s="1"/>
  <c r="K3855" i="4"/>
  <c r="M3855" i="4" s="1"/>
  <c r="K3856" i="4"/>
  <c r="M3856" i="4" s="1"/>
  <c r="K3857" i="4"/>
  <c r="K3858" i="4"/>
  <c r="K3859" i="4"/>
  <c r="M3859" i="4" s="1"/>
  <c r="K3860" i="4"/>
  <c r="M3860" i="4" s="1"/>
  <c r="K3861" i="4"/>
  <c r="M3861" i="4" s="1"/>
  <c r="K3862" i="4"/>
  <c r="K3863" i="4"/>
  <c r="K3864" i="4"/>
  <c r="M3864" i="4" s="1"/>
  <c r="K3865" i="4"/>
  <c r="M3865" i="4" s="1"/>
  <c r="K3866" i="4"/>
  <c r="M3866" i="4" s="1"/>
  <c r="K3867" i="4"/>
  <c r="M3867" i="4" s="1"/>
  <c r="K3868" i="4"/>
  <c r="M3868" i="4" s="1"/>
  <c r="K3869" i="4"/>
  <c r="M3869" i="4" s="1"/>
  <c r="K3870" i="4"/>
  <c r="M3870" i="4" s="1"/>
  <c r="K3871" i="4"/>
  <c r="M3871" i="4" s="1"/>
  <c r="K3872" i="4"/>
  <c r="M3872" i="4" s="1"/>
  <c r="K3873" i="4"/>
  <c r="K3874" i="4"/>
  <c r="K3875" i="4"/>
  <c r="M3875" i="4" s="1"/>
  <c r="K3876" i="4"/>
  <c r="M3876" i="4" s="1"/>
  <c r="K3877" i="4"/>
  <c r="M3877" i="4" s="1"/>
  <c r="K3878" i="4"/>
  <c r="K3879" i="4"/>
  <c r="K3880" i="4"/>
  <c r="M3880" i="4" s="1"/>
  <c r="K3881" i="4"/>
  <c r="M3881" i="4" s="1"/>
  <c r="K3882" i="4"/>
  <c r="M3882" i="4" s="1"/>
  <c r="K3883" i="4"/>
  <c r="M3883" i="4" s="1"/>
  <c r="K3884" i="4"/>
  <c r="M3884" i="4" s="1"/>
  <c r="K3885" i="4"/>
  <c r="M3885" i="4" s="1"/>
  <c r="K3886" i="4"/>
  <c r="M3886" i="4" s="1"/>
  <c r="K3887" i="4"/>
  <c r="M3887" i="4" s="1"/>
  <c r="K3888" i="4"/>
  <c r="M3888" i="4" s="1"/>
  <c r="K3889" i="4"/>
  <c r="K3890" i="4"/>
  <c r="K3891" i="4"/>
  <c r="M3891" i="4" s="1"/>
  <c r="K3892" i="4"/>
  <c r="M3892" i="4" s="1"/>
  <c r="K3893" i="4"/>
  <c r="M3893" i="4" s="1"/>
  <c r="K3894" i="4"/>
  <c r="K3895" i="4"/>
  <c r="K3896" i="4"/>
  <c r="M3896" i="4" s="1"/>
  <c r="K3897" i="4"/>
  <c r="M3897" i="4" s="1"/>
  <c r="K3898" i="4"/>
  <c r="M3898" i="4" s="1"/>
  <c r="K3899" i="4"/>
  <c r="M3899" i="4" s="1"/>
  <c r="K3900" i="4"/>
  <c r="M3900" i="4" s="1"/>
  <c r="K3901" i="4"/>
  <c r="M3901" i="4" s="1"/>
  <c r="K3902" i="4"/>
  <c r="M3902" i="4" s="1"/>
  <c r="K3903" i="4"/>
  <c r="M3903" i="4" s="1"/>
  <c r="K3904" i="4"/>
  <c r="M3904" i="4" s="1"/>
  <c r="K3905" i="4"/>
  <c r="K3906" i="4"/>
  <c r="K3907" i="4"/>
  <c r="M3907" i="4" s="1"/>
  <c r="K3908" i="4"/>
  <c r="M3908" i="4" s="1"/>
  <c r="K3909" i="4"/>
  <c r="M3909" i="4" s="1"/>
  <c r="K3910" i="4"/>
  <c r="K3911" i="4"/>
  <c r="K3912" i="4"/>
  <c r="M3912" i="4" s="1"/>
  <c r="K3913" i="4"/>
  <c r="M3913" i="4" s="1"/>
  <c r="K3914" i="4"/>
  <c r="M3914" i="4" s="1"/>
  <c r="K3915" i="4"/>
  <c r="M3915" i="4" s="1"/>
  <c r="K3916" i="4"/>
  <c r="M3916" i="4" s="1"/>
  <c r="K3917" i="4"/>
  <c r="M3917" i="4" s="1"/>
  <c r="K3918" i="4"/>
  <c r="M3918" i="4" s="1"/>
  <c r="K3919" i="4"/>
  <c r="M3919" i="4" s="1"/>
  <c r="K3920" i="4"/>
  <c r="M3920" i="4" s="1"/>
  <c r="K3921" i="4"/>
  <c r="K3922" i="4"/>
  <c r="K3923" i="4"/>
  <c r="M3923" i="4" s="1"/>
  <c r="K3924" i="4"/>
  <c r="M3924" i="4" s="1"/>
  <c r="K3925" i="4"/>
  <c r="M3925" i="4" s="1"/>
  <c r="K3926" i="4"/>
  <c r="K3927" i="4"/>
  <c r="K3928" i="4"/>
  <c r="M3928" i="4" s="1"/>
  <c r="K3929" i="4"/>
  <c r="M3929" i="4" s="1"/>
  <c r="K3930" i="4"/>
  <c r="M3930" i="4" s="1"/>
  <c r="K3931" i="4"/>
  <c r="M3931" i="4" s="1"/>
  <c r="K3932" i="4"/>
  <c r="M3932" i="4" s="1"/>
  <c r="K3933" i="4"/>
  <c r="M3933" i="4" s="1"/>
  <c r="K3934" i="4"/>
  <c r="M3934" i="4" s="1"/>
  <c r="K3935" i="4"/>
  <c r="M3935" i="4" s="1"/>
  <c r="K3936" i="4"/>
  <c r="M3936" i="4" s="1"/>
  <c r="K3937" i="4"/>
  <c r="K3938" i="4"/>
  <c r="K3939" i="4"/>
  <c r="M3939" i="4" s="1"/>
  <c r="K3940" i="4"/>
  <c r="M3940" i="4" s="1"/>
  <c r="K3941" i="4"/>
  <c r="M3941" i="4" s="1"/>
  <c r="K3942" i="4"/>
  <c r="K3943" i="4"/>
  <c r="K3944" i="4"/>
  <c r="M3944" i="4" s="1"/>
  <c r="K3945" i="4"/>
  <c r="M3945" i="4" s="1"/>
  <c r="K3946" i="4"/>
  <c r="M3946" i="4" s="1"/>
  <c r="K3947" i="4"/>
  <c r="M3947" i="4" s="1"/>
  <c r="K3948" i="4"/>
  <c r="M3948" i="4" s="1"/>
  <c r="K3949" i="4"/>
  <c r="M3949" i="4" s="1"/>
  <c r="K3950" i="4"/>
  <c r="M3950" i="4" s="1"/>
  <c r="K3951" i="4"/>
  <c r="M3951" i="4" s="1"/>
  <c r="K3952" i="4"/>
  <c r="M3952" i="4" s="1"/>
  <c r="K3953" i="4"/>
  <c r="K3954" i="4"/>
  <c r="K3955" i="4"/>
  <c r="M3955" i="4" s="1"/>
  <c r="K3956" i="4"/>
  <c r="M3956" i="4" s="1"/>
  <c r="K3957" i="4"/>
  <c r="M3957" i="4" s="1"/>
  <c r="K3958" i="4"/>
  <c r="K3959" i="4"/>
  <c r="K3960" i="4"/>
  <c r="M3960" i="4" s="1"/>
  <c r="K3961" i="4"/>
  <c r="M3961" i="4" s="1"/>
  <c r="K3962" i="4"/>
  <c r="M3962" i="4" s="1"/>
  <c r="K3963" i="4"/>
  <c r="M3963" i="4" s="1"/>
  <c r="K3964" i="4"/>
  <c r="M3964" i="4" s="1"/>
  <c r="K3965" i="4"/>
  <c r="M3965" i="4" s="1"/>
  <c r="K3966" i="4"/>
  <c r="M3966" i="4" s="1"/>
  <c r="K3967" i="4"/>
  <c r="M3967" i="4" s="1"/>
  <c r="K3968" i="4"/>
  <c r="M3968" i="4" s="1"/>
  <c r="K3969" i="4"/>
  <c r="K3970" i="4"/>
  <c r="K3971" i="4"/>
  <c r="M3971" i="4" s="1"/>
  <c r="K3972" i="4"/>
  <c r="M3972" i="4" s="1"/>
  <c r="K3973" i="4"/>
  <c r="M3973" i="4" s="1"/>
  <c r="K3974" i="4"/>
  <c r="K3975" i="4"/>
  <c r="K3976" i="4"/>
  <c r="M3976" i="4" s="1"/>
  <c r="K3977" i="4"/>
  <c r="M3977" i="4" s="1"/>
  <c r="K3978" i="4"/>
  <c r="M3978" i="4" s="1"/>
  <c r="K3979" i="4"/>
  <c r="M3979" i="4" s="1"/>
  <c r="K3980" i="4"/>
  <c r="M3980" i="4" s="1"/>
  <c r="K3981" i="4"/>
  <c r="M3981" i="4" s="1"/>
  <c r="K3982" i="4"/>
  <c r="M3982" i="4" s="1"/>
  <c r="K3983" i="4"/>
  <c r="M3983" i="4" s="1"/>
  <c r="K3984" i="4"/>
  <c r="M3984" i="4" s="1"/>
  <c r="K3985" i="4"/>
  <c r="K3986" i="4"/>
  <c r="K3987" i="4"/>
  <c r="M3987" i="4" s="1"/>
  <c r="K3988" i="4"/>
  <c r="M3988" i="4" s="1"/>
  <c r="K3989" i="4"/>
  <c r="M3989" i="4" s="1"/>
  <c r="K3990" i="4"/>
  <c r="K3991" i="4"/>
  <c r="K3992" i="4"/>
  <c r="M3992" i="4" s="1"/>
  <c r="K3993" i="4"/>
  <c r="M3993" i="4" s="1"/>
  <c r="K3994" i="4"/>
  <c r="M3994" i="4" s="1"/>
  <c r="K3995" i="4"/>
  <c r="M3995" i="4" s="1"/>
  <c r="K3996" i="4"/>
  <c r="M3996" i="4" s="1"/>
  <c r="K3997" i="4"/>
  <c r="M3997" i="4" s="1"/>
  <c r="K3998" i="4"/>
  <c r="M3998" i="4" s="1"/>
  <c r="K3999" i="4"/>
  <c r="M3999" i="4" s="1"/>
  <c r="K4000" i="4"/>
  <c r="M4000" i="4" s="1"/>
  <c r="K4001" i="4"/>
  <c r="K4002" i="4"/>
  <c r="K4003" i="4"/>
  <c r="M4003" i="4" s="1"/>
  <c r="K4004" i="4"/>
  <c r="M4004" i="4" s="1"/>
  <c r="K4005" i="4"/>
  <c r="M4005" i="4" s="1"/>
  <c r="K4006" i="4"/>
  <c r="K4007" i="4"/>
  <c r="K4008" i="4"/>
  <c r="M4008" i="4" s="1"/>
  <c r="K4009" i="4"/>
  <c r="M4009" i="4" s="1"/>
  <c r="K4010" i="4"/>
  <c r="M4010" i="4" s="1"/>
  <c r="K4011" i="4"/>
  <c r="M4011" i="4" s="1"/>
  <c r="K4012" i="4"/>
  <c r="M4012" i="4" s="1"/>
  <c r="K4013" i="4"/>
  <c r="M4013" i="4" s="1"/>
  <c r="K4014" i="4"/>
  <c r="M4014" i="4" s="1"/>
  <c r="K4015" i="4"/>
  <c r="M4015" i="4" s="1"/>
  <c r="K4016" i="4"/>
  <c r="M4016" i="4" s="1"/>
  <c r="K4017" i="4"/>
  <c r="K4018" i="4"/>
  <c r="K4019" i="4"/>
  <c r="M4019" i="4" s="1"/>
  <c r="K4020" i="4"/>
  <c r="M4020" i="4" s="1"/>
  <c r="K4021" i="4"/>
  <c r="M4021" i="4" s="1"/>
  <c r="K4022" i="4"/>
  <c r="K4023" i="4"/>
  <c r="K4024" i="4"/>
  <c r="M4024" i="4" s="1"/>
  <c r="K4025" i="4"/>
  <c r="M4025" i="4" s="1"/>
  <c r="K4026" i="4"/>
  <c r="M4026" i="4" s="1"/>
  <c r="K4027" i="4"/>
  <c r="M4027" i="4" s="1"/>
  <c r="K4028" i="4"/>
  <c r="M4028" i="4" s="1"/>
  <c r="K4029" i="4"/>
  <c r="M4029" i="4" s="1"/>
  <c r="K4030" i="4"/>
  <c r="M4030" i="4" s="1"/>
  <c r="K4031" i="4"/>
  <c r="M4031" i="4" s="1"/>
  <c r="K4032" i="4"/>
  <c r="M4032" i="4" s="1"/>
  <c r="K4033" i="4"/>
  <c r="K4034" i="4"/>
  <c r="K4035" i="4"/>
  <c r="M4035" i="4" s="1"/>
  <c r="K4036" i="4"/>
  <c r="M4036" i="4" s="1"/>
  <c r="K4037" i="4"/>
  <c r="M4037" i="4" s="1"/>
  <c r="K4038" i="4"/>
  <c r="K4039" i="4"/>
  <c r="K4040" i="4"/>
  <c r="M4040" i="4" s="1"/>
  <c r="K4041" i="4"/>
  <c r="M4041" i="4" s="1"/>
  <c r="K4042" i="4"/>
  <c r="M4042" i="4" s="1"/>
  <c r="K4043" i="4"/>
  <c r="M4043" i="4" s="1"/>
  <c r="K4044" i="4"/>
  <c r="M4044" i="4" s="1"/>
  <c r="K4045" i="4"/>
  <c r="M4045" i="4" s="1"/>
  <c r="K4046" i="4"/>
  <c r="M4046" i="4" s="1"/>
  <c r="K4047" i="4"/>
  <c r="M4047" i="4" s="1"/>
  <c r="K4048" i="4"/>
  <c r="M4048" i="4" s="1"/>
  <c r="K4049" i="4"/>
  <c r="K4050" i="4"/>
  <c r="K4051" i="4"/>
  <c r="M4051" i="4" s="1"/>
  <c r="K4052" i="4"/>
  <c r="M4052" i="4" s="1"/>
  <c r="K4053" i="4"/>
  <c r="M4053" i="4" s="1"/>
  <c r="K4054" i="4"/>
  <c r="K4055" i="4"/>
  <c r="K4056" i="4"/>
  <c r="M4056" i="4" s="1"/>
  <c r="K4057" i="4"/>
  <c r="M4057" i="4" s="1"/>
  <c r="K4058" i="4"/>
  <c r="M4058" i="4" s="1"/>
  <c r="K4059" i="4"/>
  <c r="M4059" i="4" s="1"/>
  <c r="K4060" i="4"/>
  <c r="M4060" i="4" s="1"/>
  <c r="K4061" i="4"/>
  <c r="M4061" i="4" s="1"/>
  <c r="K4062" i="4"/>
  <c r="M4062" i="4" s="1"/>
  <c r="K4063" i="4"/>
  <c r="M4063" i="4" s="1"/>
  <c r="K4064" i="4"/>
  <c r="M4064" i="4" s="1"/>
  <c r="K4065" i="4"/>
  <c r="K4066" i="4"/>
  <c r="K4067" i="4"/>
  <c r="M4067" i="4" s="1"/>
  <c r="K4068" i="4"/>
  <c r="M4068" i="4" s="1"/>
  <c r="K4069" i="4"/>
  <c r="M4069" i="4" s="1"/>
  <c r="K4070" i="4"/>
  <c r="K4071" i="4"/>
  <c r="K4072" i="4"/>
  <c r="M4072" i="4" s="1"/>
  <c r="K4073" i="4"/>
  <c r="M4073" i="4" s="1"/>
  <c r="K4074" i="4"/>
  <c r="M4074" i="4" s="1"/>
  <c r="K4075" i="4"/>
  <c r="M4075" i="4" s="1"/>
  <c r="K4076" i="4"/>
  <c r="M4076" i="4" s="1"/>
  <c r="K4077" i="4"/>
  <c r="M4077" i="4" s="1"/>
  <c r="K4078" i="4"/>
  <c r="M4078" i="4" s="1"/>
  <c r="K4079" i="4"/>
  <c r="M4079" i="4" s="1"/>
  <c r="K4080" i="4"/>
  <c r="M4080" i="4" s="1"/>
  <c r="K4081" i="4"/>
  <c r="K4082" i="4"/>
  <c r="K4083" i="4"/>
  <c r="M4083" i="4" s="1"/>
  <c r="K4084" i="4"/>
  <c r="M4084" i="4" s="1"/>
  <c r="K4085" i="4"/>
  <c r="M4085" i="4" s="1"/>
  <c r="K4086" i="4"/>
  <c r="K4087" i="4"/>
  <c r="K4088" i="4"/>
  <c r="M4088" i="4" s="1"/>
  <c r="K4089" i="4"/>
  <c r="M4089" i="4" s="1"/>
  <c r="K4090" i="4"/>
  <c r="M4090" i="4" s="1"/>
  <c r="K4091" i="4"/>
  <c r="M4091" i="4" s="1"/>
  <c r="K4092" i="4"/>
  <c r="M4092" i="4" s="1"/>
  <c r="K4093" i="4"/>
  <c r="M4093" i="4" s="1"/>
  <c r="K4094" i="4"/>
  <c r="M4094" i="4" s="1"/>
  <c r="K4095" i="4"/>
  <c r="M4095" i="4" s="1"/>
  <c r="K4096" i="4"/>
  <c r="M4096" i="4" s="1"/>
  <c r="K4097" i="4"/>
  <c r="K4098" i="4"/>
  <c r="K4099" i="4"/>
  <c r="M4099" i="4" s="1"/>
  <c r="K4100" i="4"/>
  <c r="M4100" i="4" s="1"/>
  <c r="K4101" i="4"/>
  <c r="M4101" i="4" s="1"/>
  <c r="K4102" i="4"/>
  <c r="K4103" i="4"/>
  <c r="K4104" i="4"/>
  <c r="M4104" i="4" s="1"/>
  <c r="K4105" i="4"/>
  <c r="M4105" i="4" s="1"/>
  <c r="K4106" i="4"/>
  <c r="M4106" i="4" s="1"/>
  <c r="K4107" i="4"/>
  <c r="M4107" i="4" s="1"/>
  <c r="K4108" i="4"/>
  <c r="M4108" i="4" s="1"/>
  <c r="K4109" i="4"/>
  <c r="M4109" i="4" s="1"/>
  <c r="K4110" i="4"/>
  <c r="M4110" i="4" s="1"/>
  <c r="K4111" i="4"/>
  <c r="M4111" i="4" s="1"/>
  <c r="K4112" i="4"/>
  <c r="M4112" i="4" s="1"/>
  <c r="K4113" i="4"/>
  <c r="K4114" i="4"/>
  <c r="K4115" i="4"/>
  <c r="M4115" i="4" s="1"/>
  <c r="K4116" i="4"/>
  <c r="M4116" i="4" s="1"/>
  <c r="K4117" i="4"/>
  <c r="M4117" i="4" s="1"/>
  <c r="K4118" i="4"/>
  <c r="K4119" i="4"/>
  <c r="K4120" i="4"/>
  <c r="M4120" i="4" s="1"/>
  <c r="K4121" i="4"/>
  <c r="M4121" i="4" s="1"/>
  <c r="K4122" i="4"/>
  <c r="M4122" i="4" s="1"/>
  <c r="K4123" i="4"/>
  <c r="M4123" i="4" s="1"/>
  <c r="K4124" i="4"/>
  <c r="M4124" i="4" s="1"/>
  <c r="K4125" i="4"/>
  <c r="M4125" i="4" s="1"/>
  <c r="K4126" i="4"/>
  <c r="M4126" i="4" s="1"/>
  <c r="K4127" i="4"/>
  <c r="M4127" i="4" s="1"/>
  <c r="K4128" i="4"/>
  <c r="M4128" i="4" s="1"/>
  <c r="K4129" i="4"/>
  <c r="K4130" i="4"/>
  <c r="K4131" i="4"/>
  <c r="M4131" i="4" s="1"/>
  <c r="K4132" i="4"/>
  <c r="M4132" i="4" s="1"/>
  <c r="K4133" i="4"/>
  <c r="M4133" i="4" s="1"/>
  <c r="K4134" i="4"/>
  <c r="K4135" i="4"/>
  <c r="K4136" i="4"/>
  <c r="M4136" i="4" s="1"/>
  <c r="K4137" i="4"/>
  <c r="M4137" i="4" s="1"/>
  <c r="K4138" i="4"/>
  <c r="M4138" i="4" s="1"/>
  <c r="K4139" i="4"/>
  <c r="M4139" i="4" s="1"/>
  <c r="K4140" i="4"/>
  <c r="M4140" i="4" s="1"/>
  <c r="K4141" i="4"/>
  <c r="M4141" i="4" s="1"/>
  <c r="K4142" i="4"/>
  <c r="M4142" i="4" s="1"/>
  <c r="K4143" i="4"/>
  <c r="M4143" i="4" s="1"/>
  <c r="K4144" i="4"/>
  <c r="M4144" i="4" s="1"/>
  <c r="K4145" i="4"/>
  <c r="K4146" i="4"/>
  <c r="K4147" i="4"/>
  <c r="M4147" i="4" s="1"/>
  <c r="K4148" i="4"/>
  <c r="M4148" i="4" s="1"/>
  <c r="K4149" i="4"/>
  <c r="M4149" i="4" s="1"/>
  <c r="K4150" i="4"/>
  <c r="K4151" i="4"/>
  <c r="K4152" i="4"/>
  <c r="M4152" i="4" s="1"/>
  <c r="K4153" i="4"/>
  <c r="M4153" i="4" s="1"/>
  <c r="K4154" i="4"/>
  <c r="M4154" i="4" s="1"/>
  <c r="K4155" i="4"/>
  <c r="M4155" i="4" s="1"/>
  <c r="K4156" i="4"/>
  <c r="M4156" i="4" s="1"/>
  <c r="K4157" i="4"/>
  <c r="M4157" i="4" s="1"/>
  <c r="K4158" i="4"/>
  <c r="M4158" i="4" s="1"/>
  <c r="K4159" i="4"/>
  <c r="M4159" i="4" s="1"/>
  <c r="K4160" i="4"/>
  <c r="M4160" i="4" s="1"/>
  <c r="K4161" i="4"/>
  <c r="K4162" i="4"/>
  <c r="K4163" i="4"/>
  <c r="M4163" i="4" s="1"/>
  <c r="K4164" i="4"/>
  <c r="M4164" i="4" s="1"/>
  <c r="K4165" i="4"/>
  <c r="M4165" i="4" s="1"/>
  <c r="K4166" i="4"/>
  <c r="K4167" i="4"/>
  <c r="K4168" i="4"/>
  <c r="M4168" i="4" s="1"/>
  <c r="K4169" i="4"/>
  <c r="M4169" i="4" s="1"/>
  <c r="K4170" i="4"/>
  <c r="M4170" i="4" s="1"/>
  <c r="K4171" i="4"/>
  <c r="M4171" i="4" s="1"/>
  <c r="K4172" i="4"/>
  <c r="M4172" i="4" s="1"/>
  <c r="K4173" i="4"/>
  <c r="M4173" i="4" s="1"/>
  <c r="K4174" i="4"/>
  <c r="M4174" i="4" s="1"/>
  <c r="K4175" i="4"/>
  <c r="M4175" i="4" s="1"/>
  <c r="K4176" i="4"/>
  <c r="M4176" i="4" s="1"/>
  <c r="K4177" i="4"/>
  <c r="K4178" i="4"/>
  <c r="K4179" i="4"/>
  <c r="M4179" i="4" s="1"/>
  <c r="K4180" i="4"/>
  <c r="M4180" i="4" s="1"/>
  <c r="K4181" i="4"/>
  <c r="M4181" i="4" s="1"/>
  <c r="K4182" i="4"/>
  <c r="K4183" i="4"/>
  <c r="K4184" i="4"/>
  <c r="M4184" i="4" s="1"/>
  <c r="K4185" i="4"/>
  <c r="M4185" i="4" s="1"/>
  <c r="K4186" i="4"/>
  <c r="M4186" i="4" s="1"/>
  <c r="K4187" i="4"/>
  <c r="M4187" i="4" s="1"/>
  <c r="K4188" i="4"/>
  <c r="M4188" i="4" s="1"/>
  <c r="K4189" i="4"/>
  <c r="M4189" i="4" s="1"/>
  <c r="K4190" i="4"/>
  <c r="M4190" i="4" s="1"/>
  <c r="K4191" i="4"/>
  <c r="M4191" i="4" s="1"/>
  <c r="K4192" i="4"/>
  <c r="M4192" i="4" s="1"/>
  <c r="K4193" i="4"/>
  <c r="K4194" i="4"/>
  <c r="K4195" i="4"/>
  <c r="M4195" i="4" s="1"/>
  <c r="K4196" i="4"/>
  <c r="M4196" i="4" s="1"/>
  <c r="K4197" i="4"/>
  <c r="M4197" i="4" s="1"/>
  <c r="K4198" i="4"/>
  <c r="K4199" i="4"/>
  <c r="K4200" i="4"/>
  <c r="M4200" i="4" s="1"/>
  <c r="K4201" i="4"/>
  <c r="M4201" i="4" s="1"/>
  <c r="K4202" i="4"/>
  <c r="M4202" i="4" s="1"/>
  <c r="K4203" i="4"/>
  <c r="M4203" i="4" s="1"/>
  <c r="K4204" i="4"/>
  <c r="M4204" i="4" s="1"/>
  <c r="K4205" i="4"/>
  <c r="M4205" i="4" s="1"/>
  <c r="K4206" i="4"/>
  <c r="M4206" i="4" s="1"/>
  <c r="K4207" i="4"/>
  <c r="M4207" i="4" s="1"/>
  <c r="K4208" i="4"/>
  <c r="M4208" i="4" s="1"/>
  <c r="K4209" i="4"/>
  <c r="K4210" i="4"/>
  <c r="K4211" i="4"/>
  <c r="M4211" i="4" s="1"/>
  <c r="K4212" i="4"/>
  <c r="M4212" i="4" s="1"/>
  <c r="K4213" i="4"/>
  <c r="M4213" i="4" s="1"/>
  <c r="K4214" i="4"/>
  <c r="K4215" i="4"/>
  <c r="K4216" i="4"/>
  <c r="M4216" i="4" s="1"/>
  <c r="K4217" i="4"/>
  <c r="M4217" i="4" s="1"/>
  <c r="K4218" i="4"/>
  <c r="M4218" i="4" s="1"/>
  <c r="K4219" i="4"/>
  <c r="M4219" i="4" s="1"/>
  <c r="K4220" i="4"/>
  <c r="M4220" i="4" s="1"/>
  <c r="K4221" i="4"/>
  <c r="M4221" i="4" s="1"/>
  <c r="K4222" i="4"/>
  <c r="M4222" i="4" s="1"/>
  <c r="K4223" i="4"/>
  <c r="M4223" i="4" s="1"/>
  <c r="K4224" i="4"/>
  <c r="M4224" i="4" s="1"/>
  <c r="K4225" i="4"/>
  <c r="K4226" i="4"/>
  <c r="K4227" i="4"/>
  <c r="M4227" i="4" s="1"/>
  <c r="K4228" i="4"/>
  <c r="M4228" i="4" s="1"/>
  <c r="K4229" i="4"/>
  <c r="M4229" i="4" s="1"/>
  <c r="K4230" i="4"/>
  <c r="K4231" i="4"/>
  <c r="K4232" i="4"/>
  <c r="M4232" i="4" s="1"/>
  <c r="K4233" i="4"/>
  <c r="M4233" i="4" s="1"/>
  <c r="K4234" i="4"/>
  <c r="M4234" i="4" s="1"/>
  <c r="K4235" i="4"/>
  <c r="M4235" i="4" s="1"/>
  <c r="K4236" i="4"/>
  <c r="M4236" i="4" s="1"/>
  <c r="K4237" i="4"/>
  <c r="M4237" i="4" s="1"/>
  <c r="K4238" i="4"/>
  <c r="M4238" i="4" s="1"/>
  <c r="K4239" i="4"/>
  <c r="M4239" i="4" s="1"/>
  <c r="K4240" i="4"/>
  <c r="M4240" i="4" s="1"/>
  <c r="K4241" i="4"/>
  <c r="K4242" i="4"/>
  <c r="K4243" i="4"/>
  <c r="M4243" i="4" s="1"/>
  <c r="K4244" i="4"/>
  <c r="M4244" i="4" s="1"/>
  <c r="K4245" i="4"/>
  <c r="M4245" i="4" s="1"/>
  <c r="K4246" i="4"/>
  <c r="K4247" i="4"/>
  <c r="K4248" i="4"/>
  <c r="M4248" i="4" s="1"/>
  <c r="K4249" i="4"/>
  <c r="M4249" i="4" s="1"/>
  <c r="K4250" i="4"/>
  <c r="M4250" i="4" s="1"/>
  <c r="K4251" i="4"/>
  <c r="M4251" i="4" s="1"/>
  <c r="K4252" i="4"/>
  <c r="M4252" i="4" s="1"/>
  <c r="K4253" i="4"/>
  <c r="M4253" i="4" s="1"/>
  <c r="K4254" i="4"/>
  <c r="M4254" i="4" s="1"/>
  <c r="K4255" i="4"/>
  <c r="M4255" i="4" s="1"/>
  <c r="K4256" i="4"/>
  <c r="M4256" i="4" s="1"/>
  <c r="K4257" i="4"/>
  <c r="K4258" i="4"/>
  <c r="K4259" i="4"/>
  <c r="M4259" i="4" s="1"/>
  <c r="K4260" i="4"/>
  <c r="M4260" i="4" s="1"/>
  <c r="K4261" i="4"/>
  <c r="M4261" i="4" s="1"/>
  <c r="K4262" i="4"/>
  <c r="K4263" i="4"/>
  <c r="K4264" i="4"/>
  <c r="M4264" i="4" s="1"/>
  <c r="K4265" i="4"/>
  <c r="M4265" i="4" s="1"/>
  <c r="K4266" i="4"/>
  <c r="M4266" i="4" s="1"/>
  <c r="K4267" i="4"/>
  <c r="M4267" i="4" s="1"/>
  <c r="K4268" i="4"/>
  <c r="M4268" i="4" s="1"/>
  <c r="K4269" i="4"/>
  <c r="M4269" i="4" s="1"/>
  <c r="K4270" i="4"/>
  <c r="M4270" i="4" s="1"/>
  <c r="K4271" i="4"/>
  <c r="M4271" i="4" s="1"/>
  <c r="K4272" i="4"/>
  <c r="M4272" i="4" s="1"/>
  <c r="K4273" i="4"/>
  <c r="K4274" i="4"/>
  <c r="K4275" i="4"/>
  <c r="M4275" i="4" s="1"/>
  <c r="K4276" i="4"/>
  <c r="M4276" i="4" s="1"/>
  <c r="K4277" i="4"/>
  <c r="M4277" i="4" s="1"/>
  <c r="K4278" i="4"/>
  <c r="K4279" i="4"/>
  <c r="K4280" i="4"/>
  <c r="M4280" i="4" s="1"/>
  <c r="K4281" i="4"/>
  <c r="M4281" i="4" s="1"/>
  <c r="K4282" i="4"/>
  <c r="M4282" i="4" s="1"/>
  <c r="K4283" i="4"/>
  <c r="M4283" i="4" s="1"/>
  <c r="K4284" i="4"/>
  <c r="M4284" i="4" s="1"/>
  <c r="K4285" i="4"/>
  <c r="M4285" i="4" s="1"/>
  <c r="K4286" i="4"/>
  <c r="M4286" i="4" s="1"/>
  <c r="K4287" i="4"/>
  <c r="M4287" i="4" s="1"/>
  <c r="K4288" i="4"/>
  <c r="M4288" i="4" s="1"/>
  <c r="K4289" i="4"/>
  <c r="K4290" i="4"/>
  <c r="K4291" i="4"/>
  <c r="M4291" i="4" s="1"/>
  <c r="K4292" i="4"/>
  <c r="M4292" i="4" s="1"/>
  <c r="K4293" i="4"/>
  <c r="M4293" i="4" s="1"/>
  <c r="K4294" i="4"/>
  <c r="K4295" i="4"/>
  <c r="K4296" i="4"/>
  <c r="M4296" i="4" s="1"/>
  <c r="K4297" i="4"/>
  <c r="M4297" i="4" s="1"/>
  <c r="K4298" i="4"/>
  <c r="M4298" i="4" s="1"/>
  <c r="K4299" i="4"/>
  <c r="M4299" i="4" s="1"/>
  <c r="K4300" i="4"/>
  <c r="M4300" i="4" s="1"/>
  <c r="K4301" i="4"/>
  <c r="M4301" i="4" s="1"/>
  <c r="K4302" i="4"/>
  <c r="M4302" i="4" s="1"/>
  <c r="K4303" i="4"/>
  <c r="M4303" i="4" s="1"/>
  <c r="K4304" i="4"/>
  <c r="M4304" i="4" s="1"/>
  <c r="K4305" i="4"/>
  <c r="K4306" i="4"/>
  <c r="K4307" i="4"/>
  <c r="M4307" i="4" s="1"/>
  <c r="K4308" i="4"/>
  <c r="M4308" i="4" s="1"/>
  <c r="K4309" i="4"/>
  <c r="M4309" i="4" s="1"/>
  <c r="K4310" i="4"/>
  <c r="K4311" i="4"/>
  <c r="K4312" i="4"/>
  <c r="M4312" i="4" s="1"/>
  <c r="K4313" i="4"/>
  <c r="M4313" i="4" s="1"/>
  <c r="K4314" i="4"/>
  <c r="M4314" i="4" s="1"/>
  <c r="K4315" i="4"/>
  <c r="M4315" i="4" s="1"/>
  <c r="K4316" i="4"/>
  <c r="M4316" i="4" s="1"/>
  <c r="K4317" i="4"/>
  <c r="M4317" i="4" s="1"/>
  <c r="K4318" i="4"/>
  <c r="M4318" i="4" s="1"/>
  <c r="K4319" i="4"/>
  <c r="M4319" i="4" s="1"/>
  <c r="K4320" i="4"/>
  <c r="M4320" i="4" s="1"/>
  <c r="K4321" i="4"/>
  <c r="K4322" i="4"/>
  <c r="K4323" i="4"/>
  <c r="M4323" i="4" s="1"/>
  <c r="K4324" i="4"/>
  <c r="M4324" i="4" s="1"/>
  <c r="K4325" i="4"/>
  <c r="M4325" i="4" s="1"/>
  <c r="K4326" i="4"/>
  <c r="K4327" i="4"/>
  <c r="K4328" i="4"/>
  <c r="M4328" i="4" s="1"/>
  <c r="K4329" i="4"/>
  <c r="M4329" i="4" s="1"/>
  <c r="K4330" i="4"/>
  <c r="M4330" i="4" s="1"/>
  <c r="K4331" i="4"/>
  <c r="M4331" i="4" s="1"/>
  <c r="K4332" i="4"/>
  <c r="M4332" i="4" s="1"/>
  <c r="K4333" i="4"/>
  <c r="M4333" i="4" s="1"/>
  <c r="K4334" i="4"/>
  <c r="M4334" i="4" s="1"/>
  <c r="K4335" i="4"/>
  <c r="M4335" i="4" s="1"/>
  <c r="K4336" i="4"/>
  <c r="M4336" i="4" s="1"/>
  <c r="K4337" i="4"/>
  <c r="K4338" i="4"/>
  <c r="K4339" i="4"/>
  <c r="M4339" i="4" s="1"/>
  <c r="K4340" i="4"/>
  <c r="M4340" i="4" s="1"/>
  <c r="K4341" i="4"/>
  <c r="M4341" i="4" s="1"/>
  <c r="K4342" i="4"/>
  <c r="K4343" i="4"/>
  <c r="K4344" i="4"/>
  <c r="M4344" i="4" s="1"/>
  <c r="K4345" i="4"/>
  <c r="M4345" i="4" s="1"/>
  <c r="K4346" i="4"/>
  <c r="M4346" i="4" s="1"/>
  <c r="K4347" i="4"/>
  <c r="M4347" i="4" s="1"/>
  <c r="K4348" i="4"/>
  <c r="M4348" i="4" s="1"/>
  <c r="K4349" i="4"/>
  <c r="M4349" i="4" s="1"/>
  <c r="K4350" i="4"/>
  <c r="M4350" i="4" s="1"/>
  <c r="K4351" i="4"/>
  <c r="M4351" i="4" s="1"/>
  <c r="K4352" i="4"/>
  <c r="M4352" i="4" s="1"/>
  <c r="K4353" i="4"/>
  <c r="K4354" i="4"/>
  <c r="K4355" i="4"/>
  <c r="M4355" i="4" s="1"/>
  <c r="K4356" i="4"/>
  <c r="M4356" i="4" s="1"/>
  <c r="K4357" i="4"/>
  <c r="M4357" i="4" s="1"/>
  <c r="K4358" i="4"/>
  <c r="K4359" i="4"/>
  <c r="K4360" i="4"/>
  <c r="M4360" i="4" s="1"/>
  <c r="K4361" i="4"/>
  <c r="M4361" i="4" s="1"/>
  <c r="K4362" i="4"/>
  <c r="M4362" i="4" s="1"/>
  <c r="K4363" i="4"/>
  <c r="M4363" i="4" s="1"/>
  <c r="K4364" i="4"/>
  <c r="M4364" i="4" s="1"/>
  <c r="K4365" i="4"/>
  <c r="M4365" i="4" s="1"/>
  <c r="K4366" i="4"/>
  <c r="M4366" i="4" s="1"/>
  <c r="K4367" i="4"/>
  <c r="M4367" i="4" s="1"/>
  <c r="K4368" i="4"/>
  <c r="M4368" i="4" s="1"/>
  <c r="K4369" i="4"/>
  <c r="K4370" i="4"/>
  <c r="K4371" i="4"/>
  <c r="M4371" i="4" s="1"/>
  <c r="K4372" i="4"/>
  <c r="M4372" i="4" s="1"/>
  <c r="K4373" i="4"/>
  <c r="M4373" i="4" s="1"/>
  <c r="K4374" i="4"/>
  <c r="K4375" i="4"/>
  <c r="K4376" i="4"/>
  <c r="M4376" i="4" s="1"/>
  <c r="K4377" i="4"/>
  <c r="M4377" i="4" s="1"/>
  <c r="K4378" i="4"/>
  <c r="M4378" i="4" s="1"/>
  <c r="K4379" i="4"/>
  <c r="M4379" i="4" s="1"/>
  <c r="K4380" i="4"/>
  <c r="M4380" i="4" s="1"/>
  <c r="K4381" i="4"/>
  <c r="M4381" i="4" s="1"/>
  <c r="K4382" i="4"/>
  <c r="M4382" i="4" s="1"/>
  <c r="K4383" i="4"/>
  <c r="M4383" i="4" s="1"/>
  <c r="K4384" i="4"/>
  <c r="M4384" i="4" s="1"/>
  <c r="K4385" i="4"/>
  <c r="K4386" i="4"/>
  <c r="K4387" i="4"/>
  <c r="M4387" i="4" s="1"/>
  <c r="K4388" i="4"/>
  <c r="M4388" i="4" s="1"/>
  <c r="K4389" i="4"/>
  <c r="M4389" i="4" s="1"/>
  <c r="K4390" i="4"/>
  <c r="K4391" i="4"/>
  <c r="K4392" i="4"/>
  <c r="M4392" i="4" s="1"/>
  <c r="K4393" i="4"/>
  <c r="M4393" i="4" s="1"/>
  <c r="K4394" i="4"/>
  <c r="M4394" i="4" s="1"/>
  <c r="K4395" i="4"/>
  <c r="M4395" i="4" s="1"/>
  <c r="K4396" i="4"/>
  <c r="M4396" i="4" s="1"/>
  <c r="K4397" i="4"/>
  <c r="M4397" i="4" s="1"/>
  <c r="K4398" i="4"/>
  <c r="M4398" i="4" s="1"/>
  <c r="K4399" i="4"/>
  <c r="M4399" i="4" s="1"/>
  <c r="K4400" i="4"/>
  <c r="M4400" i="4" s="1"/>
  <c r="K4401" i="4"/>
  <c r="K4402" i="4"/>
  <c r="K4403" i="4"/>
  <c r="M4403" i="4" s="1"/>
  <c r="K4404" i="4"/>
  <c r="M4404" i="4" s="1"/>
  <c r="K4405" i="4"/>
  <c r="M4405" i="4" s="1"/>
  <c r="K4406" i="4"/>
  <c r="K4407" i="4"/>
  <c r="K4408" i="4"/>
  <c r="M4408" i="4" s="1"/>
  <c r="K4409" i="4"/>
  <c r="M4409" i="4" s="1"/>
  <c r="K4410" i="4"/>
  <c r="M4410" i="4" s="1"/>
  <c r="K4411" i="4"/>
  <c r="M4411" i="4" s="1"/>
  <c r="K4412" i="4"/>
  <c r="M4412" i="4" s="1"/>
  <c r="K4413" i="4"/>
  <c r="M4413" i="4" s="1"/>
  <c r="K4414" i="4"/>
  <c r="M4414" i="4" s="1"/>
  <c r="K4415" i="4"/>
  <c r="M4415" i="4" s="1"/>
  <c r="K4416" i="4"/>
  <c r="M4416" i="4" s="1"/>
  <c r="K4417" i="4"/>
  <c r="K4418" i="4"/>
  <c r="K4419" i="4"/>
  <c r="M4419" i="4" s="1"/>
  <c r="K4420" i="4"/>
  <c r="M4420" i="4" s="1"/>
  <c r="K4421" i="4"/>
  <c r="M4421" i="4" s="1"/>
  <c r="K4422" i="4"/>
  <c r="K4423" i="4"/>
  <c r="K4424" i="4"/>
  <c r="M4424" i="4" s="1"/>
  <c r="K4425" i="4"/>
  <c r="M4425" i="4" s="1"/>
  <c r="K4426" i="4"/>
  <c r="M4426" i="4" s="1"/>
  <c r="K4427" i="4"/>
  <c r="M4427" i="4" s="1"/>
  <c r="K4428" i="4"/>
  <c r="M4428" i="4" s="1"/>
  <c r="K4429" i="4"/>
  <c r="M4429" i="4" s="1"/>
  <c r="K4430" i="4"/>
  <c r="M4430" i="4" s="1"/>
  <c r="K4431" i="4"/>
  <c r="M4431" i="4" s="1"/>
  <c r="K4432" i="4"/>
  <c r="M4432" i="4" s="1"/>
  <c r="K4433" i="4"/>
  <c r="K4434" i="4"/>
  <c r="K4435" i="4"/>
  <c r="M4435" i="4" s="1"/>
  <c r="K4436" i="4"/>
  <c r="M4436" i="4" s="1"/>
  <c r="K4437" i="4"/>
  <c r="M4437" i="4" s="1"/>
  <c r="K4438" i="4"/>
  <c r="K4439" i="4"/>
  <c r="K4440" i="4"/>
  <c r="M4440" i="4" s="1"/>
  <c r="K4441" i="4"/>
  <c r="M4441" i="4" s="1"/>
  <c r="K4442" i="4"/>
  <c r="M4442" i="4" s="1"/>
  <c r="K4443" i="4"/>
  <c r="M4443" i="4" s="1"/>
  <c r="K4444" i="4"/>
  <c r="M4444" i="4" s="1"/>
  <c r="K4445" i="4"/>
  <c r="M4445" i="4" s="1"/>
  <c r="K4446" i="4"/>
  <c r="M4446" i="4" s="1"/>
  <c r="K4447" i="4"/>
  <c r="M4447" i="4" s="1"/>
  <c r="K4448" i="4"/>
  <c r="M4448" i="4" s="1"/>
  <c r="K4449" i="4"/>
  <c r="K4450" i="4"/>
  <c r="K4451" i="4"/>
  <c r="M4451" i="4" s="1"/>
  <c r="K4452" i="4"/>
  <c r="M4452" i="4" s="1"/>
  <c r="K4453" i="4"/>
  <c r="M4453" i="4" s="1"/>
  <c r="K4454" i="4"/>
  <c r="K4455" i="4"/>
  <c r="K4456" i="4"/>
  <c r="M4456" i="4" s="1"/>
  <c r="K4457" i="4"/>
  <c r="M4457" i="4" s="1"/>
  <c r="K4458" i="4"/>
  <c r="M4458" i="4" s="1"/>
  <c r="K4459" i="4"/>
  <c r="M4459" i="4" s="1"/>
  <c r="K4460" i="4"/>
  <c r="M4460" i="4" s="1"/>
  <c r="K4461" i="4"/>
  <c r="M4461" i="4" s="1"/>
  <c r="K4462" i="4"/>
  <c r="M4462" i="4" s="1"/>
  <c r="K4463" i="4"/>
  <c r="M4463" i="4" s="1"/>
  <c r="K4464" i="4"/>
  <c r="M4464" i="4" s="1"/>
  <c r="K4465" i="4"/>
  <c r="K4466" i="4"/>
  <c r="K4467" i="4"/>
  <c r="M4467" i="4" s="1"/>
  <c r="K4468" i="4"/>
  <c r="M4468" i="4" s="1"/>
  <c r="K4469" i="4"/>
  <c r="M4469" i="4" s="1"/>
  <c r="K4470" i="4"/>
  <c r="K4471" i="4"/>
  <c r="K4472" i="4"/>
  <c r="M4472" i="4" s="1"/>
  <c r="K4473" i="4"/>
  <c r="M4473" i="4" s="1"/>
  <c r="K4474" i="4"/>
  <c r="M4474" i="4" s="1"/>
  <c r="K4475" i="4"/>
  <c r="M4475" i="4" s="1"/>
  <c r="K4476" i="4"/>
  <c r="M4476" i="4" s="1"/>
  <c r="K4477" i="4"/>
  <c r="M4477" i="4" s="1"/>
  <c r="K4478" i="4"/>
  <c r="M4478" i="4" s="1"/>
  <c r="K4479" i="4"/>
  <c r="M4479" i="4" s="1"/>
  <c r="K4480" i="4"/>
  <c r="M4480" i="4" s="1"/>
  <c r="K4481" i="4"/>
  <c r="K4482" i="4"/>
  <c r="K4483" i="4"/>
  <c r="M4483" i="4" s="1"/>
  <c r="K4484" i="4"/>
  <c r="M4484" i="4" s="1"/>
  <c r="K4485" i="4"/>
  <c r="M4485" i="4" s="1"/>
  <c r="K4486" i="4"/>
  <c r="K4487" i="4"/>
  <c r="K4488" i="4"/>
  <c r="M4488" i="4" s="1"/>
  <c r="K4489" i="4"/>
  <c r="M4489" i="4" s="1"/>
  <c r="K4490" i="4"/>
  <c r="M4490" i="4" s="1"/>
  <c r="K4491" i="4"/>
  <c r="M4491" i="4" s="1"/>
  <c r="K4492" i="4"/>
  <c r="M4492" i="4" s="1"/>
  <c r="K4493" i="4"/>
  <c r="M4493" i="4" s="1"/>
  <c r="K4494" i="4"/>
  <c r="M4494" i="4" s="1"/>
  <c r="K4495" i="4"/>
  <c r="M4495" i="4" s="1"/>
  <c r="K4496" i="4"/>
  <c r="M4496" i="4" s="1"/>
  <c r="K4497" i="4"/>
  <c r="K4498" i="4"/>
  <c r="K4499" i="4"/>
  <c r="M4499" i="4" s="1"/>
  <c r="K4500" i="4"/>
  <c r="M4500" i="4" s="1"/>
  <c r="K4501" i="4"/>
  <c r="M4501" i="4" s="1"/>
  <c r="K4502" i="4"/>
  <c r="K4503" i="4"/>
  <c r="K4504" i="4"/>
  <c r="M4504" i="4" s="1"/>
  <c r="K4505" i="4"/>
  <c r="M4505" i="4" s="1"/>
  <c r="K4506" i="4"/>
  <c r="M4506" i="4" s="1"/>
  <c r="K4507" i="4"/>
  <c r="M4507" i="4" s="1"/>
  <c r="K4508" i="4"/>
  <c r="M4508" i="4" s="1"/>
  <c r="K4509" i="4"/>
  <c r="M4509" i="4" s="1"/>
  <c r="K4510" i="4"/>
  <c r="M4510" i="4" s="1"/>
  <c r="K4511" i="4"/>
  <c r="M4511" i="4" s="1"/>
  <c r="K4512" i="4"/>
  <c r="K4513" i="4"/>
  <c r="K4514" i="4"/>
  <c r="K4515" i="4"/>
  <c r="M4515" i="4" s="1"/>
  <c r="K4516" i="4"/>
  <c r="M4516" i="4" s="1"/>
  <c r="K4517" i="4"/>
  <c r="M4517" i="4" s="1"/>
  <c r="K4518" i="4"/>
  <c r="K4519" i="4"/>
  <c r="K4520" i="4"/>
  <c r="M4520" i="4" s="1"/>
  <c r="K4521" i="4"/>
  <c r="M4521" i="4" s="1"/>
  <c r="K4522" i="4"/>
  <c r="M4522" i="4" s="1"/>
  <c r="K4523" i="4"/>
  <c r="M4523" i="4" s="1"/>
  <c r="K4524" i="4"/>
  <c r="M4524" i="4" s="1"/>
  <c r="K4525" i="4"/>
  <c r="M4525" i="4" s="1"/>
  <c r="K4526" i="4"/>
  <c r="M4526" i="4" s="1"/>
  <c r="K4527" i="4"/>
  <c r="K4528" i="4"/>
  <c r="K4529" i="4"/>
  <c r="K4530" i="4"/>
  <c r="K4531" i="4"/>
  <c r="M4531" i="4" s="1"/>
  <c r="K4532" i="4"/>
  <c r="M4532" i="4" s="1"/>
  <c r="K4533" i="4"/>
  <c r="M4533" i="4" s="1"/>
  <c r="K4534" i="4"/>
  <c r="K4535" i="4"/>
  <c r="K4536" i="4"/>
  <c r="M4536" i="4" s="1"/>
  <c r="K4537" i="4"/>
  <c r="M4537" i="4" s="1"/>
  <c r="K4538" i="4"/>
  <c r="M4538" i="4" s="1"/>
  <c r="K4539" i="4"/>
  <c r="M4539" i="4" s="1"/>
  <c r="K4540" i="4"/>
  <c r="M4540" i="4" s="1"/>
  <c r="K4541" i="4"/>
  <c r="M4541" i="4" s="1"/>
  <c r="K4542" i="4"/>
  <c r="M4542" i="4" s="1"/>
  <c r="K4543" i="4"/>
  <c r="K4544" i="4"/>
  <c r="K4545" i="4"/>
  <c r="K4546" i="4"/>
  <c r="K4547" i="4"/>
  <c r="M4547" i="4" s="1"/>
  <c r="K4548" i="4"/>
  <c r="M4548" i="4" s="1"/>
  <c r="K4549" i="4"/>
  <c r="M4549" i="4" s="1"/>
  <c r="K4550" i="4"/>
  <c r="K4551" i="4"/>
  <c r="K4552" i="4"/>
  <c r="M4552" i="4" s="1"/>
  <c r="K4553" i="4"/>
  <c r="M4553" i="4" s="1"/>
  <c r="K4554" i="4"/>
  <c r="M4554" i="4" s="1"/>
  <c r="K4555" i="4"/>
  <c r="M4555" i="4" s="1"/>
  <c r="K4556" i="4"/>
  <c r="M4556" i="4" s="1"/>
  <c r="K4557" i="4"/>
  <c r="M4557" i="4" s="1"/>
  <c r="K4558" i="4"/>
  <c r="M4558" i="4" s="1"/>
  <c r="K4559" i="4"/>
  <c r="K4560" i="4"/>
  <c r="K4561" i="4"/>
  <c r="K4562" i="4"/>
  <c r="K4563" i="4"/>
  <c r="M4563" i="4" s="1"/>
  <c r="K4564" i="4"/>
  <c r="M4564" i="4" s="1"/>
  <c r="K4565" i="4"/>
  <c r="M4565" i="4" s="1"/>
  <c r="K4566" i="4"/>
  <c r="K4567" i="4"/>
  <c r="K4568" i="4"/>
  <c r="M4568" i="4" s="1"/>
  <c r="K4569" i="4"/>
  <c r="M4569" i="4" s="1"/>
  <c r="K4570" i="4"/>
  <c r="M4570" i="4" s="1"/>
  <c r="K4571" i="4"/>
  <c r="M4571" i="4" s="1"/>
  <c r="K4572" i="4"/>
  <c r="M4572" i="4" s="1"/>
  <c r="K4573" i="4"/>
  <c r="M4573" i="4" s="1"/>
  <c r="K4574" i="4"/>
  <c r="M4574" i="4" s="1"/>
  <c r="K4575" i="4"/>
  <c r="K4576" i="4"/>
  <c r="K4577" i="4"/>
  <c r="K4578" i="4"/>
  <c r="K4579" i="4"/>
  <c r="M4579" i="4" s="1"/>
  <c r="K4580" i="4"/>
  <c r="M4580" i="4" s="1"/>
  <c r="K4581" i="4"/>
  <c r="M4581" i="4" s="1"/>
  <c r="K4582" i="4"/>
  <c r="K4583" i="4"/>
  <c r="K4584" i="4"/>
  <c r="M4584" i="4" s="1"/>
  <c r="K4585" i="4"/>
  <c r="M4585" i="4" s="1"/>
  <c r="K4586" i="4"/>
  <c r="M4586" i="4" s="1"/>
  <c r="K4587" i="4"/>
  <c r="M4587" i="4" s="1"/>
  <c r="K4588" i="4"/>
  <c r="M4588" i="4" s="1"/>
  <c r="K4589" i="4"/>
  <c r="M4589" i="4" s="1"/>
  <c r="K4590" i="4"/>
  <c r="M4590" i="4" s="1"/>
  <c r="K4591" i="4"/>
  <c r="K4592" i="4"/>
  <c r="K4593" i="4"/>
  <c r="K4594" i="4"/>
  <c r="K4595" i="4"/>
  <c r="M4595" i="4" s="1"/>
  <c r="K4596" i="4"/>
  <c r="M4596" i="4" s="1"/>
  <c r="K4597" i="4"/>
  <c r="M4597" i="4" s="1"/>
  <c r="K4598" i="4"/>
  <c r="K4599" i="4"/>
  <c r="K4600" i="4"/>
  <c r="M4600" i="4" s="1"/>
  <c r="K4601" i="4"/>
  <c r="M4601" i="4" s="1"/>
  <c r="K4602" i="4"/>
  <c r="M4602" i="4" s="1"/>
  <c r="K4603" i="4"/>
  <c r="M4603" i="4" s="1"/>
  <c r="K4604" i="4"/>
  <c r="M4604" i="4" s="1"/>
  <c r="K4605" i="4"/>
  <c r="M4605" i="4" s="1"/>
  <c r="K4606" i="4"/>
  <c r="M4606" i="4" s="1"/>
  <c r="K4607" i="4"/>
  <c r="K4608" i="4"/>
  <c r="K4609" i="4"/>
  <c r="K4610" i="4"/>
  <c r="K4611" i="4"/>
  <c r="M4611" i="4" s="1"/>
  <c r="K4612" i="4"/>
  <c r="M4612" i="4" s="1"/>
  <c r="K4613" i="4"/>
  <c r="M4613" i="4" s="1"/>
  <c r="K4614" i="4"/>
  <c r="K4615" i="4"/>
  <c r="K4616" i="4"/>
  <c r="M4616" i="4" s="1"/>
  <c r="K4617" i="4"/>
  <c r="M4617" i="4" s="1"/>
  <c r="K4618" i="4"/>
  <c r="M4618" i="4" s="1"/>
  <c r="K4619" i="4"/>
  <c r="M4619" i="4" s="1"/>
  <c r="K4620" i="4"/>
  <c r="M4620" i="4" s="1"/>
  <c r="K4621" i="4"/>
  <c r="M4621" i="4" s="1"/>
  <c r="K4622" i="4"/>
  <c r="M4622" i="4" s="1"/>
  <c r="K4623" i="4"/>
  <c r="K4624" i="4"/>
  <c r="K4625" i="4"/>
  <c r="K4626" i="4"/>
  <c r="K4627" i="4"/>
  <c r="M4627" i="4" s="1"/>
  <c r="K4628" i="4"/>
  <c r="M4628" i="4" s="1"/>
  <c r="K4629" i="4"/>
  <c r="M4629" i="4" s="1"/>
  <c r="K4630" i="4"/>
  <c r="K4631" i="4"/>
  <c r="K4632" i="4"/>
  <c r="M4632" i="4" s="1"/>
  <c r="K4633" i="4"/>
  <c r="M4633" i="4" s="1"/>
  <c r="K4634" i="4"/>
  <c r="M4634" i="4" s="1"/>
  <c r="K4635" i="4"/>
  <c r="M4635" i="4" s="1"/>
  <c r="K4636" i="4"/>
  <c r="M4636" i="4" s="1"/>
  <c r="K4637" i="4"/>
  <c r="M4637" i="4" s="1"/>
  <c r="K4638" i="4"/>
  <c r="M4638" i="4" s="1"/>
  <c r="K4639" i="4"/>
  <c r="K4640" i="4"/>
  <c r="K4641" i="4"/>
  <c r="K4642" i="4"/>
  <c r="K4643" i="4"/>
  <c r="M4643" i="4" s="1"/>
  <c r="K4644" i="4"/>
  <c r="M4644" i="4" s="1"/>
  <c r="K4645" i="4"/>
  <c r="M4645" i="4" s="1"/>
  <c r="K4646" i="4"/>
  <c r="K4647" i="4"/>
  <c r="K4648" i="4"/>
  <c r="M4648" i="4" s="1"/>
  <c r="K4649" i="4"/>
  <c r="M4649" i="4" s="1"/>
  <c r="K4650" i="4"/>
  <c r="M4650" i="4" s="1"/>
  <c r="K4651" i="4"/>
  <c r="M4651" i="4" s="1"/>
  <c r="K4652" i="4"/>
  <c r="M4652" i="4" s="1"/>
  <c r="K4653" i="4"/>
  <c r="M4653" i="4" s="1"/>
  <c r="K4654" i="4"/>
  <c r="M4654" i="4" s="1"/>
  <c r="K4655" i="4"/>
  <c r="K4656" i="4"/>
  <c r="K4657" i="4"/>
  <c r="K4658" i="4"/>
  <c r="K4659" i="4"/>
  <c r="M4659" i="4" s="1"/>
  <c r="K4660" i="4"/>
  <c r="M4660" i="4" s="1"/>
  <c r="K4661" i="4"/>
  <c r="M4661" i="4" s="1"/>
  <c r="K4662" i="4"/>
  <c r="K4663" i="4"/>
  <c r="K4664" i="4"/>
  <c r="M4664" i="4" s="1"/>
  <c r="K4665" i="4"/>
  <c r="M4665" i="4" s="1"/>
  <c r="K4666" i="4"/>
  <c r="M4666" i="4" s="1"/>
  <c r="K4667" i="4"/>
  <c r="M4667" i="4" s="1"/>
  <c r="K4668" i="4"/>
  <c r="M4668" i="4" s="1"/>
  <c r="K4669" i="4"/>
  <c r="M4669" i="4" s="1"/>
  <c r="K4670" i="4"/>
  <c r="M4670" i="4" s="1"/>
  <c r="K4671" i="4"/>
  <c r="K4672" i="4"/>
  <c r="K4673" i="4"/>
  <c r="K4674" i="4"/>
  <c r="K4675" i="4"/>
  <c r="M4675" i="4" s="1"/>
  <c r="K4676" i="4"/>
  <c r="M4676" i="4" s="1"/>
  <c r="K4677" i="4"/>
  <c r="M4677" i="4" s="1"/>
  <c r="K4678" i="4"/>
  <c r="K4679" i="4"/>
  <c r="K4680" i="4"/>
  <c r="M4680" i="4" s="1"/>
  <c r="K4681" i="4"/>
  <c r="M4681" i="4" s="1"/>
  <c r="K4682" i="4"/>
  <c r="M4682" i="4" s="1"/>
  <c r="K4683" i="4"/>
  <c r="M4683" i="4" s="1"/>
  <c r="K4684" i="4"/>
  <c r="M4684" i="4" s="1"/>
  <c r="K4685" i="4"/>
  <c r="M4685" i="4" s="1"/>
  <c r="K4686" i="4"/>
  <c r="M4686" i="4" s="1"/>
  <c r="K4687" i="4"/>
  <c r="K4688" i="4"/>
  <c r="K4689" i="4"/>
  <c r="K4690" i="4"/>
  <c r="K4691" i="4"/>
  <c r="M4691" i="4" s="1"/>
  <c r="K4692" i="4"/>
  <c r="M4692" i="4" s="1"/>
  <c r="K4693" i="4"/>
  <c r="M4693" i="4" s="1"/>
  <c r="K4694" i="4"/>
  <c r="K4695" i="4"/>
  <c r="K4696" i="4"/>
  <c r="M4696" i="4" s="1"/>
  <c r="K4697" i="4"/>
  <c r="M4697" i="4" s="1"/>
  <c r="K4698" i="4"/>
  <c r="M4698" i="4" s="1"/>
  <c r="K4699" i="4"/>
  <c r="M4699" i="4" s="1"/>
  <c r="K4700" i="4"/>
  <c r="M4700" i="4" s="1"/>
  <c r="K4701" i="4"/>
  <c r="M4701" i="4" s="1"/>
  <c r="K4702" i="4"/>
  <c r="M4702" i="4" s="1"/>
  <c r="K4703" i="4"/>
  <c r="K4704" i="4"/>
  <c r="K4705" i="4"/>
  <c r="K4706" i="4"/>
  <c r="K4707" i="4"/>
  <c r="M4707" i="4" s="1"/>
  <c r="K4708" i="4"/>
  <c r="M4708" i="4" s="1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2" i="4"/>
  <c r="M2" i="4" s="1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4" i="8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4380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4725" i="4"/>
  <c r="I4726" i="4"/>
  <c r="I4727" i="4"/>
  <c r="I4728" i="4"/>
  <c r="I4729" i="4"/>
  <c r="I4730" i="4"/>
  <c r="I4731" i="4"/>
  <c r="I4732" i="4"/>
  <c r="I4733" i="4"/>
  <c r="I4734" i="4"/>
  <c r="I4735" i="4"/>
  <c r="I4736" i="4"/>
  <c r="I4737" i="4"/>
  <c r="I4738" i="4"/>
  <c r="I4739" i="4"/>
  <c r="I4740" i="4"/>
  <c r="I4741" i="4"/>
  <c r="I4742" i="4"/>
  <c r="I4743" i="4"/>
  <c r="I4744" i="4"/>
  <c r="I4745" i="4"/>
  <c r="I4746" i="4"/>
  <c r="I4747" i="4"/>
  <c r="I4748" i="4"/>
  <c r="I4749" i="4"/>
  <c r="I4750" i="4"/>
  <c r="I4751" i="4"/>
  <c r="I4752" i="4"/>
  <c r="I4753" i="4"/>
  <c r="I4754" i="4"/>
  <c r="I4755" i="4"/>
  <c r="I4756" i="4"/>
  <c r="I4757" i="4"/>
  <c r="I4758" i="4"/>
  <c r="I4759" i="4"/>
  <c r="I4760" i="4"/>
  <c r="I4761" i="4"/>
  <c r="I4762" i="4"/>
  <c r="I4763" i="4"/>
  <c r="I4764" i="4"/>
  <c r="I4765" i="4"/>
  <c r="I4766" i="4"/>
  <c r="I4767" i="4"/>
  <c r="I4768" i="4"/>
  <c r="I4769" i="4"/>
  <c r="I4770" i="4"/>
  <c r="I4771" i="4"/>
  <c r="I4772" i="4"/>
  <c r="I4773" i="4"/>
  <c r="I4774" i="4"/>
  <c r="I4775" i="4"/>
  <c r="I4776" i="4"/>
  <c r="I4777" i="4"/>
  <c r="I4778" i="4"/>
  <c r="I4779" i="4"/>
  <c r="I4780" i="4"/>
  <c r="I4781" i="4"/>
  <c r="I4782" i="4"/>
  <c r="I4783" i="4"/>
  <c r="I4784" i="4"/>
  <c r="I4785" i="4"/>
  <c r="I4786" i="4"/>
  <c r="I4787" i="4"/>
  <c r="I4788" i="4"/>
  <c r="I4789" i="4"/>
  <c r="I4790" i="4"/>
  <c r="I4791" i="4"/>
  <c r="I4792" i="4"/>
  <c r="I4793" i="4"/>
  <c r="I4794" i="4"/>
  <c r="I4795" i="4"/>
  <c r="I4796" i="4"/>
  <c r="I4797" i="4"/>
  <c r="I4798" i="4"/>
  <c r="I4799" i="4"/>
  <c r="I4800" i="4"/>
  <c r="I4801" i="4"/>
  <c r="I4802" i="4"/>
  <c r="I4803" i="4"/>
  <c r="I4804" i="4"/>
  <c r="I4805" i="4"/>
  <c r="I4806" i="4"/>
  <c r="I4807" i="4"/>
  <c r="I4808" i="4"/>
  <c r="I4809" i="4"/>
  <c r="I4810" i="4"/>
  <c r="I4811" i="4"/>
  <c r="I4812" i="4"/>
  <c r="I4813" i="4"/>
  <c r="I4814" i="4"/>
  <c r="I4815" i="4"/>
  <c r="I4816" i="4"/>
  <c r="I4817" i="4"/>
  <c r="I4818" i="4"/>
  <c r="I4819" i="4"/>
  <c r="I4820" i="4"/>
  <c r="I4821" i="4"/>
  <c r="I4822" i="4"/>
  <c r="I4823" i="4"/>
  <c r="I4824" i="4"/>
  <c r="I4825" i="4"/>
  <c r="I4826" i="4"/>
  <c r="I4827" i="4"/>
  <c r="I4828" i="4"/>
  <c r="I4829" i="4"/>
  <c r="I4830" i="4"/>
  <c r="I4831" i="4"/>
  <c r="I4832" i="4"/>
  <c r="I4833" i="4"/>
  <c r="I4834" i="4"/>
  <c r="I4835" i="4"/>
  <c r="I4836" i="4"/>
  <c r="I4837" i="4"/>
  <c r="I4838" i="4"/>
  <c r="I4839" i="4"/>
  <c r="I4840" i="4"/>
  <c r="I4841" i="4"/>
  <c r="I4842" i="4"/>
  <c r="I4843" i="4"/>
  <c r="I4844" i="4"/>
  <c r="I4845" i="4"/>
  <c r="I4846" i="4"/>
  <c r="I4847" i="4"/>
  <c r="I4848" i="4"/>
  <c r="I4849" i="4"/>
  <c r="I4850" i="4"/>
  <c r="I4851" i="4"/>
  <c r="I4852" i="4"/>
  <c r="I4853" i="4"/>
  <c r="I4854" i="4"/>
  <c r="I4855" i="4"/>
  <c r="I4856" i="4"/>
  <c r="I4857" i="4"/>
  <c r="I4858" i="4"/>
  <c r="I4859" i="4"/>
  <c r="I4860" i="4"/>
  <c r="I4861" i="4"/>
  <c r="I4862" i="4"/>
  <c r="I4863" i="4"/>
  <c r="I4864" i="4"/>
  <c r="I4865" i="4"/>
  <c r="I4866" i="4"/>
  <c r="I4867" i="4"/>
  <c r="I4868" i="4"/>
  <c r="I4869" i="4"/>
  <c r="I4870" i="4"/>
  <c r="I4871" i="4"/>
  <c r="I4872" i="4"/>
  <c r="I4873" i="4"/>
  <c r="I4874" i="4"/>
  <c r="I4875" i="4"/>
  <c r="I4876" i="4"/>
  <c r="I4877" i="4"/>
  <c r="I4878" i="4"/>
  <c r="I4879" i="4"/>
  <c r="I4880" i="4"/>
  <c r="I4881" i="4"/>
  <c r="I4882" i="4"/>
  <c r="I4883" i="4"/>
  <c r="I4884" i="4"/>
  <c r="I4885" i="4"/>
  <c r="I4886" i="4"/>
  <c r="I4887" i="4"/>
  <c r="I4888" i="4"/>
  <c r="I4889" i="4"/>
  <c r="I4890" i="4"/>
  <c r="I4891" i="4"/>
  <c r="I4892" i="4"/>
  <c r="I4893" i="4"/>
  <c r="I4894" i="4"/>
  <c r="I4895" i="4"/>
  <c r="I4896" i="4"/>
  <c r="I4897" i="4"/>
  <c r="I4898" i="4"/>
  <c r="I4899" i="4"/>
  <c r="I4900" i="4"/>
  <c r="I4901" i="4"/>
  <c r="I4902" i="4"/>
  <c r="I4903" i="4"/>
  <c r="I4904" i="4"/>
  <c r="I4905" i="4"/>
  <c r="I4906" i="4"/>
  <c r="I4907" i="4"/>
  <c r="I4908" i="4"/>
  <c r="I4909" i="4"/>
  <c r="I4910" i="4"/>
  <c r="I4911" i="4"/>
  <c r="I4912" i="4"/>
  <c r="I4913" i="4"/>
  <c r="I4914" i="4"/>
  <c r="I4915" i="4"/>
  <c r="I4916" i="4"/>
  <c r="I4917" i="4"/>
  <c r="I4918" i="4"/>
  <c r="I4919" i="4"/>
  <c r="I4920" i="4"/>
  <c r="I4921" i="4"/>
  <c r="I4922" i="4"/>
  <c r="I4923" i="4"/>
  <c r="I4924" i="4"/>
  <c r="I4925" i="4"/>
  <c r="I4926" i="4"/>
  <c r="I4927" i="4"/>
  <c r="I4928" i="4"/>
  <c r="I4929" i="4"/>
  <c r="I4930" i="4"/>
  <c r="I4931" i="4"/>
  <c r="I4932" i="4"/>
  <c r="I4933" i="4"/>
  <c r="I4934" i="4"/>
  <c r="I4935" i="4"/>
  <c r="I4936" i="4"/>
  <c r="I4937" i="4"/>
  <c r="I4938" i="4"/>
  <c r="I4939" i="4"/>
  <c r="I4940" i="4"/>
  <c r="I4941" i="4"/>
  <c r="I4942" i="4"/>
  <c r="I4943" i="4"/>
  <c r="I4944" i="4"/>
  <c r="I4945" i="4"/>
  <c r="I4946" i="4"/>
  <c r="I4947" i="4"/>
  <c r="I4948" i="4"/>
  <c r="I4949" i="4"/>
  <c r="I4950" i="4"/>
  <c r="I4951" i="4"/>
  <c r="I4952" i="4"/>
  <c r="I4953" i="4"/>
  <c r="I4954" i="4"/>
  <c r="I4955" i="4"/>
  <c r="I4956" i="4"/>
  <c r="I4957" i="4"/>
  <c r="I4958" i="4"/>
  <c r="I4959" i="4"/>
  <c r="I4960" i="4"/>
  <c r="I4961" i="4"/>
  <c r="I4962" i="4"/>
  <c r="I4963" i="4"/>
  <c r="I4964" i="4"/>
  <c r="I4965" i="4"/>
  <c r="I4966" i="4"/>
  <c r="I4967" i="4"/>
  <c r="I4968" i="4"/>
  <c r="I4969" i="4"/>
  <c r="I4970" i="4"/>
  <c r="I4971" i="4"/>
  <c r="I4972" i="4"/>
  <c r="I4973" i="4"/>
  <c r="I4974" i="4"/>
  <c r="I4975" i="4"/>
  <c r="I4976" i="4"/>
  <c r="I4977" i="4"/>
  <c r="I4978" i="4"/>
  <c r="I4979" i="4"/>
  <c r="I4980" i="4"/>
  <c r="I4981" i="4"/>
  <c r="I4982" i="4"/>
  <c r="I4983" i="4"/>
  <c r="I4984" i="4"/>
  <c r="I4985" i="4"/>
  <c r="I4986" i="4"/>
  <c r="I4987" i="4"/>
  <c r="I4988" i="4"/>
  <c r="I4989" i="4"/>
  <c r="I4990" i="4"/>
  <c r="I4991" i="4"/>
  <c r="I4992" i="4"/>
  <c r="I4993" i="4"/>
  <c r="I4994" i="4"/>
  <c r="I4995" i="4"/>
  <c r="I4996" i="4"/>
  <c r="I4997" i="4"/>
  <c r="I4998" i="4"/>
  <c r="I4999" i="4"/>
  <c r="I5000" i="4"/>
  <c r="I5001" i="4"/>
  <c r="I5002" i="4"/>
  <c r="I5003" i="4"/>
  <c r="I5004" i="4"/>
  <c r="I5005" i="4"/>
  <c r="I5006" i="4"/>
  <c r="I5007" i="4"/>
  <c r="I5008" i="4"/>
  <c r="I5009" i="4"/>
  <c r="I5010" i="4"/>
  <c r="I5011" i="4"/>
  <c r="I5012" i="4"/>
  <c r="I5013" i="4"/>
  <c r="I5014" i="4"/>
  <c r="I5015" i="4"/>
  <c r="I5016" i="4"/>
  <c r="I5017" i="4"/>
  <c r="I5018" i="4"/>
  <c r="I5019" i="4"/>
  <c r="I5020" i="4"/>
  <c r="I5021" i="4"/>
  <c r="I5022" i="4"/>
  <c r="I5023" i="4"/>
  <c r="I5024" i="4"/>
  <c r="I5025" i="4"/>
  <c r="I5026" i="4"/>
  <c r="I5027" i="4"/>
  <c r="I5028" i="4"/>
  <c r="I5029" i="4"/>
  <c r="I5030" i="4"/>
  <c r="I5031" i="4"/>
  <c r="I5032" i="4"/>
  <c r="I5033" i="4"/>
  <c r="I5034" i="4"/>
  <c r="I5035" i="4"/>
  <c r="I5036" i="4"/>
  <c r="I5037" i="4"/>
  <c r="I5038" i="4"/>
  <c r="I5039" i="4"/>
  <c r="I5040" i="4"/>
  <c r="I5041" i="4"/>
  <c r="I5042" i="4"/>
  <c r="I5043" i="4"/>
  <c r="I5044" i="4"/>
  <c r="I5045" i="4"/>
  <c r="I5046" i="4"/>
  <c r="I5047" i="4"/>
  <c r="I5048" i="4"/>
  <c r="I5049" i="4"/>
  <c r="I5050" i="4"/>
  <c r="I5051" i="4"/>
  <c r="I5052" i="4"/>
  <c r="I5053" i="4"/>
  <c r="I5054" i="4"/>
  <c r="I5055" i="4"/>
  <c r="I5056" i="4"/>
  <c r="I5057" i="4"/>
  <c r="I5058" i="4"/>
  <c r="I5059" i="4"/>
  <c r="I5060" i="4"/>
  <c r="I5061" i="4"/>
  <c r="I5062" i="4"/>
  <c r="I5063" i="4"/>
  <c r="I5064" i="4"/>
  <c r="I5065" i="4"/>
  <c r="I5066" i="4"/>
  <c r="I5067" i="4"/>
  <c r="I5068" i="4"/>
  <c r="I5069" i="4"/>
  <c r="I5070" i="4"/>
  <c r="I5071" i="4"/>
  <c r="I5072" i="4"/>
  <c r="I5073" i="4"/>
  <c r="I5074" i="4"/>
  <c r="I5075" i="4"/>
  <c r="I5076" i="4"/>
  <c r="I5077" i="4"/>
  <c r="I5078" i="4"/>
  <c r="I5079" i="4"/>
  <c r="I5080" i="4"/>
  <c r="I5081" i="4"/>
  <c r="I5082" i="4"/>
  <c r="I5083" i="4"/>
  <c r="I5084" i="4"/>
  <c r="I5085" i="4"/>
  <c r="I5086" i="4"/>
  <c r="I5087" i="4"/>
  <c r="I5088" i="4"/>
  <c r="I5089" i="4"/>
  <c r="I5090" i="4"/>
  <c r="I5091" i="4"/>
  <c r="I5092" i="4"/>
  <c r="I5093" i="4"/>
  <c r="I5094" i="4"/>
  <c r="I5095" i="4"/>
  <c r="I5096" i="4"/>
  <c r="I5097" i="4"/>
  <c r="I5098" i="4"/>
  <c r="I5099" i="4"/>
  <c r="I5100" i="4"/>
  <c r="I5101" i="4"/>
  <c r="I5102" i="4"/>
  <c r="I5103" i="4"/>
  <c r="I5104" i="4"/>
  <c r="I5105" i="4"/>
  <c r="I5106" i="4"/>
  <c r="I5107" i="4"/>
  <c r="I5108" i="4"/>
  <c r="I5109" i="4"/>
  <c r="I5110" i="4"/>
  <c r="I5111" i="4"/>
  <c r="I5112" i="4"/>
  <c r="I5113" i="4"/>
  <c r="I5114" i="4"/>
  <c r="I5115" i="4"/>
  <c r="I5116" i="4"/>
  <c r="I5117" i="4"/>
  <c r="I5118" i="4"/>
  <c r="I5119" i="4"/>
  <c r="I5120" i="4"/>
  <c r="I5121" i="4"/>
  <c r="I5122" i="4"/>
  <c r="I5123" i="4"/>
  <c r="I5124" i="4"/>
  <c r="I5125" i="4"/>
  <c r="I5126" i="4"/>
  <c r="I5127" i="4"/>
  <c r="I5128" i="4"/>
  <c r="I5129" i="4"/>
  <c r="I5130" i="4"/>
  <c r="I5131" i="4"/>
  <c r="I5132" i="4"/>
  <c r="I5133" i="4"/>
  <c r="I5134" i="4"/>
  <c r="I5135" i="4"/>
  <c r="I5136" i="4"/>
  <c r="I5137" i="4"/>
  <c r="I5138" i="4"/>
  <c r="I5139" i="4"/>
  <c r="I5140" i="4"/>
  <c r="I5141" i="4"/>
  <c r="I5142" i="4"/>
  <c r="I5143" i="4"/>
  <c r="I5144" i="4"/>
  <c r="I5145" i="4"/>
  <c r="I5146" i="4"/>
  <c r="I5147" i="4"/>
  <c r="I5148" i="4"/>
  <c r="I5149" i="4"/>
  <c r="I5150" i="4"/>
  <c r="I5151" i="4"/>
  <c r="I5152" i="4"/>
  <c r="I5153" i="4"/>
  <c r="I5154" i="4"/>
  <c r="I5155" i="4"/>
  <c r="I5156" i="4"/>
  <c r="I5157" i="4"/>
  <c r="I5158" i="4"/>
  <c r="I5159" i="4"/>
  <c r="I5160" i="4"/>
  <c r="I5161" i="4"/>
  <c r="I5162" i="4"/>
  <c r="I5163" i="4"/>
  <c r="I5164" i="4"/>
  <c r="I5165" i="4"/>
  <c r="I5166" i="4"/>
  <c r="I5167" i="4"/>
  <c r="I5168" i="4"/>
  <c r="I5169" i="4"/>
  <c r="I5170" i="4"/>
  <c r="I5171" i="4"/>
  <c r="I5172" i="4"/>
  <c r="I5173" i="4"/>
  <c r="I5174" i="4"/>
  <c r="I5175" i="4"/>
  <c r="I5176" i="4"/>
  <c r="I5177" i="4"/>
  <c r="I5178" i="4"/>
  <c r="I5179" i="4"/>
  <c r="I5180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4054" i="4"/>
  <c r="H4055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358" i="4"/>
  <c r="H4359" i="4"/>
  <c r="H4360" i="4"/>
  <c r="H4361" i="4"/>
  <c r="H4362" i="4"/>
  <c r="H4363" i="4"/>
  <c r="H4364" i="4"/>
  <c r="H4365" i="4"/>
  <c r="H4366" i="4"/>
  <c r="H4367" i="4"/>
  <c r="H4368" i="4"/>
  <c r="H4369" i="4"/>
  <c r="H4370" i="4"/>
  <c r="H4371" i="4"/>
  <c r="H4372" i="4"/>
  <c r="H4373" i="4"/>
  <c r="H4374" i="4"/>
  <c r="H4375" i="4"/>
  <c r="H4376" i="4"/>
  <c r="H4377" i="4"/>
  <c r="H4378" i="4"/>
  <c r="H4379" i="4"/>
  <c r="H4380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866" i="4"/>
  <c r="H4867" i="4"/>
  <c r="H4868" i="4"/>
  <c r="H4869" i="4"/>
  <c r="H4870" i="4"/>
  <c r="H4871" i="4"/>
  <c r="H4872" i="4"/>
  <c r="H4873" i="4"/>
  <c r="H4874" i="4"/>
  <c r="H4875" i="4"/>
  <c r="H4876" i="4"/>
  <c r="H4877" i="4"/>
  <c r="H4878" i="4"/>
  <c r="H4879" i="4"/>
  <c r="H4880" i="4"/>
  <c r="H4881" i="4"/>
  <c r="H4882" i="4"/>
  <c r="H4883" i="4"/>
  <c r="H4884" i="4"/>
  <c r="H4885" i="4"/>
  <c r="H4886" i="4"/>
  <c r="H4887" i="4"/>
  <c r="H4888" i="4"/>
  <c r="H4889" i="4"/>
  <c r="H4890" i="4"/>
  <c r="H4891" i="4"/>
  <c r="H4892" i="4"/>
  <c r="H4893" i="4"/>
  <c r="H4894" i="4"/>
  <c r="H4895" i="4"/>
  <c r="H4896" i="4"/>
  <c r="H4897" i="4"/>
  <c r="H4898" i="4"/>
  <c r="H4899" i="4"/>
  <c r="H4900" i="4"/>
  <c r="H4901" i="4"/>
  <c r="H4902" i="4"/>
  <c r="H4903" i="4"/>
  <c r="H4904" i="4"/>
  <c r="H4905" i="4"/>
  <c r="H4906" i="4"/>
  <c r="H4907" i="4"/>
  <c r="H4908" i="4"/>
  <c r="H4909" i="4"/>
  <c r="H4910" i="4"/>
  <c r="H4911" i="4"/>
  <c r="H4912" i="4"/>
  <c r="H4913" i="4"/>
  <c r="H4914" i="4"/>
  <c r="H4915" i="4"/>
  <c r="H4916" i="4"/>
  <c r="H4917" i="4"/>
  <c r="H4918" i="4"/>
  <c r="H4919" i="4"/>
  <c r="H4920" i="4"/>
  <c r="H4921" i="4"/>
  <c r="H4922" i="4"/>
  <c r="H4923" i="4"/>
  <c r="H4924" i="4"/>
  <c r="H4925" i="4"/>
  <c r="H4926" i="4"/>
  <c r="H4927" i="4"/>
  <c r="H4928" i="4"/>
  <c r="H4929" i="4"/>
  <c r="H4930" i="4"/>
  <c r="H4931" i="4"/>
  <c r="H4932" i="4"/>
  <c r="H4933" i="4"/>
  <c r="H4934" i="4"/>
  <c r="H4935" i="4"/>
  <c r="H4936" i="4"/>
  <c r="H4937" i="4"/>
  <c r="H4938" i="4"/>
  <c r="H4939" i="4"/>
  <c r="H4940" i="4"/>
  <c r="H4941" i="4"/>
  <c r="H4942" i="4"/>
  <c r="H4943" i="4"/>
  <c r="H4944" i="4"/>
  <c r="H4945" i="4"/>
  <c r="H4946" i="4"/>
  <c r="H4947" i="4"/>
  <c r="H4948" i="4"/>
  <c r="H4949" i="4"/>
  <c r="H4950" i="4"/>
  <c r="H4951" i="4"/>
  <c r="H4952" i="4"/>
  <c r="H4953" i="4"/>
  <c r="H4954" i="4"/>
  <c r="H4955" i="4"/>
  <c r="H4956" i="4"/>
  <c r="H4957" i="4"/>
  <c r="H4958" i="4"/>
  <c r="H4959" i="4"/>
  <c r="H4960" i="4"/>
  <c r="H4961" i="4"/>
  <c r="H4962" i="4"/>
  <c r="H4963" i="4"/>
  <c r="H4964" i="4"/>
  <c r="H4965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3" i="4"/>
  <c r="G3814" i="4"/>
  <c r="G3815" i="4"/>
  <c r="G3816" i="4"/>
  <c r="G3817" i="4"/>
  <c r="G3818" i="4"/>
  <c r="G3819" i="4"/>
  <c r="G3820" i="4"/>
  <c r="G3821" i="4"/>
  <c r="G3822" i="4"/>
  <c r="G3823" i="4"/>
  <c r="G3824" i="4"/>
  <c r="G3825" i="4"/>
  <c r="G3826" i="4"/>
  <c r="G3827" i="4"/>
  <c r="G3828" i="4"/>
  <c r="G3829" i="4"/>
  <c r="G3830" i="4"/>
  <c r="G3831" i="4"/>
  <c r="G3832" i="4"/>
  <c r="G3833" i="4"/>
  <c r="G3834" i="4"/>
  <c r="G3835" i="4"/>
  <c r="G3836" i="4"/>
  <c r="G3837" i="4"/>
  <c r="G3838" i="4"/>
  <c r="G3839" i="4"/>
  <c r="G3840" i="4"/>
  <c r="G3841" i="4"/>
  <c r="G3842" i="4"/>
  <c r="G3843" i="4"/>
  <c r="G3844" i="4"/>
  <c r="G3845" i="4"/>
  <c r="G3846" i="4"/>
  <c r="G3847" i="4"/>
  <c r="G3848" i="4"/>
  <c r="G3849" i="4"/>
  <c r="G3850" i="4"/>
  <c r="G3851" i="4"/>
  <c r="G3852" i="4"/>
  <c r="G3853" i="4"/>
  <c r="G3854" i="4"/>
  <c r="G3855" i="4"/>
  <c r="G3856" i="4"/>
  <c r="G3857" i="4"/>
  <c r="G3858" i="4"/>
  <c r="G3859" i="4"/>
  <c r="G3860" i="4"/>
  <c r="G3861" i="4"/>
  <c r="G3862" i="4"/>
  <c r="G3863" i="4"/>
  <c r="G3864" i="4"/>
  <c r="G3865" i="4"/>
  <c r="G3866" i="4"/>
  <c r="G3867" i="4"/>
  <c r="G3868" i="4"/>
  <c r="G3869" i="4"/>
  <c r="G3870" i="4"/>
  <c r="G3871" i="4"/>
  <c r="G3872" i="4"/>
  <c r="G3873" i="4"/>
  <c r="G3874" i="4"/>
  <c r="G3875" i="4"/>
  <c r="G3876" i="4"/>
  <c r="G3877" i="4"/>
  <c r="G3878" i="4"/>
  <c r="G3879" i="4"/>
  <c r="G3880" i="4"/>
  <c r="G3881" i="4"/>
  <c r="G3882" i="4"/>
  <c r="G3883" i="4"/>
  <c r="G3884" i="4"/>
  <c r="G3885" i="4"/>
  <c r="G3886" i="4"/>
  <c r="G3887" i="4"/>
  <c r="G3888" i="4"/>
  <c r="G3889" i="4"/>
  <c r="G3890" i="4"/>
  <c r="G3891" i="4"/>
  <c r="G3892" i="4"/>
  <c r="G3893" i="4"/>
  <c r="G3894" i="4"/>
  <c r="G3895" i="4"/>
  <c r="G3896" i="4"/>
  <c r="G3897" i="4"/>
  <c r="G3898" i="4"/>
  <c r="G3899" i="4"/>
  <c r="G3900" i="4"/>
  <c r="G3901" i="4"/>
  <c r="G3902" i="4"/>
  <c r="G3903" i="4"/>
  <c r="G3904" i="4"/>
  <c r="G3905" i="4"/>
  <c r="G3906" i="4"/>
  <c r="G3907" i="4"/>
  <c r="G3908" i="4"/>
  <c r="G3909" i="4"/>
  <c r="G3910" i="4"/>
  <c r="G3911" i="4"/>
  <c r="G3912" i="4"/>
  <c r="G3913" i="4"/>
  <c r="G3914" i="4"/>
  <c r="G3915" i="4"/>
  <c r="G3916" i="4"/>
  <c r="G3917" i="4"/>
  <c r="G3918" i="4"/>
  <c r="G3919" i="4"/>
  <c r="G3920" i="4"/>
  <c r="G3921" i="4"/>
  <c r="G3922" i="4"/>
  <c r="G3923" i="4"/>
  <c r="G3924" i="4"/>
  <c r="G3925" i="4"/>
  <c r="G3926" i="4"/>
  <c r="G3927" i="4"/>
  <c r="G3928" i="4"/>
  <c r="G3929" i="4"/>
  <c r="G3930" i="4"/>
  <c r="G3931" i="4"/>
  <c r="G3932" i="4"/>
  <c r="G3933" i="4"/>
  <c r="G3934" i="4"/>
  <c r="G3935" i="4"/>
  <c r="G3936" i="4"/>
  <c r="G3937" i="4"/>
  <c r="G3938" i="4"/>
  <c r="G3939" i="4"/>
  <c r="G3940" i="4"/>
  <c r="G3941" i="4"/>
  <c r="G3942" i="4"/>
  <c r="G3943" i="4"/>
  <c r="G3944" i="4"/>
  <c r="G3945" i="4"/>
  <c r="G3946" i="4"/>
  <c r="G3947" i="4"/>
  <c r="G3948" i="4"/>
  <c r="G3949" i="4"/>
  <c r="G3950" i="4"/>
  <c r="G3951" i="4"/>
  <c r="G3952" i="4"/>
  <c r="G3953" i="4"/>
  <c r="G3954" i="4"/>
  <c r="G3955" i="4"/>
  <c r="G3956" i="4"/>
  <c r="G3957" i="4"/>
  <c r="G3958" i="4"/>
  <c r="G3959" i="4"/>
  <c r="G3960" i="4"/>
  <c r="G3961" i="4"/>
  <c r="G3962" i="4"/>
  <c r="G3963" i="4"/>
  <c r="G3964" i="4"/>
  <c r="G3965" i="4"/>
  <c r="G3966" i="4"/>
  <c r="G3967" i="4"/>
  <c r="G3968" i="4"/>
  <c r="G3969" i="4"/>
  <c r="G3970" i="4"/>
  <c r="G3971" i="4"/>
  <c r="G3972" i="4"/>
  <c r="G3973" i="4"/>
  <c r="G3974" i="4"/>
  <c r="G3975" i="4"/>
  <c r="G3976" i="4"/>
  <c r="G3977" i="4"/>
  <c r="G3978" i="4"/>
  <c r="G3979" i="4"/>
  <c r="G3980" i="4"/>
  <c r="G3981" i="4"/>
  <c r="G3982" i="4"/>
  <c r="G3983" i="4"/>
  <c r="G3984" i="4"/>
  <c r="G3985" i="4"/>
  <c r="G3986" i="4"/>
  <c r="G3987" i="4"/>
  <c r="G3988" i="4"/>
  <c r="G3989" i="4"/>
  <c r="G3990" i="4"/>
  <c r="G3991" i="4"/>
  <c r="G3992" i="4"/>
  <c r="G3993" i="4"/>
  <c r="G3994" i="4"/>
  <c r="G3995" i="4"/>
  <c r="G3996" i="4"/>
  <c r="G3997" i="4"/>
  <c r="G3998" i="4"/>
  <c r="G3999" i="4"/>
  <c r="G4000" i="4"/>
  <c r="G4001" i="4"/>
  <c r="G4002" i="4"/>
  <c r="G4003" i="4"/>
  <c r="G4004" i="4"/>
  <c r="G4005" i="4"/>
  <c r="G4006" i="4"/>
  <c r="G4007" i="4"/>
  <c r="G4008" i="4"/>
  <c r="G4009" i="4"/>
  <c r="G4010" i="4"/>
  <c r="G4011" i="4"/>
  <c r="G4012" i="4"/>
  <c r="G4013" i="4"/>
  <c r="G4014" i="4"/>
  <c r="G4015" i="4"/>
  <c r="G4016" i="4"/>
  <c r="G4017" i="4"/>
  <c r="G4018" i="4"/>
  <c r="G4019" i="4"/>
  <c r="G4020" i="4"/>
  <c r="G4021" i="4"/>
  <c r="G4022" i="4"/>
  <c r="G4023" i="4"/>
  <c r="G4024" i="4"/>
  <c r="G4025" i="4"/>
  <c r="G4026" i="4"/>
  <c r="G4027" i="4"/>
  <c r="G4028" i="4"/>
  <c r="G4029" i="4"/>
  <c r="G4030" i="4"/>
  <c r="G4031" i="4"/>
  <c r="G4032" i="4"/>
  <c r="G4033" i="4"/>
  <c r="G4034" i="4"/>
  <c r="G4035" i="4"/>
  <c r="G4036" i="4"/>
  <c r="G4037" i="4"/>
  <c r="G4038" i="4"/>
  <c r="G4039" i="4"/>
  <c r="G4040" i="4"/>
  <c r="G4041" i="4"/>
  <c r="G4042" i="4"/>
  <c r="G4043" i="4"/>
  <c r="G4044" i="4"/>
  <c r="G4045" i="4"/>
  <c r="G4046" i="4"/>
  <c r="G4047" i="4"/>
  <c r="G4048" i="4"/>
  <c r="G4049" i="4"/>
  <c r="G4050" i="4"/>
  <c r="G4051" i="4"/>
  <c r="G4052" i="4"/>
  <c r="G4053" i="4"/>
  <c r="G4054" i="4"/>
  <c r="G4055" i="4"/>
  <c r="G4056" i="4"/>
  <c r="G4057" i="4"/>
  <c r="G4058" i="4"/>
  <c r="G4059" i="4"/>
  <c r="G4060" i="4"/>
  <c r="G4061" i="4"/>
  <c r="G4062" i="4"/>
  <c r="G4063" i="4"/>
  <c r="G4064" i="4"/>
  <c r="G4065" i="4"/>
  <c r="G4066" i="4"/>
  <c r="G4067" i="4"/>
  <c r="G4068" i="4"/>
  <c r="G4069" i="4"/>
  <c r="G4070" i="4"/>
  <c r="G4071" i="4"/>
  <c r="G4072" i="4"/>
  <c r="G4073" i="4"/>
  <c r="G4074" i="4"/>
  <c r="G4075" i="4"/>
  <c r="G4076" i="4"/>
  <c r="G4077" i="4"/>
  <c r="G4078" i="4"/>
  <c r="G4079" i="4"/>
  <c r="G4080" i="4"/>
  <c r="G4081" i="4"/>
  <c r="G4082" i="4"/>
  <c r="G4083" i="4"/>
  <c r="G4084" i="4"/>
  <c r="G4085" i="4"/>
  <c r="G4086" i="4"/>
  <c r="G4087" i="4"/>
  <c r="G4088" i="4"/>
  <c r="G4089" i="4"/>
  <c r="G4090" i="4"/>
  <c r="G4091" i="4"/>
  <c r="G4092" i="4"/>
  <c r="G4093" i="4"/>
  <c r="G4094" i="4"/>
  <c r="G4095" i="4"/>
  <c r="G4096" i="4"/>
  <c r="G4097" i="4"/>
  <c r="G4098" i="4"/>
  <c r="G4099" i="4"/>
  <c r="G4100" i="4"/>
  <c r="G4101" i="4"/>
  <c r="G4102" i="4"/>
  <c r="G4103" i="4"/>
  <c r="G4104" i="4"/>
  <c r="G4105" i="4"/>
  <c r="G4106" i="4"/>
  <c r="G4107" i="4"/>
  <c r="G4108" i="4"/>
  <c r="G4109" i="4"/>
  <c r="G4110" i="4"/>
  <c r="G4111" i="4"/>
  <c r="G4112" i="4"/>
  <c r="G4113" i="4"/>
  <c r="G4114" i="4"/>
  <c r="G4115" i="4"/>
  <c r="G4116" i="4"/>
  <c r="G4117" i="4"/>
  <c r="G4118" i="4"/>
  <c r="G4119" i="4"/>
  <c r="G4120" i="4"/>
  <c r="G4121" i="4"/>
  <c r="G4122" i="4"/>
  <c r="G4123" i="4"/>
  <c r="G4124" i="4"/>
  <c r="G4125" i="4"/>
  <c r="G4126" i="4"/>
  <c r="G4127" i="4"/>
  <c r="G4128" i="4"/>
  <c r="G4129" i="4"/>
  <c r="G4130" i="4"/>
  <c r="G4131" i="4"/>
  <c r="G4132" i="4"/>
  <c r="G4133" i="4"/>
  <c r="G4134" i="4"/>
  <c r="G4135" i="4"/>
  <c r="G4136" i="4"/>
  <c r="G4137" i="4"/>
  <c r="G4138" i="4"/>
  <c r="G4139" i="4"/>
  <c r="G4140" i="4"/>
  <c r="G4141" i="4"/>
  <c r="G4142" i="4"/>
  <c r="G4143" i="4"/>
  <c r="G4144" i="4"/>
  <c r="G4145" i="4"/>
  <c r="G4146" i="4"/>
  <c r="G4147" i="4"/>
  <c r="G4148" i="4"/>
  <c r="G4149" i="4"/>
  <c r="G4150" i="4"/>
  <c r="G4151" i="4"/>
  <c r="G4152" i="4"/>
  <c r="G4153" i="4"/>
  <c r="G4154" i="4"/>
  <c r="G4155" i="4"/>
  <c r="G4156" i="4"/>
  <c r="G4157" i="4"/>
  <c r="G4158" i="4"/>
  <c r="G4159" i="4"/>
  <c r="G4160" i="4"/>
  <c r="G4161" i="4"/>
  <c r="G4162" i="4"/>
  <c r="G4163" i="4"/>
  <c r="G4164" i="4"/>
  <c r="G4165" i="4"/>
  <c r="G4166" i="4"/>
  <c r="G4167" i="4"/>
  <c r="G4168" i="4"/>
  <c r="G4169" i="4"/>
  <c r="G4170" i="4"/>
  <c r="G4171" i="4"/>
  <c r="G4172" i="4"/>
  <c r="G4173" i="4"/>
  <c r="G4174" i="4"/>
  <c r="G4175" i="4"/>
  <c r="G4176" i="4"/>
  <c r="G4177" i="4"/>
  <c r="G4178" i="4"/>
  <c r="G4179" i="4"/>
  <c r="G4180" i="4"/>
  <c r="G4181" i="4"/>
  <c r="G4182" i="4"/>
  <c r="G4183" i="4"/>
  <c r="G4184" i="4"/>
  <c r="G4185" i="4"/>
  <c r="G4186" i="4"/>
  <c r="G4187" i="4"/>
  <c r="G4188" i="4"/>
  <c r="G4189" i="4"/>
  <c r="G4190" i="4"/>
  <c r="G4191" i="4"/>
  <c r="G4192" i="4"/>
  <c r="G4193" i="4"/>
  <c r="G4194" i="4"/>
  <c r="G4195" i="4"/>
  <c r="G4196" i="4"/>
  <c r="G4197" i="4"/>
  <c r="G4198" i="4"/>
  <c r="G4199" i="4"/>
  <c r="G4200" i="4"/>
  <c r="G4201" i="4"/>
  <c r="G4202" i="4"/>
  <c r="G4203" i="4"/>
  <c r="G4204" i="4"/>
  <c r="G4205" i="4"/>
  <c r="G4206" i="4"/>
  <c r="G4207" i="4"/>
  <c r="G4208" i="4"/>
  <c r="G4209" i="4"/>
  <c r="G4210" i="4"/>
  <c r="G4211" i="4"/>
  <c r="G4212" i="4"/>
  <c r="G4213" i="4"/>
  <c r="G4214" i="4"/>
  <c r="G4215" i="4"/>
  <c r="G4216" i="4"/>
  <c r="G4217" i="4"/>
  <c r="G4218" i="4"/>
  <c r="G4219" i="4"/>
  <c r="G4220" i="4"/>
  <c r="G4221" i="4"/>
  <c r="G4222" i="4"/>
  <c r="G4223" i="4"/>
  <c r="G4224" i="4"/>
  <c r="G4225" i="4"/>
  <c r="G4226" i="4"/>
  <c r="G4227" i="4"/>
  <c r="G4228" i="4"/>
  <c r="G4229" i="4"/>
  <c r="G4230" i="4"/>
  <c r="G4231" i="4"/>
  <c r="G4232" i="4"/>
  <c r="G4233" i="4"/>
  <c r="G4234" i="4"/>
  <c r="G4235" i="4"/>
  <c r="G4236" i="4"/>
  <c r="G4237" i="4"/>
  <c r="G4238" i="4"/>
  <c r="G4239" i="4"/>
  <c r="G4240" i="4"/>
  <c r="G4241" i="4"/>
  <c r="G4242" i="4"/>
  <c r="G4243" i="4"/>
  <c r="G4244" i="4"/>
  <c r="G4245" i="4"/>
  <c r="G4246" i="4"/>
  <c r="G4247" i="4"/>
  <c r="G4248" i="4"/>
  <c r="G4249" i="4"/>
  <c r="G4250" i="4"/>
  <c r="G4251" i="4"/>
  <c r="G4252" i="4"/>
  <c r="G4253" i="4"/>
  <c r="G4254" i="4"/>
  <c r="G4255" i="4"/>
  <c r="G4256" i="4"/>
  <c r="G4257" i="4"/>
  <c r="G4258" i="4"/>
  <c r="G4259" i="4"/>
  <c r="G4260" i="4"/>
  <c r="G4261" i="4"/>
  <c r="G4262" i="4"/>
  <c r="G4263" i="4"/>
  <c r="G4264" i="4"/>
  <c r="G4265" i="4"/>
  <c r="G4266" i="4"/>
  <c r="G4267" i="4"/>
  <c r="G4268" i="4"/>
  <c r="G4269" i="4"/>
  <c r="G4270" i="4"/>
  <c r="G4271" i="4"/>
  <c r="G4272" i="4"/>
  <c r="G4273" i="4"/>
  <c r="G4274" i="4"/>
  <c r="G4275" i="4"/>
  <c r="G4276" i="4"/>
  <c r="G4277" i="4"/>
  <c r="G4278" i="4"/>
  <c r="G4279" i="4"/>
  <c r="G4280" i="4"/>
  <c r="G4281" i="4"/>
  <c r="G4282" i="4"/>
  <c r="G4283" i="4"/>
  <c r="G4284" i="4"/>
  <c r="G4285" i="4"/>
  <c r="G4286" i="4"/>
  <c r="G4287" i="4"/>
  <c r="G4288" i="4"/>
  <c r="G4289" i="4"/>
  <c r="G4290" i="4"/>
  <c r="G4291" i="4"/>
  <c r="G4292" i="4"/>
  <c r="G4293" i="4"/>
  <c r="G4294" i="4"/>
  <c r="G4295" i="4"/>
  <c r="G4296" i="4"/>
  <c r="G4297" i="4"/>
  <c r="G4298" i="4"/>
  <c r="G4299" i="4"/>
  <c r="G4300" i="4"/>
  <c r="G4301" i="4"/>
  <c r="G4302" i="4"/>
  <c r="G4303" i="4"/>
  <c r="G4304" i="4"/>
  <c r="G4305" i="4"/>
  <c r="G4306" i="4"/>
  <c r="G4307" i="4"/>
  <c r="G4308" i="4"/>
  <c r="G4309" i="4"/>
  <c r="G4310" i="4"/>
  <c r="G4311" i="4"/>
  <c r="G4312" i="4"/>
  <c r="G4313" i="4"/>
  <c r="G4314" i="4"/>
  <c r="G4315" i="4"/>
  <c r="G4316" i="4"/>
  <c r="G4317" i="4"/>
  <c r="G4318" i="4"/>
  <c r="G4319" i="4"/>
  <c r="G4320" i="4"/>
  <c r="G4321" i="4"/>
  <c r="G4322" i="4"/>
  <c r="G4323" i="4"/>
  <c r="G4324" i="4"/>
  <c r="G4325" i="4"/>
  <c r="G4326" i="4"/>
  <c r="G4327" i="4"/>
  <c r="G4328" i="4"/>
  <c r="G4329" i="4"/>
  <c r="G4330" i="4"/>
  <c r="G4331" i="4"/>
  <c r="G4332" i="4"/>
  <c r="G4333" i="4"/>
  <c r="G4334" i="4"/>
  <c r="G4335" i="4"/>
  <c r="G4336" i="4"/>
  <c r="G4337" i="4"/>
  <c r="G4338" i="4"/>
  <c r="G4339" i="4"/>
  <c r="G4340" i="4"/>
  <c r="G4341" i="4"/>
  <c r="G4342" i="4"/>
  <c r="G4343" i="4"/>
  <c r="G4344" i="4"/>
  <c r="G4345" i="4"/>
  <c r="G4346" i="4"/>
  <c r="G4347" i="4"/>
  <c r="G4348" i="4"/>
  <c r="G4349" i="4"/>
  <c r="G4350" i="4"/>
  <c r="G4351" i="4"/>
  <c r="G4352" i="4"/>
  <c r="G4353" i="4"/>
  <c r="G4354" i="4"/>
  <c r="G4355" i="4"/>
  <c r="G4356" i="4"/>
  <c r="G4357" i="4"/>
  <c r="G4358" i="4"/>
  <c r="G4359" i="4"/>
  <c r="G4360" i="4"/>
  <c r="G4361" i="4"/>
  <c r="G4362" i="4"/>
  <c r="G4363" i="4"/>
  <c r="G4364" i="4"/>
  <c r="G4365" i="4"/>
  <c r="G4366" i="4"/>
  <c r="G4367" i="4"/>
  <c r="G4368" i="4"/>
  <c r="G4369" i="4"/>
  <c r="G4370" i="4"/>
  <c r="G4371" i="4"/>
  <c r="G4372" i="4"/>
  <c r="G4373" i="4"/>
  <c r="G4374" i="4"/>
  <c r="G4375" i="4"/>
  <c r="G4376" i="4"/>
  <c r="G4377" i="4"/>
  <c r="G4378" i="4"/>
  <c r="G4379" i="4"/>
  <c r="G4380" i="4"/>
  <c r="G4381" i="4"/>
  <c r="G4382" i="4"/>
  <c r="G4383" i="4"/>
  <c r="G4384" i="4"/>
  <c r="G4385" i="4"/>
  <c r="G4386" i="4"/>
  <c r="G4387" i="4"/>
  <c r="G4388" i="4"/>
  <c r="G4389" i="4"/>
  <c r="G4390" i="4"/>
  <c r="G4391" i="4"/>
  <c r="G4392" i="4"/>
  <c r="G4393" i="4"/>
  <c r="G4394" i="4"/>
  <c r="G4395" i="4"/>
  <c r="G4396" i="4"/>
  <c r="G4397" i="4"/>
  <c r="G4398" i="4"/>
  <c r="G4399" i="4"/>
  <c r="G4400" i="4"/>
  <c r="G4401" i="4"/>
  <c r="G4402" i="4"/>
  <c r="G4403" i="4"/>
  <c r="G4404" i="4"/>
  <c r="G4405" i="4"/>
  <c r="G4406" i="4"/>
  <c r="G4407" i="4"/>
  <c r="G4408" i="4"/>
  <c r="G4409" i="4"/>
  <c r="G4410" i="4"/>
  <c r="G4411" i="4"/>
  <c r="G4412" i="4"/>
  <c r="G4413" i="4"/>
  <c r="G4414" i="4"/>
  <c r="G4415" i="4"/>
  <c r="G4416" i="4"/>
  <c r="G4417" i="4"/>
  <c r="G4418" i="4"/>
  <c r="G4419" i="4"/>
  <c r="G4420" i="4"/>
  <c r="G4421" i="4"/>
  <c r="G4422" i="4"/>
  <c r="G4423" i="4"/>
  <c r="G4424" i="4"/>
  <c r="G4425" i="4"/>
  <c r="G4426" i="4"/>
  <c r="G4427" i="4"/>
  <c r="G4428" i="4"/>
  <c r="G4429" i="4"/>
  <c r="G4430" i="4"/>
  <c r="G4431" i="4"/>
  <c r="G4432" i="4"/>
  <c r="G4433" i="4"/>
  <c r="G4434" i="4"/>
  <c r="G4435" i="4"/>
  <c r="G4436" i="4"/>
  <c r="G4437" i="4"/>
  <c r="G4438" i="4"/>
  <c r="G4439" i="4"/>
  <c r="G4440" i="4"/>
  <c r="G4441" i="4"/>
  <c r="G4442" i="4"/>
  <c r="G4443" i="4"/>
  <c r="G4444" i="4"/>
  <c r="G4445" i="4"/>
  <c r="G4446" i="4"/>
  <c r="G4447" i="4"/>
  <c r="G4448" i="4"/>
  <c r="G4449" i="4"/>
  <c r="G4450" i="4"/>
  <c r="G4451" i="4"/>
  <c r="G4452" i="4"/>
  <c r="G4453" i="4"/>
  <c r="G4454" i="4"/>
  <c r="G4455" i="4"/>
  <c r="G4456" i="4"/>
  <c r="G4457" i="4"/>
  <c r="G4458" i="4"/>
  <c r="G4459" i="4"/>
  <c r="G4460" i="4"/>
  <c r="G4461" i="4"/>
  <c r="G4462" i="4"/>
  <c r="G4463" i="4"/>
  <c r="G4464" i="4"/>
  <c r="G4465" i="4"/>
  <c r="G4466" i="4"/>
  <c r="G4467" i="4"/>
  <c r="G4468" i="4"/>
  <c r="G4469" i="4"/>
  <c r="G4470" i="4"/>
  <c r="G4471" i="4"/>
  <c r="G4472" i="4"/>
  <c r="G4473" i="4"/>
  <c r="G4474" i="4"/>
  <c r="G4475" i="4"/>
  <c r="G4476" i="4"/>
  <c r="G4477" i="4"/>
  <c r="G4478" i="4"/>
  <c r="G4479" i="4"/>
  <c r="G4480" i="4"/>
  <c r="G4481" i="4"/>
  <c r="G4482" i="4"/>
  <c r="G4483" i="4"/>
  <c r="G4484" i="4"/>
  <c r="G4485" i="4"/>
  <c r="G4486" i="4"/>
  <c r="G4487" i="4"/>
  <c r="G4488" i="4"/>
  <c r="G4489" i="4"/>
  <c r="G4490" i="4"/>
  <c r="G4491" i="4"/>
  <c r="G4492" i="4"/>
  <c r="G4493" i="4"/>
  <c r="G4494" i="4"/>
  <c r="G4495" i="4"/>
  <c r="G4496" i="4"/>
  <c r="G4497" i="4"/>
  <c r="G4498" i="4"/>
  <c r="G4499" i="4"/>
  <c r="G4500" i="4"/>
  <c r="G4501" i="4"/>
  <c r="G4502" i="4"/>
  <c r="G4503" i="4"/>
  <c r="G4504" i="4"/>
  <c r="G4505" i="4"/>
  <c r="G4506" i="4"/>
  <c r="G4507" i="4"/>
  <c r="G4508" i="4"/>
  <c r="G4509" i="4"/>
  <c r="G4510" i="4"/>
  <c r="G4511" i="4"/>
  <c r="G4512" i="4"/>
  <c r="G4513" i="4"/>
  <c r="G4514" i="4"/>
  <c r="G4515" i="4"/>
  <c r="G4516" i="4"/>
  <c r="G4517" i="4"/>
  <c r="G4518" i="4"/>
  <c r="G4519" i="4"/>
  <c r="G4520" i="4"/>
  <c r="G4521" i="4"/>
  <c r="G4522" i="4"/>
  <c r="G4523" i="4"/>
  <c r="G4524" i="4"/>
  <c r="G4525" i="4"/>
  <c r="G4526" i="4"/>
  <c r="G4527" i="4"/>
  <c r="G4528" i="4"/>
  <c r="G4529" i="4"/>
  <c r="G4530" i="4"/>
  <c r="G4531" i="4"/>
  <c r="G4532" i="4"/>
  <c r="G4533" i="4"/>
  <c r="G4534" i="4"/>
  <c r="G4535" i="4"/>
  <c r="G4536" i="4"/>
  <c r="G4537" i="4"/>
  <c r="G4538" i="4"/>
  <c r="G4539" i="4"/>
  <c r="G4540" i="4"/>
  <c r="G4541" i="4"/>
  <c r="G4542" i="4"/>
  <c r="G4543" i="4"/>
  <c r="G4544" i="4"/>
  <c r="G4545" i="4"/>
  <c r="G4546" i="4"/>
  <c r="G4547" i="4"/>
  <c r="G4548" i="4"/>
  <c r="G4549" i="4"/>
  <c r="G4550" i="4"/>
  <c r="G4551" i="4"/>
  <c r="G4552" i="4"/>
  <c r="G4553" i="4"/>
  <c r="G4554" i="4"/>
  <c r="G4555" i="4"/>
  <c r="G4556" i="4"/>
  <c r="G4557" i="4"/>
  <c r="G4558" i="4"/>
  <c r="G4559" i="4"/>
  <c r="G4560" i="4"/>
  <c r="G4561" i="4"/>
  <c r="G4562" i="4"/>
  <c r="G4563" i="4"/>
  <c r="G4564" i="4"/>
  <c r="G4565" i="4"/>
  <c r="G4566" i="4"/>
  <c r="G4567" i="4"/>
  <c r="G4568" i="4"/>
  <c r="G4569" i="4"/>
  <c r="G4570" i="4"/>
  <c r="G4571" i="4"/>
  <c r="G4572" i="4"/>
  <c r="G4573" i="4"/>
  <c r="G4574" i="4"/>
  <c r="G4575" i="4"/>
  <c r="G4576" i="4"/>
  <c r="G4577" i="4"/>
  <c r="G4578" i="4"/>
  <c r="G4579" i="4"/>
  <c r="G4580" i="4"/>
  <c r="G4581" i="4"/>
  <c r="G4582" i="4"/>
  <c r="G4583" i="4"/>
  <c r="G4584" i="4"/>
  <c r="G4585" i="4"/>
  <c r="G4586" i="4"/>
  <c r="G4587" i="4"/>
  <c r="G4588" i="4"/>
  <c r="G4589" i="4"/>
  <c r="G4590" i="4"/>
  <c r="G4591" i="4"/>
  <c r="G4592" i="4"/>
  <c r="G4593" i="4"/>
  <c r="G4594" i="4"/>
  <c r="G4595" i="4"/>
  <c r="G4596" i="4"/>
  <c r="G4597" i="4"/>
  <c r="G4598" i="4"/>
  <c r="G4599" i="4"/>
  <c r="G4600" i="4"/>
  <c r="G4601" i="4"/>
  <c r="G4602" i="4"/>
  <c r="G4603" i="4"/>
  <c r="G4604" i="4"/>
  <c r="G4605" i="4"/>
  <c r="G4606" i="4"/>
  <c r="G4607" i="4"/>
  <c r="G4608" i="4"/>
  <c r="G4609" i="4"/>
  <c r="G4610" i="4"/>
  <c r="G4611" i="4"/>
  <c r="G4612" i="4"/>
  <c r="G4613" i="4"/>
  <c r="G4614" i="4"/>
  <c r="G4615" i="4"/>
  <c r="G4616" i="4"/>
  <c r="G4617" i="4"/>
  <c r="G4618" i="4"/>
  <c r="G4619" i="4"/>
  <c r="G4620" i="4"/>
  <c r="G4621" i="4"/>
  <c r="G4622" i="4"/>
  <c r="G4623" i="4"/>
  <c r="G4624" i="4"/>
  <c r="G4625" i="4"/>
  <c r="G4626" i="4"/>
  <c r="G4627" i="4"/>
  <c r="G4628" i="4"/>
  <c r="G4629" i="4"/>
  <c r="G4630" i="4"/>
  <c r="G4631" i="4"/>
  <c r="G4632" i="4"/>
  <c r="G4633" i="4"/>
  <c r="G4634" i="4"/>
  <c r="G4635" i="4"/>
  <c r="G4636" i="4"/>
  <c r="G4637" i="4"/>
  <c r="G4638" i="4"/>
  <c r="G4639" i="4"/>
  <c r="G4640" i="4"/>
  <c r="G4641" i="4"/>
  <c r="G4642" i="4"/>
  <c r="G4643" i="4"/>
  <c r="G4644" i="4"/>
  <c r="G4645" i="4"/>
  <c r="G4646" i="4"/>
  <c r="G4647" i="4"/>
  <c r="G4648" i="4"/>
  <c r="G4649" i="4"/>
  <c r="G4650" i="4"/>
  <c r="G4651" i="4"/>
  <c r="G4652" i="4"/>
  <c r="G4653" i="4"/>
  <c r="G4654" i="4"/>
  <c r="G4655" i="4"/>
  <c r="G4656" i="4"/>
  <c r="G4657" i="4"/>
  <c r="G4658" i="4"/>
  <c r="G4659" i="4"/>
  <c r="G4660" i="4"/>
  <c r="G4661" i="4"/>
  <c r="G4662" i="4"/>
  <c r="G4663" i="4"/>
  <c r="G4664" i="4"/>
  <c r="G4665" i="4"/>
  <c r="G4666" i="4"/>
  <c r="G4667" i="4"/>
  <c r="G4668" i="4"/>
  <c r="G4669" i="4"/>
  <c r="G4670" i="4"/>
  <c r="G4671" i="4"/>
  <c r="G4672" i="4"/>
  <c r="G4673" i="4"/>
  <c r="G4674" i="4"/>
  <c r="G4675" i="4"/>
  <c r="G4676" i="4"/>
  <c r="G4677" i="4"/>
  <c r="G4678" i="4"/>
  <c r="G4679" i="4"/>
  <c r="G4680" i="4"/>
  <c r="G4681" i="4"/>
  <c r="G4682" i="4"/>
  <c r="G4683" i="4"/>
  <c r="G4684" i="4"/>
  <c r="G4685" i="4"/>
  <c r="G4686" i="4"/>
  <c r="G4687" i="4"/>
  <c r="G4688" i="4"/>
  <c r="G4689" i="4"/>
  <c r="G4690" i="4"/>
  <c r="G4691" i="4"/>
  <c r="G4692" i="4"/>
  <c r="G4693" i="4"/>
  <c r="G4694" i="4"/>
  <c r="G4695" i="4"/>
  <c r="G4696" i="4"/>
  <c r="G4697" i="4"/>
  <c r="G4698" i="4"/>
  <c r="G4699" i="4"/>
  <c r="G4700" i="4"/>
  <c r="G4701" i="4"/>
  <c r="G4702" i="4"/>
  <c r="G4703" i="4"/>
  <c r="G4704" i="4"/>
  <c r="G4705" i="4"/>
  <c r="G4706" i="4"/>
  <c r="G4707" i="4"/>
  <c r="G4708" i="4"/>
  <c r="G4709" i="4"/>
  <c r="G4710" i="4"/>
  <c r="G4711" i="4"/>
  <c r="G4712" i="4"/>
  <c r="G4713" i="4"/>
  <c r="G4714" i="4"/>
  <c r="G4715" i="4"/>
  <c r="G4716" i="4"/>
  <c r="G4717" i="4"/>
  <c r="G4718" i="4"/>
  <c r="G4719" i="4"/>
  <c r="G4720" i="4"/>
  <c r="G4721" i="4"/>
  <c r="G4722" i="4"/>
  <c r="G4723" i="4"/>
  <c r="G4724" i="4"/>
  <c r="G4725" i="4"/>
  <c r="G4726" i="4"/>
  <c r="G4727" i="4"/>
  <c r="G4728" i="4"/>
  <c r="G4729" i="4"/>
  <c r="G4730" i="4"/>
  <c r="G4731" i="4"/>
  <c r="G4732" i="4"/>
  <c r="G4733" i="4"/>
  <c r="G4734" i="4"/>
  <c r="G4735" i="4"/>
  <c r="G4736" i="4"/>
  <c r="G4737" i="4"/>
  <c r="G4738" i="4"/>
  <c r="G4739" i="4"/>
  <c r="G4740" i="4"/>
  <c r="G4741" i="4"/>
  <c r="G4742" i="4"/>
  <c r="G4743" i="4"/>
  <c r="G4744" i="4"/>
  <c r="G4745" i="4"/>
  <c r="G4746" i="4"/>
  <c r="G4747" i="4"/>
  <c r="G4748" i="4"/>
  <c r="G4749" i="4"/>
  <c r="G4750" i="4"/>
  <c r="G4751" i="4"/>
  <c r="G4752" i="4"/>
  <c r="G4753" i="4"/>
  <c r="G4754" i="4"/>
  <c r="G4755" i="4"/>
  <c r="G4756" i="4"/>
  <c r="G4757" i="4"/>
  <c r="G4758" i="4"/>
  <c r="G4759" i="4"/>
  <c r="G4760" i="4"/>
  <c r="G4761" i="4"/>
  <c r="G4762" i="4"/>
  <c r="G4763" i="4"/>
  <c r="G4764" i="4"/>
  <c r="G4765" i="4"/>
  <c r="G4766" i="4"/>
  <c r="G4767" i="4"/>
  <c r="G4768" i="4"/>
  <c r="G4769" i="4"/>
  <c r="G4770" i="4"/>
  <c r="G4771" i="4"/>
  <c r="G4772" i="4"/>
  <c r="G4773" i="4"/>
  <c r="G4774" i="4"/>
  <c r="G4775" i="4"/>
  <c r="G4776" i="4"/>
  <c r="G4777" i="4"/>
  <c r="G4778" i="4"/>
  <c r="G4779" i="4"/>
  <c r="G4780" i="4"/>
  <c r="G4781" i="4"/>
  <c r="G4782" i="4"/>
  <c r="G4783" i="4"/>
  <c r="G4784" i="4"/>
  <c r="G4785" i="4"/>
  <c r="G4786" i="4"/>
  <c r="G4787" i="4"/>
  <c r="G4788" i="4"/>
  <c r="G4789" i="4"/>
  <c r="G4790" i="4"/>
  <c r="G4791" i="4"/>
  <c r="G4792" i="4"/>
  <c r="G4793" i="4"/>
  <c r="G4794" i="4"/>
  <c r="G4795" i="4"/>
  <c r="G4796" i="4"/>
  <c r="G4797" i="4"/>
  <c r="G4798" i="4"/>
  <c r="G4799" i="4"/>
  <c r="G4800" i="4"/>
  <c r="G4801" i="4"/>
  <c r="G4802" i="4"/>
  <c r="G4803" i="4"/>
  <c r="G4804" i="4"/>
  <c r="G4805" i="4"/>
  <c r="G4806" i="4"/>
  <c r="G4807" i="4"/>
  <c r="G4808" i="4"/>
  <c r="G4809" i="4"/>
  <c r="G4810" i="4"/>
  <c r="G4811" i="4"/>
  <c r="G4812" i="4"/>
  <c r="G4813" i="4"/>
  <c r="G4814" i="4"/>
  <c r="G4815" i="4"/>
  <c r="G4816" i="4"/>
  <c r="G4817" i="4"/>
  <c r="G4818" i="4"/>
  <c r="G4819" i="4"/>
  <c r="G4820" i="4"/>
  <c r="G4821" i="4"/>
  <c r="G4822" i="4"/>
  <c r="G4823" i="4"/>
  <c r="G4824" i="4"/>
  <c r="G4825" i="4"/>
  <c r="G4826" i="4"/>
  <c r="G4827" i="4"/>
  <c r="G4828" i="4"/>
  <c r="G4829" i="4"/>
  <c r="G4830" i="4"/>
  <c r="G4831" i="4"/>
  <c r="G4832" i="4"/>
  <c r="G4833" i="4"/>
  <c r="G4834" i="4"/>
  <c r="G4835" i="4"/>
  <c r="G4836" i="4"/>
  <c r="G4837" i="4"/>
  <c r="G4838" i="4"/>
  <c r="G4839" i="4"/>
  <c r="G4840" i="4"/>
  <c r="G4841" i="4"/>
  <c r="G4842" i="4"/>
  <c r="G4843" i="4"/>
  <c r="G4844" i="4"/>
  <c r="G4845" i="4"/>
  <c r="G4846" i="4"/>
  <c r="G4847" i="4"/>
  <c r="G4848" i="4"/>
  <c r="G4849" i="4"/>
  <c r="G4850" i="4"/>
  <c r="G4851" i="4"/>
  <c r="G4852" i="4"/>
  <c r="G4853" i="4"/>
  <c r="G4854" i="4"/>
  <c r="G4855" i="4"/>
  <c r="G4856" i="4"/>
  <c r="G4857" i="4"/>
  <c r="G4858" i="4"/>
  <c r="G4859" i="4"/>
  <c r="G4860" i="4"/>
  <c r="G4861" i="4"/>
  <c r="G4862" i="4"/>
  <c r="G4863" i="4"/>
  <c r="G4864" i="4"/>
  <c r="G4865" i="4"/>
  <c r="G4866" i="4"/>
  <c r="G4867" i="4"/>
  <c r="G4868" i="4"/>
  <c r="G4869" i="4"/>
  <c r="G4870" i="4"/>
  <c r="G4871" i="4"/>
  <c r="G4872" i="4"/>
  <c r="G4873" i="4"/>
  <c r="G4874" i="4"/>
  <c r="G4875" i="4"/>
  <c r="G4876" i="4"/>
  <c r="G4877" i="4"/>
  <c r="G4878" i="4"/>
  <c r="G4879" i="4"/>
  <c r="G4880" i="4"/>
  <c r="G4881" i="4"/>
  <c r="G4882" i="4"/>
  <c r="G4883" i="4"/>
  <c r="G4884" i="4"/>
  <c r="G4885" i="4"/>
  <c r="G4886" i="4"/>
  <c r="G4887" i="4"/>
  <c r="G4888" i="4"/>
  <c r="G4889" i="4"/>
  <c r="G4890" i="4"/>
  <c r="G4891" i="4"/>
  <c r="G4892" i="4"/>
  <c r="G4893" i="4"/>
  <c r="G4894" i="4"/>
  <c r="G4895" i="4"/>
  <c r="G4896" i="4"/>
  <c r="G4897" i="4"/>
  <c r="G4898" i="4"/>
  <c r="G4899" i="4"/>
  <c r="G4900" i="4"/>
  <c r="G4901" i="4"/>
  <c r="G4902" i="4"/>
  <c r="G4903" i="4"/>
  <c r="G4904" i="4"/>
  <c r="G4905" i="4"/>
  <c r="G4906" i="4"/>
  <c r="G4907" i="4"/>
  <c r="G4908" i="4"/>
  <c r="G4909" i="4"/>
  <c r="G4910" i="4"/>
  <c r="G4911" i="4"/>
  <c r="G4912" i="4"/>
  <c r="G4913" i="4"/>
  <c r="G4914" i="4"/>
  <c r="G4915" i="4"/>
  <c r="G4916" i="4"/>
  <c r="G4917" i="4"/>
  <c r="G4918" i="4"/>
  <c r="G4919" i="4"/>
  <c r="G4920" i="4"/>
  <c r="G4921" i="4"/>
  <c r="G4922" i="4"/>
  <c r="G4923" i="4"/>
  <c r="G4924" i="4"/>
  <c r="G4925" i="4"/>
  <c r="G4926" i="4"/>
  <c r="G4927" i="4"/>
  <c r="G4928" i="4"/>
  <c r="G4929" i="4"/>
  <c r="G4930" i="4"/>
  <c r="G4931" i="4"/>
  <c r="G4932" i="4"/>
  <c r="G4933" i="4"/>
  <c r="G4934" i="4"/>
  <c r="G4935" i="4"/>
  <c r="G4936" i="4"/>
  <c r="G4937" i="4"/>
  <c r="G4938" i="4"/>
  <c r="G4939" i="4"/>
  <c r="G4940" i="4"/>
  <c r="G4941" i="4"/>
  <c r="G4942" i="4"/>
  <c r="G4943" i="4"/>
  <c r="G4944" i="4"/>
  <c r="G4945" i="4"/>
  <c r="G4946" i="4"/>
  <c r="G4947" i="4"/>
  <c r="G4948" i="4"/>
  <c r="G4949" i="4"/>
  <c r="G4950" i="4"/>
  <c r="G4951" i="4"/>
  <c r="G4952" i="4"/>
  <c r="G4953" i="4"/>
  <c r="G4954" i="4"/>
  <c r="G4955" i="4"/>
  <c r="G4956" i="4"/>
  <c r="G4957" i="4"/>
  <c r="G4958" i="4"/>
  <c r="G4959" i="4"/>
  <c r="G4960" i="4"/>
  <c r="G4961" i="4"/>
  <c r="G4962" i="4"/>
  <c r="G4963" i="4"/>
  <c r="G4964" i="4"/>
  <c r="G4965" i="4"/>
  <c r="G4966" i="4"/>
  <c r="G4967" i="4"/>
  <c r="G4968" i="4"/>
  <c r="G4969" i="4"/>
  <c r="G4970" i="4"/>
  <c r="G4971" i="4"/>
  <c r="G4972" i="4"/>
  <c r="G4973" i="4"/>
  <c r="G4974" i="4"/>
  <c r="G4975" i="4"/>
  <c r="G4976" i="4"/>
  <c r="G4977" i="4"/>
  <c r="G4978" i="4"/>
  <c r="G4979" i="4"/>
  <c r="G4980" i="4"/>
  <c r="G4981" i="4"/>
  <c r="G4982" i="4"/>
  <c r="G4983" i="4"/>
  <c r="G4984" i="4"/>
  <c r="G4985" i="4"/>
  <c r="G4986" i="4"/>
  <c r="G4987" i="4"/>
  <c r="G4988" i="4"/>
  <c r="G4989" i="4"/>
  <c r="G4990" i="4"/>
  <c r="G4991" i="4"/>
  <c r="G4992" i="4"/>
  <c r="G4993" i="4"/>
  <c r="G4994" i="4"/>
  <c r="G4995" i="4"/>
  <c r="G4996" i="4"/>
  <c r="G4997" i="4"/>
  <c r="G4998" i="4"/>
  <c r="G4999" i="4"/>
  <c r="G5000" i="4"/>
  <c r="G5001" i="4"/>
  <c r="G5002" i="4"/>
  <c r="G5003" i="4"/>
  <c r="G5004" i="4"/>
  <c r="G5005" i="4"/>
  <c r="G5006" i="4"/>
  <c r="G5007" i="4"/>
  <c r="G5008" i="4"/>
  <c r="G5009" i="4"/>
  <c r="G5010" i="4"/>
  <c r="G5011" i="4"/>
  <c r="G5012" i="4"/>
  <c r="G5013" i="4"/>
  <c r="G5014" i="4"/>
  <c r="G5015" i="4"/>
  <c r="G5016" i="4"/>
  <c r="G5017" i="4"/>
  <c r="G5018" i="4"/>
  <c r="G5019" i="4"/>
  <c r="G5020" i="4"/>
  <c r="G5021" i="4"/>
  <c r="G5022" i="4"/>
  <c r="G5023" i="4"/>
  <c r="G5024" i="4"/>
  <c r="G5025" i="4"/>
  <c r="G5026" i="4"/>
  <c r="G5027" i="4"/>
  <c r="G5028" i="4"/>
  <c r="G5029" i="4"/>
  <c r="G5030" i="4"/>
  <c r="G5031" i="4"/>
  <c r="G5032" i="4"/>
  <c r="G5033" i="4"/>
  <c r="G5034" i="4"/>
  <c r="G5035" i="4"/>
  <c r="G5036" i="4"/>
  <c r="G5037" i="4"/>
  <c r="G5038" i="4"/>
  <c r="G5039" i="4"/>
  <c r="G5040" i="4"/>
  <c r="G5041" i="4"/>
  <c r="G5042" i="4"/>
  <c r="G5043" i="4"/>
  <c r="G5044" i="4"/>
  <c r="G5045" i="4"/>
  <c r="G5046" i="4"/>
  <c r="G5047" i="4"/>
  <c r="G5048" i="4"/>
  <c r="G5049" i="4"/>
  <c r="G5050" i="4"/>
  <c r="G5051" i="4"/>
  <c r="G5052" i="4"/>
  <c r="G5053" i="4"/>
  <c r="G5054" i="4"/>
  <c r="G5055" i="4"/>
  <c r="G5056" i="4"/>
  <c r="G5057" i="4"/>
  <c r="G5058" i="4"/>
  <c r="G5059" i="4"/>
  <c r="G5060" i="4"/>
  <c r="G5061" i="4"/>
  <c r="G5062" i="4"/>
  <c r="G5063" i="4"/>
  <c r="G5064" i="4"/>
  <c r="G5065" i="4"/>
  <c r="G5066" i="4"/>
  <c r="G5067" i="4"/>
  <c r="G5068" i="4"/>
  <c r="G5069" i="4"/>
  <c r="G5070" i="4"/>
  <c r="G5071" i="4"/>
  <c r="G5072" i="4"/>
  <c r="G5073" i="4"/>
  <c r="G5074" i="4"/>
  <c r="G5075" i="4"/>
  <c r="G5076" i="4"/>
  <c r="G5077" i="4"/>
  <c r="G5078" i="4"/>
  <c r="G5079" i="4"/>
  <c r="G5080" i="4"/>
  <c r="G5081" i="4"/>
  <c r="G5082" i="4"/>
  <c r="G5083" i="4"/>
  <c r="G5084" i="4"/>
  <c r="G5085" i="4"/>
  <c r="G5086" i="4"/>
  <c r="G5087" i="4"/>
  <c r="G5088" i="4"/>
  <c r="G5089" i="4"/>
  <c r="G5090" i="4"/>
  <c r="G5091" i="4"/>
  <c r="G5092" i="4"/>
  <c r="G5093" i="4"/>
  <c r="G5094" i="4"/>
  <c r="G5095" i="4"/>
  <c r="G5096" i="4"/>
  <c r="G5097" i="4"/>
  <c r="G5098" i="4"/>
  <c r="G5099" i="4"/>
  <c r="G5100" i="4"/>
  <c r="G5101" i="4"/>
  <c r="G5102" i="4"/>
  <c r="G5103" i="4"/>
  <c r="G5104" i="4"/>
  <c r="G5105" i="4"/>
  <c r="G5106" i="4"/>
  <c r="G5107" i="4"/>
  <c r="G5108" i="4"/>
  <c r="G5109" i="4"/>
  <c r="G5110" i="4"/>
  <c r="G5111" i="4"/>
  <c r="G5112" i="4"/>
  <c r="G5113" i="4"/>
  <c r="G5114" i="4"/>
  <c r="G5115" i="4"/>
  <c r="G5116" i="4"/>
  <c r="G5117" i="4"/>
  <c r="G5118" i="4"/>
  <c r="G5119" i="4"/>
  <c r="G5120" i="4"/>
  <c r="G5121" i="4"/>
  <c r="G5122" i="4"/>
  <c r="G5123" i="4"/>
  <c r="G5124" i="4"/>
  <c r="G5125" i="4"/>
  <c r="G5126" i="4"/>
  <c r="G5127" i="4"/>
  <c r="G5128" i="4"/>
  <c r="G5129" i="4"/>
  <c r="G5130" i="4"/>
  <c r="G5131" i="4"/>
  <c r="G5132" i="4"/>
  <c r="G5133" i="4"/>
  <c r="G5134" i="4"/>
  <c r="G5135" i="4"/>
  <c r="G5136" i="4"/>
  <c r="G5137" i="4"/>
  <c r="G5138" i="4"/>
  <c r="G5139" i="4"/>
  <c r="G5140" i="4"/>
  <c r="G5141" i="4"/>
  <c r="G5142" i="4"/>
  <c r="G5143" i="4"/>
  <c r="G5144" i="4"/>
  <c r="G5145" i="4"/>
  <c r="G5146" i="4"/>
  <c r="G5147" i="4"/>
  <c r="G5148" i="4"/>
  <c r="G5149" i="4"/>
  <c r="G5150" i="4"/>
  <c r="G5151" i="4"/>
  <c r="G5152" i="4"/>
  <c r="G5153" i="4"/>
  <c r="G5154" i="4"/>
  <c r="G5155" i="4"/>
  <c r="G5156" i="4"/>
  <c r="G5157" i="4"/>
  <c r="G5158" i="4"/>
  <c r="G5159" i="4"/>
  <c r="G5160" i="4"/>
  <c r="G5161" i="4"/>
  <c r="G5162" i="4"/>
  <c r="G5163" i="4"/>
  <c r="G5164" i="4"/>
  <c r="G5165" i="4"/>
  <c r="G5166" i="4"/>
  <c r="G5167" i="4"/>
  <c r="G5168" i="4"/>
  <c r="G5169" i="4"/>
  <c r="G5170" i="4"/>
  <c r="G5171" i="4"/>
  <c r="G5172" i="4"/>
  <c r="G5173" i="4"/>
  <c r="G5174" i="4"/>
  <c r="G5175" i="4"/>
  <c r="G5176" i="4"/>
  <c r="G5177" i="4"/>
  <c r="G5178" i="4"/>
  <c r="G5179" i="4"/>
  <c r="G5180" i="4"/>
  <c r="G2" i="4"/>
  <c r="M4695" i="4" l="1"/>
  <c r="M4679" i="4"/>
  <c r="M4663" i="4"/>
  <c r="M4647" i="4"/>
  <c r="M4631" i="4"/>
  <c r="M4615" i="4"/>
  <c r="M4599" i="4"/>
  <c r="M4583" i="4"/>
  <c r="M4567" i="4"/>
  <c r="M4551" i="4"/>
  <c r="M4535" i="4"/>
  <c r="M4519" i="4"/>
  <c r="M4503" i="4"/>
  <c r="M4487" i="4"/>
  <c r="M4471" i="4"/>
  <c r="M4455" i="4"/>
  <c r="M4439" i="4"/>
  <c r="M4423" i="4"/>
  <c r="M4407" i="4"/>
  <c r="M4391" i="4"/>
  <c r="M4375" i="4"/>
  <c r="M4359" i="4"/>
  <c r="M4343" i="4"/>
  <c r="M4327" i="4"/>
  <c r="M4311" i="4"/>
  <c r="M4295" i="4"/>
  <c r="M4279" i="4"/>
  <c r="M4263" i="4"/>
  <c r="M4247" i="4"/>
  <c r="M4231" i="4"/>
  <c r="M4215" i="4"/>
  <c r="M4199" i="4"/>
  <c r="M4183" i="4"/>
  <c r="M4167" i="4"/>
  <c r="M4151" i="4"/>
  <c r="M4135" i="4"/>
  <c r="M4119" i="4"/>
  <c r="M4103" i="4"/>
  <c r="M4087" i="4"/>
  <c r="M4071" i="4"/>
  <c r="M4055" i="4"/>
  <c r="M4039" i="4"/>
  <c r="M4023" i="4"/>
  <c r="M4007" i="4"/>
  <c r="M3991" i="4"/>
  <c r="M3975" i="4"/>
  <c r="M3959" i="4"/>
  <c r="M3943" i="4"/>
  <c r="M3927" i="4"/>
  <c r="M3911" i="4"/>
  <c r="M3895" i="4"/>
  <c r="M3879" i="4"/>
  <c r="M3863" i="4"/>
  <c r="M3847" i="4"/>
  <c r="M3831" i="4"/>
  <c r="M3815" i="4"/>
  <c r="M3799" i="4"/>
  <c r="M3783" i="4"/>
  <c r="M3767" i="4"/>
  <c r="M3751" i="4"/>
  <c r="M3735" i="4"/>
  <c r="M3719" i="4"/>
  <c r="M3703" i="4"/>
  <c r="M3687" i="4"/>
  <c r="M3671" i="4"/>
  <c r="M3655" i="4"/>
  <c r="M3639" i="4"/>
  <c r="M3623" i="4"/>
  <c r="M3607" i="4"/>
  <c r="M3591" i="4"/>
  <c r="M3575" i="4"/>
  <c r="M3559" i="4"/>
  <c r="M3543" i="4"/>
  <c r="M3527" i="4"/>
  <c r="M3511" i="4"/>
  <c r="M3495" i="4"/>
  <c r="M3479" i="4"/>
  <c r="M3463" i="4"/>
  <c r="M3447" i="4"/>
  <c r="M3431" i="4"/>
  <c r="M3415" i="4"/>
  <c r="M3399" i="4"/>
  <c r="M3383" i="4"/>
  <c r="M3367" i="4"/>
  <c r="M3351" i="4"/>
  <c r="M3335" i="4"/>
  <c r="M3319" i="4"/>
  <c r="M3303" i="4"/>
  <c r="M3287" i="4"/>
  <c r="M3271" i="4"/>
  <c r="M3255" i="4"/>
  <c r="M3239" i="4"/>
  <c r="M3223" i="4"/>
  <c r="M3207" i="4"/>
  <c r="M3191" i="4"/>
  <c r="M3175" i="4"/>
  <c r="M3159" i="4"/>
  <c r="M3143" i="4"/>
  <c r="M3127" i="4"/>
  <c r="M3111" i="4"/>
  <c r="M3095" i="4"/>
  <c r="M3079" i="4"/>
  <c r="M3063" i="4"/>
  <c r="M3047" i="4"/>
  <c r="M3031" i="4"/>
  <c r="M3015" i="4"/>
  <c r="M2999" i="4"/>
  <c r="M2983" i="4"/>
  <c r="M2967" i="4"/>
  <c r="M2951" i="4"/>
  <c r="M2935" i="4"/>
  <c r="M2919" i="4"/>
  <c r="M2903" i="4"/>
  <c r="M2887" i="4"/>
  <c r="M2871" i="4"/>
  <c r="M2855" i="4"/>
  <c r="M2839" i="4"/>
  <c r="M2823" i="4"/>
  <c r="M2807" i="4"/>
  <c r="M4694" i="4"/>
  <c r="M4678" i="4"/>
  <c r="M4662" i="4"/>
  <c r="M4646" i="4"/>
  <c r="M4630" i="4"/>
  <c r="M4614" i="4"/>
  <c r="M4598" i="4"/>
  <c r="M4582" i="4"/>
  <c r="M4566" i="4"/>
  <c r="M4550" i="4"/>
  <c r="M4534" i="4"/>
  <c r="M4518" i="4"/>
  <c r="M4502" i="4"/>
  <c r="M4486" i="4"/>
  <c r="M4470" i="4"/>
  <c r="M4454" i="4"/>
  <c r="M4438" i="4"/>
  <c r="M4422" i="4"/>
  <c r="M4406" i="4"/>
  <c r="M4390" i="4"/>
  <c r="M4374" i="4"/>
  <c r="M4358" i="4"/>
  <c r="M4342" i="4"/>
  <c r="M4326" i="4"/>
  <c r="M4310" i="4"/>
  <c r="M4294" i="4"/>
  <c r="M4278" i="4"/>
  <c r="M4262" i="4"/>
  <c r="M4246" i="4"/>
  <c r="M4230" i="4"/>
  <c r="M4214" i="4"/>
  <c r="M4198" i="4"/>
  <c r="M4182" i="4"/>
  <c r="M4166" i="4"/>
  <c r="M4150" i="4"/>
  <c r="M4134" i="4"/>
  <c r="M4118" i="4"/>
  <c r="M4102" i="4"/>
  <c r="M4086" i="4"/>
  <c r="M4070" i="4"/>
  <c r="M4054" i="4"/>
  <c r="M4038" i="4"/>
  <c r="M4022" i="4"/>
  <c r="M4006" i="4"/>
  <c r="M3990" i="4"/>
  <c r="M3974" i="4"/>
  <c r="M3958" i="4"/>
  <c r="M3942" i="4"/>
  <c r="M3926" i="4"/>
  <c r="M3910" i="4"/>
  <c r="M3894" i="4"/>
  <c r="M3878" i="4"/>
  <c r="M3862" i="4"/>
  <c r="M3846" i="4"/>
  <c r="M3830" i="4"/>
  <c r="M3814" i="4"/>
  <c r="M3798" i="4"/>
  <c r="M3782" i="4"/>
  <c r="M3766" i="4"/>
  <c r="M3750" i="4"/>
  <c r="M3734" i="4"/>
  <c r="M3718" i="4"/>
  <c r="M3702" i="4"/>
  <c r="M3686" i="4"/>
  <c r="M3670" i="4"/>
  <c r="M3654" i="4"/>
  <c r="M3638" i="4"/>
  <c r="M3622" i="4"/>
  <c r="M3606" i="4"/>
  <c r="M3590" i="4"/>
  <c r="M3574" i="4"/>
  <c r="M3558" i="4"/>
  <c r="M3542" i="4"/>
  <c r="M3526" i="4"/>
  <c r="M3510" i="4"/>
  <c r="M3494" i="4"/>
  <c r="M3478" i="4"/>
  <c r="M3462" i="4"/>
  <c r="M3446" i="4"/>
  <c r="M3430" i="4"/>
  <c r="M3414" i="4"/>
  <c r="M3398" i="4"/>
  <c r="M3382" i="4"/>
  <c r="M3366" i="4"/>
  <c r="M3350" i="4"/>
  <c r="M3334" i="4"/>
  <c r="M3318" i="4"/>
  <c r="M3302" i="4"/>
  <c r="M3286" i="4"/>
  <c r="M3270" i="4"/>
  <c r="M3254" i="4"/>
  <c r="M3238" i="4"/>
  <c r="M3222" i="4"/>
  <c r="M3206" i="4"/>
  <c r="M3190" i="4"/>
  <c r="M3174" i="4"/>
  <c r="M3158" i="4"/>
  <c r="M3142" i="4"/>
  <c r="M3126" i="4"/>
  <c r="M3110" i="4"/>
  <c r="M3094" i="4"/>
  <c r="M3078" i="4"/>
  <c r="M3062" i="4"/>
  <c r="M3046" i="4"/>
  <c r="M3030" i="4"/>
  <c r="M3014" i="4"/>
  <c r="M2998" i="4"/>
  <c r="M2982" i="4"/>
  <c r="M2966" i="4"/>
  <c r="M2950" i="4"/>
  <c r="M2934" i="4"/>
  <c r="M2918" i="4"/>
  <c r="M2902" i="4"/>
  <c r="M2886" i="4"/>
  <c r="M2870" i="4"/>
  <c r="M2854" i="4"/>
  <c r="M2838" i="4"/>
  <c r="M2822" i="4"/>
  <c r="M2806" i="4"/>
  <c r="M2790" i="4"/>
  <c r="M2774" i="4"/>
  <c r="M2758" i="4"/>
  <c r="M2742" i="4"/>
  <c r="M2726" i="4"/>
  <c r="M2710" i="4"/>
  <c r="M2694" i="4"/>
  <c r="M2678" i="4"/>
  <c r="M2662" i="4"/>
  <c r="M2646" i="4"/>
  <c r="M2630" i="4"/>
  <c r="M2614" i="4"/>
  <c r="M2598" i="4"/>
  <c r="M2582" i="4"/>
  <c r="M2566" i="4"/>
  <c r="M2550" i="4"/>
  <c r="M2534" i="4"/>
  <c r="M2518" i="4"/>
  <c r="M2502" i="4"/>
  <c r="M2486" i="4"/>
  <c r="M2470" i="4"/>
  <c r="M2454" i="4"/>
  <c r="M2438" i="4"/>
  <c r="M2422" i="4"/>
  <c r="M2406" i="4"/>
  <c r="M2390" i="4"/>
  <c r="M2374" i="4"/>
  <c r="M2358" i="4"/>
  <c r="M2342" i="4"/>
  <c r="M2326" i="4"/>
  <c r="M2310" i="4"/>
  <c r="M2294" i="4"/>
  <c r="M2791" i="4"/>
  <c r="M2775" i="4"/>
  <c r="M2759" i="4"/>
  <c r="M2743" i="4"/>
  <c r="M2727" i="4"/>
  <c r="M2711" i="4"/>
  <c r="M2695" i="4"/>
  <c r="M2679" i="4"/>
  <c r="M2663" i="4"/>
  <c r="M2647" i="4"/>
  <c r="M2631" i="4"/>
  <c r="M2615" i="4"/>
  <c r="M2599" i="4"/>
  <c r="M2583" i="4"/>
  <c r="M2567" i="4"/>
  <c r="M2551" i="4"/>
  <c r="M2535" i="4"/>
  <c r="M2519" i="4"/>
  <c r="M2503" i="4"/>
  <c r="M2487" i="4"/>
  <c r="M2471" i="4"/>
  <c r="M2455" i="4"/>
  <c r="M2439" i="4"/>
  <c r="M2423" i="4"/>
  <c r="M2407" i="4"/>
  <c r="M2391" i="4"/>
  <c r="M2375" i="4"/>
  <c r="M2359" i="4"/>
  <c r="M2343" i="4"/>
  <c r="M2327" i="4"/>
  <c r="M2311" i="4"/>
  <c r="M2295" i="4"/>
  <c r="M2279" i="4"/>
  <c r="M2263" i="4"/>
  <c r="M2247" i="4"/>
  <c r="M2231" i="4"/>
  <c r="M2215" i="4"/>
  <c r="M2199" i="4"/>
  <c r="M2183" i="4"/>
  <c r="M2167" i="4"/>
  <c r="M2151" i="4"/>
  <c r="M2135" i="4"/>
  <c r="M2119" i="4"/>
  <c r="M2103" i="4"/>
  <c r="M2087" i="4"/>
  <c r="M2071" i="4"/>
  <c r="M2055" i="4"/>
  <c r="M2039" i="4"/>
  <c r="M2023" i="4"/>
  <c r="M2007" i="4"/>
  <c r="M1991" i="4"/>
  <c r="M1975" i="4"/>
  <c r="M1959" i="4"/>
  <c r="M1943" i="4"/>
  <c r="M1927" i="4"/>
  <c r="M1911" i="4"/>
  <c r="M1895" i="4"/>
  <c r="M1879" i="4"/>
  <c r="M1863" i="4"/>
  <c r="M1847" i="4"/>
  <c r="M1831" i="4"/>
  <c r="M1815" i="4"/>
  <c r="M1799" i="4"/>
  <c r="M1783" i="4"/>
  <c r="M1767" i="4"/>
  <c r="M1751" i="4"/>
  <c r="M1735" i="4"/>
  <c r="M1719" i="4"/>
  <c r="M1703" i="4"/>
  <c r="M1687" i="4"/>
  <c r="M1671" i="4"/>
  <c r="M1655" i="4"/>
  <c r="M1639" i="4"/>
  <c r="M1623" i="4"/>
  <c r="M1607" i="4"/>
  <c r="M1591" i="4"/>
  <c r="M1575" i="4"/>
  <c r="M1559" i="4"/>
  <c r="M1543" i="4"/>
  <c r="M1527" i="4"/>
  <c r="M1511" i="4"/>
  <c r="M1495" i="4"/>
  <c r="M1479" i="4"/>
  <c r="M1463" i="4"/>
  <c r="M1447" i="4"/>
  <c r="M1431" i="4"/>
  <c r="M1415" i="4"/>
  <c r="M1399" i="4"/>
  <c r="M1383" i="4"/>
  <c r="M1367" i="4"/>
  <c r="M2278" i="4"/>
  <c r="M2262" i="4"/>
  <c r="M2246" i="4"/>
  <c r="M2230" i="4"/>
  <c r="M2214" i="4"/>
  <c r="M2198" i="4"/>
  <c r="M2182" i="4"/>
  <c r="M2166" i="4"/>
  <c r="M2150" i="4"/>
  <c r="M2134" i="4"/>
  <c r="M2118" i="4"/>
  <c r="M2102" i="4"/>
  <c r="M2086" i="4"/>
  <c r="M2070" i="4"/>
  <c r="M2054" i="4"/>
  <c r="M2038" i="4"/>
  <c r="M2022" i="4"/>
  <c r="M2006" i="4"/>
  <c r="M1990" i="4"/>
  <c r="M1974" i="4"/>
  <c r="M1958" i="4"/>
  <c r="M1942" i="4"/>
  <c r="M1926" i="4"/>
  <c r="M1910" i="4"/>
  <c r="M1894" i="4"/>
  <c r="M1878" i="4"/>
  <c r="M1862" i="4"/>
  <c r="M1846" i="4"/>
  <c r="M1830" i="4"/>
  <c r="M1814" i="4"/>
  <c r="M1798" i="4"/>
  <c r="M1782" i="4"/>
  <c r="M1766" i="4"/>
  <c r="M1750" i="4"/>
  <c r="M1734" i="4"/>
  <c r="M1718" i="4"/>
  <c r="M1702" i="4"/>
  <c r="M1686" i="4"/>
  <c r="M1670" i="4"/>
  <c r="M1654" i="4"/>
  <c r="M1638" i="4"/>
  <c r="M1622" i="4"/>
  <c r="M1606" i="4"/>
  <c r="M1590" i="4"/>
  <c r="M1574" i="4"/>
  <c r="M1558" i="4"/>
  <c r="M1542" i="4"/>
  <c r="M1526" i="4"/>
  <c r="M1510" i="4"/>
  <c r="M1494" i="4"/>
  <c r="M1478" i="4"/>
  <c r="M1462" i="4"/>
  <c r="M1446" i="4"/>
  <c r="M1430" i="4"/>
  <c r="M1414" i="4"/>
  <c r="M1398" i="4"/>
  <c r="M1382" i="4"/>
  <c r="M1366" i="4"/>
  <c r="M1350" i="4"/>
  <c r="M1334" i="4"/>
  <c r="M1318" i="4"/>
  <c r="M1302" i="4"/>
  <c r="M1286" i="4"/>
  <c r="M1270" i="4"/>
  <c r="M1254" i="4"/>
  <c r="M1238" i="4"/>
  <c r="M1222" i="4"/>
  <c r="M1206" i="4"/>
  <c r="M1190" i="4"/>
  <c r="M1174" i="4"/>
  <c r="M1158" i="4"/>
  <c r="M1142" i="4"/>
  <c r="M1126" i="4"/>
  <c r="M1110" i="4"/>
  <c r="M1094" i="4"/>
  <c r="M1078" i="4"/>
  <c r="M1062" i="4"/>
  <c r="M1046" i="4"/>
  <c r="M1030" i="4"/>
  <c r="M1014" i="4"/>
  <c r="M998" i="4"/>
  <c r="M982" i="4"/>
  <c r="M966" i="4"/>
  <c r="M950" i="4"/>
  <c r="M934" i="4"/>
  <c r="M1351" i="4"/>
  <c r="M1335" i="4"/>
  <c r="M1319" i="4"/>
  <c r="M1303" i="4"/>
  <c r="M1287" i="4"/>
  <c r="M1271" i="4"/>
  <c r="M1255" i="4"/>
  <c r="M1239" i="4"/>
  <c r="M1223" i="4"/>
  <c r="M1207" i="4"/>
  <c r="M1191" i="4"/>
  <c r="M1175" i="4"/>
  <c r="M1159" i="4"/>
  <c r="M1143" i="4"/>
  <c r="M1127" i="4"/>
  <c r="M1111" i="4"/>
  <c r="M1095" i="4"/>
  <c r="M1079" i="4"/>
  <c r="M1063" i="4"/>
  <c r="M1047" i="4"/>
  <c r="M1031" i="4"/>
  <c r="M1015" i="4"/>
  <c r="M999" i="4"/>
  <c r="M983" i="4"/>
  <c r="M967" i="4"/>
  <c r="M951" i="4"/>
  <c r="M935" i="4"/>
  <c r="M919" i="4"/>
  <c r="M903" i="4"/>
  <c r="M887" i="4"/>
  <c r="M871" i="4"/>
  <c r="M855" i="4"/>
  <c r="M839" i="4"/>
  <c r="M823" i="4"/>
  <c r="M807" i="4"/>
  <c r="M791" i="4"/>
  <c r="M775" i="4"/>
  <c r="M759" i="4"/>
  <c r="M743" i="4"/>
  <c r="M727" i="4"/>
  <c r="M711" i="4"/>
  <c r="M695" i="4"/>
  <c r="M679" i="4"/>
  <c r="M663" i="4"/>
  <c r="M647" i="4"/>
  <c r="M631" i="4"/>
  <c r="M615" i="4"/>
  <c r="M599" i="4"/>
  <c r="M583" i="4"/>
  <c r="M567" i="4"/>
  <c r="M551" i="4"/>
  <c r="M535" i="4"/>
  <c r="M519" i="4"/>
  <c r="M503" i="4"/>
  <c r="M487" i="4"/>
  <c r="M471" i="4"/>
  <c r="M455" i="4"/>
  <c r="M439" i="4"/>
  <c r="M423" i="4"/>
  <c r="M407" i="4"/>
  <c r="M391" i="4"/>
  <c r="M375" i="4"/>
  <c r="M359" i="4"/>
  <c r="M343" i="4"/>
  <c r="M327" i="4"/>
  <c r="M311" i="4"/>
  <c r="M295" i="4"/>
  <c r="M279" i="4"/>
  <c r="M263" i="4"/>
  <c r="M247" i="4"/>
  <c r="M231" i="4"/>
  <c r="M215" i="4"/>
  <c r="M199" i="4"/>
  <c r="M183" i="4"/>
  <c r="M167" i="4"/>
  <c r="M151" i="4"/>
  <c r="M135" i="4"/>
  <c r="M119" i="4"/>
  <c r="M103" i="4"/>
  <c r="M87" i="4"/>
  <c r="M71" i="4"/>
  <c r="M55" i="4"/>
  <c r="M39" i="4"/>
  <c r="M23" i="4"/>
  <c r="M7" i="4"/>
  <c r="M918" i="4"/>
  <c r="M902" i="4"/>
  <c r="M886" i="4"/>
  <c r="M870" i="4"/>
  <c r="M854" i="4"/>
  <c r="M838" i="4"/>
  <c r="M822" i="4"/>
  <c r="M806" i="4"/>
  <c r="M790" i="4"/>
  <c r="M774" i="4"/>
  <c r="M758" i="4"/>
  <c r="M742" i="4"/>
  <c r="M726" i="4"/>
  <c r="M710" i="4"/>
  <c r="M694" i="4"/>
  <c r="M678" i="4"/>
  <c r="M662" i="4"/>
  <c r="M646" i="4"/>
  <c r="M630" i="4"/>
  <c r="M614" i="4"/>
  <c r="M598" i="4"/>
  <c r="M582" i="4"/>
  <c r="M566" i="4"/>
  <c r="M550" i="4"/>
  <c r="M534" i="4"/>
  <c r="M518" i="4"/>
  <c r="M502" i="4"/>
  <c r="M486" i="4"/>
  <c r="M470" i="4"/>
  <c r="M454" i="4"/>
  <c r="M438" i="4"/>
  <c r="M422" i="4"/>
  <c r="M406" i="4"/>
  <c r="M390" i="4"/>
  <c r="M374" i="4"/>
  <c r="M358" i="4"/>
  <c r="M342" i="4"/>
  <c r="M326" i="4"/>
  <c r="M310" i="4"/>
  <c r="M294" i="4"/>
  <c r="M278" i="4"/>
  <c r="M262" i="4"/>
  <c r="M246" i="4"/>
  <c r="M230" i="4"/>
  <c r="M214" i="4"/>
  <c r="M198" i="4"/>
  <c r="M182" i="4"/>
  <c r="M166" i="4"/>
  <c r="M150" i="4"/>
  <c r="M134" i="4"/>
  <c r="M118" i="4"/>
  <c r="M102" i="4"/>
  <c r="M86" i="4"/>
  <c r="M70" i="4"/>
  <c r="M54" i="4"/>
  <c r="M38" i="4"/>
  <c r="M22" i="4"/>
  <c r="M6" i="4"/>
  <c r="M4050" i="4"/>
  <c r="M4034" i="4"/>
  <c r="M5168" i="4"/>
  <c r="M5152" i="4"/>
  <c r="M5136" i="4"/>
  <c r="M5120" i="4"/>
  <c r="M5104" i="4"/>
  <c r="M5088" i="4"/>
  <c r="M5072" i="4"/>
  <c r="M5056" i="4"/>
  <c r="M5040" i="4"/>
  <c r="M5024" i="4"/>
  <c r="M5008" i="4"/>
  <c r="M4992" i="4"/>
  <c r="M4976" i="4"/>
  <c r="M4960" i="4"/>
  <c r="M4944" i="4"/>
  <c r="M4928" i="4"/>
  <c r="M4912" i="4"/>
  <c r="M4896" i="4"/>
  <c r="M4880" i="4"/>
  <c r="M4864" i="4"/>
  <c r="M4848" i="4"/>
  <c r="M4832" i="4"/>
  <c r="M4816" i="4"/>
  <c r="M4800" i="4"/>
  <c r="M4704" i="4"/>
  <c r="M4688" i="4"/>
  <c r="M4672" i="4"/>
  <c r="M4656" i="4"/>
  <c r="M4640" i="4"/>
  <c r="M4624" i="4"/>
  <c r="M4608" i="4"/>
  <c r="M4592" i="4"/>
  <c r="M4576" i="4"/>
  <c r="M4560" i="4"/>
  <c r="M4544" i="4"/>
  <c r="M4528" i="4"/>
  <c r="M4512" i="4"/>
  <c r="M5170" i="4"/>
  <c r="M5154" i="4"/>
  <c r="M5138" i="4"/>
  <c r="M5122" i="4"/>
  <c r="M5106" i="4"/>
  <c r="M5090" i="4"/>
  <c r="M5074" i="4"/>
  <c r="M5058" i="4"/>
  <c r="M5042" i="4"/>
  <c r="M5026" i="4"/>
  <c r="M5010" i="4"/>
  <c r="M5169" i="4"/>
  <c r="M5153" i="4"/>
  <c r="M5137" i="4"/>
  <c r="M5121" i="4"/>
  <c r="M5105" i="4"/>
  <c r="M5089" i="4"/>
  <c r="M5073" i="4"/>
  <c r="M4703" i="4"/>
  <c r="M4687" i="4"/>
  <c r="M4671" i="4"/>
  <c r="M4655" i="4"/>
  <c r="M4639" i="4"/>
  <c r="M4623" i="4"/>
  <c r="M4607" i="4"/>
  <c r="M4591" i="4"/>
  <c r="M4575" i="4"/>
  <c r="M4559" i="4"/>
  <c r="M4543" i="4"/>
  <c r="M4527" i="4"/>
  <c r="M4994" i="4"/>
  <c r="M4978" i="4"/>
  <c r="M4962" i="4"/>
  <c r="M4946" i="4"/>
  <c r="M4930" i="4"/>
  <c r="M4914" i="4"/>
  <c r="M4898" i="4"/>
  <c r="M4882" i="4"/>
  <c r="M4866" i="4"/>
  <c r="M4850" i="4"/>
  <c r="M4834" i="4"/>
  <c r="M4818" i="4"/>
  <c r="M4802" i="4"/>
  <c r="M4786" i="4"/>
  <c r="M4770" i="4"/>
  <c r="M4754" i="4"/>
  <c r="M4738" i="4"/>
  <c r="M4722" i="4"/>
  <c r="M4706" i="4"/>
  <c r="M4690" i="4"/>
  <c r="M4674" i="4"/>
  <c r="M4658" i="4"/>
  <c r="M4642" i="4"/>
  <c r="M4626" i="4"/>
  <c r="M4610" i="4"/>
  <c r="M4594" i="4"/>
  <c r="M4578" i="4"/>
  <c r="M4562" i="4"/>
  <c r="M4546" i="4"/>
  <c r="M4530" i="4"/>
  <c r="M4514" i="4"/>
  <c r="M4498" i="4"/>
  <c r="M4482" i="4"/>
  <c r="M4466" i="4"/>
  <c r="M4450" i="4"/>
  <c r="M4434" i="4"/>
  <c r="M4418" i="4"/>
  <c r="M4402" i="4"/>
  <c r="M4386" i="4"/>
  <c r="M4370" i="4"/>
  <c r="M4354" i="4"/>
  <c r="M4338" i="4"/>
  <c r="M4322" i="4"/>
  <c r="M4306" i="4"/>
  <c r="M4290" i="4"/>
  <c r="M4274" i="4"/>
  <c r="M4258" i="4"/>
  <c r="M4242" i="4"/>
  <c r="M4226" i="4"/>
  <c r="M4210" i="4"/>
  <c r="M4194" i="4"/>
  <c r="M4178" i="4"/>
  <c r="M4162" i="4"/>
  <c r="M4146" i="4"/>
  <c r="M4130" i="4"/>
  <c r="M4114" i="4"/>
  <c r="M4098" i="4"/>
  <c r="M4082" i="4"/>
  <c r="M4066" i="4"/>
  <c r="M4018" i="4"/>
  <c r="M4002" i="4"/>
  <c r="M3986" i="4"/>
  <c r="M3970" i="4"/>
  <c r="M3954" i="4"/>
  <c r="M3938" i="4"/>
  <c r="M3922" i="4"/>
  <c r="M3906" i="4"/>
  <c r="M3890" i="4"/>
  <c r="M3874" i="4"/>
  <c r="M3858" i="4"/>
  <c r="M3842" i="4"/>
  <c r="M3826" i="4"/>
  <c r="M3810" i="4"/>
  <c r="M3794" i="4"/>
  <c r="M3778" i="4"/>
  <c r="M3762" i="4"/>
  <c r="M3746" i="4"/>
  <c r="M3730" i="4"/>
  <c r="M3714" i="4"/>
  <c r="M3698" i="4"/>
  <c r="M3682" i="4"/>
  <c r="M3666" i="4"/>
  <c r="M3650" i="4"/>
  <c r="M3634" i="4"/>
  <c r="M3618" i="4"/>
  <c r="M5057" i="4"/>
  <c r="M5041" i="4"/>
  <c r="M5025" i="4"/>
  <c r="M5009" i="4"/>
  <c r="M4993" i="4"/>
  <c r="M4977" i="4"/>
  <c r="M4961" i="4"/>
  <c r="M4945" i="4"/>
  <c r="M4929" i="4"/>
  <c r="M4913" i="4"/>
  <c r="M4897" i="4"/>
  <c r="M4881" i="4"/>
  <c r="M4865" i="4"/>
  <c r="M4849" i="4"/>
  <c r="M4833" i="4"/>
  <c r="M4817" i="4"/>
  <c r="M4801" i="4"/>
  <c r="M4785" i="4"/>
  <c r="M4769" i="4"/>
  <c r="M4753" i="4"/>
  <c r="M4737" i="4"/>
  <c r="M4721" i="4"/>
  <c r="M4705" i="4"/>
  <c r="M4689" i="4"/>
  <c r="M4673" i="4"/>
  <c r="M4657" i="4"/>
  <c r="M4641" i="4"/>
  <c r="M4625" i="4"/>
  <c r="M4609" i="4"/>
  <c r="M4593" i="4"/>
  <c r="M4577" i="4"/>
  <c r="M4561" i="4"/>
  <c r="M4545" i="4"/>
  <c r="M4529" i="4"/>
  <c r="M4513" i="4"/>
  <c r="M4497" i="4"/>
  <c r="M4481" i="4"/>
  <c r="M4465" i="4"/>
  <c r="M4449" i="4"/>
  <c r="M4433" i="4"/>
  <c r="M4417" i="4"/>
  <c r="M4401" i="4"/>
  <c r="M4385" i="4"/>
  <c r="M4369" i="4"/>
  <c r="M4353" i="4"/>
  <c r="M4337" i="4"/>
  <c r="M4321" i="4"/>
  <c r="M4305" i="4"/>
  <c r="M4289" i="4"/>
  <c r="M4273" i="4"/>
  <c r="M4257" i="4"/>
  <c r="M4241" i="4"/>
  <c r="M4225" i="4"/>
  <c r="M4209" i="4"/>
  <c r="M4193" i="4"/>
  <c r="M4177" i="4"/>
  <c r="M4161" i="4"/>
  <c r="M4145" i="4"/>
  <c r="M4129" i="4"/>
  <c r="M4113" i="4"/>
  <c r="M4097" i="4"/>
  <c r="M4081" i="4"/>
  <c r="M4065" i="4"/>
  <c r="M4049" i="4"/>
  <c r="M4033" i="4"/>
  <c r="M4017" i="4"/>
  <c r="M4001" i="4"/>
  <c r="M3985" i="4"/>
  <c r="M3969" i="4"/>
  <c r="M3953" i="4"/>
  <c r="M3937" i="4"/>
  <c r="M3921" i="4"/>
  <c r="M3905" i="4"/>
  <c r="M3889" i="4"/>
  <c r="M3873" i="4"/>
  <c r="M3857" i="4"/>
  <c r="M3841" i="4"/>
  <c r="M3825" i="4"/>
  <c r="M3809" i="4"/>
  <c r="M3793" i="4"/>
  <c r="M3777" i="4"/>
  <c r="M3761" i="4"/>
  <c r="M3745" i="4"/>
  <c r="M3729" i="4"/>
  <c r="M3713" i="4"/>
  <c r="M3602" i="4"/>
  <c r="M3586" i="4"/>
  <c r="M3570" i="4"/>
  <c r="M3554" i="4"/>
  <c r="M3538" i="4"/>
  <c r="M3697" i="4"/>
  <c r="M3681" i="4"/>
  <c r="M3665" i="4"/>
  <c r="M3649" i="4"/>
  <c r="M3633" i="4"/>
  <c r="M3617" i="4"/>
  <c r="M3601" i="4"/>
  <c r="M3585" i="4"/>
  <c r="M3569" i="4"/>
  <c r="M3553" i="4"/>
  <c r="M3537" i="4"/>
  <c r="M3521" i="4"/>
  <c r="M3505" i="4"/>
  <c r="M4784" i="4"/>
  <c r="M4768" i="4"/>
  <c r="M4752" i="4"/>
  <c r="M4736" i="4"/>
  <c r="M4720" i="4"/>
  <c r="M5167" i="4"/>
  <c r="M5151" i="4"/>
  <c r="M5135" i="4"/>
  <c r="M5119" i="4"/>
  <c r="M5103" i="4"/>
  <c r="M5087" i="4"/>
  <c r="M5071" i="4"/>
  <c r="M5055" i="4"/>
  <c r="M5039" i="4"/>
  <c r="M5023" i="4"/>
  <c r="M5007" i="4"/>
  <c r="M4991" i="4"/>
  <c r="M4975" i="4"/>
  <c r="M4959" i="4"/>
  <c r="M4943" i="4"/>
  <c r="M4927" i="4"/>
  <c r="M4911" i="4"/>
  <c r="M4895" i="4"/>
  <c r="M4879" i="4"/>
  <c r="M4863" i="4"/>
  <c r="M4847" i="4"/>
  <c r="M4831" i="4"/>
  <c r="M4815" i="4"/>
  <c r="M4799" i="4"/>
  <c r="M4783" i="4"/>
  <c r="M4767" i="4"/>
  <c r="M4751" i="4"/>
  <c r="M4735" i="4"/>
  <c r="M4719" i="4"/>
  <c r="M5180" i="4"/>
  <c r="M5164" i="4"/>
  <c r="M5148" i="4"/>
  <c r="M5132" i="4"/>
  <c r="M5116" i="4"/>
  <c r="M5100" i="4"/>
  <c r="M5084" i="4"/>
  <c r="M5068" i="4"/>
  <c r="M5052" i="4"/>
  <c r="M5036" i="4"/>
  <c r="M5020" i="4"/>
  <c r="M5004" i="4"/>
  <c r="M4988" i="4"/>
  <c r="M4972" i="4"/>
  <c r="M4956" i="4"/>
  <c r="M4940" i="4"/>
  <c r="M4924" i="4"/>
  <c r="M4908" i="4"/>
  <c r="M4892" i="4"/>
  <c r="M4876" i="4"/>
  <c r="M4860" i="4"/>
  <c r="M4844" i="4"/>
  <c r="M4828" i="4"/>
  <c r="M4812" i="4"/>
  <c r="M4796" i="4"/>
  <c r="M4780" i="4"/>
  <c r="M4764" i="4"/>
  <c r="M4748" i="4"/>
  <c r="M4732" i="4"/>
  <c r="M4716" i="4"/>
  <c r="M5178" i="4"/>
  <c r="M5162" i="4"/>
  <c r="M5146" i="4"/>
  <c r="M5130" i="4"/>
  <c r="M5114" i="4"/>
  <c r="M5098" i="4"/>
  <c r="M5082" i="4"/>
  <c r="M5066" i="4"/>
  <c r="M5050" i="4"/>
  <c r="M5034" i="4"/>
  <c r="M5018" i="4"/>
  <c r="M5002" i="4"/>
  <c r="M4986" i="4"/>
  <c r="M4970" i="4"/>
  <c r="M4954" i="4"/>
  <c r="M5175" i="4"/>
  <c r="M5159" i="4"/>
  <c r="M5143" i="4"/>
  <c r="M5127" i="4"/>
  <c r="M5111" i="4"/>
  <c r="M5095" i="4"/>
  <c r="M5079" i="4"/>
  <c r="M5063" i="4"/>
  <c r="M5047" i="4"/>
  <c r="M5031" i="4"/>
  <c r="M5015" i="4"/>
  <c r="M4999" i="4"/>
  <c r="M4983" i="4"/>
  <c r="M4967" i="4"/>
  <c r="M4951" i="4"/>
  <c r="M4935" i="4"/>
  <c r="M4919" i="4"/>
  <c r="M4903" i="4"/>
  <c r="M4887" i="4"/>
  <c r="M4871" i="4"/>
  <c r="M4855" i="4"/>
  <c r="M4839" i="4"/>
  <c r="M4823" i="4"/>
  <c r="M4807" i="4"/>
  <c r="M4791" i="4"/>
  <c r="M4775" i="4"/>
  <c r="M4759" i="4"/>
  <c r="M4743" i="4"/>
  <c r="M4727" i="4"/>
  <c r="M4711" i="4"/>
  <c r="M4938" i="4"/>
  <c r="M4922" i="4"/>
  <c r="M4906" i="4"/>
  <c r="M4890" i="4"/>
  <c r="M4874" i="4"/>
  <c r="M4858" i="4"/>
  <c r="M4842" i="4"/>
  <c r="M4826" i="4"/>
  <c r="M4810" i="4"/>
  <c r="M4794" i="4"/>
  <c r="M4778" i="4"/>
  <c r="M4762" i="4"/>
  <c r="M4746" i="4"/>
  <c r="M4730" i="4"/>
  <c r="M4714" i="4"/>
  <c r="M5176" i="4"/>
  <c r="M5160" i="4"/>
  <c r="M5144" i="4"/>
  <c r="M5128" i="4"/>
  <c r="M5112" i="4"/>
  <c r="M5096" i="4"/>
  <c r="M5080" i="4"/>
  <c r="M5064" i="4"/>
  <c r="M5048" i="4"/>
  <c r="M5032" i="4"/>
  <c r="M5016" i="4"/>
  <c r="M5000" i="4"/>
  <c r="M4984" i="4"/>
  <c r="M4968" i="4"/>
  <c r="M4952" i="4"/>
  <c r="M4936" i="4"/>
  <c r="M4920" i="4"/>
  <c r="M4904" i="4"/>
  <c r="M4888" i="4"/>
  <c r="M4872" i="4"/>
  <c r="M3489" i="4"/>
  <c r="M3473" i="4"/>
  <c r="M3457" i="4"/>
  <c r="M3441" i="4"/>
  <c r="M3425" i="4"/>
  <c r="M3409" i="4"/>
  <c r="M3393" i="4"/>
  <c r="M3377" i="4"/>
  <c r="M3361" i="4"/>
  <c r="M3345" i="4"/>
  <c r="M3329" i="4"/>
  <c r="M3313" i="4"/>
  <c r="M3297" i="4"/>
  <c r="M3281" i="4"/>
  <c r="M3265" i="4"/>
  <c r="M3249" i="4"/>
  <c r="M3233" i="4"/>
  <c r="M3217" i="4"/>
  <c r="M3201" i="4"/>
  <c r="M4856" i="4"/>
  <c r="M4840" i="4"/>
  <c r="M4824" i="4"/>
  <c r="M4808" i="4"/>
  <c r="M4792" i="4"/>
  <c r="M4776" i="4"/>
  <c r="M4760" i="4"/>
  <c r="M4744" i="4"/>
  <c r="M4728" i="4"/>
  <c r="M4712" i="4"/>
  <c r="M5166" i="4"/>
  <c r="M5150" i="4"/>
  <c r="M5134" i="4"/>
  <c r="M5118" i="4"/>
  <c r="M5102" i="4"/>
  <c r="M5086" i="4"/>
  <c r="M5070" i="4"/>
  <c r="M5054" i="4"/>
  <c r="M5038" i="4"/>
  <c r="M5022" i="4"/>
  <c r="M5006" i="4"/>
  <c r="M4990" i="4"/>
  <c r="M4974" i="4"/>
  <c r="M4958" i="4"/>
  <c r="M4942" i="4"/>
  <c r="M4926" i="4"/>
  <c r="M4910" i="4"/>
  <c r="M4894" i="4"/>
  <c r="M4878" i="4"/>
  <c r="M4862" i="4"/>
  <c r="M4846" i="4"/>
  <c r="M4830" i="4"/>
  <c r="M4814" i="4"/>
  <c r="M4798" i="4"/>
  <c r="M4782" i="4"/>
  <c r="M4766" i="4"/>
  <c r="M4750" i="4"/>
  <c r="M4734" i="4"/>
  <c r="M4718" i="4"/>
  <c r="M5165" i="4"/>
  <c r="M5149" i="4"/>
  <c r="M5133" i="4"/>
  <c r="M5117" i="4"/>
  <c r="M5101" i="4"/>
  <c r="M5085" i="4"/>
  <c r="M5069" i="4"/>
  <c r="M5053" i="4"/>
  <c r="M5037" i="4"/>
  <c r="M5021" i="4"/>
  <c r="M5005" i="4"/>
  <c r="M4989" i="4"/>
  <c r="M4973" i="4"/>
  <c r="M4957" i="4"/>
  <c r="M4941" i="4"/>
  <c r="M4925" i="4"/>
  <c r="M4909" i="4"/>
  <c r="M4893" i="4"/>
  <c r="M4877" i="4"/>
  <c r="M4861" i="4"/>
  <c r="M4845" i="4"/>
  <c r="M4829" i="4"/>
  <c r="M4813" i="4"/>
  <c r="M4797" i="4"/>
  <c r="M4781" i="4"/>
  <c r="M4765" i="4"/>
  <c r="M4749" i="4"/>
  <c r="M4733" i="4"/>
  <c r="M4717" i="4"/>
  <c r="M5179" i="4"/>
  <c r="M5163" i="4"/>
  <c r="M5147" i="4"/>
  <c r="M5131" i="4"/>
  <c r="M5115" i="4"/>
  <c r="M5099" i="4"/>
  <c r="M5083" i="4"/>
  <c r="M5067" i="4"/>
  <c r="M5051" i="4"/>
  <c r="M5035" i="4"/>
  <c r="M5019" i="4"/>
  <c r="M5003" i="4"/>
  <c r="M4987" i="4"/>
  <c r="M4971" i="4"/>
  <c r="M4955" i="4"/>
  <c r="M4939" i="4"/>
  <c r="M4923" i="4"/>
  <c r="M4907" i="4"/>
  <c r="M4891" i="4"/>
  <c r="M4875" i="4"/>
  <c r="M4859" i="4"/>
  <c r="M4843" i="4"/>
  <c r="M4827" i="4"/>
  <c r="M4811" i="4"/>
  <c r="M4795" i="4"/>
  <c r="M4779" i="4"/>
  <c r="M4763" i="4"/>
  <c r="M4747" i="4"/>
  <c r="M4731" i="4"/>
  <c r="M4715" i="4"/>
  <c r="M5177" i="4"/>
  <c r="M5161" i="4"/>
  <c r="M5145" i="4"/>
  <c r="M5129" i="4"/>
  <c r="M5113" i="4"/>
  <c r="M5097" i="4"/>
  <c r="M5081" i="4"/>
  <c r="M5065" i="4"/>
  <c r="M5049" i="4"/>
  <c r="M5033" i="4"/>
  <c r="M5017" i="4"/>
  <c r="M5001" i="4"/>
  <c r="M4985" i="4"/>
  <c r="M4969" i="4"/>
  <c r="M4953" i="4"/>
  <c r="M4937" i="4"/>
  <c r="M4921" i="4"/>
  <c r="M4905" i="4"/>
  <c r="M4889" i="4"/>
  <c r="M4873" i="4"/>
  <c r="M4857" i="4"/>
  <c r="M4841" i="4"/>
  <c r="M4825" i="4"/>
  <c r="M4809" i="4"/>
  <c r="M4793" i="4"/>
  <c r="M4777" i="4"/>
  <c r="M4761" i="4"/>
  <c r="M4745" i="4"/>
  <c r="M4729" i="4"/>
  <c r="M4713" i="4"/>
  <c r="M5174" i="4"/>
  <c r="M5158" i="4"/>
  <c r="M5142" i="4"/>
  <c r="M5126" i="4"/>
  <c r="M5110" i="4"/>
  <c r="M5094" i="4"/>
  <c r="M5078" i="4"/>
  <c r="M5062" i="4"/>
  <c r="M5046" i="4"/>
  <c r="M5030" i="4"/>
  <c r="M5014" i="4"/>
  <c r="M4998" i="4"/>
  <c r="M4982" i="4"/>
  <c r="M4966" i="4"/>
  <c r="M4950" i="4"/>
  <c r="M4934" i="4"/>
  <c r="M4918" i="4"/>
  <c r="M4902" i="4"/>
  <c r="M4886" i="4"/>
  <c r="M4870" i="4"/>
  <c r="M4854" i="4"/>
  <c r="M4838" i="4"/>
  <c r="M4822" i="4"/>
  <c r="M4806" i="4"/>
  <c r="M4790" i="4"/>
  <c r="M4774" i="4"/>
  <c r="M4758" i="4"/>
  <c r="M4742" i="4"/>
  <c r="M4726" i="4"/>
  <c r="M4710" i="4"/>
  <c r="M5173" i="4"/>
  <c r="M5157" i="4"/>
  <c r="M5141" i="4"/>
  <c r="M5125" i="4"/>
  <c r="M5109" i="4"/>
  <c r="M5093" i="4"/>
  <c r="M5077" i="4"/>
  <c r="M5061" i="4"/>
  <c r="M5045" i="4"/>
  <c r="M5029" i="4"/>
  <c r="M5013" i="4"/>
  <c r="M4997" i="4"/>
  <c r="M4981" i="4"/>
  <c r="M4965" i="4"/>
  <c r="M4949" i="4"/>
  <c r="M4933" i="4"/>
  <c r="M4917" i="4"/>
  <c r="M4901" i="4"/>
  <c r="M4885" i="4"/>
  <c r="M4869" i="4"/>
  <c r="M4853" i="4"/>
  <c r="M4837" i="4"/>
  <c r="M4821" i="4"/>
  <c r="M4805" i="4"/>
  <c r="M4789" i="4"/>
  <c r="M4773" i="4"/>
  <c r="M4757" i="4"/>
  <c r="M4741" i="4"/>
  <c r="M4725" i="4"/>
  <c r="M4709" i="4"/>
  <c r="M5172" i="4"/>
  <c r="M5156" i="4"/>
  <c r="M5140" i="4"/>
  <c r="M5124" i="4"/>
  <c r="M5108" i="4"/>
  <c r="M5092" i="4"/>
  <c r="M5076" i="4"/>
  <c r="M5060" i="4"/>
  <c r="M5044" i="4"/>
  <c r="M5028" i="4"/>
  <c r="M5012" i="4"/>
  <c r="M4996" i="4"/>
  <c r="M4980" i="4"/>
  <c r="M4964" i="4"/>
  <c r="M4948" i="4"/>
  <c r="M4932" i="4"/>
  <c r="M4916" i="4"/>
  <c r="M4900" i="4"/>
  <c r="M4884" i="4"/>
  <c r="M4868" i="4"/>
  <c r="M4852" i="4"/>
  <c r="M4836" i="4"/>
  <c r="M4820" i="4"/>
  <c r="M4804" i="4"/>
  <c r="M4788" i="4"/>
  <c r="M4772" i="4"/>
  <c r="M4756" i="4"/>
  <c r="M4740" i="4"/>
  <c r="M4724" i="4"/>
  <c r="M5171" i="4"/>
  <c r="M5155" i="4"/>
  <c r="M5139" i="4"/>
  <c r="M5123" i="4"/>
  <c r="M5107" i="4"/>
  <c r="M5091" i="4"/>
  <c r="M5075" i="4"/>
  <c r="M5059" i="4"/>
  <c r="M5043" i="4"/>
  <c r="M5027" i="4"/>
  <c r="M5011" i="4"/>
  <c r="M4995" i="4"/>
  <c r="M4979" i="4"/>
  <c r="M4963" i="4"/>
  <c r="M4947" i="4"/>
  <c r="M4931" i="4"/>
  <c r="M4915" i="4"/>
  <c r="M4899" i="4"/>
  <c r="M4883" i="4"/>
  <c r="M4867" i="4"/>
  <c r="M4851" i="4"/>
  <c r="M4835" i="4"/>
  <c r="M4819" i="4"/>
  <c r="M4803" i="4"/>
  <c r="M4787" i="4"/>
  <c r="M4771" i="4"/>
  <c r="M4755" i="4"/>
  <c r="M4739" i="4"/>
  <c r="M4723" i="4"/>
  <c r="M3522" i="4"/>
  <c r="M3506" i="4"/>
  <c r="M3490" i="4"/>
  <c r="M3474" i="4"/>
  <c r="M3458" i="4"/>
  <c r="M3442" i="4"/>
  <c r="M3426" i="4"/>
  <c r="M3410" i="4"/>
  <c r="M3394" i="4"/>
  <c r="M3378" i="4"/>
  <c r="M3362" i="4"/>
  <c r="M3346" i="4"/>
  <c r="M3330" i="4"/>
  <c r="M3314" i="4"/>
  <c r="M3298" i="4"/>
  <c r="M3282" i="4"/>
  <c r="M3266" i="4"/>
  <c r="M3250" i="4"/>
  <c r="M3234" i="4"/>
  <c r="M3218" i="4"/>
  <c r="M3202" i="4"/>
  <c r="M3186" i="4"/>
  <c r="M3170" i="4"/>
  <c r="M3154" i="4"/>
  <c r="M3138" i="4"/>
  <c r="M3122" i="4"/>
  <c r="M3106" i="4"/>
  <c r="M3090" i="4"/>
  <c r="M3074" i="4"/>
  <c r="M3058" i="4"/>
  <c r="M3042" i="4"/>
  <c r="M3026" i="4"/>
  <c r="M3010" i="4"/>
  <c r="M2994" i="4"/>
  <c r="M2978" i="4"/>
  <c r="M2962" i="4"/>
  <c r="M2946" i="4"/>
  <c r="M2930" i="4"/>
  <c r="M2914" i="4"/>
  <c r="M2898" i="4"/>
  <c r="M2882" i="4"/>
  <c r="M2866" i="4"/>
  <c r="M2850" i="4"/>
  <c r="M2834" i="4"/>
  <c r="M2818" i="4"/>
  <c r="M2802" i="4"/>
  <c r="M2786" i="4"/>
  <c r="M2770" i="4"/>
  <c r="M2754" i="4"/>
  <c r="M2738" i="4"/>
  <c r="M2722" i="4"/>
  <c r="M2706" i="4"/>
  <c r="M2690" i="4"/>
  <c r="M2674" i="4"/>
  <c r="M2658" i="4"/>
  <c r="M2642" i="4"/>
  <c r="M2626" i="4"/>
  <c r="M2610" i="4"/>
  <c r="M2594" i="4"/>
  <c r="M2578" i="4"/>
  <c r="M2562" i="4"/>
  <c r="M2546" i="4"/>
  <c r="M2530" i="4"/>
  <c r="M2514" i="4"/>
  <c r="M2498" i="4"/>
  <c r="M2482" i="4"/>
  <c r="M2466" i="4"/>
  <c r="M2450" i="4"/>
  <c r="M2434" i="4"/>
  <c r="M2418" i="4"/>
  <c r="M2402" i="4"/>
  <c r="M2386" i="4"/>
  <c r="M2370" i="4"/>
  <c r="M2354" i="4"/>
  <c r="M2338" i="4"/>
  <c r="M2322" i="4"/>
  <c r="M2306" i="4"/>
  <c r="M2290" i="4"/>
  <c r="M2274" i="4"/>
  <c r="M2258" i="4"/>
  <c r="M2242" i="4"/>
  <c r="M2226" i="4"/>
  <c r="M2210" i="4"/>
  <c r="M2194" i="4"/>
  <c r="M3185" i="4"/>
  <c r="M3169" i="4"/>
  <c r="M3153" i="4"/>
  <c r="M3137" i="4"/>
  <c r="M3121" i="4"/>
  <c r="M3105" i="4"/>
  <c r="M3089" i="4"/>
  <c r="M3073" i="4"/>
  <c r="M3057" i="4"/>
  <c r="M3041" i="4"/>
  <c r="M3025" i="4"/>
  <c r="M3009" i="4"/>
  <c r="M2993" i="4"/>
  <c r="M2977" i="4"/>
  <c r="M2961" i="4"/>
  <c r="M2945" i="4"/>
  <c r="M2929" i="4"/>
  <c r="M2913" i="4"/>
  <c r="M2897" i="4"/>
  <c r="M2881" i="4"/>
  <c r="M2865" i="4"/>
  <c r="M2849" i="4"/>
  <c r="M2833" i="4"/>
  <c r="M2817" i="4"/>
  <c r="M2801" i="4"/>
  <c r="M2785" i="4"/>
  <c r="M2769" i="4"/>
  <c r="M2753" i="4"/>
  <c r="M2737" i="4"/>
  <c r="M2721" i="4"/>
  <c r="M2705" i="4"/>
  <c r="M2689" i="4"/>
  <c r="M2673" i="4"/>
  <c r="M2657" i="4"/>
  <c r="M2641" i="4"/>
  <c r="M2625" i="4"/>
  <c r="M2609" i="4"/>
  <c r="M2593" i="4"/>
  <c r="M2577" i="4"/>
  <c r="M2561" i="4"/>
  <c r="M2545" i="4"/>
  <c r="M2529" i="4"/>
  <c r="M2513" i="4"/>
  <c r="M2497" i="4"/>
  <c r="M2481" i="4"/>
  <c r="M2465" i="4"/>
  <c r="M2449" i="4"/>
  <c r="M2433" i="4"/>
  <c r="M2417" i="4"/>
  <c r="M2401" i="4"/>
  <c r="M2385" i="4"/>
  <c r="M2369" i="4"/>
  <c r="M2353" i="4"/>
  <c r="M2337" i="4"/>
  <c r="M2321" i="4"/>
  <c r="M2305" i="4"/>
  <c r="M2289" i="4"/>
  <c r="M2273" i="4"/>
  <c r="M2257" i="4"/>
  <c r="M2241" i="4"/>
  <c r="M2225" i="4"/>
  <c r="M2209" i="4"/>
  <c r="M2193" i="4"/>
  <c r="M2177" i="4"/>
  <c r="M2161" i="4"/>
  <c r="M2145" i="4"/>
  <c r="M2129" i="4"/>
  <c r="M2113" i="4"/>
  <c r="M2097" i="4"/>
  <c r="M2081" i="4"/>
  <c r="M2065" i="4"/>
  <c r="M2049" i="4"/>
  <c r="M2033" i="4"/>
  <c r="M2017" i="4"/>
  <c r="M2001" i="4"/>
  <c r="M1985" i="4"/>
  <c r="M2178" i="4"/>
  <c r="M2162" i="4"/>
  <c r="M2146" i="4"/>
  <c r="M2130" i="4"/>
  <c r="M2114" i="4"/>
  <c r="M2098" i="4"/>
  <c r="M2082" i="4"/>
  <c r="M2066" i="4"/>
  <c r="M2050" i="4"/>
  <c r="M2034" i="4"/>
  <c r="M2018" i="4"/>
  <c r="M2002" i="4"/>
  <c r="M1986" i="4"/>
  <c r="M1970" i="4"/>
  <c r="M1954" i="4"/>
  <c r="M1938" i="4"/>
  <c r="M1922" i="4"/>
  <c r="M1906" i="4"/>
  <c r="M1890" i="4"/>
  <c r="M1874" i="4"/>
  <c r="M1858" i="4"/>
  <c r="M1842" i="4"/>
  <c r="M1826" i="4"/>
  <c r="M1810" i="4"/>
  <c r="M1794" i="4"/>
  <c r="M1778" i="4"/>
  <c r="M1762" i="4"/>
  <c r="M1746" i="4"/>
  <c r="M1730" i="4"/>
  <c r="M1714" i="4"/>
  <c r="M1698" i="4"/>
  <c r="M1682" i="4"/>
  <c r="M1666" i="4"/>
  <c r="M1650" i="4"/>
  <c r="M1634" i="4"/>
  <c r="M1618" i="4"/>
  <c r="M1602" i="4"/>
  <c r="M1586" i="4"/>
  <c r="M1570" i="4"/>
  <c r="M1554" i="4"/>
  <c r="M1538" i="4"/>
  <c r="M1522" i="4"/>
  <c r="M1506" i="4"/>
  <c r="M1490" i="4"/>
  <c r="M1474" i="4"/>
  <c r="M1458" i="4"/>
  <c r="M1442" i="4"/>
  <c r="M1426" i="4"/>
  <c r="M1410" i="4"/>
  <c r="M1394" i="4"/>
  <c r="M1378" i="4"/>
  <c r="M1362" i="4"/>
  <c r="M1346" i="4"/>
  <c r="M1330" i="4"/>
  <c r="M1314" i="4"/>
  <c r="M1298" i="4"/>
  <c r="M1282" i="4"/>
  <c r="M1266" i="4"/>
  <c r="M1250" i="4"/>
  <c r="M1234" i="4"/>
  <c r="M1218" i="4"/>
  <c r="M1202" i="4"/>
  <c r="M1186" i="4"/>
  <c r="M1170" i="4"/>
  <c r="M1154" i="4"/>
  <c r="M1138" i="4"/>
  <c r="M1122" i="4"/>
  <c r="M1106" i="4"/>
  <c r="M1090" i="4"/>
  <c r="M1074" i="4"/>
  <c r="M1058" i="4"/>
  <c r="M1042" i="4"/>
  <c r="M1026" i="4"/>
  <c r="M1010" i="4"/>
  <c r="M994" i="4"/>
  <c r="M978" i="4"/>
  <c r="M962" i="4"/>
  <c r="M946" i="4"/>
  <c r="M930" i="4"/>
  <c r="M914" i="4"/>
  <c r="M898" i="4"/>
  <c r="M1969" i="4"/>
  <c r="M1953" i="4"/>
  <c r="M1937" i="4"/>
  <c r="M1921" i="4"/>
  <c r="M1905" i="4"/>
  <c r="M1889" i="4"/>
  <c r="M1873" i="4"/>
  <c r="M1857" i="4"/>
  <c r="M1841" i="4"/>
  <c r="M1825" i="4"/>
  <c r="M1809" i="4"/>
  <c r="M1793" i="4"/>
  <c r="M1777" i="4"/>
  <c r="M1761" i="4"/>
  <c r="M1745" i="4"/>
  <c r="M1729" i="4"/>
  <c r="M1713" i="4"/>
  <c r="M1697" i="4"/>
  <c r="M1681" i="4"/>
  <c r="M1665" i="4"/>
  <c r="M1649" i="4"/>
  <c r="M1633" i="4"/>
  <c r="M1617" i="4"/>
  <c r="M1601" i="4"/>
  <c r="M1585" i="4"/>
  <c r="M1569" i="4"/>
  <c r="M1553" i="4"/>
  <c r="M1537" i="4"/>
  <c r="M1521" i="4"/>
  <c r="M1505" i="4"/>
  <c r="M1489" i="4"/>
  <c r="M1473" i="4"/>
  <c r="M1457" i="4"/>
  <c r="M1441" i="4"/>
  <c r="M1425" i="4"/>
  <c r="M1409" i="4"/>
  <c r="M1393" i="4"/>
  <c r="M1377" i="4"/>
  <c r="M1361" i="4"/>
  <c r="M1345" i="4"/>
  <c r="M1329" i="4"/>
  <c r="M1313" i="4"/>
  <c r="M1297" i="4"/>
  <c r="M1281" i="4"/>
  <c r="M1265" i="4"/>
  <c r="M1249" i="4"/>
  <c r="M1233" i="4"/>
  <c r="M1217" i="4"/>
  <c r="M1201" i="4"/>
  <c r="M1185" i="4"/>
  <c r="M1169" i="4"/>
  <c r="M1153" i="4"/>
  <c r="M1137" i="4"/>
  <c r="M1121" i="4"/>
  <c r="M1105" i="4"/>
  <c r="M1089" i="4"/>
  <c r="M1073" i="4"/>
  <c r="M1057" i="4"/>
  <c r="M1041" i="4"/>
  <c r="M1025" i="4"/>
  <c r="M1009" i="4"/>
  <c r="M993" i="4"/>
  <c r="M977" i="4"/>
  <c r="M961" i="4"/>
  <c r="M945" i="4"/>
  <c r="M929" i="4"/>
  <c r="M913" i="4"/>
  <c r="M897" i="4"/>
  <c r="M881" i="4"/>
  <c r="M865" i="4"/>
  <c r="M849" i="4"/>
  <c r="M882" i="4"/>
  <c r="M866" i="4"/>
  <c r="M850" i="4"/>
  <c r="M834" i="4"/>
  <c r="M818" i="4"/>
  <c r="M802" i="4"/>
  <c r="M786" i="4"/>
  <c r="M770" i="4"/>
  <c r="M754" i="4"/>
  <c r="M738" i="4"/>
  <c r="M722" i="4"/>
  <c r="M706" i="4"/>
  <c r="M690" i="4"/>
  <c r="M674" i="4"/>
  <c r="M658" i="4"/>
  <c r="M642" i="4"/>
  <c r="M626" i="4"/>
  <c r="M610" i="4"/>
  <c r="M594" i="4"/>
  <c r="M578" i="4"/>
  <c r="M562" i="4"/>
  <c r="M546" i="4"/>
  <c r="M530" i="4"/>
  <c r="M514" i="4"/>
  <c r="M498" i="4"/>
  <c r="M482" i="4"/>
  <c r="M466" i="4"/>
  <c r="M450" i="4"/>
  <c r="M434" i="4"/>
  <c r="M418" i="4"/>
  <c r="M402" i="4"/>
  <c r="M386" i="4"/>
  <c r="M370" i="4"/>
  <c r="M354" i="4"/>
  <c r="M338" i="4"/>
  <c r="M322" i="4"/>
  <c r="M306" i="4"/>
  <c r="M290" i="4"/>
  <c r="M274" i="4"/>
  <c r="M258" i="4"/>
  <c r="M242" i="4"/>
  <c r="M226" i="4"/>
  <c r="M210" i="4"/>
  <c r="M194" i="4"/>
  <c r="M178" i="4"/>
  <c r="M162" i="4"/>
  <c r="M146" i="4"/>
  <c r="M130" i="4"/>
  <c r="M114" i="4"/>
  <c r="M98" i="4"/>
  <c r="M82" i="4"/>
  <c r="M66" i="4"/>
  <c r="M50" i="4"/>
  <c r="M34" i="4"/>
  <c r="M18" i="4"/>
  <c r="M833" i="4"/>
  <c r="M817" i="4"/>
  <c r="M801" i="4"/>
  <c r="M785" i="4"/>
  <c r="M769" i="4"/>
  <c r="M753" i="4"/>
  <c r="M737" i="4"/>
  <c r="M721" i="4"/>
  <c r="M705" i="4"/>
  <c r="M689" i="4"/>
  <c r="M673" i="4"/>
  <c r="M657" i="4"/>
  <c r="M641" i="4"/>
  <c r="M625" i="4"/>
  <c r="M609" i="4"/>
  <c r="M593" i="4"/>
  <c r="M577" i="4"/>
  <c r="M561" i="4"/>
  <c r="M545" i="4"/>
  <c r="M529" i="4"/>
  <c r="M513" i="4"/>
  <c r="M497" i="4"/>
  <c r="M481" i="4"/>
  <c r="M465" i="4"/>
  <c r="M449" i="4"/>
  <c r="M433" i="4"/>
  <c r="M417" i="4"/>
  <c r="M401" i="4"/>
  <c r="M385" i="4"/>
  <c r="M369" i="4"/>
  <c r="M353" i="4"/>
  <c r="M337" i="4"/>
  <c r="M321" i="4"/>
  <c r="M305" i="4"/>
  <c r="M289" i="4"/>
  <c r="M273" i="4"/>
  <c r="M257" i="4"/>
  <c r="M241" i="4"/>
  <c r="M225" i="4"/>
  <c r="M209" i="4"/>
  <c r="M193" i="4"/>
  <c r="M177" i="4"/>
  <c r="M161" i="4"/>
  <c r="M145" i="4"/>
  <c r="M129" i="4"/>
  <c r="M113" i="4"/>
  <c r="M97" i="4"/>
  <c r="M81" i="4"/>
  <c r="M65" i="4"/>
  <c r="M49" i="4"/>
  <c r="M33" i="4"/>
  <c r="M17" i="4"/>
  <c r="T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2CFD60-2938-4BD3-8300-F1569DCDA81E}" keepAlive="1" name="ThisWorkbookDataModel" description="Model danych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013FB5D-B417-4F27-A311-48AB9A985749}" name="WorksheetConnection_pomiary!$A$1:$I$5180" type="102" refreshedVersion="8" minRefreshableVersion="5">
    <extLst>
      <ext xmlns:x15="http://schemas.microsoft.com/office/spreadsheetml/2010/11/main" uri="{DE250136-89BD-433C-8126-D09CA5730AF9}">
        <x15:connection id="Zakres" autoDelete="1">
          <x15:rangePr sourceName="_xlcn.WorksheetConnection_pomiaryA1I51801"/>
        </x15:connection>
      </ext>
    </extLst>
  </connection>
</connections>
</file>

<file path=xl/sharedStrings.xml><?xml version="1.0" encoding="utf-8"?>
<sst xmlns="http://schemas.openxmlformats.org/spreadsheetml/2006/main" count="10900" uniqueCount="5481">
  <si>
    <t>53.93N, 163.34E</t>
  </si>
  <si>
    <t>Perseverance 8</t>
  </si>
  <si>
    <t>61.39S, 157.42W</t>
  </si>
  <si>
    <t>Perseverance 7</t>
  </si>
  <si>
    <t>34.38N, 12.41E</t>
  </si>
  <si>
    <t>Perseverance 6</t>
  </si>
  <si>
    <t>48.97S, 86.32E</t>
  </si>
  <si>
    <t>Perseverance 5</t>
  </si>
  <si>
    <t>80.24N, 27.18W</t>
  </si>
  <si>
    <t>Perseverance 4</t>
  </si>
  <si>
    <t>77.71N, 179.82E</t>
  </si>
  <si>
    <t>Dawn 9</t>
  </si>
  <si>
    <t>8.80N, 79.73W</t>
  </si>
  <si>
    <t>Dawn 6</t>
  </si>
  <si>
    <t>46.81S, 143.88E</t>
  </si>
  <si>
    <t>Dawn 4</t>
  </si>
  <si>
    <t>40.73N, 101.92W</t>
  </si>
  <si>
    <t>Dawn 3</t>
  </si>
  <si>
    <t>77.60N, 60.62E</t>
  </si>
  <si>
    <t>Phoenix 28</t>
  </si>
  <si>
    <t>75.27N, 138.32W</t>
  </si>
  <si>
    <t>Phoenix 27</t>
  </si>
  <si>
    <t>65.99S, 161.89W</t>
  </si>
  <si>
    <t>Phoenix 23</t>
  </si>
  <si>
    <t>65.07S, 96.09W</t>
  </si>
  <si>
    <t>Phoenix 22</t>
  </si>
  <si>
    <t>12.19S, 23.63W</t>
  </si>
  <si>
    <t>Phoenix 19</t>
  </si>
  <si>
    <t>34.44S, 25.42W</t>
  </si>
  <si>
    <t>Phoenix 17</t>
  </si>
  <si>
    <t>75.84N, 122.24E</t>
  </si>
  <si>
    <t>Phoenix 16</t>
  </si>
  <si>
    <t>6.43S, 95.96E</t>
  </si>
  <si>
    <t>Phoenix 13</t>
  </si>
  <si>
    <t>53.00N, 129.64E</t>
  </si>
  <si>
    <t>Phoenix 12</t>
  </si>
  <si>
    <t>56.07N, 79.63E</t>
  </si>
  <si>
    <t>Phoenix 11</t>
  </si>
  <si>
    <t>42.36S, 157.15E</t>
  </si>
  <si>
    <t>Phoenix 7</t>
  </si>
  <si>
    <t>4.04S, 171.74W</t>
  </si>
  <si>
    <t>Phoenix 3</t>
  </si>
  <si>
    <t>53.64N, 159.28W</t>
  </si>
  <si>
    <t>Phoenix 2</t>
  </si>
  <si>
    <t>18.24N, 120.68E</t>
  </si>
  <si>
    <t>Rosetta 29</t>
  </si>
  <si>
    <t>2.95N, 160.52W</t>
  </si>
  <si>
    <t>Rosetta 28</t>
  </si>
  <si>
    <t>28.90S, 98.55E</t>
  </si>
  <si>
    <t>Rosetta 27</t>
  </si>
  <si>
    <t>47.84N, 169.44E</t>
  </si>
  <si>
    <t>Rosetta 25</t>
  </si>
  <si>
    <t>43.21S, 109.99E</t>
  </si>
  <si>
    <t>Rosetta 22</t>
  </si>
  <si>
    <t>17.28N, 7.12E</t>
  </si>
  <si>
    <t>Rosetta 21</t>
  </si>
  <si>
    <t>69.31S, 68.72W</t>
  </si>
  <si>
    <t>Rosetta 20</t>
  </si>
  <si>
    <t>29.49S, 118.42W</t>
  </si>
  <si>
    <t>Rosetta 16</t>
  </si>
  <si>
    <t>50.96S, 146.33W</t>
  </si>
  <si>
    <t>Rosetta 15</t>
  </si>
  <si>
    <t>24.07S, 46.44W</t>
  </si>
  <si>
    <t>Rosetta 14</t>
  </si>
  <si>
    <t>69.41N, 168.67E</t>
  </si>
  <si>
    <t>Rosetta 13</t>
  </si>
  <si>
    <t>21.49N, 105.87E</t>
  </si>
  <si>
    <t>Rosetta 11</t>
  </si>
  <si>
    <t>29.82S, 66.01W</t>
  </si>
  <si>
    <t>Rosetta 10</t>
  </si>
  <si>
    <t>17.54N, 149.60E</t>
  </si>
  <si>
    <t>Rosetta 9</t>
  </si>
  <si>
    <t>3.05S, 8.90W</t>
  </si>
  <si>
    <t>Rosetta 8</t>
  </si>
  <si>
    <t>48.64S, 67.03E</t>
  </si>
  <si>
    <t>Rosetta 7</t>
  </si>
  <si>
    <t>54.72S, 108.92E</t>
  </si>
  <si>
    <t>Rosetta 3</t>
  </si>
  <si>
    <t>3.33S, 27.57E</t>
  </si>
  <si>
    <t>Rosetta 1</t>
  </si>
  <si>
    <t>68.17S, 21.83W</t>
  </si>
  <si>
    <t>Opportunity 19</t>
  </si>
  <si>
    <t>47.77S, 28.62W</t>
  </si>
  <si>
    <t>Opportunity 18</t>
  </si>
  <si>
    <t>41.83S, 120.38E</t>
  </si>
  <si>
    <t>Opportunity 16</t>
  </si>
  <si>
    <t>56.96S, 5.44W</t>
  </si>
  <si>
    <t>Opportunity 15</t>
  </si>
  <si>
    <t>44.72S, 102.07W</t>
  </si>
  <si>
    <t>Opportunity 13</t>
  </si>
  <si>
    <t>35.35S, 72.67W</t>
  </si>
  <si>
    <t>Opportunity 10</t>
  </si>
  <si>
    <t>37.14N, 148.66E</t>
  </si>
  <si>
    <t>Opportunity 7</t>
  </si>
  <si>
    <t>14.31N, 112.28E</t>
  </si>
  <si>
    <t>Opportunity 6</t>
  </si>
  <si>
    <t>70.62S, 159.12W</t>
  </si>
  <si>
    <t>Opportunity 5</t>
  </si>
  <si>
    <t>9.63N, 121.52W</t>
  </si>
  <si>
    <t>Opportunity 4</t>
  </si>
  <si>
    <t>50.59S, 47.85W</t>
  </si>
  <si>
    <t>Opportunity 3</t>
  </si>
  <si>
    <t>22.61N, 142.82E</t>
  </si>
  <si>
    <t>Opportunity 2</t>
  </si>
  <si>
    <t>30.54S, 24.75W</t>
  </si>
  <si>
    <t>Spirit 16</t>
  </si>
  <si>
    <t>55.77N, 134.40E</t>
  </si>
  <si>
    <t>Spirit 15</t>
  </si>
  <si>
    <t>27.30N, 17.48W</t>
  </si>
  <si>
    <t>Spirit 14</t>
  </si>
  <si>
    <t>58.80S, 113.46W</t>
  </si>
  <si>
    <t>Spirit 13</t>
  </si>
  <si>
    <t>0.43S, 61.64E</t>
  </si>
  <si>
    <t>Spirit 12</t>
  </si>
  <si>
    <t>64.61N, 131.25E</t>
  </si>
  <si>
    <t>Spirit 11</t>
  </si>
  <si>
    <t>13.98S, 98.57W</t>
  </si>
  <si>
    <t>Spirit 7</t>
  </si>
  <si>
    <t>27.80N, 160.30E</t>
  </si>
  <si>
    <t>Spirit 6</t>
  </si>
  <si>
    <t>66.19N, 33.82E</t>
  </si>
  <si>
    <t>Spirit 5</t>
  </si>
  <si>
    <t>23.56S, 147.94E</t>
  </si>
  <si>
    <t>Spirit 1</t>
  </si>
  <si>
    <t>59.92S, 179.01W</t>
  </si>
  <si>
    <t>Pathfinder 9</t>
  </si>
  <si>
    <t>79.27N, 111.64W</t>
  </si>
  <si>
    <t>Pathfinder 7</t>
  </si>
  <si>
    <t>10.83N, 133.81E</t>
  </si>
  <si>
    <t>Pathfinder 5</t>
  </si>
  <si>
    <t>5.85N, 156.58W</t>
  </si>
  <si>
    <t>Pathfinder 3</t>
  </si>
  <si>
    <t>16.90S, 101.43W</t>
  </si>
  <si>
    <t>Pathfinder 2</t>
  </si>
  <si>
    <t>24.45N, 112.91E</t>
  </si>
  <si>
    <t>Deimos 14</t>
  </si>
  <si>
    <t>73.37N, 48.09E</t>
  </si>
  <si>
    <t>Deimos 13</t>
  </si>
  <si>
    <t>39.82S, 96.42W</t>
  </si>
  <si>
    <t>Deimos 11</t>
  </si>
  <si>
    <t>66.67N, 93.37W</t>
  </si>
  <si>
    <t>Deimos 10</t>
  </si>
  <si>
    <t>21.43N, 76.62W</t>
  </si>
  <si>
    <t>Deimos 8</t>
  </si>
  <si>
    <t>33.88S, 148.04W</t>
  </si>
  <si>
    <t>Deimos 4</t>
  </si>
  <si>
    <t>63.27S, 66.46W</t>
  </si>
  <si>
    <t>Deimos 3</t>
  </si>
  <si>
    <t>74.62S, 100.08E</t>
  </si>
  <si>
    <t>Phobos 6</t>
  </si>
  <si>
    <t>48.99S, 67.17E</t>
  </si>
  <si>
    <t>Phobos 5</t>
  </si>
  <si>
    <t>51.58S, 161.55W</t>
  </si>
  <si>
    <t>Phobos 4</t>
  </si>
  <si>
    <t>32.13S, 131.87E</t>
  </si>
  <si>
    <t>Phobos 3</t>
  </si>
  <si>
    <t>23.80S, 156.02W</t>
  </si>
  <si>
    <t>Phobos 2</t>
  </si>
  <si>
    <t>5.89N, 39.91E</t>
  </si>
  <si>
    <t>Phobos 1</t>
  </si>
  <si>
    <t>11.38S, 119.54W</t>
  </si>
  <si>
    <t>Viking 17</t>
  </si>
  <si>
    <t>51.10S, 71.36E</t>
  </si>
  <si>
    <t>Viking 15</t>
  </si>
  <si>
    <t>47.43N, 160.74E</t>
  </si>
  <si>
    <t>Viking 13</t>
  </si>
  <si>
    <t>25.21S, 169.35E</t>
  </si>
  <si>
    <t>Viking 10</t>
  </si>
  <si>
    <t>21.27N, 90.13E</t>
  </si>
  <si>
    <t>Viking 8</t>
  </si>
  <si>
    <t>47.12S, 102.95W</t>
  </si>
  <si>
    <t>Viking 7</t>
  </si>
  <si>
    <t>33.52S, 162.36W</t>
  </si>
  <si>
    <t>Viking 5</t>
  </si>
  <si>
    <t>18.71N, 17.14W</t>
  </si>
  <si>
    <t>Viking 4</t>
  </si>
  <si>
    <t>60.72N, 122.46E</t>
  </si>
  <si>
    <t>Viking 2</t>
  </si>
  <si>
    <t>6.41S, 116.10W</t>
  </si>
  <si>
    <t>Mariner 20</t>
  </si>
  <si>
    <t>59.42S, 15.97W</t>
  </si>
  <si>
    <t>Mariner 16</t>
  </si>
  <si>
    <t>23.79S, 56.97W</t>
  </si>
  <si>
    <t>Mariner 15</t>
  </si>
  <si>
    <t>17.63S, 13.01W</t>
  </si>
  <si>
    <t>Mariner 14</t>
  </si>
  <si>
    <t>57.37S, 25.45E</t>
  </si>
  <si>
    <t>Mariner 13</t>
  </si>
  <si>
    <t>53.29N, 45.78W</t>
  </si>
  <si>
    <t>Mariner 12</t>
  </si>
  <si>
    <t>77.71N, 148.53E</t>
  </si>
  <si>
    <t>Mariner 11</t>
  </si>
  <si>
    <t>4.88N, 63.43E</t>
  </si>
  <si>
    <t>Mariner 10</t>
  </si>
  <si>
    <t>43.20S, 21.89W</t>
  </si>
  <si>
    <t>Mariner 9</t>
  </si>
  <si>
    <t>44.90S, 130.80W</t>
  </si>
  <si>
    <t>Mariner 7</t>
  </si>
  <si>
    <t>11.90N, 119.49E</t>
  </si>
  <si>
    <t>Mariner 6</t>
  </si>
  <si>
    <t>50.51N, 70.01E</t>
  </si>
  <si>
    <t>Mariner 3</t>
  </si>
  <si>
    <t>wsp_ladowania</t>
  </si>
  <si>
    <t>rok_wyslania</t>
  </si>
  <si>
    <t>nazwa_lazika</t>
  </si>
  <si>
    <t>nr_lazika</t>
  </si>
  <si>
    <t>Mare Australe</t>
  </si>
  <si>
    <t>MC-30</t>
  </si>
  <si>
    <t>Eridania</t>
  </si>
  <si>
    <t>MC-29</t>
  </si>
  <si>
    <t>Hellas</t>
  </si>
  <si>
    <t>MC-28</t>
  </si>
  <si>
    <t>Noachis</t>
  </si>
  <si>
    <t>MC-27</t>
  </si>
  <si>
    <t>Argyre</t>
  </si>
  <si>
    <t>MC-26</t>
  </si>
  <si>
    <t>Thaumasia</t>
  </si>
  <si>
    <t>MC-25</t>
  </si>
  <si>
    <t>Phaethontis</t>
  </si>
  <si>
    <t>MC-24</t>
  </si>
  <si>
    <t>Aeolis</t>
  </si>
  <si>
    <t>MC-23</t>
  </si>
  <si>
    <t>Mare Tyrrhenum</t>
  </si>
  <si>
    <t>MC-22</t>
  </si>
  <si>
    <t>Iapygia</t>
  </si>
  <si>
    <t>MC-21</t>
  </si>
  <si>
    <t>Sinus Sabaeus</t>
  </si>
  <si>
    <t>MC-20</t>
  </si>
  <si>
    <t>Margaritifer Sinus</t>
  </si>
  <si>
    <t>MC-19</t>
  </si>
  <si>
    <t>Coprates</t>
  </si>
  <si>
    <t>MC-18</t>
  </si>
  <si>
    <t>Phoenicis Lacus</t>
  </si>
  <si>
    <t>MC-17</t>
  </si>
  <si>
    <t>Memnonia</t>
  </si>
  <si>
    <t>MC-16</t>
  </si>
  <si>
    <t>Elysium</t>
  </si>
  <si>
    <t>MC-15</t>
  </si>
  <si>
    <t>Amenthes</t>
  </si>
  <si>
    <t>MC-14</t>
  </si>
  <si>
    <t>Syrtis Major</t>
  </si>
  <si>
    <t>MC-13</t>
  </si>
  <si>
    <t>Arabia</t>
  </si>
  <si>
    <t>MC-12</t>
  </si>
  <si>
    <t>Oxia Palus</t>
  </si>
  <si>
    <t>MC-11</t>
  </si>
  <si>
    <t>Lunae Palus</t>
  </si>
  <si>
    <t>MC-10</t>
  </si>
  <si>
    <t>Tharsis</t>
  </si>
  <si>
    <t>MC-09</t>
  </si>
  <si>
    <t>Amazonis</t>
  </si>
  <si>
    <t>MC-08</t>
  </si>
  <si>
    <t>Cebrenia</t>
  </si>
  <si>
    <t>MC-07</t>
  </si>
  <si>
    <t>Casius</t>
  </si>
  <si>
    <t>MC-06</t>
  </si>
  <si>
    <t>Ismenius Lacus</t>
  </si>
  <si>
    <t>MC-05</t>
  </si>
  <si>
    <t>Mare Acidalium</t>
  </si>
  <si>
    <t>MC-04</t>
  </si>
  <si>
    <t>Arcadia</t>
  </si>
  <si>
    <t>MC-03</t>
  </si>
  <si>
    <t>Diacria</t>
  </si>
  <si>
    <t>MC-02</t>
  </si>
  <si>
    <t>Mare Boreum</t>
  </si>
  <si>
    <t>MC-01</t>
  </si>
  <si>
    <t>nazwa_obszaru</t>
  </si>
  <si>
    <t>kod_obszaru</t>
  </si>
  <si>
    <t>9.71S, 77.64W</t>
  </si>
  <si>
    <t>17.01N, 142.06W</t>
  </si>
  <si>
    <t>23.48N, 106.60E</t>
  </si>
  <si>
    <t>12.12S, 118.85W</t>
  </si>
  <si>
    <t>48.51S, 156.23W</t>
  </si>
  <si>
    <t>58.66N, 160.93E</t>
  </si>
  <si>
    <t>73.58S, 114.22E</t>
  </si>
  <si>
    <t>25.45S, 94.97E</t>
  </si>
  <si>
    <t>39.67N, 167.37E</t>
  </si>
  <si>
    <t>69.53S, 119.64W</t>
  </si>
  <si>
    <t>64.13N, 169.72W</t>
  </si>
  <si>
    <t>89.12N, 118.26W</t>
  </si>
  <si>
    <t>42.47N, 144.07E</t>
  </si>
  <si>
    <t>46.35N, 125.24E</t>
  </si>
  <si>
    <t>44.26S, 18.76W</t>
  </si>
  <si>
    <t>64.20N, 35.70E</t>
  </si>
  <si>
    <t>73.65N, 150.25E</t>
  </si>
  <si>
    <t>23.58N, 128.57E</t>
  </si>
  <si>
    <t>9.03S, 101.71W</t>
  </si>
  <si>
    <t>81.26S, 23.33W</t>
  </si>
  <si>
    <t>64.43N, 179.76W</t>
  </si>
  <si>
    <t>21.16N, 154.95E</t>
  </si>
  <si>
    <t>84.10S, 72.39W</t>
  </si>
  <si>
    <t>28.42N, 70.00E</t>
  </si>
  <si>
    <t>11.95N, 54.24E</t>
  </si>
  <si>
    <t>28.66N, 129.88E</t>
  </si>
  <si>
    <t>25.97S, 110.38E</t>
  </si>
  <si>
    <t>58.82S, 116.03W</t>
  </si>
  <si>
    <t>84.43N, 112.73E</t>
  </si>
  <si>
    <t>10.56S, 96.82W</t>
  </si>
  <si>
    <t>4.88S, 152.42W</t>
  </si>
  <si>
    <t>17.62N, 104.23E</t>
  </si>
  <si>
    <t>51.21S, 107.89W</t>
  </si>
  <si>
    <t>16.06S, 116.37W</t>
  </si>
  <si>
    <t>69.57S, 165.09W</t>
  </si>
  <si>
    <t>63.70N, 154.16E</t>
  </si>
  <si>
    <t>15.21N, 46.95E</t>
  </si>
  <si>
    <t>22.63N, 88.71W</t>
  </si>
  <si>
    <t>7.14N, 118.72E</t>
  </si>
  <si>
    <t>89.96N, 116.64W</t>
  </si>
  <si>
    <t>20.79S, 12.79E</t>
  </si>
  <si>
    <t>82.04N, 145.25E</t>
  </si>
  <si>
    <t>56.00S, 16.07W</t>
  </si>
  <si>
    <t>28.58N, 26.57W</t>
  </si>
  <si>
    <t>5.31S, 43.37E</t>
  </si>
  <si>
    <t>53.44N, 137.48E</t>
  </si>
  <si>
    <t>84.03N, 108.21W</t>
  </si>
  <si>
    <t>45.33N, 54.94W</t>
  </si>
  <si>
    <t>68.68S, 153.32W</t>
  </si>
  <si>
    <t>51.26N, 143.07E</t>
  </si>
  <si>
    <t>73.08S, 7.77E</t>
  </si>
  <si>
    <t>58.07S, 63.14E</t>
  </si>
  <si>
    <t>55.79S, 52.27W</t>
  </si>
  <si>
    <t>37.43S, 101.92E</t>
  </si>
  <si>
    <t>68.16N, 168.04E</t>
  </si>
  <si>
    <t>1.03N, 122.62W</t>
  </si>
  <si>
    <t>47.86S, 12.76W</t>
  </si>
  <si>
    <t>5.80N, 2.08W</t>
  </si>
  <si>
    <t>55.87S, 121.29E</t>
  </si>
  <si>
    <t>61.44S, 118.07W</t>
  </si>
  <si>
    <t>72.95S, 109.50E</t>
  </si>
  <si>
    <t>23.65N, 7.20W</t>
  </si>
  <si>
    <t>54.00N, 165.23E</t>
  </si>
  <si>
    <t>24.02N, 160.54E</t>
  </si>
  <si>
    <t>52.91N, 5.26E</t>
  </si>
  <si>
    <t>13.20S, 166.03E</t>
  </si>
  <si>
    <t>69.66S, 171.95W</t>
  </si>
  <si>
    <t>45.28S, 68.42E</t>
  </si>
  <si>
    <t>20.22S, 51.84E</t>
  </si>
  <si>
    <t>50.30S, 110.25W</t>
  </si>
  <si>
    <t>4.01N, 131.70E</t>
  </si>
  <si>
    <t>9.52N, 141.22E</t>
  </si>
  <si>
    <t>9.01S, 98.40W</t>
  </si>
  <si>
    <t>33.05S, 91.51W</t>
  </si>
  <si>
    <t>82.37N, 17.32E</t>
  </si>
  <si>
    <t>40.40N, 17.78W</t>
  </si>
  <si>
    <t>62.60N, 116.71E</t>
  </si>
  <si>
    <t>66.13S, 124.05W</t>
  </si>
  <si>
    <t>55.21S, 164.80W</t>
  </si>
  <si>
    <t>4.91S, 165.71W</t>
  </si>
  <si>
    <t>53.44S, 70.15W</t>
  </si>
  <si>
    <t>74.32N, 178.71E</t>
  </si>
  <si>
    <t>19.17N, 80.26W</t>
  </si>
  <si>
    <t>2.93S, 61.46W</t>
  </si>
  <si>
    <t>66.43S, 165.49W</t>
  </si>
  <si>
    <t>46.71N, 16.79E</t>
  </si>
  <si>
    <t>3.96S, 132.70E</t>
  </si>
  <si>
    <t>41.02N, 154.89E</t>
  </si>
  <si>
    <t>48.97S, 54.92W</t>
  </si>
  <si>
    <t>55.24S, 95.80E</t>
  </si>
  <si>
    <t>46.65S, 41.90W</t>
  </si>
  <si>
    <t>11.36N, 94.70E</t>
  </si>
  <si>
    <t>79.72N, 124.88E</t>
  </si>
  <si>
    <t>18.93N, 84.83E</t>
  </si>
  <si>
    <t>16.87S, 42.88W</t>
  </si>
  <si>
    <t>54.64S, 78.36E</t>
  </si>
  <si>
    <t>51.20S, 45.10W</t>
  </si>
  <si>
    <t>68.22N, 150.15E</t>
  </si>
  <si>
    <t>53.99N, 135.77E</t>
  </si>
  <si>
    <t>14.77N, 126.93W</t>
  </si>
  <si>
    <t>73.84S, 93.34E</t>
  </si>
  <si>
    <t>62.39S, 25.60W</t>
  </si>
  <si>
    <t>52.02N, 137.06E</t>
  </si>
  <si>
    <t>37.32N, 109.59E</t>
  </si>
  <si>
    <t>18.58S, 155.98E</t>
  </si>
  <si>
    <t>46.94S, 42.27W</t>
  </si>
  <si>
    <t>43.11N, 135.34E</t>
  </si>
  <si>
    <t>61.72S, 83.02W</t>
  </si>
  <si>
    <t>3.78N, 110.06E</t>
  </si>
  <si>
    <t>18.57N, 19.06E</t>
  </si>
  <si>
    <t>14.88S, 102.82W</t>
  </si>
  <si>
    <t>6.24N, 65.68E</t>
  </si>
  <si>
    <t>58.60S, 71.48E</t>
  </si>
  <si>
    <t>29.91S, 99.84W</t>
  </si>
  <si>
    <t>21.97S, 35.89E</t>
  </si>
  <si>
    <t>85.96N, 133.81E</t>
  </si>
  <si>
    <t>36.59S, 13.31W</t>
  </si>
  <si>
    <t>20.07N, 64.66W</t>
  </si>
  <si>
    <t>50.28S, 16.93W</t>
  </si>
  <si>
    <t>78.64S, 4.22W</t>
  </si>
  <si>
    <t>2.11S, 93.69W</t>
  </si>
  <si>
    <t>52.25S, 5.69W</t>
  </si>
  <si>
    <t>45.23S, 111.43W</t>
  </si>
  <si>
    <t>7.35N, 108.85E</t>
  </si>
  <si>
    <t>26.99N, 114.16E</t>
  </si>
  <si>
    <t>20.98S, 102.40W</t>
  </si>
  <si>
    <t>9.09N, 167.62E</t>
  </si>
  <si>
    <t>64.02S, 70.79E</t>
  </si>
  <si>
    <t>37.35N, 68.10W</t>
  </si>
  <si>
    <t>22.04S, 108.02E</t>
  </si>
  <si>
    <t>34.52S, 10.12W</t>
  </si>
  <si>
    <t>50.47S, 37.91W</t>
  </si>
  <si>
    <t>8.79S, 108.27W</t>
  </si>
  <si>
    <t>48.91S, 135.36W</t>
  </si>
  <si>
    <t>25.41S, 85.15E</t>
  </si>
  <si>
    <t>24.57S, 144.39E</t>
  </si>
  <si>
    <t>24.80N, 12.98W</t>
  </si>
  <si>
    <t>24.83N, 69.37E</t>
  </si>
  <si>
    <t>29.27N, 178.88W</t>
  </si>
  <si>
    <t>51.78S, 109.74E</t>
  </si>
  <si>
    <t>25.63N, 138.78E</t>
  </si>
  <si>
    <t>21.92S, 130.47W</t>
  </si>
  <si>
    <t>26.90S, 64.23W</t>
  </si>
  <si>
    <t>28.59S, 154.93W</t>
  </si>
  <si>
    <t>70.77S, 95.19W</t>
  </si>
  <si>
    <t>35.53S, 138.58W</t>
  </si>
  <si>
    <t>16.98N, 134.67W</t>
  </si>
  <si>
    <t>82.09N, 95.82W</t>
  </si>
  <si>
    <t>61.95N, 169.22E</t>
  </si>
  <si>
    <t>2.39S, 102.24W</t>
  </si>
  <si>
    <t>27.80S, 52.90E</t>
  </si>
  <si>
    <t>14.03S, 3.19W</t>
  </si>
  <si>
    <t>26.18S, 79.49E</t>
  </si>
  <si>
    <t>15.76N, 41.51E</t>
  </si>
  <si>
    <t>14.84S, 95.74E</t>
  </si>
  <si>
    <t>46.81N, 145.10E</t>
  </si>
  <si>
    <t>48.37S, 157.43E</t>
  </si>
  <si>
    <t>37.85S, 125.43E</t>
  </si>
  <si>
    <t>44.32S, 46.56E</t>
  </si>
  <si>
    <t>8.97N, 157.31E</t>
  </si>
  <si>
    <t>54.48S, 112.26E</t>
  </si>
  <si>
    <t>67.56N, 111.87E</t>
  </si>
  <si>
    <t>10.88N, 20.93W</t>
  </si>
  <si>
    <t>21.55S, 178.54W</t>
  </si>
  <si>
    <t>43.48N, 68.85E</t>
  </si>
  <si>
    <t>25.90N, 163.38E</t>
  </si>
  <si>
    <t>35.11N, 108.85E</t>
  </si>
  <si>
    <t>9.59S, 70.63E</t>
  </si>
  <si>
    <t>15.47S, 24.19W</t>
  </si>
  <si>
    <t>23.72N, 5.25E</t>
  </si>
  <si>
    <t>10.33S, 157.91E</t>
  </si>
  <si>
    <t>32.99S, 91.91E</t>
  </si>
  <si>
    <t>45.09S, 168.21W</t>
  </si>
  <si>
    <t>51.46S, 32.27W</t>
  </si>
  <si>
    <t>5.24N, 43.05E</t>
  </si>
  <si>
    <t>59.60N, 160.16E</t>
  </si>
  <si>
    <t>48.83N, 169.68E</t>
  </si>
  <si>
    <t>26.64N, 152.43W</t>
  </si>
  <si>
    <t>49.20N, 145.58E</t>
  </si>
  <si>
    <t>46.03N, 35.71W</t>
  </si>
  <si>
    <t>23.73N, 145.52E</t>
  </si>
  <si>
    <t>6.05N, 110.24E</t>
  </si>
  <si>
    <t>2.21N, 7.79E</t>
  </si>
  <si>
    <t>29.23S, 107.42E</t>
  </si>
  <si>
    <t>74.31N, 27.42E</t>
  </si>
  <si>
    <t>2.75N, 36.80W</t>
  </si>
  <si>
    <t>12.02N, 25.61W</t>
  </si>
  <si>
    <t>4.39N, 96.56E</t>
  </si>
  <si>
    <t>32.40N, 138.16E</t>
  </si>
  <si>
    <t>5.38N, 130.71E</t>
  </si>
  <si>
    <t>56.68S, 115.21W</t>
  </si>
  <si>
    <t>43.31S, 77.68W</t>
  </si>
  <si>
    <t>11.72N, 116.58E</t>
  </si>
  <si>
    <t>39.22S, 141.33W</t>
  </si>
  <si>
    <t>23.19S, 89.06W</t>
  </si>
  <si>
    <t>44.18S, 112.84W</t>
  </si>
  <si>
    <t>46.80N, 18.70E</t>
  </si>
  <si>
    <t>27.46N, 14.47E</t>
  </si>
  <si>
    <t>70.07N, 109.44E</t>
  </si>
  <si>
    <t>37.81S, 83.85W</t>
  </si>
  <si>
    <t>48.42N, 2.68W</t>
  </si>
  <si>
    <t>17.86S, 5.47E</t>
  </si>
  <si>
    <t>49.41S, 72.65W</t>
  </si>
  <si>
    <t>1.72N, 70.74W</t>
  </si>
  <si>
    <t>42.01S, 46.23E</t>
  </si>
  <si>
    <t>2.99S, 137.58W</t>
  </si>
  <si>
    <t>78.51N, 72.72E</t>
  </si>
  <si>
    <t>77.33S, 83.01W</t>
  </si>
  <si>
    <t>38.84S, 165.01E</t>
  </si>
  <si>
    <t>29.14S, 21.63W</t>
  </si>
  <si>
    <t>25.30N, 68.10E</t>
  </si>
  <si>
    <t>13.13S, 56.90W</t>
  </si>
  <si>
    <t>23.21S, 91.61W</t>
  </si>
  <si>
    <t>49.10N, 138.77E</t>
  </si>
  <si>
    <t>61.95N, 170.16E</t>
  </si>
  <si>
    <t>83.13S, 74.70W</t>
  </si>
  <si>
    <t>57.68S, 104.10E</t>
  </si>
  <si>
    <t>28.31S, 142.21E</t>
  </si>
  <si>
    <t>49.56N, 82.29W</t>
  </si>
  <si>
    <t>72.37N, 72.11E</t>
  </si>
  <si>
    <t>16.46S, 175.54W</t>
  </si>
  <si>
    <t>66.12N, 46.79E</t>
  </si>
  <si>
    <t>74.78N, 34.41E</t>
  </si>
  <si>
    <t>21.58N, 32.74E</t>
  </si>
  <si>
    <t>86.57N, 109.36E</t>
  </si>
  <si>
    <t>85.30S, 77.36W</t>
  </si>
  <si>
    <t>61.14S, 143.46E</t>
  </si>
  <si>
    <t>47.99S, 77.15E</t>
  </si>
  <si>
    <t>13.79N, 87.74W</t>
  </si>
  <si>
    <t>5.77N, 101.19E</t>
  </si>
  <si>
    <t>58.28S, 79.53W</t>
  </si>
  <si>
    <t>76.39S, 24.07E</t>
  </si>
  <si>
    <t>18.18S, 107.30W</t>
  </si>
  <si>
    <t>60.59S, 65.61E</t>
  </si>
  <si>
    <t>73.26N, 111.95E</t>
  </si>
  <si>
    <t>6.77N, 41.93E</t>
  </si>
  <si>
    <t>72.51N, 104.61W</t>
  </si>
  <si>
    <t>88.74N, 168.79E</t>
  </si>
  <si>
    <t>6.95N, 129.17E</t>
  </si>
  <si>
    <t>6.28S, 98.77E</t>
  </si>
  <si>
    <t>22.13N, 99.33E</t>
  </si>
  <si>
    <t>35.71S, 179.91E</t>
  </si>
  <si>
    <t>60.43N, 137.65E</t>
  </si>
  <si>
    <t>16.83N, 113.17E</t>
  </si>
  <si>
    <t>13.89N, 143.59W</t>
  </si>
  <si>
    <t>18.07N, 8.82E</t>
  </si>
  <si>
    <t>50.17N, 63.02E</t>
  </si>
  <si>
    <t>18.31S, 18.20W</t>
  </si>
  <si>
    <t>82.13N, 101.39W</t>
  </si>
  <si>
    <t>27.52N, 178.57W</t>
  </si>
  <si>
    <t>31.35S, 129.49W</t>
  </si>
  <si>
    <t>37.76S, 51.94E</t>
  </si>
  <si>
    <t>11.80N, 155.77E</t>
  </si>
  <si>
    <t>6.14S, 93.86W</t>
  </si>
  <si>
    <t>20.68N, 60.09E</t>
  </si>
  <si>
    <t>9.61N, 109.69E</t>
  </si>
  <si>
    <t>49.76S, 64.32E</t>
  </si>
  <si>
    <t>47.86S, 84.37W</t>
  </si>
  <si>
    <t>38.54S, 46.21W</t>
  </si>
  <si>
    <t>27.46N, 104.70E</t>
  </si>
  <si>
    <t>1.34N, 93.46E</t>
  </si>
  <si>
    <t>52.37N, 50.29E</t>
  </si>
  <si>
    <t>50.11N, 164.08E</t>
  </si>
  <si>
    <t>42.46N, 94.61E</t>
  </si>
  <si>
    <t>24.53N, 23.59W</t>
  </si>
  <si>
    <t>68.58S, 58.18E</t>
  </si>
  <si>
    <t>54.10N, 102.28W</t>
  </si>
  <si>
    <t>84.51N, 167.71E</t>
  </si>
  <si>
    <t>89.53N, 101.39W</t>
  </si>
  <si>
    <t>41.69S, 137.39W</t>
  </si>
  <si>
    <t>52.23N, 41.28W</t>
  </si>
  <si>
    <t>5.16S, 130.43E</t>
  </si>
  <si>
    <t>50.80S, 164.46E</t>
  </si>
  <si>
    <t>5.63N, 99.13W</t>
  </si>
  <si>
    <t>37.12S, 28.46W</t>
  </si>
  <si>
    <t>55.76S, 33.81W</t>
  </si>
  <si>
    <t>81.99N, 177.46E</t>
  </si>
  <si>
    <t>49.14S, 121.93E</t>
  </si>
  <si>
    <t>14.07N, 64.23E</t>
  </si>
  <si>
    <t>47.42N, 107.41E</t>
  </si>
  <si>
    <t>67.89N, 49.00E</t>
  </si>
  <si>
    <t>7.62N, 167.06E</t>
  </si>
  <si>
    <t>70.29N, 111.00E</t>
  </si>
  <si>
    <t>15.09S, 155.86E</t>
  </si>
  <si>
    <t>27.92S, 151.19E</t>
  </si>
  <si>
    <t>48.47S, 93.28E</t>
  </si>
  <si>
    <t>10.45N, 172.36E</t>
  </si>
  <si>
    <t>24.98N, 1.13E</t>
  </si>
  <si>
    <t>49.85N, 151.08E</t>
  </si>
  <si>
    <t>79.14S, 57.57W</t>
  </si>
  <si>
    <t>44.06S, 17.73W</t>
  </si>
  <si>
    <t>39.41S, 3.58W</t>
  </si>
  <si>
    <t>1.17S, 130.45E</t>
  </si>
  <si>
    <t>33.39S, 72.07W</t>
  </si>
  <si>
    <t>23.21S, 38.19W</t>
  </si>
  <si>
    <t>18.17S, 76.15E</t>
  </si>
  <si>
    <t>58.44S, 123.37E</t>
  </si>
  <si>
    <t>46.79N, 178.13E</t>
  </si>
  <si>
    <t>2.43N, 89.53W</t>
  </si>
  <si>
    <t>18.51N, 115.99E</t>
  </si>
  <si>
    <t>62.39S, 63.57E</t>
  </si>
  <si>
    <t>4.36S, 41.13E</t>
  </si>
  <si>
    <t>51.90S, 113.27E</t>
  </si>
  <si>
    <t>5.83S, 18.29E</t>
  </si>
  <si>
    <t>23.51N, 147.24E</t>
  </si>
  <si>
    <t>22.37S, 139.24E</t>
  </si>
  <si>
    <t>20.62S, 24.60W</t>
  </si>
  <si>
    <t>16.47S, 49.05E</t>
  </si>
  <si>
    <t>64.86S, 63.42E</t>
  </si>
  <si>
    <t>34.91N, 140.72E</t>
  </si>
  <si>
    <t>43.30N, 23.05W</t>
  </si>
  <si>
    <t>72.23N, 149.75E</t>
  </si>
  <si>
    <t>44.35S, 167.18E</t>
  </si>
  <si>
    <t>53.70N, 39.21E</t>
  </si>
  <si>
    <t>53.34N, 78.55W</t>
  </si>
  <si>
    <t>85.10N, 22.81E</t>
  </si>
  <si>
    <t>34.40S, 51.63W</t>
  </si>
  <si>
    <t>4.36N, 80.31W</t>
  </si>
  <si>
    <t>50.08S, 38.75W</t>
  </si>
  <si>
    <t>27.88S, 104.42W</t>
  </si>
  <si>
    <t>12.34N, 13.61E</t>
  </si>
  <si>
    <t>54.99S, 7.00E</t>
  </si>
  <si>
    <t>38.74N, 156.92E</t>
  </si>
  <si>
    <t>56.67S, 102.89E</t>
  </si>
  <si>
    <t>12.02N, 79.05W</t>
  </si>
  <si>
    <t>12.56N, 160.79W</t>
  </si>
  <si>
    <t>58.73S, 81.17E</t>
  </si>
  <si>
    <t>34.14S, 124.40W</t>
  </si>
  <si>
    <t>51.04S, 96.62W</t>
  </si>
  <si>
    <t>20.94N, 136.30E</t>
  </si>
  <si>
    <t>18.57N, 9.62E</t>
  </si>
  <si>
    <t>9.68S, 112.62W</t>
  </si>
  <si>
    <t>2.87S, 81.24E</t>
  </si>
  <si>
    <t>50.12S, 66.22W</t>
  </si>
  <si>
    <t>52.02S, 163.97E</t>
  </si>
  <si>
    <t>47.24N, 32.17E</t>
  </si>
  <si>
    <t>72.90N, 151.89E</t>
  </si>
  <si>
    <t>8.76S, 111.54W</t>
  </si>
  <si>
    <t>60.65N, 172.97W</t>
  </si>
  <si>
    <t>24.80S, 80.53W</t>
  </si>
  <si>
    <t>51.98S, 86.38W</t>
  </si>
  <si>
    <t>60.91S, 105.43W</t>
  </si>
  <si>
    <t>43.13N, 179.77W</t>
  </si>
  <si>
    <t>13.49N, 137.22E</t>
  </si>
  <si>
    <t>41.88S, 99.84E</t>
  </si>
  <si>
    <t>67.33S, 42.83W</t>
  </si>
  <si>
    <t>47.69N, 159.83E</t>
  </si>
  <si>
    <t>21.63N, 79.56W</t>
  </si>
  <si>
    <t>66.65S, 140.55E</t>
  </si>
  <si>
    <t>34.39S, 95.24W</t>
  </si>
  <si>
    <t>26.62S, 175.39E</t>
  </si>
  <si>
    <t>58.60N, 171.20W</t>
  </si>
  <si>
    <t>1.32S, 47.69E</t>
  </si>
  <si>
    <t>53.51S, 149.53W</t>
  </si>
  <si>
    <t>29.76S, 46.66W</t>
  </si>
  <si>
    <t>69.66S, 68.56E</t>
  </si>
  <si>
    <t>12.08N, 130.74E</t>
  </si>
  <si>
    <t>28.97S, 64.89E</t>
  </si>
  <si>
    <t>59.48N, 177.50E</t>
  </si>
  <si>
    <t>17.52S, 147.02E</t>
  </si>
  <si>
    <t>17.66S, 73.26W</t>
  </si>
  <si>
    <t>3.76N, 102.75W</t>
  </si>
  <si>
    <t>86.64N, 30.99E</t>
  </si>
  <si>
    <t>22.51N, 165.19W</t>
  </si>
  <si>
    <t>29.43N, 142.17E</t>
  </si>
  <si>
    <t>59.40N, 105.58E</t>
  </si>
  <si>
    <t>45.21N, 140.69E</t>
  </si>
  <si>
    <t>33.94N, 145.42E</t>
  </si>
  <si>
    <t>6.47S, 75.37W</t>
  </si>
  <si>
    <t>20.19N, 84.04W</t>
  </si>
  <si>
    <t>16.61S, 115.99W</t>
  </si>
  <si>
    <t>52.53S, 45.96W</t>
  </si>
  <si>
    <t>75.55S, 91.00W</t>
  </si>
  <si>
    <t>50.43S, 4.60W</t>
  </si>
  <si>
    <t>3.51N, 83.26E</t>
  </si>
  <si>
    <t>19.84N, 55.02E</t>
  </si>
  <si>
    <t>20.80N, 142.02E</t>
  </si>
  <si>
    <t>36.17S, 124.48E</t>
  </si>
  <si>
    <t>16.97S, 95.86W</t>
  </si>
  <si>
    <t>23.00S, 161.89W</t>
  </si>
  <si>
    <t>20.97S, 111.43W</t>
  </si>
  <si>
    <t>40.42N, 6.94W</t>
  </si>
  <si>
    <t>68.35N, 136.06E</t>
  </si>
  <si>
    <t>32.59N, 78.22E</t>
  </si>
  <si>
    <t>81.92S, 105.15W</t>
  </si>
  <si>
    <t>8.04S, 107.06W</t>
  </si>
  <si>
    <t>26.01N, 138.00W</t>
  </si>
  <si>
    <t>11.36S, 93.82W</t>
  </si>
  <si>
    <t>15.14S, 67.00W</t>
  </si>
  <si>
    <t>42.56S, 38.45W</t>
  </si>
  <si>
    <t>55.63N, 129.76E</t>
  </si>
  <si>
    <t>34.67N, 166.24E</t>
  </si>
  <si>
    <t>73.58N, 19.05E</t>
  </si>
  <si>
    <t>50.38S, 108.97E</t>
  </si>
  <si>
    <t>73.73N, 100.40W</t>
  </si>
  <si>
    <t>42.69N, 137.09E</t>
  </si>
  <si>
    <t>59.45N, 48.24E</t>
  </si>
  <si>
    <t>13.01S, 112.73W</t>
  </si>
  <si>
    <t>66.50N, 151.90E</t>
  </si>
  <si>
    <t>42.98N, 140.96E</t>
  </si>
  <si>
    <t>77.68N, 128.21E</t>
  </si>
  <si>
    <t>68.70S, 28.23W</t>
  </si>
  <si>
    <t>19.54S, 158.81W</t>
  </si>
  <si>
    <t>37.19N, 168.28E</t>
  </si>
  <si>
    <t>63.43S, 14.12W</t>
  </si>
  <si>
    <t>85.73N, 124.28W</t>
  </si>
  <si>
    <t>8.15N, 10.65E</t>
  </si>
  <si>
    <t>12.07N, 55.12E</t>
  </si>
  <si>
    <t>38.61N, 11.00W</t>
  </si>
  <si>
    <t>40.28S, 87.87W</t>
  </si>
  <si>
    <t>28.28S, 101.44E</t>
  </si>
  <si>
    <t>64.69S, 176.56W</t>
  </si>
  <si>
    <t>16.13S, 39.32E</t>
  </si>
  <si>
    <t>14.42S, 137.98W</t>
  </si>
  <si>
    <t>42.02N, 74.76E</t>
  </si>
  <si>
    <t>1.57S, 96.36W</t>
  </si>
  <si>
    <t>40.03S, 31.41W</t>
  </si>
  <si>
    <t>2.87N, 66.27E</t>
  </si>
  <si>
    <t>47.43S, 134.94E</t>
  </si>
  <si>
    <t>10.43S, 46.15E</t>
  </si>
  <si>
    <t>70.74N, 166.76E</t>
  </si>
  <si>
    <t>52.00S, 37.66W</t>
  </si>
  <si>
    <t>40.26N, 171.07E</t>
  </si>
  <si>
    <t>54.27N, 112.24E</t>
  </si>
  <si>
    <t>86.66S, 82.22W</t>
  </si>
  <si>
    <t>29.29S, 159.78W</t>
  </si>
  <si>
    <t>44.06N, 148.92W</t>
  </si>
  <si>
    <t>37.40N, 105.14E</t>
  </si>
  <si>
    <t>44.68S, 174.08W</t>
  </si>
  <si>
    <t>46.82S, 83.24E</t>
  </si>
  <si>
    <t>75.31N, 16.96E</t>
  </si>
  <si>
    <t>29.05S, 138.71E</t>
  </si>
  <si>
    <t>39.59N, 154.21E</t>
  </si>
  <si>
    <t>31.41S, 21.42W</t>
  </si>
  <si>
    <t>55.20N, 150.73E</t>
  </si>
  <si>
    <t>32.58S, 149.08E</t>
  </si>
  <si>
    <t>28.14N, 146.31E</t>
  </si>
  <si>
    <t>57.85S, 141.69W</t>
  </si>
  <si>
    <t>51.74S, 162.62E</t>
  </si>
  <si>
    <t>29.33S, 161.27W</t>
  </si>
  <si>
    <t>43.09S, 149.35E</t>
  </si>
  <si>
    <t>38.92S, 28.76E</t>
  </si>
  <si>
    <t>4.00S, 96.29W</t>
  </si>
  <si>
    <t>9.69S, 85.54W</t>
  </si>
  <si>
    <t>20.08N, 75.67E</t>
  </si>
  <si>
    <t>72.31N, 133.07E</t>
  </si>
  <si>
    <t>62.43S, 91.10E</t>
  </si>
  <si>
    <t>10.06N, 108.50W</t>
  </si>
  <si>
    <t>29.46S, 149.51W</t>
  </si>
  <si>
    <t>55.54N, 82.40W</t>
  </si>
  <si>
    <t>3.38S, 34.56E</t>
  </si>
  <si>
    <t>1.65S, 7.19W</t>
  </si>
  <si>
    <t>28.74S, 165.53W</t>
  </si>
  <si>
    <t>48.13S, 42.88W</t>
  </si>
  <si>
    <t>20.93S, 60.71W</t>
  </si>
  <si>
    <t>37.49N, 111.54E</t>
  </si>
  <si>
    <t>22.64N, 94.92W</t>
  </si>
  <si>
    <t>59.51S, 136.98E</t>
  </si>
  <si>
    <t>13.40S, 113.23W</t>
  </si>
  <si>
    <t>13.51S, 109.49W</t>
  </si>
  <si>
    <t>43.89S, 31.24W</t>
  </si>
  <si>
    <t>55.81S, 32.87W</t>
  </si>
  <si>
    <t>11.70N, 140.84E</t>
  </si>
  <si>
    <t>20.76N, 113.60E</t>
  </si>
  <si>
    <t>51.03N, 171.68E</t>
  </si>
  <si>
    <t>25.28N, 106.78E</t>
  </si>
  <si>
    <t>60.82S, 53.82E</t>
  </si>
  <si>
    <t>57.54N, 108.93E</t>
  </si>
  <si>
    <t>10.62S, 72.65W</t>
  </si>
  <si>
    <t>59.78S, 116.73E</t>
  </si>
  <si>
    <t>4.17S, 70.76E</t>
  </si>
  <si>
    <t>62.49N, 178.27E</t>
  </si>
  <si>
    <t>35.39S, 52.86E</t>
  </si>
  <si>
    <t>12.54N, 146.67E</t>
  </si>
  <si>
    <t>21.21S, 48.99E</t>
  </si>
  <si>
    <t>79.38N, 132.55E</t>
  </si>
  <si>
    <t>79.01N, 126.87E</t>
  </si>
  <si>
    <t>86.63S, 118.62W</t>
  </si>
  <si>
    <t>47.35N, 17.23W</t>
  </si>
  <si>
    <t>51.35S, 170.03W</t>
  </si>
  <si>
    <t>8.43N, 146.41E</t>
  </si>
  <si>
    <t>64.12N, 88.99W</t>
  </si>
  <si>
    <t>75.01S, 152.84W</t>
  </si>
  <si>
    <t>57.75N, 79.10E</t>
  </si>
  <si>
    <t>59.33S, 38.47W</t>
  </si>
  <si>
    <t>76.29N, 11.14W</t>
  </si>
  <si>
    <t>7.71N, 128.85E</t>
  </si>
  <si>
    <t>45.55S, 150.85W</t>
  </si>
  <si>
    <t>9.59N, 162.47W</t>
  </si>
  <si>
    <t>50.77S, 5.04E</t>
  </si>
  <si>
    <t>24.01N, 148.10E</t>
  </si>
  <si>
    <t>18.72N, 145.77E</t>
  </si>
  <si>
    <t>31.91S, 37.13W</t>
  </si>
  <si>
    <t>12.27N, 47.26E</t>
  </si>
  <si>
    <t>35.64N, 168.70E</t>
  </si>
  <si>
    <t>28.93S, 62.50W</t>
  </si>
  <si>
    <t>68.23N, 171.91W</t>
  </si>
  <si>
    <t>29.22S, 112.49E</t>
  </si>
  <si>
    <t>9.92N, 132.45W</t>
  </si>
  <si>
    <t>31.21N, 103.65W</t>
  </si>
  <si>
    <t>72.62N, 144.20E</t>
  </si>
  <si>
    <t>64.42S, 81.02E</t>
  </si>
  <si>
    <t>82.38N, 23.24E</t>
  </si>
  <si>
    <t>20.55S, 16.20W</t>
  </si>
  <si>
    <t>70.30N, 134.12E</t>
  </si>
  <si>
    <t>56.50S, 133.16W</t>
  </si>
  <si>
    <t>47.22S, 139.08W</t>
  </si>
  <si>
    <t>43.79S, 174.78E</t>
  </si>
  <si>
    <t>20.79N, 18.76E</t>
  </si>
  <si>
    <t>47.89N, 9.85W</t>
  </si>
  <si>
    <t>54.43N, 164.82E</t>
  </si>
  <si>
    <t>49.14S, 108.93E</t>
  </si>
  <si>
    <t>10.50N, 71.43W</t>
  </si>
  <si>
    <t>50.53N, 166.30W</t>
  </si>
  <si>
    <t>50.97N, 123.95E</t>
  </si>
  <si>
    <t>53.09S, 18.88W</t>
  </si>
  <si>
    <t>12.09N, 38.60E</t>
  </si>
  <si>
    <t>23.90N, 112.50E</t>
  </si>
  <si>
    <t>53.69S, 124.37E</t>
  </si>
  <si>
    <t>38.62S, 113.69E</t>
  </si>
  <si>
    <t>47.43N, 167.21W</t>
  </si>
  <si>
    <t>36.16S, 59.61E</t>
  </si>
  <si>
    <t>25.16S, 31.59W</t>
  </si>
  <si>
    <t>51.06S, 91.05E</t>
  </si>
  <si>
    <t>70.86N, 12.01E</t>
  </si>
  <si>
    <t>18.52S, 123.10W</t>
  </si>
  <si>
    <t>13.36S, 153.90E</t>
  </si>
  <si>
    <t>53.23S, 119.37W</t>
  </si>
  <si>
    <t>15.66S, 81.30E</t>
  </si>
  <si>
    <t>57.86S, 82.91E</t>
  </si>
  <si>
    <t>84.79S, 88.71W</t>
  </si>
  <si>
    <t>49.50S, 156.90W</t>
  </si>
  <si>
    <t>55.62N, 88.90E</t>
  </si>
  <si>
    <t>33.41S, 127.02E</t>
  </si>
  <si>
    <t>64.88N, 33.78W</t>
  </si>
  <si>
    <t>88.32N, 97.02W</t>
  </si>
  <si>
    <t>86.73N, 150.47W</t>
  </si>
  <si>
    <t>22.05S, 74.36W</t>
  </si>
  <si>
    <t>41.56S, 135.25E</t>
  </si>
  <si>
    <t>49.82S, 124.34E</t>
  </si>
  <si>
    <t>12.63S, 78.01W</t>
  </si>
  <si>
    <t>5.76S, 122.30W</t>
  </si>
  <si>
    <t>41.05S, 70.24W</t>
  </si>
  <si>
    <t>22.74N, 32.82W</t>
  </si>
  <si>
    <t>28.90N, 125.10E</t>
  </si>
  <si>
    <t>2.62S, 128.25E</t>
  </si>
  <si>
    <t>54.89S, 144.51W</t>
  </si>
  <si>
    <t>12.66N, 122.29E</t>
  </si>
  <si>
    <t>48.61S, 53.41W</t>
  </si>
  <si>
    <t>59.61S, 46.74W</t>
  </si>
  <si>
    <t>15.51S, 112.84W</t>
  </si>
  <si>
    <t>33.78N, 94.36W</t>
  </si>
  <si>
    <t>2.00S, 8.07E</t>
  </si>
  <si>
    <t>56.00S, 5.04W</t>
  </si>
  <si>
    <t>76.99N, 155.54E</t>
  </si>
  <si>
    <t>61.77S, 173.30W</t>
  </si>
  <si>
    <t>67.86S, 143.09W</t>
  </si>
  <si>
    <t>13.03N, 126.88W</t>
  </si>
  <si>
    <t>4.34N, 172.74W</t>
  </si>
  <si>
    <t>31.53N, 166.26E</t>
  </si>
  <si>
    <t>89.74N, 10.74W</t>
  </si>
  <si>
    <t>4.53S, 76.35E</t>
  </si>
  <si>
    <t>77.40S, 75.42E</t>
  </si>
  <si>
    <t>54.72N, 127.35E</t>
  </si>
  <si>
    <t>13.20N, 108.27E</t>
  </si>
  <si>
    <t>62.41S, 52.19W</t>
  </si>
  <si>
    <t>35.52N, 150.30E</t>
  </si>
  <si>
    <t>62.03S, 93.93E</t>
  </si>
  <si>
    <t>58.37S, 144.22E</t>
  </si>
  <si>
    <t>29.81S, 137.94E</t>
  </si>
  <si>
    <t>35.12S, 40.12W</t>
  </si>
  <si>
    <t>60.44S, 74.99E</t>
  </si>
  <si>
    <t>15.00N, 153.54E</t>
  </si>
  <si>
    <t>27.33S, 41.05E</t>
  </si>
  <si>
    <t>53.84N, 27.29E</t>
  </si>
  <si>
    <t>11.19N, 173.46E</t>
  </si>
  <si>
    <t>44.37N, 167.55E</t>
  </si>
  <si>
    <t>1.75S, 123.82W</t>
  </si>
  <si>
    <t>7.90S, 80.34W</t>
  </si>
  <si>
    <t>23.97N, 6.75W</t>
  </si>
  <si>
    <t>22.61N, 85.77E</t>
  </si>
  <si>
    <t>50.35S, 62.27E</t>
  </si>
  <si>
    <t>52.51S, 46.13E</t>
  </si>
  <si>
    <t>57.02N, 112.99E</t>
  </si>
  <si>
    <t>29.37N, 124.39W</t>
  </si>
  <si>
    <t>58.28N, 113.36W</t>
  </si>
  <si>
    <t>56.48N, 167.72E</t>
  </si>
  <si>
    <t>52.24N, 158.55E</t>
  </si>
  <si>
    <t>52.75S, 137.53W</t>
  </si>
  <si>
    <t>26.47N, 118.20E</t>
  </si>
  <si>
    <t>36.90S, 117.65E</t>
  </si>
  <si>
    <t>7.05N, 156.48W</t>
  </si>
  <si>
    <t>23.90N, 15.76W</t>
  </si>
  <si>
    <t>73.99S, 94.37W</t>
  </si>
  <si>
    <t>13.71N, 176.12W</t>
  </si>
  <si>
    <t>18.58N, 84.11W</t>
  </si>
  <si>
    <t>16.98S, 50.57W</t>
  </si>
  <si>
    <t>24.20S, 133.98W</t>
  </si>
  <si>
    <t>2.29S, 107.39E</t>
  </si>
  <si>
    <t>18.26N, 98.99E</t>
  </si>
  <si>
    <t>88.41N, 179.34E</t>
  </si>
  <si>
    <t>18.68N, 112.67W</t>
  </si>
  <si>
    <t>63.41N, 126.44E</t>
  </si>
  <si>
    <t>82.09N, 23.78W</t>
  </si>
  <si>
    <t>43.87S, 70.49W</t>
  </si>
  <si>
    <t>17.26S, 27.97W</t>
  </si>
  <si>
    <t>77.31S, 105.03E</t>
  </si>
  <si>
    <t>23.78S, 32.39W</t>
  </si>
  <si>
    <t>23.84N, 13.60W</t>
  </si>
  <si>
    <t>80.47S, 165.73E</t>
  </si>
  <si>
    <t>40.49N, 148.60E</t>
  </si>
  <si>
    <t>28.59S, 82.97E</t>
  </si>
  <si>
    <t>50.39S, 25.46W</t>
  </si>
  <si>
    <t>54.17S, 28.63W</t>
  </si>
  <si>
    <t>53.16N, 74.88E</t>
  </si>
  <si>
    <t>75.86N, 134.24W</t>
  </si>
  <si>
    <t>58.69N, 48.48E</t>
  </si>
  <si>
    <t>23.42N, 162.12E</t>
  </si>
  <si>
    <t>42.74S, 112.99W</t>
  </si>
  <si>
    <t>82.90N, 67.73E</t>
  </si>
  <si>
    <t>24.58S, 151.92W</t>
  </si>
  <si>
    <t>38.85S, 107.25E</t>
  </si>
  <si>
    <t>29.75S, 88.75W</t>
  </si>
  <si>
    <t>44.20N, 133.76E</t>
  </si>
  <si>
    <t>20.18S, 105.60W</t>
  </si>
  <si>
    <t>34.91S, 163.45E</t>
  </si>
  <si>
    <t>15.59N, 25.74W</t>
  </si>
  <si>
    <t>86.20N, 105.07E</t>
  </si>
  <si>
    <t>18.87N, 82.17E</t>
  </si>
  <si>
    <t>85.73N, 118.82W</t>
  </si>
  <si>
    <t>41.09N, 5.55E</t>
  </si>
  <si>
    <t>7.82N, 76.82E</t>
  </si>
  <si>
    <t>13.43N, 105.66E</t>
  </si>
  <si>
    <t>15.40N, 145.24E</t>
  </si>
  <si>
    <t>54.27S, 82.38W</t>
  </si>
  <si>
    <t>51.53S, 54.37W</t>
  </si>
  <si>
    <t>63.77N, 106.51E</t>
  </si>
  <si>
    <t>26.09N, 43.11W</t>
  </si>
  <si>
    <t>37.76S, 64.93E</t>
  </si>
  <si>
    <t>89.39N, 174.15E</t>
  </si>
  <si>
    <t>17.90S, 40.27E</t>
  </si>
  <si>
    <t>61.40S, 51.48E</t>
  </si>
  <si>
    <t>22.80S, 50.06W</t>
  </si>
  <si>
    <t>41.45S, 20.98W</t>
  </si>
  <si>
    <t>76.18S, 140.09W</t>
  </si>
  <si>
    <t>16.57S, 122.98W</t>
  </si>
  <si>
    <t>76.45S, 120.76E</t>
  </si>
  <si>
    <t>9.27N, 105.38E</t>
  </si>
  <si>
    <t>67.50N, 129.71W</t>
  </si>
  <si>
    <t>6.42S, 157.79W</t>
  </si>
  <si>
    <t>48.99S, 85.62W</t>
  </si>
  <si>
    <t>76.35S, 114.95W</t>
  </si>
  <si>
    <t>52.90S, 95.05E</t>
  </si>
  <si>
    <t>86.93S, 75.14W</t>
  </si>
  <si>
    <t>3.89S, 63.07E</t>
  </si>
  <si>
    <t>11.37N, 141.90E</t>
  </si>
  <si>
    <t>5.32N, 165.50W</t>
  </si>
  <si>
    <t>49.27S, 145.27E</t>
  </si>
  <si>
    <t>83.58S, 59.70W</t>
  </si>
  <si>
    <t>6.47N, 55.05E</t>
  </si>
  <si>
    <t>77.26N, 61.50E</t>
  </si>
  <si>
    <t>3.08N, 125.23E</t>
  </si>
  <si>
    <t>24.92N, 92.51W</t>
  </si>
  <si>
    <t>20.63S, 28.23E</t>
  </si>
  <si>
    <t>36.97N, 61.14W</t>
  </si>
  <si>
    <t>58.41S, 110.83E</t>
  </si>
  <si>
    <t>82.98N, 99.15E</t>
  </si>
  <si>
    <t>56.14S, 169.75W</t>
  </si>
  <si>
    <t>14.56S, 123.06E</t>
  </si>
  <si>
    <t>35.69N, 162.27E</t>
  </si>
  <si>
    <t>53.64N, 128.38E</t>
  </si>
  <si>
    <t>69.75S, 171.52E</t>
  </si>
  <si>
    <t>59.02S, 72.70E</t>
  </si>
  <si>
    <t>22.30N, 92.17W</t>
  </si>
  <si>
    <t>38.61N, 143.13E</t>
  </si>
  <si>
    <t>15.91N, 15.67W</t>
  </si>
  <si>
    <t>44.44S, 114.01E</t>
  </si>
  <si>
    <t>1.81S, 107.29E</t>
  </si>
  <si>
    <t>24.48N, 83.35E</t>
  </si>
  <si>
    <t>73.97S, 54.84E</t>
  </si>
  <si>
    <t>19.78S, 75.19W</t>
  </si>
  <si>
    <t>85.09N, 53.76E</t>
  </si>
  <si>
    <t>14.38S, 120.59W</t>
  </si>
  <si>
    <t>52.35N, 124.45E</t>
  </si>
  <si>
    <t>68.14N, 179.94E</t>
  </si>
  <si>
    <t>40.46S, 39.33W</t>
  </si>
  <si>
    <t>22.41N, 152.29E</t>
  </si>
  <si>
    <t>3.44S, 60.37W</t>
  </si>
  <si>
    <t>1.29N, 20.80E</t>
  </si>
  <si>
    <t>21.58S, 13.36W</t>
  </si>
  <si>
    <t>37.97N, 106.82E</t>
  </si>
  <si>
    <t>67.60N, 169.28E</t>
  </si>
  <si>
    <t>23.85N, 151.83E</t>
  </si>
  <si>
    <t>1.44N, 146.44E</t>
  </si>
  <si>
    <t>72.32N, 74.38W</t>
  </si>
  <si>
    <t>80.96N, 148.00W</t>
  </si>
  <si>
    <t>48.75N, 90.36E</t>
  </si>
  <si>
    <t>22.00N, 83.17E</t>
  </si>
  <si>
    <t>82.57N, 47.47E</t>
  </si>
  <si>
    <t>51.91S, 127.49E</t>
  </si>
  <si>
    <t>66.98N, 131.81E</t>
  </si>
  <si>
    <t>39.38N, 1.66W</t>
  </si>
  <si>
    <t>70.40S, 18.19W</t>
  </si>
  <si>
    <t>34.10N, 177.99W</t>
  </si>
  <si>
    <t>50.35S, 160.10W</t>
  </si>
  <si>
    <t>3.86S, 26.58W</t>
  </si>
  <si>
    <t>5.92N, 169.42E</t>
  </si>
  <si>
    <t>33.08N, 153.10E</t>
  </si>
  <si>
    <t>53.95S, 87.85W</t>
  </si>
  <si>
    <t>23.62S, 8.42W</t>
  </si>
  <si>
    <t>84.32S, 4.91W</t>
  </si>
  <si>
    <t>1.73N, 78.89E</t>
  </si>
  <si>
    <t>61.47N, 126.45E</t>
  </si>
  <si>
    <t>54.48N, 178.53W</t>
  </si>
  <si>
    <t>50.88N, 167.42E</t>
  </si>
  <si>
    <t>46.29N, 164.53E</t>
  </si>
  <si>
    <t>7.87S, 101.06W</t>
  </si>
  <si>
    <t>16.98N, 114.01W</t>
  </si>
  <si>
    <t>82.23S, 88.04W</t>
  </si>
  <si>
    <t>39.80S, 34.28W</t>
  </si>
  <si>
    <t>40.68S, 165.32W</t>
  </si>
  <si>
    <t>16.89S, 119.53W</t>
  </si>
  <si>
    <t>70.16N, 175.30E</t>
  </si>
  <si>
    <t>55.75S, 20.16W</t>
  </si>
  <si>
    <t>64.01S, 83.14E</t>
  </si>
  <si>
    <t>29.14N, 140.91W</t>
  </si>
  <si>
    <t>41.54S, 85.75W</t>
  </si>
  <si>
    <t>73.16S, 76.95W</t>
  </si>
  <si>
    <t>16.18S, 32.35W</t>
  </si>
  <si>
    <t>87.93N, 112.32W</t>
  </si>
  <si>
    <t>12.95N, 36.46E</t>
  </si>
  <si>
    <t>42.45S, 49.22W</t>
  </si>
  <si>
    <t>37.04S, 74.89W</t>
  </si>
  <si>
    <t>84.91S, 105.93E</t>
  </si>
  <si>
    <t>5.55S, 101.72W</t>
  </si>
  <si>
    <t>8.37N, 117.41E</t>
  </si>
  <si>
    <t>4.05N, 133.33E</t>
  </si>
  <si>
    <t>46.79N, 158.16E</t>
  </si>
  <si>
    <t>8.16S, 178.57E</t>
  </si>
  <si>
    <t>3.87S, 54.01E</t>
  </si>
  <si>
    <t>41.18S, 61.11W</t>
  </si>
  <si>
    <t>46.37N, 70.37E</t>
  </si>
  <si>
    <t>17.32N, 14.30W</t>
  </si>
  <si>
    <t>16.18S, 7.90W</t>
  </si>
  <si>
    <t>52.18S, 85.83E</t>
  </si>
  <si>
    <t>42.88S, 93.93W</t>
  </si>
  <si>
    <t>51.66S, 30.10W</t>
  </si>
  <si>
    <t>44.44S, 50.82W</t>
  </si>
  <si>
    <t>8.10N, 112.04E</t>
  </si>
  <si>
    <t>50.65S, 42.43W</t>
  </si>
  <si>
    <t>8.11S, 169.28W</t>
  </si>
  <si>
    <t>43.24N, 153.35E</t>
  </si>
  <si>
    <t>87.76S, 94.92E</t>
  </si>
  <si>
    <t>22.69N, 9.84W</t>
  </si>
  <si>
    <t>62.23S, 77.86E</t>
  </si>
  <si>
    <t>21.57N, 110.61E</t>
  </si>
  <si>
    <t>42.00N, 87.61E</t>
  </si>
  <si>
    <t>63.18S, 100.53W</t>
  </si>
  <si>
    <t>43.12S, 63.98E</t>
  </si>
  <si>
    <t>1.24S, 42.02E</t>
  </si>
  <si>
    <t>72.82N, 65.40E</t>
  </si>
  <si>
    <t>9.91N, 104.14W</t>
  </si>
  <si>
    <t>78.98S, 97.16E</t>
  </si>
  <si>
    <t>43.81S, 18.15W</t>
  </si>
  <si>
    <t>74.78S, 83.00E</t>
  </si>
  <si>
    <t>43.54S, 145.72W</t>
  </si>
  <si>
    <t>44.41S, 90.70W</t>
  </si>
  <si>
    <t>18.45S, 167.20E</t>
  </si>
  <si>
    <t>64.26N, 12.00W</t>
  </si>
  <si>
    <t>22.36S, 140.96E</t>
  </si>
  <si>
    <t>33.19S, 78.01E</t>
  </si>
  <si>
    <t>2.33S, 99.82E</t>
  </si>
  <si>
    <t>29.44S, 74.31E</t>
  </si>
  <si>
    <t>19.31S, 178.05E</t>
  </si>
  <si>
    <t>37.02N, 85.10E</t>
  </si>
  <si>
    <t>9.03N, 156.79E</t>
  </si>
  <si>
    <t>55.28N, 128.90E</t>
  </si>
  <si>
    <t>27.89N, 97.87E</t>
  </si>
  <si>
    <t>78.39N, 105.00W</t>
  </si>
  <si>
    <t>60.47S, 145.78W</t>
  </si>
  <si>
    <t>54.54N, 170.83E</t>
  </si>
  <si>
    <t>6.54N, 9.99E</t>
  </si>
  <si>
    <t>24.31S, 97.76E</t>
  </si>
  <si>
    <t>62.25S, 16.92W</t>
  </si>
  <si>
    <t>17.38S, 153.13E</t>
  </si>
  <si>
    <t>38.69S, 53.12W</t>
  </si>
  <si>
    <t>39.49S, 157.46W</t>
  </si>
  <si>
    <t>60.62S, 81.35E</t>
  </si>
  <si>
    <t>12.83S, 131.04W</t>
  </si>
  <si>
    <t>36.24N, 77.88E</t>
  </si>
  <si>
    <t>57.55S, 78.74W</t>
  </si>
  <si>
    <t>40.44S, 15.48W</t>
  </si>
  <si>
    <t>84.57N, 172.51W</t>
  </si>
  <si>
    <t>66.74N, 170.26E</t>
  </si>
  <si>
    <t>34.15N, 153.61E</t>
  </si>
  <si>
    <t>1.49S, 146.25W</t>
  </si>
  <si>
    <t>8.65N, 65.60E</t>
  </si>
  <si>
    <t>63.60S, 72.61E</t>
  </si>
  <si>
    <t>71.48S, 152.92W</t>
  </si>
  <si>
    <t>42.37S, 54.69W</t>
  </si>
  <si>
    <t>26.07S, 178.14E</t>
  </si>
  <si>
    <t>12.17S, 24.09W</t>
  </si>
  <si>
    <t>29.46N, 100.73W</t>
  </si>
  <si>
    <t>52.23N, 129.51E</t>
  </si>
  <si>
    <t>5.18S, 106.85W</t>
  </si>
  <si>
    <t>37.38N, 2.74E</t>
  </si>
  <si>
    <t>69.03N, 109.48E</t>
  </si>
  <si>
    <t>36.58S, 89.25E</t>
  </si>
  <si>
    <t>44.03N, 139.46E</t>
  </si>
  <si>
    <t>33.45S, 138.76E</t>
  </si>
  <si>
    <t>62.87S, 125.51E</t>
  </si>
  <si>
    <t>20.13S, 27.52W</t>
  </si>
  <si>
    <t>10.16S, 77.57W</t>
  </si>
  <si>
    <t>47.14N, 67.29E</t>
  </si>
  <si>
    <t>70.39N, 34.37E</t>
  </si>
  <si>
    <t>37.94S, 118.03W</t>
  </si>
  <si>
    <t>24.39S, 148.84E</t>
  </si>
  <si>
    <t>81.52N, 143.14E</t>
  </si>
  <si>
    <t>63.25N, 135.66E</t>
  </si>
  <si>
    <t>27.25S, 145.01E</t>
  </si>
  <si>
    <t>12.19N, 105.40E</t>
  </si>
  <si>
    <t>67.09N, 130.99W</t>
  </si>
  <si>
    <t>2.65N, 173.00W</t>
  </si>
  <si>
    <t>68.07N, 94.26W</t>
  </si>
  <si>
    <t>29.67N, 136.11E</t>
  </si>
  <si>
    <t>79.59N, 102.38W</t>
  </si>
  <si>
    <t>28.41N, 86.10W</t>
  </si>
  <si>
    <t>63.86S, 64.78W</t>
  </si>
  <si>
    <t>87.90S, 91.34W</t>
  </si>
  <si>
    <t>38.39S, 105.35E</t>
  </si>
  <si>
    <t>69.27S, 169.99W</t>
  </si>
  <si>
    <t>7.16N, 57.93W</t>
  </si>
  <si>
    <t>45.13S, 113.97E</t>
  </si>
  <si>
    <t>58.87N, 166.42E</t>
  </si>
  <si>
    <t>4.20S, 99.23W</t>
  </si>
  <si>
    <t>37.76S, 135.18W</t>
  </si>
  <si>
    <t>80.11N, 63.60E</t>
  </si>
  <si>
    <t>75.81N, 150.19E</t>
  </si>
  <si>
    <t>22.41N, 128.15E</t>
  </si>
  <si>
    <t>19.40N, 22.88W</t>
  </si>
  <si>
    <t>7.08S, 40.88E</t>
  </si>
  <si>
    <t>57.68S, 31.60W</t>
  </si>
  <si>
    <t>1.45N, 16.84W</t>
  </si>
  <si>
    <t>72.16N, 177.17E</t>
  </si>
  <si>
    <t>78.29S, 79.24W</t>
  </si>
  <si>
    <t>51.51S, 106.78W</t>
  </si>
  <si>
    <t>25.64S, 28.39W</t>
  </si>
  <si>
    <t>43.53N, 97.61W</t>
  </si>
  <si>
    <t>52.72S, 98.47E</t>
  </si>
  <si>
    <t>35.40S, 147.71E</t>
  </si>
  <si>
    <t>23.70S, 115.06E</t>
  </si>
  <si>
    <t>22.63N, 114.50E</t>
  </si>
  <si>
    <t>49.29N, 131.74E</t>
  </si>
  <si>
    <t>69.92N, 131.77W</t>
  </si>
  <si>
    <t>71.12N, 95.65W</t>
  </si>
  <si>
    <t>2.60S, 114.42E</t>
  </si>
  <si>
    <t>40.89S, 69.38E</t>
  </si>
  <si>
    <t>50.40S, 96.65E</t>
  </si>
  <si>
    <t>55.67N, 7.67E</t>
  </si>
  <si>
    <t>32.48S, 19.21W</t>
  </si>
  <si>
    <t>29.38S, 138.47W</t>
  </si>
  <si>
    <t>34.25N, 173.92W</t>
  </si>
  <si>
    <t>22.06S, 82.01W</t>
  </si>
  <si>
    <t>13.62N, 107.90E</t>
  </si>
  <si>
    <t>44.51N, 58.78W</t>
  </si>
  <si>
    <t>67.38S, 98.34E</t>
  </si>
  <si>
    <t>81.09S, 108.16W</t>
  </si>
  <si>
    <t>41.44N, 149.12E</t>
  </si>
  <si>
    <t>31.69S, 172.64E</t>
  </si>
  <si>
    <t>42.55S, 115.20W</t>
  </si>
  <si>
    <t>7.83S, 46.94E</t>
  </si>
  <si>
    <t>47.18S, 161.25W</t>
  </si>
  <si>
    <t>22.60N, 129.94E</t>
  </si>
  <si>
    <t>33.70N, 133.54E</t>
  </si>
  <si>
    <t>27.11N, 153.11E</t>
  </si>
  <si>
    <t>38.78S, 62.18E</t>
  </si>
  <si>
    <t>56.44N, 127.20E</t>
  </si>
  <si>
    <t>9.20N, 1.21E</t>
  </si>
  <si>
    <t>47.44N, 42.80E</t>
  </si>
  <si>
    <t>54.98N, 126.09E</t>
  </si>
  <si>
    <t>69.32S, 149.17W</t>
  </si>
  <si>
    <t>62.55S, 105.43W</t>
  </si>
  <si>
    <t>25.31N, 71.19E</t>
  </si>
  <si>
    <t>29.92N, 96.15E</t>
  </si>
  <si>
    <t>26.77N, 139.04E</t>
  </si>
  <si>
    <t>43.55N, 138.67E</t>
  </si>
  <si>
    <t>35.75N, 110.26W</t>
  </si>
  <si>
    <t>12.38S, 113.89W</t>
  </si>
  <si>
    <t>34.92S, 44.95W</t>
  </si>
  <si>
    <t>48.70S, 47.83W</t>
  </si>
  <si>
    <t>33.19S, 35.84W</t>
  </si>
  <si>
    <t>9.94S, 41.71W</t>
  </si>
  <si>
    <t>53.20S, 167.56W</t>
  </si>
  <si>
    <t>37.07S, 132.96E</t>
  </si>
  <si>
    <t>4.16S, 11.00W</t>
  </si>
  <si>
    <t>10.55N, 130.15E</t>
  </si>
  <si>
    <t>76.72S, 64.52W</t>
  </si>
  <si>
    <t>6.78S, 69.85W</t>
  </si>
  <si>
    <t>84.99S, 118.17E</t>
  </si>
  <si>
    <t>24.23S, 46.00W</t>
  </si>
  <si>
    <t>43.18N, 3.54W</t>
  </si>
  <si>
    <t>40.57S, 98.33E</t>
  </si>
  <si>
    <t>34.50S, 14.08W</t>
  </si>
  <si>
    <t>44.35S, 122.27W</t>
  </si>
  <si>
    <t>24.94N, 96.93E</t>
  </si>
  <si>
    <t>41.72S, 139.44W</t>
  </si>
  <si>
    <t>53.02S, 58.19E</t>
  </si>
  <si>
    <t>84.67N, 98.10E</t>
  </si>
  <si>
    <t>76.72N, 114.61E</t>
  </si>
  <si>
    <t>67.85S, 4.85W</t>
  </si>
  <si>
    <t>13.82N, 97.34E</t>
  </si>
  <si>
    <t>44.13S, 125.02E</t>
  </si>
  <si>
    <t>1.17S, 84.10W</t>
  </si>
  <si>
    <t>15.21S, 84.13W</t>
  </si>
  <si>
    <t>54.08S, 93.66E</t>
  </si>
  <si>
    <t>52.17S, 105.19E</t>
  </si>
  <si>
    <t>62.87N, 47.83W</t>
  </si>
  <si>
    <t>21.65N, 9.86E</t>
  </si>
  <si>
    <t>26.78S, 114.58E</t>
  </si>
  <si>
    <t>53.47S, 26.41W</t>
  </si>
  <si>
    <t>44.33N, 71.34E</t>
  </si>
  <si>
    <t>75.14S, 26.99W</t>
  </si>
  <si>
    <t>53.01N, 42.03E</t>
  </si>
  <si>
    <t>4.66N, 75.15E</t>
  </si>
  <si>
    <t>55.55S, 16.50W</t>
  </si>
  <si>
    <t>69.93S, 91.92W</t>
  </si>
  <si>
    <t>59.91N, 175.78W</t>
  </si>
  <si>
    <t>66.05N, 169.81W</t>
  </si>
  <si>
    <t>27.73S, 78.88W</t>
  </si>
  <si>
    <t>58.40N, 136.94E</t>
  </si>
  <si>
    <t>44.49S, 158.88W</t>
  </si>
  <si>
    <t>83.65S, 82.90E</t>
  </si>
  <si>
    <t>73.14S, 146.72W</t>
  </si>
  <si>
    <t>35.01N, 139.62E</t>
  </si>
  <si>
    <t>11.82N, 68.98E</t>
  </si>
  <si>
    <t>64.62S, 110.55W</t>
  </si>
  <si>
    <t>64.41S, 160.32W</t>
  </si>
  <si>
    <t>7.49N, 151.45E</t>
  </si>
  <si>
    <t>1.82S, 169.56W</t>
  </si>
  <si>
    <t>38.83N, 92.63E</t>
  </si>
  <si>
    <t>36.42S, 74.93W</t>
  </si>
  <si>
    <t>83.64N, 127.71E</t>
  </si>
  <si>
    <t>48.19N, 3.98W</t>
  </si>
  <si>
    <t>24.76S, 55.46E</t>
  </si>
  <si>
    <t>9.67N, 106.06W</t>
  </si>
  <si>
    <t>54.86S, 12.87W</t>
  </si>
  <si>
    <t>13.05S, 40.46E</t>
  </si>
  <si>
    <t>66.71S, 102.40W</t>
  </si>
  <si>
    <t>52.18S, 76.20W</t>
  </si>
  <si>
    <t>36.34S, 20.69W</t>
  </si>
  <si>
    <t>26.54N, 102.79E</t>
  </si>
  <si>
    <t>23.41S, 133.00W</t>
  </si>
  <si>
    <t>2.52S, 114.22W</t>
  </si>
  <si>
    <t>75.52N, 170.89W</t>
  </si>
  <si>
    <t>45.09S, 45.03W</t>
  </si>
  <si>
    <t>10.24S, 67.52E</t>
  </si>
  <si>
    <t>55.34S, 130.32W</t>
  </si>
  <si>
    <t>36.46S, 69.54W</t>
  </si>
  <si>
    <t>39.60S, 45.64W</t>
  </si>
  <si>
    <t>36.25N, 84.29W</t>
  </si>
  <si>
    <t>48.47S, 51.24W</t>
  </si>
  <si>
    <t>41.43S, 14.56W</t>
  </si>
  <si>
    <t>2.01N, 10.85E</t>
  </si>
  <si>
    <t>41.75S, 124.72E</t>
  </si>
  <si>
    <t>44.48S, 52.27W</t>
  </si>
  <si>
    <t>6.16N, 140.16E</t>
  </si>
  <si>
    <t>7.21N, 101.01E</t>
  </si>
  <si>
    <t>77.32N, 176.87W</t>
  </si>
  <si>
    <t>20.69N, 8.82W</t>
  </si>
  <si>
    <t>59.50S, 106.52E</t>
  </si>
  <si>
    <t>16.61N, 148.48E</t>
  </si>
  <si>
    <t>24.87S, 111.33E</t>
  </si>
  <si>
    <t>38.78S, 141.18E</t>
  </si>
  <si>
    <t>8.76S, 133.45E</t>
  </si>
  <si>
    <t>9.70N, 139.12E</t>
  </si>
  <si>
    <t>63.67N, 102.99W</t>
  </si>
  <si>
    <t>54.90S, 109.86W</t>
  </si>
  <si>
    <t>31.99N, 162.50E</t>
  </si>
  <si>
    <t>50.22N, 147.65E</t>
  </si>
  <si>
    <t>76.72S, 111.35W</t>
  </si>
  <si>
    <t>21.44S, 114.29W</t>
  </si>
  <si>
    <t>63.03N, 93.56W</t>
  </si>
  <si>
    <t>63.18S, 59.83W</t>
  </si>
  <si>
    <t>24.49S, 85.36W</t>
  </si>
  <si>
    <t>76.28N, 98.57W</t>
  </si>
  <si>
    <t>62.85S, 111.11W</t>
  </si>
  <si>
    <t>20.75S, 35.60W</t>
  </si>
  <si>
    <t>35.81N, 166.62E</t>
  </si>
  <si>
    <t>76.86N, 154.34E</t>
  </si>
  <si>
    <t>63.31S, 59.83E</t>
  </si>
  <si>
    <t>78.83S, 73.91W</t>
  </si>
  <si>
    <t>5.55S, 62.13E</t>
  </si>
  <si>
    <t>3.39S, 175.25W</t>
  </si>
  <si>
    <t>15.50N, 139.05W</t>
  </si>
  <si>
    <t>49.77S, 79.46W</t>
  </si>
  <si>
    <t>42.66S, 156.69W</t>
  </si>
  <si>
    <t>56.31N, 121.34E</t>
  </si>
  <si>
    <t>26.07N, 176.72W</t>
  </si>
  <si>
    <t>18.82S, 110.51W</t>
  </si>
  <si>
    <t>3.47S, 38.18E</t>
  </si>
  <si>
    <t>10.61S, 109.13W</t>
  </si>
  <si>
    <t>63.71N, 119.23E</t>
  </si>
  <si>
    <t>83.28N, 138.97E</t>
  </si>
  <si>
    <t>19.92N, 113.63W</t>
  </si>
  <si>
    <t>72.22N, 46.57E</t>
  </si>
  <si>
    <t>67.86S, 67.09E</t>
  </si>
  <si>
    <t>16.40N, 16.26W</t>
  </si>
  <si>
    <t>11.93N, 103.20E</t>
  </si>
  <si>
    <t>80.62N, 109.31W</t>
  </si>
  <si>
    <t>9.19S, 49.78E</t>
  </si>
  <si>
    <t>47.90S, 78.38E</t>
  </si>
  <si>
    <t>55.55S, 18.72W</t>
  </si>
  <si>
    <t>66.14S, 104.15W</t>
  </si>
  <si>
    <t>8.32S, 151.58E</t>
  </si>
  <si>
    <t>29.96S, 3.50E</t>
  </si>
  <si>
    <t>48.01N, 36.89E</t>
  </si>
  <si>
    <t>52.57N, 130.57E</t>
  </si>
  <si>
    <t>48.87S, 152.18E</t>
  </si>
  <si>
    <t>39.56N, 10.37W</t>
  </si>
  <si>
    <t>34.76S, 45.85W</t>
  </si>
  <si>
    <t>51.31N, 26.57W</t>
  </si>
  <si>
    <t>14.47S, 172.50W</t>
  </si>
  <si>
    <t>40.71S, 109.36E</t>
  </si>
  <si>
    <t>60.52S, 135.54E</t>
  </si>
  <si>
    <t>38.37N, 94.94E</t>
  </si>
  <si>
    <t>14.29S, 123.62W</t>
  </si>
  <si>
    <t>31.47S, 147.56E</t>
  </si>
  <si>
    <t>73.73S, 73.49E</t>
  </si>
  <si>
    <t>1.18S, 89.46W</t>
  </si>
  <si>
    <t>32.88S, 95.68W</t>
  </si>
  <si>
    <t>13.58N, 57.25E</t>
  </si>
  <si>
    <t>61.34S, 170.79E</t>
  </si>
  <si>
    <t>29.66S, 109.86W</t>
  </si>
  <si>
    <t>69.19N, 70.70E</t>
  </si>
  <si>
    <t>89.27S, 142.05W</t>
  </si>
  <si>
    <t>9.53N, 44.27E</t>
  </si>
  <si>
    <t>32.38S, 36.94W</t>
  </si>
  <si>
    <t>10.97N, 56.54E</t>
  </si>
  <si>
    <t>3.57S, 65.57W</t>
  </si>
  <si>
    <t>17.96N, 52.94E</t>
  </si>
  <si>
    <t>63.45N, 116.55E</t>
  </si>
  <si>
    <t>18.19N, 116.28W</t>
  </si>
  <si>
    <t>12.46N, 65.27E</t>
  </si>
  <si>
    <t>43.24S, 127.21W</t>
  </si>
  <si>
    <t>44.56S, 76.47W</t>
  </si>
  <si>
    <t>8.92S, 120.92W</t>
  </si>
  <si>
    <t>2.07S, 100.21W</t>
  </si>
  <si>
    <t>9.36S, 139.98E</t>
  </si>
  <si>
    <t>38.73N, 82.89W</t>
  </si>
  <si>
    <t>31.70N, 71.43W</t>
  </si>
  <si>
    <t>82.65N, 102.99W</t>
  </si>
  <si>
    <t>11.82S, 95.67W</t>
  </si>
  <si>
    <t>80.57N, 126.31E</t>
  </si>
  <si>
    <t>56.45S, 171.20W</t>
  </si>
  <si>
    <t>21.83N, 13.03E</t>
  </si>
  <si>
    <t>32.62N, 141.28E</t>
  </si>
  <si>
    <t>49.46S, 136.86E</t>
  </si>
  <si>
    <t>13.91S, 66.24W</t>
  </si>
  <si>
    <t>5.59N, 120.21E</t>
  </si>
  <si>
    <t>35.44S, 81.96E</t>
  </si>
  <si>
    <t>14.59N, 2.68W</t>
  </si>
  <si>
    <t>79.50S, 172.81E</t>
  </si>
  <si>
    <t>56.48S, 111.21E</t>
  </si>
  <si>
    <t>54.33N, 115.51E</t>
  </si>
  <si>
    <t>51.56N, 46.95E</t>
  </si>
  <si>
    <t>59.76S, 113.76E</t>
  </si>
  <si>
    <t>66.44N, 44.05E</t>
  </si>
  <si>
    <t>14.55S, 39.87W</t>
  </si>
  <si>
    <t>81.80S, 114.36W</t>
  </si>
  <si>
    <t>61.72N, 102.93E</t>
  </si>
  <si>
    <t>46.55S, 178.85W</t>
  </si>
  <si>
    <t>43.08S, 35.75W</t>
  </si>
  <si>
    <t>31.76S, 174.85E</t>
  </si>
  <si>
    <t>58.56N, 116.65E</t>
  </si>
  <si>
    <t>19.32S, 82.80E</t>
  </si>
  <si>
    <t>55.54S, 106.77E</t>
  </si>
  <si>
    <t>50.33S, 97.33E</t>
  </si>
  <si>
    <t>11.37S, 104.83E</t>
  </si>
  <si>
    <t>29.66S, 39.43W</t>
  </si>
  <si>
    <t>10.23S, 171.04W</t>
  </si>
  <si>
    <t>42.87S, 98.84E</t>
  </si>
  <si>
    <t>39.78S, 77.65W</t>
  </si>
  <si>
    <t>10.23N, 140.22E</t>
  </si>
  <si>
    <t>41.40N, 147.61E</t>
  </si>
  <si>
    <t>23.20N, 105.30E</t>
  </si>
  <si>
    <t>60.41S, 17.17W</t>
  </si>
  <si>
    <t>20.79S, 126.53W</t>
  </si>
  <si>
    <t>78.44N, 157.49E</t>
  </si>
  <si>
    <t>15.23N, 98.45E</t>
  </si>
  <si>
    <t>18.01S, 74.77W</t>
  </si>
  <si>
    <t>69.13N, 133.96E</t>
  </si>
  <si>
    <t>28.36S, 144.56W</t>
  </si>
  <si>
    <t>61.86N, 133.13E</t>
  </si>
  <si>
    <t>15.48N, 144.15E</t>
  </si>
  <si>
    <t>6.16S, 149.41W</t>
  </si>
  <si>
    <t>23.76N, 158.49E</t>
  </si>
  <si>
    <t>55.52S, 116.66E</t>
  </si>
  <si>
    <t>57.22N, 96.56W</t>
  </si>
  <si>
    <t>53.77N, 134.68E</t>
  </si>
  <si>
    <t>52.41S, 73.46W</t>
  </si>
  <si>
    <t>82.53N, 43.11E</t>
  </si>
  <si>
    <t>15.61N, 163.79E</t>
  </si>
  <si>
    <t>43.37N, 99.20E</t>
  </si>
  <si>
    <t>68.63N, 62.23E</t>
  </si>
  <si>
    <t>28.90S, 124.21E</t>
  </si>
  <si>
    <t>19.17S, 11.71W</t>
  </si>
  <si>
    <t>59.35N, 45.28E</t>
  </si>
  <si>
    <t>72.75N, 78.29E</t>
  </si>
  <si>
    <t>18.23S, 141.08W</t>
  </si>
  <si>
    <t>25.97S, 157.63W</t>
  </si>
  <si>
    <t>28.35S, 174.36W</t>
  </si>
  <si>
    <t>50.70S, 111.93W</t>
  </si>
  <si>
    <t>54.81S, 50.89E</t>
  </si>
  <si>
    <t>59.20S, 128.86E</t>
  </si>
  <si>
    <t>34.61N, 104.34E</t>
  </si>
  <si>
    <t>19.14S, 103.55E</t>
  </si>
  <si>
    <t>46.75S, 129.00E</t>
  </si>
  <si>
    <t>44.83S, 78.87E</t>
  </si>
  <si>
    <t>12.20N, 39.20W</t>
  </si>
  <si>
    <t>62.46S, 79.45E</t>
  </si>
  <si>
    <t>6.14S, 77.73E</t>
  </si>
  <si>
    <t>26.81N, 119.06E</t>
  </si>
  <si>
    <t>35.74S, 18.12W</t>
  </si>
  <si>
    <t>38.94S, 150.50W</t>
  </si>
  <si>
    <t>68.33N, 161.93E</t>
  </si>
  <si>
    <t>23.33N, 21.37E</t>
  </si>
  <si>
    <t>38.22N, 28.11W</t>
  </si>
  <si>
    <t>74.11N, 137.64E</t>
  </si>
  <si>
    <t>22.37N, 68.68E</t>
  </si>
  <si>
    <t>73.05N, 60.79E</t>
  </si>
  <si>
    <t>48.29S, 106.52W</t>
  </si>
  <si>
    <t>64.40N, 164.58E</t>
  </si>
  <si>
    <t>40.73S, 102.85E</t>
  </si>
  <si>
    <t>20.07N, 77.43E</t>
  </si>
  <si>
    <t>16.42N, 150.92E</t>
  </si>
  <si>
    <t>28.37N, 21.35W</t>
  </si>
  <si>
    <t>23.35N, 142.76E</t>
  </si>
  <si>
    <t>5.09N, 106.74E</t>
  </si>
  <si>
    <t>27.61S, 58.88W</t>
  </si>
  <si>
    <t>16.87N, 11.77E</t>
  </si>
  <si>
    <t>61.98N, 150.10E</t>
  </si>
  <si>
    <t>55.71S, 72.69W</t>
  </si>
  <si>
    <t>12.36S, 101.15E</t>
  </si>
  <si>
    <t>57.80N, 163.40E</t>
  </si>
  <si>
    <t>40.94S, 159.17W</t>
  </si>
  <si>
    <t>55.99S, 141.50W</t>
  </si>
  <si>
    <t>70.34N, 146.84W</t>
  </si>
  <si>
    <t>46.15S, 51.26W</t>
  </si>
  <si>
    <t>20.93S, 92.68W</t>
  </si>
  <si>
    <t>43.25S, 76.61W</t>
  </si>
  <si>
    <t>47.63N, 24.78W</t>
  </si>
  <si>
    <t>38.90S, 143.56E</t>
  </si>
  <si>
    <t>53.40N, 111.26E</t>
  </si>
  <si>
    <t>7.07N, 81.25W</t>
  </si>
  <si>
    <t>47.12N, 59.34W</t>
  </si>
  <si>
    <t>49.53N, 130.67E</t>
  </si>
  <si>
    <t>5.93S, 69.25E</t>
  </si>
  <si>
    <t>47.67S, 83.43E</t>
  </si>
  <si>
    <t>48.54S, 145.59W</t>
  </si>
  <si>
    <t>42.70N, 131.38E</t>
  </si>
  <si>
    <t>84.42N, 135.20E</t>
  </si>
  <si>
    <t>3.21S, 174.40W</t>
  </si>
  <si>
    <t>60.48S, 59.90E</t>
  </si>
  <si>
    <t>89.75N, 168.91E</t>
  </si>
  <si>
    <t>33.90S, 114.71W</t>
  </si>
  <si>
    <t>88.60S, 178.38W</t>
  </si>
  <si>
    <t>6.54S, 80.82E</t>
  </si>
  <si>
    <t>13.34S, 80.72E</t>
  </si>
  <si>
    <t>48.46S, 31.20W</t>
  </si>
  <si>
    <t>46.80S, 106.83E</t>
  </si>
  <si>
    <t>41.19S, 8.99W</t>
  </si>
  <si>
    <t>16.49N, 136.60E</t>
  </si>
  <si>
    <t>70.64N, 161.36E</t>
  </si>
  <si>
    <t>55.83S, 125.27E</t>
  </si>
  <si>
    <t>8.67N, 39.06W</t>
  </si>
  <si>
    <t>46.62N, 176.95W</t>
  </si>
  <si>
    <t>53.18S, 128.27E</t>
  </si>
  <si>
    <t>58.65N, 128.29E</t>
  </si>
  <si>
    <t>41.61S, 97.58E</t>
  </si>
  <si>
    <t>12.70S, 143.33E</t>
  </si>
  <si>
    <t>20.37N, 144.99E</t>
  </si>
  <si>
    <t>67.02S, 58.43E</t>
  </si>
  <si>
    <t>45.98S, 28.18W</t>
  </si>
  <si>
    <t>78.38N, 146.34E</t>
  </si>
  <si>
    <t>14.59S, 138.00E</t>
  </si>
  <si>
    <t>11.01S, 95.28E</t>
  </si>
  <si>
    <t>13.46S, 73.35E</t>
  </si>
  <si>
    <t>15.09N, 66.28E</t>
  </si>
  <si>
    <t>16.42N, 18.87E</t>
  </si>
  <si>
    <t>22.86S, 93.87E</t>
  </si>
  <si>
    <t>85.18S, 94.29E</t>
  </si>
  <si>
    <t>53.44S, 32.99W</t>
  </si>
  <si>
    <t>6.96N, 162.13W</t>
  </si>
  <si>
    <t>39.85S, 90.74E</t>
  </si>
  <si>
    <t>40.39S, 2.55E</t>
  </si>
  <si>
    <t>44.08N, 130.23E</t>
  </si>
  <si>
    <t>68.70S, 78.60E</t>
  </si>
  <si>
    <t>32.38N, 40.18W</t>
  </si>
  <si>
    <t>48.58S, 70.68W</t>
  </si>
  <si>
    <t>67.25S, 19.32W</t>
  </si>
  <si>
    <t>34.46S, 144.11E</t>
  </si>
  <si>
    <t>6.28N, 78.69E</t>
  </si>
  <si>
    <t>13.91S, 101.12E</t>
  </si>
  <si>
    <t>33.72N, 94.19E</t>
  </si>
  <si>
    <t>36.07S, 112.82W</t>
  </si>
  <si>
    <t>43.53S, 64.32E</t>
  </si>
  <si>
    <t>45.70N, 134.85E</t>
  </si>
  <si>
    <t>63.04N, 84.63W</t>
  </si>
  <si>
    <t>39.57S, 96.47E</t>
  </si>
  <si>
    <t>53.48S, 111.03W</t>
  </si>
  <si>
    <t>14.26N, 100.20W</t>
  </si>
  <si>
    <t>6.44S, 21.35W</t>
  </si>
  <si>
    <t>70.15S, 76.87E</t>
  </si>
  <si>
    <t>36.67N, 8.98W</t>
  </si>
  <si>
    <t>5.23N, 126.76W</t>
  </si>
  <si>
    <t>67.44N, 77.55E</t>
  </si>
  <si>
    <t>14.56S, 143.55W</t>
  </si>
  <si>
    <t>1.53N, 142.37E</t>
  </si>
  <si>
    <t>44.90N, 135.49E</t>
  </si>
  <si>
    <t>63.90N, 99.05E</t>
  </si>
  <si>
    <t>17.06N, 131.22E</t>
  </si>
  <si>
    <t>36.39S, 105.41E</t>
  </si>
  <si>
    <t>31.82S, 86.83W</t>
  </si>
  <si>
    <t>27.17N, 143.35E</t>
  </si>
  <si>
    <t>34.48N, 154.95E</t>
  </si>
  <si>
    <t>2.85S, 49.59E</t>
  </si>
  <si>
    <t>37.41N, 122.65E</t>
  </si>
  <si>
    <t>34.39S, 67.72W</t>
  </si>
  <si>
    <t>28.56N, 171.18E</t>
  </si>
  <si>
    <t>44.63S, 91.38W</t>
  </si>
  <si>
    <t>8.43N, 107.25E</t>
  </si>
  <si>
    <t>64.14S, 152.54W</t>
  </si>
  <si>
    <t>50.67N, 37.03E</t>
  </si>
  <si>
    <t>49.85S, 165.46W</t>
  </si>
  <si>
    <t>50.03N, 152.18E</t>
  </si>
  <si>
    <t>43.53S, 69.45W</t>
  </si>
  <si>
    <t>12.33S, 111.01E</t>
  </si>
  <si>
    <t>61.28S, 91.29E</t>
  </si>
  <si>
    <t>14.65S, 115.32W</t>
  </si>
  <si>
    <t>57.82S, 93.92E</t>
  </si>
  <si>
    <t>84.12N, 124.70E</t>
  </si>
  <si>
    <t>17.76N, 61.43E</t>
  </si>
  <si>
    <t>8.56S, 41.13E</t>
  </si>
  <si>
    <t>40.15S, 152.99E</t>
  </si>
  <si>
    <t>41.10S, 126.52E</t>
  </si>
  <si>
    <t>9.17N, 171.60E</t>
  </si>
  <si>
    <t>46.18N, 107.63E</t>
  </si>
  <si>
    <t>48.53N, 24.57W</t>
  </si>
  <si>
    <t>24.50N, 141.82E</t>
  </si>
  <si>
    <t>4.75S, 84.31E</t>
  </si>
  <si>
    <t>40.78S, 71.94E</t>
  </si>
  <si>
    <t>42.95S, 73.24W</t>
  </si>
  <si>
    <t>62.10S, 53.67E</t>
  </si>
  <si>
    <t>64.15S, 92.53E</t>
  </si>
  <si>
    <t>39.18S, 55.40E</t>
  </si>
  <si>
    <t>20.49N, 150.77E</t>
  </si>
  <si>
    <t>1.26S, 141.29W</t>
  </si>
  <si>
    <t>31.34N, 128.61E</t>
  </si>
  <si>
    <t>72.51N, 91.60W</t>
  </si>
  <si>
    <t>32.66S, 32.52W</t>
  </si>
  <si>
    <t>8.62S, 58.85E</t>
  </si>
  <si>
    <t>29.72S, 166.86E</t>
  </si>
  <si>
    <t>31.00S, 74.72E</t>
  </si>
  <si>
    <t>70.07S, 161.69W</t>
  </si>
  <si>
    <t>41.62N, 150.53E</t>
  </si>
  <si>
    <t>51.04N, 149.25E</t>
  </si>
  <si>
    <t>45.04S, 92.81W</t>
  </si>
  <si>
    <t>66.81S, 79.18W</t>
  </si>
  <si>
    <t>12.23S, 112.07W</t>
  </si>
  <si>
    <t>26.96N, 100.94E</t>
  </si>
  <si>
    <t>83.72N, 114.72E</t>
  </si>
  <si>
    <t>46.35S, 86.03W</t>
  </si>
  <si>
    <t>59.33S, 153.44W</t>
  </si>
  <si>
    <t>57.87S, 132.24W</t>
  </si>
  <si>
    <t>11.17N, 39.44E</t>
  </si>
  <si>
    <t>7.03N, 8.67E</t>
  </si>
  <si>
    <t>12.96S, 117.24W</t>
  </si>
  <si>
    <t>16.25S, 22.04W</t>
  </si>
  <si>
    <t>75.76S, 43.00W</t>
  </si>
  <si>
    <t>24.94S, 96.01E</t>
  </si>
  <si>
    <t>52.04S, 108.34W</t>
  </si>
  <si>
    <t>51.98N, 37.54E</t>
  </si>
  <si>
    <t>1.39N, 104.18W</t>
  </si>
  <si>
    <t>6.53S, 120.94E</t>
  </si>
  <si>
    <t>12.85S, 75.44E</t>
  </si>
  <si>
    <t>24.06N, 63.26E</t>
  </si>
  <si>
    <t>57.13S, 165.67W</t>
  </si>
  <si>
    <t>14.94S, 112.53E</t>
  </si>
  <si>
    <t>43.73N, 173.22E</t>
  </si>
  <si>
    <t>47.48S, 93.91W</t>
  </si>
  <si>
    <t>62.12N, 128.42W</t>
  </si>
  <si>
    <t>19.25S, 35.27W</t>
  </si>
  <si>
    <t>50.06S, 83.00E</t>
  </si>
  <si>
    <t>46.01S, 177.04E</t>
  </si>
  <si>
    <t>2.49S, 141.19E</t>
  </si>
  <si>
    <t>63.09S, 114.15W</t>
  </si>
  <si>
    <t>33.55S, 111.58W</t>
  </si>
  <si>
    <t>38.68S, 67.94E</t>
  </si>
  <si>
    <t>19.87S, 73.41W</t>
  </si>
  <si>
    <t>7.68S, 104.87E</t>
  </si>
  <si>
    <t>64.90S, 134.68E</t>
  </si>
  <si>
    <t>26.08S, 33.61W</t>
  </si>
  <si>
    <t>3.76N, 20.20W</t>
  </si>
  <si>
    <t>39.21N, 156.53E</t>
  </si>
  <si>
    <t>58.63S, 42.39W</t>
  </si>
  <si>
    <t>2.66N, 7.54W</t>
  </si>
  <si>
    <t>33.51S, 75.29E</t>
  </si>
  <si>
    <t>39.23N, 86.99E</t>
  </si>
  <si>
    <t>46.64S, 106.91W</t>
  </si>
  <si>
    <t>33.18N, 176.84E</t>
  </si>
  <si>
    <t>69.89S, 98.65E</t>
  </si>
  <si>
    <t>38.54S, 84.49W</t>
  </si>
  <si>
    <t>17.46N, 113.68E</t>
  </si>
  <si>
    <t>52.94S, 130.90E</t>
  </si>
  <si>
    <t>20.89S, 68.29W</t>
  </si>
  <si>
    <t>34.34S, 52.37E</t>
  </si>
  <si>
    <t>35.14S, 17.75W</t>
  </si>
  <si>
    <t>44.08S, 18.07E</t>
  </si>
  <si>
    <t>84.83S, 98.75E</t>
  </si>
  <si>
    <t>47.20S, 3.13E</t>
  </si>
  <si>
    <t>26.95S, 82.88E</t>
  </si>
  <si>
    <t>8.40N, 101.51E</t>
  </si>
  <si>
    <t>59.71S, 77.91E</t>
  </si>
  <si>
    <t>53.58S, 168.38W</t>
  </si>
  <si>
    <t>58.52N, 155.41E</t>
  </si>
  <si>
    <t>28.29S, 137.50E</t>
  </si>
  <si>
    <t>80.39N, 12.85W</t>
  </si>
  <si>
    <t>60.62S, 174.70W</t>
  </si>
  <si>
    <t>38.06S, 34.64W</t>
  </si>
  <si>
    <t>40.41S, 28.39W</t>
  </si>
  <si>
    <t>15.72S, 139.64W</t>
  </si>
  <si>
    <t>19.83S, 47.37W</t>
  </si>
  <si>
    <t>27.15N, 99.75E</t>
  </si>
  <si>
    <t>26.34N, 162.98E</t>
  </si>
  <si>
    <t>26.18N, 108.66W</t>
  </si>
  <si>
    <t>8.08S, 59.98W</t>
  </si>
  <si>
    <t>27.98N, 145.48E</t>
  </si>
  <si>
    <t>28.28S, 178.85W</t>
  </si>
  <si>
    <t>49.54N, 119.10E</t>
  </si>
  <si>
    <t>63.33N, 23.60W</t>
  </si>
  <si>
    <t>52.06S, 151.33E</t>
  </si>
  <si>
    <t>85.95N, 156.47E</t>
  </si>
  <si>
    <t>67.89S, 116.40E</t>
  </si>
  <si>
    <t>54.52S, 77.63E</t>
  </si>
  <si>
    <t>40.60S, 66.63E</t>
  </si>
  <si>
    <t>21.90N, 137.59E</t>
  </si>
  <si>
    <t>44.46S, 29.42W</t>
  </si>
  <si>
    <t>57.91S, 95.05W</t>
  </si>
  <si>
    <t>12.66S, 154.21E</t>
  </si>
  <si>
    <t>39.88S, 63.08W</t>
  </si>
  <si>
    <t>17.91N, 17.37E</t>
  </si>
  <si>
    <t>56.48S, 143.19E</t>
  </si>
  <si>
    <t>47.06S, 176.19W</t>
  </si>
  <si>
    <t>1.06S, 81.57E</t>
  </si>
  <si>
    <t>45.23N, 95.07E</t>
  </si>
  <si>
    <t>77.31S, 115.76E</t>
  </si>
  <si>
    <t>46.41N, 115.24W</t>
  </si>
  <si>
    <t>83.75N, 95.62W</t>
  </si>
  <si>
    <t>52.82S, 77.07E</t>
  </si>
  <si>
    <t>42.59N, 177.86E</t>
  </si>
  <si>
    <t>46.30N, 17.66E</t>
  </si>
  <si>
    <t>17.60S, 2.67W</t>
  </si>
  <si>
    <t>4.29N, 43.58E</t>
  </si>
  <si>
    <t>64.59N, 110.30E</t>
  </si>
  <si>
    <t>19.56N, 5.01W</t>
  </si>
  <si>
    <t>20.17S, 47.53W</t>
  </si>
  <si>
    <t>2.49S, 105.72W</t>
  </si>
  <si>
    <t>25.74S, 167.37W</t>
  </si>
  <si>
    <t>54.57S, 101.56W</t>
  </si>
  <si>
    <t>63.58N, 130.09E</t>
  </si>
  <si>
    <t>4.80N, 68.17E</t>
  </si>
  <si>
    <t>32.46S, 86.11E</t>
  </si>
  <si>
    <t>69.59S, 168.28W</t>
  </si>
  <si>
    <t>51.14S, 20.78W</t>
  </si>
  <si>
    <t>15.06S, 140.98E</t>
  </si>
  <si>
    <t>48.16S, 127.17W</t>
  </si>
  <si>
    <t>17.51N, 165.95W</t>
  </si>
  <si>
    <t>50.61S, 10.79W</t>
  </si>
  <si>
    <t>42.11S, 22.73W</t>
  </si>
  <si>
    <t>24.79N, 3.03W</t>
  </si>
  <si>
    <t>53.91S, 57.31W</t>
  </si>
  <si>
    <t>20.98S, 78.18E</t>
  </si>
  <si>
    <t>56.01S, 122.31E</t>
  </si>
  <si>
    <t>19.85S, 20.00W</t>
  </si>
  <si>
    <t>3.75N, 42.65W</t>
  </si>
  <si>
    <t>26.46N, 14.84E</t>
  </si>
  <si>
    <t>5.09S, 125.53W</t>
  </si>
  <si>
    <t>3.86N, 115.39W</t>
  </si>
  <si>
    <t>60.51S, 118.66W</t>
  </si>
  <si>
    <t>39.45S, 24.21W</t>
  </si>
  <si>
    <t>54.51S, 76.92E</t>
  </si>
  <si>
    <t>10.93N, 121.28E</t>
  </si>
  <si>
    <t>38.26S, 87.63E</t>
  </si>
  <si>
    <t>18.93N, 75.85E</t>
  </si>
  <si>
    <t>21.76S, 32.76W</t>
  </si>
  <si>
    <t>70.92N, 116.48E</t>
  </si>
  <si>
    <t>64.64N, 97.49W</t>
  </si>
  <si>
    <t>58.03S, 44.30W</t>
  </si>
  <si>
    <t>11.84N, 10.11W</t>
  </si>
  <si>
    <t>57.52S, 116.67E</t>
  </si>
  <si>
    <t>20.82S, 93.99W</t>
  </si>
  <si>
    <t>63.21N, 33.63E</t>
  </si>
  <si>
    <t>47.82S, 10.50W</t>
  </si>
  <si>
    <t>52.01N, 9.80W</t>
  </si>
  <si>
    <t>2.35S, 171.22W</t>
  </si>
  <si>
    <t>48.05N, 157.69E</t>
  </si>
  <si>
    <t>12.15N, 125.10E</t>
  </si>
  <si>
    <t>47.81N, 110.54E</t>
  </si>
  <si>
    <t>44.02N, 138.89E</t>
  </si>
  <si>
    <t>38.88S, 59.30W</t>
  </si>
  <si>
    <t>23.63S, 12.82W</t>
  </si>
  <si>
    <t>3.79N, 129.21E</t>
  </si>
  <si>
    <t>77.29S, 13.48W</t>
  </si>
  <si>
    <t>27.99N, 131.78E</t>
  </si>
  <si>
    <t>29.69S, 57.60E</t>
  </si>
  <si>
    <t>1.38N, 145.99E</t>
  </si>
  <si>
    <t>52.96S, 119.34E</t>
  </si>
  <si>
    <t>58.57N, 162.89E</t>
  </si>
  <si>
    <t>61.99S, 179.21E</t>
  </si>
  <si>
    <t>14.67N, 137.86E</t>
  </si>
  <si>
    <t>35.66S, 75.54W</t>
  </si>
  <si>
    <t>32.25S, 146.09W</t>
  </si>
  <si>
    <t>51.68N, 32.52E</t>
  </si>
  <si>
    <t>49.70S, 110.62W</t>
  </si>
  <si>
    <t>9.40N, 65.58W</t>
  </si>
  <si>
    <t>32.52S, 111.82W</t>
  </si>
  <si>
    <t>41.20N, 31.05W</t>
  </si>
  <si>
    <t>13.91S, 54.30W</t>
  </si>
  <si>
    <t>21.30N, 120.63E</t>
  </si>
  <si>
    <t>53.01S, 101.12E</t>
  </si>
  <si>
    <t>33.09N, 154.38E</t>
  </si>
  <si>
    <t>26.94N, 114.79W</t>
  </si>
  <si>
    <t>61.09N, 98.78W</t>
  </si>
  <si>
    <t>61.34N, 55.22W</t>
  </si>
  <si>
    <t>48.77N, 4.05W</t>
  </si>
  <si>
    <t>52.23S, 78.12E</t>
  </si>
  <si>
    <t>9.80N, 176.86W</t>
  </si>
  <si>
    <t>46.92S, 26.98W</t>
  </si>
  <si>
    <t>44.75S, 144.15E</t>
  </si>
  <si>
    <t>67.69N, 137.19E</t>
  </si>
  <si>
    <t>42.86N, 3.93E</t>
  </si>
  <si>
    <t>29.10S, 100.86E</t>
  </si>
  <si>
    <t>17.23S, 43.92W</t>
  </si>
  <si>
    <t>10.74S, 62.61E</t>
  </si>
  <si>
    <t>40.00S, 59.69E</t>
  </si>
  <si>
    <t>47.57S, 169.26E</t>
  </si>
  <si>
    <t>55.43S, 91.59E</t>
  </si>
  <si>
    <t>9.32N, 129.93E</t>
  </si>
  <si>
    <t>32.03N, 83.62W</t>
  </si>
  <si>
    <t>76.67S, 9.25W</t>
  </si>
  <si>
    <t>21.99S, 134.74W</t>
  </si>
  <si>
    <t>41.47S, 76.56W</t>
  </si>
  <si>
    <t>85.85N, 153.11E</t>
  </si>
  <si>
    <t>49.12S, 65.15W</t>
  </si>
  <si>
    <t>79.39N, 109.87E</t>
  </si>
  <si>
    <t>44.15S, 84.80W</t>
  </si>
  <si>
    <t>52.50S, 41.16W</t>
  </si>
  <si>
    <t>36.49N, 136.46E</t>
  </si>
  <si>
    <t>18.21S, 3.63W</t>
  </si>
  <si>
    <t>71.13N, 142.26E</t>
  </si>
  <si>
    <t>13.69N, 44.20E</t>
  </si>
  <si>
    <t>28.36S, 107.16E</t>
  </si>
  <si>
    <t>33.42S, 138.61W</t>
  </si>
  <si>
    <t>73.01S, 115.80E</t>
  </si>
  <si>
    <t>39.25S, 130.29W</t>
  </si>
  <si>
    <t>17.06N, 156.36E</t>
  </si>
  <si>
    <t>32.97N, 103.08E</t>
  </si>
  <si>
    <t>54.25N, 22.08E</t>
  </si>
  <si>
    <t>19.60N, 159.43E</t>
  </si>
  <si>
    <t>42.94N, 15.77W</t>
  </si>
  <si>
    <t>28.18N, 178.71E</t>
  </si>
  <si>
    <t>72.34N, 138.45E</t>
  </si>
  <si>
    <t>48.69S, 25.02W</t>
  </si>
  <si>
    <t>80.04N, 174.08W</t>
  </si>
  <si>
    <t>8.00S, 142.08W</t>
  </si>
  <si>
    <t>63.69S, 147.55W</t>
  </si>
  <si>
    <t>60.29N, 50.59W</t>
  </si>
  <si>
    <t>67.51S, 174.22W</t>
  </si>
  <si>
    <t>42.37N, 71.19W</t>
  </si>
  <si>
    <t>57.62S, 96.48W</t>
  </si>
  <si>
    <t>1.70S, 147.45W</t>
  </si>
  <si>
    <t>54.58S, 19.00W</t>
  </si>
  <si>
    <t>47.33N, 117.32E</t>
  </si>
  <si>
    <t>62.07S, 98.37E</t>
  </si>
  <si>
    <t>10.19S, 92.91W</t>
  </si>
  <si>
    <t>72.59N, 100.05E</t>
  </si>
  <si>
    <t>31.85S, 126.25E</t>
  </si>
  <si>
    <t>12.58N, 139.05W</t>
  </si>
  <si>
    <t>22.44S, 7.22W</t>
  </si>
  <si>
    <t>3.11S, 85.97W</t>
  </si>
  <si>
    <t>33.87N, 143.52E</t>
  </si>
  <si>
    <t>10.84N, 8.10E</t>
  </si>
  <si>
    <t>6.75S, 16.81W</t>
  </si>
  <si>
    <t>85.25N, 101.32W</t>
  </si>
  <si>
    <t>46.28S, 150.92W</t>
  </si>
  <si>
    <t>42.61N, 161.37E</t>
  </si>
  <si>
    <t>44.82S, 136.76E</t>
  </si>
  <si>
    <t>73.38S, 156.21W</t>
  </si>
  <si>
    <t>9.05N, 104.41E</t>
  </si>
  <si>
    <t>45.61N, 10.38W</t>
  </si>
  <si>
    <t>34.95N, 42.97W</t>
  </si>
  <si>
    <t>47.78S, 146.09W</t>
  </si>
  <si>
    <t>35.25S, 82.20E</t>
  </si>
  <si>
    <t>82.33S, 112.28E</t>
  </si>
  <si>
    <t>1.01S, 164.87W</t>
  </si>
  <si>
    <t>74.97S, 112.17E</t>
  </si>
  <si>
    <t>42.70N, 15.84E</t>
  </si>
  <si>
    <t>56.86N, 141.53E</t>
  </si>
  <si>
    <t>70.55N, 121.92W</t>
  </si>
  <si>
    <t>25.52S, 24.98W</t>
  </si>
  <si>
    <t>54.56S, 12.39E</t>
  </si>
  <si>
    <t>4.94N, 76.26E</t>
  </si>
  <si>
    <t>55.67S, 153.29E</t>
  </si>
  <si>
    <t>2.14S, 15.98W</t>
  </si>
  <si>
    <t>3.35S, 127.35W</t>
  </si>
  <si>
    <t>58.77S, 119.73E</t>
  </si>
  <si>
    <t>23.90S, 116.22W</t>
  </si>
  <si>
    <t>60.99S, 105.38E</t>
  </si>
  <si>
    <t>10.36N, 3.38W</t>
  </si>
  <si>
    <t>9.79S, 177.10W</t>
  </si>
  <si>
    <t>54.07N, 116.38E</t>
  </si>
  <si>
    <t>51.42S, 12.50W</t>
  </si>
  <si>
    <t>82.09N, 135.24W</t>
  </si>
  <si>
    <t>18.47N, 136.24E</t>
  </si>
  <si>
    <t>58.51S, 155.38W</t>
  </si>
  <si>
    <t>56.45N, 145.37E</t>
  </si>
  <si>
    <t>53.31S, 144.42E</t>
  </si>
  <si>
    <t>21.80N, 4.34E</t>
  </si>
  <si>
    <t>2.66N, 97.61W</t>
  </si>
  <si>
    <t>10.52S, 69.25W</t>
  </si>
  <si>
    <t>15.71N, 113.83E</t>
  </si>
  <si>
    <t>18.35N, 148.05E</t>
  </si>
  <si>
    <t>73.44N, 106.17W</t>
  </si>
  <si>
    <t>32.00N, 170.86E</t>
  </si>
  <si>
    <t>17.13S, 106.19W</t>
  </si>
  <si>
    <t>45.88S, 130.93E</t>
  </si>
  <si>
    <t>33.40N, 140.07E</t>
  </si>
  <si>
    <t>81.03S, 79.35W</t>
  </si>
  <si>
    <t>39.27N, 37.38W</t>
  </si>
  <si>
    <t>38.76N, 158.42E</t>
  </si>
  <si>
    <t>47.77S, 152.89W</t>
  </si>
  <si>
    <t>27.05S, 152.56E</t>
  </si>
  <si>
    <t>12.00N, 147.69E</t>
  </si>
  <si>
    <t>6.09S, 132.89E</t>
  </si>
  <si>
    <t>76.24N, 38.47E</t>
  </si>
  <si>
    <t>54.91N, 131.98E</t>
  </si>
  <si>
    <t>15.14N, 68.00W</t>
  </si>
  <si>
    <t>84.26N, 13.18E</t>
  </si>
  <si>
    <t>46.02N, 111.37W</t>
  </si>
  <si>
    <t>18.85S, 157.74E</t>
  </si>
  <si>
    <t>2.89S, 129.34E</t>
  </si>
  <si>
    <t>36.66N, 47.70W</t>
  </si>
  <si>
    <t>16.27N, 109.14E</t>
  </si>
  <si>
    <t>21.20S, 53.87W</t>
  </si>
  <si>
    <t>58.98S, 144.80W</t>
  </si>
  <si>
    <t>66.00N, 98.77W</t>
  </si>
  <si>
    <t>13.15S, 39.40W</t>
  </si>
  <si>
    <t>81.56S, 121.81E</t>
  </si>
  <si>
    <t>72.17S, 146.03W</t>
  </si>
  <si>
    <t>60.41S, 145.89E</t>
  </si>
  <si>
    <t>41.69S, 93.67W</t>
  </si>
  <si>
    <t>47.05N, 179.57W</t>
  </si>
  <si>
    <t>63.35S, 77.68E</t>
  </si>
  <si>
    <t>11.43N, 19.93E</t>
  </si>
  <si>
    <t>42.97S, 143.50W</t>
  </si>
  <si>
    <t>11.95S, 60.54W</t>
  </si>
  <si>
    <t>22.76S, 26.89W</t>
  </si>
  <si>
    <t>51.14S, 47.86W</t>
  </si>
  <si>
    <t>52.78N, 177.66W</t>
  </si>
  <si>
    <t>16.19N, 126.02E</t>
  </si>
  <si>
    <t>52.43N, 150.74E</t>
  </si>
  <si>
    <t>69.36S, 100.90E</t>
  </si>
  <si>
    <t>14.64N, 17.19E</t>
  </si>
  <si>
    <t>41.57S, 107.12E</t>
  </si>
  <si>
    <t>45.70N, 171.70E</t>
  </si>
  <si>
    <t>10.99S, 107.59W</t>
  </si>
  <si>
    <t>70.40S, 105.63E</t>
  </si>
  <si>
    <t>6.04S, 99.67E</t>
  </si>
  <si>
    <t>32.76S, 124.84E</t>
  </si>
  <si>
    <t>39.16N, 13.80E</t>
  </si>
  <si>
    <t>34.06S, 90.34W</t>
  </si>
  <si>
    <t>60.16S, 121.64W</t>
  </si>
  <si>
    <t>40.61S, 98.24W</t>
  </si>
  <si>
    <t>64.42S, 153.34W</t>
  </si>
  <si>
    <t>35.99S, 156.24E</t>
  </si>
  <si>
    <t>58.64N, 53.20E</t>
  </si>
  <si>
    <t>58.90S, 110.39W</t>
  </si>
  <si>
    <t>29.85S, 96.84E</t>
  </si>
  <si>
    <t>13.78N, 138.19E</t>
  </si>
  <si>
    <t>27.91N, 19.37E</t>
  </si>
  <si>
    <t>6.10N, 96.95E</t>
  </si>
  <si>
    <t>12.29N, 138.04E</t>
  </si>
  <si>
    <t>44.06N, 81.61E</t>
  </si>
  <si>
    <t>7.29N, 127.29E</t>
  </si>
  <si>
    <t>67.32S, 172.64E</t>
  </si>
  <si>
    <t>29.56N, 31.52E</t>
  </si>
  <si>
    <t>2.63S, 158.55E</t>
  </si>
  <si>
    <t>4.27N, 16.83W</t>
  </si>
  <si>
    <t>8.57N, 125.01W</t>
  </si>
  <si>
    <t>23.78N, 28.98W</t>
  </si>
  <si>
    <t>68.52S, 145.37W</t>
  </si>
  <si>
    <t>49.58S, 107.34E</t>
  </si>
  <si>
    <t>35.09S, 112.69E</t>
  </si>
  <si>
    <t>14.19N, 133.79E</t>
  </si>
  <si>
    <t>17.35S, 93.77E</t>
  </si>
  <si>
    <t>16.39N, 116.70E</t>
  </si>
  <si>
    <t>43.65S, 27.27W</t>
  </si>
  <si>
    <t>46.28N, 173.97E</t>
  </si>
  <si>
    <t>61.81S, 116.51W</t>
  </si>
  <si>
    <t>56.73S, 79.42E</t>
  </si>
  <si>
    <t>20.01S, 51.97W</t>
  </si>
  <si>
    <t>60.67S, 177.18W</t>
  </si>
  <si>
    <t>87.94N, 149.07E</t>
  </si>
  <si>
    <t>53.82N, 167.71W</t>
  </si>
  <si>
    <t>8.46N, 155.81W</t>
  </si>
  <si>
    <t>9.92N, 58.44E</t>
  </si>
  <si>
    <t>21.64S, 98.47W</t>
  </si>
  <si>
    <t>27.91S, 34.42W</t>
  </si>
  <si>
    <t>69.45S, 9.73W</t>
  </si>
  <si>
    <t>61.75S, 18.51W</t>
  </si>
  <si>
    <t>13.08S, 174.89W</t>
  </si>
  <si>
    <t>18.23N, 124.33E</t>
  </si>
  <si>
    <t>27.80S, 30.16W</t>
  </si>
  <si>
    <t>48.33S, 22.66W</t>
  </si>
  <si>
    <t>44.54S, 79.37W</t>
  </si>
  <si>
    <t>77.20N, 108.93W</t>
  </si>
  <si>
    <t>48.10S, 66.71E</t>
  </si>
  <si>
    <t>46.38S, 95.14W</t>
  </si>
  <si>
    <t>31.04S, 68.71W</t>
  </si>
  <si>
    <t>23.57N, 163.62E</t>
  </si>
  <si>
    <t>47.13S, 48.22E</t>
  </si>
  <si>
    <t>42.04N, 11.49W</t>
  </si>
  <si>
    <t>32.80N, 75.61W</t>
  </si>
  <si>
    <t>36.96S, 144.50E</t>
  </si>
  <si>
    <t>20.78N, 157.78E</t>
  </si>
  <si>
    <t>37.86S, 100.41E</t>
  </si>
  <si>
    <t>18.82S, 172.00E</t>
  </si>
  <si>
    <t>27.37N, 117.47E</t>
  </si>
  <si>
    <t>85.58N, 108.11E</t>
  </si>
  <si>
    <t>38.88N, 144.40E</t>
  </si>
  <si>
    <t>61.92S, 31.22W</t>
  </si>
  <si>
    <t>41.35S, 160.41W</t>
  </si>
  <si>
    <t>38.52N, 75.55E</t>
  </si>
  <si>
    <t>60.85S, 100.34E</t>
  </si>
  <si>
    <t>38.00N, 167.56E</t>
  </si>
  <si>
    <t>9.96N, 42.14E</t>
  </si>
  <si>
    <t>50.28S, 75.98E</t>
  </si>
  <si>
    <t>54.87S, 87.75E</t>
  </si>
  <si>
    <t>83.31N, 113.64W</t>
  </si>
  <si>
    <t>5.99N, 112.91E</t>
  </si>
  <si>
    <t>38.81N, 69.79E</t>
  </si>
  <si>
    <t>22.20N, 124.37W</t>
  </si>
  <si>
    <t>89.03N, 157.02E</t>
  </si>
  <si>
    <t>44.76N, 89.31W</t>
  </si>
  <si>
    <t>31.18N, 4.19W</t>
  </si>
  <si>
    <t>25.40N, 73.15E</t>
  </si>
  <si>
    <t>83.33N, 151.85E</t>
  </si>
  <si>
    <t>45.57N, 139.60E</t>
  </si>
  <si>
    <t>16.21S, 29.49W</t>
  </si>
  <si>
    <t>50.66S, 53.98E</t>
  </si>
  <si>
    <t>10.40S, 101.88E</t>
  </si>
  <si>
    <t>31.16N, 100.38W</t>
  </si>
  <si>
    <t>43.71S, 12.21W</t>
  </si>
  <si>
    <t>57.37S, 38.23W</t>
  </si>
  <si>
    <t>1.11N, 91.58W</t>
  </si>
  <si>
    <t>29.10S, 49.00W</t>
  </si>
  <si>
    <t>88.80S, 123.06E</t>
  </si>
  <si>
    <t>53.88S, 38.12W</t>
  </si>
  <si>
    <t>1.77N, 12.43W</t>
  </si>
  <si>
    <t>21.14N, 140.26E</t>
  </si>
  <si>
    <t>39.36N, 163.14E</t>
  </si>
  <si>
    <t>39.62S, 7.91W</t>
  </si>
  <si>
    <t>58.25S, 93.02W</t>
  </si>
  <si>
    <t>48.70N, 129.53E</t>
  </si>
  <si>
    <t>40.58S, 46.81E</t>
  </si>
  <si>
    <t>77.68N, 21.68W</t>
  </si>
  <si>
    <t>60.29N, 97.46W</t>
  </si>
  <si>
    <t>2.72N, 128.15E</t>
  </si>
  <si>
    <t>52.81S, 121.01E</t>
  </si>
  <si>
    <t>6.28S, 64.98W</t>
  </si>
  <si>
    <t>81.84S, 82.52W</t>
  </si>
  <si>
    <t>58.53N, 135.20E</t>
  </si>
  <si>
    <t>11.90S, 91.02W</t>
  </si>
  <si>
    <t>26.24S, 105.43W</t>
  </si>
  <si>
    <t>54.94S, 58.42E</t>
  </si>
  <si>
    <t>58.33S, 46.72W</t>
  </si>
  <si>
    <t>68.35S, 91.54E</t>
  </si>
  <si>
    <t>23.75S, 112.53W</t>
  </si>
  <si>
    <t>48.63N, 106.53W</t>
  </si>
  <si>
    <t>82.59N, 131.55W</t>
  </si>
  <si>
    <t>59.00N, 32.29E</t>
  </si>
  <si>
    <t>51.61N, 178.81E</t>
  </si>
  <si>
    <t>57.49S, 146.78W</t>
  </si>
  <si>
    <t>5.40N, 134.92E</t>
  </si>
  <si>
    <t>55.73N, 13.54E</t>
  </si>
  <si>
    <t>9.24N, 20.31W</t>
  </si>
  <si>
    <t>74.52S, 149.96W</t>
  </si>
  <si>
    <t>9.47N, 106.00E</t>
  </si>
  <si>
    <t>15.41S, 63.81E</t>
  </si>
  <si>
    <t>54.78N, 92.66E</t>
  </si>
  <si>
    <t>29.18S, 152.96W</t>
  </si>
  <si>
    <t>3.35N, 83.09W</t>
  </si>
  <si>
    <t>64.07S, 170.99E</t>
  </si>
  <si>
    <t>89.09N, 85.22W</t>
  </si>
  <si>
    <t>51.42N, 167.67W</t>
  </si>
  <si>
    <t>74.37N, 13.69E</t>
  </si>
  <si>
    <t>55.72N, 152.07E</t>
  </si>
  <si>
    <t>46.06S, 148.21E</t>
  </si>
  <si>
    <t>57.27N, 137.66E</t>
  </si>
  <si>
    <t>61.26N, 167.06E</t>
  </si>
  <si>
    <t>11.69S, 63.26E</t>
  </si>
  <si>
    <t>43.81N, 103.73W</t>
  </si>
  <si>
    <t>42.76N, 118.45E</t>
  </si>
  <si>
    <t>6.41S, 116.27W</t>
  </si>
  <si>
    <t>46.58N, 36.88E</t>
  </si>
  <si>
    <t>36.08N, 39.40W</t>
  </si>
  <si>
    <t>68.93S, 70.37E</t>
  </si>
  <si>
    <t>43.96S, 95.97E</t>
  </si>
  <si>
    <t>10.80N, 132.10E</t>
  </si>
  <si>
    <t>66.13S, 80.63W</t>
  </si>
  <si>
    <t>52.95N, 175.85E</t>
  </si>
  <si>
    <t>25.48S, 9.95E</t>
  </si>
  <si>
    <t>9.74N, 54.92E</t>
  </si>
  <si>
    <t>39.05S, 161.54W</t>
  </si>
  <si>
    <t>14.36S, 18.68W</t>
  </si>
  <si>
    <t>1.93N, 101.05E</t>
  </si>
  <si>
    <t>17.77S, 104.87W</t>
  </si>
  <si>
    <t>40.91S, 168.79W</t>
  </si>
  <si>
    <t>13.06S, 152.92E</t>
  </si>
  <si>
    <t>72.38N, 167.18E</t>
  </si>
  <si>
    <t>57.46S, 62.07W</t>
  </si>
  <si>
    <t>48.30S, 8.25E</t>
  </si>
  <si>
    <t>19.99N, 165.03E</t>
  </si>
  <si>
    <t>45.07N, 114.73E</t>
  </si>
  <si>
    <t>3.15S, 118.64E</t>
  </si>
  <si>
    <t>57.05N, 53.70E</t>
  </si>
  <si>
    <t>24.60N, 139.80E</t>
  </si>
  <si>
    <t>55.16N, 70.03E</t>
  </si>
  <si>
    <t>38.98S, 20.39W</t>
  </si>
  <si>
    <t>17.00N, 41.08W</t>
  </si>
  <si>
    <t>34.21S, 87.97W</t>
  </si>
  <si>
    <t>37.87N, 178.41W</t>
  </si>
  <si>
    <t>64.50N, 106.63W</t>
  </si>
  <si>
    <t>86.92N, 21.79E</t>
  </si>
  <si>
    <t>23.26N, 11.56W</t>
  </si>
  <si>
    <t>14.44S, 168.29E</t>
  </si>
  <si>
    <t>62.61S, 144.08W</t>
  </si>
  <si>
    <t>66.17S, 108.85W</t>
  </si>
  <si>
    <t>16.72S, 111.29W</t>
  </si>
  <si>
    <t>42.56S, 96.91E</t>
  </si>
  <si>
    <t>85.91N, 93.22W</t>
  </si>
  <si>
    <t>9.46N, 164.71E</t>
  </si>
  <si>
    <t>39.82S, 179.89E</t>
  </si>
  <si>
    <t>22.21N, 14.81W</t>
  </si>
  <si>
    <t>27.15N, 98.88E</t>
  </si>
  <si>
    <t>31.92S, 20.10W</t>
  </si>
  <si>
    <t>42.70S, 79.84W</t>
  </si>
  <si>
    <t>23.70S, 87.81W</t>
  </si>
  <si>
    <t>3.56S, 160.55W</t>
  </si>
  <si>
    <t>15.32S, 111.23W</t>
  </si>
  <si>
    <t>48.44N, 168.92W</t>
  </si>
  <si>
    <t>25.78N, 58.01E</t>
  </si>
  <si>
    <t>48.71S, 27.07W</t>
  </si>
  <si>
    <t>12.15S, 62.82E</t>
  </si>
  <si>
    <t>44.78N, 92.72W</t>
  </si>
  <si>
    <t>75.92S, 112.27W</t>
  </si>
  <si>
    <t>33.17S, 135.89E</t>
  </si>
  <si>
    <t>61.05S, 165.01E</t>
  </si>
  <si>
    <t>13.49N, 109.92W</t>
  </si>
  <si>
    <t>31.66N, 108.37W</t>
  </si>
  <si>
    <t>2.28S, 143.42W</t>
  </si>
  <si>
    <t>62.52N, 133.52E</t>
  </si>
  <si>
    <t>46.70N, 86.14E</t>
  </si>
  <si>
    <t>1.41S, 113.82W</t>
  </si>
  <si>
    <t>84.18S, 81.45W</t>
  </si>
  <si>
    <t>70.78S, 41.03W</t>
  </si>
  <si>
    <t>13.24N, 134.59W</t>
  </si>
  <si>
    <t>77.70S, 108.30E</t>
  </si>
  <si>
    <t>13.31N, 64.63E</t>
  </si>
  <si>
    <t>50.85S, 118.78E</t>
  </si>
  <si>
    <t>28.52N, 133.01E</t>
  </si>
  <si>
    <t>73.31N, 37.84E</t>
  </si>
  <si>
    <t>49.41S, 63.42E</t>
  </si>
  <si>
    <t>24.63S, 9.86E</t>
  </si>
  <si>
    <t>26.13S, 83.59E</t>
  </si>
  <si>
    <t>8.12N, 2.01E</t>
  </si>
  <si>
    <t>19.46N, 138.02E</t>
  </si>
  <si>
    <t>7.84S, 24.57W</t>
  </si>
  <si>
    <t>22.46S, 65.17W</t>
  </si>
  <si>
    <t>9.84S, 105.45W</t>
  </si>
  <si>
    <t>87.73N, 98.49W</t>
  </si>
  <si>
    <t>6.81S, 54.89W</t>
  </si>
  <si>
    <t>21.29S, 105.31W</t>
  </si>
  <si>
    <t>40.15S, 176.72W</t>
  </si>
  <si>
    <t>13.71S, 103.18W</t>
  </si>
  <si>
    <t>79.97S, 90.54W</t>
  </si>
  <si>
    <t>49.07N, 25.39E</t>
  </si>
  <si>
    <t>84.83N, 92.08W</t>
  </si>
  <si>
    <t>14.65N, 165.64E</t>
  </si>
  <si>
    <t>56.19S, 118.59W</t>
  </si>
  <si>
    <t>20.78S, 150.16E</t>
  </si>
  <si>
    <t>53.42S, 167.46E</t>
  </si>
  <si>
    <t>58.13N, 146.84E</t>
  </si>
  <si>
    <t>57.98N, 105.39W</t>
  </si>
  <si>
    <t>21.13S, 64.17W</t>
  </si>
  <si>
    <t>16.78N, 11.26W</t>
  </si>
  <si>
    <t>52.86N, 142.41E</t>
  </si>
  <si>
    <t>26.82S, 30.07W</t>
  </si>
  <si>
    <t>49.47N, 135.49E</t>
  </si>
  <si>
    <t>73.55S, 105.58W</t>
  </si>
  <si>
    <t>47.88N, 53.82E</t>
  </si>
  <si>
    <t>85.97N, 137.58W</t>
  </si>
  <si>
    <t>82.99S, 124.05E</t>
  </si>
  <si>
    <t>4.27S, 40.04E</t>
  </si>
  <si>
    <t>31.22N, 28.06W</t>
  </si>
  <si>
    <t>32.00N, 84.68E</t>
  </si>
  <si>
    <t>41.82S, 21.17W</t>
  </si>
  <si>
    <t>19.77S, 114.71W</t>
  </si>
  <si>
    <t>72.84N, 125.53W</t>
  </si>
  <si>
    <t>59.93N, 103.49W</t>
  </si>
  <si>
    <t>47.23N, 140.09E</t>
  </si>
  <si>
    <t>9.66S, 54.45E</t>
  </si>
  <si>
    <t>34.64S, 155.94W</t>
  </si>
  <si>
    <t>2.57S, 145.66E</t>
  </si>
  <si>
    <t>2.35N, 46.71E</t>
  </si>
  <si>
    <t>54.55S, 105.18E</t>
  </si>
  <si>
    <t>41.38S, 15.60W</t>
  </si>
  <si>
    <t>58.82N, 80.40W</t>
  </si>
  <si>
    <t>29.31S, 22.76W</t>
  </si>
  <si>
    <t>68.11S, 175.47W</t>
  </si>
  <si>
    <t>5.08N, 59.16W</t>
  </si>
  <si>
    <t>49.34N, 107.96W</t>
  </si>
  <si>
    <t>35.37N, 152.94E</t>
  </si>
  <si>
    <t>7.57N, 168.18E</t>
  </si>
  <si>
    <t>11.37S, 4.02W</t>
  </si>
  <si>
    <t>53.78N, 114.02E</t>
  </si>
  <si>
    <t>80.57S, 81.47W</t>
  </si>
  <si>
    <t>31.65S, 34.78W</t>
  </si>
  <si>
    <t>2.81N, 56.24E</t>
  </si>
  <si>
    <t>49.15N, 94.18E</t>
  </si>
  <si>
    <t>35.04S, 131.60E</t>
  </si>
  <si>
    <t>62.74S, 3.44W</t>
  </si>
  <si>
    <t>32.37N, 170.26W</t>
  </si>
  <si>
    <t>4.07S, 106.95W</t>
  </si>
  <si>
    <t>43.69N, 167.09E</t>
  </si>
  <si>
    <t>29.79S, 160.16E</t>
  </si>
  <si>
    <t>1.74S, 132.19E</t>
  </si>
  <si>
    <t>14.75S, 36.11W</t>
  </si>
  <si>
    <t>16.20S, 146.66E</t>
  </si>
  <si>
    <t>32.18N, 109.53E</t>
  </si>
  <si>
    <t>13.55N, 72.19E</t>
  </si>
  <si>
    <t>14.96N, 131.23E</t>
  </si>
  <si>
    <t>60.28S, 23.94W</t>
  </si>
  <si>
    <t>83.31N, 162.23E</t>
  </si>
  <si>
    <t>69.96N, 163.69E</t>
  </si>
  <si>
    <t>12.29N, 64.00E</t>
  </si>
  <si>
    <t>50.73S, 129.37E</t>
  </si>
  <si>
    <t>72.78N, 58.94E</t>
  </si>
  <si>
    <t>28.93S, 113.05W</t>
  </si>
  <si>
    <t>41.21S, 112.29W</t>
  </si>
  <si>
    <t>10.65S, 152.03W</t>
  </si>
  <si>
    <t>9.20S, 52.31E</t>
  </si>
  <si>
    <t>48.67S, 144.85W</t>
  </si>
  <si>
    <t>38.26S, 76.28E</t>
  </si>
  <si>
    <t>78.18N, 127.34E</t>
  </si>
  <si>
    <t>18.12N, 42.06E</t>
  </si>
  <si>
    <t>34.79S, 97.80E</t>
  </si>
  <si>
    <t>6.15S, 103.66W</t>
  </si>
  <si>
    <t>16.59N, 102.41W</t>
  </si>
  <si>
    <t>48.09N, 124.29E</t>
  </si>
  <si>
    <t>17.75S, 99.66E</t>
  </si>
  <si>
    <t>73.58N, 59.75E</t>
  </si>
  <si>
    <t>67.98N, 100.91W</t>
  </si>
  <si>
    <t>46.57S, 38.43W</t>
  </si>
  <si>
    <t>6.26N, 75.81E</t>
  </si>
  <si>
    <t>26.07N, 13.83E</t>
  </si>
  <si>
    <t>19.80N, 102.26E</t>
  </si>
  <si>
    <t>2.95N, 105.76W</t>
  </si>
  <si>
    <t>12.99N, 65.41W</t>
  </si>
  <si>
    <t>84.52N, 141.36E</t>
  </si>
  <si>
    <t>13.36N, 25.01E</t>
  </si>
  <si>
    <t>20.04S, 95.10W</t>
  </si>
  <si>
    <t>32.96N, 111.02E</t>
  </si>
  <si>
    <t>51.91N, 172.70E</t>
  </si>
  <si>
    <t>48.81S, 114.68W</t>
  </si>
  <si>
    <t>54.47S, 38.56W</t>
  </si>
  <si>
    <t>53.45S, 16.65W</t>
  </si>
  <si>
    <t>12.48N, 109.81E</t>
  </si>
  <si>
    <t>36.19S, 106.64E</t>
  </si>
  <si>
    <t>35.69S, 102.42W</t>
  </si>
  <si>
    <t>76.46N, 112.75E</t>
  </si>
  <si>
    <t>53.24S, 41.49W</t>
  </si>
  <si>
    <t>71.18N, 144.58E</t>
  </si>
  <si>
    <t>21.49S, 18.28W</t>
  </si>
  <si>
    <t>10.92N, 169.89W</t>
  </si>
  <si>
    <t>37.52S, 91.74W</t>
  </si>
  <si>
    <t>34.62S, 68.28W</t>
  </si>
  <si>
    <t>66.22S, 72.97E</t>
  </si>
  <si>
    <t>38.55S, 18.26W</t>
  </si>
  <si>
    <t>15.65S, 62.63W</t>
  </si>
  <si>
    <t>40.76N, 122.98E</t>
  </si>
  <si>
    <t>84.60N, 96.76W</t>
  </si>
  <si>
    <t>43.94S, 29.74W</t>
  </si>
  <si>
    <t>69.39S, 122.38W</t>
  </si>
  <si>
    <t>10.84S, 40.94E</t>
  </si>
  <si>
    <t>39.72S, 38.84W</t>
  </si>
  <si>
    <t>42.09N, 77.44W</t>
  </si>
  <si>
    <t>42.50S, 81.40E</t>
  </si>
  <si>
    <t>42.16S, 24.99W</t>
  </si>
  <si>
    <t>59.12N, 178.93W</t>
  </si>
  <si>
    <t>58.82S, 74.39E</t>
  </si>
  <si>
    <t>45.49N, 143.54E</t>
  </si>
  <si>
    <t>71.50S, 94.73E</t>
  </si>
  <si>
    <t>44.85S, 53.12W</t>
  </si>
  <si>
    <t>17.26N, 177.56E</t>
  </si>
  <si>
    <t>50.86N, 54.98W</t>
  </si>
  <si>
    <t>38.23S, 56.49W</t>
  </si>
  <si>
    <t>64.68N, 115.64E</t>
  </si>
  <si>
    <t>51.35S, 115.73E</t>
  </si>
  <si>
    <t>41.65S, 135.58W</t>
  </si>
  <si>
    <t>20.14N, 166.26E</t>
  </si>
  <si>
    <t>45.31N, 21.66E</t>
  </si>
  <si>
    <t>34.75S, 82.86W</t>
  </si>
  <si>
    <t>15.65S, 169.65W</t>
  </si>
  <si>
    <t>12.14N, 121.54E</t>
  </si>
  <si>
    <t>13.38S, 82.16W</t>
  </si>
  <si>
    <t>5.56N, 158.23E</t>
  </si>
  <si>
    <t>82.45S, 109.48E</t>
  </si>
  <si>
    <t>24.67N, 153.43E</t>
  </si>
  <si>
    <t>77.86N, 44.39E</t>
  </si>
  <si>
    <t>25.93N, 66.95W</t>
  </si>
  <si>
    <t>8.97S, 160.16E</t>
  </si>
  <si>
    <t>55.08N, 168.28W</t>
  </si>
  <si>
    <t>51.23S, 177.25E</t>
  </si>
  <si>
    <t>39.45S, 160.12E</t>
  </si>
  <si>
    <t>44.83S, 66.04E</t>
  </si>
  <si>
    <t>1.84N, 28.86W</t>
  </si>
  <si>
    <t>13.92S, 50.06E</t>
  </si>
  <si>
    <t>81.67S, 4.78W</t>
  </si>
  <si>
    <t>22.62N, 46.39E</t>
  </si>
  <si>
    <t>76.91N, 137.61W</t>
  </si>
  <si>
    <t>84.05N, 115.92W</t>
  </si>
  <si>
    <t>41.71S, 19.03W</t>
  </si>
  <si>
    <t>74.13S, 50.76E</t>
  </si>
  <si>
    <t>43.24S, 56.43W</t>
  </si>
  <si>
    <t>67.71N, 21.71W</t>
  </si>
  <si>
    <t>10.60S, 84.51W</t>
  </si>
  <si>
    <t>39.64S, 68.08E</t>
  </si>
  <si>
    <t>2.67S, 84.94W</t>
  </si>
  <si>
    <t>5.75N, 104.49E</t>
  </si>
  <si>
    <t>5.22S, 47.68E</t>
  </si>
  <si>
    <t>54.39S, 53.02W</t>
  </si>
  <si>
    <t>62.54N, 153.65E</t>
  </si>
  <si>
    <t>52.38N, 31.45E</t>
  </si>
  <si>
    <t>8.36N, 61.70E</t>
  </si>
  <si>
    <t>49.27N, 24.58W</t>
  </si>
  <si>
    <t>16.86N, 92.17E</t>
  </si>
  <si>
    <t>29.67S, 163.56E</t>
  </si>
  <si>
    <t>59.52S, 24.05W</t>
  </si>
  <si>
    <t>24.60S, 86.37W</t>
  </si>
  <si>
    <t>4.45S, 23.66W</t>
  </si>
  <si>
    <t>83.44S, 56.81W</t>
  </si>
  <si>
    <t>44.76N, 175.10W</t>
  </si>
  <si>
    <t>45.07N, 4.49E</t>
  </si>
  <si>
    <t>55.17S, 155.88W</t>
  </si>
  <si>
    <t>37.94N, 58.74W</t>
  </si>
  <si>
    <t>59.46S, 17.79W</t>
  </si>
  <si>
    <t>54.16S, 123.40E</t>
  </si>
  <si>
    <t>2.90S, 122.06E</t>
  </si>
  <si>
    <t>45.70N, 160.16E</t>
  </si>
  <si>
    <t>6.15S, 158.88W</t>
  </si>
  <si>
    <t>64.17S, 76.56W</t>
  </si>
  <si>
    <t>49.39N, 160.64E</t>
  </si>
  <si>
    <t>60.66N, 114.35E</t>
  </si>
  <si>
    <t>15.22S, 75.37E</t>
  </si>
  <si>
    <t>9.70S, 164.58W</t>
  </si>
  <si>
    <t>2.33N, 30.57E</t>
  </si>
  <si>
    <t>56.73S, 67.22E</t>
  </si>
  <si>
    <t>21.15S, 143.01E</t>
  </si>
  <si>
    <t>20.46N, 85.48W</t>
  </si>
  <si>
    <t>43.66S, 105.25W</t>
  </si>
  <si>
    <t>70.36N, 81.09W</t>
  </si>
  <si>
    <t>16.67N, 46.22E</t>
  </si>
  <si>
    <t>46.15S, 36.57W</t>
  </si>
  <si>
    <t>34.78S, 22.37E</t>
  </si>
  <si>
    <t>10.10N, 95.04E</t>
  </si>
  <si>
    <t>22.11S, 24.68W</t>
  </si>
  <si>
    <t>22.22S, 22.53W</t>
  </si>
  <si>
    <t>86.53N, 160.85E</t>
  </si>
  <si>
    <t>79.52N, 13.74W</t>
  </si>
  <si>
    <t>44.17S, 69.83W</t>
  </si>
  <si>
    <t>46.61S, 129.85W</t>
  </si>
  <si>
    <t>33.25N, 147.85E</t>
  </si>
  <si>
    <t>51.25S, 136.36E</t>
  </si>
  <si>
    <t>80.98S, 172.51W</t>
  </si>
  <si>
    <t>17.06S, 16.92W</t>
  </si>
  <si>
    <t>41.43S, 147.55W</t>
  </si>
  <si>
    <t>41.95S, 117.35E</t>
  </si>
  <si>
    <t>15.00N, 72.45W</t>
  </si>
  <si>
    <t>27.40N, 87.27W</t>
  </si>
  <si>
    <t>59.34N, 152.09E</t>
  </si>
  <si>
    <t>18.97N, 88.52E</t>
  </si>
  <si>
    <t>41.15N, 5.35W</t>
  </si>
  <si>
    <t>13.12N, 113.00E</t>
  </si>
  <si>
    <t>38.69S, 146.09W</t>
  </si>
  <si>
    <t>31.33S, 136.59E</t>
  </si>
  <si>
    <t>11.54S, 92.71W</t>
  </si>
  <si>
    <t>17.59S, 113.05W</t>
  </si>
  <si>
    <t>44.10S, 159.65W</t>
  </si>
  <si>
    <t>51.32S, 113.04W</t>
  </si>
  <si>
    <t>36.73S, 132.13W</t>
  </si>
  <si>
    <t>69.15S, 146.79W</t>
  </si>
  <si>
    <t>31.84S, 99.17E</t>
  </si>
  <si>
    <t>41.63N, 70.84W</t>
  </si>
  <si>
    <t>4.98N, 134.28E</t>
  </si>
  <si>
    <t>46.68S, 81.23E</t>
  </si>
  <si>
    <t>42.43S, 175.77W</t>
  </si>
  <si>
    <t>2.90N, 124.78W</t>
  </si>
  <si>
    <t>76.32S, 89.55E</t>
  </si>
  <si>
    <t>18.25N, 131.63W</t>
  </si>
  <si>
    <t>44.89N, 111.52W</t>
  </si>
  <si>
    <t>23.10N, 140.72W</t>
  </si>
  <si>
    <t>22.54N, 103.66W</t>
  </si>
  <si>
    <t>15.96N, 127.00E</t>
  </si>
  <si>
    <t>21.53N, 6.74E</t>
  </si>
  <si>
    <t>67.79N, 163.83E</t>
  </si>
  <si>
    <t>3.27N, 106.68E</t>
  </si>
  <si>
    <t>59.08N, 130.31E</t>
  </si>
  <si>
    <t>3.31S, 144.06W</t>
  </si>
  <si>
    <t>44.10S, 177.54W</t>
  </si>
  <si>
    <t>48.48N, 18.12W</t>
  </si>
  <si>
    <t>39.28S, 66.31E</t>
  </si>
  <si>
    <t>69.19S, 120.20E</t>
  </si>
  <si>
    <t>28.51S, 151.11E</t>
  </si>
  <si>
    <t>31.43S, 32.23W</t>
  </si>
  <si>
    <t>21.59S, 67.37W</t>
  </si>
  <si>
    <t>27.75S, 73.21W</t>
  </si>
  <si>
    <t>55.46N, 145.93E</t>
  </si>
  <si>
    <t>72.92S, 111.98E</t>
  </si>
  <si>
    <t>16.64N, 115.51E</t>
  </si>
  <si>
    <t>5.80S, 66.65E</t>
  </si>
  <si>
    <t>59.01S, 33.00E</t>
  </si>
  <si>
    <t>55.71N, 148.61E</t>
  </si>
  <si>
    <t>54.78S, 69.06E</t>
  </si>
  <si>
    <t>51.23S, 108.57W</t>
  </si>
  <si>
    <t>41.62S, 63.37W</t>
  </si>
  <si>
    <t>50.12N, 116.04E</t>
  </si>
  <si>
    <t>70.01N, 53.13W</t>
  </si>
  <si>
    <t>51.44S, 85.09W</t>
  </si>
  <si>
    <t>72.98N, 125.25E</t>
  </si>
  <si>
    <t>11.94S, 54.96W</t>
  </si>
  <si>
    <t>39.07N, 155.12E</t>
  </si>
  <si>
    <t>49.52S, 85.71W</t>
  </si>
  <si>
    <t>74.70S, 124.84E</t>
  </si>
  <si>
    <t>58.60S, 15.48W</t>
  </si>
  <si>
    <t>8.98N, 96.34E</t>
  </si>
  <si>
    <t>72.94S, 39.36E</t>
  </si>
  <si>
    <t>47.73N, 61.10W</t>
  </si>
  <si>
    <t>29.51N, 129.16W</t>
  </si>
  <si>
    <t>38.31S, 134.17E</t>
  </si>
  <si>
    <t>6.56N, 102.44E</t>
  </si>
  <si>
    <t>52.09S, 106.50W</t>
  </si>
  <si>
    <t>23.88S, 155.03W</t>
  </si>
  <si>
    <t>33.17N, 103.69E</t>
  </si>
  <si>
    <t>63.84N, 145.61E</t>
  </si>
  <si>
    <t>60.68N, 102.94W</t>
  </si>
  <si>
    <t>47.80N, 143.17E</t>
  </si>
  <si>
    <t>22.44S, 139.09W</t>
  </si>
  <si>
    <t>18.27N, 13.66E</t>
  </si>
  <si>
    <t>23.47S, 108.45W</t>
  </si>
  <si>
    <t>7.13N, 35.03W</t>
  </si>
  <si>
    <t>17.31N, 54.03E</t>
  </si>
  <si>
    <t>27.81N, 176.25W</t>
  </si>
  <si>
    <t>54.37N, 172.09E</t>
  </si>
  <si>
    <t>11.93N, 138.68W</t>
  </si>
  <si>
    <t>28.84N, 10.31W</t>
  </si>
  <si>
    <t>8.71N, 114.36E</t>
  </si>
  <si>
    <t>11.09S, 62.91W</t>
  </si>
  <si>
    <t>57.24N, 155.81E</t>
  </si>
  <si>
    <t>20.02N, 65.01E</t>
  </si>
  <si>
    <t>47.82S, 66.68E</t>
  </si>
  <si>
    <t>38.44N, 179.12W</t>
  </si>
  <si>
    <t>3.49S, 140.97W</t>
  </si>
  <si>
    <t>19.41N, 66.55E</t>
  </si>
  <si>
    <t>57.53S, 77.35E</t>
  </si>
  <si>
    <t>54.77S, 49.56E</t>
  </si>
  <si>
    <t>73.00N, 165.18E</t>
  </si>
  <si>
    <t>10.03N, 98.94W</t>
  </si>
  <si>
    <t>18.56N, 99.52W</t>
  </si>
  <si>
    <t>77.91N, 132.52E</t>
  </si>
  <si>
    <t>61.72S, 56.60W</t>
  </si>
  <si>
    <t>50.37S, 171.51E</t>
  </si>
  <si>
    <t>34.56S, 33.77W</t>
  </si>
  <si>
    <t>43.46S, 106.83W</t>
  </si>
  <si>
    <t>4.52S, 98.80E</t>
  </si>
  <si>
    <t>2.16N, 89.61E</t>
  </si>
  <si>
    <t>17.56S, 114.75E</t>
  </si>
  <si>
    <t>48.45S, 35.43W</t>
  </si>
  <si>
    <t>11.69N, 117.03E</t>
  </si>
  <si>
    <t>77.79S, 158.25W</t>
  </si>
  <si>
    <t>67.18N, 115.83E</t>
  </si>
  <si>
    <t>16.69N, 34.44W</t>
  </si>
  <si>
    <t>19.76S, 83.85E</t>
  </si>
  <si>
    <t>74.93S, 15.76W</t>
  </si>
  <si>
    <t>10.09N, 99.27E</t>
  </si>
  <si>
    <t>14.59N, 7.81E</t>
  </si>
  <si>
    <t>32.33S, 44.44E</t>
  </si>
  <si>
    <t>43.00N, 28.18W</t>
  </si>
  <si>
    <t>67.49N, 12.62W</t>
  </si>
  <si>
    <t>26.30S, 133.79W</t>
  </si>
  <si>
    <t>12.78S, 3.72W</t>
  </si>
  <si>
    <t>34.84N, 159.72E</t>
  </si>
  <si>
    <t>57.39N, 119.38E</t>
  </si>
  <si>
    <t>22.41S, 156.14W</t>
  </si>
  <si>
    <t>47.68S, 119.55W</t>
  </si>
  <si>
    <t>61.41S, 169.15E</t>
  </si>
  <si>
    <t>31.89S, 116.42E</t>
  </si>
  <si>
    <t>33.54S, 40.81W</t>
  </si>
  <si>
    <t>1.46S, 117.17W</t>
  </si>
  <si>
    <t>42.30N, 160.69E</t>
  </si>
  <si>
    <t>20.31S, 43.95E</t>
  </si>
  <si>
    <t>35.49N, 71.27E</t>
  </si>
  <si>
    <t>61.86S, 22.37W</t>
  </si>
  <si>
    <t>10.42N, 137.32W</t>
  </si>
  <si>
    <t>37.61S, 39.31W</t>
  </si>
  <si>
    <t>8.17N, 134.59E</t>
  </si>
  <si>
    <t>21.87S, 102.46E</t>
  </si>
  <si>
    <t>33.26S, 156.23W</t>
  </si>
  <si>
    <t>66.14S, 158.71W</t>
  </si>
  <si>
    <t>3.70S, 42.83E</t>
  </si>
  <si>
    <t>70.09N, 80.12E</t>
  </si>
  <si>
    <t>68.65S, 165.41W</t>
  </si>
  <si>
    <t>51.53S, 59.26E</t>
  </si>
  <si>
    <t>13.88N, 81.88E</t>
  </si>
  <si>
    <t>10.53N, 137.17E</t>
  </si>
  <si>
    <t>48.27N, 166.54E</t>
  </si>
  <si>
    <t>5.20S, 172.56W</t>
  </si>
  <si>
    <t>2.66N, 84.63E</t>
  </si>
  <si>
    <t>62.94N, 33.40E</t>
  </si>
  <si>
    <t>70.00N, 106.57E</t>
  </si>
  <si>
    <t>58.06S, 72.86E</t>
  </si>
  <si>
    <t>3.37S, 169.75W</t>
  </si>
  <si>
    <t>7.74S, 62.38W</t>
  </si>
  <si>
    <t>50.97N, 133.15E</t>
  </si>
  <si>
    <t>60.25N, 16.43W</t>
  </si>
  <si>
    <t>40.14S, 8.77W</t>
  </si>
  <si>
    <t>85.46S, 98.69E</t>
  </si>
  <si>
    <t>50.59S, 34.49W</t>
  </si>
  <si>
    <t>51.76N, 15.98E</t>
  </si>
  <si>
    <t>4.64N, 53.66E</t>
  </si>
  <si>
    <t>54.46S, 29.73W</t>
  </si>
  <si>
    <t>12.00S, 78.02E</t>
  </si>
  <si>
    <t>71.90N, 154.11E</t>
  </si>
  <si>
    <t>81.45N, 20.76W</t>
  </si>
  <si>
    <t>27.24S, 67.87W</t>
  </si>
  <si>
    <t>18.40S, 146.50E</t>
  </si>
  <si>
    <t>2.25N, 3.64E</t>
  </si>
  <si>
    <t>46.54S, 14.05E</t>
  </si>
  <si>
    <t>1.29S, 115.15W</t>
  </si>
  <si>
    <t>52.60S, 84.66W</t>
  </si>
  <si>
    <t>44.64S, 168.52W</t>
  </si>
  <si>
    <t>66.47N, 78.08E</t>
  </si>
  <si>
    <t>57.78S, 102.54W</t>
  </si>
  <si>
    <t>52.79S, 91.68W</t>
  </si>
  <si>
    <t>78.47N, 51.58E</t>
  </si>
  <si>
    <t>41.90N, 141.96E</t>
  </si>
  <si>
    <t>64.21S, 175.98W</t>
  </si>
  <si>
    <t>46.65S, 169.56W</t>
  </si>
  <si>
    <t>43.88N, 11.69E</t>
  </si>
  <si>
    <t>15.32S, 86.73W</t>
  </si>
  <si>
    <t>40.37S, 78.25W</t>
  </si>
  <si>
    <t>28.54N, 69.44W</t>
  </si>
  <si>
    <t>5.12N, 168.87E</t>
  </si>
  <si>
    <t>42.90S, 2.84E</t>
  </si>
  <si>
    <t>58.40S, 66.36E</t>
  </si>
  <si>
    <t>70.47S, 77.80E</t>
  </si>
  <si>
    <t>57.27S, 79.60E</t>
  </si>
  <si>
    <t>27.44S, 86.78E</t>
  </si>
  <si>
    <t>27.90S, 100.98E</t>
  </si>
  <si>
    <t>61.79S, 25.30W</t>
  </si>
  <si>
    <t>16.22N, 131.64E</t>
  </si>
  <si>
    <t>55.03S, 166.60W</t>
  </si>
  <si>
    <t>25.28N, 175.29W</t>
  </si>
  <si>
    <t>20.88N, 174.44E</t>
  </si>
  <si>
    <t>79.91N, 151.98E</t>
  </si>
  <si>
    <t>77.61N, 32.90W</t>
  </si>
  <si>
    <t>2.74S, 102.22E</t>
  </si>
  <si>
    <t>6.92S, 159.88W</t>
  </si>
  <si>
    <t>9.94N, 12.79E</t>
  </si>
  <si>
    <t>42.77S, 103.55E</t>
  </si>
  <si>
    <t>44.36S, 76.95E</t>
  </si>
  <si>
    <t>70.76N, 52.73E</t>
  </si>
  <si>
    <t>57.13S, 19.86W</t>
  </si>
  <si>
    <t>40.26S, 78.80E</t>
  </si>
  <si>
    <t>9.23N, 112.13E</t>
  </si>
  <si>
    <t>52.08N, 169.12E</t>
  </si>
  <si>
    <t>45.60N, 75.94W</t>
  </si>
  <si>
    <t>49.51N, 174.64E</t>
  </si>
  <si>
    <t>25.93S, 161.12W</t>
  </si>
  <si>
    <t>8.09S, 141.20W</t>
  </si>
  <si>
    <t>20.75N, 96.02E</t>
  </si>
  <si>
    <t>68.82N, 118.23E</t>
  </si>
  <si>
    <t>26.50S, 66.20W</t>
  </si>
  <si>
    <t>45.43N, 26.92E</t>
  </si>
  <si>
    <t>57.63N, 171.74W</t>
  </si>
  <si>
    <t>49.41N, 75.61W</t>
  </si>
  <si>
    <t>19.38S, 27.36W</t>
  </si>
  <si>
    <t>58.59S, 29.25W</t>
  </si>
  <si>
    <t>48.83S, 50.88E</t>
  </si>
  <si>
    <t>3.38N, 169.98W</t>
  </si>
  <si>
    <t>26.32S, 76.85W</t>
  </si>
  <si>
    <t>57.33S, 89.27W</t>
  </si>
  <si>
    <t>21.43N, 108.77E</t>
  </si>
  <si>
    <t>3.46N, 155.81E</t>
  </si>
  <si>
    <t>19.78N, 168.48E</t>
  </si>
  <si>
    <t>82.16S, 71.13W</t>
  </si>
  <si>
    <t>44.82S, 125.04W</t>
  </si>
  <si>
    <t>52.42N, 122.01E</t>
  </si>
  <si>
    <t>58.43S, 124.80W</t>
  </si>
  <si>
    <t>16.96N, 129.19E</t>
  </si>
  <si>
    <t>57.49S, 111.29E</t>
  </si>
  <si>
    <t>21.36S, 9.77W</t>
  </si>
  <si>
    <t>7.87S, 149.59E</t>
  </si>
  <si>
    <t>45.09S, 155.85E</t>
  </si>
  <si>
    <t>5.82N, 100.58E</t>
  </si>
  <si>
    <t>61.42N, 168.57E</t>
  </si>
  <si>
    <t>54.86S, 142.05W</t>
  </si>
  <si>
    <t>60.88S, 63.36W</t>
  </si>
  <si>
    <t>46.15S, 156.53E</t>
  </si>
  <si>
    <t>7.04S, 49.17E</t>
  </si>
  <si>
    <t>49.96N, 128.41E</t>
  </si>
  <si>
    <t>25.67S, 123.84W</t>
  </si>
  <si>
    <t>43.69S, 155.40W</t>
  </si>
  <si>
    <t>53.37S, 88.73W</t>
  </si>
  <si>
    <t>72.59S, 78.26E</t>
  </si>
  <si>
    <t>55.80N, 166.72E</t>
  </si>
  <si>
    <t>74.88S, 87.81W</t>
  </si>
  <si>
    <t>71.51N, 144.70W</t>
  </si>
  <si>
    <t>35.19S, 33.04W</t>
  </si>
  <si>
    <t>28.43S, 117.24W</t>
  </si>
  <si>
    <t>43.17S, 34.18W</t>
  </si>
  <si>
    <t>17.54N, 79.44E</t>
  </si>
  <si>
    <t>25.03N, 104.90W</t>
  </si>
  <si>
    <t>33.12N, 178.27W</t>
  </si>
  <si>
    <t>26.29N, 127.81E</t>
  </si>
  <si>
    <t>22.67N, 133.02E</t>
  </si>
  <si>
    <t>77.73N, 131.47E</t>
  </si>
  <si>
    <t>23.14N, 86.44E</t>
  </si>
  <si>
    <t>28.20S, 34.74W</t>
  </si>
  <si>
    <t>48.28N, 97.75W</t>
  </si>
  <si>
    <t>48.59N, 173.45E</t>
  </si>
  <si>
    <t>39.05N, 96.76E</t>
  </si>
  <si>
    <t>70.84S, 100.10E</t>
  </si>
  <si>
    <t>39.13S, 89.57W</t>
  </si>
  <si>
    <t>12.20N, 111.91E</t>
  </si>
  <si>
    <t>32.68N, 151.22E</t>
  </si>
  <si>
    <t>42.27S, 103.22W</t>
  </si>
  <si>
    <t>10.24N, 2.08W</t>
  </si>
  <si>
    <t>44.73N, 142.24E</t>
  </si>
  <si>
    <t>51.17S, 6.43E</t>
  </si>
  <si>
    <t>47.94S, 45.52W</t>
  </si>
  <si>
    <t>12.77N, 15.68W</t>
  </si>
  <si>
    <t>43.75N, 114.65E</t>
  </si>
  <si>
    <t>15.96S, 4.09W</t>
  </si>
  <si>
    <t>88.44S, 101.04E</t>
  </si>
  <si>
    <t>42.27S, 53.78E</t>
  </si>
  <si>
    <t>24.90N, 100.19E</t>
  </si>
  <si>
    <t>58.46S, 27.69W</t>
  </si>
  <si>
    <t>51.30S, 129.38E</t>
  </si>
  <si>
    <t>68.63S, 62.75W</t>
  </si>
  <si>
    <t>37.19S, 94.73E</t>
  </si>
  <si>
    <t>5.54S, 140.70W</t>
  </si>
  <si>
    <t>84.46N, 106.67E</t>
  </si>
  <si>
    <t>37.60S, 142.78E</t>
  </si>
  <si>
    <t>43.37S, 114.10W</t>
  </si>
  <si>
    <t>25.25N, 105.03W</t>
  </si>
  <si>
    <t>77.26N, 178.97W</t>
  </si>
  <si>
    <t>40.59S, 18.72W</t>
  </si>
  <si>
    <t>43.00N, 91.70W</t>
  </si>
  <si>
    <t>77.04N, 14.22E</t>
  </si>
  <si>
    <t>16.98S, 144.07W</t>
  </si>
  <si>
    <t>47.53N, 125.35E</t>
  </si>
  <si>
    <t>75.50N, 123.89E</t>
  </si>
  <si>
    <t>70.21S, 98.92W</t>
  </si>
  <si>
    <t>9.15S, 33.94E</t>
  </si>
  <si>
    <t>58.64S, 102.67W</t>
  </si>
  <si>
    <t>21.35S, 100.91W</t>
  </si>
  <si>
    <t>41.42S, 35.22W</t>
  </si>
  <si>
    <t>34.44S, 91.48E</t>
  </si>
  <si>
    <t>76.47S, 18.99W</t>
  </si>
  <si>
    <t>43.00S, 72.79W</t>
  </si>
  <si>
    <t>29.61S, 56.34W</t>
  </si>
  <si>
    <t>21.89N, 168.72E</t>
  </si>
  <si>
    <t>58.50S, 118.40E</t>
  </si>
  <si>
    <t>40.98N, 144.58E</t>
  </si>
  <si>
    <t>17.51N, 112.07E</t>
  </si>
  <si>
    <t>46.39N, 80.50E</t>
  </si>
  <si>
    <t>48.37N, 164.96E</t>
  </si>
  <si>
    <t>68.86N, 173.47E</t>
  </si>
  <si>
    <t>28.56S, 53.98W</t>
  </si>
  <si>
    <t>45.06N, 177.02E</t>
  </si>
  <si>
    <t>25.29S, 16.29W</t>
  </si>
  <si>
    <t>14.00N, 22.18W</t>
  </si>
  <si>
    <t>51.01S, 71.86E</t>
  </si>
  <si>
    <t>36.64S, 83.64E</t>
  </si>
  <si>
    <t>39.28S, 122.89E</t>
  </si>
  <si>
    <t>57.38N, 29.12W</t>
  </si>
  <si>
    <t>46.30S, 61.78W</t>
  </si>
  <si>
    <t>2.20N, 115.54E</t>
  </si>
  <si>
    <t>74.90N, 109.68W</t>
  </si>
  <si>
    <t>58.87N, 33.45W</t>
  </si>
  <si>
    <t>40.07S, 105.79E</t>
  </si>
  <si>
    <t>45.83S, 50.06W</t>
  </si>
  <si>
    <t>42.98S, 32.77W</t>
  </si>
  <si>
    <t>40.10S, 6.71W</t>
  </si>
  <si>
    <t>16.50N, 127.62E</t>
  </si>
  <si>
    <t>28.40S, 65.12W</t>
  </si>
  <si>
    <t>14.45N, 29.19E</t>
  </si>
  <si>
    <t>73.52S, 178.13E</t>
  </si>
  <si>
    <t>25.80N, 65.34E</t>
  </si>
  <si>
    <t>19.88N, 167.37W</t>
  </si>
  <si>
    <t>26.77S, 111.44W</t>
  </si>
  <si>
    <t>69.80N, 53.31W</t>
  </si>
  <si>
    <t>61.39S, 115.50W</t>
  </si>
  <si>
    <t>6.33N, 60.09E</t>
  </si>
  <si>
    <t>49.66S, 108.78W</t>
  </si>
  <si>
    <t>58.68S, 87.65W</t>
  </si>
  <si>
    <t>29.33N, 148.75E</t>
  </si>
  <si>
    <t>52.07N, 22.73E</t>
  </si>
  <si>
    <t>46.06S, 25.09W</t>
  </si>
  <si>
    <t>36.78S, 146.16E</t>
  </si>
  <si>
    <t>55.03N, 72.14W</t>
  </si>
  <si>
    <t>2.64N, 62.36E</t>
  </si>
  <si>
    <t>53.53S, 48.57W</t>
  </si>
  <si>
    <t>12.29N, 72.06W</t>
  </si>
  <si>
    <t>79.50N, 52.39E</t>
  </si>
  <si>
    <t>57.18N, 145.00E</t>
  </si>
  <si>
    <t>53.65S, 175.12E</t>
  </si>
  <si>
    <t>16.03S, 163.45W</t>
  </si>
  <si>
    <t>45.91S, 46.37W</t>
  </si>
  <si>
    <t>27.99S, 101.14E</t>
  </si>
  <si>
    <t>59.23N, 154.13E</t>
  </si>
  <si>
    <t>66.69S, 120.35E</t>
  </si>
  <si>
    <t>60.22S, 179.64E</t>
  </si>
  <si>
    <t>3.43S, 113.93W</t>
  </si>
  <si>
    <t>48.69S, 167.00W</t>
  </si>
  <si>
    <t>57.16N, 70.51E</t>
  </si>
  <si>
    <t>69.02N, 11.00W</t>
  </si>
  <si>
    <t>56.45N, 14.48E</t>
  </si>
  <si>
    <t>77.24S, 110.83E</t>
  </si>
  <si>
    <t>88.31N, 167.44E</t>
  </si>
  <si>
    <t>85.66N, 136.79E</t>
  </si>
  <si>
    <t>56.13S, 152.52E</t>
  </si>
  <si>
    <t>43.10S, 74.67E</t>
  </si>
  <si>
    <t>71.37S, 45.27W</t>
  </si>
  <si>
    <t>73.43N, 172.96E</t>
  </si>
  <si>
    <t>76.41N, 68.01E</t>
  </si>
  <si>
    <t>3.68S, 124.14E</t>
  </si>
  <si>
    <t>10.22S, 175.76W</t>
  </si>
  <si>
    <t>13.22S, 82.01E</t>
  </si>
  <si>
    <t>69.89N, 110.92E</t>
  </si>
  <si>
    <t>15.49S, 43.99E</t>
  </si>
  <si>
    <t>86.02N, 150.93E</t>
  </si>
  <si>
    <t>42.19N, 166.67W</t>
  </si>
  <si>
    <t>59.74S, 29.43W</t>
  </si>
  <si>
    <t>29.11S, 64.12W</t>
  </si>
  <si>
    <t>6.35N, 119.47E</t>
  </si>
  <si>
    <t>22.76S, 98.57W</t>
  </si>
  <si>
    <t>61.37N, 80.47E</t>
  </si>
  <si>
    <t>88.09N, 175.07W</t>
  </si>
  <si>
    <t>41.06N, 84.44E</t>
  </si>
  <si>
    <t>17.84S, 107.94W</t>
  </si>
  <si>
    <t>63.16N, 51.26E</t>
  </si>
  <si>
    <t>16.04S, 20.74W</t>
  </si>
  <si>
    <t>68.47N, 109.06E</t>
  </si>
  <si>
    <t>55.71N, 14.99E</t>
  </si>
  <si>
    <t>59.26N, 63.08W</t>
  </si>
  <si>
    <t>40.27S, 150.74E</t>
  </si>
  <si>
    <t>14.16S, 18.15E</t>
  </si>
  <si>
    <t>79.76S, 40.21E</t>
  </si>
  <si>
    <t>18.40N, 23.13W</t>
  </si>
  <si>
    <t>55.76S, 118.10W</t>
  </si>
  <si>
    <t>26.61N, 85.14W</t>
  </si>
  <si>
    <t>38.08S, 54.23W</t>
  </si>
  <si>
    <t>21.53S, 86.89W</t>
  </si>
  <si>
    <t>37.17N, 101.85E</t>
  </si>
  <si>
    <t>41.17N, 162.65W</t>
  </si>
  <si>
    <t>5.20N, 87.11E</t>
  </si>
  <si>
    <t>4.44N, 62.98W</t>
  </si>
  <si>
    <t>39.12S, 26.10W</t>
  </si>
  <si>
    <t>71.64N, 169.35W</t>
  </si>
  <si>
    <t>25.80N, 170.41E</t>
  </si>
  <si>
    <t>51.69N, 139.81E</t>
  </si>
  <si>
    <t>27.81S, 22.05W</t>
  </si>
  <si>
    <t>63.70N, 151.21E</t>
  </si>
  <si>
    <t>34.87S, 81.15W</t>
  </si>
  <si>
    <t>2.83S, 109.29E</t>
  </si>
  <si>
    <t>6.13S, 49.21E</t>
  </si>
  <si>
    <t>4.43N, 86.42W</t>
  </si>
  <si>
    <t>68.88S, 161.08W</t>
  </si>
  <si>
    <t>67.71S, 160.69W</t>
  </si>
  <si>
    <t>47.25S, 159.31W</t>
  </si>
  <si>
    <t>12.62N, 172.27E</t>
  </si>
  <si>
    <t>29.32S, 70.03E</t>
  </si>
  <si>
    <t>27.78N, 173.82W</t>
  </si>
  <si>
    <t>45.15N, 67.54E</t>
  </si>
  <si>
    <t>27.38N, 163.62W</t>
  </si>
  <si>
    <t>60.54N, 49.90E</t>
  </si>
  <si>
    <t>44.79S, 34.95W</t>
  </si>
  <si>
    <t>85.51N, 121.02E</t>
  </si>
  <si>
    <t>26.39N, 153.96E</t>
  </si>
  <si>
    <t>51.02N, 5.21W</t>
  </si>
  <si>
    <t>15.10N, 49.72E</t>
  </si>
  <si>
    <t>86.79N, 121.90W</t>
  </si>
  <si>
    <t>48.34S, 158.23W</t>
  </si>
  <si>
    <t>84.86N, 121.12E</t>
  </si>
  <si>
    <t>36.75N, 168.78E</t>
  </si>
  <si>
    <t>13.82N, 76.55E</t>
  </si>
  <si>
    <t>77.38S, 73.17W</t>
  </si>
  <si>
    <t>62.03S, 87.28E</t>
  </si>
  <si>
    <t>45.98S, 18.91W</t>
  </si>
  <si>
    <t>47.71S, 167.17W</t>
  </si>
  <si>
    <t>71.90S, 110.99E</t>
  </si>
  <si>
    <t>21.69N, 163.20E</t>
  </si>
  <si>
    <t>19.66N, 120.23E</t>
  </si>
  <si>
    <t>70.39S, 84.10E</t>
  </si>
  <si>
    <t>7.07N, 30.13E</t>
  </si>
  <si>
    <t>54.92N, 157.89E</t>
  </si>
  <si>
    <t>24.97N, 167.62E</t>
  </si>
  <si>
    <t>58.16S, 47.10E</t>
  </si>
  <si>
    <t>82.80N, 108.41W</t>
  </si>
  <si>
    <t>66.21N, 30.12E</t>
  </si>
  <si>
    <t>6.62S, 54.57E</t>
  </si>
  <si>
    <t>41.08S, 168.59W</t>
  </si>
  <si>
    <t>39.14S, 142.69W</t>
  </si>
  <si>
    <t>66.87S, 53.30W</t>
  </si>
  <si>
    <t>33.90S, 50.65E</t>
  </si>
  <si>
    <t>70.52N, 22.21E</t>
  </si>
  <si>
    <t>38.35N, 165.47E</t>
  </si>
  <si>
    <t>56.63S, 136.33E</t>
  </si>
  <si>
    <t>21.58N, 141.62E</t>
  </si>
  <si>
    <t>24.72N, 178.69W</t>
  </si>
  <si>
    <t>3.37S, 62.55E</t>
  </si>
  <si>
    <t>62.01N, 164.60E</t>
  </si>
  <si>
    <t>44.62N, 74.12W</t>
  </si>
  <si>
    <t>4.13S, 31.33E</t>
  </si>
  <si>
    <t>49.86N, 169.82W</t>
  </si>
  <si>
    <t>12.45S, 9.38W</t>
  </si>
  <si>
    <t>19.31N, 151.82E</t>
  </si>
  <si>
    <t>37.99S, 50.93W</t>
  </si>
  <si>
    <t>71.85N, 34.03W</t>
  </si>
  <si>
    <t>44.30S, 175.09E</t>
  </si>
  <si>
    <t>9.34N, 7.36E</t>
  </si>
  <si>
    <t>10.74S, 118.63E</t>
  </si>
  <si>
    <t>25.29N, 8.35W</t>
  </si>
  <si>
    <t>24.66N, 166.27W</t>
  </si>
  <si>
    <t>40.01N, 70.29E</t>
  </si>
  <si>
    <t>20.23S, 20.61W</t>
  </si>
  <si>
    <t>35.21S, 4.43W</t>
  </si>
  <si>
    <t>36.08N, 139.35E</t>
  </si>
  <si>
    <t>51.43S, 86.95E</t>
  </si>
  <si>
    <t>20.85S, 76.45E</t>
  </si>
  <si>
    <t>82.13S, 107.72E</t>
  </si>
  <si>
    <t>43.68S, 126.98W</t>
  </si>
  <si>
    <t>13.56N, 13.78W</t>
  </si>
  <si>
    <t>56.73S, 109.56E</t>
  </si>
  <si>
    <t>60.89N, 169.62W</t>
  </si>
  <si>
    <t>21.20S, 93.17W</t>
  </si>
  <si>
    <t>62.51S, 75.41W</t>
  </si>
  <si>
    <t>12.61N, 116.51E</t>
  </si>
  <si>
    <t>18.39S, 154.15E</t>
  </si>
  <si>
    <t>19.21N, 131.52E</t>
  </si>
  <si>
    <t>39.57N, 126.41E</t>
  </si>
  <si>
    <t>26.66S, 44.95W</t>
  </si>
  <si>
    <t>55.32S, 161.14E</t>
  </si>
  <si>
    <t>11.19S, 78.63E</t>
  </si>
  <si>
    <t>45.58S, 162.96W</t>
  </si>
  <si>
    <t>31.79S, 98.01E</t>
  </si>
  <si>
    <t>76.89S, 86.58E</t>
  </si>
  <si>
    <t>10.80S, 83.19E</t>
  </si>
  <si>
    <t>79.40N, 36.97E</t>
  </si>
  <si>
    <t>36.28S, 174.75E</t>
  </si>
  <si>
    <t>15.36N, 64.00W</t>
  </si>
  <si>
    <t>23.92S, 20.07W</t>
  </si>
  <si>
    <t>15.05S, 23.76W</t>
  </si>
  <si>
    <t>16.90S, 68.47E</t>
  </si>
  <si>
    <t>71.04N, 173.15E</t>
  </si>
  <si>
    <t>61.31S, 56.87E</t>
  </si>
  <si>
    <t>47.02N, 126.95E</t>
  </si>
  <si>
    <t>28.36S, 158.71W</t>
  </si>
  <si>
    <t>49.20S, 57.56W</t>
  </si>
  <si>
    <t>24.93N, 126.90E</t>
  </si>
  <si>
    <t>61.86S, 167.21E</t>
  </si>
  <si>
    <t>17.73N, 56.58E</t>
  </si>
  <si>
    <t>51.31N, 20.52E</t>
  </si>
  <si>
    <t>32.59N, 172.55E</t>
  </si>
  <si>
    <t>81.77S, 30.75W</t>
  </si>
  <si>
    <t>1.06S, 85.35W</t>
  </si>
  <si>
    <t>8.62N, 56.76E</t>
  </si>
  <si>
    <t>43.14S, 7.85E</t>
  </si>
  <si>
    <t>36.66S, 109.03W</t>
  </si>
  <si>
    <t>59.57N, 147.18E</t>
  </si>
  <si>
    <t>38.48S, 95.25W</t>
  </si>
  <si>
    <t>19.46N, 88.06E</t>
  </si>
  <si>
    <t>27.87S, 88.53E</t>
  </si>
  <si>
    <t>36.00S, 106.80W</t>
  </si>
  <si>
    <t>35.91S, 85.51W</t>
  </si>
  <si>
    <t>62.36S, 28.42W</t>
  </si>
  <si>
    <t>13.54S, 106.26W</t>
  </si>
  <si>
    <t>25.81N, 79.57W</t>
  </si>
  <si>
    <t>32.28S, 33.40W</t>
  </si>
  <si>
    <t>41.31N, 121.86E</t>
  </si>
  <si>
    <t>40.07N, 127.79E</t>
  </si>
  <si>
    <t>6.27N, 106.80E</t>
  </si>
  <si>
    <t>73.12N, 163.65E</t>
  </si>
  <si>
    <t>36.71S, 82.61E</t>
  </si>
  <si>
    <t>20.62S, 153.09W</t>
  </si>
  <si>
    <t>84.55S, 71.45W</t>
  </si>
  <si>
    <t>13.70N, 176.76E</t>
  </si>
  <si>
    <t>60.14S, 113.68W</t>
  </si>
  <si>
    <t>63.28N, 161.05E</t>
  </si>
  <si>
    <t>31.22N, 138.88E</t>
  </si>
  <si>
    <t>7.03N, 58.14E</t>
  </si>
  <si>
    <t>9.83S, 20.76W</t>
  </si>
  <si>
    <t>77.09S, 111.51W</t>
  </si>
  <si>
    <t>37.73N, 33.35E</t>
  </si>
  <si>
    <t>68.50N, 33.17E</t>
  </si>
  <si>
    <t>36.98S, 117.91W</t>
  </si>
  <si>
    <t>39.50S, 25.67W</t>
  </si>
  <si>
    <t>48.67S, 81.83W</t>
  </si>
  <si>
    <t>75.84S, 18.52W</t>
  </si>
  <si>
    <t>25.48N, 138.79W</t>
  </si>
  <si>
    <t>86.60N, 38.07E</t>
  </si>
  <si>
    <t>8.92S, 100.61W</t>
  </si>
  <si>
    <t>69.49N, 89.28E</t>
  </si>
  <si>
    <t>1.14S, 119.25E</t>
  </si>
  <si>
    <t>11.93N, 110.51W</t>
  </si>
  <si>
    <t>36.31S, 49.86W</t>
  </si>
  <si>
    <t>79.75S, 103.98W</t>
  </si>
  <si>
    <t>22.61S, 88.11W</t>
  </si>
  <si>
    <t>69.61N, 126.70E</t>
  </si>
  <si>
    <t>60.38S, 90.48W</t>
  </si>
  <si>
    <t>15.16N, 141.49E</t>
  </si>
  <si>
    <t>28.64N, 103.45E</t>
  </si>
  <si>
    <t>31.58N, 102.71E</t>
  </si>
  <si>
    <t>34.80S, 40.36W</t>
  </si>
  <si>
    <t>46.77N, 150.73E</t>
  </si>
  <si>
    <t>46.02S, 39.60W</t>
  </si>
  <si>
    <t>42.25N, 34.49W</t>
  </si>
  <si>
    <t>15.61S, 57.38W</t>
  </si>
  <si>
    <t>86.24N, 152.25E</t>
  </si>
  <si>
    <t>8.28N, 99.30E</t>
  </si>
  <si>
    <t>45.37S, 64.41E</t>
  </si>
  <si>
    <t>16.20S, 117.74W</t>
  </si>
  <si>
    <t>81.56N, 15.21E</t>
  </si>
  <si>
    <t>41.86S, 92.13W</t>
  </si>
  <si>
    <t>44.30S, 141.95W</t>
  </si>
  <si>
    <t>25.83S, 67.83W</t>
  </si>
  <si>
    <t>40.37S, 162.82E</t>
  </si>
  <si>
    <t>45.78S, 105.42W</t>
  </si>
  <si>
    <t>32.52S, 47.42W</t>
  </si>
  <si>
    <t>82.15S, 51.08W</t>
  </si>
  <si>
    <t>53.05S, 37.16W</t>
  </si>
  <si>
    <t>56.17S, 103.97E</t>
  </si>
  <si>
    <t>62.59S, 116.13W</t>
  </si>
  <si>
    <t>51.49N, 71.73W</t>
  </si>
  <si>
    <t>80.30N, 106.41E</t>
  </si>
  <si>
    <t>25.45N, 159.02E</t>
  </si>
  <si>
    <t>26.91N, 111.46E</t>
  </si>
  <si>
    <t>58.48S, 87.05E</t>
  </si>
  <si>
    <t>56.41N, 115.67W</t>
  </si>
  <si>
    <t>2.04N, 88.72W</t>
  </si>
  <si>
    <t>20.83S, 36.38W</t>
  </si>
  <si>
    <t>64.79S, 56.21E</t>
  </si>
  <si>
    <t>23.12N, 79.68W</t>
  </si>
  <si>
    <t>46.85S, 94.54W</t>
  </si>
  <si>
    <t>43.34N, 119.98E</t>
  </si>
  <si>
    <t>88.01N, 169.89W</t>
  </si>
  <si>
    <t>83.26N, 171.88E</t>
  </si>
  <si>
    <t>73.14S, 68.19W</t>
  </si>
  <si>
    <t>24.68N, 99.58E</t>
  </si>
  <si>
    <t>11.04N, 146.30E</t>
  </si>
  <si>
    <t>7.13N, 112.16W</t>
  </si>
  <si>
    <t>42.60N, 143.61E</t>
  </si>
  <si>
    <t>22.71S, 75.15W</t>
  </si>
  <si>
    <t>58.39N, 167.52W</t>
  </si>
  <si>
    <t>23.89S, 150.80W</t>
  </si>
  <si>
    <t>5.73N, 155.45E</t>
  </si>
  <si>
    <t>50.00S, 22.11W</t>
  </si>
  <si>
    <t>7.16N, 54.02E</t>
  </si>
  <si>
    <t>63.58N, 129.08E</t>
  </si>
  <si>
    <t>39.16S, 95.91E</t>
  </si>
  <si>
    <t>21.95N, 148.68E</t>
  </si>
  <si>
    <t>44.30N, 4.85W</t>
  </si>
  <si>
    <t>63.91S, 107.42E</t>
  </si>
  <si>
    <t>8.32S, 52.70W</t>
  </si>
  <si>
    <t>48.26S, 173.53E</t>
  </si>
  <si>
    <t>85.78N, 42.51E</t>
  </si>
  <si>
    <t>17.31N, 101.42E</t>
  </si>
  <si>
    <t>43.43S, 148.17E</t>
  </si>
  <si>
    <t>36.55S, 10.85W</t>
  </si>
  <si>
    <t>72.83N, 121.56E</t>
  </si>
  <si>
    <t>72.40N, 178.03W</t>
  </si>
  <si>
    <t>29.66S, 18.97W</t>
  </si>
  <si>
    <t>22.44N, 77.29E</t>
  </si>
  <si>
    <t>77.76N, 178.78E</t>
  </si>
  <si>
    <t>42.09S, 107.07E</t>
  </si>
  <si>
    <t>87.27S, 79.82E</t>
  </si>
  <si>
    <t>40.70S, 179.32W</t>
  </si>
  <si>
    <t>54.29N, 150.07E</t>
  </si>
  <si>
    <t>5.97N, 1.98W</t>
  </si>
  <si>
    <t>4.73S, 113.69E</t>
  </si>
  <si>
    <t>75.79N, 119.68E</t>
  </si>
  <si>
    <t>50.24S, 105.43W</t>
  </si>
  <si>
    <t>28.72S, 20.00W</t>
  </si>
  <si>
    <t>1.34S, 123.70E</t>
  </si>
  <si>
    <t>23.31N, 130.99E</t>
  </si>
  <si>
    <t>36.63N, 151.30E</t>
  </si>
  <si>
    <t>27.37N, 2.03W</t>
  </si>
  <si>
    <t>45.48N, 163.06E</t>
  </si>
  <si>
    <t>56.28N, 122.37E</t>
  </si>
  <si>
    <t>32.42N, 18.77W</t>
  </si>
  <si>
    <t>45.07S, 54.31W</t>
  </si>
  <si>
    <t>17.99N, 176.20W</t>
  </si>
  <si>
    <t>33.21N, 176.57W</t>
  </si>
  <si>
    <t>56.62S, 113.24W</t>
  </si>
  <si>
    <t>77.75N, 129.46W</t>
  </si>
  <si>
    <t>13.77S, 158.48W</t>
  </si>
  <si>
    <t>43.35S, 173.45E</t>
  </si>
  <si>
    <t>40.47S, 50.20W</t>
  </si>
  <si>
    <t>70.37N, 170.83W</t>
  </si>
  <si>
    <t>41.20S, 137.51E</t>
  </si>
  <si>
    <t>54.24S, 137.52W</t>
  </si>
  <si>
    <t>18.75N, 36.58W</t>
  </si>
  <si>
    <t>11.14S, 70.50W</t>
  </si>
  <si>
    <t>34.48N, 115.42E</t>
  </si>
  <si>
    <t>42.69N, 121.36E</t>
  </si>
  <si>
    <t>29.87S, 121.20E</t>
  </si>
  <si>
    <t>14.26N, 110.08E</t>
  </si>
  <si>
    <t>12.41S, 102.86W</t>
  </si>
  <si>
    <t>25.83S, 34.98W</t>
  </si>
  <si>
    <t>59.03N, 91.18E</t>
  </si>
  <si>
    <t>67.88S, 168.15W</t>
  </si>
  <si>
    <t>36.19S, 62.15E</t>
  </si>
  <si>
    <t>41.46N, 104.79W</t>
  </si>
  <si>
    <t>8.69N, 171.25W</t>
  </si>
  <si>
    <t>11.62N, 12.31W</t>
  </si>
  <si>
    <t>75.09N, 103.35E</t>
  </si>
  <si>
    <t>51.55S, 18.11W</t>
  </si>
  <si>
    <t>1.19N, 131.42E</t>
  </si>
  <si>
    <t>45.37S, 84.16E</t>
  </si>
  <si>
    <t>27.59S, 86.76W</t>
  </si>
  <si>
    <t>77.88N, 67.38E</t>
  </si>
  <si>
    <t>20.60N, 16.84W</t>
  </si>
  <si>
    <t>66.72S, 103.14E</t>
  </si>
  <si>
    <t>14.95N, 27.07E</t>
  </si>
  <si>
    <t>47.96S, 111.50W</t>
  </si>
  <si>
    <t>83.33N, 119.44W</t>
  </si>
  <si>
    <t>48.54N, 169.92W</t>
  </si>
  <si>
    <t>23.13N, 139.95E</t>
  </si>
  <si>
    <t>25.22N, 142.07W</t>
  </si>
  <si>
    <t>27.33S, 97.07E</t>
  </si>
  <si>
    <t>68.21S, 103.82E</t>
  </si>
  <si>
    <t>3.76S, 133.40W</t>
  </si>
  <si>
    <t>38.76N, 172.01E</t>
  </si>
  <si>
    <t>6.50N, 117.19E</t>
  </si>
  <si>
    <t>71.50S, 11.73W</t>
  </si>
  <si>
    <t>43.29S, 111.21E</t>
  </si>
  <si>
    <t>61.32N, 169.14W</t>
  </si>
  <si>
    <t>76.51N, 132.23E</t>
  </si>
  <si>
    <t>25.70S, 159.56E</t>
  </si>
  <si>
    <t>82.42N, 30.90E</t>
  </si>
  <si>
    <t>5.08N, 58.48W</t>
  </si>
  <si>
    <t>83.53N, 133.05W</t>
  </si>
  <si>
    <t>56.95N, 33.91W</t>
  </si>
  <si>
    <t>24.96S, 19.39W</t>
  </si>
  <si>
    <t>87.87S, 33.33W</t>
  </si>
  <si>
    <t>69.37S, 81.09W</t>
  </si>
  <si>
    <t>12.98S, 107.00W</t>
  </si>
  <si>
    <t>78.34S, 41.73W</t>
  </si>
  <si>
    <t>54.00S, 165.74W</t>
  </si>
  <si>
    <t>18.45N, 116.57E</t>
  </si>
  <si>
    <t>25.72S, 26.58W</t>
  </si>
  <si>
    <t>49.50N, 115.31W</t>
  </si>
  <si>
    <t>63.22N, 122.55E</t>
  </si>
  <si>
    <t>82.32N, 93.12W</t>
  </si>
  <si>
    <t>28.92N, 81.41E</t>
  </si>
  <si>
    <t>16.83S, 81.01W</t>
  </si>
  <si>
    <t>36.66S, 71.37W</t>
  </si>
  <si>
    <t>40.86S, 12.55E</t>
  </si>
  <si>
    <t>41.85S, 5.62W</t>
  </si>
  <si>
    <t>22.95N, 139.13E</t>
  </si>
  <si>
    <t>5.92N, 13.37W</t>
  </si>
  <si>
    <t>1.86N, 103.60W</t>
  </si>
  <si>
    <t>32.28S, 148.93E</t>
  </si>
  <si>
    <t>48.20N, 93.62W</t>
  </si>
  <si>
    <t>63.89S, 87.92W</t>
  </si>
  <si>
    <t>4.58S, 174.24W</t>
  </si>
  <si>
    <t>26.83S, 130.14W</t>
  </si>
  <si>
    <t>21.32N, 168.90W</t>
  </si>
  <si>
    <t>26.04N, 3.60E</t>
  </si>
  <si>
    <t>54.40S, 149.78W</t>
  </si>
  <si>
    <t>36.36N, 37.44W</t>
  </si>
  <si>
    <t>27.71N, 66.16E</t>
  </si>
  <si>
    <t>20.27S, 48.38W</t>
  </si>
  <si>
    <t>11.70N, 11.09W</t>
  </si>
  <si>
    <t>68.79S, 121.29E</t>
  </si>
  <si>
    <t>50.16S, 48.35E</t>
  </si>
  <si>
    <t>46.04S, 158.80W</t>
  </si>
  <si>
    <t>88.68N, 114.36E</t>
  </si>
  <si>
    <t>43.46S, 157.60W</t>
  </si>
  <si>
    <t>57.36N, 118.12E</t>
  </si>
  <si>
    <t>37.71N, 77.65E</t>
  </si>
  <si>
    <t>1.42N, 110.25W</t>
  </si>
  <si>
    <t>58.08N, 158.08E</t>
  </si>
  <si>
    <t>2.96N, 93.69W</t>
  </si>
  <si>
    <t>16.76N, 130.47W</t>
  </si>
  <si>
    <t>62.69S, 86.35E</t>
  </si>
  <si>
    <t>18.91S, 57.12W</t>
  </si>
  <si>
    <t>17.18N, 142.47E</t>
  </si>
  <si>
    <t>29.07S, 112.13W</t>
  </si>
  <si>
    <t>77.53N, 160.61E</t>
  </si>
  <si>
    <t>55.94S, 88.99E</t>
  </si>
  <si>
    <t>2.99N, 137.63W</t>
  </si>
  <si>
    <t>75.31S, 120.16E</t>
  </si>
  <si>
    <t>25.96S, 117.52W</t>
  </si>
  <si>
    <t>49.15S, 66.24E</t>
  </si>
  <si>
    <t>23.46S, 56.32W</t>
  </si>
  <si>
    <t>42.35N, 169.33E</t>
  </si>
  <si>
    <t>56.43S, 68.71E</t>
  </si>
  <si>
    <t>76.63S, 157.00W</t>
  </si>
  <si>
    <t>27.62S, 87.40E</t>
  </si>
  <si>
    <t>27.88N, 141.76E</t>
  </si>
  <si>
    <t>50.32S, 112.17E</t>
  </si>
  <si>
    <t>51.90S, 119.95E</t>
  </si>
  <si>
    <t>36.47S, 167.16W</t>
  </si>
  <si>
    <t>6.33N, 94.74E</t>
  </si>
  <si>
    <t>37.60S, 156.76E</t>
  </si>
  <si>
    <t>40.25S, 33.95W</t>
  </si>
  <si>
    <t>48.61N, 86.49E</t>
  </si>
  <si>
    <t>22.47N, 98.06E</t>
  </si>
  <si>
    <t>67.50S, 170.29W</t>
  </si>
  <si>
    <t>70.59N, 51.86E</t>
  </si>
  <si>
    <t>21.98S, 115.50E</t>
  </si>
  <si>
    <t>60.15S, 96.12W</t>
  </si>
  <si>
    <t>84.66N, 140.92E</t>
  </si>
  <si>
    <t>57.62S, 147.63W</t>
  </si>
  <si>
    <t>56.01S, 89.11W</t>
  </si>
  <si>
    <t>35.88S, 98.55E</t>
  </si>
  <si>
    <t>67.48S, 72.67W</t>
  </si>
  <si>
    <t>31.85S, 133.58W</t>
  </si>
  <si>
    <t>52.32S, 83.97W</t>
  </si>
  <si>
    <t>41.51S, 6.81E</t>
  </si>
  <si>
    <t>76.73N, 125.39W</t>
  </si>
  <si>
    <t>42.76S, 122.12E</t>
  </si>
  <si>
    <t>38.01N, 168.85E</t>
  </si>
  <si>
    <t>25.07N, 6.67W</t>
  </si>
  <si>
    <t>40.84N, 177.78W</t>
  </si>
  <si>
    <t>86.50N, 145.11E</t>
  </si>
  <si>
    <t>1.59S, 105.75E</t>
  </si>
  <si>
    <t>60.27S, 125.71W</t>
  </si>
  <si>
    <t>37.33S, 144.70E</t>
  </si>
  <si>
    <t>54.44N, 175.96W</t>
  </si>
  <si>
    <t>52.64S, 136.58E</t>
  </si>
  <si>
    <t>36.86N, 71.83E</t>
  </si>
  <si>
    <t>23.37S, 124.66W</t>
  </si>
  <si>
    <t>70.19S, 158.15W</t>
  </si>
  <si>
    <t>2.00S, 53.21W</t>
  </si>
  <si>
    <t>3.03S, 86.66W</t>
  </si>
  <si>
    <t>57.24S, 90.73E</t>
  </si>
  <si>
    <t>66.25S, 112.94W</t>
  </si>
  <si>
    <t>44.77N, 17.48W</t>
  </si>
  <si>
    <t>1.96N, 55.20E</t>
  </si>
  <si>
    <t>33.89N, 131.04E</t>
  </si>
  <si>
    <t>2.46S, 54.04E</t>
  </si>
  <si>
    <t>25.17N, 129.33E</t>
  </si>
  <si>
    <t>4.62S, 91.41E</t>
  </si>
  <si>
    <t>63.28S, 159.59W</t>
  </si>
  <si>
    <t>56.78S, 93.41W</t>
  </si>
  <si>
    <t>51.06S, 57.66W</t>
  </si>
  <si>
    <t>32.95S, 87.15E</t>
  </si>
  <si>
    <t>78.67S, 170.24E</t>
  </si>
  <si>
    <t>67.24N, 123.57E</t>
  </si>
  <si>
    <t>75.95S, 82.40W</t>
  </si>
  <si>
    <t>15.83S, 36.99W</t>
  </si>
  <si>
    <t>59.33N, 30.28W</t>
  </si>
  <si>
    <t>74.32S, 65.01W</t>
  </si>
  <si>
    <t>60.59N, 52.99E</t>
  </si>
  <si>
    <t>53.04S, 152.04W</t>
  </si>
  <si>
    <t>64.57N, 62.06W</t>
  </si>
  <si>
    <t>2.10N, 80.18W</t>
  </si>
  <si>
    <t>84.55S, 165.64W</t>
  </si>
  <si>
    <t>48.37S, 50.75W</t>
  </si>
  <si>
    <t>3.69N, 146.70E</t>
  </si>
  <si>
    <t>54.84S, 172.04W</t>
  </si>
  <si>
    <t>2.42N, 8.64W</t>
  </si>
  <si>
    <t>52.60S, 47.89W</t>
  </si>
  <si>
    <t>15.32S, 29.85W</t>
  </si>
  <si>
    <t>36.43N, 110.15E</t>
  </si>
  <si>
    <t>84.77N, 124.91W</t>
  </si>
  <si>
    <t>32.16S, 129.16E</t>
  </si>
  <si>
    <t>6.15S, 104.48E</t>
  </si>
  <si>
    <t>53.76S, 5.04W</t>
  </si>
  <si>
    <t>24.43S, 43.48W</t>
  </si>
  <si>
    <t>14.02S, 99.10E</t>
  </si>
  <si>
    <t>54.95S, 152.46E</t>
  </si>
  <si>
    <t>29.37N, 4.42E</t>
  </si>
  <si>
    <t>56.58S, 127.18E</t>
  </si>
  <si>
    <t>72.45N, 18.37E</t>
  </si>
  <si>
    <t>89.61N, 168.74W</t>
  </si>
  <si>
    <t>36.63S, 140.30E</t>
  </si>
  <si>
    <t>31.60N, 108.20E</t>
  </si>
  <si>
    <t>40.42S, 138.51E</t>
  </si>
  <si>
    <t>51.17S, 148.74W</t>
  </si>
  <si>
    <t>24.58N, 154.43E</t>
  </si>
  <si>
    <t>69.61S, 85.76E</t>
  </si>
  <si>
    <t>1.78S, 61.24W</t>
  </si>
  <si>
    <t>48.63S, 70.76E</t>
  </si>
  <si>
    <t>44.37N, 124.13E</t>
  </si>
  <si>
    <t>18.30N, 48.50E</t>
  </si>
  <si>
    <t>39.06S, 2.18W</t>
  </si>
  <si>
    <t>5.81S, 131.45E</t>
  </si>
  <si>
    <t>10.10N, 96.23E</t>
  </si>
  <si>
    <t>79.38N, 138.56E</t>
  </si>
  <si>
    <t>7.77S, 119.73W</t>
  </si>
  <si>
    <t>25.93N, 94.29E</t>
  </si>
  <si>
    <t>24.31S, 64.98W</t>
  </si>
  <si>
    <t>48.41S, 146.74E</t>
  </si>
  <si>
    <t>56.88N, 40.14E</t>
  </si>
  <si>
    <t>53.46S, 35.03W</t>
  </si>
  <si>
    <t>1.18S, 69.56E</t>
  </si>
  <si>
    <t>55.24S, 142.70W</t>
  </si>
  <si>
    <t>31.16S, 106.05W</t>
  </si>
  <si>
    <t>56.30S, 110.07E</t>
  </si>
  <si>
    <t>68.42S, 66.56E</t>
  </si>
  <si>
    <t>68.39N, 82.96E</t>
  </si>
  <si>
    <t>45.24N, 72.83E</t>
  </si>
  <si>
    <t>52.29N, 20.45E</t>
  </si>
  <si>
    <t>77.03S, 75.32W</t>
  </si>
  <si>
    <t>3.50N, 73.56E</t>
  </si>
  <si>
    <t>57.65N, 134.55E</t>
  </si>
  <si>
    <t>41.12S, 163.18E</t>
  </si>
  <si>
    <t>9.90N, 122.64E</t>
  </si>
  <si>
    <t>48.69S, 106.09E</t>
  </si>
  <si>
    <t>5.61N, 113.58E</t>
  </si>
  <si>
    <t>48.68S, 7.52E</t>
  </si>
  <si>
    <t>1.27N, 100.56E</t>
  </si>
  <si>
    <t>70.14N, 140.85E</t>
  </si>
  <si>
    <t>11.69N, 149.77E</t>
  </si>
  <si>
    <t>48.43S, 100.47W</t>
  </si>
  <si>
    <t>6.57N, 38.81E</t>
  </si>
  <si>
    <t>83.57S, 92.35W</t>
  </si>
  <si>
    <t>13.46N, 95.11E</t>
  </si>
  <si>
    <t>72.95S, 157.93W</t>
  </si>
  <si>
    <t>81.89S, 167.10W</t>
  </si>
  <si>
    <t>54.81S, 96.13W</t>
  </si>
  <si>
    <t>8.55N, 100.03E</t>
  </si>
  <si>
    <t>3.92N, 160.49E</t>
  </si>
  <si>
    <t>8.98S, 48.43E</t>
  </si>
  <si>
    <t>78.12S, 108.68E</t>
  </si>
  <si>
    <t>29.74S, 69.94E</t>
  </si>
  <si>
    <t>7.35N, 6.38W</t>
  </si>
  <si>
    <t>59.64N, 56.23E</t>
  </si>
  <si>
    <t>7.01N, 140.52E</t>
  </si>
  <si>
    <t>34.25N, 136.70E</t>
  </si>
  <si>
    <t>84.22N, 173.43W</t>
  </si>
  <si>
    <t>63.21S, 5.56W</t>
  </si>
  <si>
    <t>69.53N, 106.59E</t>
  </si>
  <si>
    <t>49.07S, 174.33W</t>
  </si>
  <si>
    <t>20.06S, 100.44E</t>
  </si>
  <si>
    <t>50.43S, 164.48W</t>
  </si>
  <si>
    <t>8.58N, 20.70W</t>
  </si>
  <si>
    <t>20.02S, 167.84E</t>
  </si>
  <si>
    <t>72.03S, 4.02W</t>
  </si>
  <si>
    <t>26.99S, 107.57E</t>
  </si>
  <si>
    <t>1.89N, 31.07W</t>
  </si>
  <si>
    <t>41.58N, 153.14E</t>
  </si>
  <si>
    <t>38.91N, 42.21W</t>
  </si>
  <si>
    <t>41.53N, 155.52E</t>
  </si>
  <si>
    <t>82.71S, 87.32E</t>
  </si>
  <si>
    <t>5.12S, 17.52E</t>
  </si>
  <si>
    <t>72.92N, 148.15W</t>
  </si>
  <si>
    <t>69.34N, 51.13W</t>
  </si>
  <si>
    <t>2.49N, 158.00E</t>
  </si>
  <si>
    <t>24.50S, 91.86W</t>
  </si>
  <si>
    <t>77.69S, 163.04E</t>
  </si>
  <si>
    <t>43.71N, 113.29E</t>
  </si>
  <si>
    <t>45.64S, 107.45W</t>
  </si>
  <si>
    <t>73.80N, 144.77E</t>
  </si>
  <si>
    <t>54.77N, 54.62W</t>
  </si>
  <si>
    <t>20.87N, 82.24W</t>
  </si>
  <si>
    <t>16.14S, 162.97E</t>
  </si>
  <si>
    <t>24.20S, 74.48W</t>
  </si>
  <si>
    <t>71.71S, 51.43W</t>
  </si>
  <si>
    <t>54.77S, 106.11E</t>
  </si>
  <si>
    <t>7.33S, 100.15W</t>
  </si>
  <si>
    <t>67.43N, 109.84E</t>
  </si>
  <si>
    <t>80.25N, 144.59E</t>
  </si>
  <si>
    <t>23.32N, 59.17E</t>
  </si>
  <si>
    <t>41.18S, 7.80E</t>
  </si>
  <si>
    <t>16.46S, 32.59E</t>
  </si>
  <si>
    <t>44.26N, 78.48E</t>
  </si>
  <si>
    <t>21.13N, 66.40W</t>
  </si>
  <si>
    <t>8.99N, 17.96W</t>
  </si>
  <si>
    <t>63.18N, 39.56W</t>
  </si>
  <si>
    <t>23.96N, 101.55E</t>
  </si>
  <si>
    <t>10.33N, 117.69E</t>
  </si>
  <si>
    <t>12.39S, 147.63W</t>
  </si>
  <si>
    <t>54.24S, 160.93W</t>
  </si>
  <si>
    <t>70.83S, 59.13W</t>
  </si>
  <si>
    <t>24.10S, 11.28W</t>
  </si>
  <si>
    <t>16.20N, 94.31E</t>
  </si>
  <si>
    <t>28.26N, 171.28W</t>
  </si>
  <si>
    <t>81.17N, 18.77E</t>
  </si>
  <si>
    <t>42.66S, 129.78E</t>
  </si>
  <si>
    <t>46.01N, 156.80E</t>
  </si>
  <si>
    <t>7.07S, 84.50W</t>
  </si>
  <si>
    <t>37.75S, 74.44E</t>
  </si>
  <si>
    <t>21.52S, 108.07E</t>
  </si>
  <si>
    <t>41.41N, 74.85E</t>
  </si>
  <si>
    <t>81.53S, 92.97E</t>
  </si>
  <si>
    <t>56.16N, 133.22E</t>
  </si>
  <si>
    <t>9.35S, 109.44W</t>
  </si>
  <si>
    <t>34.88S, 43.51W</t>
  </si>
  <si>
    <t>44.86S, 38.06W</t>
  </si>
  <si>
    <t>86.36N, 147.18E</t>
  </si>
  <si>
    <t>27.98N, 162.05E</t>
  </si>
  <si>
    <t>45.57N, 48.40W</t>
  </si>
  <si>
    <t>62.09N, 113.74W</t>
  </si>
  <si>
    <t>59.51N, 47.23W</t>
  </si>
  <si>
    <t>14.62N, 133.91W</t>
  </si>
  <si>
    <t>86.99S, 79.00E</t>
  </si>
  <si>
    <t>45.37S, 8.04W</t>
  </si>
  <si>
    <t>54.80S, 161.83W</t>
  </si>
  <si>
    <t>10.08N, 153.15E</t>
  </si>
  <si>
    <t>80.92N, 58.21E</t>
  </si>
  <si>
    <t>26.24N, 99.88W</t>
  </si>
  <si>
    <t>12.96S, 71.65W</t>
  </si>
  <si>
    <t>86.57S, 6.29W</t>
  </si>
  <si>
    <t>68.99N, 93.59W</t>
  </si>
  <si>
    <t>55.89N, 177.22W</t>
  </si>
  <si>
    <t>54.39N, 36.74E</t>
  </si>
  <si>
    <t>36.25N, 93.75W</t>
  </si>
  <si>
    <t>23.83N, 172.30W</t>
  </si>
  <si>
    <t>18.62N, 12.63E</t>
  </si>
  <si>
    <t>31.34N, 124.05E</t>
  </si>
  <si>
    <t>16.77N, 86.10W</t>
  </si>
  <si>
    <t>59.25N, 94.41E</t>
  </si>
  <si>
    <t>64.49N, 151.67E</t>
  </si>
  <si>
    <t>20.85S, 156.85W</t>
  </si>
  <si>
    <t>81.74S, 73.48W</t>
  </si>
  <si>
    <t>48.62S, 87.29W</t>
  </si>
  <si>
    <t>48.94S, 90.09W</t>
  </si>
  <si>
    <t>41.44S, 47.50W</t>
  </si>
  <si>
    <t>70.74N, 176.99E</t>
  </si>
  <si>
    <t>10.13N, 19.31W</t>
  </si>
  <si>
    <t>64.93S, 96.34E</t>
  </si>
  <si>
    <t>10.68N, 149.56E</t>
  </si>
  <si>
    <t>41.92S, 144.88W</t>
  </si>
  <si>
    <t>8.87S, 88.94W</t>
  </si>
  <si>
    <t>42.22S, 90.79W</t>
  </si>
  <si>
    <t>29.58S, 125.93W</t>
  </si>
  <si>
    <t>46.75S, 43.92W</t>
  </si>
  <si>
    <t>2.07N, 32.30W</t>
  </si>
  <si>
    <t>45.95S, 159.94W</t>
  </si>
  <si>
    <t>31.30S, 80.08E</t>
  </si>
  <si>
    <t>66.03N, 94.65E</t>
  </si>
  <si>
    <t>57.05S, 91.46E</t>
  </si>
  <si>
    <t>18.91N, 29.04W</t>
  </si>
  <si>
    <t>56.54N, 138.93E</t>
  </si>
  <si>
    <t>82.67N, 19.38W</t>
  </si>
  <si>
    <t>62.84S, 73.22E</t>
  </si>
  <si>
    <t>62.73S, 78.59E</t>
  </si>
  <si>
    <t>1.93S, 79.80W</t>
  </si>
  <si>
    <t>60.18S, 52.64W</t>
  </si>
  <si>
    <t>88.94S, 99.54E</t>
  </si>
  <si>
    <t>68.79N, 149.88E</t>
  </si>
  <si>
    <t>58.01S, 18.39W</t>
  </si>
  <si>
    <t>32.98S, 136.71E</t>
  </si>
  <si>
    <t>46.44N, 128.24E</t>
  </si>
  <si>
    <t>69.42S, 10.89W</t>
  </si>
  <si>
    <t>59.84N, 179.21W</t>
  </si>
  <si>
    <t>21.87S, 57.93W</t>
  </si>
  <si>
    <t>31.97N, 70.99E</t>
  </si>
  <si>
    <t>17.78S, 63.11W</t>
  </si>
  <si>
    <t>32.58S, 81.13E</t>
  </si>
  <si>
    <t>44.11S, 114.64W</t>
  </si>
  <si>
    <t>5.59S, 148.86W</t>
  </si>
  <si>
    <t>25.56S, 145.49E</t>
  </si>
  <si>
    <t>27.51S, 115.31W</t>
  </si>
  <si>
    <t>24.10N, 175.30E</t>
  </si>
  <si>
    <t>48.21S, 37.31W</t>
  </si>
  <si>
    <t>34.53S, 76.32W</t>
  </si>
  <si>
    <t>47.39S, 117.76W</t>
  </si>
  <si>
    <t>33.34N, 142.63E</t>
  </si>
  <si>
    <t>50.46N, 158.18E</t>
  </si>
  <si>
    <t>23.93S, 57.28W</t>
  </si>
  <si>
    <t>58.45S, 170.30E</t>
  </si>
  <si>
    <t>83.29S, 20.21W</t>
  </si>
  <si>
    <t>21.18N, 156.65E</t>
  </si>
  <si>
    <t>3.84S, 127.81E</t>
  </si>
  <si>
    <t>15.77N, 97.68E</t>
  </si>
  <si>
    <t>53.25S, 31.98W</t>
  </si>
  <si>
    <t>7.40S, 1.22E</t>
  </si>
  <si>
    <t>55.15N, 111.19E</t>
  </si>
  <si>
    <t>41.56N, 127.66E</t>
  </si>
  <si>
    <t>6.80N, 13.05E</t>
  </si>
  <si>
    <t>51.10N, 135.58E</t>
  </si>
  <si>
    <t>29.72N, 142.64W</t>
  </si>
  <si>
    <t>23.16S, 80.38W</t>
  </si>
  <si>
    <t>43.47N, 110.43W</t>
  </si>
  <si>
    <t>53.81N, 53.51E</t>
  </si>
  <si>
    <t>2.08N, 136.52E</t>
  </si>
  <si>
    <t>84.33S, 91.38W</t>
  </si>
  <si>
    <t>66.56S, 171.35W</t>
  </si>
  <si>
    <t>80.10S, 147.40W</t>
  </si>
  <si>
    <t>32.35N, 136.30E</t>
  </si>
  <si>
    <t>13.19S, 108.76W</t>
  </si>
  <si>
    <t>36.41N, 178.54E</t>
  </si>
  <si>
    <t>16.75S, 76.19E</t>
  </si>
  <si>
    <t>10.19S, 16.62W</t>
  </si>
  <si>
    <t>44.20N, 19.01E</t>
  </si>
  <si>
    <t>86.19N, 43.06E</t>
  </si>
  <si>
    <t>70.86S, 66.16E</t>
  </si>
  <si>
    <t>43.94S, 92.29E</t>
  </si>
  <si>
    <t>54.47S, 73.62E</t>
  </si>
  <si>
    <t>6.71S, 100.95W</t>
  </si>
  <si>
    <t>33.86N, 130.91E</t>
  </si>
  <si>
    <t>26.84S, 119.50W</t>
  </si>
  <si>
    <t>23.51S, 9.34E</t>
  </si>
  <si>
    <t>5.44S, 21.33E</t>
  </si>
  <si>
    <t>81.04N, 127.78W</t>
  </si>
  <si>
    <t>83.87S, 98.55E</t>
  </si>
  <si>
    <t>61.38S, 142.97E</t>
  </si>
  <si>
    <t>52.53S, 94.37E</t>
  </si>
  <si>
    <t>51.66S, 67.73W</t>
  </si>
  <si>
    <t>16.94N, 22.51W</t>
  </si>
  <si>
    <t>60.78S, 30.30W</t>
  </si>
  <si>
    <t>26.67N, 48.84E</t>
  </si>
  <si>
    <t>48.64N, 114.26E</t>
  </si>
  <si>
    <t>75.40S, 106.63E</t>
  </si>
  <si>
    <t>35.91N, 86.62E</t>
  </si>
  <si>
    <t>25.95N, 24.12E</t>
  </si>
  <si>
    <t>14.16N, 71.11E</t>
  </si>
  <si>
    <t>31.86N, 142.63E</t>
  </si>
  <si>
    <t>49.51S, 139.35E</t>
  </si>
  <si>
    <t>3.11N, 25.54W</t>
  </si>
  <si>
    <t>34.25S, 36.70W</t>
  </si>
  <si>
    <t>40.90N, 18.19W</t>
  </si>
  <si>
    <t>67.70N, 122.40E</t>
  </si>
  <si>
    <t>58.13N, 133.20E</t>
  </si>
  <si>
    <t>21.53N, 133.08E</t>
  </si>
  <si>
    <t>7.60N, 53.18E</t>
  </si>
  <si>
    <t>9.17S, 17.23W</t>
  </si>
  <si>
    <t>40.57S, 73.79E</t>
  </si>
  <si>
    <t>48.50S, 41.64W</t>
  </si>
  <si>
    <t>12.83S, 96.21W</t>
  </si>
  <si>
    <t>7.98S, 78.15W</t>
  </si>
  <si>
    <t>19.70N, 169.90W</t>
  </si>
  <si>
    <t>34.45S, 41.73W</t>
  </si>
  <si>
    <t>84.27N, 158.67E</t>
  </si>
  <si>
    <t>45.49N, 78.03W</t>
  </si>
  <si>
    <t>70.56S, 49.65W</t>
  </si>
  <si>
    <t>20.13S, 165.87E</t>
  </si>
  <si>
    <t>9.58S, 95.38W</t>
  </si>
  <si>
    <t>13.43N, 154.26E</t>
  </si>
  <si>
    <t>49.92N, 170.60W</t>
  </si>
  <si>
    <t>78.13N, 14.36E</t>
  </si>
  <si>
    <t>33.35N, 106.45E</t>
  </si>
  <si>
    <t>75.20N, 141.60W</t>
  </si>
  <si>
    <t>77.26N, 146.94E</t>
  </si>
  <si>
    <t>60.95N, 153.34E</t>
  </si>
  <si>
    <t>53.14S, 24.45W</t>
  </si>
  <si>
    <t>19.12S, 52.10W</t>
  </si>
  <si>
    <t>20.51S, 4.33E</t>
  </si>
  <si>
    <t>21.83N, 145.65W</t>
  </si>
  <si>
    <t>73.91S, 154.84W</t>
  </si>
  <si>
    <t>50.50S, 107.03E</t>
  </si>
  <si>
    <t>18.18S, 14.27E</t>
  </si>
  <si>
    <t>81.96N, 109.84W</t>
  </si>
  <si>
    <t>51.72S, 164.09E</t>
  </si>
  <si>
    <t>36.95N, 11.21E</t>
  </si>
  <si>
    <t>14.95S, 130.83W</t>
  </si>
  <si>
    <t>56.72S, 125.16W</t>
  </si>
  <si>
    <t>54.76S, 109.21E</t>
  </si>
  <si>
    <t>28.88S, 137.18W</t>
  </si>
  <si>
    <t>71.32S, 25.54W</t>
  </si>
  <si>
    <t>15.58S, 108.60W</t>
  </si>
  <si>
    <t>58.52N, 42.49W</t>
  </si>
  <si>
    <t>14.10S, 127.87E</t>
  </si>
  <si>
    <t>45.37N, 178.66E</t>
  </si>
  <si>
    <t>57.56S, 95.64E</t>
  </si>
  <si>
    <t>29.31S, 132.66E</t>
  </si>
  <si>
    <t>52.13S, 83.54E</t>
  </si>
  <si>
    <t>66.60S, 124.92E</t>
  </si>
  <si>
    <t>34.54N, 164.32E</t>
  </si>
  <si>
    <t>47.77N, 154.03E</t>
  </si>
  <si>
    <t>72.33S, 162.95W</t>
  </si>
  <si>
    <t>16.65N, 4.03E</t>
  </si>
  <si>
    <t>10.13S, 83.19W</t>
  </si>
  <si>
    <t>67.48S, 80.67E</t>
  </si>
  <si>
    <t>52.35S, 69.94W</t>
  </si>
  <si>
    <t>19.04S, 112.39W</t>
  </si>
  <si>
    <t>2.19S, 147.09W</t>
  </si>
  <si>
    <t>51.21S, 103.74W</t>
  </si>
  <si>
    <t>12.95S, 16.04E</t>
  </si>
  <si>
    <t>15.15S, 30.80E</t>
  </si>
  <si>
    <t>34.97S, 29.41W</t>
  </si>
  <si>
    <t>3.50S, 57.80W</t>
  </si>
  <si>
    <t>37.97S, 68.27W</t>
  </si>
  <si>
    <t>58.09S, 134.79E</t>
  </si>
  <si>
    <t>14.66N, 68.09E</t>
  </si>
  <si>
    <t>17.71N, 140.88E</t>
  </si>
  <si>
    <t>85.08S, 106.68E</t>
  </si>
  <si>
    <t>3.72N, 86.81W</t>
  </si>
  <si>
    <t>9.41S, 148.43W</t>
  </si>
  <si>
    <t>1.87S, 136.41W</t>
  </si>
  <si>
    <t>29.76S, 83.09W</t>
  </si>
  <si>
    <t>50.53S, 47.23W</t>
  </si>
  <si>
    <t>28.69S, 112.88W</t>
  </si>
  <si>
    <t>61.75S, 93.58W</t>
  </si>
  <si>
    <t>49.87S, 44.43W</t>
  </si>
  <si>
    <t>5.57S, 118.65E</t>
  </si>
  <si>
    <t>32.20N, 122.55E</t>
  </si>
  <si>
    <t>78.50N, 145.08E</t>
  </si>
  <si>
    <t>47.19S, 167.68E</t>
  </si>
  <si>
    <t>5.86N, 9.35E</t>
  </si>
  <si>
    <t>54.60N, 169.28E</t>
  </si>
  <si>
    <t>18.85S, 66.12W</t>
  </si>
  <si>
    <t>68.47N, 175.77E</t>
  </si>
  <si>
    <t>53.97S, 80.60E</t>
  </si>
  <si>
    <t>15.78N, 124.86E</t>
  </si>
  <si>
    <t>72.46S, 171.97W</t>
  </si>
  <si>
    <t>4.90S, 129.75W</t>
  </si>
  <si>
    <t>22.05N, 111.69W</t>
  </si>
  <si>
    <t>75.73N, 83.61W</t>
  </si>
  <si>
    <t>59.76N, 61.10E</t>
  </si>
  <si>
    <t>33.58S, 63.48W</t>
  </si>
  <si>
    <t>31.23S, 128.90E</t>
  </si>
  <si>
    <t>17.88S, 83.66E</t>
  </si>
  <si>
    <t>1.94N, 107.68E</t>
  </si>
  <si>
    <t>1.39S, 132.95W</t>
  </si>
  <si>
    <t>40.11N, 36.89W</t>
  </si>
  <si>
    <t>56.83S, 165.53E</t>
  </si>
  <si>
    <t>31.82N, 174.18E</t>
  </si>
  <si>
    <t>57.13N, 101.56E</t>
  </si>
  <si>
    <t>54.11S, 39.45W</t>
  </si>
  <si>
    <t>56.39N, 177.07E</t>
  </si>
  <si>
    <t>35.55S, 92.62W</t>
  </si>
  <si>
    <t>74.63S, 80.27W</t>
  </si>
  <si>
    <t>26.47S, 89.13W</t>
  </si>
  <si>
    <t>57.99N, 123.46E</t>
  </si>
  <si>
    <t>69.43S, 84.90E</t>
  </si>
  <si>
    <t>3.98S, 18.18W</t>
  </si>
  <si>
    <t>43.59S, 83.40E</t>
  </si>
  <si>
    <t>25.61N, 76.26E</t>
  </si>
  <si>
    <t>37.59N, 84.45E</t>
  </si>
  <si>
    <t>9.54N, 161.44W</t>
  </si>
  <si>
    <t>1.64N, 98.56E</t>
  </si>
  <si>
    <t>7.34N, 117.20W</t>
  </si>
  <si>
    <t>9.88N, 1.05W</t>
  </si>
  <si>
    <t>17.61N, 121.22E</t>
  </si>
  <si>
    <t>59.10S, 76.00E</t>
  </si>
  <si>
    <t>11.45S, 66.64W</t>
  </si>
  <si>
    <t>31.12S, 148.46W</t>
  </si>
  <si>
    <t>42.41N, 62.79W</t>
  </si>
  <si>
    <t>36.75S, 105.28W</t>
  </si>
  <si>
    <t>36.56S, 104.36E</t>
  </si>
  <si>
    <t>13.50S, 75.51W</t>
  </si>
  <si>
    <t>41.58S, 118.13W</t>
  </si>
  <si>
    <t>81.21N, 123.31E</t>
  </si>
  <si>
    <t>40.05S, 106.23E</t>
  </si>
  <si>
    <t>40.26S, 132.60E</t>
  </si>
  <si>
    <t>34.71S, 55.80W</t>
  </si>
  <si>
    <t>53.99N, 48.39W</t>
  </si>
  <si>
    <t>66.04N, 108.97E</t>
  </si>
  <si>
    <t>9.26S, 153.12W</t>
  </si>
  <si>
    <t>13.70S, 38.09W</t>
  </si>
  <si>
    <t>68.86N, 64.30E</t>
  </si>
  <si>
    <t>20.73S, 141.61W</t>
  </si>
  <si>
    <t>7.82S, 168.78W</t>
  </si>
  <si>
    <t>2.59N, 73.40E</t>
  </si>
  <si>
    <t>16.16N, 80.02E</t>
  </si>
  <si>
    <t>63.27N, 68.13E</t>
  </si>
  <si>
    <t>8.62N, 100.04W</t>
  </si>
  <si>
    <t>59.52S, 63.41E</t>
  </si>
  <si>
    <t>41.52N, 132.93E</t>
  </si>
  <si>
    <t>49.53S, 20.59W</t>
  </si>
  <si>
    <t>59.39S, 82.57W</t>
  </si>
  <si>
    <t>14.26N, 55.49E</t>
  </si>
  <si>
    <t>79.95S, 12.41E</t>
  </si>
  <si>
    <t>66.71N, 176.58W</t>
  </si>
  <si>
    <t>25.71N, 137.82W</t>
  </si>
  <si>
    <t>15.19N, 140.13E</t>
  </si>
  <si>
    <t>26.49S, 87.52W</t>
  </si>
  <si>
    <t>1.40S, 124.63E</t>
  </si>
  <si>
    <t>35.29S, 128.65E</t>
  </si>
  <si>
    <t>51.42N, 152.38E</t>
  </si>
  <si>
    <t>24.86S, 151.00E</t>
  </si>
  <si>
    <t>82.70S, 88.96E</t>
  </si>
  <si>
    <t>36.21N, 119.00E</t>
  </si>
  <si>
    <t>59.41N, 54.40W</t>
  </si>
  <si>
    <t>48.61N, 11.60W</t>
  </si>
  <si>
    <t>88.67N, 169.21E</t>
  </si>
  <si>
    <t>47.39N, 8.11W</t>
  </si>
  <si>
    <t>32.14N, 130.54E</t>
  </si>
  <si>
    <t>64.73S, 40.78W</t>
  </si>
  <si>
    <t>5.30N, 69.96E</t>
  </si>
  <si>
    <t>51.06S, 94.18W</t>
  </si>
  <si>
    <t>59.21N, 131.04W</t>
  </si>
  <si>
    <t>9.27N, 80.81E</t>
  </si>
  <si>
    <t>2.40S, 131.06W</t>
  </si>
  <si>
    <t>14.84N, 172.04E</t>
  </si>
  <si>
    <t>52.23S, 100.41E</t>
  </si>
  <si>
    <t>48.29S, 139.80E</t>
  </si>
  <si>
    <t>66.92N, 48.12W</t>
  </si>
  <si>
    <t>53.54S, 77.74W</t>
  </si>
  <si>
    <t>25.65N, 13.95E</t>
  </si>
  <si>
    <t>48.89N, 159.79E</t>
  </si>
  <si>
    <t>68.19S, 115.88E</t>
  </si>
  <si>
    <t>34.20S, 71.36E</t>
  </si>
  <si>
    <t>66.03S, 1.23E</t>
  </si>
  <si>
    <t>73.03S, 160.21W</t>
  </si>
  <si>
    <t>16.13S, 61.94W</t>
  </si>
  <si>
    <t>40.56S, 174.08W</t>
  </si>
  <si>
    <t>27.49S, 38.34W</t>
  </si>
  <si>
    <t>9.40S, 44.26E</t>
  </si>
  <si>
    <t>14.33S, 33.57W</t>
  </si>
  <si>
    <t>52.94S, 173.35W</t>
  </si>
  <si>
    <t>75.46S, 67.86W</t>
  </si>
  <si>
    <t>35.21S, 155.25W</t>
  </si>
  <si>
    <t>47.25N, 34.58W</t>
  </si>
  <si>
    <t>2.51S, 29.82W</t>
  </si>
  <si>
    <t>12.99S, 32.30E</t>
  </si>
  <si>
    <t>83.78N, 59.69E</t>
  </si>
  <si>
    <t>78.73S, 176.28W</t>
  </si>
  <si>
    <t>21.02N, 128.49E</t>
  </si>
  <si>
    <t>17.08S, 93.37W</t>
  </si>
  <si>
    <t>44.90N, 101.43W</t>
  </si>
  <si>
    <t>71.80N, 39.15W</t>
  </si>
  <si>
    <t>34.14N, 169.99E</t>
  </si>
  <si>
    <t>58.55N, 141.82E</t>
  </si>
  <si>
    <t>27.60N, 20.31W</t>
  </si>
  <si>
    <t>27.14S, 96.07W</t>
  </si>
  <si>
    <t>50.23S, 125.97W</t>
  </si>
  <si>
    <t>70.79S, 160.90W</t>
  </si>
  <si>
    <t>28.95S, 157.85E</t>
  </si>
  <si>
    <t>27.72S, 127.41E</t>
  </si>
  <si>
    <t>74.33N, 140.63E</t>
  </si>
  <si>
    <t>71.56S, 112.97W</t>
  </si>
  <si>
    <t>62.25S, 160.58E</t>
  </si>
  <si>
    <t>20.13N, 106.77E</t>
  </si>
  <si>
    <t>48.82N, 42.15W</t>
  </si>
  <si>
    <t>33.05S, 103.18E</t>
  </si>
  <si>
    <t>12.42S, 55.35W</t>
  </si>
  <si>
    <t>49.37S, 27.54W</t>
  </si>
  <si>
    <t>7.80S, 79.34W</t>
  </si>
  <si>
    <t>43.67S, 88.95W</t>
  </si>
  <si>
    <t>19.51S, 41.16E</t>
  </si>
  <si>
    <t>48.41N, 145.14E</t>
  </si>
  <si>
    <t>19.80N, 143.55E</t>
  </si>
  <si>
    <t>18.70S, 96.13E</t>
  </si>
  <si>
    <t>59.31N, 57.66W</t>
  </si>
  <si>
    <t>72.52S, 71.06W</t>
  </si>
  <si>
    <t>21.24S, 131.31W</t>
  </si>
  <si>
    <t>38.11N, 65.71E</t>
  </si>
  <si>
    <t>70.12N, 114.53E</t>
  </si>
  <si>
    <t>29.98N, 103.27E</t>
  </si>
  <si>
    <t>71.67N, 172.03E</t>
  </si>
  <si>
    <t>55.28S, 65.96E</t>
  </si>
  <si>
    <t>71.74N, 78.41W</t>
  </si>
  <si>
    <t>6.49S, 117.37W</t>
  </si>
  <si>
    <t>22.14N, 172.48W</t>
  </si>
  <si>
    <t>29.03S, 52.23W</t>
  </si>
  <si>
    <t>56.56N, 158.43E</t>
  </si>
  <si>
    <t>18.13S, 6.11W</t>
  </si>
  <si>
    <t>56.00S, 96.93E</t>
  </si>
  <si>
    <t>8.72N, 156.79W</t>
  </si>
  <si>
    <t>45.17S, 167.93E</t>
  </si>
  <si>
    <t>5.99N, 38.14W</t>
  </si>
  <si>
    <t>78.75N, 111.02W</t>
  </si>
  <si>
    <t>78.66S, 110.91W</t>
  </si>
  <si>
    <t>83.57N, 128.61W</t>
  </si>
  <si>
    <t>62.18N, 61.57W</t>
  </si>
  <si>
    <t>61.07N, 124.06W</t>
  </si>
  <si>
    <t>18.41N, 77.19E</t>
  </si>
  <si>
    <t>22.98N, 86.37E</t>
  </si>
  <si>
    <t>56.30N, 79.49W</t>
  </si>
  <si>
    <t>22.67N, 17.36E</t>
  </si>
  <si>
    <t>23.42S, 96.87W</t>
  </si>
  <si>
    <t>67.58N, 130.39E</t>
  </si>
  <si>
    <t>49.04S, 173.31E</t>
  </si>
  <si>
    <t>60.87S, 110.68W</t>
  </si>
  <si>
    <t>10.33S, 73.92E</t>
  </si>
  <si>
    <t>50.47N, 121.34E</t>
  </si>
  <si>
    <t>79.26N, 141.10E</t>
  </si>
  <si>
    <t>34.17S, 161.94E</t>
  </si>
  <si>
    <t>48.74S, 136.95E</t>
  </si>
  <si>
    <t>77.42S, 86.00E</t>
  </si>
  <si>
    <t>28.43N, 72.33E</t>
  </si>
  <si>
    <t>26.84S, 41.22E</t>
  </si>
  <si>
    <t>46.16S, 64.89E</t>
  </si>
  <si>
    <t>27.01N, 4.00E</t>
  </si>
  <si>
    <t>46.59S, 172.40E</t>
  </si>
  <si>
    <t>66.69N, 53.38E</t>
  </si>
  <si>
    <t>28.18S, 42.93W</t>
  </si>
  <si>
    <t>7.46S, 165.59W</t>
  </si>
  <si>
    <t>21.53N, 51.50E</t>
  </si>
  <si>
    <t>6.62N, 81.66W</t>
  </si>
  <si>
    <t>5.69N, 179.55W</t>
  </si>
  <si>
    <t>63.83S, 118.29W</t>
  </si>
  <si>
    <t>85.37S, 74.86W</t>
  </si>
  <si>
    <t>10.32S, 21.68W</t>
  </si>
  <si>
    <t>42.04S, 23.95W</t>
  </si>
  <si>
    <t>8.90N, 18.76W</t>
  </si>
  <si>
    <t>84.12N, 139.66E</t>
  </si>
  <si>
    <t>1.78N, 2.62E</t>
  </si>
  <si>
    <t>39.12N, 98.60E</t>
  </si>
  <si>
    <t>18.41N, 120.74E</t>
  </si>
  <si>
    <t>10.40N, 105.94E</t>
  </si>
  <si>
    <t>4.24N, 93.04E</t>
  </si>
  <si>
    <t>60.89N, 157.09E</t>
  </si>
  <si>
    <t>60.00N, 174.41W</t>
  </si>
  <si>
    <t>70.21S, 16.45W</t>
  </si>
  <si>
    <t>2.80S, 108.10W</t>
  </si>
  <si>
    <t>9.88S, 76.56E</t>
  </si>
  <si>
    <t>9.16S, 67.53E</t>
  </si>
  <si>
    <t>64.17N, 66.20E</t>
  </si>
  <si>
    <t>11.16N, 108.69E</t>
  </si>
  <si>
    <t>28.11N, 163.68E</t>
  </si>
  <si>
    <t>16.95S, 62.51W</t>
  </si>
  <si>
    <t>25.91S, 114.82W</t>
  </si>
  <si>
    <t>15.53N, 61.43E</t>
  </si>
  <si>
    <t>24.88S, 35.63W</t>
  </si>
  <si>
    <t>40.12S, 34.17W</t>
  </si>
  <si>
    <t>1.26S, 42.16W</t>
  </si>
  <si>
    <t>24.46S, 26.77W</t>
  </si>
  <si>
    <t>72.91N, 140.12W</t>
  </si>
  <si>
    <t>2.71S, 70.47E</t>
  </si>
  <si>
    <t>58.49N, 49.41E</t>
  </si>
  <si>
    <t>21.02N, 161.54E</t>
  </si>
  <si>
    <t>59.53S, 58.79E</t>
  </si>
  <si>
    <t>32.26N, 161.82E</t>
  </si>
  <si>
    <t>31.60S, 119.95E</t>
  </si>
  <si>
    <t>32.54S, 11.56E</t>
  </si>
  <si>
    <t>53.62S, 153.15W</t>
  </si>
  <si>
    <t>29.46S, 179.12E</t>
  </si>
  <si>
    <t>21.49S, 120.97W</t>
  </si>
  <si>
    <t>35.13N, 24.84E</t>
  </si>
  <si>
    <t>7.32S, 109.98W</t>
  </si>
  <si>
    <t>71.49N, 110.41W</t>
  </si>
  <si>
    <t>63.48S, 6.63W</t>
  </si>
  <si>
    <t>37.91S, 65.75W</t>
  </si>
  <si>
    <t>74.37N, 98.65W</t>
  </si>
  <si>
    <t>14.94N, 96.52W</t>
  </si>
  <si>
    <t>26.14S, 81.60W</t>
  </si>
  <si>
    <t>42.54S, 118.79W</t>
  </si>
  <si>
    <t>7.29N, 121.00W</t>
  </si>
  <si>
    <t>16.78S, 150.98E</t>
  </si>
  <si>
    <t>17.87S, 87.20W</t>
  </si>
  <si>
    <t>42.63S, 27.29W</t>
  </si>
  <si>
    <t>43.16S, 139.07E</t>
  </si>
  <si>
    <t>33.20N, 105.54E</t>
  </si>
  <si>
    <t>28.79S, 74.23W</t>
  </si>
  <si>
    <t>66.51N, 99.23W</t>
  </si>
  <si>
    <t>15.12S, 17.21W</t>
  </si>
  <si>
    <t>21.27N, 13.80W</t>
  </si>
  <si>
    <t>3.77N, 121.30W</t>
  </si>
  <si>
    <t>70.26N, 15.29W</t>
  </si>
  <si>
    <t>53.54N, 144.69E</t>
  </si>
  <si>
    <t>22.18S, 28.08W</t>
  </si>
  <si>
    <t>46.50S, 154.12W</t>
  </si>
  <si>
    <t>23.18S, 172.50E</t>
  </si>
  <si>
    <t>67.26N, 15.79E</t>
  </si>
  <si>
    <t>50.05N, 31.67E</t>
  </si>
  <si>
    <t>81.63N, 136.57E</t>
  </si>
  <si>
    <t>61.78N, 26.65E</t>
  </si>
  <si>
    <t>23.95S, 162.12W</t>
  </si>
  <si>
    <t>43.75N, 127.97E</t>
  </si>
  <si>
    <t>12.64S, 65.33W</t>
  </si>
  <si>
    <t>36.15N, 85.68E</t>
  </si>
  <si>
    <t>2.75N, 109.88E</t>
  </si>
  <si>
    <t>28.37S, 127.14E</t>
  </si>
  <si>
    <t>56.10N, 172.86E</t>
  </si>
  <si>
    <t>16.80N, 134.17E</t>
  </si>
  <si>
    <t>60.77S, 77.56E</t>
  </si>
  <si>
    <t>15.94S, 39.30W</t>
  </si>
  <si>
    <t>89.97N, 21.57W</t>
  </si>
  <si>
    <t>17.99S, 42.06W</t>
  </si>
  <si>
    <t>7.32N, 105.92W</t>
  </si>
  <si>
    <t>39.22S, 149.60W</t>
  </si>
  <si>
    <t>84.93N, 111.25E</t>
  </si>
  <si>
    <t>49.85N, 158.36E</t>
  </si>
  <si>
    <t>49.21N, 164.88W</t>
  </si>
  <si>
    <t>9.19S, 91.38W</t>
  </si>
  <si>
    <t>26.14S, 29.99W</t>
  </si>
  <si>
    <t>54.50S, 41.59W</t>
  </si>
  <si>
    <t>15.13N, 23.69W</t>
  </si>
  <si>
    <t>68.62S, 26.25W</t>
  </si>
  <si>
    <t>49.52S, 104.10E</t>
  </si>
  <si>
    <t>77.17N, 135.50E</t>
  </si>
  <si>
    <t>49.41S, 83.99E</t>
  </si>
  <si>
    <t>33.87S, 160.27E</t>
  </si>
  <si>
    <t>51.26N, 61.00E</t>
  </si>
  <si>
    <t>9.22N, 72.60E</t>
  </si>
  <si>
    <t>73.44N, 125.99E</t>
  </si>
  <si>
    <t>17.99S, 172.04W</t>
  </si>
  <si>
    <t>8.34N, 85.40W</t>
  </si>
  <si>
    <t>16.87N, 13.82E</t>
  </si>
  <si>
    <t>20.59N, 77.63W</t>
  </si>
  <si>
    <t>39.42S, 141.42E</t>
  </si>
  <si>
    <t>9.61N, 154.03E</t>
  </si>
  <si>
    <t>3.49N, 105.00W</t>
  </si>
  <si>
    <t>17.92N, 122.10E</t>
  </si>
  <si>
    <t>51.92S, 167.26W</t>
  </si>
  <si>
    <t>37.85N, 155.38E</t>
  </si>
  <si>
    <t>39.12S, 61.80W</t>
  </si>
  <si>
    <t>4.24S, 153.67E</t>
  </si>
  <si>
    <t>38.09S, 132.52E</t>
  </si>
  <si>
    <t>11.38S, 71.66E</t>
  </si>
  <si>
    <t>46.42N, 161.75E</t>
  </si>
  <si>
    <t>6.79N, 120.57W</t>
  </si>
  <si>
    <t>9.35N, 143.53W</t>
  </si>
  <si>
    <t>51.27N, 154.26E</t>
  </si>
  <si>
    <t>40.32S, 72.27E</t>
  </si>
  <si>
    <t>72.85S, 18.62W</t>
  </si>
  <si>
    <t>10.41S, 113.71W</t>
  </si>
  <si>
    <t>43.47S, 8.12W</t>
  </si>
  <si>
    <t>39.45N, 72.74E</t>
  </si>
  <si>
    <t>24.63S, 73.09E</t>
  </si>
  <si>
    <t>11.30S, 53.64E</t>
  </si>
  <si>
    <t>9.73S, 115.20W</t>
  </si>
  <si>
    <t>29.84S, 150.14W</t>
  </si>
  <si>
    <t>49.17S, 112.08W</t>
  </si>
  <si>
    <t>8.89N, 145.01E</t>
  </si>
  <si>
    <t>47.91S, 89.34E</t>
  </si>
  <si>
    <t>67.09S, 14.23W</t>
  </si>
  <si>
    <t>35.09N, 171.86E</t>
  </si>
  <si>
    <t>2.14S, 66.80E</t>
  </si>
  <si>
    <t>39.48S, 175.07W</t>
  </si>
  <si>
    <t>73.62N, 93.82E</t>
  </si>
  <si>
    <t>25.47N, 96.60W</t>
  </si>
  <si>
    <t>60.39N, 48.19E</t>
  </si>
  <si>
    <t>58.15S, 104.88W</t>
  </si>
  <si>
    <t>37.20S, 102.31W</t>
  </si>
  <si>
    <t>18.04S, 99.50W</t>
  </si>
  <si>
    <t>27.70N, 85.48W</t>
  </si>
  <si>
    <t>78.71N, 123.33W</t>
  </si>
  <si>
    <t>66.23N, 107.47W</t>
  </si>
  <si>
    <t>34.64N, 95.77E</t>
  </si>
  <si>
    <t>59.01N, 106.85W</t>
  </si>
  <si>
    <t>80.73N, 101.41W</t>
  </si>
  <si>
    <t>10.17N, 102.07E</t>
  </si>
  <si>
    <t>81.02N, 138.05E</t>
  </si>
  <si>
    <t>11.78S, 141.38E</t>
  </si>
  <si>
    <t>1.89N, 15.01W</t>
  </si>
  <si>
    <t>27.58S, 71.00W</t>
  </si>
  <si>
    <t>49.04S, 80.75E</t>
  </si>
  <si>
    <t>46.71S, 112.35E</t>
  </si>
  <si>
    <t>28.35N, 175.67E</t>
  </si>
  <si>
    <t>11.87N, 118.48E</t>
  </si>
  <si>
    <t>88.95N, 117.19W</t>
  </si>
  <si>
    <t>88.14N, 110.52W</t>
  </si>
  <si>
    <t>5.80N, 70.66E</t>
  </si>
  <si>
    <t>15.25N, 154.74E</t>
  </si>
  <si>
    <t>25.65S, 122.59E</t>
  </si>
  <si>
    <t>31.66S, 129.04E</t>
  </si>
  <si>
    <t>53.44S, 97.39E</t>
  </si>
  <si>
    <t>8.94S, 120.99E</t>
  </si>
  <si>
    <t>48.57N, 121.42E</t>
  </si>
  <si>
    <t>32.90N, 168.15E</t>
  </si>
  <si>
    <t>40.50N, 14.71E</t>
  </si>
  <si>
    <t>18.49N, 109.03E</t>
  </si>
  <si>
    <t>49.12S, 3.93E</t>
  </si>
  <si>
    <t>9.82S, 37.78W</t>
  </si>
  <si>
    <t>14.32N, 80.75W</t>
  </si>
  <si>
    <t>32.85S, 105.39W</t>
  </si>
  <si>
    <t>53.71S, 100.23W</t>
  </si>
  <si>
    <t>33.44N, 22.46E</t>
  </si>
  <si>
    <t>34.37S, 132.41W</t>
  </si>
  <si>
    <t>5.36S, 3.88E</t>
  </si>
  <si>
    <t>85.81N, 85.94W</t>
  </si>
  <si>
    <t>72.00S, 92.47E</t>
  </si>
  <si>
    <t>66.09N, 128.60E</t>
  </si>
  <si>
    <t>43.34S, 95.91W</t>
  </si>
  <si>
    <t>23.00N, 165.42E</t>
  </si>
  <si>
    <t>24.75N, 151.09E</t>
  </si>
  <si>
    <t>68.72N, 15.48E</t>
  </si>
  <si>
    <t>43.74S, 136.46E</t>
  </si>
  <si>
    <t>8.37S, 121.67W</t>
  </si>
  <si>
    <t>40.10N, 158.22E</t>
  </si>
  <si>
    <t>20.39N, 21.22E</t>
  </si>
  <si>
    <t>56.53S, 126.25W</t>
  </si>
  <si>
    <t>27.01N, 4.97W</t>
  </si>
  <si>
    <t>84.44N, 175.76W</t>
  </si>
  <si>
    <t>53.39N, 140.20E</t>
  </si>
  <si>
    <t>74.42N, 80.54W</t>
  </si>
  <si>
    <t>58.87S, 20.27W</t>
  </si>
  <si>
    <t>45.31S, 52.50W</t>
  </si>
  <si>
    <t>37.94N, 127.27E</t>
  </si>
  <si>
    <t>43.48N, 166.16E</t>
  </si>
  <si>
    <t>13.44N, 112.34W</t>
  </si>
  <si>
    <t>42.26S, 150.23E</t>
  </si>
  <si>
    <t>63.41S, 159.64E</t>
  </si>
  <si>
    <t>15.04S, 171.15W</t>
  </si>
  <si>
    <t>4.54N, 7.94W</t>
  </si>
  <si>
    <t>45.47S, 136.21W</t>
  </si>
  <si>
    <t>63.13N, 37.11W</t>
  </si>
  <si>
    <t>67.64S, 71.76W</t>
  </si>
  <si>
    <t>51.36S, 162.99W</t>
  </si>
  <si>
    <t>13.72N, 126.91E</t>
  </si>
  <si>
    <t>35.98N, 88.86E</t>
  </si>
  <si>
    <t>75.02S, 111.86E</t>
  </si>
  <si>
    <t>14.68S, 108.00W</t>
  </si>
  <si>
    <t>38.60S, 74.32E</t>
  </si>
  <si>
    <t>48.56S, 153.26W</t>
  </si>
  <si>
    <t>28.90N, 118.84W</t>
  </si>
  <si>
    <t>37.40S, 1.96E</t>
  </si>
  <si>
    <t>21.08S, 44.61W</t>
  </si>
  <si>
    <t>81.84N, 100.93W</t>
  </si>
  <si>
    <t>63.00N, 44.46W</t>
  </si>
  <si>
    <t>75.65S, 149.43W</t>
  </si>
  <si>
    <t>36.29S, 34.03W</t>
  </si>
  <si>
    <t>38.84S, 110.34E</t>
  </si>
  <si>
    <t>38.64S, 99.73E</t>
  </si>
  <si>
    <t>17.91S, 62.07W</t>
  </si>
  <si>
    <t>76.94S, 160.90W</t>
  </si>
  <si>
    <t>35.83S, 93.19E</t>
  </si>
  <si>
    <t>51.02S, 97.41W</t>
  </si>
  <si>
    <t>16.91N, 132.63E</t>
  </si>
  <si>
    <t>20.07N, 88.54W</t>
  </si>
  <si>
    <t>49.41N, 162.64E</t>
  </si>
  <si>
    <t>49.57N, 152.72E</t>
  </si>
  <si>
    <t>23.23N, 80.95E</t>
  </si>
  <si>
    <t>59.80S, 96.34E</t>
  </si>
  <si>
    <t>56.71S, 90.13W</t>
  </si>
  <si>
    <t>54.08N, 8.92W</t>
  </si>
  <si>
    <t>40.21S, 132.40W</t>
  </si>
  <si>
    <t>7.42S, 140.27W</t>
  </si>
  <si>
    <t>27.81N, 7.44W</t>
  </si>
  <si>
    <t>20.92N, 164.11E</t>
  </si>
  <si>
    <t>12.06N, 124.52E</t>
  </si>
  <si>
    <t>22.07N, 106.43E</t>
  </si>
  <si>
    <t>66.25N, 110.96W</t>
  </si>
  <si>
    <t>44.98N, 146.77E</t>
  </si>
  <si>
    <t>39.56N, 48.21W</t>
  </si>
  <si>
    <t>29.66N, 140.49E</t>
  </si>
  <si>
    <t>63.38S, 104.99E</t>
  </si>
  <si>
    <t>64.57S, 9.95E</t>
  </si>
  <si>
    <t>68.63N, 120.94E</t>
  </si>
  <si>
    <t>12.54S, 158.82W</t>
  </si>
  <si>
    <t>36.47N, 111.72E</t>
  </si>
  <si>
    <t>24.68S, 3.42W</t>
  </si>
  <si>
    <t>4.63S, 69.26E</t>
  </si>
  <si>
    <t>86.59N, 14.03W</t>
  </si>
  <si>
    <t>35.25S, 176.12W</t>
  </si>
  <si>
    <t>3.25N, 22.96W</t>
  </si>
  <si>
    <t>38.27N, 25.78W</t>
  </si>
  <si>
    <t>10.42N, 138.93E</t>
  </si>
  <si>
    <t>20.57N, 98.11E</t>
  </si>
  <si>
    <t>8.34N, 125.94E</t>
  </si>
  <si>
    <t>54.04N, 134.20E</t>
  </si>
  <si>
    <t>17.37S, 23.94W</t>
  </si>
  <si>
    <t>18.55N, 159.72W</t>
  </si>
  <si>
    <t>6.16S, 174.90W</t>
  </si>
  <si>
    <t>57.57S, 29.79W</t>
  </si>
  <si>
    <t>27.04S, 106.42W</t>
  </si>
  <si>
    <t>18.61S, 136.31W</t>
  </si>
  <si>
    <t>40.39N, 178.88W</t>
  </si>
  <si>
    <t>19.05N, 79.12E</t>
  </si>
  <si>
    <t>67.21N, 173.18W</t>
  </si>
  <si>
    <t>56.81N, 101.29E</t>
  </si>
  <si>
    <t>87.73N, 109.81W</t>
  </si>
  <si>
    <t>12.01N, 27.66W</t>
  </si>
  <si>
    <t>49.65N, 76.40W</t>
  </si>
  <si>
    <t>21.80N, 102.14E</t>
  </si>
  <si>
    <t>14.42S, 128.77W</t>
  </si>
  <si>
    <t>72.65N, 22.18E</t>
  </si>
  <si>
    <t>42.51S, 41.06W</t>
  </si>
  <si>
    <t>86.80S, 35.58W</t>
  </si>
  <si>
    <t>54.75S, 95.07W</t>
  </si>
  <si>
    <t>9.01N, 159.22E</t>
  </si>
  <si>
    <t>13.51S, 5.16W</t>
  </si>
  <si>
    <t>14.91S, 70.51E</t>
  </si>
  <si>
    <t>7.08N, 150.71E</t>
  </si>
  <si>
    <t>43.05S, 155.88E</t>
  </si>
  <si>
    <t>6.39N, 86.71E</t>
  </si>
  <si>
    <t>44.23S, 12.74W</t>
  </si>
  <si>
    <t>69.76N, 113.35W</t>
  </si>
  <si>
    <t>34.51S, 135.27E</t>
  </si>
  <si>
    <t>56.97N, 128.77E</t>
  </si>
  <si>
    <t>21.90S, 108.17W</t>
  </si>
  <si>
    <t>2.19S, 89.51W</t>
  </si>
  <si>
    <t>25.30S, 79.03W</t>
  </si>
  <si>
    <t>18.12S, 71.71E</t>
  </si>
  <si>
    <t>35.30S, 126.42E</t>
  </si>
  <si>
    <t>17.87S, 78.02W</t>
  </si>
  <si>
    <t>4.60N, 161.32E</t>
  </si>
  <si>
    <t>43.10S, 108.17W</t>
  </si>
  <si>
    <t>16.94S, 96.97W</t>
  </si>
  <si>
    <t>9.01S, 102.16W</t>
  </si>
  <si>
    <t>46.52N, 6.82W</t>
  </si>
  <si>
    <t>10.56N, 114.21E</t>
  </si>
  <si>
    <t>3.31N, 12.39E</t>
  </si>
  <si>
    <t>42.99S, 99.88E</t>
  </si>
  <si>
    <t>10.41S, 13.62E</t>
  </si>
  <si>
    <t>11.41N, 50.72E</t>
  </si>
  <si>
    <t>1.34S, 91.84E</t>
  </si>
  <si>
    <t>53.60S, 12.05W</t>
  </si>
  <si>
    <t>68.56S, 104.98W</t>
  </si>
  <si>
    <t>59.00N, 151.31E</t>
  </si>
  <si>
    <t>37.88S, 174.93W</t>
  </si>
  <si>
    <t>48.63S, 179.02E</t>
  </si>
  <si>
    <t>68.59N, 73.20E</t>
  </si>
  <si>
    <t>89.35N, 162.83E</t>
  </si>
  <si>
    <t>85.93N, 106.61W</t>
  </si>
  <si>
    <t>3.88S, 107.88W</t>
  </si>
  <si>
    <t>2.75N, 80.40E</t>
  </si>
  <si>
    <t>49.26N, 8.00W</t>
  </si>
  <si>
    <t>88.47N, 164.75E</t>
  </si>
  <si>
    <t>13.88N, 77.02W</t>
  </si>
  <si>
    <t>2.52S, 98.17W</t>
  </si>
  <si>
    <t>47.66S, 81.70E</t>
  </si>
  <si>
    <t>48.39S, 77.11E</t>
  </si>
  <si>
    <t>21.96S, 134.74E</t>
  </si>
  <si>
    <t>58.90S, 90.00W</t>
  </si>
  <si>
    <t>2.33N, 111.13W</t>
  </si>
  <si>
    <t>33.89S, 123.64W</t>
  </si>
  <si>
    <t>49.81S, 118.22E</t>
  </si>
  <si>
    <t>50.12S, 106.46W</t>
  </si>
  <si>
    <t>6.44N, 158.88E</t>
  </si>
  <si>
    <t>42.09S, 114.05E</t>
  </si>
  <si>
    <t>45.83S, 139.27E</t>
  </si>
  <si>
    <t>14.49N, 44.77E</t>
  </si>
  <si>
    <t>17.37S, 53.76E</t>
  </si>
  <si>
    <t>12.14S, 17.96E</t>
  </si>
  <si>
    <t>43.53N, 72.99E</t>
  </si>
  <si>
    <t>42.62N, 150.40E</t>
  </si>
  <si>
    <t>47.34S, 79.10W</t>
  </si>
  <si>
    <t>53.85N, 159.79W</t>
  </si>
  <si>
    <t>48.41S, 88.95E</t>
  </si>
  <si>
    <t>74.18N, 132.12E</t>
  </si>
  <si>
    <t>28.33S, 16.61W</t>
  </si>
  <si>
    <t>64.72S, 57.17E</t>
  </si>
  <si>
    <t>61.18N, 82.89E</t>
  </si>
  <si>
    <t>46.12S, 82.80W</t>
  </si>
  <si>
    <t>8.44N, 81.84E</t>
  </si>
  <si>
    <t>60.83N, 152.11W</t>
  </si>
  <si>
    <t>61.67N, 179.46E</t>
  </si>
  <si>
    <t>12.41N, 134.48W</t>
  </si>
  <si>
    <t>34.34N, 163.03E</t>
  </si>
  <si>
    <t>12.76S, 98.34W</t>
  </si>
  <si>
    <t>33.60S, 77.18W</t>
  </si>
  <si>
    <t>6.51N, 130.15E</t>
  </si>
  <si>
    <t>53.15S, 94.22W</t>
  </si>
  <si>
    <t>18.01N, 26.77E</t>
  </si>
  <si>
    <t>9.12N, 71.60W</t>
  </si>
  <si>
    <t>53.89N, 25.61E</t>
  </si>
  <si>
    <t>21.95S, 147.58E</t>
  </si>
  <si>
    <t>24.60S, 80.78E</t>
  </si>
  <si>
    <t>83.04N, 19.14E</t>
  </si>
  <si>
    <t>71.97N, 179.51W</t>
  </si>
  <si>
    <t>28.14N, 157.94E</t>
  </si>
  <si>
    <t>36.32S, 15.30W</t>
  </si>
  <si>
    <t>35.92S, 112.50W</t>
  </si>
  <si>
    <t>55.35S, 127.75E</t>
  </si>
  <si>
    <t>31.05S, 88.55E</t>
  </si>
  <si>
    <t>50.03N, 163.43E</t>
  </si>
  <si>
    <t>88.15N, 103.57W</t>
  </si>
  <si>
    <t>70.34N, 173.13W</t>
  </si>
  <si>
    <t>49.13S, 165.87E</t>
  </si>
  <si>
    <t>37.15S, 52.38W</t>
  </si>
  <si>
    <t>84.02S, 63.53W</t>
  </si>
  <si>
    <t>50.03S, 78.30E</t>
  </si>
  <si>
    <t>4.53N, 126.30E</t>
  </si>
  <si>
    <t>76.32S, 98.60W</t>
  </si>
  <si>
    <t>87.52S, 30.55W</t>
  </si>
  <si>
    <t>59.36S, 139.84E</t>
  </si>
  <si>
    <t>26.92N, 11.42W</t>
  </si>
  <si>
    <t>31.42N, 115.53E</t>
  </si>
  <si>
    <t>58.41S, 171.12W</t>
  </si>
  <si>
    <t>11.08S, 101.78W</t>
  </si>
  <si>
    <t>12.46N, 40.43E</t>
  </si>
  <si>
    <t>25.05S, 12.78W</t>
  </si>
  <si>
    <t>59.22S, 149.07W</t>
  </si>
  <si>
    <t>24.57N, 113.52E</t>
  </si>
  <si>
    <t>71.35S, 117.72E</t>
  </si>
  <si>
    <t>20.92S, 5.94W</t>
  </si>
  <si>
    <t>6.46S, 19.67E</t>
  </si>
  <si>
    <t>14.21S, 43.80E</t>
  </si>
  <si>
    <t>84.34N, 95.02W</t>
  </si>
  <si>
    <t>26.97S, 148.73W</t>
  </si>
  <si>
    <t>27.52S, 53.00W</t>
  </si>
  <si>
    <t>47.31N, 135.82E</t>
  </si>
  <si>
    <t>44.56S, 154.69E</t>
  </si>
  <si>
    <t>18.98S, 49.43W</t>
  </si>
  <si>
    <t>77.63S, 179.39W</t>
  </si>
  <si>
    <t>32.73S, 149.84W</t>
  </si>
  <si>
    <t>8.04S, 130.13W</t>
  </si>
  <si>
    <t>6.31S, 108.30E</t>
  </si>
  <si>
    <t>67.05S, 113.11W</t>
  </si>
  <si>
    <t>29.62S, 101.29E</t>
  </si>
  <si>
    <t>6.93S, 160.49E</t>
  </si>
  <si>
    <t>28.02S, 178.48E</t>
  </si>
  <si>
    <t>66.09S, 76.30E</t>
  </si>
  <si>
    <t>12.78S, 129.97E</t>
  </si>
  <si>
    <t>36.75N, 65.60E</t>
  </si>
  <si>
    <t>2.91S, 103.16W</t>
  </si>
  <si>
    <t>69.18N, 16.85E</t>
  </si>
  <si>
    <t>22.81N, 165.15E</t>
  </si>
  <si>
    <t>23.93S, 85.14E</t>
  </si>
  <si>
    <t>70.91N, 115.28W</t>
  </si>
  <si>
    <t>79.88S, 106.51E</t>
  </si>
  <si>
    <t>79.22S, 167.18W</t>
  </si>
  <si>
    <t>44.58S, 75.54W</t>
  </si>
  <si>
    <t>25.99S, 5.05W</t>
  </si>
  <si>
    <t>83.25N, 110.25E</t>
  </si>
  <si>
    <t>40.43N, 82.79E</t>
  </si>
  <si>
    <t>61.17N, 40.77E</t>
  </si>
  <si>
    <t>24.02N, 108.24E</t>
  </si>
  <si>
    <t>53.42S, 157.42E</t>
  </si>
  <si>
    <t>53.65S, 14.01W</t>
  </si>
  <si>
    <t>24.29N, 16.94W</t>
  </si>
  <si>
    <t>16.16N, 125.35W</t>
  </si>
  <si>
    <t>73.23N, 174.28E</t>
  </si>
  <si>
    <t>29.96S, 85.67E</t>
  </si>
  <si>
    <t>55.41N, 112.85E</t>
  </si>
  <si>
    <t>14.37S, 155.73E</t>
  </si>
  <si>
    <t>25.90S, 152.74E</t>
  </si>
  <si>
    <t>87.71N, 110.69W</t>
  </si>
  <si>
    <t>64.74N, 106.10E</t>
  </si>
  <si>
    <t>82.58S, 58.88W</t>
  </si>
  <si>
    <t>39.55S, 41.13W</t>
  </si>
  <si>
    <t>47.26S, 107.10W</t>
  </si>
  <si>
    <t>4.22N, 29.14W</t>
  </si>
  <si>
    <t>60.62N, 158.68E</t>
  </si>
  <si>
    <t>34.05N, 11.11W</t>
  </si>
  <si>
    <t>18.58S, 21.41W</t>
  </si>
  <si>
    <t>71.16N, 80.41E</t>
  </si>
  <si>
    <t>56.26N, 162.69E</t>
  </si>
  <si>
    <t>26.94S, 78.85E</t>
  </si>
  <si>
    <t>40.38N, 146.72E</t>
  </si>
  <si>
    <t>38.97S, 32.64W</t>
  </si>
  <si>
    <t>59.64N, 95.25W</t>
  </si>
  <si>
    <t>29.21S, 108.95E</t>
  </si>
  <si>
    <t>38.16S, 172.32W</t>
  </si>
  <si>
    <t>33.92N, 127.72E</t>
  </si>
  <si>
    <t>31.92N, 144.09E</t>
  </si>
  <si>
    <t>44.52N, 7.35W</t>
  </si>
  <si>
    <t>7.86S, 64.48W</t>
  </si>
  <si>
    <t>31.87S, 74.41W</t>
  </si>
  <si>
    <t>10.27N, 43.16E</t>
  </si>
  <si>
    <t>41.82N, 176.97W</t>
  </si>
  <si>
    <t>19.53N, 139.11E</t>
  </si>
  <si>
    <t>36.51N, 148.17E</t>
  </si>
  <si>
    <t>38.96S, 112.58W</t>
  </si>
  <si>
    <t>66.34N, 87.95W</t>
  </si>
  <si>
    <t>42.00S, 80.05E</t>
  </si>
  <si>
    <t>70.02S, 108.98E</t>
  </si>
  <si>
    <t>62.05S, 34.57W</t>
  </si>
  <si>
    <t>26.51N, 83.69E</t>
  </si>
  <si>
    <t>51.39N, 146.69E</t>
  </si>
  <si>
    <t>35.89N, 40.49W</t>
  </si>
  <si>
    <t>68.81S, 151.80W</t>
  </si>
  <si>
    <t>61.95S, 173.72E</t>
  </si>
  <si>
    <t>31.78S, 78.05W</t>
  </si>
  <si>
    <t>18.06S, 131.46W</t>
  </si>
  <si>
    <t>46.96S, 4.16W</t>
  </si>
  <si>
    <t>45.68S, 96.21E</t>
  </si>
  <si>
    <t>27.65S, 82.61W</t>
  </si>
  <si>
    <t>47.88S, 129.04E</t>
  </si>
  <si>
    <t>75.45N, 82.94W</t>
  </si>
  <si>
    <t>53.67S, 33.66W</t>
  </si>
  <si>
    <t>36.76N, 163.78E</t>
  </si>
  <si>
    <t>54.62S, 41.19E</t>
  </si>
  <si>
    <t>47.73S, 144.99W</t>
  </si>
  <si>
    <t>57.49N, 81.86W</t>
  </si>
  <si>
    <t>42.67S, 142.05W</t>
  </si>
  <si>
    <t>78.42N, 53.47E</t>
  </si>
  <si>
    <t>5.24S, 73.21W</t>
  </si>
  <si>
    <t>31.32N, 171.38W</t>
  </si>
  <si>
    <t>56.68S, 23.20W</t>
  </si>
  <si>
    <t>62.86S, 37.74W</t>
  </si>
  <si>
    <t>10.03S, 103.13W</t>
  </si>
  <si>
    <t>67.01N, 176.07E</t>
  </si>
  <si>
    <t>20.50N, 47.30E</t>
  </si>
  <si>
    <t>16.31N, 157.32E</t>
  </si>
  <si>
    <t>68.06N, 145.76W</t>
  </si>
  <si>
    <t>51.01N, 156.71E</t>
  </si>
  <si>
    <t>33.19S, 107.17E</t>
  </si>
  <si>
    <t>50.77N, 132.87E</t>
  </si>
  <si>
    <t>54.18S, 83.18W</t>
  </si>
  <si>
    <t>8.68N, 169.48W</t>
  </si>
  <si>
    <t>38.09S, 63.64W</t>
  </si>
  <si>
    <t>62.16S, 76.30E</t>
  </si>
  <si>
    <t>73.58N, 108.69W</t>
  </si>
  <si>
    <t>3.03N, 65.66E</t>
  </si>
  <si>
    <t>15.20S, 122.02W</t>
  </si>
  <si>
    <t>40.74S, 172.65E</t>
  </si>
  <si>
    <t>25.13S, 72.53W</t>
  </si>
  <si>
    <t>34.62S, 159.94W</t>
  </si>
  <si>
    <t>13.44N, 79.70E</t>
  </si>
  <si>
    <t>83.84N, 110.85W</t>
  </si>
  <si>
    <t>6.49S, 131.15W</t>
  </si>
  <si>
    <t>29.34S, 15.48W</t>
  </si>
  <si>
    <t>13.39S, 62.41W</t>
  </si>
  <si>
    <t>24.47N, 80.57W</t>
  </si>
  <si>
    <t>84.80S, 107.16W</t>
  </si>
  <si>
    <t>39.21N, 135.25E</t>
  </si>
  <si>
    <t>13.18N, 101.83E</t>
  </si>
  <si>
    <t>83.09S, 118.62E</t>
  </si>
  <si>
    <t>49.31S, 54.95W</t>
  </si>
  <si>
    <t>34.89S, 70.31W</t>
  </si>
  <si>
    <t>45.76S, 84.42W</t>
  </si>
  <si>
    <t>72.12N, 117.50E</t>
  </si>
  <si>
    <t>27.89S, 77.28E</t>
  </si>
  <si>
    <t>38.47S, 50.18W</t>
  </si>
  <si>
    <t>19.24N, 147.88E</t>
  </si>
  <si>
    <t>60.82S, 11.32W</t>
  </si>
  <si>
    <t>9.47N, 3.38W</t>
  </si>
  <si>
    <t>13.21S, 37.37W</t>
  </si>
  <si>
    <t>20.05N, 140.02W</t>
  </si>
  <si>
    <t>6.04S, 139.84W</t>
  </si>
  <si>
    <t>55.92S, 105.11E</t>
  </si>
  <si>
    <t>37.07S, 102.89E</t>
  </si>
  <si>
    <t>78.97N, 72.54W</t>
  </si>
  <si>
    <t>66.06N, 153.33E</t>
  </si>
  <si>
    <t>66.90S, 3.56W</t>
  </si>
  <si>
    <t>12.76S, 21.25W</t>
  </si>
  <si>
    <t>18.56N, 12.48W</t>
  </si>
  <si>
    <t>8.56S, 88.30E</t>
  </si>
  <si>
    <t>40.81N, 93.78E</t>
  </si>
  <si>
    <t>34.70N, 147.24E</t>
  </si>
  <si>
    <t>72.36S, 149.18W</t>
  </si>
  <si>
    <t>57.16S, 56.82W</t>
  </si>
  <si>
    <t>62.06N, 21.64W</t>
  </si>
  <si>
    <t>66.57S, 91.49E</t>
  </si>
  <si>
    <t>74.80S, 156.31W</t>
  </si>
  <si>
    <t>3.85S, 119.92E</t>
  </si>
  <si>
    <t>64.34N, 99.72W</t>
  </si>
  <si>
    <t>31.84N, 149.01E</t>
  </si>
  <si>
    <t>74.61N, 126.55W</t>
  </si>
  <si>
    <t>52.62N, 112.14E</t>
  </si>
  <si>
    <t>31.90S, 131.25E</t>
  </si>
  <si>
    <t>52.23S, 49.74E</t>
  </si>
  <si>
    <t>27.39S, 113.01E</t>
  </si>
  <si>
    <t>45.19N, 9.99W</t>
  </si>
  <si>
    <t>60.00S, 76.09W</t>
  </si>
  <si>
    <t>1.32S, 127.59W</t>
  </si>
  <si>
    <t>89.40S, 33.20W</t>
  </si>
  <si>
    <t>5.57S, 118.27W</t>
  </si>
  <si>
    <t>35.81S, 80.78E</t>
  </si>
  <si>
    <t>11.22N, 119.26E</t>
  </si>
  <si>
    <t>72.32N, 113.24W</t>
  </si>
  <si>
    <t>3.21S, 133.75E</t>
  </si>
  <si>
    <t>7.96N, 95.58E</t>
  </si>
  <si>
    <t>7.38S, 51.54W</t>
  </si>
  <si>
    <t>87.17S, 116.45W</t>
  </si>
  <si>
    <t>86.09N, 133.57E</t>
  </si>
  <si>
    <t>5.68N, 176.69W</t>
  </si>
  <si>
    <t>22.78S, 96.87W</t>
  </si>
  <si>
    <t>61.11S, 80.13E</t>
  </si>
  <si>
    <t>34.79N, 158.30E</t>
  </si>
  <si>
    <t>87.86S, 115.41W</t>
  </si>
  <si>
    <t>40.49S, 121.23W</t>
  </si>
  <si>
    <t>14.77S, 62.02W</t>
  </si>
  <si>
    <t>67.99S, 98.11W</t>
  </si>
  <si>
    <t>17.01S, 59.20E</t>
  </si>
  <si>
    <t>11.11N, 85.74E</t>
  </si>
  <si>
    <t>51.30N, 118.17E</t>
  </si>
  <si>
    <t>10.01N, 110.75W</t>
  </si>
  <si>
    <t>27.25S, 29.30W</t>
  </si>
  <si>
    <t>34.45N, 14.29W</t>
  </si>
  <si>
    <t>70.42S, 113.12E</t>
  </si>
  <si>
    <t>67.76N, 121.92E</t>
  </si>
  <si>
    <t>25.67S, 71.01W</t>
  </si>
  <si>
    <t>23.78S, 107.51W</t>
  </si>
  <si>
    <t>55.04N, 163.12E</t>
  </si>
  <si>
    <t>12.02N, 18.33W</t>
  </si>
  <si>
    <t>84.84N, 103.46W</t>
  </si>
  <si>
    <t>55.62S, 146.26W</t>
  </si>
  <si>
    <t>29.44S, 23.49W</t>
  </si>
  <si>
    <t>86.02N, 143.44E</t>
  </si>
  <si>
    <t>20.92N, 28.85E</t>
  </si>
  <si>
    <t>38.23S, 45.14E</t>
  </si>
  <si>
    <t>62.28S, 101.60E</t>
  </si>
  <si>
    <t>45.51S, 69.22E</t>
  </si>
  <si>
    <t>74.51N, 145.82W</t>
  </si>
  <si>
    <t>8.66N, 129.64E</t>
  </si>
  <si>
    <t>55.00S, 167.34W</t>
  </si>
  <si>
    <t>45.60S, 56.43W</t>
  </si>
  <si>
    <t>54.53S, 48.10W</t>
  </si>
  <si>
    <t>20.64N, 9.86W</t>
  </si>
  <si>
    <t>45.70S, 135.73W</t>
  </si>
  <si>
    <t>52.20S, 146.44E</t>
  </si>
  <si>
    <t>35.33N, 96.27E</t>
  </si>
  <si>
    <t>26.33S, 88.65W</t>
  </si>
  <si>
    <t>17.81S, 1.42W</t>
  </si>
  <si>
    <t>47.60S, 171.23W</t>
  </si>
  <si>
    <t>32.92S, 72.72E</t>
  </si>
  <si>
    <t>75.56N, 173.45W</t>
  </si>
  <si>
    <t>53.06N, 175.90W</t>
  </si>
  <si>
    <t>35.61S, 41.54W</t>
  </si>
  <si>
    <t>37.65S, 54.70W</t>
  </si>
  <si>
    <t>31.76S, 36.82W</t>
  </si>
  <si>
    <t>50.32S, 73.97W</t>
  </si>
  <si>
    <t>51.93S, 58.60W</t>
  </si>
  <si>
    <t>52.49S, 81.84W</t>
  </si>
  <si>
    <t>84.53S, 80.56E</t>
  </si>
  <si>
    <t>40.86N, 115.78E</t>
  </si>
  <si>
    <t>48.87S, 110.88W</t>
  </si>
  <si>
    <t>54.28N, 138.42E</t>
  </si>
  <si>
    <t>57.88S, 75.99E</t>
  </si>
  <si>
    <t>28.78N, 38.96E</t>
  </si>
  <si>
    <t>59.38N, 133.16E</t>
  </si>
  <si>
    <t>40.50S, 9.36W</t>
  </si>
  <si>
    <t>35.28S, 169.79W</t>
  </si>
  <si>
    <t>22.16N, 38.19W</t>
  </si>
  <si>
    <t>47.73S, 65.26W</t>
  </si>
  <si>
    <t>58.00S, 57.74E</t>
  </si>
  <si>
    <t>61.21N, 96.16W</t>
  </si>
  <si>
    <t>8.96N, 123.26E</t>
  </si>
  <si>
    <t>84.79S, 24.44W</t>
  </si>
  <si>
    <t>29.19S, 143.29E</t>
  </si>
  <si>
    <t>55.30N, 135.19E</t>
  </si>
  <si>
    <t>86.38N, 179.14W</t>
  </si>
  <si>
    <t>71.61S, 159.68W</t>
  </si>
  <si>
    <t>38.56S, 90.42E</t>
  </si>
  <si>
    <t>18.86N, 26.59W</t>
  </si>
  <si>
    <t>49.09S, 53.29E</t>
  </si>
  <si>
    <t>70.80N, 165.66E</t>
  </si>
  <si>
    <t>48.35S, 159.67W</t>
  </si>
  <si>
    <t>7.53N, 9.54W</t>
  </si>
  <si>
    <t>77.19N, 140.28E</t>
  </si>
  <si>
    <t>73.11N, 137.82E</t>
  </si>
  <si>
    <t>33.17N, 174.04W</t>
  </si>
  <si>
    <t>20.06N, 78.43E</t>
  </si>
  <si>
    <t>10.92N, 118.81E</t>
  </si>
  <si>
    <t>3.16N, 5.92E</t>
  </si>
  <si>
    <t>51.53S, 36.74E</t>
  </si>
  <si>
    <t>53.67N, 45.40E</t>
  </si>
  <si>
    <t>37.09N, 18.80E</t>
  </si>
  <si>
    <t>61.28S, 77.23W</t>
  </si>
  <si>
    <t>75.87S, 80.01W</t>
  </si>
  <si>
    <t>67.14S, 172.36W</t>
  </si>
  <si>
    <t>17.26N, 125.45E</t>
  </si>
  <si>
    <t>57.19S, 2.23E</t>
  </si>
  <si>
    <t>69.18S, 155.32W</t>
  </si>
  <si>
    <t>51.83N, 168.50E</t>
  </si>
  <si>
    <t>33.96S, 166.04E</t>
  </si>
  <si>
    <t>70.34N, 40.79W</t>
  </si>
  <si>
    <t>5.60S, 136.49W</t>
  </si>
  <si>
    <t>31.86S, 43.60W</t>
  </si>
  <si>
    <t>38.89S, 136.47W</t>
  </si>
  <si>
    <t>24.50N, 106.69E</t>
  </si>
  <si>
    <t>81.90S, 97.54W</t>
  </si>
  <si>
    <t>7.16N, 42.68E</t>
  </si>
  <si>
    <t>47.98S, 103.02E</t>
  </si>
  <si>
    <t>20.11N, 160.55E</t>
  </si>
  <si>
    <t>40.03N, 73.63E</t>
  </si>
  <si>
    <t>61.44S, 72.27W</t>
  </si>
  <si>
    <t>47.21N, 38.24E</t>
  </si>
  <si>
    <t>79.18S, 92.13W</t>
  </si>
  <si>
    <t>77.97N, 78.89W</t>
  </si>
  <si>
    <t>37.34S, 89.59E</t>
  </si>
  <si>
    <t>5.31N, 9.55W</t>
  </si>
  <si>
    <t>56.52S, 38.05W</t>
  </si>
  <si>
    <t>13.97S, 140.13W</t>
  </si>
  <si>
    <t>9.83S, 89.84W</t>
  </si>
  <si>
    <t>4.84S, 93.70W</t>
  </si>
  <si>
    <t>41.47S, 172.83W</t>
  </si>
  <si>
    <t>45.97S, 14.79W</t>
  </si>
  <si>
    <t>28.99N, 3.82W</t>
  </si>
  <si>
    <t>11.60N, 123.65E</t>
  </si>
  <si>
    <t>49.69N, 58.61W</t>
  </si>
  <si>
    <t>46.30N, 87.15E</t>
  </si>
  <si>
    <t>1.11N, 87.58W</t>
  </si>
  <si>
    <t>73.28N, 23.05E</t>
  </si>
  <si>
    <t>47.46S, 18.98W</t>
  </si>
  <si>
    <t>67.70S, 19.00E</t>
  </si>
  <si>
    <t>50.60S, 176.82W</t>
  </si>
  <si>
    <t>87.15N, 74.64W</t>
  </si>
  <si>
    <t>52.34S, 75.40E</t>
  </si>
  <si>
    <t>47.81N, 5.66E</t>
  </si>
  <si>
    <t>63.38S, 162.02W</t>
  </si>
  <si>
    <t>78.49S, 150.96W</t>
  </si>
  <si>
    <t>59.10S, 151.34W</t>
  </si>
  <si>
    <t>12.63S, 24.75E</t>
  </si>
  <si>
    <t>7.06S, 159.13E</t>
  </si>
  <si>
    <t>52.20S, 108.55E</t>
  </si>
  <si>
    <t>61.89S, 42.59E</t>
  </si>
  <si>
    <t>32.48S, 35.10W</t>
  </si>
  <si>
    <t>41.13S, 164.72W</t>
  </si>
  <si>
    <t>84.97N, 105.80W</t>
  </si>
  <si>
    <t>29.06N, 96.32W</t>
  </si>
  <si>
    <t>80.57N, 43.72E</t>
  </si>
  <si>
    <t>32.54S, 138.05E</t>
  </si>
  <si>
    <t>66.42S, 179.47W</t>
  </si>
  <si>
    <t>67.56S, 53.88W</t>
  </si>
  <si>
    <t>40.37N, 40.66W</t>
  </si>
  <si>
    <t>44.72S, 23.45W</t>
  </si>
  <si>
    <t>5.98S, 78.06W</t>
  </si>
  <si>
    <t>20.74N, 171.26W</t>
  </si>
  <si>
    <t>16.95N, 2.76E</t>
  </si>
  <si>
    <t>6.75N, 125.06E</t>
  </si>
  <si>
    <t>80.60S, 171.47W</t>
  </si>
  <si>
    <t>16.23S, 100.98E</t>
  </si>
  <si>
    <t>40.56S, 177.25W</t>
  </si>
  <si>
    <t>6.40S, 47.18E</t>
  </si>
  <si>
    <t>25.71S, 82.74E</t>
  </si>
  <si>
    <t>41.99N, 136.85E</t>
  </si>
  <si>
    <t>26.34S, 41.32W</t>
  </si>
  <si>
    <t>1.67N, 122.07E</t>
  </si>
  <si>
    <t>11.87S, 83.78W</t>
  </si>
  <si>
    <t>25.51N, 51.25E</t>
  </si>
  <si>
    <t>21.64N, 131.25E</t>
  </si>
  <si>
    <t>80.58N, 146.40E</t>
  </si>
  <si>
    <t>15.17N, 100.52W</t>
  </si>
  <si>
    <t>42.43S, 152.41W</t>
  </si>
  <si>
    <t>44.21N, 115.44E</t>
  </si>
  <si>
    <t>68.38S, 18.30W</t>
  </si>
  <si>
    <t>13.33N, 158.27W</t>
  </si>
  <si>
    <t>71.25S, 120.09E</t>
  </si>
  <si>
    <t>59.43S, 172.04E</t>
  </si>
  <si>
    <t>78.34S, 92.34W</t>
  </si>
  <si>
    <t>5.37S, 26.35E</t>
  </si>
  <si>
    <t>40.63S, 114.16W</t>
  </si>
  <si>
    <t>61.61S, 144.04W</t>
  </si>
  <si>
    <t>21.58N, 3.70W</t>
  </si>
  <si>
    <t>12.44N, 1.52E</t>
  </si>
  <si>
    <t>47.29N, 115.64W</t>
  </si>
  <si>
    <t>41.79S, 143.93W</t>
  </si>
  <si>
    <t>66.91N, 83.68E</t>
  </si>
  <si>
    <t>49.93N, 79.17W</t>
  </si>
  <si>
    <t>35.24S, 144.75E</t>
  </si>
  <si>
    <t>77.84N, 179.75E</t>
  </si>
  <si>
    <t>73.37N, 99.50W</t>
  </si>
  <si>
    <t>1.33N, 115.44E</t>
  </si>
  <si>
    <t>9.57S, 54.50W</t>
  </si>
  <si>
    <t>45.67N, 8.92E</t>
  </si>
  <si>
    <t>57.36N, 130.60E</t>
  </si>
  <si>
    <t>5.40N, 70.75W</t>
  </si>
  <si>
    <t>51.09S, 68.47W</t>
  </si>
  <si>
    <t>55.97S, 25.81E</t>
  </si>
  <si>
    <t>47.28S, 118.87W</t>
  </si>
  <si>
    <t>63.29S, 161.07E</t>
  </si>
  <si>
    <t>50.91N, 172.80E</t>
  </si>
  <si>
    <t>28.91N, 169.38E</t>
  </si>
  <si>
    <t>3.18N, 163.64E</t>
  </si>
  <si>
    <t>16.86N, 36.39W</t>
  </si>
  <si>
    <t>18.52S, 40.45E</t>
  </si>
  <si>
    <t>50.56S, 87.80W</t>
  </si>
  <si>
    <t>22.93N, 143.16E</t>
  </si>
  <si>
    <t>18.72N, 2.56W</t>
  </si>
  <si>
    <t>9.06S, 35.01E</t>
  </si>
  <si>
    <t>69.99N, 122.89W</t>
  </si>
  <si>
    <t>24.76N, 77.56E</t>
  </si>
  <si>
    <t>13.40N, 140.56E</t>
  </si>
  <si>
    <t>57.21S, 156.35W</t>
  </si>
  <si>
    <t>55.35N, 169.12E</t>
  </si>
  <si>
    <t>60.49S, 108.39E</t>
  </si>
  <si>
    <t>1.20S, 60.72E</t>
  </si>
  <si>
    <t>89.37S, 99.34E</t>
  </si>
  <si>
    <t>41.50S, 150.71W</t>
  </si>
  <si>
    <t>77.15S, 78.13E</t>
  </si>
  <si>
    <t>36.48S, 167.43E</t>
  </si>
  <si>
    <t>26.55N, 1.62W</t>
  </si>
  <si>
    <t>59.58N, 168.22E</t>
  </si>
  <si>
    <t>37.10N, 56.80W</t>
  </si>
  <si>
    <t>12.93N, 10.44E</t>
  </si>
  <si>
    <t>46.77S, 80.59W</t>
  </si>
  <si>
    <t>58.44N, 123.87E</t>
  </si>
  <si>
    <t>27.40N, 141.26W</t>
  </si>
  <si>
    <t>87.11S, 113.25E</t>
  </si>
  <si>
    <t>71.05S, 141.00W</t>
  </si>
  <si>
    <t>74.68S, 167.65W</t>
  </si>
  <si>
    <t>32.32S, 20.66W</t>
  </si>
  <si>
    <t>25.34S, 176.80W</t>
  </si>
  <si>
    <t>78.48S, 117.58W</t>
  </si>
  <si>
    <t>19.38N, 22.96E</t>
  </si>
  <si>
    <t>77.45S, 104.74E</t>
  </si>
  <si>
    <t>87.88S, 136.82W</t>
  </si>
  <si>
    <t>62.48N, 131.52W</t>
  </si>
  <si>
    <t>2.65N, 83.32E</t>
  </si>
  <si>
    <t>54.59N, 31.78W</t>
  </si>
  <si>
    <t>72.77N, 109.49E</t>
  </si>
  <si>
    <t>27.48N, 155.04E</t>
  </si>
  <si>
    <t>45.62S, 147.01W</t>
  </si>
  <si>
    <t>75.35N, 35.76E</t>
  </si>
  <si>
    <t>17.34N, 139.87E</t>
  </si>
  <si>
    <t>54.20N, 114.21E</t>
  </si>
  <si>
    <t>75.84S, 166.79W</t>
  </si>
  <si>
    <t>57.53N, 161.27E</t>
  </si>
  <si>
    <t>21.36N, 75.38W</t>
  </si>
  <si>
    <t>25.99S, 82.40W</t>
  </si>
  <si>
    <t>48.53S, 176.25W</t>
  </si>
  <si>
    <t>64.63N, 107.47W</t>
  </si>
  <si>
    <t>24.20N, 85.34E</t>
  </si>
  <si>
    <t>37.61N, 67.34E</t>
  </si>
  <si>
    <t>81.19N, 54.49E</t>
  </si>
  <si>
    <t>42.26S, 44.68W</t>
  </si>
  <si>
    <t>12.24N, 57.55E</t>
  </si>
  <si>
    <t>84.47N, 47.23E</t>
  </si>
  <si>
    <t>60.66N, 111.20E</t>
  </si>
  <si>
    <t>14.46N, 104.82E</t>
  </si>
  <si>
    <t>72.83N, 132.07W</t>
  </si>
  <si>
    <t>54.07S, 155.50W</t>
  </si>
  <si>
    <t>1.81S, 91.24W</t>
  </si>
  <si>
    <t>17.65N, 94.64E</t>
  </si>
  <si>
    <t>61.01S, 43.14W</t>
  </si>
  <si>
    <t>61.90N, 119.24E</t>
  </si>
  <si>
    <t>34.38S, 104.65E</t>
  </si>
  <si>
    <t>71.49S, 111.87E</t>
  </si>
  <si>
    <t>47.15N, 133.46E</t>
  </si>
  <si>
    <t>47.39N, 111.05E</t>
  </si>
  <si>
    <t>53.69S, 71.38W</t>
  </si>
  <si>
    <t>86.86N, 163.25E</t>
  </si>
  <si>
    <t>85.12N, 120.87W</t>
  </si>
  <si>
    <t>64.67N, 55.89W</t>
  </si>
  <si>
    <t>51.67N, 167.30E</t>
  </si>
  <si>
    <t>46.02S, 123.93W</t>
  </si>
  <si>
    <t>20.11N, 8.05E</t>
  </si>
  <si>
    <t>7.73S, 75.60E</t>
  </si>
  <si>
    <t>43.92S, 97.42E</t>
  </si>
  <si>
    <t>20.99S, 73.57E</t>
  </si>
  <si>
    <t>6.23S, 10.75E</t>
  </si>
  <si>
    <t>41.79S, 117.26W</t>
  </si>
  <si>
    <t>72.55N, 165.76E</t>
  </si>
  <si>
    <t>24.98N, 110.65E</t>
  </si>
  <si>
    <t>73.55N, 129.45E</t>
  </si>
  <si>
    <t>13.11S, 148.93E</t>
  </si>
  <si>
    <t>21.01N, 55.29E</t>
  </si>
  <si>
    <t>50.09S, 32.99W</t>
  </si>
  <si>
    <t>49.76S, 83.22W</t>
  </si>
  <si>
    <t>24.94N, 126.35W</t>
  </si>
  <si>
    <t>1.38N, 71.72W</t>
  </si>
  <si>
    <t>58.11N, 77.99E</t>
  </si>
  <si>
    <t>47.72S, 26.88E</t>
  </si>
  <si>
    <t>1.22S, 55.36E</t>
  </si>
  <si>
    <t>43.24N, 117.45E</t>
  </si>
  <si>
    <t>19.97N, 96.90E</t>
  </si>
  <si>
    <t>80.89N, 83.51W</t>
  </si>
  <si>
    <t>20.11S, 96.95E</t>
  </si>
  <si>
    <t>1.19N, 44.68E</t>
  </si>
  <si>
    <t>54.47S, 74.78W</t>
  </si>
  <si>
    <t>13.11S, 134.45E</t>
  </si>
  <si>
    <t>36.89N, 155.12E</t>
  </si>
  <si>
    <t>77.68S, 165.38W</t>
  </si>
  <si>
    <t>11.22N, 113.65E</t>
  </si>
  <si>
    <t>26.83S, 172.27E</t>
  </si>
  <si>
    <t>54.85S, 112.05W</t>
  </si>
  <si>
    <t>24.90S, 72.79W</t>
  </si>
  <si>
    <t>36.95S, 78.51W</t>
  </si>
  <si>
    <t>9.08N, 99.26E</t>
  </si>
  <si>
    <t>55.60N, 157.71E</t>
  </si>
  <si>
    <t>49.27S, 80.28W</t>
  </si>
  <si>
    <t>58.80S, 90.22E</t>
  </si>
  <si>
    <t>9.49N, 86.70W</t>
  </si>
  <si>
    <t>8.26S, 83.52E</t>
  </si>
  <si>
    <t>61.54N, 123.34E</t>
  </si>
  <si>
    <t>12.99S, 32.37W</t>
  </si>
  <si>
    <t>48.95S, 80.59W</t>
  </si>
  <si>
    <t>5.66N, 31.98W</t>
  </si>
  <si>
    <t>5.82S, 92.71W</t>
  </si>
  <si>
    <t>32.66N, 143.20E</t>
  </si>
  <si>
    <t>49.98N, 122.60E</t>
  </si>
  <si>
    <t>69.90N, 172.43W</t>
  </si>
  <si>
    <t>61.41S, 158.33W</t>
  </si>
  <si>
    <t>2.27N, 35.87W</t>
  </si>
  <si>
    <t>21.33N, 81.12E</t>
  </si>
  <si>
    <t>67.98S, 8.26E</t>
  </si>
  <si>
    <t>27.83S, 97.59W</t>
  </si>
  <si>
    <t>56.90N, 12.90E</t>
  </si>
  <si>
    <t>64.24S, 151.12E</t>
  </si>
  <si>
    <t>58.92S, 99.86E</t>
  </si>
  <si>
    <t>78.79S, 39.00W</t>
  </si>
  <si>
    <t>11.71N, 125.60E</t>
  </si>
  <si>
    <t>58.22S, 134.34W</t>
  </si>
  <si>
    <t>22.56S, 118.24E</t>
  </si>
  <si>
    <t>76.75N, 19.24W</t>
  </si>
  <si>
    <t>24.21S, 139.49E</t>
  </si>
  <si>
    <t>50.63S, 98.01W</t>
  </si>
  <si>
    <t>59.45S, 36.72W</t>
  </si>
  <si>
    <t>72.77S, 167.53E</t>
  </si>
  <si>
    <t>44.86S, 119.49W</t>
  </si>
  <si>
    <t>52.49S, 175.79E</t>
  </si>
  <si>
    <t>64.78S, 46.01W</t>
  </si>
  <si>
    <t>53.16S, 96.53E</t>
  </si>
  <si>
    <t>29.19N, 129.06E</t>
  </si>
  <si>
    <t>26.43N, 163.42W</t>
  </si>
  <si>
    <t>34.55N, 87.81W</t>
  </si>
  <si>
    <t>72.20N, 112.59W</t>
  </si>
  <si>
    <t>57.94S, 172.92E</t>
  </si>
  <si>
    <t>13.17N, 110.37E</t>
  </si>
  <si>
    <t>53.86N, 133.87E</t>
  </si>
  <si>
    <t>58.99S, 12.43W</t>
  </si>
  <si>
    <t>63.08S, 76.69W</t>
  </si>
  <si>
    <t>76.03N, 148.55W</t>
  </si>
  <si>
    <t>33.94S, 28.74W</t>
  </si>
  <si>
    <t>16.65S, 56.69W</t>
  </si>
  <si>
    <t>80.22S, 85.98W</t>
  </si>
  <si>
    <t>8.04S, 126.81W</t>
  </si>
  <si>
    <t>54.52N, 142.70E</t>
  </si>
  <si>
    <t>60.60N, 47.33W</t>
  </si>
  <si>
    <t>20.23N, 109.84E</t>
  </si>
  <si>
    <t>70.48N, 27.10E</t>
  </si>
  <si>
    <t>2.76N, 178.10W</t>
  </si>
  <si>
    <t>9.19S, 64.09W</t>
  </si>
  <si>
    <t>56.64N, 5.98E</t>
  </si>
  <si>
    <t>46.55S, 109.13W</t>
  </si>
  <si>
    <t>15.85S, 99.80W</t>
  </si>
  <si>
    <t>28.38S, 72.22W</t>
  </si>
  <si>
    <t>39.40N, 6.91W</t>
  </si>
  <si>
    <t>13.91S, 104.10E</t>
  </si>
  <si>
    <t>10.89N, 133.48E</t>
  </si>
  <si>
    <t>77.35S, 80.02E</t>
  </si>
  <si>
    <t>59.40S, 59.43W</t>
  </si>
  <si>
    <t>23.19N, 8.51W</t>
  </si>
  <si>
    <t>41.84S, 162.43W</t>
  </si>
  <si>
    <t>63.94N, 47.68E</t>
  </si>
  <si>
    <t>48.56S, 101.17W</t>
  </si>
  <si>
    <t>24.65S, 47.91W</t>
  </si>
  <si>
    <t>72.56N, 143.41E</t>
  </si>
  <si>
    <t>87.06N, 152.76E</t>
  </si>
  <si>
    <t>72.03N, 130.73W</t>
  </si>
  <si>
    <t>74.38S, 31.50E</t>
  </si>
  <si>
    <t>2.80S, 76.67E</t>
  </si>
  <si>
    <t>32.74N, 137.32E</t>
  </si>
  <si>
    <t>37.13S, 128.55W</t>
  </si>
  <si>
    <t>83.54N, 135.37W</t>
  </si>
  <si>
    <t>59.19N, 69.83E</t>
  </si>
  <si>
    <t>41.28S, 157.76W</t>
  </si>
  <si>
    <t>70.46N, 88.78E</t>
  </si>
  <si>
    <t>11.08S, 59.11E</t>
  </si>
  <si>
    <t>39.92N, 21.00E</t>
  </si>
  <si>
    <t>32.76S, 106.51W</t>
  </si>
  <si>
    <t>6.47S, 177.15W</t>
  </si>
  <si>
    <t>82.30S, 93.17E</t>
  </si>
  <si>
    <t>9.22S, 149.18W</t>
  </si>
  <si>
    <t>56.30S, 19.56W</t>
  </si>
  <si>
    <t>7.13S, 124.92W</t>
  </si>
  <si>
    <t>16.49S, 47.82E</t>
  </si>
  <si>
    <t>7.22N, 119.64E</t>
  </si>
  <si>
    <t>16.33N, 93.65W</t>
  </si>
  <si>
    <t>2.57N, 68.92E</t>
  </si>
  <si>
    <t>38.12S, 111.21E</t>
  </si>
  <si>
    <t>14.63N, 53.86E</t>
  </si>
  <si>
    <t>75.08S, 114.53E</t>
  </si>
  <si>
    <t>31.61S, 45.05W</t>
  </si>
  <si>
    <t>41.70S, 25.78W</t>
  </si>
  <si>
    <t>53.90S, 170.02W</t>
  </si>
  <si>
    <t>26.31N, 154.59E</t>
  </si>
  <si>
    <t>36.90N, 50.90W</t>
  </si>
  <si>
    <t>88.01N, 93.33W</t>
  </si>
  <si>
    <t>35.08S, 87.65W</t>
  </si>
  <si>
    <t>20.14N, 119.62E</t>
  </si>
  <si>
    <t>39.39S, 104.18E</t>
  </si>
  <si>
    <t>22.46S, 38.02W</t>
  </si>
  <si>
    <t>61.07N, 136.30E</t>
  </si>
  <si>
    <t>44.49N, 156.74E</t>
  </si>
  <si>
    <t>17.42S, 47.79E</t>
  </si>
  <si>
    <t>43.05S, 110.47E</t>
  </si>
  <si>
    <t>62.50S, 126.79W</t>
  </si>
  <si>
    <t>13.65S, 48.70E</t>
  </si>
  <si>
    <t>44.63S, 150.83E</t>
  </si>
  <si>
    <t>29.15N, 132.26E</t>
  </si>
  <si>
    <t>43.68N, 53.54W</t>
  </si>
  <si>
    <t>59.48S, 30.77W</t>
  </si>
  <si>
    <t>1.32S, 67.58E</t>
  </si>
  <si>
    <t>76.47N, 57.33E</t>
  </si>
  <si>
    <t>48.47S, 175.13W</t>
  </si>
  <si>
    <t>14.01S, 49.96E</t>
  </si>
  <si>
    <t>67.73N, 110.83E</t>
  </si>
  <si>
    <t>25.32N, 161.04E</t>
  </si>
  <si>
    <t>31.94S, 155.23W</t>
  </si>
  <si>
    <t>45.96N, 116.45W</t>
  </si>
  <si>
    <t>54.94S, 68.56W</t>
  </si>
  <si>
    <t>54.87S, 61.48W</t>
  </si>
  <si>
    <t>25.04N, 10.19W</t>
  </si>
  <si>
    <t>2.70N, 166.30E</t>
  </si>
  <si>
    <t>26.02N, 109.76W</t>
  </si>
  <si>
    <t>4.53N, 10.47W</t>
  </si>
  <si>
    <t>67.38S, 89.46W</t>
  </si>
  <si>
    <t>53.64S, 104.04E</t>
  </si>
  <si>
    <t>3.01S, 97.70W</t>
  </si>
  <si>
    <t>73.18N, 87.19E</t>
  </si>
  <si>
    <t>81.97N, 178.29W</t>
  </si>
  <si>
    <t>13.53N, 5.58E</t>
  </si>
  <si>
    <t>57.71S, 24.89E</t>
  </si>
  <si>
    <t>53.13S, 76.64E</t>
  </si>
  <si>
    <t>41.11S, 65.01W</t>
  </si>
  <si>
    <t>80.80S, 66.03W</t>
  </si>
  <si>
    <t>13.17S, 124.18W</t>
  </si>
  <si>
    <t>16.62N, 111.70E</t>
  </si>
  <si>
    <t>44.90N, 9.46E</t>
  </si>
  <si>
    <t>44.75N, 155.04E</t>
  </si>
  <si>
    <t>34.37N, 106.23E</t>
  </si>
  <si>
    <t>12.41N, 94.56E</t>
  </si>
  <si>
    <t>53.29S, 20.42E</t>
  </si>
  <si>
    <t>64.13N, 91.07W</t>
  </si>
  <si>
    <t>42.00S, 89.96E</t>
  </si>
  <si>
    <t>9.04N, 2.52W</t>
  </si>
  <si>
    <t>21.43S, 111.52W</t>
  </si>
  <si>
    <t>87.47S, 172.03W</t>
  </si>
  <si>
    <t>55.56N, 104.84E</t>
  </si>
  <si>
    <t>41.25N, 42.31W</t>
  </si>
  <si>
    <t>61.37N, 131.38E</t>
  </si>
  <si>
    <t>13.50S, 76.72W</t>
  </si>
  <si>
    <t>43.44N, 73.43W</t>
  </si>
  <si>
    <t>43.02S, 103.34W</t>
  </si>
  <si>
    <t>43.89N, 148.40E</t>
  </si>
  <si>
    <t>81.10S, 12.67W</t>
  </si>
  <si>
    <t>42.77N, 23.22E</t>
  </si>
  <si>
    <t>42.34N, 113.19W</t>
  </si>
  <si>
    <t>32.68S, 75.49W</t>
  </si>
  <si>
    <t>14.71S, 139.98W</t>
  </si>
  <si>
    <t>75.45N, 106.00W</t>
  </si>
  <si>
    <t>1.18S, 5.87W</t>
  </si>
  <si>
    <t>10.50S, 121.05E</t>
  </si>
  <si>
    <t>10.23S, 102.98W</t>
  </si>
  <si>
    <t>56.81N, 149.59E</t>
  </si>
  <si>
    <t>35.93N, 138.80E</t>
  </si>
  <si>
    <t>80.75N, 168.43W</t>
  </si>
  <si>
    <t>18.64S, 155.07W</t>
  </si>
  <si>
    <t>63.81S, 171.40W</t>
  </si>
  <si>
    <t>4.22N, 164.29W</t>
  </si>
  <si>
    <t>45.91S, 86.14E</t>
  </si>
  <si>
    <t>5.31S, 173.13E</t>
  </si>
  <si>
    <t>29.06S, 11.68W</t>
  </si>
  <si>
    <t>66.42S, 30.46W</t>
  </si>
  <si>
    <t>46.25N, 27.91W</t>
  </si>
  <si>
    <t>36.91N, 169.25E</t>
  </si>
  <si>
    <t>72.40S, 117.43W</t>
  </si>
  <si>
    <t>39.72N, 176.19W</t>
  </si>
  <si>
    <t>18.71S, 78.28W</t>
  </si>
  <si>
    <t>19.55N, 48.88E</t>
  </si>
  <si>
    <t>61.57S, 126.83W</t>
  </si>
  <si>
    <t>20.26S, 115.47W</t>
  </si>
  <si>
    <t>7.82N, 96.35W</t>
  </si>
  <si>
    <t>4.01S, 148.19W</t>
  </si>
  <si>
    <t>63.96N, 111.17W</t>
  </si>
  <si>
    <t>41.31N, 19.10E</t>
  </si>
  <si>
    <t>66.18S, 147.32W</t>
  </si>
  <si>
    <t>47.55N, 144.52E</t>
  </si>
  <si>
    <t>41.58N, 171.19E</t>
  </si>
  <si>
    <t>5.05S, 146.77W</t>
  </si>
  <si>
    <t>22.26N, 76.33E</t>
  </si>
  <si>
    <t>28.57N, 27.82E</t>
  </si>
  <si>
    <t>8.23S, 78.00W</t>
  </si>
  <si>
    <t>68.87N, 130.63E</t>
  </si>
  <si>
    <t>13.23N, 33.28E</t>
  </si>
  <si>
    <t>23.05S, 151.40W</t>
  </si>
  <si>
    <t>33.11S, 119.39W</t>
  </si>
  <si>
    <t>23.37N, 149.62E</t>
  </si>
  <si>
    <t>64.85S, 161.52W</t>
  </si>
  <si>
    <t>48.61S, 71.73E</t>
  </si>
  <si>
    <t>46.96N, 159.81E</t>
  </si>
  <si>
    <t>69.68N, 138.24W</t>
  </si>
  <si>
    <t>10.89N, 172.08W</t>
  </si>
  <si>
    <t>58.37S, 75.13W</t>
  </si>
  <si>
    <t>8.56N, 94.25E</t>
  </si>
  <si>
    <t>46.65S, 165.21W</t>
  </si>
  <si>
    <t>44.50N, 1.13W</t>
  </si>
  <si>
    <t>63.17S, 33.48W</t>
  </si>
  <si>
    <t>38.80S, 146.42E</t>
  </si>
  <si>
    <t>5.64N, 129.86W</t>
  </si>
  <si>
    <t>18.18N, 80.03E</t>
  </si>
  <si>
    <t>7.61S, 112.96W</t>
  </si>
  <si>
    <t>16.65S, 82.02W</t>
  </si>
  <si>
    <t>49.32N, 27.20E</t>
  </si>
  <si>
    <t>71.90S, 103.53E</t>
  </si>
  <si>
    <t>17.58N, 47.60E</t>
  </si>
  <si>
    <t>79.50N, 120.87E</t>
  </si>
  <si>
    <t>72.17S, 40.83W</t>
  </si>
  <si>
    <t>77.13N, 175.80E</t>
  </si>
  <si>
    <t>10.01S, 166.72W</t>
  </si>
  <si>
    <t>47.55N, 167.70E</t>
  </si>
  <si>
    <t>54.85S, 133.16E</t>
  </si>
  <si>
    <t>78.75N, 135.44E</t>
  </si>
  <si>
    <t>42.17N, 168.10E</t>
  </si>
  <si>
    <t>76.77N, 162.03E</t>
  </si>
  <si>
    <t>19.10S, 109.34W</t>
  </si>
  <si>
    <t>3.30S, 94.09E</t>
  </si>
  <si>
    <t>11.42S, 23.19W</t>
  </si>
  <si>
    <t>5.54N, 154.31E</t>
  </si>
  <si>
    <t>67.86N, 158.24E</t>
  </si>
  <si>
    <t>55.31S, 107.73W</t>
  </si>
  <si>
    <t>27.41N, 86.63E</t>
  </si>
  <si>
    <t>62.55S, 2.23W</t>
  </si>
  <si>
    <t>35.83S, 9.17W</t>
  </si>
  <si>
    <t>39.50S, 27.74W</t>
  </si>
  <si>
    <t>71.86N, 111.62E</t>
  </si>
  <si>
    <t>48.64S, 32.42W</t>
  </si>
  <si>
    <t>77.45N, 130.02E</t>
  </si>
  <si>
    <t>46.28S, 62.96W</t>
  </si>
  <si>
    <t>56.91S, 91.53E</t>
  </si>
  <si>
    <t>39.29S, 20.83W</t>
  </si>
  <si>
    <t>8.49N, 55.95E</t>
  </si>
  <si>
    <t>76.90S, 161.75W</t>
  </si>
  <si>
    <t>55.78N, 58.36W</t>
  </si>
  <si>
    <t>70.10N, 65.32E</t>
  </si>
  <si>
    <t>36.43S, 86.83W</t>
  </si>
  <si>
    <t>76.81S, 94.90W</t>
  </si>
  <si>
    <t>9.24S, 107.25E</t>
  </si>
  <si>
    <t>17.82N, 160.22E</t>
  </si>
  <si>
    <t>77.25S, 96.61E</t>
  </si>
  <si>
    <t>53.46N, 91.95E</t>
  </si>
  <si>
    <t>44.68N, 163.47E</t>
  </si>
  <si>
    <t>13.66S, 65.06E</t>
  </si>
  <si>
    <t>20.63S, 53.79W</t>
  </si>
  <si>
    <t>31.60N, 109.68E</t>
  </si>
  <si>
    <t>10.45N, 29.98E</t>
  </si>
  <si>
    <t>15.70S, 144.31W</t>
  </si>
  <si>
    <t>25.60N, 107.50E</t>
  </si>
  <si>
    <t>29.12N, 3.70W</t>
  </si>
  <si>
    <t>49.68S, 2.96W</t>
  </si>
  <si>
    <t>18.62N, 14.80E</t>
  </si>
  <si>
    <t>53.83N, 105.46W</t>
  </si>
  <si>
    <t>9.18S, 1.16W</t>
  </si>
  <si>
    <t>67.87N, 117.82W</t>
  </si>
  <si>
    <t>89.08N, 86.24W</t>
  </si>
  <si>
    <t>61.26N, 164.18W</t>
  </si>
  <si>
    <t>52.51N, 127.44E</t>
  </si>
  <si>
    <t>7.97N, 114.91E</t>
  </si>
  <si>
    <t>56.60N, 52.64E</t>
  </si>
  <si>
    <t>88.80N, 108.72E</t>
  </si>
  <si>
    <t>11.73S, 75.86W</t>
  </si>
  <si>
    <t>36.12S, 176.06W</t>
  </si>
  <si>
    <t>50.20N, 17.14E</t>
  </si>
  <si>
    <t>47.55N, 147.01E</t>
  </si>
  <si>
    <t>29.89S, 24.97W</t>
  </si>
  <si>
    <t>60.15S, 165.61W</t>
  </si>
  <si>
    <t>77.63N, 173.43W</t>
  </si>
  <si>
    <t>6.23N, 116.63W</t>
  </si>
  <si>
    <t>79.83N, 43.47E</t>
  </si>
  <si>
    <t>72.44N, 179.51E</t>
  </si>
  <si>
    <t>51.88N, 144.26E</t>
  </si>
  <si>
    <t>27.51S, 94.36W</t>
  </si>
  <si>
    <t>11.53S, 88.05W</t>
  </si>
  <si>
    <t>67.71N, 113.65W</t>
  </si>
  <si>
    <t>52.90S, 76.09E</t>
  </si>
  <si>
    <t>44.74S, 55.74W</t>
  </si>
  <si>
    <t>11.35N, 4.15W</t>
  </si>
  <si>
    <t>34.74S, 17.46W</t>
  </si>
  <si>
    <t>45.39N, 132.28E</t>
  </si>
  <si>
    <t>33.33S, 19.76W</t>
  </si>
  <si>
    <t>62.35S, 149.65W</t>
  </si>
  <si>
    <t>34.65N, 34.45W</t>
  </si>
  <si>
    <t>7.87S, 54.62E</t>
  </si>
  <si>
    <t>43.09S, 4.29W</t>
  </si>
  <si>
    <t>20.99N, 51.15E</t>
  </si>
  <si>
    <t>64.66N, 147.55W</t>
  </si>
  <si>
    <t>21.41S, 139.84E</t>
  </si>
  <si>
    <t>38.78S, 176.45W</t>
  </si>
  <si>
    <t>46.76S, 35.51W</t>
  </si>
  <si>
    <t>4.01S, 101.60E</t>
  </si>
  <si>
    <t>35.91S, 61.77W</t>
  </si>
  <si>
    <t>1.43N, 6.06W</t>
  </si>
  <si>
    <t>82.83S, 94.53W</t>
  </si>
  <si>
    <t>74.88N, 23.33E</t>
  </si>
  <si>
    <t>69.61S, 144.27W</t>
  </si>
  <si>
    <t>28.53S, 145.31W</t>
  </si>
  <si>
    <t>17.22N, 85.04W</t>
  </si>
  <si>
    <t>12.39S, 70.42E</t>
  </si>
  <si>
    <t>18.86N, 140.23E</t>
  </si>
  <si>
    <t>33.16N, 1.45E</t>
  </si>
  <si>
    <t>1.05N, 52.19E</t>
  </si>
  <si>
    <t>55.33S, 110.09E</t>
  </si>
  <si>
    <t>18.81N, 132.33E</t>
  </si>
  <si>
    <t>46.38S, 30.22W</t>
  </si>
  <si>
    <t>40.80N, 154.04E</t>
  </si>
  <si>
    <t>1.72N, 59.19W</t>
  </si>
  <si>
    <t>32.44S, 85.64W</t>
  </si>
  <si>
    <t>18.33S, 102.04W</t>
  </si>
  <si>
    <t>8.80N, 120.89E</t>
  </si>
  <si>
    <t>51.02S, 160.78E</t>
  </si>
  <si>
    <t>10.33S, 78.27W</t>
  </si>
  <si>
    <t>13.05N, 88.80W</t>
  </si>
  <si>
    <t>51.80S, 97.61E</t>
  </si>
  <si>
    <t>55.73N, 42.82E</t>
  </si>
  <si>
    <t>37.36N, 145.77E</t>
  </si>
  <si>
    <t>86.57N, 118.92E</t>
  </si>
  <si>
    <t>16.48S, 94.18E</t>
  </si>
  <si>
    <t>60.53N, 75.64E</t>
  </si>
  <si>
    <t>18.01N, 173.70E</t>
  </si>
  <si>
    <t>37.53N, 111.14W</t>
  </si>
  <si>
    <t>62.26N, 15.55E</t>
  </si>
  <si>
    <t>57.62N, 28.52W</t>
  </si>
  <si>
    <t>31.07S, 97.05W</t>
  </si>
  <si>
    <t>55.39S, 77.82W</t>
  </si>
  <si>
    <t>21.20N, 152.63E</t>
  </si>
  <si>
    <t>1.00S, 126.30W</t>
  </si>
  <si>
    <t>17.11N, 175.78W</t>
  </si>
  <si>
    <t>46.70S, 103.30W</t>
  </si>
  <si>
    <t>40.61S, 10.29W</t>
  </si>
  <si>
    <t>56.30S, 39.05W</t>
  </si>
  <si>
    <t>54.68S, 118.61W</t>
  </si>
  <si>
    <t>33.05S, 102.98E</t>
  </si>
  <si>
    <t>13.46S, 175.93W</t>
  </si>
  <si>
    <t>67.32S, 20.90W</t>
  </si>
  <si>
    <t>17.36N, 2.90W</t>
  </si>
  <si>
    <t>3.35S, 73.86W</t>
  </si>
  <si>
    <t>12.75S, 123.10W</t>
  </si>
  <si>
    <t>63.72N, 100.04W</t>
  </si>
  <si>
    <t>40.72N, 85.98E</t>
  </si>
  <si>
    <t>29.94S, 122.94W</t>
  </si>
  <si>
    <t>2.53S, 48.96E</t>
  </si>
  <si>
    <t>66.03S, 164.35W</t>
  </si>
  <si>
    <t>7.57S, 129.51E</t>
  </si>
  <si>
    <t>45.96N, 167.85E</t>
  </si>
  <si>
    <t>42.71S, 166.96E</t>
  </si>
  <si>
    <t>24.44S, 98.69W</t>
  </si>
  <si>
    <t>57.05S, 155.63W</t>
  </si>
  <si>
    <t>67.14S, 18.82W</t>
  </si>
  <si>
    <t>33.79S, 171.38W</t>
  </si>
  <si>
    <t>39.02S, 148.17E</t>
  </si>
  <si>
    <t>80.25S, 148.45W</t>
  </si>
  <si>
    <t>5.45N, 87.54W</t>
  </si>
  <si>
    <t>15.04N, 92.05E</t>
  </si>
  <si>
    <t>9.51N, 108.15E</t>
  </si>
  <si>
    <t>34.39N, 139.10E</t>
  </si>
  <si>
    <t>12.26S, 82.47W</t>
  </si>
  <si>
    <t>59.62S, 21.64W</t>
  </si>
  <si>
    <t>39.71N, 4.68E</t>
  </si>
  <si>
    <t>16.34S, 34.99W</t>
  </si>
  <si>
    <t>11.24N, 142.69E</t>
  </si>
  <si>
    <t>46.31S, 161.11W</t>
  </si>
  <si>
    <t>32.06N, 3.89E</t>
  </si>
  <si>
    <t>42.57N, 163.03E</t>
  </si>
  <si>
    <t>50.75N, 54.30E</t>
  </si>
  <si>
    <t>4.49S, 155.34E</t>
  </si>
  <si>
    <t>75.30S, 71.58W</t>
  </si>
  <si>
    <t>73.44N, 92.27W</t>
  </si>
  <si>
    <t>17.94N, 1.69W</t>
  </si>
  <si>
    <t>48.61N, 117.85E</t>
  </si>
  <si>
    <t>4.15N, 139.88W</t>
  </si>
  <si>
    <t>33.29S, 57.27W</t>
  </si>
  <si>
    <t>12.33N, 61.14E</t>
  </si>
  <si>
    <t>15.54S, 16.62W</t>
  </si>
  <si>
    <t>74.98N, 127.73E</t>
  </si>
  <si>
    <t>27.47S, 94.03E</t>
  </si>
  <si>
    <t>57.42S, 85.41E</t>
  </si>
  <si>
    <t>74.23S, 26.14W</t>
  </si>
  <si>
    <t>14.61S, 44.24W</t>
  </si>
  <si>
    <t>11.49N, 73.90E</t>
  </si>
  <si>
    <t>35.94S, 148.28E</t>
  </si>
  <si>
    <t>23.80N, 3.03W</t>
  </si>
  <si>
    <t>2.21S, 76.38W</t>
  </si>
  <si>
    <t>67.97N, 69.39E</t>
  </si>
  <si>
    <t>37.29S, 131.67E</t>
  </si>
  <si>
    <t>36.69S, 29.13E</t>
  </si>
  <si>
    <t>32.91S, 42.23W</t>
  </si>
  <si>
    <t>63.74S, 19.64W</t>
  </si>
  <si>
    <t>42.69N, 42.14W</t>
  </si>
  <si>
    <t>87.54N, 164.98E</t>
  </si>
  <si>
    <t>19.97N, 73.08E</t>
  </si>
  <si>
    <t>40.23N, 78.58E</t>
  </si>
  <si>
    <t>45.59S, 146.71E</t>
  </si>
  <si>
    <t>37.46N, 74.08E</t>
  </si>
  <si>
    <t>37.27N, 45.99W</t>
  </si>
  <si>
    <t>52.25N, 36.65E</t>
  </si>
  <si>
    <t>77.73S, 58.06W</t>
  </si>
  <si>
    <t>47.09N, 151.06W</t>
  </si>
  <si>
    <t>8.61N, 113.28E</t>
  </si>
  <si>
    <t>72.45N, 30.94W</t>
  </si>
  <si>
    <t>32.33N, 100.14E</t>
  </si>
  <si>
    <t>67.62S, 89.96E</t>
  </si>
  <si>
    <t>77.92N, 119.45W</t>
  </si>
  <si>
    <t>1.01N, 54.28E</t>
  </si>
  <si>
    <t>40.02S, 6.95E</t>
  </si>
  <si>
    <t>37.27S, 141.61E</t>
  </si>
  <si>
    <t>20.99N, 41.08E</t>
  </si>
  <si>
    <t>80.74N, 112.10W</t>
  </si>
  <si>
    <t>83.19N, 13.16W</t>
  </si>
  <si>
    <t>64.74N, 109.52E</t>
  </si>
  <si>
    <t>14.15N, 171.61W</t>
  </si>
  <si>
    <t>63.08N, 97.35W</t>
  </si>
  <si>
    <t>68.61N, 125.08E</t>
  </si>
  <si>
    <t>1.02S, 70.61E</t>
  </si>
  <si>
    <t>26.47N, 169.72E</t>
  </si>
  <si>
    <t>35.39N, 156.88E</t>
  </si>
  <si>
    <t>29.03N, 153.78E</t>
  </si>
  <si>
    <t>53.87N, 8.99W</t>
  </si>
  <si>
    <t>55.39N, 151.75E</t>
  </si>
  <si>
    <t>39.50S, 145.00E</t>
  </si>
  <si>
    <t>51.19N, 77.29W</t>
  </si>
  <si>
    <t>7.36N, 98.80E</t>
  </si>
  <si>
    <t>27.25S, 74.56W</t>
  </si>
  <si>
    <t>44.43N, 165.88E</t>
  </si>
  <si>
    <t>12.78S, 88.90W</t>
  </si>
  <si>
    <t>53.83S, 62.83W</t>
  </si>
  <si>
    <t>50.17S, 31.55W</t>
  </si>
  <si>
    <t>56.59N, 110.16W</t>
  </si>
  <si>
    <t>57.48N, 52.58E</t>
  </si>
  <si>
    <t>15.20N, 60.26W</t>
  </si>
  <si>
    <t>14.65S, 82.57E</t>
  </si>
  <si>
    <t>55.81N, 132.10E</t>
  </si>
  <si>
    <t>29.90N, 121.18E</t>
  </si>
  <si>
    <t>52.84S, 166.90W</t>
  </si>
  <si>
    <t>49.49S, 74.98W</t>
  </si>
  <si>
    <t>31.78N, 103.48E</t>
  </si>
  <si>
    <t>54.81S, 88.66W</t>
  </si>
  <si>
    <t>82.96N, 156.98E</t>
  </si>
  <si>
    <t>33.63N, 157.93E</t>
  </si>
  <si>
    <t>16.53N, 65.26E</t>
  </si>
  <si>
    <t>11.43N, 7.76W</t>
  </si>
  <si>
    <t>45.82N, 175.10W</t>
  </si>
  <si>
    <t>60.61S, 116.22E</t>
  </si>
  <si>
    <t>14.23N, 99.55E</t>
  </si>
  <si>
    <t>31.22N, 132.79E</t>
  </si>
  <si>
    <t>41.02N, 62.27E</t>
  </si>
  <si>
    <t>22.87S, 29.51W</t>
  </si>
  <si>
    <t>17.69S, 50.66W</t>
  </si>
  <si>
    <t>12.90S, 120.47W</t>
  </si>
  <si>
    <t>32.36S, 37.24W</t>
  </si>
  <si>
    <t>75.10S, 108.92E</t>
  </si>
  <si>
    <t>34.38S, 131.89E</t>
  </si>
  <si>
    <t>28.10N, 126.42E</t>
  </si>
  <si>
    <t>44.64S, 30.15W</t>
  </si>
  <si>
    <t>23.07N, 21.55W</t>
  </si>
  <si>
    <t>12.36S, 152.57W</t>
  </si>
  <si>
    <t>39.35S, 70.07W</t>
  </si>
  <si>
    <t>56.71S, 105.77W</t>
  </si>
  <si>
    <t>57.50S, 112.54W</t>
  </si>
  <si>
    <t>37.66S, 127.21E</t>
  </si>
  <si>
    <t>33.54S, 147.43E</t>
  </si>
  <si>
    <t>52.39S, 79.30W</t>
  </si>
  <si>
    <t>34.54N, 85.96E</t>
  </si>
  <si>
    <t>45.38S, 157.05W</t>
  </si>
  <si>
    <t>37.59S, 65.46E</t>
  </si>
  <si>
    <t>38.51S, 29.77W</t>
  </si>
  <si>
    <t>23.72N, 115.22W</t>
  </si>
  <si>
    <t>10.17N, 104.79E</t>
  </si>
  <si>
    <t>10.93N, 113.94E</t>
  </si>
  <si>
    <t>54.72S, 100.62E</t>
  </si>
  <si>
    <t>38.95S, 102.17E</t>
  </si>
  <si>
    <t>66.70N, 126.29E</t>
  </si>
  <si>
    <t>68.35N, 104.66W</t>
  </si>
  <si>
    <t>26.08S, 112.19E</t>
  </si>
  <si>
    <t>84.70N, 45.33E</t>
  </si>
  <si>
    <t>58.07N, 153.54E</t>
  </si>
  <si>
    <t>42.84N, 102.11W</t>
  </si>
  <si>
    <t>3.42S, 68.19E</t>
  </si>
  <si>
    <t>16.24S, 145.70E</t>
  </si>
  <si>
    <t>37.45N, 139.00E</t>
  </si>
  <si>
    <t>62.94N, 126.27E</t>
  </si>
  <si>
    <t>9.93S, 24.83W</t>
  </si>
  <si>
    <t>23.87N, 168.95E</t>
  </si>
  <si>
    <t>23.49N, 20.50W</t>
  </si>
  <si>
    <t>53.81N, 149.37E</t>
  </si>
  <si>
    <t>50.78N, 79.43E</t>
  </si>
  <si>
    <t>47.12N, 128.73E</t>
  </si>
  <si>
    <t>18.12S, 34.79W</t>
  </si>
  <si>
    <t>29.80S, 133.60W</t>
  </si>
  <si>
    <t>71.76S, 178.57E</t>
  </si>
  <si>
    <t>27.08N, 132.52E</t>
  </si>
  <si>
    <t>76.42N, 70.05W</t>
  </si>
  <si>
    <t>48.24S, 56.69E</t>
  </si>
  <si>
    <t>55.24N, 89.26W</t>
  </si>
  <si>
    <t>35.20N, 144.68E</t>
  </si>
  <si>
    <t>27.43N, 89.78E</t>
  </si>
  <si>
    <t>49.87N, 165.01E</t>
  </si>
  <si>
    <t>3.59S, 143.49W</t>
  </si>
  <si>
    <t>56.58S, 98.50W</t>
  </si>
  <si>
    <t>42.35N, 146.40E</t>
  </si>
  <si>
    <t>21.21S, 137.71E</t>
  </si>
  <si>
    <t>47.92S, 179.30E</t>
  </si>
  <si>
    <t>28.36N, 160.45E</t>
  </si>
  <si>
    <t>13.90N, 146.76W</t>
  </si>
  <si>
    <t>2.97N, 137.67E</t>
  </si>
  <si>
    <t>9.59S, 138.33W</t>
  </si>
  <si>
    <t>4.91N, 117.50E</t>
  </si>
  <si>
    <t>27.06N, 159.97E</t>
  </si>
  <si>
    <t>80.96N, 28.78W</t>
  </si>
  <si>
    <t>18.66N, 137.85E</t>
  </si>
  <si>
    <t>5.15N, 72.23E</t>
  </si>
  <si>
    <t>86.34N, 172.43W</t>
  </si>
  <si>
    <t>72.79N, 129.88E</t>
  </si>
  <si>
    <t>34.80N, 118.63E</t>
  </si>
  <si>
    <t>12.55S, 170.20W</t>
  </si>
  <si>
    <t>59.05N, 175.28E</t>
  </si>
  <si>
    <t>80.81N, 111.37W</t>
  </si>
  <si>
    <t>35.21N, 67.45E</t>
  </si>
  <si>
    <t>37.42S, 33.19W</t>
  </si>
  <si>
    <t>24.79N, 162.27E</t>
  </si>
  <si>
    <t>39.57S, 19.37W</t>
  </si>
  <si>
    <t>89.39N, 141.45E</t>
  </si>
  <si>
    <t>14.84S, 140.99E</t>
  </si>
  <si>
    <t>61.73S, 172.04W</t>
  </si>
  <si>
    <t>78.70S, 82.26W</t>
  </si>
  <si>
    <t>32.80N, 118.45E</t>
  </si>
  <si>
    <t>51.44S, 172.23W</t>
  </si>
  <si>
    <t>42.35N, 129.88E</t>
  </si>
  <si>
    <t>22.82N, 106.69W</t>
  </si>
  <si>
    <t>10.35N, 9.03W</t>
  </si>
  <si>
    <t>3.56S, 64.02W</t>
  </si>
  <si>
    <t>38.84S, 122.13E</t>
  </si>
  <si>
    <t>20.75S, 119.98W</t>
  </si>
  <si>
    <t>59.43N, 12.84E</t>
  </si>
  <si>
    <t>27.04S, 31.96W</t>
  </si>
  <si>
    <t>44.30S, 113.25E</t>
  </si>
  <si>
    <t>33.46N, 136.05E</t>
  </si>
  <si>
    <t>43.13S, 140.61E</t>
  </si>
  <si>
    <t>58.48S, 103.05E</t>
  </si>
  <si>
    <t>29.92N, 167.58E</t>
  </si>
  <si>
    <t>5.99N, 36.08W</t>
  </si>
  <si>
    <t>37.43N, 59.18W</t>
  </si>
  <si>
    <t>10.64N, 5.25E</t>
  </si>
  <si>
    <t>80.91N, 52.00E</t>
  </si>
  <si>
    <t>66.16N, 31.43W</t>
  </si>
  <si>
    <t>7.39N, 119.72W</t>
  </si>
  <si>
    <t>50.09N, 67.15E</t>
  </si>
  <si>
    <t>69.56N, 134.66E</t>
  </si>
  <si>
    <t>50.90N, 168.68E</t>
  </si>
  <si>
    <t>28.43N, 40.35W</t>
  </si>
  <si>
    <t>42.70S, 101.16E</t>
  </si>
  <si>
    <t>29.34S, 146.85E</t>
  </si>
  <si>
    <t>14.50N, 20.08W</t>
  </si>
  <si>
    <t>49.17S, 123.47W</t>
  </si>
  <si>
    <t>55.29S, 118.48E</t>
  </si>
  <si>
    <t>48.06N, 177.16W</t>
  </si>
  <si>
    <t>7.69N, 115.73E</t>
  </si>
  <si>
    <t>37.26N, 129.14E</t>
  </si>
  <si>
    <t>28.87N, 104.91E</t>
  </si>
  <si>
    <t>31.14S, 112.06W</t>
  </si>
  <si>
    <t>6.10S, 26.91W</t>
  </si>
  <si>
    <t>77.51N, 157.94E</t>
  </si>
  <si>
    <t>23.45N, 123.80E</t>
  </si>
  <si>
    <t>59.37S, 18.21W</t>
  </si>
  <si>
    <t>44.31S, 157.03W</t>
  </si>
  <si>
    <t>47.21S, 124.97E</t>
  </si>
  <si>
    <t>8.75N, 34.90E</t>
  </si>
  <si>
    <t>67.54N, 178.30E</t>
  </si>
  <si>
    <t>15.96S, 22.41W</t>
  </si>
  <si>
    <t>44.90S, 36.48W</t>
  </si>
  <si>
    <t>27.46S, 112.84E</t>
  </si>
  <si>
    <t>86.65S, 25.26W</t>
  </si>
  <si>
    <t>68.54N, 28.81W</t>
  </si>
  <si>
    <t>52.22S, 114.58E</t>
  </si>
  <si>
    <t>19.47N, 113.80E</t>
  </si>
  <si>
    <t>31.34S, 117.85W</t>
  </si>
  <si>
    <t>66.24S, 116.83E</t>
  </si>
  <si>
    <t>27.09N, 97.91W</t>
  </si>
  <si>
    <t>41.92N, 22.69W</t>
  </si>
  <si>
    <t>67.73N, 113.26E</t>
  </si>
  <si>
    <t>3.63N, 13.20W</t>
  </si>
  <si>
    <t>56.23S, 148.80W</t>
  </si>
  <si>
    <t>26.60N, 6.49E</t>
  </si>
  <si>
    <t>74.57N, 142.19W</t>
  </si>
  <si>
    <t>72.84N, 112.94E</t>
  </si>
  <si>
    <t>13.96N, 144.65E</t>
  </si>
  <si>
    <t>25.94S, 103.44W</t>
  </si>
  <si>
    <t>3.48S, 40.42W</t>
  </si>
  <si>
    <t>76.45S, 34.48W</t>
  </si>
  <si>
    <t>39.38N, 45.35W</t>
  </si>
  <si>
    <t>46.94S, 83.24W</t>
  </si>
  <si>
    <t>26.43N, 50.60E</t>
  </si>
  <si>
    <t>17.61S, 62.19E</t>
  </si>
  <si>
    <t>6.91S, 97.84W</t>
  </si>
  <si>
    <t>38.30N, 18.98W</t>
  </si>
  <si>
    <t>80.97N, 76.25W</t>
  </si>
  <si>
    <t>57.12S, 24.17W</t>
  </si>
  <si>
    <t>83.15N, 19.64W</t>
  </si>
  <si>
    <t>25.25N, 12.17E</t>
  </si>
  <si>
    <t>20.16N, 33.91W</t>
  </si>
  <si>
    <t>44.67N, 175.75E</t>
  </si>
  <si>
    <t>45.49S, 31.89W</t>
  </si>
  <si>
    <t>43.29S, 112.04E</t>
  </si>
  <si>
    <t>35.65N, 116.06E</t>
  </si>
  <si>
    <t>20.74N, 76.51E</t>
  </si>
  <si>
    <t>53.80N, 19.53E</t>
  </si>
  <si>
    <t>3.84S, 73.41E</t>
  </si>
  <si>
    <t>38.94N, 166.86E</t>
  </si>
  <si>
    <t>42.59S, 178.38W</t>
  </si>
  <si>
    <t>27.36S, 142.03E</t>
  </si>
  <si>
    <t>72.82N, 146.61W</t>
  </si>
  <si>
    <t>59.39N, 24.99W</t>
  </si>
  <si>
    <t>20.77N, 12.10W</t>
  </si>
  <si>
    <t>48.66S, 146.19W</t>
  </si>
  <si>
    <t>13.51S, 85.54W</t>
  </si>
  <si>
    <t>33.18S, 77.06E</t>
  </si>
  <si>
    <t>75.38N, 49.09E</t>
  </si>
  <si>
    <t>11.27S, 59.67W</t>
  </si>
  <si>
    <t>27.44N, 114.84E</t>
  </si>
  <si>
    <t>50.43S, 147.18W</t>
  </si>
  <si>
    <t>68.47S, 3.95W</t>
  </si>
  <si>
    <t>12.58N, 16.42W</t>
  </si>
  <si>
    <t>37.51N, 179.79E</t>
  </si>
  <si>
    <t>46.37S, 133.49W</t>
  </si>
  <si>
    <t>1.68N, 3.34E</t>
  </si>
  <si>
    <t>4.04N, 149.47W</t>
  </si>
  <si>
    <t>18.10N, 110.80E</t>
  </si>
  <si>
    <t>18.56S, 41.86E</t>
  </si>
  <si>
    <t>6.49N, 48.27E</t>
  </si>
  <si>
    <t>15.96S, 107.51E</t>
  </si>
  <si>
    <t>85.96S, 95.10E</t>
  </si>
  <si>
    <t>27.67N, 110.07E</t>
  </si>
  <si>
    <t>84.99N, 49.37E</t>
  </si>
  <si>
    <t>36.92S, 68.15E</t>
  </si>
  <si>
    <t>78.95N, 175.60W</t>
  </si>
  <si>
    <t>11.17N, 12.53E</t>
  </si>
  <si>
    <t>63.44S, 5.48E</t>
  </si>
  <si>
    <t>42.83N, 128.98E</t>
  </si>
  <si>
    <t>83.19S, 5.59W</t>
  </si>
  <si>
    <t>55.76N, 175.03E</t>
  </si>
  <si>
    <t>75.51S, 93.64W</t>
  </si>
  <si>
    <t>45.14S, 144.96W</t>
  </si>
  <si>
    <t>70.29S, 90.66W</t>
  </si>
  <si>
    <t>16.92S, 13.80W</t>
  </si>
  <si>
    <t>62.54S, 118.25E</t>
  </si>
  <si>
    <t>42.94S, 90.15E</t>
  </si>
  <si>
    <t>51.21S, 72.23W</t>
  </si>
  <si>
    <t>22.31S, 32.75W</t>
  </si>
  <si>
    <t>75.90N, 174.16W</t>
  </si>
  <si>
    <t>6.73N, 113.31E</t>
  </si>
  <si>
    <t>39.71S, 69.52E</t>
  </si>
  <si>
    <t>5.09S, 160.06W</t>
  </si>
  <si>
    <t>58.58N, 144.90E</t>
  </si>
  <si>
    <t>12.01N, 28.30W</t>
  </si>
  <si>
    <t>79.14S, 170.85E</t>
  </si>
  <si>
    <t>2.51N, 12.38W</t>
  </si>
  <si>
    <t>69.22N, 112.23E</t>
  </si>
  <si>
    <t>6.18S, 107.45E</t>
  </si>
  <si>
    <t>68.84S, 88.63E</t>
  </si>
  <si>
    <t>38.78S, 70.47E</t>
  </si>
  <si>
    <t>59.72S, 53.07W</t>
  </si>
  <si>
    <t>2.22N, 74.06E</t>
  </si>
  <si>
    <t>28.87S, 106.18W</t>
  </si>
  <si>
    <t>26.35S, 14.99W</t>
  </si>
  <si>
    <t>39.57S, 13.74W</t>
  </si>
  <si>
    <t>38.15S, 70.45W</t>
  </si>
  <si>
    <t>62.68N, 145.81E</t>
  </si>
  <si>
    <t>71.54N, 128.44W</t>
  </si>
  <si>
    <t>14.37S, 132.38W</t>
  </si>
  <si>
    <t>27.53S, 141.67E</t>
  </si>
  <si>
    <t>56.89N, 105.21W</t>
  </si>
  <si>
    <t>24.62S, 82.24W</t>
  </si>
  <si>
    <t>12.78N, 141.11W</t>
  </si>
  <si>
    <t>9.55S, 41.00E</t>
  </si>
  <si>
    <t>11.62N, 104.41E</t>
  </si>
  <si>
    <t>89.97N, 39.51W</t>
  </si>
  <si>
    <t>29.66S, 108.37W</t>
  </si>
  <si>
    <t>74.77S, 153.75W</t>
  </si>
  <si>
    <t>38.23N, 110.00E</t>
  </si>
  <si>
    <t>27.74S, 93.12E</t>
  </si>
  <si>
    <t>23.74N, 35.50E</t>
  </si>
  <si>
    <t>6.21S, 119.61E</t>
  </si>
  <si>
    <t>24.95S, 50.97W</t>
  </si>
  <si>
    <t>63.34S, 90.93E</t>
  </si>
  <si>
    <t>4.93N, 22.81E</t>
  </si>
  <si>
    <t>34.13N, 130.55E</t>
  </si>
  <si>
    <t>64.81S, 150.82W</t>
  </si>
  <si>
    <t>18.25S, 79.06W</t>
  </si>
  <si>
    <t>11.25S, 85.75E</t>
  </si>
  <si>
    <t>34.82S, 108.81E</t>
  </si>
  <si>
    <t>39.69N, 171.34E</t>
  </si>
  <si>
    <t>21.67N, 113.72E</t>
  </si>
  <si>
    <t>25.87S, 119.04W</t>
  </si>
  <si>
    <t>51.77S, 111.20W</t>
  </si>
  <si>
    <t>22.24S, 169.40E</t>
  </si>
  <si>
    <t>44.02S, 41.43W</t>
  </si>
  <si>
    <t>6.26N, 136.91W</t>
  </si>
  <si>
    <t>10.75N, 158.78E</t>
  </si>
  <si>
    <t>1.17S, 24.59W</t>
  </si>
  <si>
    <t>3.46S, 66.41W</t>
  </si>
  <si>
    <t>32.56S, 7.94E</t>
  </si>
  <si>
    <t>15.91N, 60.52E</t>
  </si>
  <si>
    <t>59.85N, 121.67W</t>
  </si>
  <si>
    <t>57.05S, 69.57W</t>
  </si>
  <si>
    <t>53.37N, 164.78E</t>
  </si>
  <si>
    <t>11.32N, 101.12E</t>
  </si>
  <si>
    <t>14.77N, 72.93E</t>
  </si>
  <si>
    <t>28.53S, 101.45W</t>
  </si>
  <si>
    <t>80.79S, 178.28E</t>
  </si>
  <si>
    <t>63.64N, 166.42E</t>
  </si>
  <si>
    <t>29.64N, 116.61E</t>
  </si>
  <si>
    <t>17.54N, 92.42W</t>
  </si>
  <si>
    <t>57.72S, 9.81W</t>
  </si>
  <si>
    <t>43.85S, 91.34W</t>
  </si>
  <si>
    <t>19.65S, 115.46W</t>
  </si>
  <si>
    <t>25.67N, 136.96W</t>
  </si>
  <si>
    <t>20.48N, 131.18E</t>
  </si>
  <si>
    <t>50.22N, 155.61E</t>
  </si>
  <si>
    <t>38.44N, 162.80E</t>
  </si>
  <si>
    <t>48.44S, 61.28W</t>
  </si>
  <si>
    <t>4.95S, 127.02W</t>
  </si>
  <si>
    <t>45.23S, 114.23E</t>
  </si>
  <si>
    <t>45.41S, 101.01E</t>
  </si>
  <si>
    <t>1.76S, 51.93W</t>
  </si>
  <si>
    <t>7.85S, 177.25E</t>
  </si>
  <si>
    <t>41.05S, 142.92E</t>
  </si>
  <si>
    <t>19.24N, 129.90E</t>
  </si>
  <si>
    <t>87.90N, 127.38E</t>
  </si>
  <si>
    <t>55.44N, 141.66E</t>
  </si>
  <si>
    <t>55.04N, 127.70E</t>
  </si>
  <si>
    <t>55.62S, 15.00W</t>
  </si>
  <si>
    <t>74.74N, 124.71E</t>
  </si>
  <si>
    <t>73.86N, 85.58E</t>
  </si>
  <si>
    <t>72.89N, 31.93W</t>
  </si>
  <si>
    <t>11.37N, 139.49E</t>
  </si>
  <si>
    <t>15.60N, 161.02E</t>
  </si>
  <si>
    <t>24.32S, 9.22W</t>
  </si>
  <si>
    <t>89.47N, 87.93W</t>
  </si>
  <si>
    <t>61.23S, 46.24W</t>
  </si>
  <si>
    <t>32.30S, 160.02W</t>
  </si>
  <si>
    <t>79.72S, 155.36W</t>
  </si>
  <si>
    <t>13.85S, 122.33W</t>
  </si>
  <si>
    <t>6.27S, 89.52W</t>
  </si>
  <si>
    <t>15.53S, 10.71E</t>
  </si>
  <si>
    <t>29.97S, 32.29W</t>
  </si>
  <si>
    <t>8.15S, 137.21W</t>
  </si>
  <si>
    <t>29.12N, 172.45E</t>
  </si>
  <si>
    <t>47.04S, 75.09E</t>
  </si>
  <si>
    <t>6.95N, 121.31W</t>
  </si>
  <si>
    <t>29.43S, 131.76E</t>
  </si>
  <si>
    <t>10.49S, 169.47W</t>
  </si>
  <si>
    <t>3.32N, 136.50E</t>
  </si>
  <si>
    <t>16.78S, 68.34W</t>
  </si>
  <si>
    <t>57.73N, 166.32E</t>
  </si>
  <si>
    <t>28.18S, 129.90W</t>
  </si>
  <si>
    <t>63.62S, 95.52E</t>
  </si>
  <si>
    <t>51.89N, 175.12E</t>
  </si>
  <si>
    <t>9.22N, 118.21W</t>
  </si>
  <si>
    <t>39.77N, 100.13E</t>
  </si>
  <si>
    <t>8.53N, 64.98E</t>
  </si>
  <si>
    <t>76.27S, 67.37W</t>
  </si>
  <si>
    <t>5.01N, 170.28E</t>
  </si>
  <si>
    <t>21.92N, 79.44E</t>
  </si>
  <si>
    <t>11.34N, 131.27E</t>
  </si>
  <si>
    <t>53.64S, 3.34W</t>
  </si>
  <si>
    <t>21.98N, 40.12W</t>
  </si>
  <si>
    <t>34.32S, 20.32W</t>
  </si>
  <si>
    <t>3.16S, 109.35E</t>
  </si>
  <si>
    <t>55.89S, 108.99E</t>
  </si>
  <si>
    <t>26.87S, 62.87W</t>
  </si>
  <si>
    <t>7.10S, 58.97W</t>
  </si>
  <si>
    <t>35.19S, 136.64E</t>
  </si>
  <si>
    <t>88.12N, 145.48E</t>
  </si>
  <si>
    <t>49.43S, 116.49W</t>
  </si>
  <si>
    <t>10.80S, 115.30E</t>
  </si>
  <si>
    <t>45.94S, 82.01E</t>
  </si>
  <si>
    <t>5.40S, 162.89W</t>
  </si>
  <si>
    <t>8.99S, 108.79E</t>
  </si>
  <si>
    <t>49.40N, 121.01E</t>
  </si>
  <si>
    <t>64.93N, 148.39W</t>
  </si>
  <si>
    <t>12.06S, 25.16E</t>
  </si>
  <si>
    <t>53.49S, 75.04W</t>
  </si>
  <si>
    <t>75.18N, 65.18E</t>
  </si>
  <si>
    <t>26.19N, 161.22E</t>
  </si>
  <si>
    <t>40.20S, 53.93W</t>
  </si>
  <si>
    <t>3.27N, 2.38E</t>
  </si>
  <si>
    <t>13.79N, 7.27E</t>
  </si>
  <si>
    <t>34.82S, 136.68W</t>
  </si>
  <si>
    <t>5.80S, 3.59W</t>
  </si>
  <si>
    <t>52.55S, 117.09W</t>
  </si>
  <si>
    <t>52.46N, 151.77E</t>
  </si>
  <si>
    <t>16.22N, 5.12W</t>
  </si>
  <si>
    <t>28.22S, 139.03E</t>
  </si>
  <si>
    <t>43.04S, 160.07W</t>
  </si>
  <si>
    <t>6.74N, 114.74W</t>
  </si>
  <si>
    <t>9.74N, 13.87E</t>
  </si>
  <si>
    <t>6.67S, 129.37W</t>
  </si>
  <si>
    <t>1.78S, 43.03E</t>
  </si>
  <si>
    <t>1.23N, 26.82W</t>
  </si>
  <si>
    <t>62.20S, 42.70W</t>
  </si>
  <si>
    <t>71.96N, 56.96E</t>
  </si>
  <si>
    <t>78.89N, 120.60E</t>
  </si>
  <si>
    <t>22.57S, 11.89W</t>
  </si>
  <si>
    <t>17.83N, 130.98E</t>
  </si>
  <si>
    <t>23.27S, 137.39W</t>
  </si>
  <si>
    <t>19.34N, 63.70W</t>
  </si>
  <si>
    <t>42.49S, 132.75E</t>
  </si>
  <si>
    <t>15.72N, 1.51E</t>
  </si>
  <si>
    <t>47.01S, 74.76E</t>
  </si>
  <si>
    <t>71.42S, 79.46E</t>
  </si>
  <si>
    <t>81.35N, 142.02W</t>
  </si>
  <si>
    <t>15.77N, 3.31E</t>
  </si>
  <si>
    <t>76.68N, 123.06E</t>
  </si>
  <si>
    <t>52.59S, 1.59W</t>
  </si>
  <si>
    <t>8.89N, 46.42E</t>
  </si>
  <si>
    <t>42.44S, 36.02W</t>
  </si>
  <si>
    <t>6.22N, 136.35E</t>
  </si>
  <si>
    <t>85.19N, 46.50E</t>
  </si>
  <si>
    <t>47.98N, 1.00W</t>
  </si>
  <si>
    <t>27.49S, 37.58W</t>
  </si>
  <si>
    <t>2.52S, 104.33W</t>
  </si>
  <si>
    <t>63.37N, 150.99E</t>
  </si>
  <si>
    <t>70.95N, 96.61W</t>
  </si>
  <si>
    <t>64.05S, 160.13E</t>
  </si>
  <si>
    <t>76.05N, 108.59E</t>
  </si>
  <si>
    <t>43.52N, 29.85E</t>
  </si>
  <si>
    <t>24.70S, 111.09W</t>
  </si>
  <si>
    <t>60.64N, 99.92W</t>
  </si>
  <si>
    <t>1.78S, 38.89W</t>
  </si>
  <si>
    <t>11.10S, 154.57W</t>
  </si>
  <si>
    <t>20.48N, 133.77E</t>
  </si>
  <si>
    <t>42.32S, 83.37E</t>
  </si>
  <si>
    <t>59.57S, 146.59E</t>
  </si>
  <si>
    <t>11.92S, 107.95E</t>
  </si>
  <si>
    <t>61.36N, 116.66W</t>
  </si>
  <si>
    <t>21.34N, 23.57E</t>
  </si>
  <si>
    <t>84.94N, 78.07W</t>
  </si>
  <si>
    <t>41.75S, 87.89E</t>
  </si>
  <si>
    <t>73.52S, 96.78E</t>
  </si>
  <si>
    <t>11.17S, 56.34W</t>
  </si>
  <si>
    <t>39.28N, 79.30E</t>
  </si>
  <si>
    <t>27.61N, 101.02E</t>
  </si>
  <si>
    <t>48.86N, 79.49W</t>
  </si>
  <si>
    <t>54.79N, 121.12E</t>
  </si>
  <si>
    <t>41.83S, 128.90E</t>
  </si>
  <si>
    <t>71.82N, 171.18W</t>
  </si>
  <si>
    <t>18.19S, 115.91E</t>
  </si>
  <si>
    <t>71.25N, 171.44E</t>
  </si>
  <si>
    <t>71.21S, 75.57E</t>
  </si>
  <si>
    <t>28.14S, 161.00W</t>
  </si>
  <si>
    <t>3.84S, 112.05E</t>
  </si>
  <si>
    <t>61.79S, 13.85E</t>
  </si>
  <si>
    <t>16.75N, 44.16E</t>
  </si>
  <si>
    <t>4.17N, 110.30E</t>
  </si>
  <si>
    <t>39.72S, 133.15E</t>
  </si>
  <si>
    <t>34.69S, 100.22W</t>
  </si>
  <si>
    <t>38.08S, 160.18E</t>
  </si>
  <si>
    <t>20.47S, 79.71E</t>
  </si>
  <si>
    <t>59.77S, 130.93E</t>
  </si>
  <si>
    <t>66.71S, 125.61E</t>
  </si>
  <si>
    <t>23.77N, 164.50W</t>
  </si>
  <si>
    <t>51.94N, 82.58W</t>
  </si>
  <si>
    <t>67.49S, 153.23W</t>
  </si>
  <si>
    <t>36.58S, 119.89W</t>
  </si>
  <si>
    <t>41.35S, 2.45W</t>
  </si>
  <si>
    <t>82.40S, 75.39W</t>
  </si>
  <si>
    <t>3.81S, 116.25E</t>
  </si>
  <si>
    <t>39.77S, 112.37W</t>
  </si>
  <si>
    <t>77.72N, 101.35W</t>
  </si>
  <si>
    <t>3.46S, 138.74E</t>
  </si>
  <si>
    <t>32.02N, 134.62E</t>
  </si>
  <si>
    <t>22.90N, 145.91E</t>
  </si>
  <si>
    <t>7.59N, 129.66E</t>
  </si>
  <si>
    <t>24.09S, 85.75E</t>
  </si>
  <si>
    <t>16.39S, 150.10W</t>
  </si>
  <si>
    <t>4.20N, 124.44W</t>
  </si>
  <si>
    <t>7.05S, 32.11W</t>
  </si>
  <si>
    <t>29.66S, 105.89E</t>
  </si>
  <si>
    <t>35.50S, 135.60W</t>
  </si>
  <si>
    <t>61.09S, 63.95W</t>
  </si>
  <si>
    <t>35.12S, 161.73W</t>
  </si>
  <si>
    <t>47.16S, 52.46W</t>
  </si>
  <si>
    <t>33.15S, 163.79E</t>
  </si>
  <si>
    <t>75.40N, 176.79W</t>
  </si>
  <si>
    <t>88.93N, 146.35E</t>
  </si>
  <si>
    <t>6.46S, 125.12W</t>
  </si>
  <si>
    <t>67.51S, 150.40W</t>
  </si>
  <si>
    <t>44.93N, 118.41E</t>
  </si>
  <si>
    <t>58.19S, 143.13W</t>
  </si>
  <si>
    <t>36.64S, 77.20W</t>
  </si>
  <si>
    <t>60.04S, 154.89W</t>
  </si>
  <si>
    <t>56.67S, 145.69W</t>
  </si>
  <si>
    <t>5.56S, 143.18W</t>
  </si>
  <si>
    <t>4.04S, 44.29E</t>
  </si>
  <si>
    <t>4.32N, 56.30E</t>
  </si>
  <si>
    <t>43.54N, 63.10E</t>
  </si>
  <si>
    <t>8.73N, 27.98W</t>
  </si>
  <si>
    <t>28.25S, 109.03W</t>
  </si>
  <si>
    <t>63.72S, 16.39W</t>
  </si>
  <si>
    <t>40.33N, 107.44E</t>
  </si>
  <si>
    <t>42.93S, 121.66W</t>
  </si>
  <si>
    <t>32.46S, 152.33E</t>
  </si>
  <si>
    <t>66.92S, 35.65W</t>
  </si>
  <si>
    <t>25.96S, 151.59E</t>
  </si>
  <si>
    <t>25.67S, 113.49W</t>
  </si>
  <si>
    <t>44.43S, 111.56W</t>
  </si>
  <si>
    <t>69.46S, 5.84W</t>
  </si>
  <si>
    <t>6.44N, 164.92E</t>
  </si>
  <si>
    <t>36.04N, 158.47E</t>
  </si>
  <si>
    <t>10.67S, 101.85W</t>
  </si>
  <si>
    <t>52.92S, 43.79W</t>
  </si>
  <si>
    <t>28.97N, 120.41W</t>
  </si>
  <si>
    <t>40.43N, 176.28E</t>
  </si>
  <si>
    <t>43.95S, 101.08E</t>
  </si>
  <si>
    <t>76.27S, 33.89W</t>
  </si>
  <si>
    <t>73.59N, 35.87E</t>
  </si>
  <si>
    <t>58.52S, 176.05E</t>
  </si>
  <si>
    <t>75.67S, 104.00E</t>
  </si>
  <si>
    <t>12.92N, 139.46E</t>
  </si>
  <si>
    <t>33.63S, 9.19E</t>
  </si>
  <si>
    <t>13.98N, 145.69E</t>
  </si>
  <si>
    <t>52.81N, 144.34E</t>
  </si>
  <si>
    <t>29.36S, 67.24W</t>
  </si>
  <si>
    <t>56.93N, 77.16E</t>
  </si>
  <si>
    <t>3.17N, 130.43E</t>
  </si>
  <si>
    <t>34.22N, 100.25E</t>
  </si>
  <si>
    <t>71.70S, 123.32E</t>
  </si>
  <si>
    <t>53.52N, 93.06W</t>
  </si>
  <si>
    <t>41.21S, 110.23E</t>
  </si>
  <si>
    <t>21.43N, 114.98E</t>
  </si>
  <si>
    <t>11.53N, 133.97W</t>
  </si>
  <si>
    <t>74.69S, 19.73W</t>
  </si>
  <si>
    <t>33.27N, 159.24E</t>
  </si>
  <si>
    <t>51.59N, 113.49W</t>
  </si>
  <si>
    <t>52.46S, 90.42W</t>
  </si>
  <si>
    <t>36.34S, 96.54E</t>
  </si>
  <si>
    <t>66.92S, 160.00E</t>
  </si>
  <si>
    <t>3.44N, 113.17W</t>
  </si>
  <si>
    <t>88.77S, 41.42W</t>
  </si>
  <si>
    <t>15.15S, 179.43W</t>
  </si>
  <si>
    <t>29.72N, 137.26E</t>
  </si>
  <si>
    <t>28.76S, 124.65W</t>
  </si>
  <si>
    <t>14.48N, 22.79E</t>
  </si>
  <si>
    <t>87.89N, 147.96E</t>
  </si>
  <si>
    <t>33.46N, 41.15W</t>
  </si>
  <si>
    <t>27.53N, 66.12W</t>
  </si>
  <si>
    <t>47.48N, 35.67W</t>
  </si>
  <si>
    <t>53.83N, 129.91E</t>
  </si>
  <si>
    <t>69.47S, 79.73W</t>
  </si>
  <si>
    <t>3.29N, 133.30E</t>
  </si>
  <si>
    <t>9.77N, 111.16E</t>
  </si>
  <si>
    <t>74.01S, 95.91E</t>
  </si>
  <si>
    <t>48.41N, 144.07E</t>
  </si>
  <si>
    <t>77.78N, 171.50E</t>
  </si>
  <si>
    <t>67.23N, 47.21E</t>
  </si>
  <si>
    <t>82.61N, 96.51W</t>
  </si>
  <si>
    <t>57.85S, 49.61W</t>
  </si>
  <si>
    <t>36.18N, 172.83E</t>
  </si>
  <si>
    <t>40.27S, 103.84E</t>
  </si>
  <si>
    <t>43.58S, 83.86W</t>
  </si>
  <si>
    <t>13.91N, 1.51E</t>
  </si>
  <si>
    <t>8.06N, 8.70W</t>
  </si>
  <si>
    <t>25.80S, 21.86W</t>
  </si>
  <si>
    <t>8.12S, 101.17W</t>
  </si>
  <si>
    <t>49.85S, 71.88E</t>
  </si>
  <si>
    <t>23.36N, 152.33E</t>
  </si>
  <si>
    <t>37.11N, 4.22E</t>
  </si>
  <si>
    <t>45.85N, 147.96E</t>
  </si>
  <si>
    <t>26.72S, 157.74W</t>
  </si>
  <si>
    <t>85.59N, 139.95E</t>
  </si>
  <si>
    <t>24.07S, 92.99W</t>
  </si>
  <si>
    <t>19.75S, 164.61W</t>
  </si>
  <si>
    <t>1.50S, 110.31W</t>
  </si>
  <si>
    <t>63.63S, 151.88E</t>
  </si>
  <si>
    <t>62.65S, 4.75W</t>
  </si>
  <si>
    <t>64.10N, 118.82E</t>
  </si>
  <si>
    <t>45.57N, 29.74W</t>
  </si>
  <si>
    <t>70.55N, 70.70W</t>
  </si>
  <si>
    <t>56.50N, 169.58E</t>
  </si>
  <si>
    <t>59.70S, 75.27E</t>
  </si>
  <si>
    <t>59.66N, 139.08E</t>
  </si>
  <si>
    <t>47.52N, 132.85E</t>
  </si>
  <si>
    <t>75.21N, 170.64E</t>
  </si>
  <si>
    <t>7.66S, 21.47W</t>
  </si>
  <si>
    <t>62.19S, 75.08E</t>
  </si>
  <si>
    <t>33.31S, 39.83W</t>
  </si>
  <si>
    <t>71.57S, 164.73W</t>
  </si>
  <si>
    <t>44.02N, 171.05E</t>
  </si>
  <si>
    <t>23.02N, 153.14E</t>
  </si>
  <si>
    <t>39.62S, 8.55E</t>
  </si>
  <si>
    <t>58.94S, 178.97W</t>
  </si>
  <si>
    <t>44.94S, 80.74W</t>
  </si>
  <si>
    <t>66.36S, 93.62E</t>
  </si>
  <si>
    <t>19.54N, 141.26E</t>
  </si>
  <si>
    <t>8.68N, 43.52E</t>
  </si>
  <si>
    <t>64.01S, 43.55W</t>
  </si>
  <si>
    <t>29.56S, 43.00W</t>
  </si>
  <si>
    <t>62.33S, 44.07W</t>
  </si>
  <si>
    <t>52.72N, 33.24E</t>
  </si>
  <si>
    <t>56.95S, 10.43W</t>
  </si>
  <si>
    <t>22.21N, 175.94E</t>
  </si>
  <si>
    <t>27.63N, 36.90E</t>
  </si>
  <si>
    <t>47.29S, 178.82W</t>
  </si>
  <si>
    <t>11.95S, 122.63E</t>
  </si>
  <si>
    <t>36.31N, 103.41E</t>
  </si>
  <si>
    <t>37.86N, 40.31W</t>
  </si>
  <si>
    <t>21.38S, 171.49E</t>
  </si>
  <si>
    <t>6.42N, 119.66W</t>
  </si>
  <si>
    <t>40.88N, 162.15E</t>
  </si>
  <si>
    <t>42.75N, 158.49E</t>
  </si>
  <si>
    <t>53.79S, 121.01E</t>
  </si>
  <si>
    <t>45.57N, 3.30E</t>
  </si>
  <si>
    <t>14.93N, 106.00E</t>
  </si>
  <si>
    <t>13.17N, 77.80E</t>
  </si>
  <si>
    <t>ilosc</t>
  </si>
  <si>
    <t>glebokosc</t>
  </si>
  <si>
    <t>wspolrzedne</t>
  </si>
  <si>
    <t>data_pomiaru</t>
  </si>
  <si>
    <t>maksymalna ilosc dla obszaru do 100 m</t>
  </si>
  <si>
    <t>Największa ilość do 100m :</t>
  </si>
  <si>
    <t>nazwa obszaru</t>
  </si>
  <si>
    <t>Etykiety wierszy</t>
  </si>
  <si>
    <t>Suma końcowa</t>
  </si>
  <si>
    <t>Suma z maksymalna ilosc dla obszaru do 100 m</t>
  </si>
  <si>
    <t>Najwiecej łącznie do 100 m^3:</t>
  </si>
  <si>
    <t>nazwa lazika</t>
  </si>
  <si>
    <t>Etykiety kolumn</t>
  </si>
  <si>
    <t>dla kazdego lazika musimy zrobic roznice miedzy pierwszym wydobyciem a ostatnim i sprawdzic która jest najdluzsza</t>
  </si>
  <si>
    <t>Maksimum data_pomiaru</t>
  </si>
  <si>
    <t>Minimum data_pomiaru</t>
  </si>
  <si>
    <t>Spirit14</t>
  </si>
  <si>
    <t>7.2.</t>
  </si>
  <si>
    <t>data wysłania z ziemi</t>
  </si>
  <si>
    <t>jeśli data wysłania z ziemi - data pomiaru = jeśli 0 to znaczy ze pomiar był robiony w tym samym roku co zostal wyslany</t>
  </si>
  <si>
    <t>data pomiaru l.całkowita</t>
  </si>
  <si>
    <t>jeśli lazik nie ma wartosci 0 w roznicy lat to znaczy ze nie pracowal w tym samym roku</t>
  </si>
  <si>
    <t>roznice lat od wyslania a pracy lazika</t>
  </si>
  <si>
    <t>Liczba z roznice lat od wyslania a pracy lazika</t>
  </si>
  <si>
    <t>jeśli 0 nie występuje ani razu to znaczy że żaden łazik nie był w tym samym roku na obszarze marsa</t>
  </si>
  <si>
    <t>Praca na której polkuli</t>
  </si>
  <si>
    <t>Lądowanie na półkuli</t>
  </si>
  <si>
    <t>współrzędne lądowania</t>
  </si>
  <si>
    <t>N</t>
  </si>
  <si>
    <t>S</t>
  </si>
  <si>
    <t>Liczba z Praca na której polkuli</t>
  </si>
  <si>
    <t>wpisane sa tylko laziki które ladowaly na polkuli S</t>
  </si>
  <si>
    <t>Czy łazik pracował a obu półkulach</t>
  </si>
  <si>
    <t>0/1 czy pracowal na obu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</si>
</sst>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ORUS" refreshedDate="46059.603541087963" createdVersion="8" refreshedVersion="8" minRefreshableVersion="3" recordCount="5179" xr:uid="{FA94E6AF-06EF-4974-AF4F-3535CB263A46}">
  <cacheSource type="worksheet">
    <worksheetSource ref="A1:H5180" sheet="pomiary"/>
  </cacheSource>
  <cacheFields count="11">
    <cacheField name="nr_lazika" numFmtId="0">
      <sharedItems containsSemiMixedTypes="0" containsString="0" containsNumber="1" containsInteger="1" minValue="1" maxValue="101"/>
    </cacheField>
    <cacheField name="data_pomiaru" numFmtId="14">
      <sharedItems containsSemiMixedTypes="0" containsNonDate="0" containsDate="1" containsString="0" minDate="2050-07-15T00:00:00" maxDate="2080-11-14T00:00:00" count="3968">
        <d v="2061-06-03T00:00:00"/>
        <d v="2056-06-02T00:00:00"/>
        <d v="2075-10-18T00:00:00"/>
        <d v="2059-08-23T00:00:00"/>
        <d v="2058-10-24T00:00:00"/>
        <d v="2072-07-30T00:00:00"/>
        <d v="2072-02-17T00:00:00"/>
        <d v="2056-12-27T00:00:00"/>
        <d v="2076-02-14T00:00:00"/>
        <d v="2052-09-14T00:00:00"/>
        <d v="2067-07-17T00:00:00"/>
        <d v="2055-01-06T00:00:00"/>
        <d v="2070-09-17T00:00:00"/>
        <d v="2074-02-21T00:00:00"/>
        <d v="2069-09-29T00:00:00"/>
        <d v="2065-05-28T00:00:00"/>
        <d v="2056-10-30T00:00:00"/>
        <d v="2060-10-18T00:00:00"/>
        <d v="2055-07-23T00:00:00"/>
        <d v="2072-02-05T00:00:00"/>
        <d v="2064-01-13T00:00:00"/>
        <d v="2072-09-01T00:00:00"/>
        <d v="2067-11-21T00:00:00"/>
        <d v="2056-03-26T00:00:00"/>
        <d v="2069-11-25T00:00:00"/>
        <d v="2057-06-25T00:00:00"/>
        <d v="2066-10-10T00:00:00"/>
        <d v="2072-04-24T00:00:00"/>
        <d v="2068-01-08T00:00:00"/>
        <d v="2072-06-25T00:00:00"/>
        <d v="2074-02-07T00:00:00"/>
        <d v="2067-02-17T00:00:00"/>
        <d v="2074-07-25T00:00:00"/>
        <d v="2059-12-26T00:00:00"/>
        <d v="2074-10-15T00:00:00"/>
        <d v="2067-03-13T00:00:00"/>
        <d v="2068-12-04T00:00:00"/>
        <d v="2067-06-11T00:00:00"/>
        <d v="2070-11-10T00:00:00"/>
        <d v="2071-07-26T00:00:00"/>
        <d v="2064-12-28T00:00:00"/>
        <d v="2055-03-29T00:00:00"/>
        <d v="2062-06-14T00:00:00"/>
        <d v="2054-11-20T00:00:00"/>
        <d v="2059-07-14T00:00:00"/>
        <d v="2067-05-24T00:00:00"/>
        <d v="2072-10-11T00:00:00"/>
        <d v="2066-02-11T00:00:00"/>
        <d v="2059-04-11T00:00:00"/>
        <d v="2072-09-10T00:00:00"/>
        <d v="2053-11-23T00:00:00"/>
        <d v="2069-09-01T00:00:00"/>
        <d v="2075-09-08T00:00:00"/>
        <d v="2063-05-07T00:00:00"/>
        <d v="2073-05-22T00:00:00"/>
        <d v="2069-11-29T00:00:00"/>
        <d v="2066-03-13T00:00:00"/>
        <d v="2065-07-06T00:00:00"/>
        <d v="2060-12-22T00:00:00"/>
        <d v="2069-12-07T00:00:00"/>
        <d v="2075-03-23T00:00:00"/>
        <d v="2063-01-01T00:00:00"/>
        <d v="2074-09-26T00:00:00"/>
        <d v="2072-01-04T00:00:00"/>
        <d v="2073-10-15T00:00:00"/>
        <d v="2067-01-31T00:00:00"/>
        <d v="2068-03-11T00:00:00"/>
        <d v="2069-05-03T00:00:00"/>
        <d v="2067-10-13T00:00:00"/>
        <d v="2068-05-20T00:00:00"/>
        <d v="2075-12-23T00:00:00"/>
        <d v="2073-07-20T00:00:00"/>
        <d v="2067-04-12T00:00:00"/>
        <d v="2059-04-14T00:00:00"/>
        <d v="2071-06-21T00:00:00"/>
        <d v="2065-01-24T00:00:00"/>
        <d v="2067-11-25T00:00:00"/>
        <d v="2077-04-08T00:00:00"/>
        <d v="2073-02-15T00:00:00"/>
        <d v="2061-01-26T00:00:00"/>
        <d v="2070-06-13T00:00:00"/>
        <d v="2072-01-12T00:00:00"/>
        <d v="2073-07-09T00:00:00"/>
        <d v="2067-10-08T00:00:00"/>
        <d v="2070-05-15T00:00:00"/>
        <d v="2063-07-14T00:00:00"/>
        <d v="2068-03-17T00:00:00"/>
        <d v="2061-01-14T00:00:00"/>
        <d v="2068-02-10T00:00:00"/>
        <d v="2070-02-27T00:00:00"/>
        <d v="2069-09-18T00:00:00"/>
        <d v="2072-12-26T00:00:00"/>
        <d v="2066-03-14T00:00:00"/>
        <d v="2058-04-11T00:00:00"/>
        <d v="2065-08-20T00:00:00"/>
        <d v="2055-10-21T00:00:00"/>
        <d v="2072-07-22T00:00:00"/>
        <d v="2061-05-15T00:00:00"/>
        <d v="2056-08-22T00:00:00"/>
        <d v="2075-08-13T00:00:00"/>
        <d v="2075-12-25T00:00:00"/>
        <d v="2073-11-17T00:00:00"/>
        <d v="2072-09-19T00:00:00"/>
        <d v="2063-06-14T00:00:00"/>
        <d v="2058-11-17T00:00:00"/>
        <d v="2071-08-07T00:00:00"/>
        <d v="2073-12-06T00:00:00"/>
        <d v="2077-10-02T00:00:00"/>
        <d v="2062-11-07T00:00:00"/>
        <d v="2064-08-25T00:00:00"/>
        <d v="2071-09-12T00:00:00"/>
        <d v="2072-08-27T00:00:00"/>
        <d v="2052-11-27T00:00:00"/>
        <d v="2072-06-28T00:00:00"/>
        <d v="2069-12-30T00:00:00"/>
        <d v="2072-01-08T00:00:00"/>
        <d v="2056-01-29T00:00:00"/>
        <d v="2050-09-08T00:00:00"/>
        <d v="2061-01-23T00:00:00"/>
        <d v="2067-06-27T00:00:00"/>
        <d v="2062-07-08T00:00:00"/>
        <d v="2072-05-24T00:00:00"/>
        <d v="2074-06-25T00:00:00"/>
        <d v="2055-08-01T00:00:00"/>
        <d v="2075-01-29T00:00:00"/>
        <d v="2066-11-25T00:00:00"/>
        <d v="2075-01-02T00:00:00"/>
        <d v="2056-07-29T00:00:00"/>
        <d v="2054-03-25T00:00:00"/>
        <d v="2068-10-03T00:00:00"/>
        <d v="2068-11-08T00:00:00"/>
        <d v="2069-01-06T00:00:00"/>
        <d v="2057-10-03T00:00:00"/>
        <d v="2060-03-12T00:00:00"/>
        <d v="2052-05-31T00:00:00"/>
        <d v="2072-11-28T00:00:00"/>
        <d v="2058-11-29T00:00:00"/>
        <d v="2058-03-10T00:00:00"/>
        <d v="2055-05-17T00:00:00"/>
        <d v="2056-08-19T00:00:00"/>
        <d v="2063-01-27T00:00:00"/>
        <d v="2064-03-23T00:00:00"/>
        <d v="2056-03-09T00:00:00"/>
        <d v="2064-06-03T00:00:00"/>
        <d v="2065-12-31T00:00:00"/>
        <d v="2061-04-08T00:00:00"/>
        <d v="2074-03-10T00:00:00"/>
        <d v="2077-04-26T00:00:00"/>
        <d v="2057-07-25T00:00:00"/>
        <d v="2061-03-02T00:00:00"/>
        <d v="2074-12-05T00:00:00"/>
        <d v="2062-07-21T00:00:00"/>
        <d v="2064-03-19T00:00:00"/>
        <d v="2071-10-22T00:00:00"/>
        <d v="2070-02-06T00:00:00"/>
        <d v="2074-10-28T00:00:00"/>
        <d v="2072-07-20T00:00:00"/>
        <d v="2066-09-14T00:00:00"/>
        <d v="2072-11-17T00:00:00"/>
        <d v="2075-08-09T00:00:00"/>
        <d v="2055-01-08T00:00:00"/>
        <d v="2057-01-15T00:00:00"/>
        <d v="2051-03-01T00:00:00"/>
        <d v="2056-05-31T00:00:00"/>
        <d v="2062-07-28T00:00:00"/>
        <d v="2071-08-13T00:00:00"/>
        <d v="2074-11-18T00:00:00"/>
        <d v="2077-05-15T00:00:00"/>
        <d v="2071-11-30T00:00:00"/>
        <d v="2054-03-17T00:00:00"/>
        <d v="2063-06-12T00:00:00"/>
        <d v="2069-06-12T00:00:00"/>
        <d v="2071-05-05T00:00:00"/>
        <d v="2072-08-04T00:00:00"/>
        <d v="2058-12-30T00:00:00"/>
        <d v="2078-04-01T00:00:00"/>
        <d v="2060-05-25T00:00:00"/>
        <d v="2057-04-05T00:00:00"/>
        <d v="2065-11-15T00:00:00"/>
        <d v="2055-12-18T00:00:00"/>
        <d v="2071-02-28T00:00:00"/>
        <d v="2057-02-28T00:00:00"/>
        <d v="2070-12-16T00:00:00"/>
        <d v="2055-12-20T00:00:00"/>
        <d v="2061-05-05T00:00:00"/>
        <d v="2065-09-28T00:00:00"/>
        <d v="2075-10-02T00:00:00"/>
        <d v="2073-11-14T00:00:00"/>
        <d v="2076-03-20T00:00:00"/>
        <d v="2069-04-09T00:00:00"/>
        <d v="2066-05-14T00:00:00"/>
        <d v="2076-03-31T00:00:00"/>
        <d v="2058-05-22T00:00:00"/>
        <d v="2063-10-04T00:00:00"/>
        <d v="2067-10-28T00:00:00"/>
        <d v="2061-12-17T00:00:00"/>
        <d v="2064-04-06T00:00:00"/>
        <d v="2053-05-11T00:00:00"/>
        <d v="2057-02-19T00:00:00"/>
        <d v="2071-05-19T00:00:00"/>
        <d v="2069-12-28T00:00:00"/>
        <d v="2073-04-02T00:00:00"/>
        <d v="2074-12-22T00:00:00"/>
        <d v="2059-11-24T00:00:00"/>
        <d v="2058-02-17T00:00:00"/>
        <d v="2067-09-24T00:00:00"/>
        <d v="2073-03-21T00:00:00"/>
        <d v="2060-06-03T00:00:00"/>
        <d v="2060-06-06T00:00:00"/>
        <d v="2065-05-12T00:00:00"/>
        <d v="2058-11-09T00:00:00"/>
        <d v="2067-12-15T00:00:00"/>
        <d v="2061-10-22T00:00:00"/>
        <d v="2053-10-05T00:00:00"/>
        <d v="2074-03-18T00:00:00"/>
        <d v="2054-03-30T00:00:00"/>
        <d v="2058-01-23T00:00:00"/>
        <d v="2074-05-04T00:00:00"/>
        <d v="2056-06-14T00:00:00"/>
        <d v="2060-11-16T00:00:00"/>
        <d v="2056-06-22T00:00:00"/>
        <d v="2073-12-23T00:00:00"/>
        <d v="2073-12-04T00:00:00"/>
        <d v="2067-12-10T00:00:00"/>
        <d v="2057-09-02T00:00:00"/>
        <d v="2059-07-03T00:00:00"/>
        <d v="2074-11-06T00:00:00"/>
        <d v="2072-10-06T00:00:00"/>
        <d v="2070-06-14T00:00:00"/>
        <d v="2066-02-26T00:00:00"/>
        <d v="2074-05-27T00:00:00"/>
        <d v="2059-11-20T00:00:00"/>
        <d v="2055-06-27T00:00:00"/>
        <d v="2075-04-11T00:00:00"/>
        <d v="2071-02-22T00:00:00"/>
        <d v="2072-11-11T00:00:00"/>
        <d v="2069-05-22T00:00:00"/>
        <d v="2076-04-06T00:00:00"/>
        <d v="2075-02-21T00:00:00"/>
        <d v="2067-09-17T00:00:00"/>
        <d v="2070-11-16T00:00:00"/>
        <d v="2069-03-20T00:00:00"/>
        <d v="2062-02-26T00:00:00"/>
        <d v="2071-12-02T00:00:00"/>
        <d v="2063-07-30T00:00:00"/>
        <d v="2054-09-03T00:00:00"/>
        <d v="2056-08-29T00:00:00"/>
        <d v="2069-03-28T00:00:00"/>
        <d v="2074-06-04T00:00:00"/>
        <d v="2060-08-26T00:00:00"/>
        <d v="2069-01-21T00:00:00"/>
        <d v="2063-04-22T00:00:00"/>
        <d v="2058-08-21T00:00:00"/>
        <d v="2063-02-11T00:00:00"/>
        <d v="2073-01-15T00:00:00"/>
        <d v="2064-07-24T00:00:00"/>
        <d v="2071-11-12T00:00:00"/>
        <d v="2076-08-26T00:00:00"/>
        <d v="2059-12-18T00:00:00"/>
        <d v="2051-12-16T00:00:00"/>
        <d v="2059-11-21T00:00:00"/>
        <d v="2068-08-28T00:00:00"/>
        <d v="2068-11-18T00:00:00"/>
        <d v="2059-02-02T00:00:00"/>
        <d v="2067-08-01T00:00:00"/>
        <d v="2056-07-04T00:00:00"/>
        <d v="2060-02-05T00:00:00"/>
        <d v="2056-11-30T00:00:00"/>
        <d v="2064-10-21T00:00:00"/>
        <d v="2074-08-20T00:00:00"/>
        <d v="2073-10-17T00:00:00"/>
        <d v="2056-01-21T00:00:00"/>
        <d v="2061-03-30T00:00:00"/>
        <d v="2062-05-12T00:00:00"/>
        <d v="2054-12-28T00:00:00"/>
        <d v="2069-08-06T00:00:00"/>
        <d v="2055-11-08T00:00:00"/>
        <d v="2070-08-30T00:00:00"/>
        <d v="2070-01-12T00:00:00"/>
        <d v="2072-12-02T00:00:00"/>
        <d v="2056-06-28T00:00:00"/>
        <d v="2055-08-02T00:00:00"/>
        <d v="2068-01-03T00:00:00"/>
        <d v="2069-10-27T00:00:00"/>
        <d v="2058-04-29T00:00:00"/>
        <d v="2069-01-17T00:00:00"/>
        <d v="2058-05-20T00:00:00"/>
        <d v="2077-04-20T00:00:00"/>
        <d v="2074-08-07T00:00:00"/>
        <d v="2067-08-19T00:00:00"/>
        <d v="2070-10-17T00:00:00"/>
        <d v="2080-11-13T00:00:00"/>
        <d v="2078-09-04T00:00:00"/>
        <d v="2050-12-17T00:00:00"/>
        <d v="2069-08-04T00:00:00"/>
        <d v="2075-12-15T00:00:00"/>
        <d v="2073-01-29T00:00:00"/>
        <d v="2072-08-02T00:00:00"/>
        <d v="2069-03-31T00:00:00"/>
        <d v="2075-10-31T00:00:00"/>
        <d v="2065-01-13T00:00:00"/>
        <d v="2060-12-23T00:00:00"/>
        <d v="2054-02-12T00:00:00"/>
        <d v="2063-12-25T00:00:00"/>
        <d v="2057-03-31T00:00:00"/>
        <d v="2072-11-24T00:00:00"/>
        <d v="2064-08-11T00:00:00"/>
        <d v="2056-01-08T00:00:00"/>
        <d v="2056-05-07T00:00:00"/>
        <d v="2071-06-04T00:00:00"/>
        <d v="2058-02-26T00:00:00"/>
        <d v="2074-07-08T00:00:00"/>
        <d v="2066-01-27T00:00:00"/>
        <d v="2052-12-13T00:00:00"/>
        <d v="2059-01-31T00:00:00"/>
        <d v="2060-12-16T00:00:00"/>
        <d v="2065-02-06T00:00:00"/>
        <d v="2075-04-17T00:00:00"/>
        <d v="2073-12-31T00:00:00"/>
        <d v="2070-08-04T00:00:00"/>
        <d v="2071-02-16T00:00:00"/>
        <d v="2053-01-08T00:00:00"/>
        <d v="2057-03-01T00:00:00"/>
        <d v="2062-10-28T00:00:00"/>
        <d v="2069-07-24T00:00:00"/>
        <d v="2075-06-18T00:00:00"/>
        <d v="2057-03-19T00:00:00"/>
        <d v="2075-09-28T00:00:00"/>
        <d v="2061-10-24T00:00:00"/>
        <d v="2072-07-03T00:00:00"/>
        <d v="2067-02-19T00:00:00"/>
        <d v="2071-11-13T00:00:00"/>
        <d v="2076-05-31T00:00:00"/>
        <d v="2068-12-09T00:00:00"/>
        <d v="2072-02-06T00:00:00"/>
        <d v="2060-05-15T00:00:00"/>
        <d v="2063-06-10T00:00:00"/>
        <d v="2058-01-13T00:00:00"/>
        <d v="2074-07-02T00:00:00"/>
        <d v="2080-04-02T00:00:00"/>
        <d v="2057-10-29T00:00:00"/>
        <d v="2071-06-30T00:00:00"/>
        <d v="2055-03-28T00:00:00"/>
        <d v="2063-03-13T00:00:00"/>
        <d v="2073-04-16T00:00:00"/>
        <d v="2066-06-27T00:00:00"/>
        <d v="2060-06-29T00:00:00"/>
        <d v="2056-06-10T00:00:00"/>
        <d v="2075-04-02T00:00:00"/>
        <d v="2067-08-26T00:00:00"/>
        <d v="2066-11-17T00:00:00"/>
        <d v="2071-07-24T00:00:00"/>
        <d v="2074-02-19T00:00:00"/>
        <d v="2074-01-04T00:00:00"/>
        <d v="2058-10-04T00:00:00"/>
        <d v="2069-10-22T00:00:00"/>
        <d v="2071-01-31T00:00:00"/>
        <d v="2060-01-21T00:00:00"/>
        <d v="2069-10-12T00:00:00"/>
        <d v="2078-04-24T00:00:00"/>
        <d v="2068-02-20T00:00:00"/>
        <d v="2073-09-06T00:00:00"/>
        <d v="2075-02-19T00:00:00"/>
        <d v="2071-11-03T00:00:00"/>
        <d v="2072-12-28T00:00:00"/>
        <d v="2078-04-15T00:00:00"/>
        <d v="2072-08-31T00:00:00"/>
        <d v="2071-05-01T00:00:00"/>
        <d v="2054-09-25T00:00:00"/>
        <d v="2072-12-12T00:00:00"/>
        <d v="2073-06-10T00:00:00"/>
        <d v="2069-04-16T00:00:00"/>
        <d v="2065-06-07T00:00:00"/>
        <d v="2059-10-05T00:00:00"/>
        <d v="2058-10-31T00:00:00"/>
        <d v="2077-11-25T00:00:00"/>
        <d v="2056-06-20T00:00:00"/>
        <d v="2053-07-06T00:00:00"/>
        <d v="2061-04-23T00:00:00"/>
        <d v="2075-08-19T00:00:00"/>
        <d v="2075-07-03T00:00:00"/>
        <d v="2070-01-25T00:00:00"/>
        <d v="2073-01-20T00:00:00"/>
        <d v="2069-11-03T00:00:00"/>
        <d v="2067-02-23T00:00:00"/>
        <d v="2056-05-18T00:00:00"/>
        <d v="2070-05-03T00:00:00"/>
        <d v="2068-05-02T00:00:00"/>
        <d v="2072-03-08T00:00:00"/>
        <d v="2062-12-23T00:00:00"/>
        <d v="2073-07-22T00:00:00"/>
        <d v="2075-12-10T00:00:00"/>
        <d v="2070-05-28T00:00:00"/>
        <d v="2074-11-22T00:00:00"/>
        <d v="2070-12-04T00:00:00"/>
        <d v="2057-05-08T00:00:00"/>
        <d v="2076-12-24T00:00:00"/>
        <d v="2055-05-25T00:00:00"/>
        <d v="2071-01-12T00:00:00"/>
        <d v="2057-03-12T00:00:00"/>
        <d v="2074-11-20T00:00:00"/>
        <d v="2077-02-03T00:00:00"/>
        <d v="2073-02-14T00:00:00"/>
        <d v="2080-05-02T00:00:00"/>
        <d v="2074-05-30T00:00:00"/>
        <d v="2071-04-30T00:00:00"/>
        <d v="2072-02-20T00:00:00"/>
        <d v="2056-10-31T00:00:00"/>
        <d v="2063-04-02T00:00:00"/>
        <d v="2069-03-05T00:00:00"/>
        <d v="2062-07-22T00:00:00"/>
        <d v="2054-09-18T00:00:00"/>
        <d v="2057-01-31T00:00:00"/>
        <d v="2060-10-07T00:00:00"/>
        <d v="2055-12-29T00:00:00"/>
        <d v="2073-12-25T00:00:00"/>
        <d v="2057-06-03T00:00:00"/>
        <d v="2061-07-27T00:00:00"/>
        <d v="2058-06-03T00:00:00"/>
        <d v="2053-09-13T00:00:00"/>
        <d v="2075-04-24T00:00:00"/>
        <d v="2073-07-21T00:00:00"/>
        <d v="2071-06-25T00:00:00"/>
        <d v="2068-08-02T00:00:00"/>
        <d v="2071-05-10T00:00:00"/>
        <d v="2068-12-18T00:00:00"/>
        <d v="2064-03-04T00:00:00"/>
        <d v="2063-03-08T00:00:00"/>
        <d v="2055-03-30T00:00:00"/>
        <d v="2056-02-02T00:00:00"/>
        <d v="2056-08-12T00:00:00"/>
        <d v="2073-08-25T00:00:00"/>
        <d v="2077-05-14T00:00:00"/>
        <d v="2072-01-07T00:00:00"/>
        <d v="2069-09-15T00:00:00"/>
        <d v="2076-08-31T00:00:00"/>
        <d v="2057-08-20T00:00:00"/>
        <d v="2073-03-05T00:00:00"/>
        <d v="2056-02-26T00:00:00"/>
        <d v="2070-09-24T00:00:00"/>
        <d v="2052-07-21T00:00:00"/>
        <d v="2072-08-28T00:00:00"/>
        <d v="2058-07-26T00:00:00"/>
        <d v="2062-04-07T00:00:00"/>
        <d v="2070-07-10T00:00:00"/>
        <d v="2062-09-01T00:00:00"/>
        <d v="2064-10-20T00:00:00"/>
        <d v="2067-08-05T00:00:00"/>
        <d v="2066-05-31T00:00:00"/>
        <d v="2054-08-02T00:00:00"/>
        <d v="2060-04-09T00:00:00"/>
        <d v="2073-10-08T00:00:00"/>
        <d v="2070-12-25T00:00:00"/>
        <d v="2070-11-02T00:00:00"/>
        <d v="2054-10-04T00:00:00"/>
        <d v="2050-12-09T00:00:00"/>
        <d v="2057-04-20T00:00:00"/>
        <d v="2072-03-24T00:00:00"/>
        <d v="2064-08-17T00:00:00"/>
        <d v="2071-04-09T00:00:00"/>
        <d v="2061-01-04T00:00:00"/>
        <d v="2075-05-06T00:00:00"/>
        <d v="2072-10-10T00:00:00"/>
        <d v="2062-06-05T00:00:00"/>
        <d v="2069-09-22T00:00:00"/>
        <d v="2052-12-12T00:00:00"/>
        <d v="2067-05-25T00:00:00"/>
        <d v="2052-08-07T00:00:00"/>
        <d v="2070-12-19T00:00:00"/>
        <d v="2073-04-25T00:00:00"/>
        <d v="2073-08-14T00:00:00"/>
        <d v="2061-09-13T00:00:00"/>
        <d v="2074-11-11T00:00:00"/>
        <d v="2071-12-06T00:00:00"/>
        <d v="2061-05-31T00:00:00"/>
        <d v="2055-06-07T00:00:00"/>
        <d v="2075-05-27T00:00:00"/>
        <d v="2055-10-10T00:00:00"/>
        <d v="2058-02-01T00:00:00"/>
        <d v="2076-01-15T00:00:00"/>
        <d v="2073-01-19T00:00:00"/>
        <d v="2069-02-03T00:00:00"/>
        <d v="2061-03-20T00:00:00"/>
        <d v="2059-01-03T00:00:00"/>
        <d v="2065-03-11T00:00:00"/>
        <d v="2076-07-14T00:00:00"/>
        <d v="2069-05-01T00:00:00"/>
        <d v="2055-08-04T00:00:00"/>
        <d v="2055-01-14T00:00:00"/>
        <d v="2075-07-02T00:00:00"/>
        <d v="2057-08-11T00:00:00"/>
        <d v="2075-10-19T00:00:00"/>
        <d v="2070-10-18T00:00:00"/>
        <d v="2064-09-27T00:00:00"/>
        <d v="2076-06-24T00:00:00"/>
        <d v="2063-05-30T00:00:00"/>
        <d v="2057-06-24T00:00:00"/>
        <d v="2074-10-25T00:00:00"/>
        <d v="2066-03-24T00:00:00"/>
        <d v="2064-07-29T00:00:00"/>
        <d v="2077-09-27T00:00:00"/>
        <d v="2073-12-02T00:00:00"/>
        <d v="2067-04-22T00:00:00"/>
        <d v="2071-10-06T00:00:00"/>
        <d v="2060-02-14T00:00:00"/>
        <d v="2070-05-12T00:00:00"/>
        <d v="2065-04-15T00:00:00"/>
        <d v="2058-11-21T00:00:00"/>
        <d v="2066-01-11T00:00:00"/>
        <d v="2073-11-19T00:00:00"/>
        <d v="2067-09-13T00:00:00"/>
        <d v="2075-04-09T00:00:00"/>
        <d v="2057-11-08T00:00:00"/>
        <d v="2055-02-16T00:00:00"/>
        <d v="2070-09-16T00:00:00"/>
        <d v="2075-01-15T00:00:00"/>
        <d v="2054-09-12T00:00:00"/>
        <d v="2066-05-27T00:00:00"/>
        <d v="2056-10-27T00:00:00"/>
        <d v="2073-06-12T00:00:00"/>
        <d v="2071-07-15T00:00:00"/>
        <d v="2064-06-23T00:00:00"/>
        <d v="2057-01-11T00:00:00"/>
        <d v="2063-08-24T00:00:00"/>
        <d v="2070-06-22T00:00:00"/>
        <d v="2061-08-28T00:00:00"/>
        <d v="2075-12-02T00:00:00"/>
        <d v="2063-05-08T00:00:00"/>
        <d v="2073-08-18T00:00:00"/>
        <d v="2073-03-29T00:00:00"/>
        <d v="2063-12-05T00:00:00"/>
        <d v="2060-05-09T00:00:00"/>
        <d v="2058-09-16T00:00:00"/>
        <d v="2070-12-12T00:00:00"/>
        <d v="2056-02-03T00:00:00"/>
        <d v="2058-07-04T00:00:00"/>
        <d v="2067-04-16T00:00:00"/>
        <d v="2072-09-13T00:00:00"/>
        <d v="2055-10-28T00:00:00"/>
        <d v="2076-10-12T00:00:00"/>
        <d v="2059-05-31T00:00:00"/>
        <d v="2074-11-24T00:00:00"/>
        <d v="2055-07-10T00:00:00"/>
        <d v="2058-09-27T00:00:00"/>
        <d v="2056-10-05T00:00:00"/>
        <d v="2055-03-24T00:00:00"/>
        <d v="2065-01-02T00:00:00"/>
        <d v="2060-02-19T00:00:00"/>
        <d v="2066-10-30T00:00:00"/>
        <d v="2074-09-21T00:00:00"/>
        <d v="2056-05-22T00:00:00"/>
        <d v="2071-06-22T00:00:00"/>
        <d v="2067-10-16T00:00:00"/>
        <d v="2060-07-09T00:00:00"/>
        <d v="2075-02-22T00:00:00"/>
        <d v="2074-10-19T00:00:00"/>
        <d v="2068-10-28T00:00:00"/>
        <d v="2060-12-11T00:00:00"/>
        <d v="2070-08-09T00:00:00"/>
        <d v="2061-06-25T00:00:00"/>
        <d v="2065-07-31T00:00:00"/>
        <d v="2061-05-03T00:00:00"/>
        <d v="2056-01-03T00:00:00"/>
        <d v="2053-03-03T00:00:00"/>
        <d v="2071-04-29T00:00:00"/>
        <d v="2052-07-06T00:00:00"/>
        <d v="2073-06-25T00:00:00"/>
        <d v="2069-10-24T00:00:00"/>
        <d v="2065-11-26T00:00:00"/>
        <d v="2073-07-03T00:00:00"/>
        <d v="2071-09-03T00:00:00"/>
        <d v="2068-01-17T00:00:00"/>
        <d v="2072-10-25T00:00:00"/>
        <d v="2074-12-28T00:00:00"/>
        <d v="2064-02-27T00:00:00"/>
        <d v="2064-03-02T00:00:00"/>
        <d v="2071-03-05T00:00:00"/>
        <d v="2058-03-02T00:00:00"/>
        <d v="2076-05-01T00:00:00"/>
        <d v="2068-10-13T00:00:00"/>
        <d v="2070-10-05T00:00:00"/>
        <d v="2078-08-13T00:00:00"/>
        <d v="2074-01-11T00:00:00"/>
        <d v="2067-04-19T00:00:00"/>
        <d v="2075-07-13T00:00:00"/>
        <d v="2055-03-22T00:00:00"/>
        <d v="2072-08-16T00:00:00"/>
        <d v="2061-03-03T00:00:00"/>
        <d v="2059-05-12T00:00:00"/>
        <d v="2056-01-01T00:00:00"/>
        <d v="2056-01-25T00:00:00"/>
        <d v="2067-09-03T00:00:00"/>
        <d v="2067-02-10T00:00:00"/>
        <d v="2056-09-17T00:00:00"/>
        <d v="2074-06-20T00:00:00"/>
        <d v="2071-08-10T00:00:00"/>
        <d v="2073-09-20T00:00:00"/>
        <d v="2068-10-17T00:00:00"/>
        <d v="2060-07-30T00:00:00"/>
        <d v="2070-03-22T00:00:00"/>
        <d v="2054-10-14T00:00:00"/>
        <d v="2056-04-19T00:00:00"/>
        <d v="2071-10-05T00:00:00"/>
        <d v="2051-03-24T00:00:00"/>
        <d v="2054-12-21T00:00:00"/>
        <d v="2056-03-05T00:00:00"/>
        <d v="2073-04-01T00:00:00"/>
        <d v="2056-04-07T00:00:00"/>
        <d v="2055-10-11T00:00:00"/>
        <d v="2071-07-16T00:00:00"/>
        <d v="2059-10-31T00:00:00"/>
        <d v="2069-06-08T00:00:00"/>
        <d v="2070-12-06T00:00:00"/>
        <d v="2058-09-01T00:00:00"/>
        <d v="2060-06-25T00:00:00"/>
        <d v="2072-06-09T00:00:00"/>
        <d v="2059-05-23T00:00:00"/>
        <d v="2074-01-27T00:00:00"/>
        <d v="2075-07-20T00:00:00"/>
        <d v="2056-08-05T00:00:00"/>
        <d v="2054-04-27T00:00:00"/>
        <d v="2071-05-26T00:00:00"/>
        <d v="2068-05-31T00:00:00"/>
        <d v="2055-10-01T00:00:00"/>
        <d v="2076-02-06T00:00:00"/>
        <d v="2073-03-22T00:00:00"/>
        <d v="2069-04-21T00:00:00"/>
        <d v="2066-11-08T00:00:00"/>
        <d v="2073-01-14T00:00:00"/>
        <d v="2074-05-01T00:00:00"/>
        <d v="2066-07-04T00:00:00"/>
        <d v="2071-06-23T00:00:00"/>
        <d v="2055-05-23T00:00:00"/>
        <d v="2067-05-31T00:00:00"/>
        <d v="2069-10-05T00:00:00"/>
        <d v="2068-12-02T00:00:00"/>
        <d v="2076-07-21T00:00:00"/>
        <d v="2062-05-26T00:00:00"/>
        <d v="2056-08-24T00:00:00"/>
        <d v="2060-12-25T00:00:00"/>
        <d v="2066-05-04T00:00:00"/>
        <d v="2070-04-05T00:00:00"/>
        <d v="2056-07-22T00:00:00"/>
        <d v="2072-12-08T00:00:00"/>
        <d v="2064-04-11T00:00:00"/>
        <d v="2070-05-27T00:00:00"/>
        <d v="2072-03-20T00:00:00"/>
        <d v="2051-08-04T00:00:00"/>
        <d v="2067-07-31T00:00:00"/>
        <d v="2066-11-05T00:00:00"/>
        <d v="2055-11-16T00:00:00"/>
        <d v="2060-09-04T00:00:00"/>
        <d v="2075-01-25T00:00:00"/>
        <d v="2056-03-10T00:00:00"/>
        <d v="2076-07-25T00:00:00"/>
        <d v="2070-02-15T00:00:00"/>
        <d v="2062-05-21T00:00:00"/>
        <d v="2077-01-03T00:00:00"/>
        <d v="2076-08-08T00:00:00"/>
        <d v="2071-09-23T00:00:00"/>
        <d v="2056-02-12T00:00:00"/>
        <d v="2072-05-12T00:00:00"/>
        <d v="2063-07-21T00:00:00"/>
        <d v="2057-10-16T00:00:00"/>
        <d v="2066-04-12T00:00:00"/>
        <d v="2077-09-09T00:00:00"/>
        <d v="2063-06-04T00:00:00"/>
        <d v="2057-02-15T00:00:00"/>
        <d v="2066-05-26T00:00:00"/>
        <d v="2068-01-18T00:00:00"/>
        <d v="2069-10-25T00:00:00"/>
        <d v="2050-08-20T00:00:00"/>
        <d v="2073-10-10T00:00:00"/>
        <d v="2072-09-06T00:00:00"/>
        <d v="2068-03-14T00:00:00"/>
        <d v="2067-03-26T00:00:00"/>
        <d v="2065-03-10T00:00:00"/>
        <d v="2061-05-16T00:00:00"/>
        <d v="2058-04-14T00:00:00"/>
        <d v="2070-10-02T00:00:00"/>
        <d v="2053-10-11T00:00:00"/>
        <d v="2061-09-10T00:00:00"/>
        <d v="2062-06-21T00:00:00"/>
        <d v="2058-09-11T00:00:00"/>
        <d v="2066-01-20T00:00:00"/>
        <d v="2072-03-23T00:00:00"/>
        <d v="2054-12-04T00:00:00"/>
        <d v="2068-01-11T00:00:00"/>
        <d v="2054-06-20T00:00:00"/>
        <d v="2072-02-19T00:00:00"/>
        <d v="2063-10-05T00:00:00"/>
        <d v="2058-03-24T00:00:00"/>
        <d v="2069-03-15T00:00:00"/>
        <d v="2054-08-09T00:00:00"/>
        <d v="2071-09-21T00:00:00"/>
        <d v="2066-02-09T00:00:00"/>
        <d v="2076-09-16T00:00:00"/>
        <d v="2073-04-21T00:00:00"/>
        <d v="2058-02-10T00:00:00"/>
        <d v="2072-04-17T00:00:00"/>
        <d v="2058-10-02T00:00:00"/>
        <d v="2068-05-18T00:00:00"/>
        <d v="2056-02-05T00:00:00"/>
        <d v="2075-01-14T00:00:00"/>
        <d v="2057-08-06T00:00:00"/>
        <d v="2070-05-13T00:00:00"/>
        <d v="2059-09-17T00:00:00"/>
        <d v="2074-06-30T00:00:00"/>
        <d v="2071-08-27T00:00:00"/>
        <d v="2072-08-19T00:00:00"/>
        <d v="2069-12-13T00:00:00"/>
        <d v="2057-12-09T00:00:00"/>
        <d v="2067-01-15T00:00:00"/>
        <d v="2065-06-13T00:00:00"/>
        <d v="2061-02-20T00:00:00"/>
        <d v="2065-02-01T00:00:00"/>
        <d v="2071-04-13T00:00:00"/>
        <d v="2063-04-15T00:00:00"/>
        <d v="2071-05-28T00:00:00"/>
        <d v="2071-09-18T00:00:00"/>
        <d v="2069-04-02T00:00:00"/>
        <d v="2057-12-20T00:00:00"/>
        <d v="2068-06-14T00:00:00"/>
        <d v="2068-05-14T00:00:00"/>
        <d v="2069-03-03T00:00:00"/>
        <d v="2069-01-22T00:00:00"/>
        <d v="2070-04-15T00:00:00"/>
        <d v="2063-05-16T00:00:00"/>
        <d v="2075-09-17T00:00:00"/>
        <d v="2070-01-22T00:00:00"/>
        <d v="2074-08-21T00:00:00"/>
        <d v="2054-05-23T00:00:00"/>
        <d v="2064-11-21T00:00:00"/>
        <d v="2067-02-26T00:00:00"/>
        <d v="2069-03-23T00:00:00"/>
        <d v="2066-07-20T00:00:00"/>
        <d v="2073-12-17T00:00:00"/>
        <d v="2070-07-28T00:00:00"/>
        <d v="2073-10-01T00:00:00"/>
        <d v="2052-09-25T00:00:00"/>
        <d v="2071-09-26T00:00:00"/>
        <d v="2056-04-25T00:00:00"/>
        <d v="2059-08-11T00:00:00"/>
        <d v="2070-12-01T00:00:00"/>
        <d v="2055-12-23T00:00:00"/>
        <d v="2069-08-03T00:00:00"/>
        <d v="2071-03-21T00:00:00"/>
        <d v="2061-11-23T00:00:00"/>
        <d v="2067-07-07T00:00:00"/>
        <d v="2054-03-19T00:00:00"/>
        <d v="2073-01-16T00:00:00"/>
        <d v="2060-07-25T00:00:00"/>
        <d v="2074-07-15T00:00:00"/>
        <d v="2056-03-31T00:00:00"/>
        <d v="2072-02-27T00:00:00"/>
        <d v="2054-05-25T00:00:00"/>
        <d v="2057-06-23T00:00:00"/>
        <d v="2060-11-22T00:00:00"/>
        <d v="2057-07-31T00:00:00"/>
        <d v="2055-07-08T00:00:00"/>
        <d v="2054-06-23T00:00:00"/>
        <d v="2052-10-01T00:00:00"/>
        <d v="2057-02-08T00:00:00"/>
        <d v="2061-11-16T00:00:00"/>
        <d v="2068-02-28T00:00:00"/>
        <d v="2078-05-13T00:00:00"/>
        <d v="2070-07-25T00:00:00"/>
        <d v="2073-07-01T00:00:00"/>
        <d v="2059-06-03T00:00:00"/>
        <d v="2064-05-08T00:00:00"/>
        <d v="2055-03-11T00:00:00"/>
        <d v="2070-05-21T00:00:00"/>
        <d v="2070-03-26T00:00:00"/>
        <d v="2072-05-13T00:00:00"/>
        <d v="2075-03-13T00:00:00"/>
        <d v="2071-03-30T00:00:00"/>
        <d v="2074-03-08T00:00:00"/>
        <d v="2071-11-29T00:00:00"/>
        <d v="2067-09-19T00:00:00"/>
        <d v="2063-05-12T00:00:00"/>
        <d v="2065-05-23T00:00:00"/>
        <d v="2066-05-20T00:00:00"/>
        <d v="2054-08-27T00:00:00"/>
        <d v="2066-06-29T00:00:00"/>
        <d v="2071-04-28T00:00:00"/>
        <d v="2071-02-24T00:00:00"/>
        <d v="2056-06-23T00:00:00"/>
        <d v="2058-06-13T00:00:00"/>
        <d v="2077-06-02T00:00:00"/>
        <d v="2064-04-16T00:00:00"/>
        <d v="2074-04-19T00:00:00"/>
        <d v="2070-06-30T00:00:00"/>
        <d v="2058-01-11T00:00:00"/>
        <d v="2072-02-07T00:00:00"/>
        <d v="2068-06-10T00:00:00"/>
        <d v="2052-02-29T00:00:00"/>
        <d v="2060-01-23T00:00:00"/>
        <d v="2068-06-06T00:00:00"/>
        <d v="2071-03-20T00:00:00"/>
        <d v="2072-07-26T00:00:00"/>
        <d v="2061-09-05T00:00:00"/>
        <d v="2063-12-12T00:00:00"/>
        <d v="2078-06-18T00:00:00"/>
        <d v="2073-01-13T00:00:00"/>
        <d v="2063-11-24T00:00:00"/>
        <d v="2074-07-03T00:00:00"/>
        <d v="2061-07-29T00:00:00"/>
        <d v="2057-05-26T00:00:00"/>
        <d v="2067-10-10T00:00:00"/>
        <d v="2067-07-16T00:00:00"/>
        <d v="2063-11-12T00:00:00"/>
        <d v="2075-10-08T00:00:00"/>
        <d v="2067-01-08T00:00:00"/>
        <d v="2066-03-31T00:00:00"/>
        <d v="2075-07-07T00:00:00"/>
        <d v="2056-04-06T00:00:00"/>
        <d v="2053-06-30T00:00:00"/>
        <d v="2056-07-26T00:00:00"/>
        <d v="2074-09-22T00:00:00"/>
        <d v="2069-01-11T00:00:00"/>
        <d v="2061-09-06T00:00:00"/>
        <d v="2073-09-05T00:00:00"/>
        <d v="2076-05-06T00:00:00"/>
        <d v="2071-03-22T00:00:00"/>
        <d v="2054-07-25T00:00:00"/>
        <d v="2069-05-29T00:00:00"/>
        <d v="2068-02-27T00:00:00"/>
        <d v="2069-10-28T00:00:00"/>
        <d v="2062-12-31T00:00:00"/>
        <d v="2070-09-01T00:00:00"/>
        <d v="2067-11-05T00:00:00"/>
        <d v="2068-12-13T00:00:00"/>
        <d v="2062-01-22T00:00:00"/>
        <d v="2071-10-09T00:00:00"/>
        <d v="2076-12-26T00:00:00"/>
        <d v="2066-08-18T00:00:00"/>
        <d v="2063-08-25T00:00:00"/>
        <d v="2074-10-04T00:00:00"/>
        <d v="2077-06-19T00:00:00"/>
        <d v="2061-04-26T00:00:00"/>
        <d v="2055-04-18T00:00:00"/>
        <d v="2051-07-01T00:00:00"/>
        <d v="2064-08-26T00:00:00"/>
        <d v="2074-02-05T00:00:00"/>
        <d v="2075-06-09T00:00:00"/>
        <d v="2068-05-04T00:00:00"/>
        <d v="2072-02-26T00:00:00"/>
        <d v="2061-11-09T00:00:00"/>
        <d v="2063-04-04T00:00:00"/>
        <d v="2071-02-02T00:00:00"/>
        <d v="2056-06-25T00:00:00"/>
        <d v="2073-05-13T00:00:00"/>
        <d v="2068-11-06T00:00:00"/>
        <d v="2070-12-08T00:00:00"/>
        <d v="2064-07-28T00:00:00"/>
        <d v="2062-02-23T00:00:00"/>
        <d v="2061-07-11T00:00:00"/>
        <d v="2072-09-07T00:00:00"/>
        <d v="2068-02-06T00:00:00"/>
        <d v="2069-10-04T00:00:00"/>
        <d v="2054-11-27T00:00:00"/>
        <d v="2073-04-15T00:00:00"/>
        <d v="2061-07-31T00:00:00"/>
        <d v="2063-02-10T00:00:00"/>
        <d v="2055-03-01T00:00:00"/>
        <d v="2066-11-27T00:00:00"/>
        <d v="2072-03-14T00:00:00"/>
        <d v="2056-01-28T00:00:00"/>
        <d v="2065-05-03T00:00:00"/>
        <d v="2075-02-03T00:00:00"/>
        <d v="2057-06-17T00:00:00"/>
        <d v="2072-12-03T00:00:00"/>
        <d v="2054-02-01T00:00:00"/>
        <d v="2071-06-01T00:00:00"/>
        <d v="2056-11-22T00:00:00"/>
        <d v="2055-07-02T00:00:00"/>
        <d v="2072-12-17T00:00:00"/>
        <d v="2053-01-23T00:00:00"/>
        <d v="2069-04-04T00:00:00"/>
        <d v="2071-09-04T00:00:00"/>
        <d v="2072-12-20T00:00:00"/>
        <d v="2077-06-05T00:00:00"/>
        <d v="2075-12-04T00:00:00"/>
        <d v="2066-10-31T00:00:00"/>
        <d v="2064-03-30T00:00:00"/>
        <d v="2055-06-30T00:00:00"/>
        <d v="2079-12-15T00:00:00"/>
        <d v="2074-01-22T00:00:00"/>
        <d v="2069-05-24T00:00:00"/>
        <d v="2069-02-12T00:00:00"/>
        <d v="2057-01-29T00:00:00"/>
        <d v="2067-03-22T00:00:00"/>
        <d v="2052-09-04T00:00:00"/>
        <d v="2073-12-18T00:00:00"/>
        <d v="2072-10-04T00:00:00"/>
        <d v="2060-01-19T00:00:00"/>
        <d v="2059-02-03T00:00:00"/>
        <d v="2056-11-07T00:00:00"/>
        <d v="2055-07-07T00:00:00"/>
        <d v="2060-05-31T00:00:00"/>
        <d v="2062-03-01T00:00:00"/>
        <d v="2064-05-04T00:00:00"/>
        <d v="2075-11-15T00:00:00"/>
        <d v="2059-08-27T00:00:00"/>
        <d v="2070-06-20T00:00:00"/>
        <d v="2072-01-25T00:00:00"/>
        <d v="2071-02-20T00:00:00"/>
        <d v="2074-03-25T00:00:00"/>
        <d v="2076-02-13T00:00:00"/>
        <d v="2066-11-03T00:00:00"/>
        <d v="2065-07-27T00:00:00"/>
        <d v="2055-10-07T00:00:00"/>
        <d v="2064-03-09T00:00:00"/>
        <d v="2073-08-09T00:00:00"/>
        <d v="2071-05-02T00:00:00"/>
        <d v="2066-02-05T00:00:00"/>
        <d v="2060-11-17T00:00:00"/>
        <d v="2055-04-12T00:00:00"/>
        <d v="2068-08-31T00:00:00"/>
        <d v="2066-09-11T00:00:00"/>
        <d v="2055-07-18T00:00:00"/>
        <d v="2063-02-13T00:00:00"/>
        <d v="2056-10-22T00:00:00"/>
        <d v="2072-06-20T00:00:00"/>
        <d v="2056-11-28T00:00:00"/>
        <d v="2068-08-27T00:00:00"/>
        <d v="2062-04-19T00:00:00"/>
        <d v="2075-02-17T00:00:00"/>
        <d v="2072-11-23T00:00:00"/>
        <d v="2069-04-13T00:00:00"/>
        <d v="2070-02-25T00:00:00"/>
        <d v="2069-08-29T00:00:00"/>
        <d v="2055-05-03T00:00:00"/>
        <d v="2058-12-31T00:00:00"/>
        <d v="2062-02-15T00:00:00"/>
        <d v="2070-11-04T00:00:00"/>
        <d v="2072-01-10T00:00:00"/>
        <d v="2074-09-02T00:00:00"/>
        <d v="2059-04-06T00:00:00"/>
        <d v="2068-04-19T00:00:00"/>
        <d v="2066-12-24T00:00:00"/>
        <d v="2064-02-03T00:00:00"/>
        <d v="2063-05-20T00:00:00"/>
        <d v="2060-09-16T00:00:00"/>
        <d v="2062-12-10T00:00:00"/>
        <d v="2072-11-18T00:00:00"/>
        <d v="2067-11-04T00:00:00"/>
        <d v="2065-07-15T00:00:00"/>
        <d v="2065-02-27T00:00:00"/>
        <d v="2052-04-01T00:00:00"/>
        <d v="2052-11-05T00:00:00"/>
        <d v="2061-03-21T00:00:00"/>
        <d v="2063-09-21T00:00:00"/>
        <d v="2072-10-21T00:00:00"/>
        <d v="2075-10-22T00:00:00"/>
        <d v="2071-07-23T00:00:00"/>
        <d v="2067-04-01T00:00:00"/>
        <d v="2073-11-04T00:00:00"/>
        <d v="2073-10-20T00:00:00"/>
        <d v="2072-10-01T00:00:00"/>
        <d v="2068-10-23T00:00:00"/>
        <d v="2061-11-08T00:00:00"/>
        <d v="2070-05-02T00:00:00"/>
        <d v="2057-03-22T00:00:00"/>
        <d v="2074-05-17T00:00:00"/>
        <d v="2079-01-15T00:00:00"/>
        <d v="2069-12-14T00:00:00"/>
        <d v="2065-08-26T00:00:00"/>
        <d v="2070-02-14T00:00:00"/>
        <d v="2059-01-04T00:00:00"/>
        <d v="2063-06-16T00:00:00"/>
        <d v="2076-06-19T00:00:00"/>
        <d v="2060-03-29T00:00:00"/>
        <d v="2058-05-26T00:00:00"/>
        <d v="2074-04-01T00:00:00"/>
        <d v="2071-09-06T00:00:00"/>
        <d v="2063-10-27T00:00:00"/>
        <d v="2072-10-05T00:00:00"/>
        <d v="2057-12-01T00:00:00"/>
        <d v="2055-07-12T00:00:00"/>
        <d v="2056-08-07T00:00:00"/>
        <d v="2065-07-19T00:00:00"/>
        <d v="2075-01-07T00:00:00"/>
        <d v="2057-01-04T00:00:00"/>
        <d v="2060-06-19T00:00:00"/>
        <d v="2067-04-04T00:00:00"/>
        <d v="2075-12-29T00:00:00"/>
        <d v="2065-08-07T00:00:00"/>
        <d v="2062-11-05T00:00:00"/>
        <d v="2070-12-05T00:00:00"/>
        <d v="2056-07-23T00:00:00"/>
        <d v="2050-07-15T00:00:00"/>
        <d v="2070-10-09T00:00:00"/>
        <d v="2070-12-10T00:00:00"/>
        <d v="2066-12-27T00:00:00"/>
        <d v="2056-03-17T00:00:00"/>
        <d v="2055-08-25T00:00:00"/>
        <d v="2064-06-02T00:00:00"/>
        <d v="2074-06-27T00:00:00"/>
        <d v="2066-09-13T00:00:00"/>
        <d v="2055-02-17T00:00:00"/>
        <d v="2064-07-17T00:00:00"/>
        <d v="2057-02-09T00:00:00"/>
        <d v="2052-10-12T00:00:00"/>
        <d v="2076-10-21T00:00:00"/>
        <d v="2059-03-17T00:00:00"/>
        <d v="2073-08-05T00:00:00"/>
        <d v="2051-10-01T00:00:00"/>
        <d v="2073-02-28T00:00:00"/>
        <d v="2055-11-14T00:00:00"/>
        <d v="2067-10-15T00:00:00"/>
        <d v="2077-07-04T00:00:00"/>
        <d v="2074-01-23T00:00:00"/>
        <d v="2069-01-14T00:00:00"/>
        <d v="2070-12-18T00:00:00"/>
        <d v="2057-03-24T00:00:00"/>
        <d v="2077-01-20T00:00:00"/>
        <d v="2073-05-23T00:00:00"/>
        <d v="2059-10-30T00:00:00"/>
        <d v="2068-03-21T00:00:00"/>
        <d v="2072-09-04T00:00:00"/>
        <d v="2063-02-23T00:00:00"/>
        <d v="2071-11-14T00:00:00"/>
        <d v="2064-06-10T00:00:00"/>
        <d v="2057-04-13T00:00:00"/>
        <d v="2059-02-25T00:00:00"/>
        <d v="2061-06-19T00:00:00"/>
        <d v="2060-04-16T00:00:00"/>
        <d v="2055-04-08T00:00:00"/>
        <d v="2064-06-04T00:00:00"/>
        <d v="2064-10-10T00:00:00"/>
        <d v="2069-06-15T00:00:00"/>
        <d v="2074-07-26T00:00:00"/>
        <d v="2075-05-05T00:00:00"/>
        <d v="2066-01-02T00:00:00"/>
        <d v="2071-05-07T00:00:00"/>
        <d v="2068-01-30T00:00:00"/>
        <d v="2074-06-17T00:00:00"/>
        <d v="2055-02-20T00:00:00"/>
        <d v="2057-07-16T00:00:00"/>
        <d v="2063-04-28T00:00:00"/>
        <d v="2067-05-10T00:00:00"/>
        <d v="2059-01-14T00:00:00"/>
        <d v="2075-08-28T00:00:00"/>
        <d v="2074-03-13T00:00:00"/>
        <d v="2072-05-06T00:00:00"/>
        <d v="2058-04-07T00:00:00"/>
        <d v="2062-10-17T00:00:00"/>
        <d v="2071-04-08T00:00:00"/>
        <d v="2076-01-17T00:00:00"/>
        <d v="2068-02-11T00:00:00"/>
        <d v="2056-06-09T00:00:00"/>
        <d v="2072-10-17T00:00:00"/>
        <d v="2076-03-17T00:00:00"/>
        <d v="2057-07-23T00:00:00"/>
        <d v="2064-08-27T00:00:00"/>
        <d v="2072-06-24T00:00:00"/>
        <d v="2064-12-20T00:00:00"/>
        <d v="2066-05-19T00:00:00"/>
        <d v="2056-05-13T00:00:00"/>
        <d v="2078-03-02T00:00:00"/>
        <d v="2055-06-24T00:00:00"/>
        <d v="2062-12-06T00:00:00"/>
        <d v="2053-06-15T00:00:00"/>
        <d v="2063-08-17T00:00:00"/>
        <d v="2057-05-05T00:00:00"/>
        <d v="2055-06-29T00:00:00"/>
        <d v="2070-03-14T00:00:00"/>
        <d v="2068-06-03T00:00:00"/>
        <d v="2067-07-25T00:00:00"/>
        <d v="2071-01-23T00:00:00"/>
        <d v="2071-01-18T00:00:00"/>
        <d v="2069-06-04T00:00:00"/>
        <d v="2071-06-12T00:00:00"/>
        <d v="2067-02-02T00:00:00"/>
        <d v="2054-10-25T00:00:00"/>
        <d v="2068-04-18T00:00:00"/>
        <d v="2059-11-15T00:00:00"/>
        <d v="2071-03-28T00:00:00"/>
        <d v="2062-11-06T00:00:00"/>
        <d v="2056-01-27T00:00:00"/>
        <d v="2062-12-25T00:00:00"/>
        <d v="2072-07-09T00:00:00"/>
        <d v="2068-01-05T00:00:00"/>
        <d v="2061-06-08T00:00:00"/>
        <d v="2071-01-09T00:00:00"/>
        <d v="2067-02-06T00:00:00"/>
        <d v="2069-05-08T00:00:00"/>
        <d v="2072-05-29T00:00:00"/>
        <d v="2068-09-08T00:00:00"/>
        <d v="2075-09-03T00:00:00"/>
        <d v="2067-06-14T00:00:00"/>
        <d v="2076-11-23T00:00:00"/>
        <d v="2072-06-08T00:00:00"/>
        <d v="2074-03-02T00:00:00"/>
        <d v="2072-05-11T00:00:00"/>
        <d v="2068-11-12T00:00:00"/>
        <d v="2072-10-19T00:00:00"/>
        <d v="2069-08-15T00:00:00"/>
        <d v="2054-02-22T00:00:00"/>
        <d v="2055-03-10T00:00:00"/>
        <d v="2051-06-09T00:00:00"/>
        <d v="2071-03-17T00:00:00"/>
        <d v="2070-10-12T00:00:00"/>
        <d v="2071-10-24T00:00:00"/>
        <d v="2059-12-12T00:00:00"/>
        <d v="2058-10-12T00:00:00"/>
        <d v="2077-10-14T00:00:00"/>
        <d v="2066-10-23T00:00:00"/>
        <d v="2067-02-05T00:00:00"/>
        <d v="2064-02-19T00:00:00"/>
        <d v="2062-05-27T00:00:00"/>
        <d v="2053-11-12T00:00:00"/>
        <d v="2062-09-14T00:00:00"/>
        <d v="2066-01-25T00:00:00"/>
        <d v="2069-07-18T00:00:00"/>
        <d v="2064-10-28T00:00:00"/>
        <d v="2056-04-30T00:00:00"/>
        <d v="2055-12-14T00:00:00"/>
        <d v="2056-10-17T00:00:00"/>
        <d v="2057-12-30T00:00:00"/>
        <d v="2059-07-10T00:00:00"/>
        <d v="2054-07-06T00:00:00"/>
        <d v="2055-08-26T00:00:00"/>
        <d v="2064-11-08T00:00:00"/>
        <d v="2061-07-10T00:00:00"/>
        <d v="2066-12-13T00:00:00"/>
        <d v="2054-11-28T00:00:00"/>
        <d v="2070-10-03T00:00:00"/>
        <d v="2067-10-03T00:00:00"/>
        <d v="2072-04-02T00:00:00"/>
        <d v="2057-05-07T00:00:00"/>
        <d v="2062-03-24T00:00:00"/>
        <d v="2074-11-01T00:00:00"/>
        <d v="2056-05-14T00:00:00"/>
        <d v="2064-08-06T00:00:00"/>
        <d v="2065-09-14T00:00:00"/>
        <d v="2069-11-30T00:00:00"/>
        <d v="2068-04-24T00:00:00"/>
        <d v="2070-07-30T00:00:00"/>
        <d v="2076-02-28T00:00:00"/>
        <d v="2075-02-18T00:00:00"/>
        <d v="2064-04-24T00:00:00"/>
        <d v="2074-08-14T00:00:00"/>
        <d v="2068-03-20T00:00:00"/>
        <d v="2050-10-31T00:00:00"/>
        <d v="2073-12-14T00:00:00"/>
        <d v="2067-06-26T00:00:00"/>
        <d v="2068-11-17T00:00:00"/>
        <d v="2073-11-11T00:00:00"/>
        <d v="2062-02-05T00:00:00"/>
        <d v="2061-02-21T00:00:00"/>
        <d v="2068-10-26T00:00:00"/>
        <d v="2068-05-09T00:00:00"/>
        <d v="2058-12-22T00:00:00"/>
        <d v="2057-08-29T00:00:00"/>
        <d v="2073-06-06T00:00:00"/>
        <d v="2055-05-05T00:00:00"/>
        <d v="2075-11-04T00:00:00"/>
        <d v="2063-06-07T00:00:00"/>
        <d v="2062-01-08T00:00:00"/>
        <d v="2076-05-23T00:00:00"/>
        <d v="2067-05-26T00:00:00"/>
        <d v="2055-02-07T00:00:00"/>
        <d v="2074-05-23T00:00:00"/>
        <d v="2058-11-02T00:00:00"/>
        <d v="2077-06-01T00:00:00"/>
        <d v="2054-09-28T00:00:00"/>
        <d v="2074-05-05T00:00:00"/>
        <d v="2074-11-27T00:00:00"/>
        <d v="2068-03-18T00:00:00"/>
        <d v="2077-12-09T00:00:00"/>
        <d v="2073-08-21T00:00:00"/>
        <d v="2070-05-04T00:00:00"/>
        <d v="2073-05-11T00:00:00"/>
        <d v="2051-09-02T00:00:00"/>
        <d v="2063-07-26T00:00:00"/>
        <d v="2072-05-27T00:00:00"/>
        <d v="2071-02-03T00:00:00"/>
        <d v="2059-12-24T00:00:00"/>
        <d v="2073-07-04T00:00:00"/>
        <d v="2075-09-04T00:00:00"/>
        <d v="2054-03-09T00:00:00"/>
        <d v="2059-06-04T00:00:00"/>
        <d v="2077-02-15T00:00:00"/>
        <d v="2066-07-27T00:00:00"/>
        <d v="2061-02-19T00:00:00"/>
        <d v="2059-03-20T00:00:00"/>
        <d v="2073-04-29T00:00:00"/>
        <d v="2059-02-12T00:00:00"/>
        <d v="2055-11-15T00:00:00"/>
        <d v="2069-02-24T00:00:00"/>
        <d v="2074-11-28T00:00:00"/>
        <d v="2073-09-29T00:00:00"/>
        <d v="2059-06-02T00:00:00"/>
        <d v="2066-08-07T00:00:00"/>
        <d v="2055-05-06T00:00:00"/>
        <d v="2066-01-10T00:00:00"/>
        <d v="2063-11-18T00:00:00"/>
        <d v="2071-09-02T00:00:00"/>
        <d v="2060-09-10T00:00:00"/>
        <d v="2076-06-03T00:00:00"/>
        <d v="2063-02-04T00:00:00"/>
        <d v="2069-04-14T00:00:00"/>
        <d v="2072-09-30T00:00:00"/>
        <d v="2064-11-15T00:00:00"/>
        <d v="2074-07-24T00:00:00"/>
        <d v="2069-08-07T00:00:00"/>
        <d v="2056-09-27T00:00:00"/>
        <d v="2074-06-06T00:00:00"/>
        <d v="2053-11-11T00:00:00"/>
        <d v="2072-07-27T00:00:00"/>
        <d v="2065-08-28T00:00:00"/>
        <d v="2067-04-11T00:00:00"/>
        <d v="2070-03-11T00:00:00"/>
        <d v="2057-07-28T00:00:00"/>
        <d v="2069-10-01T00:00:00"/>
        <d v="2067-02-01T00:00:00"/>
        <d v="2070-08-17T00:00:00"/>
        <d v="2059-04-29T00:00:00"/>
        <d v="2070-04-01T00:00:00"/>
        <d v="2054-02-07T00:00:00"/>
        <d v="2054-10-30T00:00:00"/>
        <d v="2061-11-21T00:00:00"/>
        <d v="2052-12-08T00:00:00"/>
        <d v="2077-05-16T00:00:00"/>
        <d v="2065-09-27T00:00:00"/>
        <d v="2064-07-07T00:00:00"/>
        <d v="2071-08-24T00:00:00"/>
        <d v="2068-10-15T00:00:00"/>
        <d v="2075-11-28T00:00:00"/>
        <d v="2074-12-11T00:00:00"/>
        <d v="2063-07-13T00:00:00"/>
        <d v="2063-06-11T00:00:00"/>
        <d v="2065-05-27T00:00:00"/>
        <d v="2058-03-29T00:00:00"/>
        <d v="2072-07-28T00:00:00"/>
        <d v="2056-07-11T00:00:00"/>
        <d v="2060-09-08T00:00:00"/>
        <d v="2073-02-03T00:00:00"/>
        <d v="2058-09-04T00:00:00"/>
        <d v="2055-05-01T00:00:00"/>
        <d v="2054-06-15T00:00:00"/>
        <d v="2074-08-13T00:00:00"/>
        <d v="2063-03-23T00:00:00"/>
        <d v="2073-07-25T00:00:00"/>
        <d v="2073-06-20T00:00:00"/>
        <d v="2074-08-17T00:00:00"/>
        <d v="2070-07-06T00:00:00"/>
        <d v="2073-05-16T00:00:00"/>
        <d v="2072-11-05T00:00:00"/>
        <d v="2071-06-17T00:00:00"/>
        <d v="2059-05-17T00:00:00"/>
        <d v="2072-04-01T00:00:00"/>
        <d v="2069-07-28T00:00:00"/>
        <d v="2073-04-23T00:00:00"/>
        <d v="2071-04-04T00:00:00"/>
        <d v="2074-05-08T00:00:00"/>
        <d v="2060-03-19T00:00:00"/>
        <d v="2076-10-22T00:00:00"/>
        <d v="2071-04-23T00:00:00"/>
        <d v="2074-01-05T00:00:00"/>
        <d v="2072-04-14T00:00:00"/>
        <d v="2071-12-28T00:00:00"/>
        <d v="2068-04-11T00:00:00"/>
        <d v="2069-10-23T00:00:00"/>
        <d v="2073-04-26T00:00:00"/>
        <d v="2071-09-27T00:00:00"/>
        <d v="2054-01-13T00:00:00"/>
        <d v="2064-03-20T00:00:00"/>
        <d v="2069-04-24T00:00:00"/>
        <d v="2061-06-07T00:00:00"/>
        <d v="2075-06-28T00:00:00"/>
        <d v="2074-02-25T00:00:00"/>
        <d v="2071-12-25T00:00:00"/>
        <d v="2069-07-20T00:00:00"/>
        <d v="2055-02-18T00:00:00"/>
        <d v="2057-12-18T00:00:00"/>
        <d v="2065-12-15T00:00:00"/>
        <d v="2061-06-09T00:00:00"/>
        <d v="2074-04-15T00:00:00"/>
        <d v="2066-07-24T00:00:00"/>
        <d v="2066-05-18T00:00:00"/>
        <d v="2058-10-20T00:00:00"/>
        <d v="2069-03-29T00:00:00"/>
        <d v="2075-03-01T00:00:00"/>
        <d v="2063-10-02T00:00:00"/>
        <d v="2068-08-07T00:00:00"/>
        <d v="2074-12-03T00:00:00"/>
        <d v="2076-11-03T00:00:00"/>
        <d v="2074-01-29T00:00:00"/>
        <d v="2064-08-21T00:00:00"/>
        <d v="2061-01-02T00:00:00"/>
        <d v="2068-11-20T00:00:00"/>
        <d v="2066-11-23T00:00:00"/>
        <d v="2057-05-17T00:00:00"/>
        <d v="2078-03-20T00:00:00"/>
        <d v="2055-07-03T00:00:00"/>
        <d v="2061-03-18T00:00:00"/>
        <d v="2056-06-16T00:00:00"/>
        <d v="2071-10-27T00:00:00"/>
        <d v="2073-01-05T00:00:00"/>
        <d v="2064-06-24T00:00:00"/>
        <d v="2069-11-14T00:00:00"/>
        <d v="2072-01-31T00:00:00"/>
        <d v="2070-07-17T00:00:00"/>
        <d v="2068-07-13T00:00:00"/>
        <d v="2063-08-08T00:00:00"/>
        <d v="2074-09-25T00:00:00"/>
        <d v="2073-07-30T00:00:00"/>
        <d v="2059-02-04T00:00:00"/>
        <d v="2065-03-22T00:00:00"/>
        <d v="2059-09-24T00:00:00"/>
        <d v="2073-12-21T00:00:00"/>
        <d v="2074-03-17T00:00:00"/>
        <d v="2067-06-03T00:00:00"/>
        <d v="2055-06-08T00:00:00"/>
        <d v="2070-06-08T00:00:00"/>
        <d v="2056-04-21T00:00:00"/>
        <d v="2071-03-15T00:00:00"/>
        <d v="2064-12-19T00:00:00"/>
        <d v="2057-10-12T00:00:00"/>
        <d v="2073-03-16T00:00:00"/>
        <d v="2072-12-11T00:00:00"/>
        <d v="2069-03-22T00:00:00"/>
        <d v="2069-07-04T00:00:00"/>
        <d v="2054-02-11T00:00:00"/>
        <d v="2059-08-29T00:00:00"/>
        <d v="2068-03-13T00:00:00"/>
        <d v="2054-09-24T00:00:00"/>
        <d v="2059-07-12T00:00:00"/>
        <d v="2070-03-09T00:00:00"/>
        <d v="2062-10-08T00:00:00"/>
        <d v="2058-03-14T00:00:00"/>
        <d v="2071-02-01T00:00:00"/>
        <d v="2075-03-20T00:00:00"/>
        <d v="2068-08-22T00:00:00"/>
        <d v="2069-09-24T00:00:00"/>
        <d v="2055-09-30T00:00:00"/>
        <d v="2069-09-02T00:00:00"/>
        <d v="2068-07-15T00:00:00"/>
        <d v="2075-11-19T00:00:00"/>
        <d v="2064-01-17T00:00:00"/>
        <d v="2059-07-08T00:00:00"/>
        <d v="2057-06-09T00:00:00"/>
        <d v="2064-03-13T00:00:00"/>
        <d v="2058-11-11T00:00:00"/>
        <d v="2065-07-21T00:00:00"/>
        <d v="2074-05-13T00:00:00"/>
        <d v="2057-03-08T00:00:00"/>
        <d v="2058-07-11T00:00:00"/>
        <d v="2062-06-16T00:00:00"/>
        <d v="2069-06-17T00:00:00"/>
        <d v="2056-05-04T00:00:00"/>
        <d v="2076-06-08T00:00:00"/>
        <d v="2051-01-26T00:00:00"/>
        <d v="2061-04-15T00:00:00"/>
        <d v="2068-07-26T00:00:00"/>
        <d v="2070-08-31T00:00:00"/>
        <d v="2070-08-29T00:00:00"/>
        <d v="2067-10-17T00:00:00"/>
        <d v="2069-08-28T00:00:00"/>
        <d v="2057-08-08T00:00:00"/>
        <d v="2063-01-24T00:00:00"/>
        <d v="2068-10-19T00:00:00"/>
        <d v="2056-04-01T00:00:00"/>
        <d v="2059-10-23T00:00:00"/>
        <d v="2063-01-22T00:00:00"/>
        <d v="2074-08-16T00:00:00"/>
        <d v="2054-08-03T00:00:00"/>
        <d v="2060-05-12T00:00:00"/>
        <d v="2072-03-28T00:00:00"/>
        <d v="2066-11-30T00:00:00"/>
        <d v="2053-02-01T00:00:00"/>
        <d v="2071-09-19T00:00:00"/>
        <d v="2073-02-23T00:00:00"/>
        <d v="2077-09-21T00:00:00"/>
        <d v="2068-04-20T00:00:00"/>
        <d v="2059-04-13T00:00:00"/>
        <d v="2061-01-30T00:00:00"/>
        <d v="2067-02-18T00:00:00"/>
        <d v="2075-01-17T00:00:00"/>
        <d v="2063-10-26T00:00:00"/>
        <d v="2076-05-27T00:00:00"/>
        <d v="2077-08-27T00:00:00"/>
        <d v="2072-12-25T00:00:00"/>
        <d v="2067-06-30T00:00:00"/>
        <d v="2072-06-15T00:00:00"/>
        <d v="2069-05-10T00:00:00"/>
        <d v="2073-12-09T00:00:00"/>
        <d v="2063-11-07T00:00:00"/>
        <d v="2076-04-07T00:00:00"/>
        <d v="2068-07-05T00:00:00"/>
        <d v="2067-03-29T00:00:00"/>
        <d v="2062-09-26T00:00:00"/>
        <d v="2062-09-24T00:00:00"/>
        <d v="2067-10-20T00:00:00"/>
        <d v="2071-12-27T00:00:00"/>
        <d v="2073-02-25T00:00:00"/>
        <d v="2075-08-15T00:00:00"/>
        <d v="2068-11-27T00:00:00"/>
        <d v="2056-08-30T00:00:00"/>
        <d v="2074-06-28T00:00:00"/>
        <d v="2070-11-12T00:00:00"/>
        <d v="2059-10-18T00:00:00"/>
        <d v="2056-10-14T00:00:00"/>
        <d v="2073-02-20T00:00:00"/>
        <d v="2059-08-09T00:00:00"/>
        <d v="2068-08-04T00:00:00"/>
        <d v="2059-12-20T00:00:00"/>
        <d v="2079-11-05T00:00:00"/>
        <d v="2050-10-17T00:00:00"/>
        <d v="2066-09-01T00:00:00"/>
        <d v="2055-09-09T00:00:00"/>
        <d v="2056-02-09T00:00:00"/>
        <d v="2072-12-07T00:00:00"/>
        <d v="2075-08-01T00:00:00"/>
        <d v="2070-02-28T00:00:00"/>
        <d v="2074-03-27T00:00:00"/>
        <d v="2071-12-11T00:00:00"/>
        <d v="2058-06-11T00:00:00"/>
        <d v="2075-11-07T00:00:00"/>
        <d v="2070-02-16T00:00:00"/>
        <d v="2057-10-18T00:00:00"/>
        <d v="2070-01-31T00:00:00"/>
        <d v="2072-02-18T00:00:00"/>
        <d v="2074-05-19T00:00:00"/>
        <d v="2060-03-06T00:00:00"/>
        <d v="2065-07-13T00:00:00"/>
        <d v="2067-07-28T00:00:00"/>
        <d v="2055-05-12T00:00:00"/>
        <d v="2074-12-14T00:00:00"/>
        <d v="2064-09-15T00:00:00"/>
        <d v="2055-07-16T00:00:00"/>
        <d v="2080-08-18T00:00:00"/>
        <d v="2074-10-02T00:00:00"/>
        <d v="2056-04-17T00:00:00"/>
        <d v="2057-09-16T00:00:00"/>
        <d v="2066-08-14T00:00:00"/>
        <d v="2066-12-04T00:00:00"/>
        <d v="2073-06-23T00:00:00"/>
        <d v="2072-08-26T00:00:00"/>
        <d v="2074-04-10T00:00:00"/>
        <d v="2076-04-20T00:00:00"/>
        <d v="2072-01-02T00:00:00"/>
        <d v="2056-03-21T00:00:00"/>
        <d v="2055-02-02T00:00:00"/>
        <d v="2064-12-22T00:00:00"/>
        <d v="2062-08-19T00:00:00"/>
        <d v="2073-08-23T00:00:00"/>
        <d v="2069-06-13T00:00:00"/>
        <d v="2054-10-12T00:00:00"/>
        <d v="2066-11-11T00:00:00"/>
        <d v="2070-08-26T00:00:00"/>
        <d v="2074-06-11T00:00:00"/>
        <d v="2056-03-27T00:00:00"/>
        <d v="2058-07-23T00:00:00"/>
        <d v="2068-12-28T00:00:00"/>
        <d v="2065-06-16T00:00:00"/>
        <d v="2070-07-11T00:00:00"/>
        <d v="2066-07-30T00:00:00"/>
        <d v="2065-02-19T00:00:00"/>
        <d v="2075-08-04T00:00:00"/>
        <d v="2076-04-19T00:00:00"/>
        <d v="2066-01-29T00:00:00"/>
        <d v="2055-05-16T00:00:00"/>
        <d v="2064-09-10T00:00:00"/>
        <d v="2070-12-13T00:00:00"/>
        <d v="2055-07-28T00:00:00"/>
        <d v="2074-05-28T00:00:00"/>
        <d v="2066-06-14T00:00:00"/>
        <d v="2056-06-13T00:00:00"/>
        <d v="2063-09-23T00:00:00"/>
        <d v="2073-09-08T00:00:00"/>
        <d v="2057-06-13T00:00:00"/>
        <d v="2067-01-12T00:00:00"/>
        <d v="2065-11-20T00:00:00"/>
        <d v="2072-02-02T00:00:00"/>
        <d v="2075-12-21T00:00:00"/>
        <d v="2056-08-31T00:00:00"/>
        <d v="2055-08-31T00:00:00"/>
        <d v="2060-07-27T00:00:00"/>
        <d v="2052-05-30T00:00:00"/>
        <d v="2075-11-12T00:00:00"/>
        <d v="2055-09-03T00:00:00"/>
        <d v="2069-03-14T00:00:00"/>
        <d v="2074-11-03T00:00:00"/>
        <d v="2054-04-06T00:00:00"/>
        <d v="2056-05-03T00:00:00"/>
        <d v="2057-04-26T00:00:00"/>
        <d v="2064-11-28T00:00:00"/>
        <d v="2061-10-09T00:00:00"/>
        <d v="2075-09-13T00:00:00"/>
        <d v="2071-03-14T00:00:00"/>
        <d v="2068-08-19T00:00:00"/>
        <d v="2073-11-20T00:00:00"/>
        <d v="2074-08-02T00:00:00"/>
        <d v="2076-10-11T00:00:00"/>
        <d v="2058-09-15T00:00:00"/>
        <d v="2065-04-16T00:00:00"/>
        <d v="2060-05-16T00:00:00"/>
        <d v="2066-03-01T00:00:00"/>
        <d v="2069-01-19T00:00:00"/>
        <d v="2074-04-13T00:00:00"/>
        <d v="2073-11-24T00:00:00"/>
        <d v="2056-06-24T00:00:00"/>
        <d v="2077-07-06T00:00:00"/>
        <d v="2071-08-18T00:00:00"/>
        <d v="2072-01-06T00:00:00"/>
        <d v="2071-12-10T00:00:00"/>
        <d v="2060-09-21T00:00:00"/>
        <d v="2056-05-26T00:00:00"/>
        <d v="2060-06-04T00:00:00"/>
        <d v="2072-05-31T00:00:00"/>
        <d v="2061-08-05T00:00:00"/>
        <d v="2068-07-31T00:00:00"/>
        <d v="2073-01-28T00:00:00"/>
        <d v="2064-04-05T00:00:00"/>
        <d v="2060-08-27T00:00:00"/>
        <d v="2067-06-12T00:00:00"/>
        <d v="2062-12-15T00:00:00"/>
        <d v="2055-10-18T00:00:00"/>
        <d v="2073-01-30T00:00:00"/>
        <d v="2060-09-03T00:00:00"/>
        <d v="2057-01-16T00:00:00"/>
        <d v="2071-01-26T00:00:00"/>
        <d v="2071-03-04T00:00:00"/>
        <d v="2080-01-21T00:00:00"/>
        <d v="2062-01-25T00:00:00"/>
        <d v="2063-01-18T00:00:00"/>
        <d v="2070-11-18T00:00:00"/>
        <d v="2066-04-08T00:00:00"/>
        <d v="2076-10-18T00:00:00"/>
        <d v="2073-03-12T00:00:00"/>
        <d v="2073-01-17T00:00:00"/>
        <d v="2067-04-13T00:00:00"/>
        <d v="2074-03-09T00:00:00"/>
        <d v="2067-10-05T00:00:00"/>
        <d v="2070-02-12T00:00:00"/>
        <d v="2054-12-09T00:00:00"/>
        <d v="2066-05-15T00:00:00"/>
        <d v="2070-04-07T00:00:00"/>
        <d v="2069-12-22T00:00:00"/>
        <d v="2077-11-24T00:00:00"/>
        <d v="2072-05-03T00:00:00"/>
        <d v="2056-04-26T00:00:00"/>
        <d v="2065-09-13T00:00:00"/>
        <d v="2076-03-23T00:00:00"/>
        <d v="2071-12-09T00:00:00"/>
        <d v="2067-09-05T00:00:00"/>
        <d v="2072-09-29T00:00:00"/>
        <d v="2071-08-30T00:00:00"/>
        <d v="2059-09-07T00:00:00"/>
        <d v="2056-05-21T00:00:00"/>
        <d v="2065-08-13T00:00:00"/>
        <d v="2075-03-30T00:00:00"/>
        <d v="2069-06-28T00:00:00"/>
        <d v="2054-10-11T00:00:00"/>
        <d v="2052-04-22T00:00:00"/>
        <d v="2076-07-04T00:00:00"/>
        <d v="2054-08-22T00:00:00"/>
        <d v="2069-02-06T00:00:00"/>
        <d v="2057-04-18T00:00:00"/>
        <d v="2065-12-07T00:00:00"/>
        <d v="2067-01-02T00:00:00"/>
        <d v="2061-09-30T00:00:00"/>
        <d v="2068-02-09T00:00:00"/>
        <d v="2069-12-20T00:00:00"/>
        <d v="2056-07-15T00:00:00"/>
        <d v="2060-08-18T00:00:00"/>
        <d v="2053-08-05T00:00:00"/>
        <d v="2053-06-26T00:00:00"/>
        <d v="2069-11-07T00:00:00"/>
        <d v="2067-07-18T00:00:00"/>
        <d v="2064-01-29T00:00:00"/>
        <d v="2066-06-08T00:00:00"/>
        <d v="2073-03-23T00:00:00"/>
        <d v="2065-08-02T00:00:00"/>
        <d v="2073-06-13T00:00:00"/>
        <d v="2066-09-30T00:00:00"/>
        <d v="2059-12-17T00:00:00"/>
        <d v="2072-11-10T00:00:00"/>
        <d v="2058-06-06T00:00:00"/>
        <d v="2057-10-30T00:00:00"/>
        <d v="2058-04-05T00:00:00"/>
        <d v="2071-04-10T00:00:00"/>
        <d v="2071-01-13T00:00:00"/>
        <d v="2067-01-09T00:00:00"/>
        <d v="2066-03-29T00:00:00"/>
        <d v="2054-12-30T00:00:00"/>
        <d v="2061-08-03T00:00:00"/>
        <d v="2067-05-04T00:00:00"/>
        <d v="2071-11-09T00:00:00"/>
        <d v="2073-05-01T00:00:00"/>
        <d v="2057-07-11T00:00:00"/>
        <d v="2073-03-17T00:00:00"/>
        <d v="2055-11-02T00:00:00"/>
        <d v="2079-06-25T00:00:00"/>
        <d v="2073-03-28T00:00:00"/>
        <d v="2057-02-21T00:00:00"/>
        <d v="2075-04-16T00:00:00"/>
        <d v="2052-12-24T00:00:00"/>
        <d v="2055-01-20T00:00:00"/>
        <d v="2057-11-06T00:00:00"/>
        <d v="2065-12-21T00:00:00"/>
        <d v="2067-08-28T00:00:00"/>
        <d v="2074-02-09T00:00:00"/>
        <d v="2064-12-05T00:00:00"/>
        <d v="2070-05-29T00:00:00"/>
        <d v="2068-05-30T00:00:00"/>
        <d v="2068-01-26T00:00:00"/>
        <d v="2069-09-17T00:00:00"/>
        <d v="2076-02-19T00:00:00"/>
        <d v="2068-05-07T00:00:00"/>
        <d v="2075-08-24T00:00:00"/>
        <d v="2056-10-09T00:00:00"/>
        <d v="2051-02-04T00:00:00"/>
        <d v="2073-07-13T00:00:00"/>
        <d v="2070-08-06T00:00:00"/>
        <d v="2074-05-21T00:00:00"/>
        <d v="2074-03-31T00:00:00"/>
        <d v="2076-05-05T00:00:00"/>
        <d v="2055-04-13T00:00:00"/>
        <d v="2069-04-28T00:00:00"/>
        <d v="2071-10-25T00:00:00"/>
        <d v="2068-12-24T00:00:00"/>
        <d v="2072-07-23T00:00:00"/>
        <d v="2074-10-27T00:00:00"/>
        <d v="2071-12-22T00:00:00"/>
        <d v="2057-06-22T00:00:00"/>
        <d v="2062-09-02T00:00:00"/>
        <d v="2071-06-02T00:00:00"/>
        <d v="2063-06-29T00:00:00"/>
        <d v="2058-05-12T00:00:00"/>
        <d v="2072-01-28T00:00:00"/>
        <d v="2069-07-26T00:00:00"/>
        <d v="2063-03-21T00:00:00"/>
        <d v="2069-12-24T00:00:00"/>
        <d v="2071-05-24T00:00:00"/>
        <d v="2055-01-27T00:00:00"/>
        <d v="2065-01-16T00:00:00"/>
        <d v="2070-06-29T00:00:00"/>
        <d v="2071-04-07T00:00:00"/>
        <d v="2065-08-08T00:00:00"/>
        <d v="2070-10-14T00:00:00"/>
        <d v="2061-03-24T00:00:00"/>
        <d v="2057-07-13T00:00:00"/>
        <d v="2072-04-04T00:00:00"/>
        <d v="2071-01-27T00:00:00"/>
        <d v="2057-06-05T00:00:00"/>
        <d v="2055-08-16T00:00:00"/>
        <d v="2069-01-31T00:00:00"/>
        <d v="2060-02-27T00:00:00"/>
        <d v="2059-11-10T00:00:00"/>
        <d v="2055-11-26T00:00:00"/>
        <d v="2057-08-30T00:00:00"/>
        <d v="2073-06-17T00:00:00"/>
        <d v="2060-02-18T00:00:00"/>
        <d v="2078-02-20T00:00:00"/>
        <d v="2075-04-21T00:00:00"/>
        <d v="2066-03-16T00:00:00"/>
        <d v="2071-09-15T00:00:00"/>
        <d v="2058-09-05T00:00:00"/>
        <d v="2071-10-23T00:00:00"/>
        <d v="2056-09-29T00:00:00"/>
        <d v="2055-03-09T00:00:00"/>
        <d v="2075-06-23T00:00:00"/>
        <d v="2059-02-10T00:00:00"/>
        <d v="2068-11-30T00:00:00"/>
        <d v="2064-07-14T00:00:00"/>
        <d v="2065-10-09T00:00:00"/>
        <d v="2073-11-28T00:00:00"/>
        <d v="2062-11-16T00:00:00"/>
        <d v="2062-09-19T00:00:00"/>
        <d v="2057-01-10T00:00:00"/>
        <d v="2067-07-30T00:00:00"/>
        <d v="2063-07-17T00:00:00"/>
        <d v="2070-09-23T00:00:00"/>
        <d v="2062-09-27T00:00:00"/>
        <d v="2071-08-25T00:00:00"/>
        <d v="2052-07-31T00:00:00"/>
        <d v="2066-01-21T00:00:00"/>
        <d v="2068-10-25T00:00:00"/>
        <d v="2077-07-03T00:00:00"/>
        <d v="2057-11-17T00:00:00"/>
        <d v="2075-07-29T00:00:00"/>
        <d v="2065-02-22T00:00:00"/>
        <d v="2061-11-15T00:00:00"/>
        <d v="2069-04-19T00:00:00"/>
        <d v="2054-06-06T00:00:00"/>
        <d v="2055-10-29T00:00:00"/>
        <d v="2072-03-03T00:00:00"/>
        <d v="2059-01-30T00:00:00"/>
        <d v="2066-12-03T00:00:00"/>
        <d v="2070-12-28T00:00:00"/>
        <d v="2055-12-13T00:00:00"/>
        <d v="2075-01-19T00:00:00"/>
        <d v="2070-11-15T00:00:00"/>
        <d v="2061-01-09T00:00:00"/>
        <d v="2071-08-06T00:00:00"/>
        <d v="2073-03-04T00:00:00"/>
        <d v="2056-09-09T00:00:00"/>
        <d v="2057-05-25T00:00:00"/>
        <d v="2063-11-10T00:00:00"/>
        <d v="2070-07-31T00:00:00"/>
        <d v="2072-11-06T00:00:00"/>
        <d v="2053-10-28T00:00:00"/>
        <d v="2071-11-10T00:00:00"/>
        <d v="2073-02-11T00:00:00"/>
        <d v="2066-10-09T00:00:00"/>
        <d v="2065-09-12T00:00:00"/>
        <d v="2075-06-07T00:00:00"/>
        <d v="2064-06-26T00:00:00"/>
        <d v="2059-01-27T00:00:00"/>
        <d v="2062-11-12T00:00:00"/>
        <d v="2067-05-09T00:00:00"/>
        <d v="2054-08-26T00:00:00"/>
        <d v="2067-03-15T00:00:00"/>
        <d v="2074-10-22T00:00:00"/>
        <d v="2060-01-22T00:00:00"/>
        <d v="2072-08-21T00:00:00"/>
        <d v="2075-06-21T00:00:00"/>
        <d v="2061-06-20T00:00:00"/>
        <d v="2069-02-26T00:00:00"/>
        <d v="2071-05-27T00:00:00"/>
        <d v="2077-03-12T00:00:00"/>
        <d v="2056-11-08T00:00:00"/>
        <d v="2060-07-17T00:00:00"/>
        <d v="2058-11-04T00:00:00"/>
        <d v="2073-02-05T00:00:00"/>
        <d v="2069-08-13T00:00:00"/>
        <d v="2072-04-09T00:00:00"/>
        <d v="2072-08-11T00:00:00"/>
        <d v="2057-11-13T00:00:00"/>
        <d v="2054-04-12T00:00:00"/>
        <d v="2077-05-03T00:00:00"/>
        <d v="2063-11-08T00:00:00"/>
        <d v="2067-09-15T00:00:00"/>
        <d v="2059-01-08T00:00:00"/>
        <d v="2075-01-22T00:00:00"/>
        <d v="2071-01-10T00:00:00"/>
        <d v="2058-08-06T00:00:00"/>
        <d v="2076-09-05T00:00:00"/>
        <d v="2055-09-08T00:00:00"/>
        <d v="2058-12-07T00:00:00"/>
        <d v="2067-04-10T00:00:00"/>
        <d v="2066-05-13T00:00:00"/>
        <d v="2053-09-23T00:00:00"/>
        <d v="2067-08-15T00:00:00"/>
        <d v="2071-11-08T00:00:00"/>
        <d v="2051-11-03T00:00:00"/>
        <d v="2065-01-27T00:00:00"/>
        <d v="2067-05-15T00:00:00"/>
        <d v="2073-08-11T00:00:00"/>
        <d v="2054-05-11T00:00:00"/>
        <d v="2068-02-02T00:00:00"/>
        <d v="2067-02-07T00:00:00"/>
        <d v="2061-09-27T00:00:00"/>
        <d v="2069-01-13T00:00:00"/>
        <d v="2060-06-16T00:00:00"/>
        <d v="2061-09-09T00:00:00"/>
        <d v="2073-09-28T00:00:00"/>
        <d v="2072-04-07T00:00:00"/>
        <d v="2068-04-27T00:00:00"/>
        <d v="2056-09-16T00:00:00"/>
        <d v="2055-05-30T00:00:00"/>
        <d v="2061-04-02T00:00:00"/>
        <d v="2073-03-07T00:00:00"/>
        <d v="2069-06-29T00:00:00"/>
        <d v="2069-07-16T00:00:00"/>
        <d v="2059-04-19T00:00:00"/>
        <d v="2058-01-09T00:00:00"/>
        <d v="2073-05-27T00:00:00"/>
        <d v="2074-06-05T00:00:00"/>
        <d v="2055-12-06T00:00:00"/>
        <d v="2072-03-12T00:00:00"/>
        <d v="2076-11-15T00:00:00"/>
        <d v="2067-10-26T00:00:00"/>
        <d v="2067-07-23T00:00:00"/>
        <d v="2071-05-25T00:00:00"/>
        <d v="2072-06-17T00:00:00"/>
        <d v="2054-02-25T00:00:00"/>
        <d v="2063-07-29T00:00:00"/>
        <d v="2071-06-14T00:00:00"/>
        <d v="2076-01-21T00:00:00"/>
        <d v="2074-07-01T00:00:00"/>
        <d v="2053-10-12T00:00:00"/>
        <d v="2057-11-19T00:00:00"/>
        <d v="2063-11-20T00:00:00"/>
        <d v="2066-10-17T00:00:00"/>
        <d v="2069-08-30T00:00:00"/>
        <d v="2052-08-15T00:00:00"/>
        <d v="2060-04-15T00:00:00"/>
        <d v="2079-03-20T00:00:00"/>
        <d v="2056-12-12T00:00:00"/>
        <d v="2062-10-21T00:00:00"/>
        <d v="2053-12-30T00:00:00"/>
        <d v="2059-10-07T00:00:00"/>
        <d v="2067-11-13T00:00:00"/>
        <d v="2075-06-06T00:00:00"/>
        <d v="2075-07-18T00:00:00"/>
        <d v="2055-05-11T00:00:00"/>
        <d v="2057-04-16T00:00:00"/>
        <d v="2074-08-27T00:00:00"/>
        <d v="2074-10-07T00:00:00"/>
        <d v="2070-09-06T00:00:00"/>
        <d v="2055-01-09T00:00:00"/>
        <d v="2059-08-14T00:00:00"/>
        <d v="2072-06-23T00:00:00"/>
        <d v="2074-12-30T00:00:00"/>
        <d v="2076-05-15T00:00:00"/>
        <d v="2059-01-12T00:00:00"/>
        <d v="2055-08-06T00:00:00"/>
        <d v="2073-12-03T00:00:00"/>
        <d v="2058-02-02T00:00:00"/>
        <d v="2065-08-31T00:00:00"/>
        <d v="2068-07-04T00:00:00"/>
        <d v="2058-02-24T00:00:00"/>
        <d v="2073-09-02T00:00:00"/>
        <d v="2063-07-09T00:00:00"/>
        <d v="2061-04-21T00:00:00"/>
        <d v="2071-11-22T00:00:00"/>
        <d v="2068-09-29T00:00:00"/>
        <d v="2056-04-27T00:00:00"/>
        <d v="2069-05-25T00:00:00"/>
        <d v="2063-05-13T00:00:00"/>
        <d v="2062-02-17T00:00:00"/>
        <d v="2072-12-01T00:00:00"/>
        <d v="2077-03-09T00:00:00"/>
        <d v="2074-05-02T00:00:00"/>
        <d v="2067-09-21T00:00:00"/>
        <d v="2073-02-04T00:00:00"/>
        <d v="2068-10-22T00:00:00"/>
        <d v="2071-08-04T00:00:00"/>
        <d v="2066-04-22T00:00:00"/>
        <d v="2069-05-26T00:00:00"/>
        <d v="2065-02-08T00:00:00"/>
        <d v="2062-04-28T00:00:00"/>
        <d v="2072-06-10T00:00:00"/>
        <d v="2075-12-20T00:00:00"/>
        <d v="2074-02-28T00:00:00"/>
        <d v="2057-09-24T00:00:00"/>
        <d v="2074-04-09T00:00:00"/>
        <d v="2056-11-04T00:00:00"/>
        <d v="2054-05-22T00:00:00"/>
        <d v="2062-06-27T00:00:00"/>
        <d v="2075-11-10T00:00:00"/>
        <d v="2066-07-08T00:00:00"/>
        <d v="2060-08-22T00:00:00"/>
        <d v="2065-10-17T00:00:00"/>
        <d v="2069-09-10T00:00:00"/>
        <d v="2069-06-27T00:00:00"/>
        <d v="2057-07-05T00:00:00"/>
        <d v="2065-04-27T00:00:00"/>
        <d v="2062-03-09T00:00:00"/>
        <d v="2066-09-08T00:00:00"/>
        <d v="2059-11-03T00:00:00"/>
        <d v="2069-05-16T00:00:00"/>
        <d v="2070-03-03T00:00:00"/>
        <d v="2058-06-07T00:00:00"/>
        <d v="2055-02-25T00:00:00"/>
        <d v="2067-01-06T00:00:00"/>
        <d v="2062-08-06T00:00:00"/>
        <d v="2066-01-24T00:00:00"/>
        <d v="2069-07-07T00:00:00"/>
        <d v="2063-03-12T00:00:00"/>
        <d v="2072-04-12T00:00:00"/>
        <d v="2075-07-11T00:00:00"/>
        <d v="2074-08-05T00:00:00"/>
        <d v="2067-05-17T00:00:00"/>
        <d v="2074-02-17T00:00:00"/>
        <d v="2062-01-16T00:00:00"/>
        <d v="2067-03-19T00:00:00"/>
        <d v="2052-11-02T00:00:00"/>
        <d v="2054-09-06T00:00:00"/>
        <d v="2056-09-24T00:00:00"/>
        <d v="2059-09-19T00:00:00"/>
        <d v="2069-08-16T00:00:00"/>
        <d v="2052-05-03T00:00:00"/>
        <d v="2072-11-01T00:00:00"/>
        <d v="2065-03-19T00:00:00"/>
        <d v="2067-09-20T00:00:00"/>
        <d v="2067-12-09T00:00:00"/>
        <d v="2072-09-16T00:00:00"/>
        <d v="2072-08-08T00:00:00"/>
        <d v="2063-04-14T00:00:00"/>
        <d v="2058-11-27T00:00:00"/>
        <d v="2068-09-05T00:00:00"/>
        <d v="2054-01-14T00:00:00"/>
        <d v="2075-03-04T00:00:00"/>
        <d v="2060-11-23T00:00:00"/>
        <d v="2069-02-07T00:00:00"/>
        <d v="2069-09-26T00:00:00"/>
        <d v="2059-06-23T00:00:00"/>
        <d v="2063-06-21T00:00:00"/>
        <d v="2064-09-23T00:00:00"/>
        <d v="2055-01-18T00:00:00"/>
        <d v="2062-04-06T00:00:00"/>
        <d v="2072-03-05T00:00:00"/>
        <d v="2070-05-20T00:00:00"/>
        <d v="2066-04-26T00:00:00"/>
        <d v="2058-07-01T00:00:00"/>
        <d v="2052-10-29T00:00:00"/>
        <d v="2063-05-04T00:00:00"/>
        <d v="2072-01-26T00:00:00"/>
        <d v="2071-01-04T00:00:00"/>
        <d v="2067-06-23T00:00:00"/>
        <d v="2070-08-15T00:00:00"/>
        <d v="2076-03-13T00:00:00"/>
        <d v="2070-08-13T00:00:00"/>
        <d v="2051-10-30T00:00:00"/>
        <d v="2056-07-12T00:00:00"/>
        <d v="2072-09-20T00:00:00"/>
        <d v="2055-12-26T00:00:00"/>
        <d v="2064-10-06T00:00:00"/>
        <d v="2060-09-26T00:00:00"/>
        <d v="2052-08-27T00:00:00"/>
        <d v="2073-11-16T00:00:00"/>
        <d v="2070-09-03T00:00:00"/>
        <d v="2057-02-23T00:00:00"/>
        <d v="2065-02-07T00:00:00"/>
        <d v="2065-06-14T00:00:00"/>
        <d v="2067-03-09T00:00:00"/>
        <d v="2065-04-30T00:00:00"/>
        <d v="2055-02-14T00:00:00"/>
        <d v="2077-03-30T00:00:00"/>
        <d v="2073-08-31T00:00:00"/>
        <d v="2065-07-07T00:00:00"/>
        <d v="2065-10-10T00:00:00"/>
        <d v="2072-02-22T00:00:00"/>
        <d v="2080-02-03T00:00:00"/>
        <d v="2063-12-30T00:00:00"/>
        <d v="2065-07-20T00:00:00"/>
        <d v="2068-04-04T00:00:00"/>
        <d v="2074-09-08T00:00:00"/>
        <d v="2062-10-12T00:00:00"/>
        <d v="2068-09-15T00:00:00"/>
        <d v="2061-04-13T00:00:00"/>
        <d v="2056-10-10T00:00:00"/>
        <d v="2073-04-07T00:00:00"/>
        <d v="2072-08-24T00:00:00"/>
        <d v="2074-06-07T00:00:00"/>
        <d v="2055-04-27T00:00:00"/>
        <d v="2058-04-24T00:00:00"/>
        <d v="2070-12-23T00:00:00"/>
        <d v="2062-04-18T00:00:00"/>
        <d v="2058-03-09T00:00:00"/>
        <d v="2071-09-29T00:00:00"/>
        <d v="2058-12-13T00:00:00"/>
        <d v="2065-10-23T00:00:00"/>
        <d v="2057-02-07T00:00:00"/>
        <d v="2060-11-28T00:00:00"/>
        <d v="2070-04-17T00:00:00"/>
        <d v="2066-08-09T00:00:00"/>
        <d v="2074-09-15T00:00:00"/>
        <d v="2067-09-08T00:00:00"/>
        <d v="2061-08-16T00:00:00"/>
        <d v="2061-06-13T00:00:00"/>
        <d v="2070-04-09T00:00:00"/>
        <d v="2072-06-07T00:00:00"/>
        <d v="2070-06-16T00:00:00"/>
        <d v="2053-12-08T00:00:00"/>
        <d v="2059-12-08T00:00:00"/>
        <d v="2067-02-13T00:00:00"/>
        <d v="2067-11-02T00:00:00"/>
        <d v="2072-06-21T00:00:00"/>
        <d v="2066-12-16T00:00:00"/>
        <d v="2071-10-28T00:00:00"/>
        <d v="2075-02-04T00:00:00"/>
        <d v="2066-10-02T00:00:00"/>
        <d v="2062-10-02T00:00:00"/>
        <d v="2072-11-27T00:00:00"/>
        <d v="2069-01-29T00:00:00"/>
        <d v="2064-11-11T00:00:00"/>
        <d v="2065-05-25T00:00:00"/>
        <d v="2054-06-03T00:00:00"/>
        <d v="2077-09-17T00:00:00"/>
        <d v="2060-04-20T00:00:00"/>
        <d v="2067-11-29T00:00:00"/>
        <d v="2069-03-30T00:00:00"/>
        <d v="2063-03-04T00:00:00"/>
        <d v="2078-02-01T00:00:00"/>
        <d v="2073-01-02T00:00:00"/>
        <d v="2068-08-11T00:00:00"/>
        <d v="2053-11-24T00:00:00"/>
        <d v="2078-10-06T00:00:00"/>
        <d v="2069-12-19T00:00:00"/>
        <d v="2063-03-19T00:00:00"/>
        <d v="2073-09-21T00:00:00"/>
        <d v="2057-01-07T00:00:00"/>
        <d v="2061-12-04T00:00:00"/>
        <d v="2066-07-18T00:00:00"/>
        <d v="2055-11-03T00:00:00"/>
        <d v="2071-02-23T00:00:00"/>
        <d v="2070-11-11T00:00:00"/>
        <d v="2064-05-01T00:00:00"/>
        <d v="2054-10-26T00:00:00"/>
        <d v="2070-07-07T00:00:00"/>
        <d v="2055-07-11T00:00:00"/>
        <d v="2065-10-22T00:00:00"/>
        <d v="2071-06-06T00:00:00"/>
        <d v="2068-06-15T00:00:00"/>
        <d v="2059-04-18T00:00:00"/>
        <d v="2075-05-13T00:00:00"/>
        <d v="2059-06-29T00:00:00"/>
        <d v="2072-05-16T00:00:00"/>
        <d v="2075-07-09T00:00:00"/>
        <d v="2064-04-14T00:00:00"/>
        <d v="2078-10-27T00:00:00"/>
        <d v="2069-08-14T00:00:00"/>
        <d v="2072-06-13T00:00:00"/>
        <d v="2063-10-10T00:00:00"/>
        <d v="2074-09-19T00:00:00"/>
        <d v="2053-12-14T00:00:00"/>
        <d v="2072-03-18T00:00:00"/>
        <d v="2073-11-21T00:00:00"/>
        <d v="2062-11-24T00:00:00"/>
        <d v="2067-11-09T00:00:00"/>
        <d v="2056-12-28T00:00:00"/>
        <d v="2056-07-08T00:00:00"/>
        <d v="2074-03-16T00:00:00"/>
        <d v="2076-03-05T00:00:00"/>
        <d v="2073-09-26T00:00:00"/>
        <d v="2058-06-10T00:00:00"/>
        <d v="2062-01-14T00:00:00"/>
        <d v="2059-08-15T00:00:00"/>
        <d v="2060-02-02T00:00:00"/>
        <d v="2053-12-26T00:00:00"/>
        <d v="2072-04-22T00:00:00"/>
        <d v="2055-06-14T00:00:00"/>
        <d v="2069-07-21T00:00:00"/>
        <d v="2066-06-04T00:00:00"/>
        <d v="2063-11-29T00:00:00"/>
        <d v="2056-10-04T00:00:00"/>
        <d v="2063-02-22T00:00:00"/>
        <d v="2077-04-25T00:00:00"/>
        <d v="2059-01-24T00:00:00"/>
        <d v="2070-02-03T00:00:00"/>
        <d v="2075-08-18T00:00:00"/>
        <d v="2071-06-24T00:00:00"/>
        <d v="2058-10-01T00:00:00"/>
        <d v="2076-06-21T00:00:00"/>
        <d v="2075-09-01T00:00:00"/>
        <d v="2066-09-19T00:00:00"/>
        <d v="2072-09-28T00:00:00"/>
        <d v="2067-12-03T00:00:00"/>
        <d v="2056-06-29T00:00:00"/>
        <d v="2062-01-01T00:00:00"/>
        <d v="2055-03-14T00:00:00"/>
        <d v="2073-02-27T00:00:00"/>
        <d v="2055-12-24T00:00:00"/>
        <d v="2053-03-24T00:00:00"/>
        <d v="2071-09-14T00:00:00"/>
        <d v="2074-09-11T00:00:00"/>
        <d v="2076-12-31T00:00:00"/>
        <d v="2063-04-24T00:00:00"/>
        <d v="2067-10-09T00:00:00"/>
        <d v="2069-09-11T00:00:00"/>
        <d v="2073-05-21T00:00:00"/>
        <d v="2057-05-22T00:00:00"/>
        <d v="2077-04-09T00:00:00"/>
        <d v="2076-11-14T00:00:00"/>
        <d v="2054-06-26T00:00:00"/>
        <d v="2068-12-26T00:00:00"/>
        <d v="2073-07-19T00:00:00"/>
        <d v="2063-04-29T00:00:00"/>
        <d v="2064-12-14T00:00:00"/>
        <d v="2053-09-18T00:00:00"/>
        <d v="2073-06-15T00:00:00"/>
        <d v="2068-12-07T00:00:00"/>
        <d v="2071-10-26T00:00:00"/>
        <d v="2058-05-16T00:00:00"/>
        <d v="2062-07-11T00:00:00"/>
        <d v="2074-08-30T00:00:00"/>
        <d v="2058-01-30T00:00:00"/>
        <d v="2067-11-16T00:00:00"/>
        <d v="2070-01-19T00:00:00"/>
        <d v="2073-12-24T00:00:00"/>
        <d v="2052-12-25T00:00:00"/>
        <d v="2073-06-09T00:00:00"/>
        <d v="2053-07-15T00:00:00"/>
        <d v="2051-05-28T00:00:00"/>
        <d v="2054-08-23T00:00:00"/>
        <d v="2057-09-23T00:00:00"/>
        <d v="2068-02-07T00:00:00"/>
        <d v="2057-06-18T00:00:00"/>
        <d v="2071-02-08T00:00:00"/>
        <d v="2072-03-01T00:00:00"/>
        <d v="2055-09-25T00:00:00"/>
        <d v="2072-03-04T00:00:00"/>
        <d v="2070-09-13T00:00:00"/>
        <d v="2066-03-17T00:00:00"/>
        <d v="2073-10-07T00:00:00"/>
        <d v="2073-04-11T00:00:00"/>
        <d v="2075-08-16T00:00:00"/>
        <d v="2071-02-19T00:00:00"/>
        <d v="2056-08-02T00:00:00"/>
        <d v="2052-06-29T00:00:00"/>
        <d v="2074-01-15T00:00:00"/>
        <d v="2052-02-10T00:00:00"/>
        <d v="2073-02-13T00:00:00"/>
        <d v="2065-04-21T00:00:00"/>
        <d v="2071-01-14T00:00:00"/>
        <d v="2075-03-27T00:00:00"/>
        <d v="2059-07-23T00:00:00"/>
        <d v="2055-01-21T00:00:00"/>
        <d v="2073-06-30T00:00:00"/>
        <d v="2066-07-03T00:00:00"/>
        <d v="2062-04-16T00:00:00"/>
        <d v="2072-04-29T00:00:00"/>
        <d v="2055-07-17T00:00:00"/>
        <d v="2054-04-22T00:00:00"/>
        <d v="2066-10-07T00:00:00"/>
        <d v="2074-10-21T00:00:00"/>
        <d v="2070-09-12T00:00:00"/>
        <d v="2061-11-04T00:00:00"/>
        <d v="2072-03-10T00:00:00"/>
        <d v="2068-03-01T00:00:00"/>
        <d v="2065-10-15T00:00:00"/>
        <d v="2058-06-15T00:00:00"/>
        <d v="2070-01-07T00:00:00"/>
        <d v="2068-03-05T00:00:00"/>
        <d v="2062-04-26T00:00:00"/>
        <d v="2062-04-29T00:00:00"/>
        <d v="2073-01-03T00:00:00"/>
        <d v="2073-09-16T00:00:00"/>
        <d v="2060-03-14T00:00:00"/>
        <d v="2071-09-08T00:00:00"/>
        <d v="2068-03-23T00:00:00"/>
        <d v="2066-07-02T00:00:00"/>
        <d v="2054-11-07T00:00:00"/>
        <d v="2073-06-04T00:00:00"/>
        <d v="2070-07-19T00:00:00"/>
        <d v="2066-07-17T00:00:00"/>
        <d v="2056-07-31T00:00:00"/>
        <d v="2064-07-02T00:00:00"/>
        <d v="2057-12-24T00:00:00"/>
        <d v="2071-02-10T00:00:00"/>
        <d v="2056-04-02T00:00:00"/>
        <d v="2076-02-27T00:00:00"/>
        <d v="2073-08-01T00:00:00"/>
        <d v="2075-03-11T00:00:00"/>
        <d v="2074-09-07T00:00:00"/>
        <d v="2064-01-20T00:00:00"/>
        <d v="2074-04-21T00:00:00"/>
        <d v="2064-10-25T00:00:00"/>
        <d v="2074-04-27T00:00:00"/>
        <d v="2071-02-09T00:00:00"/>
        <d v="2073-01-21T00:00:00"/>
        <d v="2054-10-22T00:00:00"/>
        <d v="2076-03-21T00:00:00"/>
        <d v="2067-03-12T00:00:00"/>
        <d v="2065-07-10T00:00:00"/>
        <d v="2079-04-18T00:00:00"/>
        <d v="2069-10-03T00:00:00"/>
        <d v="2062-01-07T00:00:00"/>
        <d v="2057-10-20T00:00:00"/>
        <d v="2069-03-24T00:00:00"/>
        <d v="2056-08-28T00:00:00"/>
        <d v="2053-05-26T00:00:00"/>
        <d v="2073-06-01T00:00:00"/>
        <d v="2071-10-19T00:00:00"/>
        <d v="2068-04-03T00:00:00"/>
        <d v="2063-10-08T00:00:00"/>
        <d v="2067-10-07T00:00:00"/>
        <d v="2072-07-10T00:00:00"/>
        <d v="2065-11-13T00:00:00"/>
        <d v="2053-12-27T00:00:00"/>
        <d v="2061-07-06T00:00:00"/>
        <d v="2075-02-28T00:00:00"/>
        <d v="2065-06-01T00:00:00"/>
        <d v="2056-11-02T00:00:00"/>
        <d v="2067-08-27T00:00:00"/>
        <d v="2072-04-19T00:00:00"/>
        <d v="2070-09-22T00:00:00"/>
        <d v="2059-02-15T00:00:00"/>
        <d v="2074-12-15T00:00:00"/>
        <d v="2073-07-08T00:00:00"/>
        <d v="2062-07-18T00:00:00"/>
        <d v="2075-11-14T00:00:00"/>
        <d v="2075-04-20T00:00:00"/>
        <d v="2064-04-03T00:00:00"/>
        <d v="2057-09-06T00:00:00"/>
        <d v="2067-08-11T00:00:00"/>
        <d v="2063-03-15T00:00:00"/>
        <d v="2056-02-11T00:00:00"/>
        <d v="2058-06-09T00:00:00"/>
        <d v="2053-05-01T00:00:00"/>
        <d v="2062-07-02T00:00:00"/>
        <d v="2076-09-01T00:00:00"/>
        <d v="2062-11-01T00:00:00"/>
        <d v="2053-04-06T00:00:00"/>
        <d v="2064-07-30T00:00:00"/>
        <d v="2067-12-27T00:00:00"/>
        <d v="2070-06-06T00:00:00"/>
        <d v="2076-04-10T00:00:00"/>
        <d v="2056-10-12T00:00:00"/>
        <d v="2075-06-03T00:00:00"/>
        <d v="2059-10-04T00:00:00"/>
        <d v="2069-06-21T00:00:00"/>
        <d v="2069-11-04T00:00:00"/>
        <d v="2070-12-03T00:00:00"/>
        <d v="2073-06-18T00:00:00"/>
        <d v="2069-06-02T00:00:00"/>
        <d v="2071-01-15T00:00:00"/>
        <d v="2055-05-20T00:00:00"/>
        <d v="2057-05-23T00:00:00"/>
        <d v="2073-08-04T00:00:00"/>
        <d v="2052-01-11T00:00:00"/>
        <d v="2073-11-23T00:00:00"/>
        <d v="2066-10-08T00:00:00"/>
        <d v="2060-09-23T00:00:00"/>
        <d v="2073-08-16T00:00:00"/>
        <d v="2067-09-28T00:00:00"/>
        <d v="2054-10-18T00:00:00"/>
        <d v="2075-05-14T00:00:00"/>
        <d v="2056-03-24T00:00:00"/>
        <d v="2057-08-09T00:00:00"/>
        <d v="2072-07-16T00:00:00"/>
        <d v="2055-01-29T00:00:00"/>
        <d v="2064-01-27T00:00:00"/>
        <d v="2067-10-22T00:00:00"/>
        <d v="2057-05-31T00:00:00"/>
        <d v="2073-10-23T00:00:00"/>
        <d v="2069-11-21T00:00:00"/>
        <d v="2062-08-01T00:00:00"/>
        <d v="2063-05-23T00:00:00"/>
        <d v="2058-09-28T00:00:00"/>
        <d v="2077-08-14T00:00:00"/>
        <d v="2067-03-02T00:00:00"/>
        <d v="2064-01-18T00:00:00"/>
        <d v="2060-10-21T00:00:00"/>
        <d v="2072-08-07T00:00:00"/>
        <d v="2069-01-03T00:00:00"/>
        <d v="2077-09-05T00:00:00"/>
        <d v="2074-05-24T00:00:00"/>
        <d v="2066-09-20T00:00:00"/>
        <d v="2068-04-15T00:00:00"/>
        <d v="2073-06-02T00:00:00"/>
        <d v="2071-05-12T00:00:00"/>
        <d v="2054-07-30T00:00:00"/>
        <d v="2070-12-31T00:00:00"/>
        <d v="2069-09-08T00:00:00"/>
        <d v="2066-12-07T00:00:00"/>
        <d v="2063-08-11T00:00:00"/>
        <d v="2073-03-10T00:00:00"/>
        <d v="2070-03-20T00:00:00"/>
        <d v="2056-02-27T00:00:00"/>
        <d v="2069-09-23T00:00:00"/>
        <d v="2073-12-29T00:00:00"/>
        <d v="2063-12-29T00:00:00"/>
        <d v="2063-09-09T00:00:00"/>
        <d v="2073-10-26T00:00:00"/>
        <d v="2060-04-08T00:00:00"/>
        <d v="2073-05-25T00:00:00"/>
        <d v="2075-11-16T00:00:00"/>
        <d v="2069-01-25T00:00:00"/>
        <d v="2072-01-14T00:00:00"/>
        <d v="2058-07-03T00:00:00"/>
        <d v="2070-04-19T00:00:00"/>
        <d v="2076-08-01T00:00:00"/>
        <d v="2071-01-07T00:00:00"/>
        <d v="2056-03-20T00:00:00"/>
        <d v="2057-11-12T00:00:00"/>
        <d v="2064-08-09T00:00:00"/>
        <d v="2054-12-02T00:00:00"/>
        <d v="2077-06-22T00:00:00"/>
        <d v="2071-10-17T00:00:00"/>
        <d v="2058-03-26T00:00:00"/>
        <d v="2071-06-10T00:00:00"/>
        <d v="2054-01-19T00:00:00"/>
        <d v="2073-08-20T00:00:00"/>
        <d v="2076-12-11T00:00:00"/>
        <d v="2071-10-16T00:00:00"/>
        <d v="2077-12-17T00:00:00"/>
        <d v="2072-02-03T00:00:00"/>
        <d v="2058-06-26T00:00:00"/>
        <d v="2069-02-10T00:00:00"/>
        <d v="2062-09-23T00:00:00"/>
        <d v="2057-09-10T00:00:00"/>
        <d v="2073-07-07T00:00:00"/>
        <d v="2064-06-14T00:00:00"/>
        <d v="2073-12-13T00:00:00"/>
        <d v="2071-07-13T00:00:00"/>
        <d v="2061-12-18T00:00:00"/>
        <d v="2062-08-20T00:00:00"/>
        <d v="2066-12-21T00:00:00"/>
        <d v="2061-01-11T00:00:00"/>
        <d v="2051-12-12T00:00:00"/>
        <d v="2055-05-24T00:00:00"/>
        <d v="2059-09-12T00:00:00"/>
        <d v="2063-02-03T00:00:00"/>
        <d v="2053-02-20T00:00:00"/>
        <d v="2070-10-20T00:00:00"/>
        <d v="2057-01-06T00:00:00"/>
        <d v="2072-02-04T00:00:00"/>
        <d v="2065-12-03T00:00:00"/>
        <d v="2053-08-26T00:00:00"/>
        <d v="2056-07-09T00:00:00"/>
        <d v="2057-01-23T00:00:00"/>
        <d v="2074-04-26T00:00:00"/>
        <d v="2060-05-07T00:00:00"/>
        <d v="2054-02-18T00:00:00"/>
        <d v="2069-03-10T00:00:00"/>
        <d v="2077-03-04T00:00:00"/>
        <d v="2059-03-15T00:00:00"/>
        <d v="2073-08-13T00:00:00"/>
        <d v="2072-09-05T00:00:00"/>
        <d v="2070-07-08T00:00:00"/>
        <d v="2062-04-15T00:00:00"/>
        <d v="2070-06-28T00:00:00"/>
        <d v="2073-02-17T00:00:00"/>
        <d v="2068-07-08T00:00:00"/>
        <d v="2071-08-12T00:00:00"/>
        <d v="2077-08-06T00:00:00"/>
        <d v="2057-06-30T00:00:00"/>
        <d v="2054-08-04T00:00:00"/>
        <d v="2073-07-29T00:00:00"/>
        <d v="2079-07-25T00:00:00"/>
        <d v="2070-11-25T00:00:00"/>
        <d v="2073-07-14T00:00:00"/>
        <d v="2061-10-11T00:00:00"/>
        <d v="2057-03-13T00:00:00"/>
        <d v="2055-02-03T00:00:00"/>
        <d v="2067-04-21T00:00:00"/>
        <d v="2065-02-02T00:00:00"/>
        <d v="2053-12-15T00:00:00"/>
        <d v="2076-01-08T00:00:00"/>
        <d v="2065-03-21T00:00:00"/>
        <d v="2073-03-01T00:00:00"/>
        <d v="2052-11-15T00:00:00"/>
        <d v="2068-03-08T00:00:00"/>
        <d v="2077-02-19T00:00:00"/>
        <d v="2067-12-12T00:00:00"/>
        <d v="2069-12-08T00:00:00"/>
        <d v="2054-09-30T00:00:00"/>
        <d v="2067-10-01T00:00:00"/>
        <d v="2067-06-02T00:00:00"/>
        <d v="2067-09-02T00:00:00"/>
        <d v="2059-08-31T00:00:00"/>
        <d v="2059-04-02T00:00:00"/>
        <d v="2064-02-15T00:00:00"/>
        <d v="2071-11-18T00:00:00"/>
        <d v="2056-03-22T00:00:00"/>
        <d v="2074-02-04T00:00:00"/>
        <d v="2065-12-08T00:00:00"/>
        <d v="2064-05-15T00:00:00"/>
        <d v="2057-06-21T00:00:00"/>
        <d v="2065-04-24T00:00:00"/>
        <d v="2067-11-07T00:00:00"/>
        <d v="2072-10-31T00:00:00"/>
        <d v="2061-09-21T00:00:00"/>
        <d v="2071-10-10T00:00:00"/>
        <d v="2068-11-26T00:00:00"/>
        <d v="2073-05-09T00:00:00"/>
        <d v="2058-08-10T00:00:00"/>
        <d v="2056-12-06T00:00:00"/>
        <d v="2071-02-18T00:00:00"/>
        <d v="2072-08-06T00:00:00"/>
        <d v="2068-07-23T00:00:00"/>
        <d v="2050-12-30T00:00:00"/>
        <d v="2062-06-13T00:00:00"/>
        <d v="2074-09-29T00:00:00"/>
        <d v="2074-12-07T00:00:00"/>
        <d v="2069-07-14T00:00:00"/>
        <d v="2064-07-25T00:00:00"/>
        <d v="2069-11-24T00:00:00"/>
        <d v="2065-09-22T00:00:00"/>
        <d v="2069-07-06T00:00:00"/>
        <d v="2057-06-02T00:00:00"/>
        <d v="2061-11-03T00:00:00"/>
        <d v="2070-05-22T00:00:00"/>
        <d v="2055-03-23T00:00:00"/>
        <d v="2064-09-08T00:00:00"/>
        <d v="2053-11-06T00:00:00"/>
        <d v="2071-01-05T00:00:00"/>
        <d v="2057-12-10T00:00:00"/>
        <d v="2067-08-16T00:00:00"/>
        <d v="2054-08-24T00:00:00"/>
        <d v="2060-02-25T00:00:00"/>
        <d v="2059-09-05T00:00:00"/>
        <d v="2067-12-23T00:00:00"/>
        <d v="2055-11-21T00:00:00"/>
        <d v="2067-12-22T00:00:00"/>
        <d v="2062-11-13T00:00:00"/>
        <d v="2067-09-06T00:00:00"/>
        <d v="2057-05-11T00:00:00"/>
        <d v="2068-07-16T00:00:00"/>
        <d v="2061-04-09T00:00:00"/>
        <d v="2063-10-25T00:00:00"/>
        <d v="2053-02-21T00:00:00"/>
        <d v="2062-05-15T00:00:00"/>
        <d v="2056-08-03T00:00:00"/>
        <d v="2067-01-22T00:00:00"/>
        <d v="2055-07-25T00:00:00"/>
        <d v="2064-08-28T00:00:00"/>
        <d v="2067-10-29T00:00:00"/>
        <d v="2075-02-07T00:00:00"/>
        <d v="2068-04-22T00:00:00"/>
        <d v="2072-02-12T00:00:00"/>
        <d v="2074-11-08T00:00:00"/>
        <d v="2071-12-23T00:00:00"/>
        <d v="2067-12-30T00:00:00"/>
        <d v="2064-04-13T00:00:00"/>
        <d v="2071-12-18T00:00:00"/>
        <d v="2060-12-15T00:00:00"/>
        <d v="2055-10-08T00:00:00"/>
        <d v="2071-07-27T00:00:00"/>
        <d v="2055-01-30T00:00:00"/>
        <d v="2070-09-10T00:00:00"/>
        <d v="2068-07-30T00:00:00"/>
        <d v="2053-08-06T00:00:00"/>
        <d v="2075-05-09T00:00:00"/>
        <d v="2069-03-09T00:00:00"/>
        <d v="2075-02-26T00:00:00"/>
        <d v="2065-04-08T00:00:00"/>
        <d v="2073-08-19T00:00:00"/>
        <d v="2071-03-07T00:00:00"/>
        <d v="2055-12-31T00:00:00"/>
        <d v="2055-01-25T00:00:00"/>
        <d v="2057-03-25T00:00:00"/>
        <d v="2070-09-05T00:00:00"/>
        <d v="2073-09-24T00:00:00"/>
        <d v="2063-01-13T00:00:00"/>
        <d v="2051-02-20T00:00:00"/>
        <d v="2071-06-08T00:00:00"/>
        <d v="2068-08-21T00:00:00"/>
        <d v="2056-10-20T00:00:00"/>
        <d v="2068-09-12T00:00:00"/>
        <d v="2067-03-24T00:00:00"/>
        <d v="2059-10-12T00:00:00"/>
        <d v="2066-02-25T00:00:00"/>
        <d v="2057-11-21T00:00:00"/>
        <d v="2075-06-02T00:00:00"/>
        <d v="2075-07-27T00:00:00"/>
        <d v="2072-10-14T00:00:00"/>
        <d v="2062-03-26T00:00:00"/>
        <d v="2070-04-30T00:00:00"/>
        <d v="2065-06-19T00:00:00"/>
        <d v="2057-11-26T00:00:00"/>
        <d v="2071-07-05T00:00:00"/>
        <d v="2071-04-03T00:00:00"/>
        <d v="2058-07-21T00:00:00"/>
        <d v="2069-05-15T00:00:00"/>
        <d v="2068-07-18T00:00:00"/>
        <d v="2067-09-27T00:00:00"/>
        <d v="2074-12-02T00:00:00"/>
        <d v="2060-01-26T00:00:00"/>
        <d v="2062-01-29T00:00:00"/>
        <d v="2076-07-07T00:00:00"/>
        <d v="2066-10-13T00:00:00"/>
        <d v="2067-12-01T00:00:00"/>
        <d v="2062-08-24T00:00:00"/>
        <d v="2061-08-06T00:00:00"/>
        <d v="2059-10-13T00:00:00"/>
        <d v="2071-08-11T00:00:00"/>
        <d v="2072-11-30T00:00:00"/>
        <d v="2074-01-17T00:00:00"/>
        <d v="2063-02-12T00:00:00"/>
        <d v="2078-05-21T00:00:00"/>
        <d v="2066-06-21T00:00:00"/>
        <d v="2064-09-09T00:00:00"/>
        <d v="2054-06-11T00:00:00"/>
        <d v="2062-10-15T00:00:00"/>
        <d v="2063-05-14T00:00:00"/>
        <d v="2054-09-09T00:00:00"/>
        <d v="2067-01-16T00:00:00"/>
        <d v="2074-12-12T00:00:00"/>
        <d v="2073-03-15T00:00:00"/>
        <d v="2069-07-13T00:00:00"/>
        <d v="2059-11-29T00:00:00"/>
        <d v="2058-03-17T00:00:00"/>
        <d v="2058-05-11T00:00:00"/>
        <d v="2068-05-17T00:00:00"/>
        <d v="2068-02-26T00:00:00"/>
        <d v="2054-12-16T00:00:00"/>
        <d v="2054-12-19T00:00:00"/>
        <d v="2076-05-18T00:00:00"/>
        <d v="2069-05-31T00:00:00"/>
        <d v="2068-10-16T00:00:00"/>
        <d v="2068-11-22T00:00:00"/>
        <d v="2072-08-25T00:00:00"/>
        <d v="2068-01-21T00:00:00"/>
        <d v="2076-12-17T00:00:00"/>
        <d v="2068-09-22T00:00:00"/>
        <d v="2069-08-01T00:00:00"/>
        <d v="2058-07-07T00:00:00"/>
        <d v="2057-08-16T00:00:00"/>
        <d v="2075-11-24T00:00:00"/>
        <d v="2055-10-04T00:00:00"/>
        <d v="2065-05-18T00:00:00"/>
        <d v="2066-11-15T00:00:00"/>
        <d v="2075-08-08T00:00:00"/>
        <d v="2076-07-30T00:00:00"/>
        <d v="2054-11-10T00:00:00"/>
        <d v="2062-08-28T00:00:00"/>
        <d v="2067-11-01T00:00:00"/>
        <d v="2057-09-12T00:00:00"/>
        <d v="2068-07-12T00:00:00"/>
        <d v="2070-01-05T00:00:00"/>
        <d v="2072-04-10T00:00:00"/>
        <d v="2077-01-31T00:00:00"/>
        <d v="2067-06-04T00:00:00"/>
        <d v="2075-08-23T00:00:00"/>
        <d v="2062-12-26T00:00:00"/>
        <d v="2077-02-28T00:00:00"/>
        <d v="2056-11-14T00:00:00"/>
        <d v="2056-07-18T00:00:00"/>
        <d v="2056-01-22T00:00:00"/>
        <d v="2068-07-28T00:00:00"/>
        <d v="2074-04-07T00:00:00"/>
        <d v="2068-12-23T00:00:00"/>
        <d v="2059-03-18T00:00:00"/>
        <d v="2074-05-15T00:00:00"/>
        <d v="2065-07-17T00:00:00"/>
        <d v="2071-06-18T00:00:00"/>
        <d v="2054-01-20T00:00:00"/>
        <d v="2062-01-05T00:00:00"/>
        <d v="2072-12-24T00:00:00"/>
        <d v="2069-04-18T00:00:00"/>
        <d v="2058-03-11T00:00:00"/>
        <d v="2055-10-24T00:00:00"/>
        <d v="2063-06-20T00:00:00"/>
        <d v="2052-07-08T00:00:00"/>
        <d v="2074-06-01T00:00:00"/>
        <d v="2072-06-30T00:00:00"/>
        <d v="2055-04-07T00:00:00"/>
        <d v="2066-04-06T00:00:00"/>
        <d v="2057-12-14T00:00:00"/>
        <d v="2074-11-15T00:00:00"/>
        <d v="2076-03-01T00:00:00"/>
        <d v="2071-12-08T00:00:00"/>
        <d v="2058-07-27T00:00:00"/>
        <d v="2060-01-18T00:00:00"/>
        <d v="2074-08-18T00:00:00"/>
        <d v="2072-09-14T00:00:00"/>
        <d v="2068-04-13T00:00:00"/>
        <d v="2074-03-14T00:00:00"/>
        <d v="2069-11-05T00:00:00"/>
        <d v="2054-01-06T00:00:00"/>
        <d v="2062-11-29T00:00:00"/>
        <d v="2071-12-19T00:00:00"/>
        <d v="2072-10-27T00:00:00"/>
        <d v="2061-12-01T00:00:00"/>
        <d v="2079-05-21T00:00:00"/>
        <d v="2070-01-13T00:00:00"/>
        <d v="2066-05-06T00:00:00"/>
        <d v="2060-05-29T00:00:00"/>
        <d v="2054-11-03T00:00:00"/>
        <d v="2074-09-20T00:00:00"/>
        <d v="2063-11-13T00:00:00"/>
        <d v="2076-12-08T00:00:00"/>
        <d v="2051-07-17T00:00:00"/>
        <d v="2067-12-20T00:00:00"/>
        <d v="2056-01-18T00:00:00"/>
        <d v="2070-06-21T00:00:00"/>
        <d v="2073-03-19T00:00:00"/>
        <d v="2075-01-01T00:00:00"/>
        <d v="2072-12-23T00:00:00"/>
        <d v="2071-02-14T00:00:00"/>
        <d v="2071-07-10T00:00:00"/>
        <d v="2071-12-05T00:00:00"/>
        <d v="2080-07-13T00:00:00"/>
        <d v="2066-07-09T00:00:00"/>
        <d v="2075-10-04T00:00:00"/>
        <d v="2056-11-20T00:00:00"/>
        <d v="2062-03-19T00:00:00"/>
        <d v="2075-07-30T00:00:00"/>
        <d v="2065-03-08T00:00:00"/>
        <d v="2070-11-07T00:00:00"/>
        <d v="2062-01-23T00:00:00"/>
        <d v="2073-04-28T00:00:00"/>
        <d v="2074-09-13T00:00:00"/>
        <d v="2071-11-19T00:00:00"/>
        <d v="2068-02-18T00:00:00"/>
        <d v="2071-09-25T00:00:00"/>
        <d v="2055-06-16T00:00:00"/>
        <d v="2071-01-06T00:00:00"/>
        <d v="2058-08-13T00:00:00"/>
        <d v="2055-12-10T00:00:00"/>
        <d v="2059-08-02T00:00:00"/>
        <d v="2063-10-23T00:00:00"/>
        <d v="2072-11-07T00:00:00"/>
        <d v="2053-01-03T00:00:00"/>
        <d v="2057-10-10T00:00:00"/>
        <d v="2063-12-21T00:00:00"/>
        <d v="2058-02-16T00:00:00"/>
        <d v="2060-03-21T00:00:00"/>
        <d v="2068-08-29T00:00:00"/>
        <d v="2073-04-06T00:00:00"/>
        <d v="2065-04-19T00:00:00"/>
        <d v="2071-09-22T00:00:00"/>
        <d v="2068-09-11T00:00:00"/>
        <d v="2074-02-16T00:00:00"/>
        <d v="2068-10-07T00:00:00"/>
        <d v="2063-06-24T00:00:00"/>
        <d v="2071-12-13T00:00:00"/>
        <d v="2055-09-21T00:00:00"/>
        <d v="2065-10-08T00:00:00"/>
        <d v="2059-10-10T00:00:00"/>
        <d v="2077-03-22T00:00:00"/>
        <d v="2055-08-29T00:00:00"/>
        <d v="2067-05-22T00:00:00"/>
        <d v="2057-03-04T00:00:00"/>
        <d v="2060-08-15T00:00:00"/>
        <d v="2056-08-08T00:00:00"/>
        <d v="2066-06-24T00:00:00"/>
        <d v="2056-10-29T00:00:00"/>
        <d v="2070-03-27T00:00:00"/>
        <d v="2068-04-01T00:00:00"/>
        <d v="2059-08-05T00:00:00"/>
        <d v="2070-10-15T00:00:00"/>
        <d v="2069-04-17T00:00:00"/>
        <d v="2059-09-09T00:00:00"/>
        <d v="2074-02-18T00:00:00"/>
        <d v="2070-11-19T00:00:00"/>
        <d v="2056-01-24T00:00:00"/>
        <d v="2068-09-25T00:00:00"/>
        <d v="2069-07-03T00:00:00"/>
        <d v="2060-11-20T00:00:00"/>
        <d v="2072-05-21T00:00:00"/>
        <d v="2067-01-04T00:00:00"/>
        <d v="2068-09-03T00:00:00"/>
        <d v="2072-06-19T00:00:00"/>
        <d v="2075-04-10T00:00:00"/>
        <d v="2059-11-05T00:00:00"/>
        <d v="2055-10-09T00:00:00"/>
        <d v="2060-10-25T00:00:00"/>
        <d v="2056-01-11T00:00:00"/>
        <d v="2067-11-15T00:00:00"/>
        <d v="2071-03-26T00:00:00"/>
        <d v="2055-04-25T00:00:00"/>
        <d v="2058-04-20T00:00:00"/>
        <d v="2060-12-05T00:00:00"/>
        <d v="2069-08-19T00:00:00"/>
        <d v="2079-09-05T00:00:00"/>
        <d v="2055-08-24T00:00:00"/>
        <d v="2055-08-22T00:00:00"/>
        <d v="2059-04-08T00:00:00"/>
        <d v="2063-03-18T00:00:00"/>
        <d v="2063-08-27T00:00:00"/>
        <d v="2074-06-21T00:00:00"/>
        <d v="2078-11-30T00:00:00"/>
        <d v="2068-04-17T00:00:00"/>
        <d v="2071-12-30T00:00:00"/>
        <d v="2058-02-14T00:00:00"/>
        <d v="2073-02-21T00:00:00"/>
        <d v="2061-11-13T00:00:00"/>
        <d v="2069-12-23T00:00:00"/>
        <d v="2060-06-27T00:00:00"/>
        <d v="2058-01-20T00:00:00"/>
        <d v="2061-01-19T00:00:00"/>
        <d v="2065-12-30T00:00:00"/>
        <d v="2053-03-29T00:00:00"/>
        <d v="2054-09-29T00:00:00"/>
        <d v="2068-02-19T00:00:00"/>
        <d v="2054-03-12T00:00:00"/>
        <d v="2056-08-04T00:00:00"/>
        <d v="2062-10-07T00:00:00"/>
        <d v="2059-07-19T00:00:00"/>
        <d v="2073-05-05T00:00:00"/>
        <d v="2068-06-23T00:00:00"/>
        <d v="2068-05-16T00:00:00"/>
        <d v="2071-03-23T00:00:00"/>
        <d v="2069-03-04T00:00:00"/>
        <d v="2056-02-24T00:00:00"/>
        <d v="2060-06-08T00:00:00"/>
        <d v="2056-09-13T00:00:00"/>
        <d v="2056-11-17T00:00:00"/>
        <d v="2065-03-17T00:00:00"/>
        <d v="2060-10-10T00:00:00"/>
        <d v="2065-10-25T00:00:00"/>
        <d v="2057-03-21T00:00:00"/>
        <d v="2068-09-07T00:00:00"/>
        <d v="2063-07-19T00:00:00"/>
        <d v="2061-08-20T00:00:00"/>
        <d v="2069-11-11T00:00:00"/>
        <d v="2055-06-23T00:00:00"/>
        <d v="2070-01-11T00:00:00"/>
        <d v="2067-05-28T00:00:00"/>
        <d v="2064-01-14T00:00:00"/>
        <d v="2072-10-08T00:00:00"/>
        <d v="2060-05-08T00:00:00"/>
        <d v="2056-12-07T00:00:00"/>
        <d v="2066-10-24T00:00:00"/>
        <d v="2063-04-17T00:00:00"/>
        <d v="2061-01-01T00:00:00"/>
        <d v="2061-10-08T00:00:00"/>
        <d v="2057-10-19T00:00:00"/>
        <d v="2064-10-19T00:00:00"/>
        <d v="2070-04-29T00:00:00"/>
        <d v="2072-05-23T00:00:00"/>
        <d v="2068-05-10T00:00:00"/>
        <d v="2060-10-29T00:00:00"/>
        <d v="2070-08-16T00:00:00"/>
        <d v="2068-06-01T00:00:00"/>
        <d v="2072-06-06T00:00:00"/>
        <d v="2068-06-20T00:00:00"/>
        <d v="2072-12-15T00:00:00"/>
        <d v="2062-07-24T00:00:00"/>
        <d v="2071-10-04T00:00:00"/>
        <d v="2074-08-12T00:00:00"/>
        <d v="2067-04-28T00:00:00"/>
        <d v="2067-06-01T00:00:00"/>
        <d v="2054-07-19T00:00:00"/>
        <d v="2054-08-15T00:00:00"/>
        <d v="2066-03-04T00:00:00"/>
        <d v="2074-11-26T00:00:00"/>
        <d v="2063-12-08T00:00:00"/>
        <d v="2069-01-28T00:00:00"/>
        <d v="2055-11-01T00:00:00"/>
        <d v="2074-02-08T00:00:00"/>
        <d v="2055-08-05T00:00:00"/>
        <d v="2053-09-28T00:00:00"/>
        <d v="2059-03-05T00:00:00"/>
        <d v="2075-09-30T00:00:00"/>
        <d v="2075-04-25T00:00:00"/>
        <d v="2053-06-07T00:00:00"/>
        <d v="2069-10-02T00:00:00"/>
        <d v="2071-10-02T00:00:00"/>
        <d v="2054-04-23T00:00:00"/>
        <d v="2074-02-24T00:00:00"/>
        <d v="2073-01-23T00:00:00"/>
        <d v="2071-06-07T00:00:00"/>
        <d v="2059-03-08T00:00:00"/>
        <d v="2075-02-11T00:00:00"/>
        <d v="2066-04-25T00:00:00"/>
        <d v="2065-07-05T00:00:00"/>
        <d v="2069-12-11T00:00:00"/>
        <d v="2071-08-15T00:00:00"/>
        <d v="2071-09-11T00:00:00"/>
        <d v="2067-08-23T00:00:00"/>
        <d v="2066-08-23T00:00:00"/>
        <d v="2075-01-03T00:00:00"/>
        <d v="2054-01-21T00:00:00"/>
        <d v="2055-07-27T00:00:00"/>
        <d v="2068-07-07T00:00:00"/>
        <d v="2070-06-11T00:00:00"/>
        <d v="2063-11-23T00:00:00"/>
        <d v="2076-12-29T00:00:00"/>
        <d v="2079-01-30T00:00:00"/>
        <d v="2061-03-17T00:00:00"/>
        <d v="2066-12-10T00:00:00"/>
        <d v="2065-01-31T00:00:00"/>
        <d v="2057-01-26T00:00:00"/>
        <d v="2065-09-11T00:00:00"/>
        <d v="2068-03-16T00:00:00"/>
        <d v="2059-11-11T00:00:00"/>
        <d v="2055-12-01T00:00:00"/>
        <d v="2058-01-06T00:00:00"/>
        <d v="2054-06-21T00:00:00"/>
        <d v="2065-05-14T00:00:00"/>
        <d v="2072-07-29T00:00:00"/>
        <d v="2072-01-21T00:00:00"/>
        <d v="2071-12-29T00:00:00"/>
        <d v="2057-06-10T00:00:00"/>
        <d v="2054-05-16T00:00:00"/>
        <d v="2066-08-12T00:00:00"/>
        <d v="2065-11-25T00:00:00"/>
        <d v="2070-08-10T00:00:00"/>
        <d v="2058-06-02T00:00:00"/>
        <d v="2058-07-20T00:00:00"/>
        <d v="2059-10-03T00:00:00"/>
        <d v="2063-12-26T00:00:00"/>
        <d v="2072-07-06T00:00:00"/>
        <d v="2070-04-13T00:00:00"/>
        <d v="2053-04-29T00:00:00"/>
        <d v="2062-10-06T00:00:00"/>
        <d v="2075-04-29T00:00:00"/>
        <d v="2063-09-02T00:00:00"/>
        <d v="2066-04-13T00:00:00"/>
        <d v="2064-08-02T00:00:00"/>
        <d v="2069-12-29T00:00:00"/>
        <d v="2065-05-01T00:00:00"/>
        <d v="2072-03-29T00:00:00"/>
        <d v="2073-04-18T00:00:00"/>
        <d v="2057-10-05T00:00:00"/>
        <d v="2052-03-26T00:00:00"/>
        <d v="2072-11-15T00:00:00"/>
        <d v="2054-01-11T00:00:00"/>
        <d v="2064-05-29T00:00:00"/>
        <d v="2075-04-07T00:00:00"/>
        <d v="2078-02-02T00:00:00"/>
        <d v="2055-06-09T00:00:00"/>
        <d v="2068-09-19T00:00:00"/>
        <d v="2062-11-21T00:00:00"/>
        <d v="2076-05-28T00:00:00"/>
        <d v="2070-11-05T00:00:00"/>
        <d v="2057-09-03T00:00:00"/>
        <d v="2060-08-04T00:00:00"/>
        <d v="2075-09-19T00:00:00"/>
        <d v="2075-05-08T00:00:00"/>
        <d v="2064-11-25T00:00:00"/>
        <d v="2075-08-20T00:00:00"/>
        <d v="2069-05-02T00:00:00"/>
        <d v="2073-11-30T00:00:00"/>
        <d v="2053-05-16T00:00:00"/>
        <d v="2061-07-25T00:00:00"/>
        <d v="2057-10-21T00:00:00"/>
        <d v="2071-04-21T00:00:00"/>
        <d v="2076-01-06T00:00:00"/>
        <d v="2063-05-29T00:00:00"/>
        <d v="2073-10-31T00:00:00"/>
        <d v="2058-06-24T00:00:00"/>
        <d v="2070-06-03T00:00:00"/>
        <d v="2072-01-17T00:00:00"/>
        <d v="2054-09-27T00:00:00"/>
        <d v="2059-12-04T00:00:00"/>
        <d v="2074-05-12T00:00:00"/>
        <d v="2059-07-04T00:00:00"/>
        <d v="2072-05-05T00:00:00"/>
        <d v="2077-11-29T00:00:00"/>
        <d v="2067-11-11T00:00:00"/>
        <d v="2060-07-24T00:00:00"/>
        <d v="2068-01-13T00:00:00"/>
        <d v="2067-12-19T00:00:00"/>
        <d v="2062-02-08T00:00:00"/>
        <d v="2059-05-19T00:00:00"/>
        <d v="2065-09-17T00:00:00"/>
        <d v="2069-01-02T00:00:00"/>
        <d v="2054-12-20T00:00:00"/>
        <d v="2067-07-02T00:00:00"/>
        <d v="2062-11-11T00:00:00"/>
        <d v="2075-02-15T00:00:00"/>
        <d v="2059-12-03T00:00:00"/>
        <d v="2056-11-21T00:00:00"/>
        <d v="2074-01-12T00:00:00"/>
        <d v="2068-02-08T00:00:00"/>
        <d v="2078-03-16T00:00:00"/>
        <d v="2071-06-15T00:00:00"/>
        <d v="2053-01-20T00:00:00"/>
        <d v="2074-04-08T00:00:00"/>
        <d v="2060-07-16T00:00:00"/>
        <d v="2062-04-09T00:00:00"/>
        <d v="2066-11-06T00:00:00"/>
        <d v="2064-01-06T00:00:00"/>
        <d v="2066-03-10T00:00:00"/>
        <d v="2077-11-06T00:00:00"/>
        <d v="2062-03-15T00:00:00"/>
        <d v="2065-10-30T00:00:00"/>
        <d v="2059-12-07T00:00:00"/>
        <d v="2055-12-11T00:00:00"/>
        <d v="2062-06-28T00:00:00"/>
        <d v="2071-08-19T00:00:00"/>
        <d v="2077-03-02T00:00:00"/>
        <d v="2055-07-24T00:00:00"/>
        <d v="2076-02-04T00:00:00"/>
        <d v="2056-02-18T00:00:00"/>
        <d v="2058-10-03T00:00:00"/>
        <d v="2073-10-06T00:00:00"/>
        <d v="2072-06-02T00:00:00"/>
        <d v="2058-12-04T00:00:00"/>
        <d v="2072-05-25T00:00:00"/>
        <d v="2066-05-28T00:00:00"/>
        <d v="2070-05-10T00:00:00"/>
        <d v="2067-09-12T00:00:00"/>
        <d v="2066-10-04T00:00:00"/>
        <d v="2066-05-11T00:00:00"/>
        <d v="2067-09-14T00:00:00"/>
        <d v="2065-08-10T00:00:00"/>
        <d v="2056-09-06T00:00:00"/>
        <d v="2055-06-13T00:00:00"/>
        <d v="2075-05-17T00:00:00"/>
        <d v="2065-04-02T00:00:00"/>
        <d v="2063-09-17T00:00:00"/>
        <d v="2068-05-03T00:00:00"/>
        <d v="2054-08-30T00:00:00"/>
        <d v="2070-04-22T00:00:00"/>
        <d v="2065-03-27T00:00:00"/>
        <d v="2076-03-24T00:00:00"/>
        <d v="2074-02-27T00:00:00"/>
        <d v="2057-02-20T00:00:00"/>
        <d v="2065-02-18T00:00:00"/>
        <d v="2080-06-08T00:00:00"/>
        <d v="2068-12-22T00:00:00"/>
        <d v="2067-12-05T00:00:00"/>
        <d v="2051-04-06T00:00:00"/>
        <d v="2069-06-11T00:00:00"/>
        <d v="2069-01-26T00:00:00"/>
        <d v="2071-07-09T00:00:00"/>
        <d v="2065-09-07T00:00:00"/>
        <d v="2073-08-24T00:00:00"/>
        <d v="2064-07-04T00:00:00"/>
        <d v="2064-12-07T00:00:00"/>
        <d v="2067-11-20T00:00:00"/>
        <d v="2080-02-14T00:00:00"/>
        <d v="2062-06-01T00:00:00"/>
        <d v="2069-03-01T00:00:00"/>
        <d v="2072-11-03T00:00:00"/>
        <d v="2063-11-02T00:00:00"/>
        <d v="2066-02-03T00:00:00"/>
        <d v="2063-09-12T00:00:00"/>
        <d v="2053-11-22T00:00:00"/>
        <d v="2069-11-15T00:00:00"/>
        <d v="2069-11-23T00:00:00"/>
        <d v="2071-06-09T00:00:00"/>
        <d v="2060-10-28T00:00:00"/>
        <d v="2067-05-27T00:00:00"/>
        <d v="2060-10-17T00:00:00"/>
        <d v="2060-04-25T00:00:00"/>
        <d v="2071-01-30T00:00:00"/>
        <d v="2059-06-19T00:00:00"/>
        <d v="2055-02-28T00:00:00"/>
        <d v="2074-07-19T00:00:00"/>
        <d v="2077-12-25T00:00:00"/>
        <d v="2066-08-06T00:00:00"/>
        <d v="2061-05-12T00:00:00"/>
        <d v="2058-11-24T00:00:00"/>
        <d v="2066-05-09T00:00:00"/>
        <d v="2058-04-08T00:00:00"/>
        <d v="2076-07-06T00:00:00"/>
        <d v="2060-02-01T00:00:00"/>
        <d v="2056-08-06T00:00:00"/>
        <d v="2065-09-04T00:00:00"/>
        <d v="2070-03-15T00:00:00"/>
        <d v="2064-02-28T00:00:00"/>
        <d v="2059-10-06T00:00:00"/>
        <d v="2065-10-02T00:00:00"/>
        <d v="2062-05-25T00:00:00"/>
        <d v="2072-05-15T00:00:00"/>
        <d v="2067-10-30T00:00:00"/>
        <d v="2071-02-07T00:00:00"/>
        <d v="2069-05-23T00:00:00"/>
        <d v="2071-05-06T00:00:00"/>
        <d v="2074-05-03T00:00:00"/>
        <d v="2067-01-27T00:00:00"/>
        <d v="2076-03-15T00:00:00"/>
        <d v="2072-01-11T00:00:00"/>
        <d v="2066-09-22T00:00:00"/>
        <d v="2072-12-21T00:00:00"/>
        <d v="2064-11-14T00:00:00"/>
        <d v="2053-10-19T00:00:00"/>
        <d v="2080-06-26T00:00:00"/>
        <d v="2076-09-30T00:00:00"/>
        <d v="2072-07-02T00:00:00"/>
        <d v="2060-02-28T00:00:00"/>
        <d v="2071-04-02T00:00:00"/>
        <d v="2073-06-11T00:00:00"/>
        <d v="2063-01-19T00:00:00"/>
        <d v="2072-04-06T00:00:00"/>
        <d v="2071-05-04T00:00:00"/>
        <d v="2056-05-11T00:00:00"/>
        <d v="2072-05-30T00:00:00"/>
        <d v="2069-10-21T00:00:00"/>
        <d v="2059-08-30T00:00:00"/>
        <d v="2061-03-16T00:00:00"/>
        <d v="2072-03-22T00:00:00"/>
        <d v="2057-03-27T00:00:00"/>
        <d v="2057-09-14T00:00:00"/>
        <d v="2056-07-07T00:00:00"/>
        <d v="2070-10-01T00:00:00"/>
        <d v="2063-04-10T00:00:00"/>
        <d v="2065-02-24T00:00:00"/>
        <d v="2068-03-30T00:00:00"/>
        <d v="2063-02-01T00:00:00"/>
        <d v="2070-10-16T00:00:00"/>
        <d v="2066-08-11T00:00:00"/>
        <d v="2063-08-15T00:00:00"/>
        <d v="2058-09-02T00:00:00"/>
        <d v="2068-02-14T00:00:00"/>
        <d v="2079-10-15T00:00:00"/>
        <d v="2054-04-19T00:00:00"/>
        <d v="2054-04-24T00:00:00"/>
        <d v="2076-01-19T00:00:00"/>
        <d v="2074-12-19T00:00:00"/>
        <d v="2070-01-27T00:00:00"/>
        <d v="2075-12-26T00:00:00"/>
        <d v="2055-04-16T00:00:00"/>
        <d v="2068-12-15T00:00:00"/>
        <d v="2071-06-13T00:00:00"/>
        <d v="2064-06-09T00:00:00"/>
        <d v="2067-12-14T00:00:00"/>
        <d v="2072-10-03T00:00:00"/>
        <d v="2071-05-13T00:00:00"/>
        <d v="2075-01-28T00:00:00"/>
        <d v="2055-11-27T00:00:00"/>
        <d v="2067-01-21T00:00:00"/>
        <d v="2066-06-05T00:00:00"/>
        <d v="2067-04-25T00:00:00"/>
        <d v="2074-05-10T00:00:00"/>
        <d v="2075-09-09T00:00:00"/>
        <d v="2069-07-29T00:00:00"/>
        <d v="2072-01-16T00:00:00"/>
        <d v="2072-05-02T00:00:00"/>
        <d v="2062-05-24T00:00:00"/>
        <d v="2075-11-09T00:00:00"/>
        <d v="2072-07-25T00:00:00"/>
        <d v="2062-11-19T00:00:00"/>
        <d v="2080-10-05T00:00:00"/>
        <d v="2074-05-25T00:00:00"/>
        <d v="2070-12-26T00:00:00"/>
        <d v="2068-08-10T00:00:00"/>
        <d v="2074-10-06T00:00:00"/>
        <d v="2052-03-10T00:00:00"/>
        <d v="2068-04-02T00:00:00"/>
        <d v="2069-03-19T00:00:00"/>
        <d v="2072-01-01T00:00:00"/>
        <d v="2063-02-05T00:00:00"/>
        <d v="2063-02-15T00:00:00"/>
        <d v="2067-07-15T00:00:00"/>
        <d v="2069-05-09T00:00:00"/>
        <d v="2056-09-01T00:00:00"/>
        <d v="2064-01-30T00:00:00"/>
        <d v="2064-05-24T00:00:00"/>
        <d v="2060-03-03T00:00:00"/>
        <d v="2051-04-07T00:00:00"/>
        <d v="2062-09-09T00:00:00"/>
        <d v="2076-02-02T00:00:00"/>
        <d v="2070-05-26T00:00:00"/>
        <d v="2074-11-12T00:00:00"/>
        <d v="2063-06-30T00:00:00"/>
        <d v="2065-06-21T00:00:00"/>
        <d v="2061-12-15T00:00:00"/>
        <d v="2069-05-05T00:00:00"/>
        <d v="2055-10-06T00:00:00"/>
        <d v="2070-10-26T00:00:00"/>
        <d v="2071-11-26T00:00:00"/>
        <d v="2075-06-19T00:00:00"/>
        <d v="2071-10-31T00:00:00"/>
        <d v="2074-02-23T00:00:00"/>
        <d v="2073-04-19T00:00:00"/>
        <d v="2076-01-28T00:00:00"/>
        <d v="2063-11-30T00:00:00"/>
        <d v="2056-02-21T00:00:00"/>
        <d v="2063-10-21T00:00:00"/>
        <d v="2070-07-13T00:00:00"/>
        <d v="2071-04-16T00:00:00"/>
        <d v="2055-06-01T00:00:00"/>
        <d v="2063-12-28T00:00:00"/>
        <d v="2068-08-09T00:00:00"/>
        <d v="2072-12-10T00:00:00"/>
        <d v="2061-08-30T00:00:00"/>
        <d v="2057-06-04T00:00:00"/>
        <d v="2078-05-23T00:00:00"/>
        <d v="2066-08-29T00:00:00"/>
        <d v="2068-06-08T00:00:00"/>
        <d v="2062-05-30T00:00:00"/>
        <d v="2075-02-20T00:00:00"/>
        <d v="2073-05-02T00:00:00"/>
        <d v="2058-06-16T00:00:00"/>
        <d v="2067-11-24T00:00:00"/>
        <d v="2059-05-28T00:00:00"/>
        <d v="2067-08-06T00:00:00"/>
        <d v="2072-04-18T00:00:00"/>
        <d v="2065-06-06T00:00:00"/>
        <d v="2059-03-01T00:00:00"/>
        <d v="2077-07-10T00:00:00"/>
        <d v="2077-04-13T00:00:00"/>
        <d v="2070-11-23T00:00:00"/>
        <d v="2055-12-27T00:00:00"/>
        <d v="2073-05-14T00:00:00"/>
        <d v="2056-07-13T00:00:00"/>
        <d v="2074-01-19T00:00:00"/>
        <d v="2067-06-20T00:00:00"/>
        <d v="2054-07-05T00:00:00"/>
        <d v="2054-04-25T00:00:00"/>
        <d v="2064-12-31T00:00:00"/>
        <d v="2075-12-09T00:00:00"/>
        <d v="2068-04-29T00:00:00"/>
        <d v="2072-07-31T00:00:00"/>
        <d v="2074-05-20T00:00:00"/>
        <d v="2068-06-18T00:00:00"/>
        <d v="2055-08-18T00:00:00"/>
        <d v="2058-06-17T00:00:00"/>
        <d v="2073-10-11T00:00:00"/>
        <d v="2059-09-21T00:00:00"/>
        <d v="2055-05-31T00:00:00"/>
        <d v="2066-05-05T00:00:00"/>
        <d v="2060-10-12T00:00:00"/>
        <d v="2056-12-03T00:00:00"/>
        <d v="2067-05-01T00:00:00"/>
        <d v="2071-07-14T00:00:00"/>
        <d v="2057-08-22T00:00:00"/>
        <d v="2057-05-01T00:00:00"/>
        <d v="2060-11-04T00:00:00"/>
        <d v="2074-09-17T00:00:00"/>
        <d v="2076-02-16T00:00:00"/>
        <d v="2069-10-07T00:00:00"/>
        <d v="2072-11-04T00:00:00"/>
        <d v="2064-05-21T00:00:00"/>
        <d v="2070-09-09T00:00:00"/>
        <d v="2055-05-29T00:00:00"/>
        <d v="2062-10-04T00:00:00"/>
        <d v="2071-07-11T00:00:00"/>
        <d v="2077-02-06T00:00:00"/>
        <d v="2074-07-17T00:00:00"/>
        <d v="2075-06-08T00:00:00"/>
        <d v="2064-03-01T00:00:00"/>
        <d v="2067-11-14T00:00:00"/>
        <d v="2072-06-29T00:00:00"/>
        <d v="2060-07-23T00:00:00"/>
        <d v="2071-04-18T00:00:00"/>
        <d v="2071-04-26T00:00:00"/>
        <d v="2067-06-16T00:00:00"/>
        <d v="2077-03-28T00:00:00"/>
        <d v="2064-02-11T00:00:00"/>
        <d v="2074-03-04T00:00:00"/>
        <d v="2058-12-05T00:00:00"/>
        <d v="2066-05-17T00:00:00"/>
        <d v="2074-08-01T00:00:00"/>
        <d v="2056-10-01T00:00:00"/>
        <d v="2065-07-18T00:00:00"/>
        <d v="2065-08-03T00:00:00"/>
        <d v="2054-06-14T00:00:00"/>
        <d v="2076-08-02T00:00:00"/>
        <d v="2055-10-16T00:00:00"/>
        <d v="2074-02-03T00:00:00"/>
        <d v="2056-08-09T00:00:00"/>
        <d v="2061-02-15T00:00:00"/>
        <d v="2066-07-05T00:00:00"/>
        <d v="2065-08-16T00:00:00"/>
        <d v="2061-02-10T00:00:00"/>
        <d v="2074-07-23T00:00:00"/>
        <d v="2053-05-03T00:00:00"/>
        <d v="2063-06-22T00:00:00"/>
        <d v="2072-10-13T00:00:00"/>
        <d v="2078-06-01T00:00:00"/>
        <d v="2066-12-30T00:00:00"/>
        <d v="2071-12-17T00:00:00"/>
        <d v="2068-12-25T00:00:00"/>
        <d v="2063-08-19T00:00:00"/>
        <d v="2056-07-27T00:00:00"/>
        <d v="2052-10-19T00:00:00"/>
        <d v="2063-11-27T00:00:00"/>
        <d v="2074-02-26T00:00:00"/>
        <d v="2071-03-11T00:00:00"/>
        <d v="2057-08-01T00:00:00"/>
        <d v="2057-02-13T00:00:00"/>
        <d v="2052-08-18T00:00:00"/>
        <d v="2075-05-07T00:00:00"/>
        <d v="2076-10-14T00:00:00"/>
        <d v="2074-07-13T00:00:00"/>
        <d v="2067-01-28T00:00:00"/>
        <d v="2055-09-10T00:00:00"/>
        <d v="2062-06-22T00:00:00"/>
        <d v="2060-04-21T00:00:00"/>
        <d v="2070-07-05T00:00:00"/>
        <d v="2073-08-29T00:00:00"/>
        <d v="2060-09-27T00:00:00"/>
        <d v="2063-07-01T00:00:00"/>
        <d v="2070-10-13T00:00:00"/>
        <d v="2062-08-10T00:00:00"/>
        <d v="2058-12-16T00:00:00"/>
        <d v="2058-05-13T00:00:00"/>
        <d v="2072-11-22T00:00:00"/>
        <d v="2072-07-11T00:00:00"/>
        <d v="2072-09-02T00:00:00"/>
        <d v="2060-03-11T00:00:00"/>
        <d v="2060-08-09T00:00:00"/>
        <d v="2070-04-20T00:00:00"/>
        <d v="2067-06-07T00:00:00"/>
        <d v="2060-01-05T00:00:00"/>
        <d v="2068-03-04T00:00:00"/>
        <d v="2066-01-12T00:00:00"/>
        <d v="2072-06-11T00:00:00"/>
        <d v="2063-07-22T00:00:00"/>
        <d v="2064-12-29T00:00:00"/>
        <d v="2055-09-06T00:00:00"/>
        <d v="2064-05-06T00:00:00"/>
        <d v="2058-10-29T00:00:00"/>
        <d v="2069-11-13T00:00:00"/>
        <d v="2069-03-02T00:00:00"/>
        <d v="2067-03-05T00:00:00"/>
        <d v="2071-01-29T00:00:00"/>
        <d v="2074-07-07T00:00:00"/>
        <d v="2055-08-03T00:00:00"/>
        <d v="2059-03-06T00:00:00"/>
        <d v="2059-01-25T00:00:00"/>
        <d v="2057-03-17T00:00:00"/>
        <d v="2057-04-10T00:00:00"/>
        <d v="2070-04-18T00:00:00"/>
        <d v="2056-09-22T00:00:00"/>
        <d v="2075-01-12T00:00:00"/>
        <d v="2064-02-16T00:00:00"/>
        <d v="2074-05-07T00:00:00"/>
        <d v="2070-08-28T00:00:00"/>
        <d v="2064-05-25T00:00:00"/>
        <d v="2055-12-30T00:00:00"/>
        <d v="2059-05-01T00:00:00"/>
        <d v="2071-07-12T00:00:00"/>
        <d v="2075-09-18T00:00:00"/>
        <d v="2074-03-28T00:00:00"/>
        <d v="2051-04-19T00:00:00"/>
        <d v="2057-10-27T00:00:00"/>
        <d v="2064-12-17T00:00:00"/>
        <d v="2077-11-07T00:00:00"/>
        <d v="2059-05-14T00:00:00"/>
        <d v="2055-11-11T00:00:00"/>
        <d v="2069-11-17T00:00:00"/>
        <d v="2073-11-13T00:00:00"/>
        <d v="2054-12-08T00:00:00"/>
        <d v="2051-09-01T00:00:00"/>
        <d v="2060-05-03T00:00:00"/>
        <d v="2058-05-04T00:00:00"/>
        <d v="2075-05-03T00:00:00"/>
        <d v="2061-01-21T00:00:00"/>
        <d v="2058-12-29T00:00:00"/>
        <d v="2072-12-30T00:00:00"/>
        <d v="2070-09-18T00:00:00"/>
        <d v="2066-07-15T00:00:00"/>
        <d v="2056-04-23T00:00:00"/>
        <d v="2071-05-21T00:00:00"/>
        <d v="2069-02-28T00:00:00"/>
        <d v="2060-04-03T00:00:00"/>
        <d v="2059-12-27T00:00:00"/>
        <d v="2056-06-15T00:00:00"/>
        <d v="2056-01-30T00:00:00"/>
        <d v="2056-09-21T00:00:00"/>
        <d v="2067-11-30T00:00:00"/>
        <d v="2075-04-13T00:00:00"/>
        <d v="2066-04-17T00:00:00"/>
        <d v="2056-02-16T00:00:00"/>
        <d v="2071-11-27T00:00:00"/>
        <d v="2055-08-09T00:00:00"/>
        <d v="2074-04-02T00:00:00"/>
        <d v="2062-12-08T00:00:00"/>
        <d v="2074-04-05T00:00:00"/>
        <d v="2069-04-30T00:00:00"/>
        <d v="2072-06-03T00:00:00"/>
        <d v="2068-06-11T00:00:00"/>
        <d v="2075-04-14T00:00:00"/>
        <d v="2062-12-13T00:00:00"/>
        <d v="2078-12-18T00:00:00"/>
        <d v="2068-12-10T00:00:00"/>
        <d v="2069-05-30T00:00:00"/>
        <d v="2072-10-09T00:00:00"/>
        <d v="2064-11-13T00:00:00"/>
        <d v="2078-01-06T00:00:00"/>
        <d v="2070-11-24T00:00:00"/>
        <d v="2072-06-14T00:00:00"/>
        <d v="2052-03-07T00:00:00"/>
        <d v="2072-08-29T00:00:00"/>
        <d v="2075-03-07T00:00:00"/>
        <d v="2059-11-16T00:00:00"/>
        <d v="2072-09-11T00:00:00"/>
        <d v="2075-05-02T00:00:00"/>
        <d v="2065-10-19T00:00:00"/>
        <d v="2066-12-31T00:00:00"/>
        <d v="2057-02-14T00:00:00"/>
        <d v="2057-09-15T00:00:00"/>
        <d v="2054-12-22T00:00:00"/>
        <d v="2056-12-11T00:00:00"/>
        <d v="2076-01-13T00:00:00"/>
        <d v="2060-08-06T00:00:00"/>
        <d v="2071-04-19T00:00:00"/>
        <d v="2057-03-15T00:00:00"/>
        <d v="2057-07-19T00:00:00"/>
        <d v="2061-10-25T00:00:00"/>
        <d v="2068-06-17T00:00:00"/>
        <d v="2065-07-08T00:00:00"/>
        <d v="2056-04-08T00:00:00"/>
        <d v="2051-09-21T00:00:00"/>
        <d v="2055-11-17T00:00:00"/>
        <d v="2073-05-15T00:00:00"/>
        <d v="2053-11-19T00:00:00"/>
        <d v="2070-10-24T00:00:00"/>
        <d v="2053-03-21T00:00:00"/>
        <d v="2065-04-03T00:00:00"/>
        <d v="2060-05-19T00:00:00"/>
        <d v="2075-06-17T00:00:00"/>
        <d v="2056-09-03T00:00:00"/>
        <d v="2060-02-16T00:00:00"/>
        <d v="2053-08-04T00:00:00"/>
        <d v="2068-11-03T00:00:00"/>
        <d v="2076-05-08T00:00:00"/>
        <d v="2060-01-31T00:00:00"/>
        <d v="2057-03-07T00:00:00"/>
        <d v="2053-04-22T00:00:00"/>
        <d v="2068-06-29T00:00:00"/>
        <d v="2074-10-24T00:00:00"/>
        <d v="2072-07-21T00:00:00"/>
        <d v="2054-07-28T00:00:00"/>
        <d v="2071-08-01T00:00:00"/>
        <d v="2072-11-02T00:00:00"/>
        <d v="2070-02-01T00:00:00"/>
        <d v="2064-02-04T00:00:00"/>
        <d v="2073-12-28T00:00:00"/>
        <d v="2068-02-05T00:00:00"/>
        <d v="2057-02-03T00:00:00"/>
        <d v="2076-11-16T00:00:00"/>
        <d v="2060-12-26T00:00:00"/>
        <d v="2068-09-27T00:00:00"/>
        <d v="2072-12-09T00:00:00"/>
        <d v="2070-10-22T00:00:00"/>
        <d v="2058-04-23T00:00:00"/>
        <d v="2076-07-05T00:00:00"/>
        <d v="2073-01-22T00:00:00"/>
        <d v="2074-04-11T00:00:00"/>
        <d v="2071-09-10T00:00:00"/>
        <d v="2056-01-26T00:00:00"/>
        <d v="2053-06-16T00:00:00"/>
        <d v="2073-06-07T00:00:00"/>
        <d v="2054-07-13T00:00:00"/>
        <d v="2065-07-04T00:00:00"/>
        <d v="2073-11-07T00:00:00"/>
        <d v="2077-01-08T00:00:00"/>
        <d v="2062-08-22T00:00:00"/>
        <d v="2074-02-06T00:00:00"/>
        <d v="2058-02-21T00:00:00"/>
        <d v="2059-07-26T00:00:00"/>
        <d v="2072-02-25T00:00:00"/>
        <d v="2055-09-14T00:00:00"/>
        <d v="2075-01-11T00:00:00"/>
        <d v="2062-09-20T00:00:00"/>
        <d v="2071-08-23T00:00:00"/>
        <d v="2069-06-03T00:00:00"/>
        <d v="2068-06-19T00:00:00"/>
        <d v="2073-04-12T00:00:00"/>
        <d v="2075-08-12T00:00:00"/>
        <d v="2062-05-20T00:00:00"/>
        <d v="2059-09-30T00:00:00"/>
        <d v="2053-10-21T00:00:00"/>
        <d v="2070-07-23T00:00:00"/>
        <d v="2057-07-04T00:00:00"/>
        <d v="2074-07-06T00:00:00"/>
        <d v="2070-01-16T00:00:00"/>
        <d v="2061-04-01T00:00:00"/>
        <d v="2069-12-03T00:00:00"/>
        <d v="2075-10-26T00:00:00"/>
        <d v="2052-10-26T00:00:00"/>
        <d v="2053-12-05T00:00:00"/>
        <d v="2063-04-19T00:00:00"/>
        <d v="2063-10-31T00:00:00"/>
        <d v="2076-12-02T00:00:00"/>
        <d v="2071-02-17T00:00:00"/>
        <d v="2071-05-15T00:00:00"/>
        <d v="2058-08-12T00:00:00"/>
        <d v="2075-03-18T00:00:00"/>
        <d v="2075-05-23T00:00:00"/>
        <d v="2060-04-30T00:00:00"/>
        <d v="2065-12-14T00:00:00"/>
        <d v="2056-07-16T00:00:00"/>
        <d v="2067-04-23T00:00:00"/>
        <d v="2056-12-19T00:00:00"/>
        <d v="2065-04-12T00:00:00"/>
        <d v="2076-09-24T00:00:00"/>
        <d v="2063-12-06T00:00:00"/>
        <d v="2068-04-25T00:00:00"/>
        <d v="2068-09-04T00:00:00"/>
        <d v="2065-08-17T00:00:00"/>
        <d v="2060-07-02T00:00:00"/>
        <d v="2061-08-21T00:00:00"/>
        <d v="2053-09-03T00:00:00"/>
        <d v="2052-01-13T00:00:00"/>
        <d v="2060-11-29T00:00:00"/>
        <d v="2066-05-16T00:00:00"/>
        <d v="2066-04-24T00:00:00"/>
        <d v="2063-03-05T00:00:00"/>
        <d v="2058-10-14T00:00:00"/>
        <d v="2060-05-13T00:00:00"/>
        <d v="2070-02-17T00:00:00"/>
        <d v="2072-04-30T00:00:00"/>
        <d v="2062-02-16T00:00:00"/>
        <d v="2065-03-06T00:00:00"/>
        <d v="2056-03-07T00:00:00"/>
        <d v="2073-05-30T00:00:00"/>
        <d v="2069-03-13T00:00:00"/>
        <d v="2073-03-03T00:00:00"/>
        <d v="2069-11-18T00:00:00"/>
        <d v="2070-03-12T00:00:00"/>
        <d v="2056-04-22T00:00:00"/>
        <d v="2077-02-02T00:00:00"/>
        <d v="2054-03-11T00:00:00"/>
        <d v="2058-01-05T00:00:00"/>
        <d v="2065-06-26T00:00:00"/>
        <d v="2063-09-18T00:00:00"/>
        <d v="2054-04-28T00:00:00"/>
        <d v="2064-03-22T00:00:00"/>
        <d v="2067-04-02T00:00:00"/>
        <d v="2073-01-24T00:00:00"/>
        <d v="2071-06-28T00:00:00"/>
        <d v="2069-10-16T00:00:00"/>
        <d v="2077-08-02T00:00:00"/>
        <d v="2075-10-21T00:00:00"/>
        <d v="2074-01-10T00:00:00"/>
        <d v="2072-03-21T00:00:00"/>
        <d v="2056-10-03T00:00:00"/>
        <d v="2062-03-08T00:00:00"/>
        <d v="2058-08-07T00:00:00"/>
        <d v="2067-08-25T00:00:00"/>
        <d v="2068-10-09T00:00:00"/>
        <d v="2061-01-05T00:00:00"/>
        <d v="2066-09-24T00:00:00"/>
        <d v="2062-11-27T00:00:00"/>
        <d v="2067-05-23T00:00:00"/>
        <d v="2075-10-16T00:00:00"/>
        <d v="2073-11-05T00:00:00"/>
        <d v="2060-03-10T00:00:00"/>
        <d v="2074-10-16T00:00:00"/>
        <d v="2055-09-11T00:00:00"/>
        <d v="2055-10-25T00:00:00"/>
        <d v="2077-05-25T00:00:00"/>
        <d v="2065-10-04T00:00:00"/>
        <d v="2061-12-06T00:00:00"/>
        <d v="2073-06-16T00:00:00"/>
        <d v="2062-04-14T00:00:00"/>
        <d v="2072-04-21T00:00:00"/>
        <d v="2056-03-16T00:00:00"/>
        <d v="2071-07-20T00:00:00"/>
        <d v="2060-05-04T00:00:00"/>
        <d v="2052-02-06T00:00:00"/>
        <d v="2053-02-27T00:00:00"/>
        <d v="2075-05-11T00:00:00"/>
        <d v="2061-12-02T00:00:00"/>
        <d v="2060-12-09T00:00:00"/>
        <d v="2067-07-03T00:00:00"/>
        <d v="2057-09-19T00:00:00"/>
        <d v="2056-12-26T00:00:00"/>
        <d v="2066-07-26T00:00:00"/>
        <d v="2056-02-14T00:00:00"/>
        <d v="2071-02-15T00:00:00"/>
        <d v="2065-11-01T00:00:00"/>
        <d v="2070-03-16T00:00:00"/>
        <d v="2074-10-11T00:00:00"/>
        <d v="2060-01-01T00:00:00"/>
        <d v="2080-09-12T00:00:00"/>
        <d v="2070-11-29T00:00:00"/>
        <d v="2069-12-01T00:00:00"/>
        <d v="2057-12-13T00:00:00"/>
        <d v="2077-08-12T00:00:00"/>
        <d v="2056-10-19T00:00:00"/>
        <d v="2073-04-13T00:00:00"/>
        <d v="2055-02-01T00:00:00"/>
        <d v="2059-08-03T00:00:00"/>
        <d v="2052-07-09T00:00:00"/>
        <d v="2056-12-13T00:00:00"/>
        <d v="2068-05-11T00:00:00"/>
        <d v="2067-04-08T00:00:00"/>
        <d v="2060-12-08T00:00:00"/>
        <d v="2062-11-08T00:00:00"/>
        <d v="2074-01-01T00:00:00"/>
        <d v="2069-04-27T00:00:00"/>
        <d v="2073-04-27T00:00:00"/>
        <d v="2066-04-02T00:00:00"/>
        <d v="2061-07-19T00:00:00"/>
        <d v="2061-10-19T00:00:00"/>
        <d v="2068-09-28T00:00:00"/>
        <d v="2056-03-23T00:00:00"/>
        <d v="2061-05-30T00:00:00"/>
        <d v="2064-09-02T00:00:00"/>
        <d v="2074-03-05T00:00:00"/>
        <d v="2069-09-14T00:00:00"/>
        <d v="2058-02-19T00:00:00"/>
        <d v="2064-09-21T00:00:00"/>
        <d v="2055-09-19T00:00:00"/>
        <d v="2054-06-19T00:00:00"/>
        <d v="2068-10-21T00:00:00"/>
        <d v="2074-01-25T00:00:00"/>
        <d v="2057-04-19T00:00:00"/>
        <d v="2065-05-19T00:00:00"/>
        <d v="2075-09-15T00:00:00"/>
        <d v="2055-11-23T00:00:00"/>
        <d v="2072-09-09T00:00:00"/>
        <d v="2076-02-03T00:00:00"/>
        <d v="2059-01-01T00:00:00"/>
        <d v="2069-09-19T00:00:00"/>
        <d v="2064-09-29T00:00:00"/>
        <d v="2064-05-07T00:00:00"/>
        <d v="2072-07-08T00:00:00"/>
        <d v="2074-06-23T00:00:00"/>
        <d v="2060-05-20T00:00:00"/>
        <d v="2072-05-09T00:00:00"/>
        <d v="2058-05-06T00:00:00"/>
        <d v="2071-10-14T00:00:00"/>
        <d v="2056-10-24T00:00:00"/>
        <d v="2062-07-13T00:00:00"/>
        <d v="2069-04-23T00:00:00"/>
        <d v="2074-12-31T00:00:00"/>
        <d v="2052-09-27T00:00:00"/>
        <d v="2066-08-22T00:00:00"/>
        <d v="2058-12-11T00:00:00"/>
        <d v="2073-11-26T00:00:00"/>
        <d v="2061-01-28T00:00:00"/>
        <d v="2074-05-29T00:00:00"/>
        <d v="2078-06-25T00:00:00"/>
        <d v="2074-03-23T00:00:00"/>
        <d v="2067-11-12T00:00:00"/>
        <d v="2063-01-11T00:00:00"/>
        <d v="2069-02-09T00:00:00"/>
        <d v="2074-05-14T00:00:00"/>
        <d v="2062-12-24T00:00:00"/>
        <d v="2071-11-06T00:00:00"/>
        <d v="2071-07-28T00:00:00"/>
        <d v="2057-06-16T00:00:00"/>
        <d v="2068-01-25T00:00:00"/>
        <d v="2068-05-24T00:00:00"/>
        <d v="2069-02-14T00:00:00"/>
        <d v="2071-02-12T00:00:00"/>
        <d v="2060-11-07T00:00:00"/>
        <d v="2073-11-06T00:00:00"/>
        <d v="2057-11-11T00:00:00"/>
        <d v="2060-01-07T00:00:00"/>
        <d v="2056-11-15T00:00:00"/>
        <d v="2079-08-26T00:00:00"/>
        <d v="2063-04-20T00:00:00"/>
        <d v="2072-02-11T00:00:00"/>
        <d v="2056-03-30T00:00:00"/>
        <d v="2057-05-18T00:00:00"/>
        <d v="2058-01-10T00:00:00"/>
        <d v="2073-12-30T00:00:00"/>
        <d v="2058-05-07T00:00:00"/>
        <d v="2061-07-03T00:00:00"/>
        <d v="2071-12-14T00:00:00"/>
        <d v="2059-09-11T00:00:00"/>
        <d v="2058-11-13T00:00:00"/>
        <d v="2055-06-17T00:00:00"/>
        <d v="2066-11-12T00:00:00"/>
        <d v="2075-06-10T00:00:00"/>
        <d v="2072-04-15T00:00:00"/>
        <d v="2070-12-22T00:00:00"/>
        <d v="2062-04-02T00:00:00"/>
        <d v="2056-12-25T00:00:00"/>
        <d v="2052-11-29T00:00:00"/>
        <d v="2058-12-06T00:00:00"/>
        <d v="2070-10-06T00:00:00"/>
        <d v="2066-10-27T00:00:00"/>
        <d v="2059-03-19T00:00:00"/>
        <d v="2078-05-05T00:00:00"/>
        <d v="2061-07-30T00:00:00"/>
        <d v="2057-06-29T00:00:00"/>
        <d v="2074-01-21T00:00:00"/>
        <d v="2061-10-07T00:00:00"/>
        <d v="2075-06-12T00:00:00"/>
        <d v="2057-04-04T00:00:00"/>
        <d v="2052-01-29T00:00:00"/>
        <d v="2051-05-16T00:00:00"/>
        <d v="2059-04-05T00:00:00"/>
        <d v="2075-12-01T00:00:00"/>
        <d v="2057-10-25T00:00:00"/>
        <d v="2069-02-15T00:00:00"/>
        <d v="2062-09-04T00:00:00"/>
        <d v="2057-06-27T00:00:00"/>
        <d v="2066-06-17T00:00:00"/>
        <d v="2060-11-19T00:00:00"/>
        <d v="2058-10-06T00:00:00"/>
        <d v="2074-10-08T00:00:00"/>
        <d v="2054-11-17T00:00:00"/>
        <d v="2076-02-25T00:00:00"/>
        <d v="2064-09-28T00:00:00"/>
        <d v="2070-03-02T00:00:00"/>
        <d v="2076-02-10T00:00:00"/>
        <d v="2079-03-04T00:00:00"/>
        <d v="2061-02-26T00:00:00"/>
        <d v="2072-07-14T00:00:00"/>
        <d v="2060-06-22T00:00:00"/>
        <d v="2078-01-13T00:00:00"/>
        <d v="2057-01-17T00:00:00"/>
        <d v="2073-10-05T00:00:00"/>
        <d v="2066-04-27T00:00:00"/>
        <d v="2080-10-30T00:00:00"/>
        <d v="2074-12-17T00:00:00"/>
        <d v="2069-02-08T00:00:00"/>
        <d v="2069-01-01T00:00:00"/>
        <d v="2069-12-12T00:00:00"/>
        <d v="2066-08-19T00:00:00"/>
        <d v="2067-02-21T00:00:00"/>
        <d v="2076-06-14T00:00:00"/>
        <d v="2064-09-11T00:00:00"/>
        <d v="2067-03-23T00:00:00"/>
        <d v="2068-07-19T00:00:00"/>
        <d v="2065-08-06T00:00:00"/>
        <d v="2065-08-22T00:00:00"/>
        <d v="2075-03-22T00:00:00"/>
        <d v="2061-07-24T00:00:00"/>
        <d v="2071-03-16T00:00:00"/>
        <d v="2056-04-15T00:00:00"/>
        <d v="2063-01-25T00:00:00"/>
        <d v="2057-02-10T00:00:00"/>
        <d v="2070-03-04T00:00:00"/>
        <d v="2055-12-17T00:00:00"/>
        <d v="2073-10-13T00:00:00"/>
        <d v="2067-11-18T00:00:00"/>
        <d v="2054-05-06T00:00:00"/>
        <d v="2073-11-09T00:00:00"/>
        <d v="2072-11-09T00:00:00"/>
        <d v="2060-08-13T00:00:00"/>
        <d v="2068-11-19T00:00:00"/>
        <d v="2066-09-15T00:00:00"/>
        <d v="2073-09-14T00:00:00"/>
        <d v="2069-10-19T00:00:00"/>
        <d v="2075-04-27T00:00:00"/>
        <d v="2056-03-08T00:00:00"/>
        <d v="2076-05-02T00:00:00"/>
        <d v="2074-03-29T00:00:00"/>
        <d v="2061-01-18T00:00:00"/>
        <d v="2061-07-26T00:00:00"/>
        <d v="2056-08-18T00:00:00"/>
        <d v="2054-12-03T00:00:00"/>
        <d v="2059-03-26T00:00:00"/>
        <d v="2057-12-19T00:00:00"/>
        <d v="2068-02-29T00:00:00"/>
        <d v="2065-07-03T00:00:00"/>
        <d v="2075-01-13T00:00:00"/>
        <d v="2073-11-18T00:00:00"/>
        <d v="2051-08-19T00:00:00"/>
        <d v="2058-02-13T00:00:00"/>
        <d v="2075-07-24T00:00:00"/>
        <d v="2058-09-06T00:00:00"/>
        <d v="2074-07-21T00:00:00"/>
        <d v="2071-01-24T00:00:00"/>
        <d v="2077-02-16T00:00:00"/>
        <d v="2054-09-23T00:00:00"/>
        <d v="2076-09-18T00:00:00"/>
        <d v="2068-06-02T00:00:00"/>
        <d v="2075-03-19T00:00:00"/>
        <d v="2074-06-14T00:00:00"/>
        <d v="2073-01-04T00:00:00"/>
        <d v="2060-09-02T00:00:00"/>
        <d v="2060-03-31T00:00:00"/>
        <d v="2058-02-03T00:00:00"/>
        <d v="2074-10-17T00:00:00"/>
        <d v="2071-03-09T00:00:00"/>
        <d v="2068-06-26T00:00:00"/>
        <d v="2075-10-13T00:00:00"/>
        <d v="2055-06-04T00:00:00"/>
        <d v="2075-02-13T00:00:00"/>
        <d v="2070-04-14T00:00:00"/>
        <d v="2072-03-16T00:00:00"/>
        <d v="2075-01-05T00:00:00"/>
        <d v="2062-12-04T00:00:00"/>
        <d v="2057-07-03T00:00:00"/>
        <d v="2057-11-10T00:00:00"/>
        <d v="2070-05-30T00:00:00"/>
        <d v="2069-12-17T00:00:00"/>
        <d v="2064-06-30T00:00:00"/>
        <d v="2059-04-28T00:00:00"/>
        <d v="2073-01-09T00:00:00"/>
        <d v="2068-02-03T00:00:00"/>
        <d v="2068-07-03T00:00:00"/>
        <d v="2060-11-09T00:00:00"/>
        <d v="2054-07-20T00:00:00"/>
        <d v="2057-08-28T00:00:00"/>
        <d v="2072-01-18T00:00:00"/>
        <d v="2071-02-21T00:00:00"/>
        <d v="2073-12-22T00:00:00"/>
        <d v="2076-06-09T00:00:00"/>
        <d v="2056-12-01T00:00:00"/>
        <d v="2066-02-20T00:00:00"/>
        <d v="2062-03-13T00:00:00"/>
        <d v="2067-05-07T00:00:00"/>
        <d v="2059-06-15T00:00:00"/>
        <d v="2057-11-15T00:00:00"/>
        <d v="2073-08-07T00:00:00"/>
        <d v="2067-05-06T00:00:00"/>
        <d v="2070-12-15T00:00:00"/>
        <d v="2075-07-06T00:00:00"/>
        <d v="2068-01-09T00:00:00"/>
        <d v="2070-12-27T00:00:00"/>
        <d v="2070-05-06T00:00:00"/>
        <d v="2072-07-19T00:00:00"/>
        <d v="2060-06-26T00:00:00"/>
        <d v="2057-07-26T00:00:00"/>
        <d v="2078-03-10T00:00:00"/>
        <d v="2066-12-12T00:00:00"/>
        <d v="2057-11-27T00:00:00"/>
        <d v="2065-03-14T00:00:00"/>
        <d v="2075-02-27T00:00:00"/>
        <d v="2057-09-30T00:00:00"/>
        <d v="2061-05-14T00:00:00"/>
        <d v="2062-12-14T00:00:00"/>
        <d v="2069-11-27T00:00:00"/>
        <d v="2070-02-02T00:00:00"/>
        <d v="2069-01-30T00:00:00"/>
        <d v="2068-09-17T00:00:00"/>
        <d v="2072-08-12T00:00:00"/>
        <d v="2070-03-01T00:00:00"/>
        <d v="2052-08-24T00:00:00"/>
        <d v="2065-11-04T00:00:00"/>
        <d v="2058-03-07T00:00:00"/>
        <d v="2068-02-21T00:00:00"/>
        <d v="2066-02-16T00:00:00"/>
        <d v="2073-08-30T00:00:00"/>
        <d v="2073-09-15T00:00:00"/>
        <d v="2073-08-28T00:00:00"/>
        <d v="2073-09-09T00:00:00"/>
        <d v="2055-04-11T00:00:00"/>
        <d v="2058-08-24T00:00:00"/>
        <d v="2070-01-20T00:00:00"/>
        <d v="2055-06-10T00:00:00"/>
        <d v="2074-07-18T00:00:00"/>
        <d v="2055-01-24T00:00:00"/>
        <d v="2067-06-29T00:00:00"/>
        <d v="2072-09-18T00:00:00"/>
        <d v="2051-06-24T00:00:00"/>
        <d v="2071-08-21T00:00:00"/>
        <d v="2060-11-27T00:00:00"/>
        <d v="2076-02-07T00:00:00"/>
        <d v="2073-12-07T00:00:00"/>
        <d v="2067-04-30T00:00:00"/>
        <d v="2076-07-23T00:00:00"/>
        <d v="2057-04-29T00:00:00"/>
        <d v="2061-01-24T00:00:00"/>
        <d v="2059-02-14T00:00:00"/>
        <d v="2069-04-22T00:00:00"/>
        <d v="2061-03-14T00:00:00"/>
        <d v="2064-01-05T00:00:00"/>
        <d v="2070-02-24T00:00:00"/>
        <d v="2072-05-18T00:00:00"/>
        <d v="2058-08-11T00:00:00"/>
        <d v="2070-03-08T00:00:00"/>
        <d v="2057-05-09T00:00:00"/>
        <d v="2068-09-09T00:00:00"/>
        <d v="2062-08-13T00:00:00"/>
        <d v="2061-04-30T00:00:00"/>
        <d v="2072-02-29T00:00:00"/>
        <d v="2054-07-10T00:00:00"/>
        <d v="2067-12-21T00:00:00"/>
        <d v="2055-01-19T00:00:00"/>
        <d v="2069-07-09T00:00:00"/>
        <d v="2063-09-14T00:00:00"/>
        <d v="2052-07-30T00:00:00"/>
        <d v="2067-06-25T00:00:00"/>
        <d v="2071-03-13T00:00:00"/>
        <d v="2067-08-07T00:00:00"/>
        <d v="2054-11-04T00:00:00"/>
        <d v="2060-03-04T00:00:00"/>
        <d v="2061-01-08T00:00:00"/>
        <d v="2069-04-03T00:00:00"/>
        <d v="2060-08-14T00:00:00"/>
        <d v="2075-03-26T00:00:00"/>
        <d v="2066-04-03T00:00:00"/>
        <d v="2064-07-13T00:00:00"/>
        <d v="2076-04-29T00:00:00"/>
        <d v="2065-08-27T00:00:00"/>
        <d v="2070-05-16T00:00:00"/>
        <d v="2054-01-30T00:00:00"/>
        <d v="2062-07-23T00:00:00"/>
        <d v="2062-11-20T00:00:00"/>
        <d v="2063-05-05T00:00:00"/>
        <d v="2075-07-26T00:00:00"/>
        <d v="2069-02-11T00:00:00"/>
        <d v="2074-07-16T00:00:00"/>
        <d v="2066-10-25T00:00:00"/>
        <d v="2065-05-05T00:00:00"/>
        <d v="2057-07-24T00:00:00"/>
        <d v="2059-12-16T00:00:00"/>
        <d v="2057-06-26T00:00:00"/>
        <d v="2076-09-23T00:00:00"/>
        <d v="2053-07-31T00:00:00"/>
        <d v="2074-07-20T00:00:00"/>
        <d v="2053-03-08T00:00:00"/>
        <d v="2072-11-12T00:00:00"/>
        <d v="2076-06-25T00:00:00"/>
        <d v="2059-12-14T00:00:00"/>
        <d v="2067-05-05T00:00:00"/>
        <d v="2060-02-20T00:00:00"/>
        <d v="2054-10-23T00:00:00"/>
        <d v="2069-06-22T00:00:00"/>
        <d v="2051-12-03T00:00:00"/>
        <d v="2057-09-13T00:00:00"/>
        <d v="2076-05-19T00:00:00"/>
        <d v="2069-11-01T00:00:00"/>
        <d v="2065-02-25T00:00:00"/>
        <d v="2070-07-18T00:00:00"/>
        <d v="2060-02-08T00:00:00"/>
        <d v="2075-02-14T00:00:00"/>
        <d v="2065-06-28T00:00:00"/>
        <d v="2069-01-15T00:00:00"/>
        <d v="2064-09-22T00:00:00"/>
        <d v="2056-07-03T00:00:00"/>
        <d v="2077-02-17T00:00:00"/>
        <d v="2057-12-08T00:00:00"/>
        <d v="2073-10-27T00:00:00"/>
        <d v="2056-04-09T00:00:00"/>
        <d v="2067-04-27T00:00:00"/>
        <d v="2069-10-11T00:00:00"/>
        <d v="2058-07-19T00:00:00"/>
        <d v="2072-10-20T00:00:00"/>
        <d v="2064-06-29T00:00:00"/>
        <d v="2067-03-07T00:00:00"/>
        <d v="2066-10-19T00:00:00"/>
        <d v="2064-11-23T00:00:00"/>
        <d v="2059-02-17T00:00:00"/>
        <d v="2080-03-21T00:00:00"/>
        <d v="2056-12-24T00:00:00"/>
        <d v="2072-01-29T00:00:00"/>
        <d v="2072-05-04T00:00:00"/>
        <d v="2070-09-21T00:00:00"/>
        <d v="2071-04-24T00:00:00"/>
        <d v="2074-11-21T00:00:00"/>
        <d v="2055-03-18T00:00:00"/>
        <d v="2074-11-05T00:00:00"/>
        <d v="2068-12-29T00:00:00"/>
        <d v="2070-09-08T00:00:00"/>
        <d v="2067-12-29T00:00:00"/>
        <d v="2069-10-10T00:00:00"/>
        <d v="2075-08-10T00:00:00"/>
        <d v="2065-06-25T00:00:00"/>
        <d v="2065-05-10T00:00:00"/>
        <d v="2069-08-09T00:00:00"/>
        <d v="2053-08-14T00:00:00"/>
        <d v="2068-08-24T00:00:00"/>
        <d v="2057-08-21T00:00:00"/>
        <d v="2077-01-12T00:00:00"/>
        <d v="2069-07-12T00:00:00"/>
        <d v="2057-09-17T00:00:00"/>
        <d v="2069-07-25T00:00:00"/>
        <d v="2070-01-01T00:00:00"/>
        <d v="2075-06-15T00:00:00"/>
        <d v="2058-08-20T00:00:00"/>
        <d v="2070-10-07T00:00:00"/>
        <d v="2057-12-07T00:00:00"/>
        <d v="2076-01-27T00:00:00"/>
        <d v="2066-01-06T00:00:00"/>
        <d v="2056-12-30T00:00:00"/>
        <d v="2069-08-20T00:00:00"/>
        <d v="2073-05-28T00:00:00"/>
        <d v="2066-01-07T00:00:00"/>
        <d v="2077-03-11T00:00:00"/>
        <d v="2055-10-14T00:00:00"/>
        <d v="2056-11-19T00:00:00"/>
        <d v="2055-04-22T00:00:00"/>
        <d v="2064-01-15T00:00:00"/>
        <d v="2076-11-08T00:00:00"/>
        <d v="2063-01-17T00:00:00"/>
        <d v="2073-04-20T00:00:00"/>
        <d v="2071-02-06T00:00:00"/>
        <d v="2071-05-14T00:00:00"/>
        <d v="2067-05-16T00:00:00"/>
        <d v="2058-11-01T00:00:00"/>
        <d v="2073-09-07T00:00:00"/>
        <d v="2058-03-08T00:00:00"/>
        <d v="2077-11-03T00:00:00"/>
        <d v="2058-03-18T00:00:00"/>
        <d v="2070-01-24T00:00:00"/>
        <d v="2069-06-26T00:00:00"/>
        <d v="2060-10-06T00:00:00"/>
        <d v="2071-11-28T00:00:00"/>
        <d v="2068-09-23T00:00:00"/>
        <d v="2066-01-22T00:00:00"/>
        <d v="2056-11-06T00:00:00"/>
        <d v="2072-01-09T00:00:00"/>
        <d v="2057-10-06T00:00:00"/>
        <d v="2063-01-05T00:00:00"/>
        <d v="2055-12-21T00:00:00"/>
        <d v="2065-10-21T00:00:00"/>
        <d v="2051-10-07T00:00:00"/>
        <d v="2076-01-20T00:00:00"/>
        <d v="2069-09-04T00:00:00"/>
        <d v="2069-03-18T00:00:00"/>
        <d v="2059-09-16T00:00:00"/>
        <d v="2064-12-18T00:00:00"/>
        <d v="2074-12-01T00:00:00"/>
        <d v="2072-04-25T00:00:00"/>
        <d v="2064-06-16T00:00:00"/>
        <d v="2068-12-17T00:00:00"/>
        <d v="2056-01-09T00:00:00"/>
        <d v="2059-03-23T00:00:00"/>
        <d v="2070-06-26T00:00:00"/>
        <d v="2060-03-09T00:00:00"/>
        <d v="2054-12-15T00:00:00"/>
        <d v="2052-12-29T00:00:00"/>
        <d v="2058-01-29T00:00:00"/>
        <d v="2061-12-08T00:00:00"/>
        <d v="2065-11-14T00:00:00"/>
        <d v="2061-05-01T00:00:00"/>
        <d v="2068-07-14T00:00:00"/>
        <d v="2075-10-15T00:00:00"/>
        <d v="2054-02-26T00:00:00"/>
        <d v="2073-12-26T00:00:00"/>
        <d v="2062-09-08T00:00:00"/>
        <d v="2077-06-07T00:00:00"/>
        <d v="2058-08-15T00:00:00"/>
        <d v="2067-08-21T00:00:00"/>
        <d v="2056-07-02T00:00:00"/>
        <d v="2059-05-20T00:00:00"/>
        <d v="2072-10-15T00:00:00"/>
        <d v="2065-12-01T00:00:00"/>
        <d v="2055-07-04T00:00:00"/>
        <d v="2069-08-22T00:00:00"/>
        <d v="2070-08-12T00:00:00"/>
        <d v="2056-08-17T00:00:00"/>
        <d v="2074-08-29T00:00:00"/>
        <d v="2059-05-02T00:00:00"/>
        <d v="2058-08-05T00:00:00"/>
        <d v="2072-05-28T00:00:00"/>
        <d v="2065-12-13T00:00:00"/>
        <d v="2077-07-02T00:00:00"/>
        <d v="2063-10-22T00:00:00"/>
        <d v="2069-02-01T00:00:00"/>
        <d v="2075-08-07T00:00:00"/>
        <d v="2061-12-07T00:00:00"/>
        <d v="2075-11-05T00:00:00"/>
        <d v="2071-03-31T00:00:00"/>
        <d v="2062-03-16T00:00:00"/>
        <d v="2065-11-23T00:00:00"/>
        <d v="2055-09-13T00:00:00"/>
        <d v="2060-11-25T00:00:00"/>
        <d v="2069-06-19T00:00:00"/>
        <d v="2067-07-20T00:00:00"/>
        <d v="2057-03-26T00:00:00"/>
        <d v="2075-06-05T00:00:00"/>
        <d v="2065-01-11T00:00:00"/>
        <d v="2072-10-07T00:00:00"/>
        <d v="2060-08-28T00:00:00"/>
        <d v="2066-04-14T00:00:00"/>
        <d v="2068-11-14T00:00:00"/>
        <d v="2059-01-21T00:00:00"/>
        <d v="2059-05-04T00:00:00"/>
        <d v="2060-06-07T00:00:00"/>
        <d v="2070-11-09T00:00:00"/>
        <d v="2066-06-02T00:00:00"/>
        <d v="2064-04-26T00:00:00"/>
        <d v="2057-12-02T00:00:00"/>
        <d v="2072-06-18T00:00:00"/>
        <d v="2073-03-20T00:00:00"/>
        <d v="2071-10-07T00:00:00"/>
        <d v="2069-07-11T00:00:00"/>
        <d v="2071-10-29T00:00:00"/>
        <d v="2075-09-24T00:00:00"/>
        <d v="2066-12-23T00:00:00"/>
        <d v="2061-06-29T00:00:00"/>
        <d v="2074-01-13T00:00:00"/>
        <d v="2070-02-13T00:00:00"/>
        <d v="2062-04-08T00:00:00"/>
        <d v="2075-03-14T00:00:00"/>
        <d v="2068-09-24T00:00:00"/>
        <d v="2061-10-03T00:00:00"/>
        <d v="2055-11-13T00:00:00"/>
        <d v="2073-11-29T00:00:00"/>
        <d v="2070-04-16T00:00:00"/>
        <d v="2066-01-03T00:00:00"/>
        <d v="2073-09-30T00:00:00"/>
        <d v="2064-04-25T00:00:00"/>
        <d v="2071-10-20T00:00:00"/>
        <d v="2055-04-24T00:00:00"/>
        <d v="2064-05-26T00:00:00"/>
        <d v="2057-08-23T00:00:00"/>
        <d v="2068-04-30T00:00:00"/>
        <d v="2060-01-29T00:00:00"/>
        <d v="2073-10-30T00:00:00"/>
        <d v="2069-10-14T00:00:00"/>
        <d v="2055-09-20T00:00:00"/>
        <d v="2060-09-12T00:00:00"/>
        <d v="2069-10-30T00:00:00"/>
        <d v="2072-05-10T00:00:00"/>
        <d v="2066-11-01T00:00:00"/>
        <d v="2054-01-16T00:00:00"/>
        <d v="2065-05-20T00:00:00"/>
        <d v="2067-10-24T00:00:00"/>
        <d v="2055-04-01T00:00:00"/>
        <d v="2067-02-03T00:00:00"/>
        <d v="2066-04-15T00:00:00"/>
        <d v="2057-07-20T00:00:00"/>
        <d v="2056-05-23T00:00:00"/>
        <d v="2054-08-31T00:00:00"/>
        <d v="2074-03-03T00:00:00"/>
        <d v="2074-04-20T00:00:00"/>
        <d v="2062-08-15T00:00:00"/>
        <d v="2055-08-10T00:00:00"/>
        <d v="2076-05-26T00:00:00"/>
        <d v="2075-09-11T00:00:00"/>
        <d v="2062-07-09T00:00:00"/>
        <d v="2059-07-25T00:00:00"/>
        <d v="2062-07-06T00:00:00"/>
        <d v="2072-04-05T00:00:00"/>
        <d v="2078-07-07T00:00:00"/>
        <d v="2073-11-25T00:00:00"/>
        <d v="2053-01-30T00:00:00"/>
        <d v="2061-04-10T00:00:00"/>
        <d v="2075-09-16T00:00:00"/>
        <d v="2066-11-04T00:00:00"/>
        <d v="2056-05-28T00:00:00"/>
        <d v="2072-06-27T00:00:00"/>
        <d v="2067-04-05T00:00:00"/>
        <d v="2056-09-10T00:00:00"/>
        <d v="2072-08-09T00:00:00"/>
        <d v="2069-04-08T00:00:00"/>
      </sharedItems>
      <fieldGroup par="10"/>
    </cacheField>
    <cacheField name="kod_obszaru" numFmtId="0">
      <sharedItems/>
    </cacheField>
    <cacheField name="wspolrzedne" numFmtId="0">
      <sharedItems/>
    </cacheField>
    <cacheField name="glebokosc" numFmtId="0">
      <sharedItems containsSemiMixedTypes="0" containsString="0" containsNumber="1" containsInteger="1" minValue="7" maxValue="1270"/>
    </cacheField>
    <cacheField name="ilosc" numFmtId="0">
      <sharedItems containsSemiMixedTypes="0" containsString="0" containsNumber="1" containsInteger="1" minValue="629" maxValue="101649"/>
    </cacheField>
    <cacheField name="maksymalna ilosc dla obszaru do 100 m" numFmtId="0">
      <sharedItems containsSemiMixedTypes="0" containsString="0" containsNumber="1" containsInteger="1" minValue="0" maxValue="101649"/>
    </cacheField>
    <cacheField name="nazwa obszaru" numFmtId="0">
      <sharedItems count="30">
        <s v="Syrtis Major"/>
        <s v="Amenthes"/>
        <s v="Ismenius Lacus"/>
        <s v="Eridania"/>
        <s v="Cebrenia"/>
        <s v="Tharsis"/>
        <s v="Aeolis"/>
        <s v="Mare Acidalium"/>
        <s v="Casius"/>
        <s v="Mare Tyrrhenum"/>
        <s v="Phaethontis"/>
        <s v="Arabia"/>
        <s v="Elysium"/>
        <s v="Argyre"/>
        <s v="Margaritifer Sinus"/>
        <s v="Mare Australe"/>
        <s v="Thaumasia"/>
        <s v="Noachis"/>
        <s v="Hellas"/>
        <s v="Mare Boreum"/>
        <s v="Phoenicis Lacus"/>
        <s v="Memnonia"/>
        <s v="Oxia Palus"/>
        <s v="Lunae Palus"/>
        <s v="Arcadia"/>
        <s v="Coprates"/>
        <s v="Sinus Sabaeus"/>
        <s v="Iapygia"/>
        <s v="Amazonis"/>
        <s v="Diacria"/>
      </sharedItems>
    </cacheField>
    <cacheField name="Miesiące (data_pomiaru)" numFmtId="0" databaseField="0">
      <fieldGroup base="1">
        <rangePr groupBy="months" startDate="2050-07-15T00:00:00" endDate="2080-11-14T00:00:00"/>
        <groupItems count="14">
          <s v="&lt;15.07.2050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4.11.2080"/>
        </groupItems>
      </fieldGroup>
    </cacheField>
    <cacheField name="Kwartały (data_pomiaru)" numFmtId="0" databaseField="0">
      <fieldGroup base="1">
        <rangePr groupBy="quarters" startDate="2050-07-15T00:00:00" endDate="2080-11-14T00:00:00"/>
        <groupItems count="6">
          <s v="&lt;15.07.2050"/>
          <s v="Kwartał1"/>
          <s v="Kwartał2"/>
          <s v="Kwartał3"/>
          <s v="Kwartał4"/>
          <s v="&gt;14.11.2080"/>
        </groupItems>
      </fieldGroup>
    </cacheField>
    <cacheField name="Lata (data_pomiaru)" numFmtId="0" databaseField="0">
      <fieldGroup base="1">
        <rangePr groupBy="years" startDate="2050-07-15T00:00:00" endDate="2080-11-14T00:00:00"/>
        <groupItems count="33">
          <s v="&lt;15.07.2050"/>
          <s v="2050"/>
          <s v="2051"/>
          <s v="2052"/>
          <s v="2053"/>
          <s v="2054"/>
          <s v="2055"/>
          <s v="2056"/>
          <s v="2057"/>
          <s v="2058"/>
          <s v="2059"/>
          <s v="2060"/>
          <s v="2061"/>
          <s v="2062"/>
          <s v="2063"/>
          <s v="2064"/>
          <s v="2065"/>
          <s v="2066"/>
          <s v="2067"/>
          <s v="2068"/>
          <s v="2069"/>
          <s v="2070"/>
          <s v="2071"/>
          <s v="2072"/>
          <s v="2073"/>
          <s v="2074"/>
          <s v="2075"/>
          <s v="2076"/>
          <s v="2077"/>
          <s v="2078"/>
          <s v="2079"/>
          <s v="2080"/>
          <s v="&gt;14.11.208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ORUS" refreshedDate="46059.621206481483" backgroundQuery="1" createdVersion="8" refreshedVersion="8" minRefreshableVersion="3" recordCount="0" supportSubquery="1" supportAdvancedDrill="1" xr:uid="{829D3E5A-ADF2-47D5-AEA2-60DAD7873707}">
  <cacheSource type="external" connectionId="1"/>
  <cacheFields count="3">
    <cacheField name="[Measures].[Maksimum data_pomiaru]" caption="Maksimum data_pomiaru" numFmtId="0" hierarchy="11" level="32767"/>
    <cacheField name="[Measures].[Minimum data_pomiaru]" caption="Minimum data_pomiaru" numFmtId="0" hierarchy="12" level="32767"/>
    <cacheField name="[Zakres].[nazwa lazika].[nazwa lazika]" caption="nazwa lazika" numFmtId="0" hierarchy="8" level="1">
      <sharedItems count="101">
        <s v="Dawn 3"/>
        <s v="Dawn 4"/>
        <s v="Dawn 6"/>
        <s v="Dawn 9"/>
        <s v="Deimos 10"/>
        <s v="Deimos 11"/>
        <s v="Deimos 13"/>
        <s v="Deimos 14"/>
        <s v="Deimos 3"/>
        <s v="Deimos 4"/>
        <s v="Deimos 8"/>
        <s v="Mariner 10"/>
        <s v="Mariner 11"/>
        <s v="Mariner 12"/>
        <s v="Mariner 13"/>
        <s v="Mariner 14"/>
        <s v="Mariner 15"/>
        <s v="Mariner 16"/>
        <s v="Mariner 20"/>
        <s v="Mariner 3"/>
        <s v="Mariner 6"/>
        <s v="Mariner 7"/>
        <s v="Mariner 9"/>
        <s v="Opportunity 10"/>
        <s v="Opportunity 13"/>
        <s v="Opportunity 15"/>
        <s v="Opportunity 16"/>
        <s v="Opportunity 18"/>
        <s v="Opportunity 19"/>
        <s v="Opportunity 2"/>
        <s v="Opportunity 3"/>
        <s v="Opportunity 4"/>
        <s v="Opportunity 5"/>
        <s v="Opportunity 6"/>
        <s v="Opportunity 7"/>
        <s v="Pathfinder 2"/>
        <s v="Pathfinder 3"/>
        <s v="Pathfinder 5"/>
        <s v="Pathfinder 7"/>
        <s v="Pathfinder 9"/>
        <s v="Perseverance 4"/>
        <s v="Perseverance 5"/>
        <s v="Perseverance 6"/>
        <s v="Perseverance 7"/>
        <s v="Perseverance 8"/>
        <s v="Phobos 1"/>
        <s v="Phobos 2"/>
        <s v="Phobos 3"/>
        <s v="Phobos 4"/>
        <s v="Phobos 5"/>
        <s v="Phobos 6"/>
        <s v="Phoenix 11"/>
        <s v="Phoenix 12"/>
        <s v="Phoenix 13"/>
        <s v="Phoenix 16"/>
        <s v="Phoenix 17"/>
        <s v="Phoenix 19"/>
        <s v="Phoenix 2"/>
        <s v="Phoenix 22"/>
        <s v="Phoenix 23"/>
        <s v="Phoenix 27"/>
        <s v="Phoenix 28"/>
        <s v="Phoenix 3"/>
        <s v="Phoenix 7"/>
        <s v="Rosetta 1"/>
        <s v="Rosetta 10"/>
        <s v="Rosetta 11"/>
        <s v="Rosetta 13"/>
        <s v="Rosetta 14"/>
        <s v="Rosetta 15"/>
        <s v="Rosetta 16"/>
        <s v="Rosetta 20"/>
        <s v="Rosetta 21"/>
        <s v="Rosetta 22"/>
        <s v="Rosetta 25"/>
        <s v="Rosetta 27"/>
        <s v="Rosetta 28"/>
        <s v="Rosetta 29"/>
        <s v="Rosetta 3"/>
        <s v="Rosetta 7"/>
        <s v="Rosetta 8"/>
        <s v="Rosetta 9"/>
        <s v="Spirit 1"/>
        <s v="Spirit 11"/>
        <s v="Spirit 12"/>
        <s v="Spirit 13"/>
        <s v="Spirit 14"/>
        <s v="Spirit 15"/>
        <s v="Spirit 16"/>
        <s v="Spirit 5"/>
        <s v="Spirit 6"/>
        <s v="Spirit 7"/>
        <s v="Viking 10"/>
        <s v="Viking 13"/>
        <s v="Viking 15"/>
        <s v="Viking 17"/>
        <s v="Viking 2"/>
        <s v="Viking 4"/>
        <s v="Viking 5"/>
        <s v="Viking 7"/>
        <s v="Viking 8"/>
      </sharedItems>
    </cacheField>
  </cacheFields>
  <cacheHierarchies count="13">
    <cacheHierarchy uniqueName="[Zakres].[nr_lazika]" caption="nr_lazika" attribute="1" defaultMemberUniqueName="[Zakres].[nr_lazika].[All]" allUniqueName="[Zakres].[nr_lazika].[All]" dimensionUniqueName="[Zakres]" displayFolder="" count="0" memberValueDatatype="20" unbalanced="0"/>
    <cacheHierarchy uniqueName="[Zakres].[data_pomiaru]" caption="data_pomiaru" attribute="1" time="1" defaultMemberUniqueName="[Zakres].[data_pomiaru].[All]" allUniqueName="[Zakres].[data_pomiaru].[All]" dimensionUniqueName="[Zakres]" displayFolder="" count="0" memberValueDatatype="7" unbalanced="0"/>
    <cacheHierarchy uniqueName="[Zakres].[kod_obszaru]" caption="kod_obszaru" attribute="1" defaultMemberUniqueName="[Zakres].[kod_obszaru].[All]" allUniqueName="[Zakres].[kod_obszaru].[All]" dimensionUniqueName="[Zakres]" displayFolder="" count="0" memberValueDatatype="130" unbalanced="0"/>
    <cacheHierarchy uniqueName="[Zakres].[wspolrzedne]" caption="wspolrzedne" attribute="1" defaultMemberUniqueName="[Zakres].[wspolrzedne].[All]" allUniqueName="[Zakres].[wspolrzedne].[All]" dimensionUniqueName="[Zakres]" displayFolder="" count="0" memberValueDatatype="130" unbalanced="0"/>
    <cacheHierarchy uniqueName="[Zakres].[glebokosc]" caption="glebokosc" attribute="1" defaultMemberUniqueName="[Zakres].[glebokosc].[All]" allUniqueName="[Zakres].[glebokosc].[All]" dimensionUniqueName="[Zakres]" displayFolder="" count="0" memberValueDatatype="20" unbalanced="0"/>
    <cacheHierarchy uniqueName="[Zakres].[ilosc]" caption="ilosc" attribute="1" defaultMemberUniqueName="[Zakres].[ilosc].[All]" allUniqueName="[Zakres].[ilosc].[All]" dimensionUniqueName="[Zakres]" displayFolder="" count="0" memberValueDatatype="20" unbalanced="0"/>
    <cacheHierarchy uniqueName="[Zakres].[maksymalna ilosc dla obszaru do 100 m]" caption="maksymalna ilosc dla obszaru do 100 m" attribute="1" defaultMemberUniqueName="[Zakres].[maksymalna ilosc dla obszaru do 100 m].[All]" allUniqueName="[Zakres].[maksymalna ilosc dla obszaru do 100 m].[All]" dimensionUniqueName="[Zakres]" displayFolder="" count="0" memberValueDatatype="20" unbalanced="0"/>
    <cacheHierarchy uniqueName="[Zakres].[nazwa obszaru]" caption="nazwa obszaru" attribute="1" defaultMemberUniqueName="[Zakres].[nazwa obszaru].[All]" allUniqueName="[Zakres].[nazwa obszaru].[All]" dimensionUniqueName="[Zakres]" displayFolder="" count="0" memberValueDatatype="130" unbalanced="0"/>
    <cacheHierarchy uniqueName="[Zakres].[nazwa lazika]" caption="nazwa lazika" attribute="1" defaultMemberUniqueName="[Zakres].[nazwa lazika].[All]" allUniqueName="[Zakres].[nazwa lazika].[All]" dimensionUniqueName="[Zakres]" displayFolder="" count="2" memberValueDatatype="130" unbalanced="0">
      <fieldsUsage count="2">
        <fieldUsage x="-1"/>
        <fieldUsage x="2"/>
      </fieldsUsage>
    </cacheHierarchy>
    <cacheHierarchy uniqueName="[Measures].[__XL_Count Zakres]" caption="__XL_Count Zakres" measure="1" displayFolder="" measureGroup="Zakres" count="0" hidden="1"/>
    <cacheHierarchy uniqueName="[Measures].[__No measures defined]" caption="__No measures defined" measure="1" displayFolder="" count="0" hidden="1"/>
    <cacheHierarchy uniqueName="[Measures].[Maksimum data_pomiaru]" caption="Maksimum data_pomiaru" measure="1" displayFolder="" measureGroup="Zakr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inimum data_pomiaru]" caption="Minimum data_pomiaru" measure="1" displayFolder="" measureGroup="Zakr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Zakres" uniqueName="[Zakres]" caption="Zakres"/>
  </dimensions>
  <measureGroups count="1">
    <measureGroup name="Zakres" caption="Zakr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ORUS" refreshedDate="46059.631288310185" createdVersion="8" refreshedVersion="8" minRefreshableVersion="3" recordCount="5179" xr:uid="{5788C52A-1DEE-44D6-8495-26A48889E2AE}">
  <cacheSource type="worksheet">
    <worksheetSource ref="A1:M5180" sheet="pomiary"/>
  </cacheSource>
  <cacheFields count="12">
    <cacheField name="nr_lazika" numFmtId="0">
      <sharedItems containsSemiMixedTypes="0" containsString="0" containsNumber="1" containsInteger="1" minValue="1" maxValue="101"/>
    </cacheField>
    <cacheField name="data_pomiaru" numFmtId="14">
      <sharedItems containsSemiMixedTypes="0" containsNonDate="0" containsDate="1" containsString="0" minDate="2050-07-15T00:00:00" maxDate="2080-11-14T00:00:00"/>
    </cacheField>
    <cacheField name="kod_obszaru" numFmtId="0">
      <sharedItems/>
    </cacheField>
    <cacheField name="wspolrzedne" numFmtId="0">
      <sharedItems/>
    </cacheField>
    <cacheField name="glebokosc" numFmtId="0">
      <sharedItems containsSemiMixedTypes="0" containsString="0" containsNumber="1" containsInteger="1" minValue="7" maxValue="1270"/>
    </cacheField>
    <cacheField name="ilosc" numFmtId="0">
      <sharedItems containsSemiMixedTypes="0" containsString="0" containsNumber="1" containsInteger="1" minValue="629" maxValue="101649"/>
    </cacheField>
    <cacheField name="maksymalna ilosc dla obszaru do 100 m" numFmtId="0">
      <sharedItems containsSemiMixedTypes="0" containsString="0" containsNumber="1" containsInteger="1" minValue="0" maxValue="101649"/>
    </cacheField>
    <cacheField name="nazwa obszaru" numFmtId="0">
      <sharedItems count="30">
        <s v="Syrtis Major"/>
        <s v="Amenthes"/>
        <s v="Ismenius Lacus"/>
        <s v="Eridania"/>
        <s v="Cebrenia"/>
        <s v="Tharsis"/>
        <s v="Aeolis"/>
        <s v="Mare Acidalium"/>
        <s v="Casius"/>
        <s v="Mare Tyrrhenum"/>
        <s v="Phaethontis"/>
        <s v="Arabia"/>
        <s v="Elysium"/>
        <s v="Argyre"/>
        <s v="Margaritifer Sinus"/>
        <s v="Mare Australe"/>
        <s v="Thaumasia"/>
        <s v="Noachis"/>
        <s v="Hellas"/>
        <s v="Mare Boreum"/>
        <s v="Phoenicis Lacus"/>
        <s v="Memnonia"/>
        <s v="Oxia Palus"/>
        <s v="Lunae Palus"/>
        <s v="Arcadia"/>
        <s v="Coprates"/>
        <s v="Sinus Sabaeus"/>
        <s v="Iapygia"/>
        <s v="Amazonis"/>
        <s v="Diacria"/>
      </sharedItems>
    </cacheField>
    <cacheField name="nazwa lazika" numFmtId="0">
      <sharedItems/>
    </cacheField>
    <cacheField name="data wysłania z ziemi" numFmtId="0">
      <sharedItems containsSemiMixedTypes="0" containsString="0" containsNumber="1" containsInteger="1" minValue="2049" maxValue="2073"/>
    </cacheField>
    <cacheField name="data pomiaru l.całkowita" numFmtId="0">
      <sharedItems containsSemiMixedTypes="0" containsString="0" containsNumber="1" containsInteger="1" minValue="2050" maxValue="2080" count="31">
        <n v="2061"/>
        <n v="2056"/>
        <n v="2075"/>
        <n v="2059"/>
        <n v="2058"/>
        <n v="2072"/>
        <n v="2076"/>
        <n v="2052"/>
        <n v="2067"/>
        <n v="2055"/>
        <n v="2070"/>
        <n v="2074"/>
        <n v="2069"/>
        <n v="2065"/>
        <n v="2060"/>
        <n v="2064"/>
        <n v="2057"/>
        <n v="2066"/>
        <n v="2068"/>
        <n v="2071"/>
        <n v="2062"/>
        <n v="2054"/>
        <n v="2053"/>
        <n v="2063"/>
        <n v="2073"/>
        <n v="2077"/>
        <n v="2050"/>
        <n v="2051"/>
        <n v="2078"/>
        <n v="2080"/>
        <n v="2079"/>
      </sharedItems>
    </cacheField>
    <cacheField name="roznice lat od wyslania a pracy lazika" numFmtId="0">
      <sharedItems containsSemiMixedTypes="0" containsString="0" containsNumber="1" containsInteger="1" minValue="0" maxValue="11" count="12">
        <n v="7"/>
        <n v="2"/>
        <n v="10"/>
        <n v="5"/>
        <n v="1"/>
        <n v="3"/>
        <n v="4"/>
        <n v="6"/>
        <n v="8"/>
        <n v="0"/>
        <n v="9"/>
        <n v="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ORUS" refreshedDate="46059.644659027777" createdVersion="8" refreshedVersion="8" minRefreshableVersion="3" recordCount="5179" xr:uid="{7F4B176A-8E18-49B3-B1AD-8D64E64FD828}">
  <cacheSource type="worksheet">
    <worksheetSource ref="E1:O5180" sheet="pomiary"/>
  </cacheSource>
  <cacheFields count="11">
    <cacheField name="glebokosc" numFmtId="0">
      <sharedItems containsSemiMixedTypes="0" containsString="0" containsNumber="1" containsInteger="1" minValue="7" maxValue="1270"/>
    </cacheField>
    <cacheField name="ilosc" numFmtId="0">
      <sharedItems containsSemiMixedTypes="0" containsString="0" containsNumber="1" containsInteger="1" minValue="629" maxValue="101649"/>
    </cacheField>
    <cacheField name="maksymalna ilosc dla obszaru do 100 m" numFmtId="0">
      <sharedItems containsSemiMixedTypes="0" containsString="0" containsNumber="1" containsInteger="1" minValue="0" maxValue="101649"/>
    </cacheField>
    <cacheField name="nazwa obszaru" numFmtId="0">
      <sharedItems/>
    </cacheField>
    <cacheField name="nazwa lazika" numFmtId="0">
      <sharedItems count="101">
        <s v="Viking 8"/>
        <s v="Spirit 14"/>
        <s v="Phobos 6"/>
        <s v="Viking 13"/>
        <s v="Perseverance 8"/>
        <s v="Mariner 20"/>
        <s v="Phoenix 7"/>
        <s v="Mariner 12"/>
        <s v="Rosetta 29"/>
        <s v="Mariner 6"/>
        <s v="Pathfinder 9"/>
        <s v="Phobos 1"/>
        <s v="Spirit 6"/>
        <s v="Opportunity 19"/>
        <s v="Spirit 5"/>
        <s v="Opportunity 3"/>
        <s v="Mariner 15"/>
        <s v="Deimos 3"/>
        <s v="Mariner 10"/>
        <s v="Opportunity 7"/>
        <s v="Opportunity 10"/>
        <s v="Opportunity 5"/>
        <s v="Mariner 13"/>
        <s v="Rosetta 9"/>
        <s v="Opportunity 18"/>
        <s v="Rosetta 7"/>
        <s v="Phoenix 19"/>
        <s v="Rosetta 13"/>
        <s v="Spirit 11"/>
        <s v="Phoenix 16"/>
        <s v="Viking 15"/>
        <s v="Deimos 10"/>
        <s v="Opportunity 15"/>
        <s v="Dawn 4"/>
        <s v="Pathfinder 2"/>
        <s v="Phobos 2"/>
        <s v="Mariner 11"/>
        <s v="Deimos 4"/>
        <s v="Perseverance 6"/>
        <s v="Opportunity 2"/>
        <s v="Phobos 5"/>
        <s v="Dawn 6"/>
        <s v="Mariner 9"/>
        <s v="Rosetta 8"/>
        <s v="Deimos 11"/>
        <s v="Rosetta 22"/>
        <s v="Deimos 13"/>
        <s v="Phoenix 13"/>
        <s v="Rosetta 20"/>
        <s v="Spirit 15"/>
        <s v="Rosetta 16"/>
        <s v="Viking 10"/>
        <s v="Spirit 7"/>
        <s v="Rosetta 27"/>
        <s v="Phoenix 22"/>
        <s v="Opportunity 4"/>
        <s v="Opportunity 6"/>
        <s v="Opportunity 16"/>
        <s v="Rosetta 3"/>
        <s v="Deimos 14"/>
        <s v="Phoenix 11"/>
        <s v="Mariner 14"/>
        <s v="Mariner 16"/>
        <s v="Rosetta 25"/>
        <s v="Phoenix 17"/>
        <s v="Spirit 1"/>
        <s v="Mariner 7"/>
        <s v="Viking 4"/>
        <s v="Mariner 3"/>
        <s v="Rosetta 1"/>
        <s v="Pathfinder 3"/>
        <s v="Perseverance 7"/>
        <s v="Phoenix 23"/>
        <s v="Dawn 9"/>
        <s v="Rosetta 10"/>
        <s v="Perseverance 5"/>
        <s v="Pathfinder 5"/>
        <s v="Pathfinder 7"/>
        <s v="Viking 2"/>
        <s v="Rosetta 11"/>
        <s v="Phoenix 27"/>
        <s v="Deimos 8"/>
        <s v="Rosetta 21"/>
        <s v="Phobos 3"/>
        <s v="Spirit 13"/>
        <s v="Phoenix 28"/>
        <s v="Phoenix 12"/>
        <s v="Phoenix 3"/>
        <s v="Perseverance 4"/>
        <s v="Rosetta 15"/>
        <s v="Viking 17"/>
        <s v="Rosetta 28"/>
        <s v="Phobos 4"/>
        <s v="Viking 7"/>
        <s v="Spirit 12"/>
        <s v="Phoenix 2"/>
        <s v="Viking 5"/>
        <s v="Dawn 3"/>
        <s v="Spirit 16"/>
        <s v="Opportunity 13"/>
        <s v="Rosetta 14"/>
      </sharedItems>
    </cacheField>
    <cacheField name="współrzędne lądowania" numFmtId="0">
      <sharedItems/>
    </cacheField>
    <cacheField name="data wysłania z ziemi" numFmtId="0">
      <sharedItems containsSemiMixedTypes="0" containsString="0" containsNumber="1" containsInteger="1" minValue="2049" maxValue="2073"/>
    </cacheField>
    <cacheField name="data pomiaru l.całkowita" numFmtId="0">
      <sharedItems containsSemiMixedTypes="0" containsString="0" containsNumber="1" containsInteger="1" minValue="2050" maxValue="2080"/>
    </cacheField>
    <cacheField name="roznice lat od wyslania a pracy lazika" numFmtId="0">
      <sharedItems containsSemiMixedTypes="0" containsString="0" containsNumber="1" containsInteger="1" minValue="0" maxValue="11"/>
    </cacheField>
    <cacheField name="Praca na której polkuli" numFmtId="0">
      <sharedItems count="2">
        <s v="N"/>
        <s v="S"/>
      </sharedItems>
    </cacheField>
    <cacheField name="Lądowanie na półkuli" numFmtId="0">
      <sharedItems count="2">
        <s v="N"/>
        <s v="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79">
  <r>
    <n v="17"/>
    <x v="0"/>
    <s v="MC-13"/>
    <s v="13.17N, 77.80E"/>
    <n v="344"/>
    <n v="5622"/>
    <n v="0"/>
    <x v="0"/>
  </r>
  <r>
    <n v="17"/>
    <x v="1"/>
    <s v="MC-14"/>
    <s v="14.93N, 106.00E"/>
    <n v="43"/>
    <n v="2054"/>
    <n v="2054"/>
    <x v="1"/>
  </r>
  <r>
    <n v="47"/>
    <x v="2"/>
    <s v="MC-05"/>
    <s v="45.57N, 3.30E"/>
    <n v="9"/>
    <n v="23366"/>
    <n v="23366"/>
    <x v="2"/>
  </r>
  <r>
    <n v="27"/>
    <x v="3"/>
    <s v="MC-29"/>
    <s v="53.79S, 121.01E"/>
    <n v="169"/>
    <n v="72463"/>
    <n v="0"/>
    <x v="3"/>
  </r>
  <r>
    <n v="19"/>
    <x v="4"/>
    <s v="MC-07"/>
    <s v="42.75N, 158.49E"/>
    <n v="96"/>
    <n v="3022"/>
    <n v="3022"/>
    <x v="4"/>
  </r>
  <r>
    <n v="101"/>
    <x v="5"/>
    <s v="MC-07"/>
    <s v="40.88N, 162.15E"/>
    <n v="1270"/>
    <n v="2461"/>
    <n v="0"/>
    <x v="4"/>
  </r>
  <r>
    <n v="12"/>
    <x v="4"/>
    <s v="MC-09"/>
    <s v="6.42N, 119.66W"/>
    <n v="45"/>
    <n v="3764"/>
    <n v="3764"/>
    <x v="5"/>
  </r>
  <r>
    <n v="82"/>
    <x v="6"/>
    <s v="MC-23"/>
    <s v="21.38S, 171.49E"/>
    <n v="137"/>
    <n v="8000"/>
    <n v="0"/>
    <x v="6"/>
  </r>
  <r>
    <n v="7"/>
    <x v="7"/>
    <s v="MC-04"/>
    <s v="37.86N, 40.31W"/>
    <n v="163"/>
    <n v="6006"/>
    <n v="0"/>
    <x v="7"/>
  </r>
  <r>
    <n v="79"/>
    <x v="8"/>
    <s v="MC-06"/>
    <s v="36.31N, 103.41E"/>
    <n v="252"/>
    <n v="4902"/>
    <n v="0"/>
    <x v="8"/>
  </r>
  <r>
    <n v="2"/>
    <x v="9"/>
    <s v="MC-22"/>
    <s v="11.95S, 122.63E"/>
    <n v="124"/>
    <n v="1788"/>
    <n v="0"/>
    <x v="9"/>
  </r>
  <r>
    <n v="39"/>
    <x v="10"/>
    <s v="MC-24"/>
    <s v="47.29S, 178.82W"/>
    <n v="482"/>
    <n v="3313"/>
    <n v="0"/>
    <x v="10"/>
  </r>
  <r>
    <n v="22"/>
    <x v="11"/>
    <s v="MC-12"/>
    <s v="27.63N, 36.90E"/>
    <n v="128"/>
    <n v="6832"/>
    <n v="0"/>
    <x v="11"/>
  </r>
  <r>
    <n v="42"/>
    <x v="12"/>
    <s v="MC-15"/>
    <s v="22.21N, 175.94E"/>
    <n v="88"/>
    <n v="4076"/>
    <n v="4076"/>
    <x v="12"/>
  </r>
  <r>
    <n v="61"/>
    <x v="13"/>
    <s v="MC-26"/>
    <s v="56.95S, 10.43W"/>
    <n v="103"/>
    <n v="19313"/>
    <n v="0"/>
    <x v="13"/>
  </r>
  <r>
    <n v="41"/>
    <x v="14"/>
    <s v="MC-05"/>
    <s v="52.72N, 33.24E"/>
    <n v="221"/>
    <n v="45837"/>
    <n v="0"/>
    <x v="2"/>
  </r>
  <r>
    <n v="51"/>
    <x v="15"/>
    <s v="MC-26"/>
    <s v="62.33S, 44.07W"/>
    <n v="128"/>
    <n v="6205"/>
    <n v="0"/>
    <x v="13"/>
  </r>
  <r>
    <n v="10"/>
    <x v="16"/>
    <s v="MC-19"/>
    <s v="29.56S, 43.00W"/>
    <n v="39"/>
    <n v="14025"/>
    <n v="14025"/>
    <x v="14"/>
  </r>
  <r>
    <n v="28"/>
    <x v="17"/>
    <s v="MC-26"/>
    <s v="64.01S, 43.55W"/>
    <n v="631"/>
    <n v="29243"/>
    <n v="0"/>
    <x v="13"/>
  </r>
  <r>
    <n v="5"/>
    <x v="18"/>
    <s v="MC-12"/>
    <s v="8.68N, 43.52E"/>
    <n v="241"/>
    <n v="5255"/>
    <n v="0"/>
    <x v="11"/>
  </r>
  <r>
    <n v="55"/>
    <x v="19"/>
    <s v="MC-15"/>
    <s v="19.54N, 141.26E"/>
    <n v="416"/>
    <n v="7512"/>
    <n v="0"/>
    <x v="12"/>
  </r>
  <r>
    <n v="27"/>
    <x v="20"/>
    <s v="MC-30"/>
    <s v="66.36S, 93.62E"/>
    <n v="137"/>
    <n v="5255"/>
    <n v="0"/>
    <x v="15"/>
  </r>
  <r>
    <n v="56"/>
    <x v="21"/>
    <s v="MC-25"/>
    <s v="44.94S, 80.74W"/>
    <n v="447"/>
    <n v="5622"/>
    <n v="0"/>
    <x v="16"/>
  </r>
  <r>
    <n v="53"/>
    <x v="22"/>
    <s v="MC-24"/>
    <s v="58.94S, 178.97W"/>
    <n v="75"/>
    <n v="5622"/>
    <n v="5622"/>
    <x v="10"/>
  </r>
  <r>
    <n v="8"/>
    <x v="23"/>
    <s v="MC-27"/>
    <s v="39.62S, 8.55E"/>
    <n v="50"/>
    <n v="2188"/>
    <n v="2188"/>
    <x v="17"/>
  </r>
  <r>
    <n v="66"/>
    <x v="24"/>
    <s v="MC-15"/>
    <s v="23.02N, 153.14E"/>
    <n v="163"/>
    <n v="5255"/>
    <n v="0"/>
    <x v="12"/>
  </r>
  <r>
    <n v="19"/>
    <x v="25"/>
    <s v="MC-07"/>
    <s v="44.02N, 171.05E"/>
    <n v="65"/>
    <n v="5076"/>
    <n v="5076"/>
    <x v="4"/>
  </r>
  <r>
    <n v="53"/>
    <x v="26"/>
    <s v="MC-30"/>
    <s v="71.57S, 164.73W"/>
    <n v="41"/>
    <n v="2188"/>
    <n v="2188"/>
    <x v="15"/>
  </r>
  <r>
    <n v="60"/>
    <x v="27"/>
    <s v="MC-26"/>
    <s v="33.31S, 39.83W"/>
    <n v="264"/>
    <n v="14551"/>
    <n v="0"/>
    <x v="13"/>
  </r>
  <r>
    <n v="64"/>
    <x v="28"/>
    <s v="MC-28"/>
    <s v="62.19S, 75.08E"/>
    <n v="59"/>
    <n v="14551"/>
    <n v="14551"/>
    <x v="18"/>
  </r>
  <r>
    <n v="88"/>
    <x v="29"/>
    <s v="MC-19"/>
    <s v="7.66S, 21.47W"/>
    <n v="120"/>
    <n v="1526"/>
    <n v="0"/>
    <x v="14"/>
  </r>
  <r>
    <n v="69"/>
    <x v="30"/>
    <s v="MC-01"/>
    <s v="75.21N, 170.64E"/>
    <n v="572"/>
    <n v="63326"/>
    <n v="0"/>
    <x v="19"/>
  </r>
  <r>
    <n v="44"/>
    <x v="31"/>
    <s v="MC-07"/>
    <s v="47.52N, 132.85E"/>
    <n v="29"/>
    <n v="9074"/>
    <n v="9074"/>
    <x v="4"/>
  </r>
  <r>
    <n v="86"/>
    <x v="32"/>
    <s v="MC-07"/>
    <s v="59.66N, 139.08E"/>
    <n v="52"/>
    <n v="7512"/>
    <n v="7512"/>
    <x v="4"/>
  </r>
  <r>
    <n v="20"/>
    <x v="33"/>
    <s v="MC-28"/>
    <s v="59.70S, 75.27E"/>
    <n v="204"/>
    <n v="7052"/>
    <n v="0"/>
    <x v="18"/>
  </r>
  <r>
    <n v="69"/>
    <x v="34"/>
    <s v="MC-07"/>
    <s v="56.50N, 169.58E"/>
    <n v="157"/>
    <n v="2880"/>
    <n v="0"/>
    <x v="4"/>
  </r>
  <r>
    <n v="31"/>
    <x v="35"/>
    <s v="MC-01"/>
    <s v="70.55N, 70.70W"/>
    <n v="93"/>
    <n v="8000"/>
    <n v="8000"/>
    <x v="19"/>
  </r>
  <r>
    <n v="47"/>
    <x v="36"/>
    <s v="MC-04"/>
    <s v="45.57N, 29.74W"/>
    <n v="82"/>
    <n v="1267"/>
    <n v="1267"/>
    <x v="7"/>
  </r>
  <r>
    <n v="44"/>
    <x v="37"/>
    <s v="MC-06"/>
    <s v="64.10N, 118.82E"/>
    <n v="63"/>
    <n v="5436"/>
    <n v="5436"/>
    <x v="8"/>
  </r>
  <r>
    <n v="58"/>
    <x v="38"/>
    <s v="MC-26"/>
    <s v="62.65S, 4.75W"/>
    <n v="67"/>
    <n v="6205"/>
    <n v="6205"/>
    <x v="13"/>
  </r>
  <r>
    <n v="94"/>
    <x v="39"/>
    <s v="MC-29"/>
    <s v="63.63S, 151.88E"/>
    <n v="11"/>
    <n v="2739"/>
    <n v="2739"/>
    <x v="3"/>
  </r>
  <r>
    <n v="35"/>
    <x v="40"/>
    <s v="MC-17"/>
    <s v="1.50S, 110.31W"/>
    <n v="82"/>
    <n v="1526"/>
    <n v="1526"/>
    <x v="20"/>
  </r>
  <r>
    <n v="23"/>
    <x v="41"/>
    <s v="MC-16"/>
    <s v="19.75S, 164.61W"/>
    <n v="88"/>
    <n v="1656"/>
    <n v="1656"/>
    <x v="21"/>
  </r>
  <r>
    <n v="35"/>
    <x v="42"/>
    <s v="MC-17"/>
    <s v="24.07S, 92.99W"/>
    <n v="133"/>
    <n v="3022"/>
    <n v="0"/>
    <x v="20"/>
  </r>
  <r>
    <n v="6"/>
    <x v="43"/>
    <s v="MC-01"/>
    <s v="85.59N, 139.95E"/>
    <n v="188"/>
    <n v="56210"/>
    <n v="0"/>
    <x v="19"/>
  </r>
  <r>
    <n v="29"/>
    <x v="44"/>
    <s v="MC-16"/>
    <s v="26.72S, 157.74W"/>
    <n v="133"/>
    <n v="5812"/>
    <n v="0"/>
    <x v="21"/>
  </r>
  <r>
    <n v="55"/>
    <x v="45"/>
    <s v="MC-07"/>
    <s v="45.85N, 147.96E"/>
    <n v="702"/>
    <n v="4235"/>
    <n v="0"/>
    <x v="4"/>
  </r>
  <r>
    <n v="99"/>
    <x v="46"/>
    <s v="MC-05"/>
    <s v="37.11N, 4.22E"/>
    <n v="292"/>
    <n v="7512"/>
    <n v="0"/>
    <x v="2"/>
  </r>
  <r>
    <n v="50"/>
    <x v="47"/>
    <s v="MC-15"/>
    <s v="23.36N, 152.33E"/>
    <n v="47"/>
    <n v="5812"/>
    <n v="5812"/>
    <x v="12"/>
  </r>
  <r>
    <n v="26"/>
    <x v="48"/>
    <s v="MC-28"/>
    <s v="49.85S, 71.88E"/>
    <n v="19"/>
    <n v="3022"/>
    <n v="3022"/>
    <x v="18"/>
  </r>
  <r>
    <n v="95"/>
    <x v="49"/>
    <s v="MC-17"/>
    <s v="8.12S, 101.17W"/>
    <n v="231"/>
    <n v="3022"/>
    <n v="0"/>
    <x v="20"/>
  </r>
  <r>
    <n v="4"/>
    <x v="50"/>
    <s v="MC-19"/>
    <s v="25.80S, 21.86W"/>
    <n v="12"/>
    <n v="13527"/>
    <n v="13527"/>
    <x v="14"/>
  </r>
  <r>
    <n v="65"/>
    <x v="51"/>
    <s v="MC-11"/>
    <s v="8.06N, 8.70W"/>
    <n v="85"/>
    <n v="2054"/>
    <n v="2054"/>
    <x v="22"/>
  </r>
  <r>
    <n v="47"/>
    <x v="52"/>
    <s v="MC-12"/>
    <s v="13.91N, 1.51E"/>
    <n v="307"/>
    <n v="3167"/>
    <n v="0"/>
    <x v="11"/>
  </r>
  <r>
    <n v="32"/>
    <x v="53"/>
    <s v="MC-25"/>
    <s v="43.58S, 83.86W"/>
    <n v="9"/>
    <n v="2188"/>
    <n v="2188"/>
    <x v="16"/>
  </r>
  <r>
    <n v="75"/>
    <x v="54"/>
    <s v="MC-28"/>
    <s v="40.27S, 103.84E"/>
    <n v="264"/>
    <n v="11011"/>
    <n v="0"/>
    <x v="18"/>
  </r>
  <r>
    <n v="42"/>
    <x v="55"/>
    <s v="MC-07"/>
    <s v="36.18N, 172.83E"/>
    <n v="100"/>
    <n v="18486"/>
    <n v="18486"/>
    <x v="4"/>
  </r>
  <r>
    <n v="51"/>
    <x v="56"/>
    <s v="MC-26"/>
    <s v="57.85S, 49.61W"/>
    <n v="221"/>
    <n v="23366"/>
    <n v="0"/>
    <x v="13"/>
  </r>
  <r>
    <n v="31"/>
    <x v="57"/>
    <s v="MC-01"/>
    <s v="82.61N, 96.51W"/>
    <n v="22"/>
    <n v="33322"/>
    <n v="33322"/>
    <x v="19"/>
  </r>
  <r>
    <n v="33"/>
    <x v="58"/>
    <s v="MC-01"/>
    <s v="67.23N, 47.21E"/>
    <n v="100"/>
    <n v="3022"/>
    <n v="3022"/>
    <x v="19"/>
  </r>
  <r>
    <n v="69"/>
    <x v="59"/>
    <s v="MC-01"/>
    <s v="77.78N, 171.50E"/>
    <n v="50"/>
    <n v="33322"/>
    <n v="33322"/>
    <x v="19"/>
  </r>
  <r>
    <n v="69"/>
    <x v="60"/>
    <s v="MC-07"/>
    <s v="48.41N, 144.07E"/>
    <n v="631"/>
    <n v="20205"/>
    <n v="0"/>
    <x v="4"/>
  </r>
  <r>
    <n v="27"/>
    <x v="61"/>
    <s v="MC-30"/>
    <s v="74.01S, 95.91E"/>
    <n v="20"/>
    <n v="14551"/>
    <n v="14551"/>
    <x v="15"/>
  </r>
  <r>
    <n v="85"/>
    <x v="62"/>
    <s v="MC-14"/>
    <s v="9.77N, 111.16E"/>
    <n v="57"/>
    <n v="2739"/>
    <n v="2739"/>
    <x v="1"/>
  </r>
  <r>
    <n v="66"/>
    <x v="63"/>
    <s v="MC-14"/>
    <s v="3.29N, 133.30E"/>
    <n v="47"/>
    <n v="2188"/>
    <n v="2188"/>
    <x v="1"/>
  </r>
  <r>
    <n v="73"/>
    <x v="64"/>
    <s v="MC-30"/>
    <s v="69.47S, 79.73W"/>
    <n v="72"/>
    <n v="31157"/>
    <n v="31157"/>
    <x v="15"/>
  </r>
  <r>
    <n v="48"/>
    <x v="65"/>
    <s v="MC-07"/>
    <s v="53.83N, 129.91E"/>
    <n v="277"/>
    <n v="21171"/>
    <n v="0"/>
    <x v="4"/>
  </r>
  <r>
    <n v="47"/>
    <x v="66"/>
    <s v="MC-04"/>
    <s v="47.48N, 35.67W"/>
    <n v="27"/>
    <n v="1010"/>
    <n v="1010"/>
    <x v="7"/>
  </r>
  <r>
    <n v="95"/>
    <x v="67"/>
    <s v="MC-10"/>
    <s v="27.53N, 66.12W"/>
    <n v="169"/>
    <n v="6832"/>
    <n v="0"/>
    <x v="23"/>
  </r>
  <r>
    <n v="47"/>
    <x v="68"/>
    <s v="MC-04"/>
    <s v="33.46N, 41.15W"/>
    <n v="15"/>
    <n v="756"/>
    <n v="756"/>
    <x v="7"/>
  </r>
  <r>
    <n v="44"/>
    <x v="69"/>
    <s v="MC-01"/>
    <s v="87.89N, 147.96E"/>
    <n v="36"/>
    <n v="45837"/>
    <n v="45837"/>
    <x v="19"/>
  </r>
  <r>
    <n v="99"/>
    <x v="70"/>
    <s v="MC-12"/>
    <s v="14.48N, 22.79E"/>
    <n v="128"/>
    <n v="4731"/>
    <n v="0"/>
    <x v="11"/>
  </r>
  <r>
    <n v="72"/>
    <x v="71"/>
    <s v="MC-17"/>
    <s v="28.76S, 124.65W"/>
    <n v="524"/>
    <n v="8519"/>
    <n v="0"/>
    <x v="20"/>
  </r>
  <r>
    <n v="42"/>
    <x v="72"/>
    <s v="MC-15"/>
    <s v="29.72N, 137.26E"/>
    <n v="36"/>
    <n v="4731"/>
    <n v="4731"/>
    <x v="12"/>
  </r>
  <r>
    <n v="18"/>
    <x v="73"/>
    <s v="MC-16"/>
    <s v="15.15S, 179.43W"/>
    <n v="67"/>
    <n v="7752"/>
    <n v="7752"/>
    <x v="21"/>
  </r>
  <r>
    <n v="61"/>
    <x v="74"/>
    <s v="MC-30"/>
    <s v="88.77S, 41.42W"/>
    <n v="61"/>
    <n v="5812"/>
    <n v="5812"/>
    <x v="15"/>
  </r>
  <r>
    <n v="43"/>
    <x v="75"/>
    <s v="MC-09"/>
    <s v="3.44N, 113.17W"/>
    <n v="212"/>
    <n v="4235"/>
    <n v="0"/>
    <x v="5"/>
  </r>
  <r>
    <n v="94"/>
    <x v="76"/>
    <s v="MC-30"/>
    <s v="66.92S, 160.00E"/>
    <n v="36"/>
    <n v="5255"/>
    <n v="5255"/>
    <x v="15"/>
  </r>
  <r>
    <n v="77"/>
    <x v="77"/>
    <s v="MC-28"/>
    <s v="36.34S, 96.54E"/>
    <n v="181"/>
    <n v="1788"/>
    <n v="0"/>
    <x v="18"/>
  </r>
  <r>
    <n v="89"/>
    <x v="78"/>
    <s v="MC-25"/>
    <s v="52.46S, 90.42W"/>
    <n v="252"/>
    <n v="2054"/>
    <n v="0"/>
    <x v="16"/>
  </r>
  <r>
    <n v="31"/>
    <x v="79"/>
    <s v="MC-03"/>
    <s v="51.59N, 113.49W"/>
    <n v="157"/>
    <n v="1010"/>
    <n v="0"/>
    <x v="24"/>
  </r>
  <r>
    <n v="55"/>
    <x v="80"/>
    <s v="MC-07"/>
    <s v="33.27N, 159.24E"/>
    <n v="11"/>
    <n v="629"/>
    <n v="629"/>
    <x v="4"/>
  </r>
  <r>
    <n v="61"/>
    <x v="81"/>
    <s v="MC-30"/>
    <s v="74.69S, 19.73W"/>
    <n v="75"/>
    <n v="7752"/>
    <n v="7752"/>
    <x v="15"/>
  </r>
  <r>
    <n v="52"/>
    <x v="82"/>
    <s v="MC-09"/>
    <s v="11.53N, 133.97W"/>
    <n v="61"/>
    <n v="3313"/>
    <n v="3313"/>
    <x v="5"/>
  </r>
  <r>
    <n v="54"/>
    <x v="83"/>
    <s v="MC-14"/>
    <s v="21.43N, 114.98E"/>
    <n v="365"/>
    <n v="1526"/>
    <n v="0"/>
    <x v="1"/>
  </r>
  <r>
    <n v="59"/>
    <x v="84"/>
    <s v="MC-28"/>
    <s v="41.21S, 110.23E"/>
    <n v="96"/>
    <n v="8255"/>
    <n v="8255"/>
    <x v="18"/>
  </r>
  <r>
    <n v="31"/>
    <x v="85"/>
    <s v="MC-03"/>
    <s v="53.52N, 93.06W"/>
    <n v="63"/>
    <n v="2324"/>
    <n v="2324"/>
    <x v="24"/>
  </r>
  <r>
    <n v="63"/>
    <x v="86"/>
    <s v="MC-30"/>
    <s v="71.70S, 123.32E"/>
    <n v="196"/>
    <n v="4731"/>
    <n v="0"/>
    <x v="15"/>
  </r>
  <r>
    <n v="34"/>
    <x v="87"/>
    <s v="MC-06"/>
    <s v="34.22N, 100.25E"/>
    <n v="1057"/>
    <n v="5076"/>
    <n v="0"/>
    <x v="8"/>
  </r>
  <r>
    <n v="54"/>
    <x v="88"/>
    <s v="MC-14"/>
    <s v="3.17N, 130.43E"/>
    <n v="57"/>
    <n v="7512"/>
    <n v="7512"/>
    <x v="1"/>
  </r>
  <r>
    <n v="83"/>
    <x v="89"/>
    <s v="MC-06"/>
    <s v="56.93N, 77.16E"/>
    <n v="32"/>
    <n v="8255"/>
    <n v="8255"/>
    <x v="8"/>
  </r>
  <r>
    <n v="56"/>
    <x v="90"/>
    <s v="MC-18"/>
    <s v="29.36S, 67.24W"/>
    <n v="41"/>
    <n v="2599"/>
    <n v="2599"/>
    <x v="25"/>
  </r>
  <r>
    <n v="86"/>
    <x v="91"/>
    <s v="MC-07"/>
    <s v="52.81N, 144.34E"/>
    <n v="77"/>
    <n v="8519"/>
    <n v="8519"/>
    <x v="4"/>
  </r>
  <r>
    <n v="50"/>
    <x v="92"/>
    <s v="MC-15"/>
    <s v="13.98N, 145.69E"/>
    <n v="34"/>
    <n v="6409"/>
    <n v="6409"/>
    <x v="12"/>
  </r>
  <r>
    <n v="9"/>
    <x v="93"/>
    <s v="MC-27"/>
    <s v="33.63S, 9.19E"/>
    <n v="93"/>
    <n v="4563"/>
    <n v="4563"/>
    <x v="17"/>
  </r>
  <r>
    <n v="42"/>
    <x v="94"/>
    <s v="MC-15"/>
    <s v="12.92N, 139.46E"/>
    <n v="75"/>
    <n v="3022"/>
    <n v="3022"/>
    <x v="12"/>
  </r>
  <r>
    <n v="27"/>
    <x v="95"/>
    <s v="MC-30"/>
    <s v="75.67S, 104.00E"/>
    <n v="702"/>
    <n v="2461"/>
    <n v="0"/>
    <x v="15"/>
  </r>
  <r>
    <n v="82"/>
    <x v="96"/>
    <s v="MC-29"/>
    <s v="58.52S, 176.05E"/>
    <n v="39"/>
    <n v="2188"/>
    <n v="2188"/>
    <x v="3"/>
  </r>
  <r>
    <n v="33"/>
    <x v="97"/>
    <s v="MC-01"/>
    <s v="73.59N, 35.87E"/>
    <n v="157"/>
    <n v="22220"/>
    <n v="0"/>
    <x v="19"/>
  </r>
  <r>
    <n v="11"/>
    <x v="98"/>
    <s v="MC-30"/>
    <s v="76.27S, 33.89W"/>
    <n v="152"/>
    <n v="5255"/>
    <n v="0"/>
    <x v="15"/>
  </r>
  <r>
    <n v="75"/>
    <x v="99"/>
    <s v="MC-28"/>
    <s v="43.95S, 101.08E"/>
    <n v="61"/>
    <n v="5436"/>
    <n v="5436"/>
    <x v="18"/>
  </r>
  <r>
    <n v="76"/>
    <x v="100"/>
    <s v="MC-07"/>
    <s v="40.43N, 176.28E"/>
    <n v="241"/>
    <n v="4076"/>
    <n v="0"/>
    <x v="4"/>
  </r>
  <r>
    <n v="52"/>
    <x v="101"/>
    <s v="MC-09"/>
    <s v="28.97N, 120.41W"/>
    <n v="277"/>
    <n v="10654"/>
    <n v="0"/>
    <x v="5"/>
  </r>
  <r>
    <n v="87"/>
    <x v="102"/>
    <s v="MC-26"/>
    <s v="52.92S, 43.79W"/>
    <n v="702"/>
    <n v="1396"/>
    <n v="0"/>
    <x v="13"/>
  </r>
  <r>
    <n v="35"/>
    <x v="103"/>
    <s v="MC-17"/>
    <s v="10.67S, 101.85W"/>
    <n v="109"/>
    <n v="4902"/>
    <n v="0"/>
    <x v="20"/>
  </r>
  <r>
    <n v="19"/>
    <x v="104"/>
    <s v="MC-07"/>
    <s v="36.04N, 158.47E"/>
    <n v="41"/>
    <n v="4731"/>
    <n v="4731"/>
    <x v="4"/>
  </r>
  <r>
    <n v="66"/>
    <x v="105"/>
    <s v="MC-15"/>
    <s v="6.44N, 164.92E"/>
    <n v="137"/>
    <n v="883"/>
    <n v="0"/>
    <x v="12"/>
  </r>
  <r>
    <n v="61"/>
    <x v="106"/>
    <s v="MC-30"/>
    <s v="69.46S, 5.84W"/>
    <n v="231"/>
    <n v="17000"/>
    <n v="0"/>
    <x v="15"/>
  </r>
  <r>
    <n v="89"/>
    <x v="107"/>
    <s v="MC-25"/>
    <s v="44.43S, 111.56W"/>
    <n v="702"/>
    <n v="8791"/>
    <n v="0"/>
    <x v="16"/>
  </r>
  <r>
    <n v="35"/>
    <x v="108"/>
    <s v="MC-17"/>
    <s v="25.67S, 113.49W"/>
    <n v="80"/>
    <n v="3461"/>
    <n v="3461"/>
    <x v="20"/>
  </r>
  <r>
    <n v="40"/>
    <x v="109"/>
    <s v="MC-23"/>
    <s v="25.96S, 151.59E"/>
    <n v="169"/>
    <n v="11011"/>
    <n v="0"/>
    <x v="6"/>
  </r>
  <r>
    <n v="61"/>
    <x v="110"/>
    <s v="MC-30"/>
    <s v="66.92S, 35.65W"/>
    <n v="447"/>
    <n v="3022"/>
    <n v="0"/>
    <x v="15"/>
  </r>
  <r>
    <n v="82"/>
    <x v="111"/>
    <s v="MC-29"/>
    <s v="32.46S, 152.33E"/>
    <n v="169"/>
    <n v="1526"/>
    <n v="0"/>
    <x v="3"/>
  </r>
  <r>
    <n v="3"/>
    <x v="112"/>
    <s v="MC-24"/>
    <s v="42.93S, 121.66W"/>
    <n v="482"/>
    <n v="1267"/>
    <n v="0"/>
    <x v="10"/>
  </r>
  <r>
    <n v="44"/>
    <x v="113"/>
    <s v="MC-06"/>
    <s v="40.33N, 107.44E"/>
    <n v="32"/>
    <n v="1396"/>
    <n v="1396"/>
    <x v="8"/>
  </r>
  <r>
    <n v="60"/>
    <x v="114"/>
    <s v="MC-26"/>
    <s v="63.72S, 16.39W"/>
    <n v="24"/>
    <n v="4235"/>
    <n v="4235"/>
    <x v="13"/>
  </r>
  <r>
    <n v="72"/>
    <x v="115"/>
    <s v="MC-17"/>
    <s v="28.25S, 109.03W"/>
    <n v="109"/>
    <n v="14025"/>
    <n v="0"/>
    <x v="20"/>
  </r>
  <r>
    <n v="14"/>
    <x v="116"/>
    <s v="MC-11"/>
    <s v="8.73N, 27.98W"/>
    <n v="103"/>
    <n v="756"/>
    <n v="0"/>
    <x v="22"/>
  </r>
  <r>
    <n v="1"/>
    <x v="117"/>
    <s v="MC-06"/>
    <s v="43.54N, 63.10E"/>
    <n v="133"/>
    <n v="21171"/>
    <n v="0"/>
    <x v="8"/>
  </r>
  <r>
    <n v="5"/>
    <x v="118"/>
    <s v="MC-13"/>
    <s v="4.32N, 56.30E"/>
    <n v="120"/>
    <n v="2324"/>
    <n v="0"/>
    <x v="0"/>
  </r>
  <r>
    <n v="62"/>
    <x v="119"/>
    <s v="MC-20"/>
    <s v="4.04S, 44.29E"/>
    <n v="188"/>
    <n v="5255"/>
    <n v="0"/>
    <x v="26"/>
  </r>
  <r>
    <n v="36"/>
    <x v="120"/>
    <s v="MC-16"/>
    <s v="5.56S, 143.18W"/>
    <n v="70"/>
    <n v="1396"/>
    <n v="1396"/>
    <x v="21"/>
  </r>
  <r>
    <n v="100"/>
    <x v="121"/>
    <s v="MC-24"/>
    <s v="56.67S, 145.69W"/>
    <n v="17"/>
    <n v="2599"/>
    <n v="2599"/>
    <x v="10"/>
  </r>
  <r>
    <n v="90"/>
    <x v="122"/>
    <s v="MC-24"/>
    <s v="60.04S, 154.89W"/>
    <n v="157"/>
    <n v="7512"/>
    <n v="0"/>
    <x v="10"/>
  </r>
  <r>
    <n v="10"/>
    <x v="123"/>
    <s v="MC-25"/>
    <s v="36.64S, 77.20W"/>
    <n v="70"/>
    <n v="15109"/>
    <n v="15109"/>
    <x v="16"/>
  </r>
  <r>
    <n v="100"/>
    <x v="124"/>
    <s v="MC-24"/>
    <s v="58.19S, 143.13W"/>
    <n v="43"/>
    <n v="2739"/>
    <n v="2739"/>
    <x v="10"/>
  </r>
  <r>
    <n v="44"/>
    <x v="125"/>
    <s v="MC-06"/>
    <s v="44.93N, 118.41E"/>
    <n v="67"/>
    <n v="5076"/>
    <n v="5076"/>
    <x v="8"/>
  </r>
  <r>
    <n v="100"/>
    <x v="126"/>
    <s v="MC-30"/>
    <s v="67.51S, 150.40W"/>
    <n v="17"/>
    <n v="56210"/>
    <n v="56210"/>
    <x v="15"/>
  </r>
  <r>
    <n v="12"/>
    <x v="127"/>
    <s v="MC-17"/>
    <s v="6.46S, 125.12W"/>
    <n v="231"/>
    <n v="4235"/>
    <n v="0"/>
    <x v="20"/>
  </r>
  <r>
    <n v="6"/>
    <x v="128"/>
    <s v="MC-01"/>
    <s v="88.93N, 146.35E"/>
    <n v="524"/>
    <n v="35789"/>
    <n v="0"/>
    <x v="19"/>
  </r>
  <r>
    <n v="96"/>
    <x v="129"/>
    <s v="MC-01"/>
    <s v="75.40N, 176.79W"/>
    <n v="70"/>
    <n v="2054"/>
    <n v="2054"/>
    <x v="19"/>
  </r>
  <r>
    <n v="94"/>
    <x v="130"/>
    <s v="MC-29"/>
    <s v="33.15S, 163.79E"/>
    <n v="137"/>
    <n v="9670"/>
    <n v="0"/>
    <x v="3"/>
  </r>
  <r>
    <n v="67"/>
    <x v="131"/>
    <s v="MC-26"/>
    <s v="47.16S, 52.46W"/>
    <n v="221"/>
    <n v="8519"/>
    <n v="0"/>
    <x v="13"/>
  </r>
  <r>
    <n v="23"/>
    <x v="132"/>
    <s v="MC-24"/>
    <s v="35.12S, 161.73W"/>
    <n v="63"/>
    <n v="2054"/>
    <n v="2054"/>
    <x v="10"/>
  </r>
  <r>
    <n v="28"/>
    <x v="133"/>
    <s v="MC-25"/>
    <s v="61.09S, 63.95W"/>
    <n v="37"/>
    <n v="26004"/>
    <n v="26004"/>
    <x v="16"/>
  </r>
  <r>
    <n v="3"/>
    <x v="134"/>
    <s v="MC-24"/>
    <s v="35.50S, 135.60W"/>
    <n v="88"/>
    <n v="1010"/>
    <n v="1010"/>
    <x v="10"/>
  </r>
  <r>
    <n v="98"/>
    <x v="135"/>
    <s v="MC-22"/>
    <s v="29.66S, 105.89E"/>
    <n v="36"/>
    <n v="4731"/>
    <n v="4731"/>
    <x v="9"/>
  </r>
  <r>
    <n v="10"/>
    <x v="136"/>
    <s v="MC-19"/>
    <s v="7.05S, 32.11W"/>
    <n v="39"/>
    <n v="7279"/>
    <n v="7279"/>
    <x v="14"/>
  </r>
  <r>
    <n v="12"/>
    <x v="137"/>
    <s v="MC-09"/>
    <s v="4.20N, 124.44W"/>
    <n v="163"/>
    <n v="1656"/>
    <n v="0"/>
    <x v="5"/>
  </r>
  <r>
    <n v="23"/>
    <x v="138"/>
    <s v="MC-16"/>
    <s v="16.39S, 150.10W"/>
    <n v="113"/>
    <n v="6006"/>
    <n v="0"/>
    <x v="21"/>
  </r>
  <r>
    <n v="26"/>
    <x v="139"/>
    <s v="MC-21"/>
    <s v="24.09S, 85.75E"/>
    <n v="175"/>
    <n v="4902"/>
    <n v="0"/>
    <x v="27"/>
  </r>
  <r>
    <n v="37"/>
    <x v="140"/>
    <s v="MC-14"/>
    <s v="7.59N, 129.66E"/>
    <n v="117"/>
    <n v="5812"/>
    <n v="0"/>
    <x v="1"/>
  </r>
  <r>
    <n v="37"/>
    <x v="141"/>
    <s v="MC-15"/>
    <s v="22.90N, 145.91E"/>
    <n v="54"/>
    <n v="9670"/>
    <n v="9670"/>
    <x v="12"/>
  </r>
  <r>
    <n v="2"/>
    <x v="142"/>
    <s v="MC-07"/>
    <s v="32.02N, 134.62E"/>
    <n v="39"/>
    <n v="8000"/>
    <n v="8000"/>
    <x v="4"/>
  </r>
  <r>
    <n v="37"/>
    <x v="143"/>
    <s v="MC-23"/>
    <s v="3.46S, 138.74E"/>
    <n v="133"/>
    <n v="2599"/>
    <n v="0"/>
    <x v="6"/>
  </r>
  <r>
    <n v="38"/>
    <x v="144"/>
    <s v="MC-01"/>
    <s v="77.72N, 101.35W"/>
    <n v="52"/>
    <n v="629"/>
    <n v="629"/>
    <x v="19"/>
  </r>
  <r>
    <n v="32"/>
    <x v="145"/>
    <s v="MC-25"/>
    <s v="39.77S, 112.37W"/>
    <n v="169"/>
    <n v="7052"/>
    <n v="0"/>
    <x v="16"/>
  </r>
  <r>
    <n v="85"/>
    <x v="146"/>
    <s v="MC-22"/>
    <s v="3.81S, 116.25E"/>
    <n v="63"/>
    <n v="5436"/>
    <n v="5436"/>
    <x v="9"/>
  </r>
  <r>
    <n v="89"/>
    <x v="147"/>
    <s v="MC-30"/>
    <s v="82.40S, 75.39W"/>
    <n v="65"/>
    <n v="45837"/>
    <n v="45837"/>
    <x v="15"/>
  </r>
  <r>
    <n v="4"/>
    <x v="148"/>
    <s v="MC-26"/>
    <s v="41.35S, 2.45W"/>
    <n v="100"/>
    <n v="11011"/>
    <n v="11011"/>
    <x v="13"/>
  </r>
  <r>
    <n v="32"/>
    <x v="149"/>
    <s v="MC-25"/>
    <s v="36.58S, 119.89W"/>
    <n v="106"/>
    <n v="2054"/>
    <n v="0"/>
    <x v="16"/>
  </r>
  <r>
    <n v="90"/>
    <x v="150"/>
    <s v="MC-30"/>
    <s v="67.49S, 153.23W"/>
    <n v="7"/>
    <n v="50510"/>
    <n v="50510"/>
    <x v="15"/>
  </r>
  <r>
    <n v="31"/>
    <x v="151"/>
    <s v="MC-03"/>
    <s v="51.94N, 82.58W"/>
    <n v="36"/>
    <n v="22220"/>
    <n v="22220"/>
    <x v="24"/>
  </r>
  <r>
    <n v="36"/>
    <x v="152"/>
    <s v="MC-08"/>
    <s v="23.77N, 164.50W"/>
    <n v="277"/>
    <n v="1788"/>
    <n v="0"/>
    <x v="28"/>
  </r>
  <r>
    <n v="94"/>
    <x v="153"/>
    <s v="MC-30"/>
    <s v="66.71S, 125.61E"/>
    <n v="241"/>
    <n v="31157"/>
    <n v="0"/>
    <x v="15"/>
  </r>
  <r>
    <n v="94"/>
    <x v="154"/>
    <s v="MC-29"/>
    <s v="59.77S, 130.93E"/>
    <n v="307"/>
    <n v="20205"/>
    <n v="0"/>
    <x v="3"/>
  </r>
  <r>
    <n v="85"/>
    <x v="155"/>
    <s v="MC-21"/>
    <s v="20.47S, 79.71E"/>
    <n v="124"/>
    <n v="3461"/>
    <n v="0"/>
    <x v="27"/>
  </r>
  <r>
    <n v="94"/>
    <x v="156"/>
    <s v="MC-29"/>
    <s v="38.08S, 160.18E"/>
    <n v="482"/>
    <n v="1138"/>
    <n v="0"/>
    <x v="3"/>
  </r>
  <r>
    <n v="32"/>
    <x v="157"/>
    <s v="MC-25"/>
    <s v="34.69S, 100.22W"/>
    <n v="252"/>
    <n v="8000"/>
    <n v="0"/>
    <x v="16"/>
  </r>
  <r>
    <n v="94"/>
    <x v="158"/>
    <s v="MC-29"/>
    <s v="39.72S, 133.15E"/>
    <n v="19"/>
    <n v="5436"/>
    <n v="5436"/>
    <x v="3"/>
  </r>
  <r>
    <n v="79"/>
    <x v="159"/>
    <s v="MC-14"/>
    <s v="4.17N, 110.30E"/>
    <n v="905"/>
    <n v="883"/>
    <n v="0"/>
    <x v="1"/>
  </r>
  <r>
    <n v="5"/>
    <x v="160"/>
    <s v="MC-12"/>
    <s v="16.75N, 44.16E"/>
    <n v="307"/>
    <n v="1138"/>
    <n v="0"/>
    <x v="11"/>
  </r>
  <r>
    <n v="8"/>
    <x v="161"/>
    <s v="MC-27"/>
    <s v="61.79S, 13.85E"/>
    <n v="447"/>
    <n v="2461"/>
    <n v="0"/>
    <x v="17"/>
  </r>
  <r>
    <n v="2"/>
    <x v="162"/>
    <s v="MC-22"/>
    <s v="3.84S, 112.05E"/>
    <n v="231"/>
    <n v="4235"/>
    <n v="0"/>
    <x v="9"/>
  </r>
  <r>
    <n v="23"/>
    <x v="163"/>
    <s v="MC-16"/>
    <s v="28.14S, 161.00W"/>
    <n v="29"/>
    <n v="6832"/>
    <n v="6832"/>
    <x v="21"/>
  </r>
  <r>
    <n v="27"/>
    <x v="164"/>
    <s v="MC-30"/>
    <s v="71.21S, 75.57E"/>
    <n v="34"/>
    <n v="1267"/>
    <n v="1267"/>
    <x v="15"/>
  </r>
  <r>
    <n v="69"/>
    <x v="165"/>
    <s v="MC-01"/>
    <s v="71.25N, 171.44E"/>
    <n v="572"/>
    <n v="3167"/>
    <n v="0"/>
    <x v="19"/>
  </r>
  <r>
    <n v="77"/>
    <x v="166"/>
    <s v="MC-22"/>
    <s v="18.19S, 115.91E"/>
    <n v="117"/>
    <n v="4076"/>
    <n v="0"/>
    <x v="9"/>
  </r>
  <r>
    <n v="69"/>
    <x v="167"/>
    <s v="MC-01"/>
    <s v="71.82N, 171.18W"/>
    <n v="142"/>
    <n v="5076"/>
    <n v="0"/>
    <x v="19"/>
  </r>
  <r>
    <n v="94"/>
    <x v="168"/>
    <s v="MC-29"/>
    <s v="41.83S, 128.90E"/>
    <n v="25"/>
    <n v="3919"/>
    <n v="3919"/>
    <x v="3"/>
  </r>
  <r>
    <n v="13"/>
    <x v="169"/>
    <s v="MC-07"/>
    <s v="54.79N, 121.12E"/>
    <n v="63"/>
    <n v="4398"/>
    <n v="4398"/>
    <x v="4"/>
  </r>
  <r>
    <n v="31"/>
    <x v="170"/>
    <s v="MC-03"/>
    <s v="48.86N, 79.49W"/>
    <n v="80"/>
    <n v="12605"/>
    <n v="12605"/>
    <x v="24"/>
  </r>
  <r>
    <n v="68"/>
    <x v="171"/>
    <s v="MC-14"/>
    <s v="27.61N, 101.02E"/>
    <n v="93"/>
    <n v="2188"/>
    <n v="2188"/>
    <x v="1"/>
  </r>
  <r>
    <n v="83"/>
    <x v="172"/>
    <s v="MC-06"/>
    <s v="39.28N, 79.30E"/>
    <n v="32"/>
    <n v="8255"/>
    <n v="8255"/>
    <x v="8"/>
  </r>
  <r>
    <n v="56"/>
    <x v="173"/>
    <s v="MC-18"/>
    <s v="11.17S, 56.34W"/>
    <n v="133"/>
    <n v="1526"/>
    <n v="0"/>
    <x v="25"/>
  </r>
  <r>
    <n v="27"/>
    <x v="174"/>
    <s v="MC-30"/>
    <s v="73.52S, 96.78E"/>
    <n v="14"/>
    <n v="11382"/>
    <n v="11382"/>
    <x v="15"/>
  </r>
  <r>
    <n v="77"/>
    <x v="175"/>
    <s v="MC-28"/>
    <s v="41.75S, 87.89E"/>
    <n v="241"/>
    <n v="3313"/>
    <n v="0"/>
    <x v="18"/>
  </r>
  <r>
    <n v="31"/>
    <x v="176"/>
    <s v="MC-01"/>
    <s v="84.94N, 78.07W"/>
    <n v="47"/>
    <n v="8000"/>
    <n v="8000"/>
    <x v="19"/>
  </r>
  <r>
    <n v="22"/>
    <x v="177"/>
    <s v="MC-12"/>
    <s v="21.34N, 23.57E"/>
    <n v="67"/>
    <n v="11771"/>
    <n v="11771"/>
    <x v="11"/>
  </r>
  <r>
    <n v="38"/>
    <x v="178"/>
    <s v="MC-03"/>
    <s v="61.36N, 116.66W"/>
    <n v="19"/>
    <n v="6205"/>
    <n v="6205"/>
    <x v="24"/>
  </r>
  <r>
    <n v="2"/>
    <x v="179"/>
    <s v="MC-22"/>
    <s v="11.92S, 107.95E"/>
    <n v="37"/>
    <n v="3313"/>
    <n v="3313"/>
    <x v="9"/>
  </r>
  <r>
    <n v="82"/>
    <x v="180"/>
    <s v="MC-29"/>
    <s v="59.57S, 146.59E"/>
    <n v="389"/>
    <n v="21171"/>
    <n v="0"/>
    <x v="3"/>
  </r>
  <r>
    <n v="20"/>
    <x v="181"/>
    <s v="MC-28"/>
    <s v="42.32S, 83.37E"/>
    <n v="19"/>
    <n v="8791"/>
    <n v="8791"/>
    <x v="18"/>
  </r>
  <r>
    <n v="66"/>
    <x v="182"/>
    <s v="MC-14"/>
    <s v="20.48N, 133.77E"/>
    <n v="157"/>
    <n v="1526"/>
    <n v="0"/>
    <x v="1"/>
  </r>
  <r>
    <n v="23"/>
    <x v="183"/>
    <s v="MC-16"/>
    <s v="11.10S, 154.57W"/>
    <n v="117"/>
    <n v="3022"/>
    <n v="0"/>
    <x v="21"/>
  </r>
  <r>
    <n v="10"/>
    <x v="184"/>
    <s v="MC-19"/>
    <s v="1.78S, 38.89W"/>
    <n v="631"/>
    <n v="5436"/>
    <n v="0"/>
    <x v="14"/>
  </r>
  <r>
    <n v="38"/>
    <x v="185"/>
    <s v="MC-03"/>
    <s v="60.64N, 99.92W"/>
    <n v="482"/>
    <n v="9366"/>
    <n v="0"/>
    <x v="24"/>
  </r>
  <r>
    <n v="72"/>
    <x v="186"/>
    <s v="MC-17"/>
    <s v="24.70S, 111.09W"/>
    <n v="631"/>
    <n v="1010"/>
    <n v="0"/>
    <x v="20"/>
  </r>
  <r>
    <n v="99"/>
    <x v="187"/>
    <s v="MC-05"/>
    <s v="43.52N, 29.85E"/>
    <n v="1270"/>
    <n v="3313"/>
    <n v="0"/>
    <x v="2"/>
  </r>
  <r>
    <n v="86"/>
    <x v="188"/>
    <s v="MC-01"/>
    <s v="76.05N, 108.59E"/>
    <n v="147"/>
    <n v="1920"/>
    <n v="0"/>
    <x v="19"/>
  </r>
  <r>
    <n v="94"/>
    <x v="189"/>
    <s v="MC-29"/>
    <s v="64.05S, 160.13E"/>
    <n v="702"/>
    <n v="5436"/>
    <n v="0"/>
    <x v="3"/>
  </r>
  <r>
    <n v="31"/>
    <x v="190"/>
    <s v="MC-01"/>
    <s v="70.95N, 96.61W"/>
    <n v="70"/>
    <n v="9366"/>
    <n v="9366"/>
    <x v="19"/>
  </r>
  <r>
    <n v="69"/>
    <x v="191"/>
    <s v="MC-07"/>
    <s v="63.37N, 150.99E"/>
    <n v="221"/>
    <n v="1788"/>
    <n v="0"/>
    <x v="4"/>
  </r>
  <r>
    <n v="12"/>
    <x v="192"/>
    <s v="MC-17"/>
    <s v="2.52S, 104.33W"/>
    <n v="241"/>
    <n v="1396"/>
    <n v="0"/>
    <x v="20"/>
  </r>
  <r>
    <n v="10"/>
    <x v="193"/>
    <s v="MC-19"/>
    <s v="27.49S, 37.58W"/>
    <n v="25"/>
    <n v="3167"/>
    <n v="3167"/>
    <x v="14"/>
  </r>
  <r>
    <n v="47"/>
    <x v="194"/>
    <s v="MC-04"/>
    <s v="47.98N, 1.00W"/>
    <n v="572"/>
    <n v="5622"/>
    <n v="0"/>
    <x v="7"/>
  </r>
  <r>
    <n v="33"/>
    <x v="195"/>
    <s v="MC-01"/>
    <s v="85.19N, 46.50E"/>
    <n v="22"/>
    <n v="13527"/>
    <n v="13527"/>
    <x v="19"/>
  </r>
  <r>
    <n v="37"/>
    <x v="196"/>
    <s v="MC-15"/>
    <s v="6.22N, 136.35E"/>
    <n v="252"/>
    <n v="1010"/>
    <n v="0"/>
    <x v="12"/>
  </r>
  <r>
    <n v="4"/>
    <x v="197"/>
    <s v="MC-26"/>
    <s v="42.44S, 36.02W"/>
    <n v="32"/>
    <n v="1010"/>
    <n v="1010"/>
    <x v="13"/>
  </r>
  <r>
    <n v="5"/>
    <x v="198"/>
    <s v="MC-13"/>
    <s v="8.89N, 46.42E"/>
    <n v="344"/>
    <n v="3022"/>
    <n v="0"/>
    <x v="0"/>
  </r>
  <r>
    <n v="58"/>
    <x v="199"/>
    <s v="MC-26"/>
    <s v="52.59S, 1.59W"/>
    <n v="47"/>
    <n v="15700"/>
    <n v="15700"/>
    <x v="13"/>
  </r>
  <r>
    <n v="44"/>
    <x v="200"/>
    <s v="MC-01"/>
    <s v="76.68N, 123.06E"/>
    <n v="113"/>
    <n v="3022"/>
    <n v="0"/>
    <x v="19"/>
  </r>
  <r>
    <n v="99"/>
    <x v="201"/>
    <s v="MC-12"/>
    <s v="15.77N, 3.31E"/>
    <n v="325"/>
    <n v="3612"/>
    <n v="0"/>
    <x v="11"/>
  </r>
  <r>
    <n v="91"/>
    <x v="202"/>
    <s v="MC-01"/>
    <s v="81.35N, 142.02W"/>
    <n v="1270"/>
    <n v="33322"/>
    <n v="0"/>
    <x v="19"/>
  </r>
  <r>
    <n v="26"/>
    <x v="203"/>
    <s v="MC-30"/>
    <s v="71.42S, 79.46E"/>
    <n v="61"/>
    <n v="15700"/>
    <n v="15700"/>
    <x v="15"/>
  </r>
  <r>
    <n v="20"/>
    <x v="204"/>
    <s v="MC-28"/>
    <s v="47.01S, 74.76E"/>
    <n v="45"/>
    <n v="1010"/>
    <n v="1010"/>
    <x v="18"/>
  </r>
  <r>
    <n v="47"/>
    <x v="205"/>
    <s v="MC-12"/>
    <s v="15.72N, 1.51E"/>
    <n v="252"/>
    <n v="3764"/>
    <n v="0"/>
    <x v="11"/>
  </r>
  <r>
    <n v="94"/>
    <x v="206"/>
    <s v="MC-29"/>
    <s v="42.49S, 132.75E"/>
    <n v="50"/>
    <n v="2188"/>
    <n v="2188"/>
    <x v="3"/>
  </r>
  <r>
    <n v="30"/>
    <x v="207"/>
    <s v="MC-10"/>
    <s v="19.34N, 63.70W"/>
    <n v="344"/>
    <n v="10313"/>
    <n v="0"/>
    <x v="23"/>
  </r>
  <r>
    <n v="29"/>
    <x v="208"/>
    <s v="MC-16"/>
    <s v="23.27S, 137.39W"/>
    <n v="29"/>
    <n v="756"/>
    <n v="756"/>
    <x v="21"/>
  </r>
  <r>
    <n v="34"/>
    <x v="209"/>
    <s v="MC-14"/>
    <s v="17.83N, 130.98E"/>
    <n v="77"/>
    <n v="9985"/>
    <n v="9985"/>
    <x v="1"/>
  </r>
  <r>
    <n v="9"/>
    <x v="210"/>
    <s v="MC-19"/>
    <s v="22.57S, 11.89W"/>
    <n v="50"/>
    <n v="5436"/>
    <n v="5436"/>
    <x v="14"/>
  </r>
  <r>
    <n v="44"/>
    <x v="211"/>
    <s v="MC-01"/>
    <s v="78.89N, 120.60E"/>
    <n v="12"/>
    <n v="3764"/>
    <n v="3764"/>
    <x v="19"/>
  </r>
  <r>
    <n v="33"/>
    <x v="212"/>
    <s v="MC-01"/>
    <s v="71.96N, 56.96E"/>
    <n v="175"/>
    <n v="22220"/>
    <n v="0"/>
    <x v="19"/>
  </r>
  <r>
    <n v="4"/>
    <x v="213"/>
    <s v="MC-26"/>
    <s v="62.20S, 42.70W"/>
    <n v="109"/>
    <n v="7512"/>
    <n v="0"/>
    <x v="13"/>
  </r>
  <r>
    <n v="47"/>
    <x v="214"/>
    <s v="MC-11"/>
    <s v="1.23N, 26.82W"/>
    <n v="188"/>
    <n v="2461"/>
    <n v="0"/>
    <x v="22"/>
  </r>
  <r>
    <n v="5"/>
    <x v="215"/>
    <s v="MC-20"/>
    <s v="1.78S, 43.03E"/>
    <n v="52"/>
    <n v="2599"/>
    <n v="2599"/>
    <x v="26"/>
  </r>
  <r>
    <n v="12"/>
    <x v="216"/>
    <s v="MC-17"/>
    <s v="6.67S, 129.37W"/>
    <n v="252"/>
    <n v="2188"/>
    <n v="0"/>
    <x v="20"/>
  </r>
  <r>
    <n v="74"/>
    <x v="217"/>
    <s v="MC-12"/>
    <s v="9.74N, 13.87E"/>
    <n v="85"/>
    <n v="8000"/>
    <n v="8000"/>
    <x v="11"/>
  </r>
  <r>
    <n v="12"/>
    <x v="218"/>
    <s v="MC-09"/>
    <s v="6.74N, 114.74W"/>
    <n v="67"/>
    <n v="3313"/>
    <n v="3313"/>
    <x v="5"/>
  </r>
  <r>
    <n v="29"/>
    <x v="219"/>
    <s v="MC-24"/>
    <s v="43.04S, 160.07W"/>
    <n v="325"/>
    <n v="38630"/>
    <n v="0"/>
    <x v="10"/>
  </r>
  <r>
    <n v="24"/>
    <x v="220"/>
    <s v="MC-23"/>
    <s v="28.22S, 139.03E"/>
    <n v="117"/>
    <n v="9366"/>
    <n v="0"/>
    <x v="6"/>
  </r>
  <r>
    <n v="99"/>
    <x v="221"/>
    <s v="MC-11"/>
    <s v="16.22N, 5.12W"/>
    <n v="292"/>
    <n v="4731"/>
    <n v="0"/>
    <x v="22"/>
  </r>
  <r>
    <n v="76"/>
    <x v="222"/>
    <s v="MC-07"/>
    <s v="52.46N, 151.77E"/>
    <n v="25"/>
    <n v="3919"/>
    <n v="3919"/>
    <x v="4"/>
  </r>
  <r>
    <n v="46"/>
    <x v="223"/>
    <s v="MC-25"/>
    <s v="52.55S, 117.09W"/>
    <n v="204"/>
    <n v="4235"/>
    <n v="0"/>
    <x v="16"/>
  </r>
  <r>
    <n v="9"/>
    <x v="224"/>
    <s v="MC-19"/>
    <s v="5.80S, 3.59W"/>
    <n v="52"/>
    <n v="1656"/>
    <n v="1656"/>
    <x v="14"/>
  </r>
  <r>
    <n v="29"/>
    <x v="225"/>
    <s v="MC-24"/>
    <s v="34.82S, 136.68W"/>
    <n v="61"/>
    <n v="11771"/>
    <n v="11771"/>
    <x v="10"/>
  </r>
  <r>
    <n v="99"/>
    <x v="226"/>
    <s v="MC-12"/>
    <s v="13.79N, 7.27E"/>
    <n v="65"/>
    <n v="4235"/>
    <n v="4235"/>
    <x v="11"/>
  </r>
  <r>
    <n v="47"/>
    <x v="227"/>
    <s v="MC-12"/>
    <s v="3.27N, 2.38E"/>
    <n v="264"/>
    <n v="4563"/>
    <n v="0"/>
    <x v="11"/>
  </r>
  <r>
    <n v="56"/>
    <x v="228"/>
    <s v="MC-26"/>
    <s v="40.20S, 53.93W"/>
    <n v="307"/>
    <n v="27536"/>
    <n v="0"/>
    <x v="13"/>
  </r>
  <r>
    <n v="42"/>
    <x v="229"/>
    <s v="MC-15"/>
    <s v="26.19N, 161.22E"/>
    <n v="157"/>
    <n v="6832"/>
    <n v="0"/>
    <x v="12"/>
  </r>
  <r>
    <n v="92"/>
    <x v="230"/>
    <s v="MC-01"/>
    <s v="75.18N, 65.18E"/>
    <n v="169"/>
    <n v="27536"/>
    <n v="0"/>
    <x v="19"/>
  </r>
  <r>
    <n v="28"/>
    <x v="231"/>
    <s v="MC-25"/>
    <s v="53.49S, 75.04W"/>
    <n v="264"/>
    <n v="1010"/>
    <n v="0"/>
    <x v="16"/>
  </r>
  <r>
    <n v="22"/>
    <x v="232"/>
    <s v="MC-20"/>
    <s v="12.06S, 25.16E"/>
    <n v="41"/>
    <n v="3461"/>
    <n v="3461"/>
    <x v="26"/>
  </r>
  <r>
    <n v="91"/>
    <x v="233"/>
    <s v="MC-02"/>
    <s v="64.93N, 148.39W"/>
    <n v="47"/>
    <n v="26004"/>
    <n v="26004"/>
    <x v="29"/>
  </r>
  <r>
    <n v="84"/>
    <x v="234"/>
    <s v="MC-07"/>
    <s v="49.40N, 121.01E"/>
    <n v="163"/>
    <n v="72463"/>
    <n v="0"/>
    <x v="4"/>
  </r>
  <r>
    <n v="85"/>
    <x v="235"/>
    <s v="MC-22"/>
    <s v="8.99S, 108.79E"/>
    <n v="137"/>
    <n v="3167"/>
    <n v="0"/>
    <x v="9"/>
  </r>
  <r>
    <n v="81"/>
    <x v="236"/>
    <s v="MC-16"/>
    <s v="5.40S, 162.89W"/>
    <n v="147"/>
    <n v="6832"/>
    <n v="0"/>
    <x v="21"/>
  </r>
  <r>
    <n v="77"/>
    <x v="237"/>
    <s v="MC-28"/>
    <s v="45.94S, 82.01E"/>
    <n v="325"/>
    <n v="1138"/>
    <n v="0"/>
    <x v="18"/>
  </r>
  <r>
    <n v="85"/>
    <x v="238"/>
    <s v="MC-22"/>
    <s v="10.80S, 115.30E"/>
    <n v="277"/>
    <n v="4731"/>
    <n v="0"/>
    <x v="9"/>
  </r>
  <r>
    <n v="46"/>
    <x v="239"/>
    <s v="MC-25"/>
    <s v="49.43S, 116.49W"/>
    <n v="241"/>
    <n v="17718"/>
    <n v="0"/>
    <x v="16"/>
  </r>
  <r>
    <n v="69"/>
    <x v="240"/>
    <s v="MC-01"/>
    <s v="88.12N, 145.48E"/>
    <n v="133"/>
    <n v="23366"/>
    <n v="0"/>
    <x v="19"/>
  </r>
  <r>
    <n v="94"/>
    <x v="241"/>
    <s v="MC-29"/>
    <s v="35.19S, 136.64E"/>
    <n v="30"/>
    <n v="24621"/>
    <n v="24621"/>
    <x v="3"/>
  </r>
  <r>
    <n v="10"/>
    <x v="242"/>
    <s v="MC-18"/>
    <s v="7.10S, 58.97W"/>
    <n v="113"/>
    <n v="6006"/>
    <n v="0"/>
    <x v="25"/>
  </r>
  <r>
    <n v="56"/>
    <x v="243"/>
    <s v="MC-18"/>
    <s v="26.87S, 62.87W"/>
    <n v="12"/>
    <n v="13527"/>
    <n v="13527"/>
    <x v="25"/>
  </r>
  <r>
    <n v="27"/>
    <x v="244"/>
    <s v="MC-28"/>
    <s v="55.89S, 108.99E"/>
    <n v="80"/>
    <n v="1138"/>
    <n v="1138"/>
    <x v="18"/>
  </r>
  <r>
    <n v="2"/>
    <x v="245"/>
    <s v="MC-22"/>
    <s v="3.16S, 109.35E"/>
    <n v="572"/>
    <n v="2461"/>
    <n v="0"/>
    <x v="9"/>
  </r>
  <r>
    <n v="9"/>
    <x v="246"/>
    <s v="MC-26"/>
    <s v="34.32S, 20.32W"/>
    <n v="344"/>
    <n v="6832"/>
    <n v="0"/>
    <x v="13"/>
  </r>
  <r>
    <n v="47"/>
    <x v="247"/>
    <s v="MC-11"/>
    <s v="21.98N, 40.12W"/>
    <n v="43"/>
    <n v="2054"/>
    <n v="2054"/>
    <x v="22"/>
  </r>
  <r>
    <n v="61"/>
    <x v="71"/>
    <s v="MC-26"/>
    <s v="53.64S, 3.34W"/>
    <n v="36"/>
    <n v="5436"/>
    <n v="5436"/>
    <x v="13"/>
  </r>
  <r>
    <n v="66"/>
    <x v="248"/>
    <s v="MC-14"/>
    <s v="11.34N, 131.27E"/>
    <n v="905"/>
    <n v="9366"/>
    <n v="0"/>
    <x v="1"/>
  </r>
  <r>
    <n v="5"/>
    <x v="249"/>
    <s v="MC-13"/>
    <s v="21.92N, 79.44E"/>
    <n v="196"/>
    <n v="8519"/>
    <n v="0"/>
    <x v="0"/>
  </r>
  <r>
    <n v="42"/>
    <x v="250"/>
    <s v="MC-15"/>
    <s v="5.01N, 170.28E"/>
    <n v="133"/>
    <n v="756"/>
    <n v="0"/>
    <x v="12"/>
  </r>
  <r>
    <n v="28"/>
    <x v="251"/>
    <s v="MC-30"/>
    <s v="76.27S, 67.37W"/>
    <n v="181"/>
    <n v="4902"/>
    <n v="0"/>
    <x v="15"/>
  </r>
  <r>
    <n v="5"/>
    <x v="252"/>
    <s v="MC-13"/>
    <s v="8.53N, 64.98E"/>
    <n v="77"/>
    <n v="6409"/>
    <n v="6409"/>
    <x v="0"/>
  </r>
  <r>
    <n v="17"/>
    <x v="253"/>
    <s v="MC-06"/>
    <s v="39.77N, 100.13E"/>
    <n v="106"/>
    <n v="17000"/>
    <n v="0"/>
    <x v="8"/>
  </r>
  <r>
    <n v="12"/>
    <x v="161"/>
    <s v="MC-09"/>
    <s v="9.22N, 118.21W"/>
    <n v="47"/>
    <n v="3167"/>
    <n v="3167"/>
    <x v="5"/>
  </r>
  <r>
    <n v="69"/>
    <x v="254"/>
    <s v="MC-07"/>
    <s v="51.89N, 175.12E"/>
    <n v="61"/>
    <n v="9366"/>
    <n v="9366"/>
    <x v="4"/>
  </r>
  <r>
    <n v="27"/>
    <x v="255"/>
    <s v="MC-28"/>
    <s v="63.62S, 95.52E"/>
    <n v="59"/>
    <n v="3461"/>
    <n v="3461"/>
    <x v="18"/>
  </r>
  <r>
    <n v="72"/>
    <x v="256"/>
    <s v="MC-17"/>
    <s v="28.18S, 129.90W"/>
    <n v="344"/>
    <n v="5255"/>
    <n v="0"/>
    <x v="20"/>
  </r>
  <r>
    <n v="69"/>
    <x v="257"/>
    <s v="MC-07"/>
    <s v="57.73N, 166.32E"/>
    <n v="72"/>
    <n v="56210"/>
    <n v="56210"/>
    <x v="4"/>
  </r>
  <r>
    <n v="10"/>
    <x v="258"/>
    <s v="MC-18"/>
    <s v="16.78S, 68.34W"/>
    <n v="196"/>
    <n v="7279"/>
    <n v="0"/>
    <x v="25"/>
  </r>
  <r>
    <n v="2"/>
    <x v="259"/>
    <s v="MC-15"/>
    <s v="3.32N, 136.50E"/>
    <n v="54"/>
    <n v="629"/>
    <n v="629"/>
    <x v="12"/>
  </r>
  <r>
    <n v="18"/>
    <x v="260"/>
    <s v="MC-16"/>
    <s v="10.49S, 169.47W"/>
    <n v="63"/>
    <n v="7752"/>
    <n v="7752"/>
    <x v="21"/>
  </r>
  <r>
    <n v="94"/>
    <x v="261"/>
    <s v="MC-22"/>
    <s v="29.43S, 131.76E"/>
    <n v="128"/>
    <n v="9366"/>
    <n v="0"/>
    <x v="9"/>
  </r>
  <r>
    <n v="52"/>
    <x v="262"/>
    <s v="MC-09"/>
    <s v="6.95N, 121.31W"/>
    <n v="221"/>
    <n v="2599"/>
    <n v="0"/>
    <x v="5"/>
  </r>
  <r>
    <n v="26"/>
    <x v="263"/>
    <s v="MC-28"/>
    <s v="47.04S, 75.09E"/>
    <n v="72"/>
    <n v="31157"/>
    <n v="31157"/>
    <x v="18"/>
  </r>
  <r>
    <n v="42"/>
    <x v="264"/>
    <s v="MC-15"/>
    <s v="29.12N, 172.45E"/>
    <n v="29"/>
    <n v="4563"/>
    <n v="4563"/>
    <x v="12"/>
  </r>
  <r>
    <n v="23"/>
    <x v="265"/>
    <s v="MC-16"/>
    <s v="8.15S, 137.21W"/>
    <n v="389"/>
    <n v="4398"/>
    <n v="0"/>
    <x v="21"/>
  </r>
  <r>
    <n v="9"/>
    <x v="266"/>
    <s v="MC-19"/>
    <s v="29.97S, 32.29W"/>
    <n v="702"/>
    <n v="1396"/>
    <n v="0"/>
    <x v="14"/>
  </r>
  <r>
    <n v="9"/>
    <x v="267"/>
    <s v="MC-20"/>
    <s v="15.53S, 10.71E"/>
    <n v="30"/>
    <n v="756"/>
    <n v="756"/>
    <x v="26"/>
  </r>
  <r>
    <n v="35"/>
    <x v="268"/>
    <s v="MC-18"/>
    <s v="6.27S, 89.52W"/>
    <n v="52"/>
    <n v="3919"/>
    <n v="3919"/>
    <x v="25"/>
  </r>
  <r>
    <n v="72"/>
    <x v="269"/>
    <s v="MC-17"/>
    <s v="13.85S, 122.33W"/>
    <n v="325"/>
    <n v="1526"/>
    <n v="0"/>
    <x v="20"/>
  </r>
  <r>
    <n v="90"/>
    <x v="270"/>
    <s v="MC-30"/>
    <s v="79.72S, 155.36W"/>
    <n v="791"/>
    <n v="1396"/>
    <n v="0"/>
    <x v="15"/>
  </r>
  <r>
    <n v="23"/>
    <x v="271"/>
    <s v="MC-24"/>
    <s v="32.30S, 160.02W"/>
    <n v="163"/>
    <n v="883"/>
    <n v="0"/>
    <x v="10"/>
  </r>
  <r>
    <n v="28"/>
    <x v="272"/>
    <s v="MC-26"/>
    <s v="61.23S, 46.24W"/>
    <n v="85"/>
    <n v="6832"/>
    <n v="6832"/>
    <x v="13"/>
  </r>
  <r>
    <n v="31"/>
    <x v="273"/>
    <s v="MC-01"/>
    <s v="89.47N, 87.93W"/>
    <n v="9"/>
    <n v="2188"/>
    <n v="2188"/>
    <x v="19"/>
  </r>
  <r>
    <n v="4"/>
    <x v="274"/>
    <s v="MC-19"/>
    <s v="24.32S, 9.22W"/>
    <n v="19"/>
    <n v="4076"/>
    <n v="4076"/>
    <x v="14"/>
  </r>
  <r>
    <n v="66"/>
    <x v="275"/>
    <s v="MC-15"/>
    <s v="15.60N, 161.02E"/>
    <n v="96"/>
    <n v="3919"/>
    <n v="3919"/>
    <x v="12"/>
  </r>
  <r>
    <n v="2"/>
    <x v="276"/>
    <s v="MC-15"/>
    <s v="11.37N, 139.49E"/>
    <n v="80"/>
    <n v="3313"/>
    <n v="3313"/>
    <x v="12"/>
  </r>
  <r>
    <n v="97"/>
    <x v="277"/>
    <s v="MC-01"/>
    <s v="72.89N, 31.93W"/>
    <n v="447"/>
    <n v="8255"/>
    <n v="0"/>
    <x v="19"/>
  </r>
  <r>
    <n v="83"/>
    <x v="278"/>
    <s v="MC-01"/>
    <s v="73.86N, 85.58E"/>
    <n v="27"/>
    <n v="7512"/>
    <n v="7512"/>
    <x v="19"/>
  </r>
  <r>
    <n v="86"/>
    <x v="279"/>
    <s v="MC-01"/>
    <s v="74.74N, 124.71E"/>
    <n v="106"/>
    <n v="629"/>
    <n v="0"/>
    <x v="19"/>
  </r>
  <r>
    <n v="11"/>
    <x v="280"/>
    <s v="MC-26"/>
    <s v="55.62S, 15.00W"/>
    <n v="905"/>
    <n v="5436"/>
    <n v="0"/>
    <x v="13"/>
  </r>
  <r>
    <n v="13"/>
    <x v="281"/>
    <s v="MC-07"/>
    <s v="55.04N, 127.70E"/>
    <n v="48"/>
    <n v="19313"/>
    <n v="19313"/>
    <x v="4"/>
  </r>
  <r>
    <n v="55"/>
    <x v="282"/>
    <s v="MC-07"/>
    <s v="55.44N, 141.66E"/>
    <n v="103"/>
    <n v="1267"/>
    <n v="0"/>
    <x v="4"/>
  </r>
  <r>
    <n v="44"/>
    <x v="283"/>
    <s v="MC-01"/>
    <s v="87.90N, 127.38E"/>
    <n v="482"/>
    <n v="3919"/>
    <n v="0"/>
    <x v="19"/>
  </r>
  <r>
    <n v="2"/>
    <x v="284"/>
    <s v="MC-14"/>
    <s v="19.24N, 129.90E"/>
    <n v="103"/>
    <n v="3461"/>
    <n v="0"/>
    <x v="1"/>
  </r>
  <r>
    <n v="94"/>
    <x v="285"/>
    <s v="MC-29"/>
    <s v="41.05S, 142.92E"/>
    <n v="65"/>
    <n v="5436"/>
    <n v="5436"/>
    <x v="3"/>
  </r>
  <r>
    <n v="18"/>
    <x v="286"/>
    <s v="MC-23"/>
    <s v="7.85S, 177.25E"/>
    <n v="82"/>
    <n v="3461"/>
    <n v="3461"/>
    <x v="6"/>
  </r>
  <r>
    <n v="10"/>
    <x v="224"/>
    <s v="MC-18"/>
    <s v="1.76S, 51.93W"/>
    <n v="50"/>
    <n v="5436"/>
    <n v="5436"/>
    <x v="25"/>
  </r>
  <r>
    <n v="77"/>
    <x v="287"/>
    <s v="MC-28"/>
    <s v="45.41S, 101.01E"/>
    <n v="128"/>
    <n v="24621"/>
    <n v="0"/>
    <x v="18"/>
  </r>
  <r>
    <n v="77"/>
    <x v="288"/>
    <s v="MC-28"/>
    <s v="45.23S, 114.23E"/>
    <n v="277"/>
    <n v="9366"/>
    <n v="0"/>
    <x v="18"/>
  </r>
  <r>
    <n v="52"/>
    <x v="289"/>
    <s v="MC-17"/>
    <s v="4.95S, 127.02W"/>
    <n v="52"/>
    <n v="883"/>
    <n v="883"/>
    <x v="20"/>
  </r>
  <r>
    <n v="56"/>
    <x v="290"/>
    <s v="MC-25"/>
    <s v="48.44S, 61.28W"/>
    <n v="307"/>
    <n v="883"/>
    <n v="0"/>
    <x v="16"/>
  </r>
  <r>
    <n v="76"/>
    <x v="291"/>
    <s v="MC-07"/>
    <s v="38.44N, 162.80E"/>
    <n v="264"/>
    <n v="29243"/>
    <n v="0"/>
    <x v="4"/>
  </r>
  <r>
    <n v="76"/>
    <x v="292"/>
    <s v="MC-07"/>
    <s v="50.22N, 155.61E"/>
    <n v="277"/>
    <n v="4235"/>
    <n v="0"/>
    <x v="4"/>
  </r>
  <r>
    <n v="2"/>
    <x v="293"/>
    <s v="MC-14"/>
    <s v="20.48N, 131.18E"/>
    <n v="96"/>
    <n v="1920"/>
    <n v="1920"/>
    <x v="1"/>
  </r>
  <r>
    <n v="52"/>
    <x v="294"/>
    <s v="MC-08"/>
    <s v="25.67N, 136.96W"/>
    <n v="152"/>
    <n v="4902"/>
    <n v="0"/>
    <x v="28"/>
  </r>
  <r>
    <n v="72"/>
    <x v="64"/>
    <s v="MC-17"/>
    <s v="19.65S, 115.46W"/>
    <n v="231"/>
    <n v="5812"/>
    <n v="0"/>
    <x v="20"/>
  </r>
  <r>
    <n v="89"/>
    <x v="295"/>
    <s v="MC-25"/>
    <s v="43.85S, 91.34W"/>
    <n v="117"/>
    <n v="18486"/>
    <n v="0"/>
    <x v="16"/>
  </r>
  <r>
    <n v="61"/>
    <x v="296"/>
    <s v="MC-26"/>
    <s v="57.72S, 9.81W"/>
    <n v="36"/>
    <n v="8255"/>
    <n v="8255"/>
    <x v="13"/>
  </r>
  <r>
    <n v="95"/>
    <x v="297"/>
    <s v="MC-09"/>
    <s v="17.54N, 92.42W"/>
    <n v="103"/>
    <n v="11382"/>
    <n v="0"/>
    <x v="5"/>
  </r>
  <r>
    <n v="54"/>
    <x v="298"/>
    <s v="MC-14"/>
    <s v="29.64N, 116.61E"/>
    <n v="447"/>
    <n v="1396"/>
    <n v="0"/>
    <x v="1"/>
  </r>
  <r>
    <n v="76"/>
    <x v="299"/>
    <s v="MC-07"/>
    <s v="63.64N, 166.42E"/>
    <n v="113"/>
    <n v="5622"/>
    <n v="0"/>
    <x v="4"/>
  </r>
  <r>
    <n v="39"/>
    <x v="300"/>
    <s v="MC-30"/>
    <s v="80.79S, 178.28E"/>
    <n v="45"/>
    <n v="1396"/>
    <n v="1396"/>
    <x v="15"/>
  </r>
  <r>
    <n v="32"/>
    <x v="301"/>
    <s v="MC-17"/>
    <s v="28.53S, 101.45W"/>
    <n v="241"/>
    <n v="9366"/>
    <n v="0"/>
    <x v="20"/>
  </r>
  <r>
    <n v="5"/>
    <x v="302"/>
    <s v="MC-13"/>
    <s v="14.77N, 72.93E"/>
    <n v="39"/>
    <n v="1267"/>
    <n v="1267"/>
    <x v="0"/>
  </r>
  <r>
    <n v="34"/>
    <x v="303"/>
    <s v="MC-14"/>
    <s v="11.32N, 101.12E"/>
    <n v="791"/>
    <n v="5622"/>
    <n v="0"/>
    <x v="1"/>
  </r>
  <r>
    <n v="19"/>
    <x v="304"/>
    <s v="MC-07"/>
    <s v="53.37N, 164.78E"/>
    <n v="175"/>
    <n v="9670"/>
    <n v="0"/>
    <x v="4"/>
  </r>
  <r>
    <n v="73"/>
    <x v="305"/>
    <s v="MC-25"/>
    <s v="57.05S, 69.57W"/>
    <n v="137"/>
    <n v="5436"/>
    <n v="0"/>
    <x v="16"/>
  </r>
  <r>
    <n v="38"/>
    <x v="306"/>
    <s v="MC-02"/>
    <s v="59.85N, 121.67W"/>
    <n v="241"/>
    <n v="9366"/>
    <n v="0"/>
    <x v="29"/>
  </r>
  <r>
    <n v="22"/>
    <x v="307"/>
    <s v="MC-13"/>
    <s v="15.91N, 60.52E"/>
    <n v="37"/>
    <n v="756"/>
    <n v="756"/>
    <x v="0"/>
  </r>
  <r>
    <n v="9"/>
    <x v="308"/>
    <s v="MC-27"/>
    <s v="32.56S, 7.94E"/>
    <n v="133"/>
    <n v="8791"/>
    <n v="0"/>
    <x v="17"/>
  </r>
  <r>
    <n v="95"/>
    <x v="309"/>
    <s v="MC-18"/>
    <s v="3.46S, 66.41W"/>
    <n v="48"/>
    <n v="4902"/>
    <n v="4902"/>
    <x v="25"/>
  </r>
  <r>
    <n v="9"/>
    <x v="310"/>
    <s v="MC-19"/>
    <s v="1.17S, 24.59W"/>
    <n v="152"/>
    <n v="1138"/>
    <n v="0"/>
    <x v="14"/>
  </r>
  <r>
    <n v="66"/>
    <x v="311"/>
    <s v="MC-15"/>
    <s v="10.75N, 158.78E"/>
    <n v="325"/>
    <n v="1920"/>
    <n v="0"/>
    <x v="12"/>
  </r>
  <r>
    <n v="52"/>
    <x v="312"/>
    <s v="MC-08"/>
    <s v="6.26N, 136.91W"/>
    <n v="631"/>
    <n v="2739"/>
    <n v="0"/>
    <x v="28"/>
  </r>
  <r>
    <n v="4"/>
    <x v="313"/>
    <s v="MC-26"/>
    <s v="44.02S, 41.43W"/>
    <n v="47"/>
    <n v="2739"/>
    <n v="2739"/>
    <x v="13"/>
  </r>
  <r>
    <n v="18"/>
    <x v="314"/>
    <s v="MC-23"/>
    <s v="22.24S, 169.40E"/>
    <n v="59"/>
    <n v="2599"/>
    <n v="2599"/>
    <x v="6"/>
  </r>
  <r>
    <n v="46"/>
    <x v="289"/>
    <s v="MC-25"/>
    <s v="51.77S, 111.20W"/>
    <n v="1057"/>
    <n v="27536"/>
    <n v="0"/>
    <x v="16"/>
  </r>
  <r>
    <n v="72"/>
    <x v="214"/>
    <s v="MC-17"/>
    <s v="25.87S, 119.04W"/>
    <n v="142"/>
    <n v="9074"/>
    <n v="0"/>
    <x v="20"/>
  </r>
  <r>
    <n v="34"/>
    <x v="315"/>
    <s v="MC-14"/>
    <s v="21.67N, 113.72E"/>
    <n v="52"/>
    <n v="9074"/>
    <n v="9074"/>
    <x v="1"/>
  </r>
  <r>
    <n v="42"/>
    <x v="316"/>
    <s v="MC-07"/>
    <s v="39.69N, 171.34E"/>
    <n v="29"/>
    <n v="1010"/>
    <n v="1010"/>
    <x v="4"/>
  </r>
  <r>
    <n v="77"/>
    <x v="317"/>
    <s v="MC-28"/>
    <s v="34.82S, 108.81E"/>
    <n v="241"/>
    <n v="23366"/>
    <n v="0"/>
    <x v="18"/>
  </r>
  <r>
    <n v="77"/>
    <x v="318"/>
    <s v="MC-21"/>
    <s v="11.25S, 85.75E"/>
    <n v="70"/>
    <n v="2324"/>
    <n v="2324"/>
    <x v="27"/>
  </r>
  <r>
    <n v="56"/>
    <x v="319"/>
    <s v="MC-18"/>
    <s v="18.25S, 79.06W"/>
    <n v="113"/>
    <n v="8791"/>
    <n v="0"/>
    <x v="25"/>
  </r>
  <r>
    <n v="71"/>
    <x v="320"/>
    <s v="MC-24"/>
    <s v="64.81S, 150.82W"/>
    <n v="88"/>
    <n v="15700"/>
    <n v="15700"/>
    <x v="10"/>
  </r>
  <r>
    <n v="2"/>
    <x v="321"/>
    <s v="MC-07"/>
    <s v="34.13N, 130.55E"/>
    <n v="75"/>
    <n v="3919"/>
    <n v="3919"/>
    <x v="4"/>
  </r>
  <r>
    <n v="22"/>
    <x v="322"/>
    <s v="MC-12"/>
    <s v="4.93N, 22.81E"/>
    <n v="128"/>
    <n v="3461"/>
    <n v="0"/>
    <x v="11"/>
  </r>
  <r>
    <n v="27"/>
    <x v="323"/>
    <s v="MC-28"/>
    <s v="63.34S, 90.93E"/>
    <n v="63"/>
    <n v="1656"/>
    <n v="1656"/>
    <x v="18"/>
  </r>
  <r>
    <n v="56"/>
    <x v="324"/>
    <s v="MC-18"/>
    <s v="24.95S, 50.97W"/>
    <n v="142"/>
    <n v="2599"/>
    <n v="0"/>
    <x v="25"/>
  </r>
  <r>
    <n v="85"/>
    <x v="325"/>
    <s v="MC-22"/>
    <s v="6.21S, 119.61E"/>
    <n v="109"/>
    <n v="4398"/>
    <n v="0"/>
    <x v="9"/>
  </r>
  <r>
    <n v="22"/>
    <x v="326"/>
    <s v="MC-12"/>
    <s v="23.74N, 35.50E"/>
    <n v="43"/>
    <n v="9985"/>
    <n v="9985"/>
    <x v="11"/>
  </r>
  <r>
    <n v="75"/>
    <x v="327"/>
    <s v="MC-22"/>
    <s v="27.74S, 93.12E"/>
    <n v="22"/>
    <n v="5622"/>
    <n v="5622"/>
    <x v="9"/>
  </r>
  <r>
    <n v="34"/>
    <x v="328"/>
    <s v="MC-06"/>
    <s v="38.23N, 110.00E"/>
    <n v="48"/>
    <n v="9366"/>
    <n v="9366"/>
    <x v="8"/>
  </r>
  <r>
    <n v="100"/>
    <x v="329"/>
    <s v="MC-30"/>
    <s v="74.77S, 153.75W"/>
    <n v="96"/>
    <n v="9670"/>
    <n v="9670"/>
    <x v="15"/>
  </r>
  <r>
    <n v="32"/>
    <x v="330"/>
    <s v="MC-17"/>
    <s v="29.66S, 108.37W"/>
    <n v="482"/>
    <n v="6832"/>
    <n v="0"/>
    <x v="20"/>
  </r>
  <r>
    <n v="97"/>
    <x v="331"/>
    <s v="MC-01"/>
    <s v="89.97N, 39.51W"/>
    <n v="15"/>
    <n v="27536"/>
    <n v="27536"/>
    <x v="19"/>
  </r>
  <r>
    <n v="79"/>
    <x v="332"/>
    <s v="MC-14"/>
    <s v="11.62N, 104.41E"/>
    <n v="365"/>
    <n v="7052"/>
    <n v="0"/>
    <x v="1"/>
  </r>
  <r>
    <n v="62"/>
    <x v="261"/>
    <s v="MC-20"/>
    <s v="9.55S, 41.00E"/>
    <n v="142"/>
    <n v="3764"/>
    <n v="0"/>
    <x v="26"/>
  </r>
  <r>
    <n v="52"/>
    <x v="333"/>
    <s v="MC-08"/>
    <s v="12.78N, 141.11W"/>
    <n v="169"/>
    <n v="629"/>
    <n v="0"/>
    <x v="28"/>
  </r>
  <r>
    <n v="56"/>
    <x v="334"/>
    <s v="MC-18"/>
    <s v="24.62S, 82.24W"/>
    <n v="212"/>
    <n v="6409"/>
    <n v="0"/>
    <x v="25"/>
  </r>
  <r>
    <n v="31"/>
    <x v="335"/>
    <s v="MC-03"/>
    <s v="56.89N, 105.21W"/>
    <n v="27"/>
    <n v="11771"/>
    <n v="11771"/>
    <x v="24"/>
  </r>
  <r>
    <n v="40"/>
    <x v="336"/>
    <s v="MC-23"/>
    <s v="27.53S, 141.67E"/>
    <n v="29"/>
    <n v="1396"/>
    <n v="1396"/>
    <x v="6"/>
  </r>
  <r>
    <n v="21"/>
    <x v="337"/>
    <s v="MC-17"/>
    <s v="14.37S, 132.38W"/>
    <n v="41"/>
    <n v="1010"/>
    <n v="1010"/>
    <x v="20"/>
  </r>
  <r>
    <n v="91"/>
    <x v="338"/>
    <s v="MC-01"/>
    <s v="71.54N, 128.44W"/>
    <n v="524"/>
    <n v="6409"/>
    <n v="0"/>
    <x v="19"/>
  </r>
  <r>
    <n v="76"/>
    <x v="339"/>
    <s v="MC-07"/>
    <s v="62.68N, 145.81E"/>
    <n v="45"/>
    <n v="11382"/>
    <n v="11382"/>
    <x v="4"/>
  </r>
  <r>
    <n v="10"/>
    <x v="340"/>
    <s v="MC-25"/>
    <s v="38.15S, 70.45W"/>
    <n v="72"/>
    <n v="4076"/>
    <n v="4076"/>
    <x v="16"/>
  </r>
  <r>
    <n v="60"/>
    <x v="341"/>
    <s v="MC-26"/>
    <s v="39.57S, 13.74W"/>
    <n v="447"/>
    <n v="9366"/>
    <n v="0"/>
    <x v="13"/>
  </r>
  <r>
    <n v="9"/>
    <x v="342"/>
    <s v="MC-19"/>
    <s v="26.35S, 14.99W"/>
    <n v="120"/>
    <n v="2324"/>
    <n v="0"/>
    <x v="14"/>
  </r>
  <r>
    <n v="32"/>
    <x v="343"/>
    <s v="MC-17"/>
    <s v="28.87S, 106.18W"/>
    <n v="365"/>
    <n v="9670"/>
    <n v="0"/>
    <x v="20"/>
  </r>
  <r>
    <n v="85"/>
    <x v="344"/>
    <s v="MC-13"/>
    <s v="2.22N, 74.06E"/>
    <n v="96"/>
    <n v="4076"/>
    <n v="4076"/>
    <x v="0"/>
  </r>
  <r>
    <n v="51"/>
    <x v="345"/>
    <s v="MC-26"/>
    <s v="59.72S, 53.07W"/>
    <n v="43"/>
    <n v="2461"/>
    <n v="2461"/>
    <x v="13"/>
  </r>
  <r>
    <n v="64"/>
    <x v="247"/>
    <s v="MC-28"/>
    <s v="38.78S, 70.47E"/>
    <n v="72"/>
    <n v="23366"/>
    <n v="23366"/>
    <x v="18"/>
  </r>
  <r>
    <n v="27"/>
    <x v="346"/>
    <s v="MC-30"/>
    <s v="68.84S, 88.63E"/>
    <n v="252"/>
    <n v="19313"/>
    <n v="0"/>
    <x v="15"/>
  </r>
  <r>
    <n v="2"/>
    <x v="347"/>
    <s v="MC-22"/>
    <s v="6.18S, 107.45E"/>
    <n v="325"/>
    <n v="4398"/>
    <n v="0"/>
    <x v="9"/>
  </r>
  <r>
    <n v="86"/>
    <x v="348"/>
    <s v="MC-01"/>
    <s v="69.22N, 112.23E"/>
    <n v="93"/>
    <n v="4398"/>
    <n v="4398"/>
    <x v="19"/>
  </r>
  <r>
    <n v="47"/>
    <x v="349"/>
    <s v="MC-11"/>
    <s v="2.51N, 12.38W"/>
    <n v="75"/>
    <n v="1788"/>
    <n v="1788"/>
    <x v="22"/>
  </r>
  <r>
    <n v="39"/>
    <x v="350"/>
    <s v="MC-30"/>
    <s v="79.14S, 170.85E"/>
    <n v="106"/>
    <n v="9985"/>
    <n v="0"/>
    <x v="15"/>
  </r>
  <r>
    <n v="47"/>
    <x v="351"/>
    <s v="MC-11"/>
    <s v="12.01N, 28.30W"/>
    <n v="128"/>
    <n v="2461"/>
    <n v="0"/>
    <x v="22"/>
  </r>
  <r>
    <n v="86"/>
    <x v="352"/>
    <s v="MC-07"/>
    <s v="58.58N, 144.90E"/>
    <n v="169"/>
    <n v="56210"/>
    <n v="0"/>
    <x v="4"/>
  </r>
  <r>
    <n v="78"/>
    <x v="353"/>
    <s v="MC-16"/>
    <s v="5.09S, 160.06W"/>
    <n v="65"/>
    <n v="756"/>
    <n v="756"/>
    <x v="21"/>
  </r>
  <r>
    <n v="26"/>
    <x v="354"/>
    <s v="MC-28"/>
    <s v="39.71S, 69.52E"/>
    <n v="57"/>
    <n v="4563"/>
    <n v="4563"/>
    <x v="18"/>
  </r>
  <r>
    <n v="54"/>
    <x v="355"/>
    <s v="MC-14"/>
    <s v="6.73N, 113.31E"/>
    <n v="88"/>
    <n v="1920"/>
    <n v="1920"/>
    <x v="1"/>
  </r>
  <r>
    <n v="69"/>
    <x v="356"/>
    <s v="MC-01"/>
    <s v="75.90N, 174.16W"/>
    <n v="169"/>
    <n v="4398"/>
    <n v="0"/>
    <x v="19"/>
  </r>
  <r>
    <n v="10"/>
    <x v="357"/>
    <s v="MC-19"/>
    <s v="22.31S, 32.75W"/>
    <n v="24"/>
    <n v="8791"/>
    <n v="8791"/>
    <x v="14"/>
  </r>
  <r>
    <n v="67"/>
    <x v="358"/>
    <s v="MC-25"/>
    <s v="51.21S, 72.23W"/>
    <n v="24"/>
    <n v="101649"/>
    <n v="101649"/>
    <x v="16"/>
  </r>
  <r>
    <n v="77"/>
    <x v="359"/>
    <s v="MC-28"/>
    <s v="42.94S, 90.15E"/>
    <n v="117"/>
    <n v="14025"/>
    <n v="0"/>
    <x v="18"/>
  </r>
  <r>
    <n v="63"/>
    <x v="360"/>
    <s v="MC-28"/>
    <s v="62.54S, 118.25E"/>
    <n v="791"/>
    <n v="1010"/>
    <n v="0"/>
    <x v="18"/>
  </r>
  <r>
    <n v="88"/>
    <x v="361"/>
    <s v="MC-19"/>
    <s v="16.92S, 13.80W"/>
    <n v="109"/>
    <n v="8791"/>
    <n v="0"/>
    <x v="14"/>
  </r>
  <r>
    <n v="89"/>
    <x v="362"/>
    <s v="MC-30"/>
    <s v="70.29S, 90.66W"/>
    <n v="791"/>
    <n v="17718"/>
    <n v="0"/>
    <x v="15"/>
  </r>
  <r>
    <n v="71"/>
    <x v="363"/>
    <s v="MC-24"/>
    <s v="45.14S, 144.96W"/>
    <n v="65"/>
    <n v="2324"/>
    <n v="2324"/>
    <x v="10"/>
  </r>
  <r>
    <n v="89"/>
    <x v="364"/>
    <s v="MC-30"/>
    <s v="75.51S, 93.64W"/>
    <n v="29"/>
    <n v="5255"/>
    <n v="5255"/>
    <x v="15"/>
  </r>
  <r>
    <n v="76"/>
    <x v="365"/>
    <s v="MC-07"/>
    <s v="55.76N, 175.03E"/>
    <n v="212"/>
    <n v="10313"/>
    <n v="0"/>
    <x v="4"/>
  </r>
  <r>
    <n v="61"/>
    <x v="366"/>
    <s v="MC-30"/>
    <s v="83.19S, 5.59W"/>
    <n v="344"/>
    <n v="11382"/>
    <n v="0"/>
    <x v="15"/>
  </r>
  <r>
    <n v="55"/>
    <x v="367"/>
    <s v="MC-07"/>
    <s v="42.83N, 128.98E"/>
    <n v="88"/>
    <n v="4902"/>
    <n v="4902"/>
    <x v="4"/>
  </r>
  <r>
    <n v="8"/>
    <x v="368"/>
    <s v="MC-27"/>
    <s v="63.44S, 5.48E"/>
    <n v="14"/>
    <n v="2054"/>
    <n v="2054"/>
    <x v="17"/>
  </r>
  <r>
    <n v="74"/>
    <x v="369"/>
    <s v="MC-12"/>
    <s v="11.17N, 12.53E"/>
    <n v="48"/>
    <n v="8000"/>
    <n v="8000"/>
    <x v="11"/>
  </r>
  <r>
    <n v="69"/>
    <x v="370"/>
    <s v="MC-01"/>
    <s v="78.95N, 175.60W"/>
    <n v="365"/>
    <n v="31157"/>
    <n v="0"/>
    <x v="19"/>
  </r>
  <r>
    <n v="64"/>
    <x v="371"/>
    <s v="MC-28"/>
    <s v="36.92S, 68.15E"/>
    <n v="1270"/>
    <n v="17000"/>
    <n v="0"/>
    <x v="18"/>
  </r>
  <r>
    <n v="41"/>
    <x v="372"/>
    <s v="MC-01"/>
    <s v="84.99N, 49.37E"/>
    <n v="59"/>
    <n v="3022"/>
    <n v="3022"/>
    <x v="19"/>
  </r>
  <r>
    <n v="17"/>
    <x v="373"/>
    <s v="MC-14"/>
    <s v="27.67N, 110.07E"/>
    <n v="7"/>
    <n v="5076"/>
    <n v="5076"/>
    <x v="1"/>
  </r>
  <r>
    <n v="27"/>
    <x v="374"/>
    <s v="MC-30"/>
    <s v="85.96S, 95.10E"/>
    <n v="25"/>
    <n v="56210"/>
    <n v="56210"/>
    <x v="15"/>
  </r>
  <r>
    <n v="77"/>
    <x v="375"/>
    <s v="MC-22"/>
    <s v="15.96S, 107.51E"/>
    <n v="88"/>
    <n v="9074"/>
    <n v="9074"/>
    <x v="9"/>
  </r>
  <r>
    <n v="5"/>
    <x v="376"/>
    <s v="MC-13"/>
    <s v="6.49N, 48.27E"/>
    <n v="212"/>
    <n v="5255"/>
    <n v="0"/>
    <x v="0"/>
  </r>
  <r>
    <n v="5"/>
    <x v="377"/>
    <s v="MC-20"/>
    <s v="18.56S, 41.86E"/>
    <n v="48"/>
    <n v="2599"/>
    <n v="2599"/>
    <x v="26"/>
  </r>
  <r>
    <n v="34"/>
    <x v="378"/>
    <s v="MC-14"/>
    <s v="18.10N, 110.80E"/>
    <n v="252"/>
    <n v="756"/>
    <n v="0"/>
    <x v="1"/>
  </r>
  <r>
    <n v="78"/>
    <x v="202"/>
    <s v="MC-08"/>
    <s v="4.04N, 149.47W"/>
    <n v="82"/>
    <n v="756"/>
    <n v="756"/>
    <x v="28"/>
  </r>
  <r>
    <n v="47"/>
    <x v="379"/>
    <s v="MC-12"/>
    <s v="1.68N, 3.34E"/>
    <n v="204"/>
    <n v="629"/>
    <n v="0"/>
    <x v="11"/>
  </r>
  <r>
    <n v="72"/>
    <x v="380"/>
    <s v="MC-24"/>
    <s v="46.37S, 133.49W"/>
    <n v="447"/>
    <n v="12178"/>
    <n v="0"/>
    <x v="10"/>
  </r>
  <r>
    <n v="42"/>
    <x v="381"/>
    <s v="MC-07"/>
    <s v="37.51N, 179.79E"/>
    <n v="54"/>
    <n v="3167"/>
    <n v="3167"/>
    <x v="4"/>
  </r>
  <r>
    <n v="47"/>
    <x v="382"/>
    <s v="MC-11"/>
    <s v="12.58N, 16.42W"/>
    <n v="117"/>
    <n v="1138"/>
    <n v="0"/>
    <x v="22"/>
  </r>
  <r>
    <n v="58"/>
    <x v="383"/>
    <s v="MC-30"/>
    <s v="68.47S, 3.95W"/>
    <n v="447"/>
    <n v="29243"/>
    <n v="0"/>
    <x v="15"/>
  </r>
  <r>
    <n v="53"/>
    <x v="384"/>
    <s v="MC-24"/>
    <s v="50.43S, 147.18W"/>
    <n v="524"/>
    <n v="4076"/>
    <n v="0"/>
    <x v="10"/>
  </r>
  <r>
    <n v="2"/>
    <x v="385"/>
    <s v="MC-14"/>
    <s v="27.44N, 114.84E"/>
    <n v="20"/>
    <n v="1526"/>
    <n v="1526"/>
    <x v="1"/>
  </r>
  <r>
    <n v="67"/>
    <x v="386"/>
    <s v="MC-18"/>
    <s v="11.27S, 59.67W"/>
    <n v="221"/>
    <n v="6205"/>
    <n v="0"/>
    <x v="25"/>
  </r>
  <r>
    <n v="41"/>
    <x v="387"/>
    <s v="MC-01"/>
    <s v="75.38N, 49.09E"/>
    <n v="96"/>
    <n v="11771"/>
    <n v="11771"/>
    <x v="19"/>
  </r>
  <r>
    <n v="98"/>
    <x v="388"/>
    <s v="MC-28"/>
    <s v="33.18S, 77.06E"/>
    <n v="90"/>
    <n v="15109"/>
    <n v="15109"/>
    <x v="18"/>
  </r>
  <r>
    <n v="35"/>
    <x v="389"/>
    <s v="MC-18"/>
    <s v="13.51S, 85.54W"/>
    <n v="34"/>
    <n v="9074"/>
    <n v="9074"/>
    <x v="25"/>
  </r>
  <r>
    <n v="100"/>
    <x v="390"/>
    <s v="MC-24"/>
    <s v="48.66S, 146.19W"/>
    <n v="325"/>
    <n v="2054"/>
    <n v="0"/>
    <x v="10"/>
  </r>
  <r>
    <n v="47"/>
    <x v="391"/>
    <s v="MC-11"/>
    <s v="20.77N, 12.10W"/>
    <n v="67"/>
    <n v="8255"/>
    <n v="8255"/>
    <x v="22"/>
  </r>
  <r>
    <n v="97"/>
    <x v="392"/>
    <s v="MC-04"/>
    <s v="59.39N, 24.99W"/>
    <n v="188"/>
    <n v="13054"/>
    <n v="0"/>
    <x v="7"/>
  </r>
  <r>
    <n v="91"/>
    <x v="393"/>
    <s v="MC-01"/>
    <s v="72.82N, 146.61W"/>
    <n v="48"/>
    <n v="3022"/>
    <n v="3022"/>
    <x v="19"/>
  </r>
  <r>
    <n v="82"/>
    <x v="394"/>
    <s v="MC-23"/>
    <s v="27.36S, 142.03E"/>
    <n v="29"/>
    <n v="3167"/>
    <n v="3167"/>
    <x v="6"/>
  </r>
  <r>
    <n v="18"/>
    <x v="395"/>
    <s v="MC-24"/>
    <s v="42.59S, 178.38W"/>
    <n v="344"/>
    <n v="24621"/>
    <n v="0"/>
    <x v="10"/>
  </r>
  <r>
    <n v="76"/>
    <x v="396"/>
    <s v="MC-07"/>
    <s v="38.94N, 166.86E"/>
    <n v="241"/>
    <n v="1396"/>
    <n v="0"/>
    <x v="4"/>
  </r>
  <r>
    <n v="5"/>
    <x v="397"/>
    <s v="MC-21"/>
    <s v="3.84S, 73.41E"/>
    <n v="45"/>
    <n v="1267"/>
    <n v="1267"/>
    <x v="27"/>
  </r>
  <r>
    <n v="41"/>
    <x v="398"/>
    <s v="MC-05"/>
    <s v="53.80N, 19.53E"/>
    <n v="29"/>
    <n v="3612"/>
    <n v="3612"/>
    <x v="2"/>
  </r>
  <r>
    <n v="5"/>
    <x v="399"/>
    <s v="MC-13"/>
    <s v="20.74N, 76.51E"/>
    <n v="128"/>
    <n v="4076"/>
    <n v="0"/>
    <x v="0"/>
  </r>
  <r>
    <n v="79"/>
    <x v="400"/>
    <s v="MC-06"/>
    <s v="35.65N, 116.06E"/>
    <n v="137"/>
    <n v="629"/>
    <n v="0"/>
    <x v="8"/>
  </r>
  <r>
    <n v="77"/>
    <x v="401"/>
    <s v="MC-28"/>
    <s v="43.29S, 112.04E"/>
    <n v="292"/>
    <n v="3313"/>
    <n v="0"/>
    <x v="18"/>
  </r>
  <r>
    <n v="60"/>
    <x v="402"/>
    <s v="MC-26"/>
    <s v="45.49S, 31.89W"/>
    <n v="181"/>
    <n v="5622"/>
    <n v="0"/>
    <x v="13"/>
  </r>
  <r>
    <n v="76"/>
    <x v="403"/>
    <s v="MC-07"/>
    <s v="44.67N, 175.75E"/>
    <n v="45"/>
    <n v="41937"/>
    <n v="41937"/>
    <x v="4"/>
  </r>
  <r>
    <n v="47"/>
    <x v="404"/>
    <s v="MC-11"/>
    <s v="20.16N, 33.91W"/>
    <n v="93"/>
    <n v="8255"/>
    <n v="8255"/>
    <x v="22"/>
  </r>
  <r>
    <n v="99"/>
    <x v="405"/>
    <s v="MC-12"/>
    <s v="25.25N, 12.17E"/>
    <n v="389"/>
    <n v="3612"/>
    <n v="0"/>
    <x v="11"/>
  </r>
  <r>
    <n v="97"/>
    <x v="406"/>
    <s v="MC-01"/>
    <s v="83.15N, 19.64W"/>
    <n v="109"/>
    <n v="756"/>
    <n v="0"/>
    <x v="19"/>
  </r>
  <r>
    <n v="4"/>
    <x v="407"/>
    <s v="MC-26"/>
    <s v="57.12S, 24.17W"/>
    <n v="37"/>
    <n v="8255"/>
    <n v="8255"/>
    <x v="13"/>
  </r>
  <r>
    <n v="31"/>
    <x v="408"/>
    <s v="MC-01"/>
    <s v="80.97N, 76.25W"/>
    <n v="344"/>
    <n v="629"/>
    <n v="0"/>
    <x v="19"/>
  </r>
  <r>
    <n v="47"/>
    <x v="409"/>
    <s v="MC-04"/>
    <s v="38.30N, 18.98W"/>
    <n v="241"/>
    <n v="26004"/>
    <n v="0"/>
    <x v="7"/>
  </r>
  <r>
    <n v="35"/>
    <x v="410"/>
    <s v="MC-17"/>
    <s v="6.91S, 97.84W"/>
    <n v="52"/>
    <n v="8255"/>
    <n v="8255"/>
    <x v="20"/>
  </r>
  <r>
    <n v="22"/>
    <x v="411"/>
    <s v="MC-21"/>
    <s v="17.61S, 62.19E"/>
    <n v="41"/>
    <n v="756"/>
    <n v="756"/>
    <x v="27"/>
  </r>
  <r>
    <n v="5"/>
    <x v="412"/>
    <s v="MC-13"/>
    <s v="26.43N, 50.60E"/>
    <n v="344"/>
    <n v="9366"/>
    <n v="0"/>
    <x v="0"/>
  </r>
  <r>
    <n v="32"/>
    <x v="413"/>
    <s v="MC-25"/>
    <s v="46.94S, 83.24W"/>
    <n v="212"/>
    <n v="13054"/>
    <n v="0"/>
    <x v="16"/>
  </r>
  <r>
    <n v="7"/>
    <x v="414"/>
    <s v="MC-04"/>
    <s v="39.38N, 45.35W"/>
    <n v="325"/>
    <n v="3461"/>
    <n v="0"/>
    <x v="7"/>
  </r>
  <r>
    <n v="61"/>
    <x v="415"/>
    <s v="MC-30"/>
    <s v="76.45S, 34.48W"/>
    <n v="52"/>
    <n v="12178"/>
    <n v="12178"/>
    <x v="15"/>
  </r>
  <r>
    <n v="10"/>
    <x v="416"/>
    <s v="MC-19"/>
    <s v="3.48S, 40.42W"/>
    <n v="103"/>
    <n v="756"/>
    <n v="0"/>
    <x v="14"/>
  </r>
  <r>
    <n v="32"/>
    <x v="417"/>
    <s v="MC-17"/>
    <s v="25.94S, 103.44W"/>
    <n v="905"/>
    <n v="4076"/>
    <n v="0"/>
    <x v="20"/>
  </r>
  <r>
    <n v="2"/>
    <x v="418"/>
    <s v="MC-15"/>
    <s v="13.96N, 144.65E"/>
    <n v="61"/>
    <n v="629"/>
    <n v="629"/>
    <x v="12"/>
  </r>
  <r>
    <n v="13"/>
    <x v="419"/>
    <s v="MC-01"/>
    <s v="72.84N, 112.94E"/>
    <n v="70"/>
    <n v="4902"/>
    <n v="4902"/>
    <x v="19"/>
  </r>
  <r>
    <n v="91"/>
    <x v="420"/>
    <s v="MC-01"/>
    <s v="74.57N, 142.19W"/>
    <n v="47"/>
    <n v="4563"/>
    <n v="4563"/>
    <x v="19"/>
  </r>
  <r>
    <n v="74"/>
    <x v="421"/>
    <s v="MC-12"/>
    <s v="26.60N, 6.49E"/>
    <n v="57"/>
    <n v="15109"/>
    <n v="15109"/>
    <x v="11"/>
  </r>
  <r>
    <n v="71"/>
    <x v="422"/>
    <s v="MC-24"/>
    <s v="56.23S, 148.80W"/>
    <n v="22"/>
    <n v="3167"/>
    <n v="3167"/>
    <x v="10"/>
  </r>
  <r>
    <n v="65"/>
    <x v="423"/>
    <s v="MC-11"/>
    <s v="3.63N, 13.20W"/>
    <n v="169"/>
    <n v="4398"/>
    <n v="0"/>
    <x v="22"/>
  </r>
  <r>
    <n v="44"/>
    <x v="424"/>
    <s v="MC-01"/>
    <s v="67.73N, 113.26E"/>
    <n v="241"/>
    <n v="7279"/>
    <n v="0"/>
    <x v="19"/>
  </r>
  <r>
    <n v="47"/>
    <x v="425"/>
    <s v="MC-04"/>
    <s v="41.92N, 22.69W"/>
    <n v="277"/>
    <n v="1396"/>
    <n v="0"/>
    <x v="7"/>
  </r>
  <r>
    <n v="95"/>
    <x v="165"/>
    <s v="MC-09"/>
    <s v="27.09N, 97.91W"/>
    <n v="482"/>
    <n v="6006"/>
    <n v="0"/>
    <x v="5"/>
  </r>
  <r>
    <n v="27"/>
    <x v="426"/>
    <s v="MC-30"/>
    <s v="66.24S, 116.83E"/>
    <n v="482"/>
    <n v="9366"/>
    <n v="0"/>
    <x v="15"/>
  </r>
  <r>
    <n v="35"/>
    <x v="427"/>
    <s v="MC-25"/>
    <s v="31.34S, 117.85W"/>
    <n v="25"/>
    <n v="14025"/>
    <n v="14025"/>
    <x v="16"/>
  </r>
  <r>
    <n v="2"/>
    <x v="428"/>
    <s v="MC-14"/>
    <s v="19.47N, 113.80E"/>
    <n v="106"/>
    <n v="2461"/>
    <n v="0"/>
    <x v="1"/>
  </r>
  <r>
    <n v="27"/>
    <x v="429"/>
    <s v="MC-28"/>
    <s v="52.22S, 114.58E"/>
    <n v="41"/>
    <n v="8000"/>
    <n v="8000"/>
    <x v="18"/>
  </r>
  <r>
    <n v="7"/>
    <x v="430"/>
    <s v="MC-01"/>
    <s v="68.54N, 28.81W"/>
    <n v="106"/>
    <n v="3764"/>
    <n v="0"/>
    <x v="19"/>
  </r>
  <r>
    <n v="61"/>
    <x v="431"/>
    <s v="MC-30"/>
    <s v="86.65S, 25.26W"/>
    <n v="572"/>
    <n v="5076"/>
    <n v="0"/>
    <x v="15"/>
  </r>
  <r>
    <n v="75"/>
    <x v="432"/>
    <s v="MC-22"/>
    <s v="27.46S, 112.84E"/>
    <n v="133"/>
    <n v="15700"/>
    <n v="0"/>
    <x v="9"/>
  </r>
  <r>
    <n v="87"/>
    <x v="433"/>
    <s v="MC-26"/>
    <s v="44.90S, 36.48W"/>
    <n v="20"/>
    <n v="5622"/>
    <n v="5622"/>
    <x v="13"/>
  </r>
  <r>
    <n v="65"/>
    <x v="434"/>
    <s v="MC-19"/>
    <s v="15.96S, 22.41W"/>
    <n v="77"/>
    <n v="7279"/>
    <n v="7279"/>
    <x v="14"/>
  </r>
  <r>
    <n v="76"/>
    <x v="435"/>
    <s v="MC-01"/>
    <s v="67.54N, 178.30E"/>
    <n v="1057"/>
    <n v="2324"/>
    <n v="0"/>
    <x v="19"/>
  </r>
  <r>
    <n v="22"/>
    <x v="436"/>
    <s v="MC-12"/>
    <s v="8.75N, 34.90E"/>
    <n v="54"/>
    <n v="5622"/>
    <n v="5622"/>
    <x v="11"/>
  </r>
  <r>
    <n v="75"/>
    <x v="437"/>
    <s v="MC-29"/>
    <s v="47.21S, 124.97E"/>
    <n v="133"/>
    <n v="4398"/>
    <n v="0"/>
    <x v="3"/>
  </r>
  <r>
    <n v="25"/>
    <x v="438"/>
    <s v="MC-24"/>
    <s v="44.31S, 157.03W"/>
    <n v="80"/>
    <n v="9074"/>
    <n v="9074"/>
    <x v="10"/>
  </r>
  <r>
    <n v="61"/>
    <x v="439"/>
    <s v="MC-26"/>
    <s v="59.37S, 18.21W"/>
    <n v="59"/>
    <n v="8519"/>
    <n v="8519"/>
    <x v="13"/>
  </r>
  <r>
    <n v="2"/>
    <x v="440"/>
    <s v="MC-14"/>
    <s v="23.45N, 123.80E"/>
    <n v="39"/>
    <n v="6409"/>
    <n v="6409"/>
    <x v="1"/>
  </r>
  <r>
    <n v="69"/>
    <x v="441"/>
    <s v="MC-01"/>
    <s v="77.51N, 157.94E"/>
    <n v="39"/>
    <n v="9074"/>
    <n v="9074"/>
    <x v="19"/>
  </r>
  <r>
    <n v="9"/>
    <x v="442"/>
    <s v="MC-19"/>
    <s v="6.10S, 26.91W"/>
    <n v="389"/>
    <n v="2599"/>
    <n v="0"/>
    <x v="14"/>
  </r>
  <r>
    <n v="32"/>
    <x v="389"/>
    <s v="MC-25"/>
    <s v="31.14S, 112.06W"/>
    <n v="34"/>
    <n v="3612"/>
    <n v="3612"/>
    <x v="16"/>
  </r>
  <r>
    <n v="17"/>
    <x v="443"/>
    <s v="MC-14"/>
    <s v="28.87N, 104.91E"/>
    <n v="133"/>
    <n v="4563"/>
    <n v="0"/>
    <x v="1"/>
  </r>
  <r>
    <n v="55"/>
    <x v="444"/>
    <s v="MC-07"/>
    <s v="37.26N, 129.14E"/>
    <n v="85"/>
    <n v="13054"/>
    <n v="13054"/>
    <x v="4"/>
  </r>
  <r>
    <n v="34"/>
    <x v="445"/>
    <s v="MC-14"/>
    <s v="7.69N, 115.73E"/>
    <n v="93"/>
    <n v="5076"/>
    <n v="5076"/>
    <x v="1"/>
  </r>
  <r>
    <n v="42"/>
    <x v="446"/>
    <s v="MC-02"/>
    <s v="48.06N, 177.16W"/>
    <n v="572"/>
    <n v="21171"/>
    <n v="0"/>
    <x v="29"/>
  </r>
  <r>
    <n v="63"/>
    <x v="447"/>
    <s v="MC-28"/>
    <s v="55.29S, 118.48E"/>
    <n v="572"/>
    <n v="13054"/>
    <n v="0"/>
    <x v="18"/>
  </r>
  <r>
    <n v="46"/>
    <x v="448"/>
    <s v="MC-24"/>
    <s v="49.17S, 123.47W"/>
    <n v="72"/>
    <n v="3313"/>
    <n v="3313"/>
    <x v="10"/>
  </r>
  <r>
    <n v="14"/>
    <x v="449"/>
    <s v="MC-11"/>
    <s v="14.50N, 20.08W"/>
    <n v="344"/>
    <n v="3764"/>
    <n v="0"/>
    <x v="22"/>
  </r>
  <r>
    <n v="18"/>
    <x v="450"/>
    <s v="MC-23"/>
    <s v="29.34S, 146.85E"/>
    <n v="1270"/>
    <n v="7752"/>
    <n v="0"/>
    <x v="6"/>
  </r>
  <r>
    <n v="98"/>
    <x v="451"/>
    <s v="MC-28"/>
    <s v="42.70S, 101.16E"/>
    <n v="22"/>
    <n v="12178"/>
    <n v="12178"/>
    <x v="18"/>
  </r>
  <r>
    <n v="47"/>
    <x v="452"/>
    <s v="MC-11"/>
    <s v="28.43N, 40.35W"/>
    <n v="90"/>
    <n v="2324"/>
    <n v="2324"/>
    <x v="22"/>
  </r>
  <r>
    <n v="55"/>
    <x v="453"/>
    <s v="MC-07"/>
    <s v="50.90N, 168.68E"/>
    <n v="96"/>
    <n v="8791"/>
    <n v="8791"/>
    <x v="4"/>
  </r>
  <r>
    <n v="6"/>
    <x v="454"/>
    <s v="MC-01"/>
    <s v="69.56N, 134.66E"/>
    <n v="82"/>
    <n v="29243"/>
    <n v="29243"/>
    <x v="19"/>
  </r>
  <r>
    <n v="1"/>
    <x v="455"/>
    <s v="MC-06"/>
    <s v="50.09N, 67.15E"/>
    <n v="24"/>
    <n v="8000"/>
    <n v="8000"/>
    <x v="8"/>
  </r>
  <r>
    <n v="12"/>
    <x v="456"/>
    <s v="MC-09"/>
    <s v="7.39N, 119.72W"/>
    <n v="524"/>
    <n v="2461"/>
    <n v="0"/>
    <x v="5"/>
  </r>
  <r>
    <n v="97"/>
    <x v="457"/>
    <s v="MC-01"/>
    <s v="66.16N, 31.43W"/>
    <n v="77"/>
    <n v="5076"/>
    <n v="5076"/>
    <x v="19"/>
  </r>
  <r>
    <n v="41"/>
    <x v="458"/>
    <s v="MC-01"/>
    <s v="80.91N, 52.00E"/>
    <n v="231"/>
    <n v="9074"/>
    <n v="0"/>
    <x v="19"/>
  </r>
  <r>
    <n v="47"/>
    <x v="459"/>
    <s v="MC-12"/>
    <s v="10.64N, 5.25E"/>
    <n v="482"/>
    <n v="3764"/>
    <n v="0"/>
    <x v="11"/>
  </r>
  <r>
    <n v="30"/>
    <x v="460"/>
    <s v="MC-04"/>
    <s v="37.43N, 59.18W"/>
    <n v="96"/>
    <n v="26004"/>
    <n v="26004"/>
    <x v="7"/>
  </r>
  <r>
    <n v="47"/>
    <x v="461"/>
    <s v="MC-11"/>
    <s v="5.99N, 36.08W"/>
    <n v="157"/>
    <n v="1656"/>
    <n v="0"/>
    <x v="22"/>
  </r>
  <r>
    <n v="55"/>
    <x v="462"/>
    <s v="MC-15"/>
    <s v="29.92N, 167.58E"/>
    <n v="29"/>
    <n v="11771"/>
    <n v="11771"/>
    <x v="12"/>
  </r>
  <r>
    <n v="27"/>
    <x v="463"/>
    <s v="MC-28"/>
    <s v="58.48S, 103.05E"/>
    <n v="85"/>
    <n v="17718"/>
    <n v="17718"/>
    <x v="18"/>
  </r>
  <r>
    <n v="94"/>
    <x v="464"/>
    <s v="MC-29"/>
    <s v="43.13S, 140.61E"/>
    <n v="14"/>
    <n v="11011"/>
    <n v="11011"/>
    <x v="3"/>
  </r>
  <r>
    <n v="2"/>
    <x v="465"/>
    <s v="MC-07"/>
    <s v="33.46N, 136.05E"/>
    <n v="117"/>
    <n v="629"/>
    <n v="0"/>
    <x v="4"/>
  </r>
  <r>
    <n v="63"/>
    <x v="466"/>
    <s v="MC-28"/>
    <s v="44.30S, 113.25E"/>
    <n v="24"/>
    <n v="2461"/>
    <n v="2461"/>
    <x v="18"/>
  </r>
  <r>
    <n v="4"/>
    <x v="467"/>
    <s v="MC-19"/>
    <s v="27.04S, 31.96W"/>
    <n v="482"/>
    <n v="15700"/>
    <n v="0"/>
    <x v="14"/>
  </r>
  <r>
    <n v="41"/>
    <x v="468"/>
    <s v="MC-05"/>
    <s v="59.43N, 12.84E"/>
    <n v="181"/>
    <n v="1396"/>
    <n v="0"/>
    <x v="2"/>
  </r>
  <r>
    <n v="72"/>
    <x v="469"/>
    <s v="MC-17"/>
    <s v="20.75S, 119.98W"/>
    <n v="25"/>
    <n v="6006"/>
    <n v="6006"/>
    <x v="20"/>
  </r>
  <r>
    <n v="75"/>
    <x v="470"/>
    <s v="MC-29"/>
    <s v="38.84S, 122.13E"/>
    <n v="416"/>
    <n v="5255"/>
    <n v="0"/>
    <x v="3"/>
  </r>
  <r>
    <n v="10"/>
    <x v="471"/>
    <s v="MC-18"/>
    <s v="3.56S, 64.02W"/>
    <n v="188"/>
    <n v="2739"/>
    <n v="0"/>
    <x v="25"/>
  </r>
  <r>
    <n v="47"/>
    <x v="472"/>
    <s v="MC-11"/>
    <s v="10.35N, 9.03W"/>
    <n v="264"/>
    <n v="2599"/>
    <n v="0"/>
    <x v="22"/>
  </r>
  <r>
    <n v="52"/>
    <x v="473"/>
    <s v="MC-09"/>
    <s v="22.82N, 106.69W"/>
    <n v="307"/>
    <n v="1920"/>
    <n v="0"/>
    <x v="5"/>
  </r>
  <r>
    <n v="34"/>
    <x v="474"/>
    <s v="MC-07"/>
    <s v="42.35N, 129.88E"/>
    <n v="133"/>
    <n v="1526"/>
    <n v="0"/>
    <x v="4"/>
  </r>
  <r>
    <n v="25"/>
    <x v="475"/>
    <s v="MC-24"/>
    <s v="51.44S, 172.23W"/>
    <n v="163"/>
    <n v="21171"/>
    <n v="0"/>
    <x v="10"/>
  </r>
  <r>
    <n v="79"/>
    <x v="476"/>
    <s v="MC-06"/>
    <s v="32.80N, 118.45E"/>
    <n v="45"/>
    <n v="2324"/>
    <n v="2324"/>
    <x v="8"/>
  </r>
  <r>
    <n v="89"/>
    <x v="270"/>
    <s v="MC-30"/>
    <s v="78.70S, 82.26W"/>
    <n v="1270"/>
    <n v="22220"/>
    <n v="0"/>
    <x v="15"/>
  </r>
  <r>
    <n v="25"/>
    <x v="477"/>
    <s v="MC-24"/>
    <s v="61.73S, 172.04W"/>
    <n v="65"/>
    <n v="3764"/>
    <n v="3764"/>
    <x v="10"/>
  </r>
  <r>
    <n v="2"/>
    <x v="478"/>
    <s v="MC-23"/>
    <s v="14.84S, 140.99E"/>
    <n v="264"/>
    <n v="7279"/>
    <n v="0"/>
    <x v="6"/>
  </r>
  <r>
    <n v="86"/>
    <x v="479"/>
    <s v="MC-01"/>
    <s v="89.39N, 141.45E"/>
    <n v="181"/>
    <n v="3764"/>
    <n v="0"/>
    <x v="19"/>
  </r>
  <r>
    <n v="60"/>
    <x v="480"/>
    <s v="MC-26"/>
    <s v="39.57S, 19.37W"/>
    <n v="196"/>
    <n v="6832"/>
    <n v="0"/>
    <x v="13"/>
  </r>
  <r>
    <n v="55"/>
    <x v="481"/>
    <s v="MC-15"/>
    <s v="24.79N, 162.27E"/>
    <n v="93"/>
    <n v="3167"/>
    <n v="3167"/>
    <x v="12"/>
  </r>
  <r>
    <n v="10"/>
    <x v="482"/>
    <s v="MC-26"/>
    <s v="37.42S, 33.19W"/>
    <n v="572"/>
    <n v="883"/>
    <n v="0"/>
    <x v="13"/>
  </r>
  <r>
    <n v="17"/>
    <x v="483"/>
    <s v="MC-06"/>
    <s v="35.21N, 67.45E"/>
    <n v="103"/>
    <n v="3167"/>
    <n v="0"/>
    <x v="8"/>
  </r>
  <r>
    <n v="31"/>
    <x v="484"/>
    <s v="MC-01"/>
    <s v="80.81N, 111.37W"/>
    <n v="27"/>
    <n v="3022"/>
    <n v="3022"/>
    <x v="19"/>
  </r>
  <r>
    <n v="69"/>
    <x v="485"/>
    <s v="MC-07"/>
    <s v="59.05N, 175.28E"/>
    <n v="307"/>
    <n v="9074"/>
    <n v="0"/>
    <x v="4"/>
  </r>
  <r>
    <n v="81"/>
    <x v="486"/>
    <s v="MC-16"/>
    <s v="12.55S, 170.20W"/>
    <n v="50"/>
    <n v="4398"/>
    <n v="4398"/>
    <x v="21"/>
  </r>
  <r>
    <n v="2"/>
    <x v="487"/>
    <s v="MC-06"/>
    <s v="34.80N, 118.63E"/>
    <n v="100"/>
    <n v="2739"/>
    <n v="2739"/>
    <x v="8"/>
  </r>
  <r>
    <n v="13"/>
    <x v="488"/>
    <s v="MC-01"/>
    <s v="72.79N, 129.88E"/>
    <n v="572"/>
    <n v="2599"/>
    <n v="0"/>
    <x v="19"/>
  </r>
  <r>
    <n v="69"/>
    <x v="489"/>
    <s v="MC-01"/>
    <s v="86.34N, 172.43W"/>
    <n v="124"/>
    <n v="41937"/>
    <n v="0"/>
    <x v="19"/>
  </r>
  <r>
    <n v="17"/>
    <x v="490"/>
    <s v="MC-13"/>
    <s v="5.15N, 72.23E"/>
    <n v="212"/>
    <n v="4076"/>
    <n v="0"/>
    <x v="0"/>
  </r>
  <r>
    <n v="79"/>
    <x v="491"/>
    <s v="MC-15"/>
    <s v="18.66N, 137.85E"/>
    <n v="572"/>
    <n v="3764"/>
    <n v="0"/>
    <x v="12"/>
  </r>
  <r>
    <n v="97"/>
    <x v="492"/>
    <s v="MC-01"/>
    <s v="80.96N, 28.78W"/>
    <n v="93"/>
    <n v="56210"/>
    <n v="56210"/>
    <x v="19"/>
  </r>
  <r>
    <n v="42"/>
    <x v="493"/>
    <s v="MC-15"/>
    <s v="27.06N, 159.97E"/>
    <n v="252"/>
    <n v="5076"/>
    <n v="0"/>
    <x v="12"/>
  </r>
  <r>
    <n v="79"/>
    <x v="494"/>
    <s v="MC-14"/>
    <s v="4.91N, 117.50E"/>
    <n v="117"/>
    <n v="2461"/>
    <n v="0"/>
    <x v="1"/>
  </r>
  <r>
    <n v="36"/>
    <x v="495"/>
    <s v="MC-16"/>
    <s v="9.59S, 138.33W"/>
    <n v="36"/>
    <n v="4902"/>
    <n v="4902"/>
    <x v="21"/>
  </r>
  <r>
    <n v="2"/>
    <x v="496"/>
    <s v="MC-15"/>
    <s v="2.97N, 137.67E"/>
    <n v="163"/>
    <n v="2324"/>
    <n v="0"/>
    <x v="12"/>
  </r>
  <r>
    <n v="78"/>
    <x v="497"/>
    <s v="MC-08"/>
    <s v="13.90N, 146.76W"/>
    <n v="45"/>
    <n v="5076"/>
    <n v="5076"/>
    <x v="28"/>
  </r>
  <r>
    <n v="66"/>
    <x v="480"/>
    <s v="MC-15"/>
    <s v="28.36N, 160.45E"/>
    <n v="90"/>
    <n v="6618"/>
    <n v="6618"/>
    <x v="12"/>
  </r>
  <r>
    <n v="39"/>
    <x v="498"/>
    <s v="MC-29"/>
    <s v="47.92S, 179.30E"/>
    <n v="36"/>
    <n v="8255"/>
    <n v="8255"/>
    <x v="3"/>
  </r>
  <r>
    <n v="40"/>
    <x v="499"/>
    <s v="MC-23"/>
    <s v="21.21S, 137.71E"/>
    <n v="36"/>
    <n v="1010"/>
    <n v="1010"/>
    <x v="6"/>
  </r>
  <r>
    <n v="76"/>
    <x v="500"/>
    <s v="MC-07"/>
    <s v="42.35N, 146.40E"/>
    <n v="75"/>
    <n v="1920"/>
    <n v="1920"/>
    <x v="4"/>
  </r>
  <r>
    <n v="89"/>
    <x v="501"/>
    <s v="MC-25"/>
    <s v="56.58S, 98.50W"/>
    <n v="59"/>
    <n v="7279"/>
    <n v="7279"/>
    <x v="16"/>
  </r>
  <r>
    <n v="52"/>
    <x v="502"/>
    <s v="MC-16"/>
    <s v="3.59S, 143.49W"/>
    <n v="57"/>
    <n v="2461"/>
    <n v="2461"/>
    <x v="21"/>
  </r>
  <r>
    <n v="42"/>
    <x v="503"/>
    <s v="MC-07"/>
    <s v="49.87N, 165.01E"/>
    <n v="196"/>
    <n v="1010"/>
    <n v="0"/>
    <x v="4"/>
  </r>
  <r>
    <n v="17"/>
    <x v="504"/>
    <s v="MC-13"/>
    <s v="27.43N, 89.78E"/>
    <n v="70"/>
    <n v="12178"/>
    <n v="12178"/>
    <x v="0"/>
  </r>
  <r>
    <n v="42"/>
    <x v="505"/>
    <s v="MC-07"/>
    <s v="35.20N, 144.68E"/>
    <n v="241"/>
    <n v="15700"/>
    <n v="0"/>
    <x v="4"/>
  </r>
  <r>
    <n v="31"/>
    <x v="506"/>
    <s v="MC-03"/>
    <s v="55.24N, 89.26W"/>
    <n v="307"/>
    <n v="56210"/>
    <n v="0"/>
    <x v="24"/>
  </r>
  <r>
    <n v="20"/>
    <x v="507"/>
    <s v="MC-27"/>
    <s v="48.24S, 56.69E"/>
    <n v="196"/>
    <n v="50510"/>
    <n v="0"/>
    <x v="17"/>
  </r>
  <r>
    <n v="31"/>
    <x v="508"/>
    <s v="MC-01"/>
    <s v="76.42N, 70.05W"/>
    <n v="19"/>
    <n v="50510"/>
    <n v="50510"/>
    <x v="19"/>
  </r>
  <r>
    <n v="55"/>
    <x v="509"/>
    <s v="MC-14"/>
    <s v="27.08N, 132.52E"/>
    <n v="231"/>
    <n v="5436"/>
    <n v="0"/>
    <x v="1"/>
  </r>
  <r>
    <n v="53"/>
    <x v="510"/>
    <s v="MC-30"/>
    <s v="71.76S, 178.57E"/>
    <n v="11"/>
    <n v="2188"/>
    <n v="2188"/>
    <x v="15"/>
  </r>
  <r>
    <n v="72"/>
    <x v="511"/>
    <s v="MC-17"/>
    <s v="29.80S, 133.60W"/>
    <n v="45"/>
    <n v="629"/>
    <n v="629"/>
    <x v="20"/>
  </r>
  <r>
    <n v="9"/>
    <x v="512"/>
    <s v="MC-19"/>
    <s v="18.12S, 34.79W"/>
    <n v="113"/>
    <n v="1396"/>
    <n v="0"/>
    <x v="14"/>
  </r>
  <r>
    <n v="13"/>
    <x v="513"/>
    <s v="MC-07"/>
    <s v="47.12N, 128.73E"/>
    <n v="212"/>
    <n v="33322"/>
    <n v="0"/>
    <x v="4"/>
  </r>
  <r>
    <n v="83"/>
    <x v="514"/>
    <s v="MC-06"/>
    <s v="50.78N, 79.43E"/>
    <n v="113"/>
    <n v="1267"/>
    <n v="0"/>
    <x v="8"/>
  </r>
  <r>
    <n v="69"/>
    <x v="515"/>
    <s v="MC-07"/>
    <s v="53.81N, 149.37E"/>
    <n v="96"/>
    <n v="1138"/>
    <n v="1138"/>
    <x v="4"/>
  </r>
  <r>
    <n v="14"/>
    <x v="516"/>
    <s v="MC-11"/>
    <s v="23.49N, 20.50W"/>
    <n v="72"/>
    <n v="756"/>
    <n v="756"/>
    <x v="22"/>
  </r>
  <r>
    <n v="42"/>
    <x v="517"/>
    <s v="MC-15"/>
    <s v="23.87N, 168.95E"/>
    <n v="65"/>
    <n v="3764"/>
    <n v="3764"/>
    <x v="12"/>
  </r>
  <r>
    <n v="9"/>
    <x v="518"/>
    <s v="MC-19"/>
    <s v="9.93S, 24.83W"/>
    <n v="241"/>
    <n v="2880"/>
    <n v="0"/>
    <x v="14"/>
  </r>
  <r>
    <n v="86"/>
    <x v="519"/>
    <s v="MC-07"/>
    <s v="62.94N, 126.27E"/>
    <n v="231"/>
    <n v="1656"/>
    <n v="0"/>
    <x v="4"/>
  </r>
  <r>
    <n v="55"/>
    <x v="520"/>
    <s v="MC-07"/>
    <s v="37.45N, 139.00E"/>
    <n v="277"/>
    <n v="1396"/>
    <n v="0"/>
    <x v="4"/>
  </r>
  <r>
    <n v="40"/>
    <x v="521"/>
    <s v="MC-23"/>
    <s v="16.24S, 145.70E"/>
    <n v="85"/>
    <n v="6409"/>
    <n v="6409"/>
    <x v="6"/>
  </r>
  <r>
    <n v="17"/>
    <x v="522"/>
    <s v="MC-21"/>
    <s v="3.42S, 68.19E"/>
    <n v="389"/>
    <n v="5076"/>
    <n v="0"/>
    <x v="27"/>
  </r>
  <r>
    <n v="31"/>
    <x v="523"/>
    <s v="MC-03"/>
    <s v="42.84N, 102.11W"/>
    <n v="416"/>
    <n v="38630"/>
    <n v="0"/>
    <x v="24"/>
  </r>
  <r>
    <n v="69"/>
    <x v="524"/>
    <s v="MC-07"/>
    <s v="58.07N, 153.54E"/>
    <n v="113"/>
    <n v="84631"/>
    <n v="0"/>
    <x v="4"/>
  </r>
  <r>
    <n v="33"/>
    <x v="525"/>
    <s v="MC-01"/>
    <s v="84.70N, 45.33E"/>
    <n v="80"/>
    <n v="24621"/>
    <n v="24621"/>
    <x v="19"/>
  </r>
  <r>
    <n v="75"/>
    <x v="526"/>
    <s v="MC-22"/>
    <s v="26.08S, 112.19E"/>
    <n v="11"/>
    <n v="5255"/>
    <n v="5255"/>
    <x v="9"/>
  </r>
  <r>
    <n v="31"/>
    <x v="527"/>
    <s v="MC-01"/>
    <s v="68.35N, 104.66W"/>
    <n v="524"/>
    <n v="1788"/>
    <n v="0"/>
    <x v="19"/>
  </r>
  <r>
    <n v="86"/>
    <x v="528"/>
    <s v="MC-01"/>
    <s v="66.70N, 126.29E"/>
    <n v="221"/>
    <n v="56210"/>
    <n v="0"/>
    <x v="19"/>
  </r>
  <r>
    <n v="75"/>
    <x v="529"/>
    <s v="MC-28"/>
    <s v="38.95S, 102.17E"/>
    <n v="72"/>
    <n v="7052"/>
    <n v="7052"/>
    <x v="18"/>
  </r>
  <r>
    <n v="27"/>
    <x v="530"/>
    <s v="MC-28"/>
    <s v="54.72S, 100.62E"/>
    <n v="344"/>
    <n v="13054"/>
    <n v="0"/>
    <x v="18"/>
  </r>
  <r>
    <n v="17"/>
    <x v="531"/>
    <s v="MC-14"/>
    <s v="10.93N, 113.94E"/>
    <n v="41"/>
    <n v="883"/>
    <n v="883"/>
    <x v="1"/>
  </r>
  <r>
    <n v="2"/>
    <x v="246"/>
    <s v="MC-14"/>
    <s v="10.17N, 104.79E"/>
    <n v="32"/>
    <n v="5255"/>
    <n v="5255"/>
    <x v="1"/>
  </r>
  <r>
    <n v="52"/>
    <x v="157"/>
    <s v="MC-09"/>
    <s v="23.72N, 115.22W"/>
    <n v="29"/>
    <n v="9670"/>
    <n v="9670"/>
    <x v="5"/>
  </r>
  <r>
    <n v="9"/>
    <x v="532"/>
    <s v="MC-26"/>
    <s v="38.51S, 29.77W"/>
    <n v="39"/>
    <n v="2599"/>
    <n v="2599"/>
    <x v="13"/>
  </r>
  <r>
    <n v="98"/>
    <x v="533"/>
    <s v="MC-28"/>
    <s v="37.59S, 65.46E"/>
    <n v="80"/>
    <n v="4731"/>
    <n v="4731"/>
    <x v="18"/>
  </r>
  <r>
    <n v="23"/>
    <x v="534"/>
    <s v="MC-24"/>
    <s v="45.38S, 157.05W"/>
    <n v="133"/>
    <n v="3022"/>
    <n v="0"/>
    <x v="10"/>
  </r>
  <r>
    <n v="17"/>
    <x v="535"/>
    <s v="MC-06"/>
    <s v="34.54N, 85.96E"/>
    <n v="93"/>
    <n v="1010"/>
    <n v="1010"/>
    <x v="8"/>
  </r>
  <r>
    <n v="32"/>
    <x v="536"/>
    <s v="MC-25"/>
    <s v="52.39S, 79.30W"/>
    <n v="106"/>
    <n v="11382"/>
    <n v="0"/>
    <x v="16"/>
  </r>
  <r>
    <n v="94"/>
    <x v="537"/>
    <s v="MC-29"/>
    <s v="33.54S, 147.43E"/>
    <n v="175"/>
    <n v="5812"/>
    <n v="0"/>
    <x v="3"/>
  </r>
  <r>
    <n v="24"/>
    <x v="347"/>
    <s v="MC-29"/>
    <s v="37.66S, 127.21E"/>
    <n v="82"/>
    <n v="27536"/>
    <n v="27536"/>
    <x v="3"/>
  </r>
  <r>
    <n v="16"/>
    <x v="538"/>
    <s v="MC-25"/>
    <s v="57.50S, 112.54W"/>
    <n v="59"/>
    <n v="9366"/>
    <n v="9366"/>
    <x v="16"/>
  </r>
  <r>
    <n v="89"/>
    <x v="539"/>
    <s v="MC-25"/>
    <s v="56.71S, 105.77W"/>
    <n v="252"/>
    <n v="5076"/>
    <n v="0"/>
    <x v="16"/>
  </r>
  <r>
    <n v="10"/>
    <x v="540"/>
    <s v="MC-25"/>
    <s v="39.35S, 70.07W"/>
    <n v="277"/>
    <n v="10313"/>
    <n v="0"/>
    <x v="16"/>
  </r>
  <r>
    <n v="78"/>
    <x v="541"/>
    <s v="MC-16"/>
    <s v="12.36S, 152.57W"/>
    <n v="45"/>
    <n v="4563"/>
    <n v="4563"/>
    <x v="21"/>
  </r>
  <r>
    <n v="14"/>
    <x v="542"/>
    <s v="MC-11"/>
    <s v="23.07N, 21.55W"/>
    <n v="72"/>
    <n v="8791"/>
    <n v="8791"/>
    <x v="22"/>
  </r>
  <r>
    <n v="4"/>
    <x v="543"/>
    <s v="MC-26"/>
    <s v="44.64S, 30.15W"/>
    <n v="128"/>
    <n v="15700"/>
    <n v="0"/>
    <x v="13"/>
  </r>
  <r>
    <n v="2"/>
    <x v="544"/>
    <s v="MC-14"/>
    <s v="28.10N, 126.42E"/>
    <n v="1057"/>
    <n v="3022"/>
    <n v="0"/>
    <x v="1"/>
  </r>
  <r>
    <n v="24"/>
    <x v="545"/>
    <s v="MC-29"/>
    <s v="34.38S, 131.89E"/>
    <n v="41"/>
    <n v="5812"/>
    <n v="5812"/>
    <x v="3"/>
  </r>
  <r>
    <n v="27"/>
    <x v="546"/>
    <s v="MC-30"/>
    <s v="75.10S, 108.92E"/>
    <n v="524"/>
    <n v="7752"/>
    <n v="0"/>
    <x v="15"/>
  </r>
  <r>
    <n v="10"/>
    <x v="547"/>
    <s v="MC-26"/>
    <s v="32.36S, 37.24W"/>
    <n v="29"/>
    <n v="8000"/>
    <n v="8000"/>
    <x v="13"/>
  </r>
  <r>
    <n v="52"/>
    <x v="548"/>
    <s v="MC-17"/>
    <s v="12.90S, 120.47W"/>
    <n v="113"/>
    <n v="8000"/>
    <n v="0"/>
    <x v="20"/>
  </r>
  <r>
    <n v="56"/>
    <x v="549"/>
    <s v="MC-18"/>
    <s v="17.69S, 50.66W"/>
    <n v="47"/>
    <n v="11771"/>
    <n v="11771"/>
    <x v="25"/>
  </r>
  <r>
    <n v="4"/>
    <x v="550"/>
    <s v="MC-19"/>
    <s v="22.87S, 29.51W"/>
    <n v="157"/>
    <n v="8000"/>
    <n v="0"/>
    <x v="14"/>
  </r>
  <r>
    <n v="83"/>
    <x v="551"/>
    <s v="MC-06"/>
    <s v="41.02N, 62.27E"/>
    <n v="52"/>
    <n v="8519"/>
    <n v="8519"/>
    <x v="8"/>
  </r>
  <r>
    <n v="55"/>
    <x v="552"/>
    <s v="MC-07"/>
    <s v="31.22N, 132.79E"/>
    <n v="120"/>
    <n v="8519"/>
    <n v="0"/>
    <x v="4"/>
  </r>
  <r>
    <n v="17"/>
    <x v="553"/>
    <s v="MC-14"/>
    <s v="14.23N, 99.55E"/>
    <n v="389"/>
    <n v="7752"/>
    <n v="0"/>
    <x v="1"/>
  </r>
  <r>
    <n v="75"/>
    <x v="554"/>
    <s v="MC-28"/>
    <s v="60.61S, 116.22E"/>
    <n v="277"/>
    <n v="41937"/>
    <n v="0"/>
    <x v="18"/>
  </r>
  <r>
    <n v="76"/>
    <x v="555"/>
    <s v="MC-02"/>
    <s v="45.82N, 175.10W"/>
    <n v="482"/>
    <n v="2739"/>
    <n v="0"/>
    <x v="29"/>
  </r>
  <r>
    <n v="47"/>
    <x v="556"/>
    <s v="MC-11"/>
    <s v="11.43N, 7.76W"/>
    <n v="70"/>
    <n v="9670"/>
    <n v="9670"/>
    <x v="22"/>
  </r>
  <r>
    <n v="17"/>
    <x v="557"/>
    <s v="MC-13"/>
    <s v="16.53N, 65.26E"/>
    <n v="147"/>
    <n v="11011"/>
    <n v="0"/>
    <x v="0"/>
  </r>
  <r>
    <n v="42"/>
    <x v="558"/>
    <s v="MC-07"/>
    <s v="33.63N, 157.93E"/>
    <n v="90"/>
    <n v="2461"/>
    <n v="2461"/>
    <x v="4"/>
  </r>
  <r>
    <n v="69"/>
    <x v="287"/>
    <s v="MC-01"/>
    <s v="82.96N, 156.98E"/>
    <n v="204"/>
    <n v="9074"/>
    <n v="0"/>
    <x v="19"/>
  </r>
  <r>
    <n v="32"/>
    <x v="559"/>
    <s v="MC-25"/>
    <s v="54.81S, 88.66W"/>
    <n v="36"/>
    <n v="1788"/>
    <n v="1788"/>
    <x v="16"/>
  </r>
  <r>
    <n v="34"/>
    <x v="560"/>
    <s v="MC-06"/>
    <s v="31.78N, 103.48E"/>
    <n v="325"/>
    <n v="16330"/>
    <n v="0"/>
    <x v="8"/>
  </r>
  <r>
    <n v="28"/>
    <x v="561"/>
    <s v="MC-25"/>
    <s v="49.49S, 74.98W"/>
    <n v="109"/>
    <n v="2324"/>
    <n v="0"/>
    <x v="16"/>
  </r>
  <r>
    <n v="25"/>
    <x v="562"/>
    <s v="MC-24"/>
    <s v="52.84S, 166.90W"/>
    <n v="212"/>
    <n v="6409"/>
    <n v="0"/>
    <x v="10"/>
  </r>
  <r>
    <n v="2"/>
    <x v="563"/>
    <s v="MC-14"/>
    <s v="29.90N, 121.18E"/>
    <n v="37"/>
    <n v="11771"/>
    <n v="11771"/>
    <x v="1"/>
  </r>
  <r>
    <n v="84"/>
    <x v="564"/>
    <s v="MC-07"/>
    <s v="55.81N, 132.10E"/>
    <n v="128"/>
    <n v="6832"/>
    <n v="0"/>
    <x v="4"/>
  </r>
  <r>
    <n v="5"/>
    <x v="565"/>
    <s v="MC-21"/>
    <s v="14.65S, 82.57E"/>
    <n v="252"/>
    <n v="1526"/>
    <n v="0"/>
    <x v="27"/>
  </r>
  <r>
    <n v="95"/>
    <x v="566"/>
    <s v="MC-10"/>
    <s v="15.20N, 60.26W"/>
    <n v="85"/>
    <n v="7279"/>
    <n v="7279"/>
    <x v="23"/>
  </r>
  <r>
    <n v="41"/>
    <x v="567"/>
    <s v="MC-05"/>
    <s v="57.48N, 52.58E"/>
    <n v="30"/>
    <n v="4398"/>
    <n v="4398"/>
    <x v="2"/>
  </r>
  <r>
    <n v="31"/>
    <x v="568"/>
    <s v="MC-03"/>
    <s v="56.59N, 110.16W"/>
    <n v="50"/>
    <n v="15700"/>
    <n v="15700"/>
    <x v="24"/>
  </r>
  <r>
    <n v="61"/>
    <x v="569"/>
    <s v="MC-26"/>
    <s v="50.17S, 31.55W"/>
    <n v="29"/>
    <n v="8000"/>
    <n v="8000"/>
    <x v="13"/>
  </r>
  <r>
    <n v="56"/>
    <x v="570"/>
    <s v="MC-25"/>
    <s v="53.83S, 62.83W"/>
    <n v="20"/>
    <n v="10313"/>
    <n v="10313"/>
    <x v="16"/>
  </r>
  <r>
    <n v="56"/>
    <x v="571"/>
    <s v="MC-18"/>
    <s v="12.78S, 88.90W"/>
    <n v="82"/>
    <n v="1396"/>
    <n v="1396"/>
    <x v="25"/>
  </r>
  <r>
    <n v="55"/>
    <x v="572"/>
    <s v="MC-07"/>
    <s v="44.43N, 165.88E"/>
    <n v="77"/>
    <n v="22220"/>
    <n v="22220"/>
    <x v="4"/>
  </r>
  <r>
    <n v="56"/>
    <x v="573"/>
    <s v="MC-18"/>
    <s v="27.25S, 74.56W"/>
    <n v="344"/>
    <n v="9670"/>
    <n v="0"/>
    <x v="25"/>
  </r>
  <r>
    <n v="34"/>
    <x v="574"/>
    <s v="MC-14"/>
    <s v="7.36N, 98.80E"/>
    <n v="39"/>
    <n v="2461"/>
    <n v="2461"/>
    <x v="1"/>
  </r>
  <r>
    <n v="31"/>
    <x v="575"/>
    <s v="MC-03"/>
    <s v="51.19N, 77.29W"/>
    <n v="34"/>
    <n v="9074"/>
    <n v="9074"/>
    <x v="24"/>
  </r>
  <r>
    <n v="94"/>
    <x v="576"/>
    <s v="MC-29"/>
    <s v="39.50S, 145.00E"/>
    <n v="61"/>
    <n v="8255"/>
    <n v="8255"/>
    <x v="3"/>
  </r>
  <r>
    <n v="19"/>
    <x v="577"/>
    <s v="MC-07"/>
    <s v="55.39N, 151.75E"/>
    <n v="365"/>
    <n v="13527"/>
    <n v="0"/>
    <x v="4"/>
  </r>
  <r>
    <n v="99"/>
    <x v="578"/>
    <s v="MC-04"/>
    <s v="53.87N, 8.99W"/>
    <n v="157"/>
    <n v="19313"/>
    <n v="0"/>
    <x v="7"/>
  </r>
  <r>
    <n v="66"/>
    <x v="579"/>
    <s v="MC-15"/>
    <s v="29.03N, 153.78E"/>
    <n v="106"/>
    <n v="3022"/>
    <n v="0"/>
    <x v="12"/>
  </r>
  <r>
    <n v="66"/>
    <x v="580"/>
    <s v="MC-07"/>
    <s v="35.39N, 156.88E"/>
    <n v="75"/>
    <n v="883"/>
    <n v="883"/>
    <x v="4"/>
  </r>
  <r>
    <n v="76"/>
    <x v="581"/>
    <s v="MC-15"/>
    <s v="26.47N, 169.72E"/>
    <n v="9"/>
    <n v="2188"/>
    <n v="2188"/>
    <x v="12"/>
  </r>
  <r>
    <n v="5"/>
    <x v="7"/>
    <s v="MC-21"/>
    <s v="1.02S, 70.61E"/>
    <n v="142"/>
    <n v="1656"/>
    <n v="0"/>
    <x v="27"/>
  </r>
  <r>
    <n v="86"/>
    <x v="582"/>
    <s v="MC-01"/>
    <s v="68.61N, 125.08E"/>
    <n v="67"/>
    <n v="3919"/>
    <n v="3919"/>
    <x v="19"/>
  </r>
  <r>
    <n v="31"/>
    <x v="583"/>
    <s v="MC-03"/>
    <s v="63.08N, 97.35W"/>
    <n v="307"/>
    <n v="4731"/>
    <n v="0"/>
    <x v="24"/>
  </r>
  <r>
    <n v="78"/>
    <x v="584"/>
    <s v="MC-08"/>
    <s v="14.15N, 171.61W"/>
    <n v="67"/>
    <n v="10654"/>
    <n v="10654"/>
    <x v="28"/>
  </r>
  <r>
    <n v="13"/>
    <x v="585"/>
    <s v="MC-06"/>
    <s v="64.74N, 109.52E"/>
    <n v="54"/>
    <n v="24621"/>
    <n v="24621"/>
    <x v="8"/>
  </r>
  <r>
    <n v="97"/>
    <x v="586"/>
    <s v="MC-01"/>
    <s v="83.19N, 13.16W"/>
    <n v="30"/>
    <n v="19313"/>
    <n v="19313"/>
    <x v="19"/>
  </r>
  <r>
    <n v="31"/>
    <x v="587"/>
    <s v="MC-01"/>
    <s v="80.74N, 112.10W"/>
    <n v="17"/>
    <n v="12605"/>
    <n v="12605"/>
    <x v="19"/>
  </r>
  <r>
    <n v="5"/>
    <x v="588"/>
    <s v="MC-12"/>
    <s v="20.99N, 41.08E"/>
    <n v="264"/>
    <n v="9074"/>
    <n v="0"/>
    <x v="11"/>
  </r>
  <r>
    <n v="24"/>
    <x v="589"/>
    <s v="MC-29"/>
    <s v="37.27S, 141.61E"/>
    <n v="264"/>
    <n v="8791"/>
    <n v="0"/>
    <x v="3"/>
  </r>
  <r>
    <n v="8"/>
    <x v="590"/>
    <s v="MC-27"/>
    <s v="40.02S, 6.95E"/>
    <n v="292"/>
    <n v="2880"/>
    <n v="0"/>
    <x v="17"/>
  </r>
  <r>
    <n v="45"/>
    <x v="591"/>
    <s v="MC-13"/>
    <s v="1.01N, 54.28E"/>
    <n v="100"/>
    <n v="1788"/>
    <n v="1788"/>
    <x v="0"/>
  </r>
  <r>
    <n v="38"/>
    <x v="592"/>
    <s v="MC-01"/>
    <s v="77.92N, 119.45W"/>
    <n v="70"/>
    <n v="2880"/>
    <n v="2880"/>
    <x v="19"/>
  </r>
  <r>
    <n v="27"/>
    <x v="593"/>
    <s v="MC-30"/>
    <s v="67.62S, 89.96E"/>
    <n v="252"/>
    <n v="5076"/>
    <n v="0"/>
    <x v="15"/>
  </r>
  <r>
    <n v="79"/>
    <x v="594"/>
    <s v="MC-06"/>
    <s v="32.33N, 100.14E"/>
    <n v="17"/>
    <n v="12178"/>
    <n v="12178"/>
    <x v="8"/>
  </r>
  <r>
    <n v="97"/>
    <x v="595"/>
    <s v="MC-01"/>
    <s v="72.45N, 30.94W"/>
    <n v="307"/>
    <n v="7052"/>
    <n v="0"/>
    <x v="19"/>
  </r>
  <r>
    <n v="85"/>
    <x v="596"/>
    <s v="MC-14"/>
    <s v="8.61N, 113.28E"/>
    <n v="43"/>
    <n v="8255"/>
    <n v="8255"/>
    <x v="1"/>
  </r>
  <r>
    <n v="80"/>
    <x v="597"/>
    <s v="MC-02"/>
    <s v="47.09N, 151.06W"/>
    <n v="25"/>
    <n v="56210"/>
    <n v="56210"/>
    <x v="29"/>
  </r>
  <r>
    <n v="28"/>
    <x v="598"/>
    <s v="MC-30"/>
    <s v="77.73S, 58.06W"/>
    <n v="27"/>
    <n v="2054"/>
    <n v="2054"/>
    <x v="15"/>
  </r>
  <r>
    <n v="41"/>
    <x v="599"/>
    <s v="MC-05"/>
    <s v="52.25N, 36.65E"/>
    <n v="75"/>
    <n v="10313"/>
    <n v="10313"/>
    <x v="2"/>
  </r>
  <r>
    <n v="7"/>
    <x v="600"/>
    <s v="MC-04"/>
    <s v="37.27N, 45.99W"/>
    <n v="524"/>
    <n v="4902"/>
    <n v="0"/>
    <x v="7"/>
  </r>
  <r>
    <n v="17"/>
    <x v="601"/>
    <s v="MC-06"/>
    <s v="37.46N, 74.08E"/>
    <n v="905"/>
    <n v="13527"/>
    <n v="0"/>
    <x v="8"/>
  </r>
  <r>
    <n v="94"/>
    <x v="602"/>
    <s v="MC-29"/>
    <s v="45.59S, 146.71E"/>
    <n v="85"/>
    <n v="13527"/>
    <n v="13527"/>
    <x v="3"/>
  </r>
  <r>
    <n v="1"/>
    <x v="603"/>
    <s v="MC-06"/>
    <s v="40.23N, 78.58E"/>
    <n v="59"/>
    <n v="3022"/>
    <n v="3022"/>
    <x v="8"/>
  </r>
  <r>
    <n v="5"/>
    <x v="604"/>
    <s v="MC-13"/>
    <s v="19.97N, 73.08E"/>
    <n v="157"/>
    <n v="9366"/>
    <n v="0"/>
    <x v="0"/>
  </r>
  <r>
    <n v="69"/>
    <x v="558"/>
    <s v="MC-01"/>
    <s v="87.54N, 164.98E"/>
    <n v="65"/>
    <n v="13054"/>
    <n v="13054"/>
    <x v="19"/>
  </r>
  <r>
    <n v="7"/>
    <x v="605"/>
    <s v="MC-04"/>
    <s v="42.69N, 42.14W"/>
    <n v="52"/>
    <n v="6618"/>
    <n v="6618"/>
    <x v="7"/>
  </r>
  <r>
    <n v="60"/>
    <x v="468"/>
    <s v="MC-26"/>
    <s v="63.74S, 19.64W"/>
    <n v="65"/>
    <n v="15700"/>
    <n v="15700"/>
    <x v="13"/>
  </r>
  <r>
    <n v="60"/>
    <x v="606"/>
    <s v="MC-26"/>
    <s v="32.91S, 42.23W"/>
    <n v="50"/>
    <n v="2324"/>
    <n v="2324"/>
    <x v="13"/>
  </r>
  <r>
    <n v="8"/>
    <x v="607"/>
    <s v="MC-27"/>
    <s v="36.69S, 29.13E"/>
    <n v="188"/>
    <n v="3461"/>
    <n v="0"/>
    <x v="17"/>
  </r>
  <r>
    <n v="24"/>
    <x v="608"/>
    <s v="MC-29"/>
    <s v="37.29S, 131.67E"/>
    <n v="152"/>
    <n v="10654"/>
    <n v="0"/>
    <x v="3"/>
  </r>
  <r>
    <n v="83"/>
    <x v="609"/>
    <s v="MC-01"/>
    <s v="67.97N, 69.39E"/>
    <n v="113"/>
    <n v="8255"/>
    <n v="0"/>
    <x v="19"/>
  </r>
  <r>
    <n v="10"/>
    <x v="610"/>
    <s v="MC-18"/>
    <s v="2.21S, 76.38W"/>
    <n v="77"/>
    <n v="1788"/>
    <n v="1788"/>
    <x v="25"/>
  </r>
  <r>
    <n v="47"/>
    <x v="611"/>
    <s v="MC-11"/>
    <s v="23.80N, 3.03W"/>
    <n v="100"/>
    <n v="2324"/>
    <n v="2324"/>
    <x v="22"/>
  </r>
  <r>
    <n v="94"/>
    <x v="612"/>
    <s v="MC-29"/>
    <s v="35.94S, 148.28E"/>
    <n v="7"/>
    <n v="16330"/>
    <n v="16330"/>
    <x v="3"/>
  </r>
  <r>
    <n v="17"/>
    <x v="613"/>
    <s v="MC-13"/>
    <s v="11.49N, 73.90E"/>
    <n v="169"/>
    <n v="3919"/>
    <n v="0"/>
    <x v="0"/>
  </r>
  <r>
    <n v="10"/>
    <x v="614"/>
    <s v="MC-19"/>
    <s v="14.61S, 44.24W"/>
    <n v="88"/>
    <n v="1138"/>
    <n v="1138"/>
    <x v="14"/>
  </r>
  <r>
    <n v="61"/>
    <x v="615"/>
    <s v="MC-30"/>
    <s v="74.23S, 26.14W"/>
    <n v="120"/>
    <n v="10313"/>
    <n v="0"/>
    <x v="15"/>
  </r>
  <r>
    <n v="20"/>
    <x v="616"/>
    <s v="MC-28"/>
    <s v="57.42S, 85.41E"/>
    <n v="90"/>
    <n v="21171"/>
    <n v="21171"/>
    <x v="18"/>
  </r>
  <r>
    <n v="85"/>
    <x v="617"/>
    <s v="MC-22"/>
    <s v="27.47S, 94.03E"/>
    <n v="12"/>
    <n v="6409"/>
    <n v="6409"/>
    <x v="9"/>
  </r>
  <r>
    <n v="86"/>
    <x v="618"/>
    <s v="MC-01"/>
    <s v="74.98N, 127.73E"/>
    <n v="19"/>
    <n v="10654"/>
    <n v="10654"/>
    <x v="19"/>
  </r>
  <r>
    <n v="9"/>
    <x v="619"/>
    <s v="MC-19"/>
    <s v="15.54S, 16.62W"/>
    <n v="365"/>
    <n v="8255"/>
    <n v="0"/>
    <x v="14"/>
  </r>
  <r>
    <n v="5"/>
    <x v="620"/>
    <s v="MC-13"/>
    <s v="12.33N, 61.14E"/>
    <n v="65"/>
    <n v="4731"/>
    <n v="4731"/>
    <x v="0"/>
  </r>
  <r>
    <n v="56"/>
    <x v="621"/>
    <s v="MC-26"/>
    <s v="33.29S, 57.27W"/>
    <n v="196"/>
    <n v="5812"/>
    <n v="0"/>
    <x v="13"/>
  </r>
  <r>
    <n v="52"/>
    <x v="622"/>
    <s v="MC-08"/>
    <s v="4.15N, 139.88W"/>
    <n v="63"/>
    <n v="5255"/>
    <n v="5255"/>
    <x v="28"/>
  </r>
  <r>
    <n v="13"/>
    <x v="623"/>
    <s v="MC-06"/>
    <s v="48.61N, 117.85E"/>
    <n v="113"/>
    <n v="23366"/>
    <n v="0"/>
    <x v="8"/>
  </r>
  <r>
    <n v="99"/>
    <x v="624"/>
    <s v="MC-11"/>
    <s v="17.94N, 1.69W"/>
    <n v="482"/>
    <n v="3022"/>
    <n v="0"/>
    <x v="22"/>
  </r>
  <r>
    <n v="31"/>
    <x v="268"/>
    <s v="MC-01"/>
    <s v="73.44N, 92.27W"/>
    <n v="124"/>
    <n v="2188"/>
    <n v="0"/>
    <x v="19"/>
  </r>
  <r>
    <n v="73"/>
    <x v="625"/>
    <s v="MC-30"/>
    <s v="75.30S, 71.58W"/>
    <n v="447"/>
    <n v="27536"/>
    <n v="0"/>
    <x v="15"/>
  </r>
  <r>
    <n v="66"/>
    <x v="626"/>
    <s v="MC-23"/>
    <s v="4.49S, 155.34E"/>
    <n v="241"/>
    <n v="7279"/>
    <n v="0"/>
    <x v="6"/>
  </r>
  <r>
    <n v="41"/>
    <x v="627"/>
    <s v="MC-05"/>
    <s v="50.75N, 54.30E"/>
    <n v="20"/>
    <n v="18486"/>
    <n v="18486"/>
    <x v="2"/>
  </r>
  <r>
    <n v="55"/>
    <x v="628"/>
    <s v="MC-07"/>
    <s v="42.57N, 163.03E"/>
    <n v="43"/>
    <n v="1526"/>
    <n v="1526"/>
    <x v="4"/>
  </r>
  <r>
    <n v="47"/>
    <x v="629"/>
    <s v="MC-05"/>
    <s v="32.06N, 3.89E"/>
    <n v="124"/>
    <n v="13527"/>
    <n v="0"/>
    <x v="2"/>
  </r>
  <r>
    <n v="53"/>
    <x v="630"/>
    <s v="MC-24"/>
    <s v="46.31S, 161.11W"/>
    <n v="19"/>
    <n v="33322"/>
    <n v="33322"/>
    <x v="10"/>
  </r>
  <r>
    <n v="42"/>
    <x v="631"/>
    <s v="MC-15"/>
    <s v="11.24N, 142.69E"/>
    <n v="63"/>
    <n v="1267"/>
    <n v="1267"/>
    <x v="12"/>
  </r>
  <r>
    <n v="9"/>
    <x v="632"/>
    <s v="MC-19"/>
    <s v="16.34S, 34.99W"/>
    <n v="175"/>
    <n v="5622"/>
    <n v="0"/>
    <x v="14"/>
  </r>
  <r>
    <n v="47"/>
    <x v="633"/>
    <s v="MC-05"/>
    <s v="39.71N, 4.68E"/>
    <n v="96"/>
    <n v="7279"/>
    <n v="7279"/>
    <x v="2"/>
  </r>
  <r>
    <n v="60"/>
    <x v="634"/>
    <s v="MC-26"/>
    <s v="59.62S, 21.64W"/>
    <n v="120"/>
    <n v="1920"/>
    <n v="0"/>
    <x v="13"/>
  </r>
  <r>
    <n v="95"/>
    <x v="635"/>
    <s v="MC-18"/>
    <s v="12.26S, 82.47W"/>
    <n v="365"/>
    <n v="7752"/>
    <n v="0"/>
    <x v="25"/>
  </r>
  <r>
    <n v="79"/>
    <x v="636"/>
    <s v="MC-07"/>
    <s v="34.39N, 139.10E"/>
    <n v="791"/>
    <n v="2739"/>
    <n v="0"/>
    <x v="4"/>
  </r>
  <r>
    <n v="17"/>
    <x v="637"/>
    <s v="MC-14"/>
    <s v="9.51N, 108.15E"/>
    <n v="61"/>
    <n v="5255"/>
    <n v="5255"/>
    <x v="1"/>
  </r>
  <r>
    <n v="17"/>
    <x v="638"/>
    <s v="MC-14"/>
    <s v="15.04N, 92.05E"/>
    <n v="34"/>
    <n v="7752"/>
    <n v="7752"/>
    <x v="1"/>
  </r>
  <r>
    <n v="30"/>
    <x v="639"/>
    <s v="MC-10"/>
    <s v="5.45N, 87.54W"/>
    <n v="204"/>
    <n v="8000"/>
    <n v="0"/>
    <x v="23"/>
  </r>
  <r>
    <n v="53"/>
    <x v="640"/>
    <s v="MC-30"/>
    <s v="80.25S, 148.45W"/>
    <n v="34"/>
    <n v="72463"/>
    <n v="72463"/>
    <x v="15"/>
  </r>
  <r>
    <n v="94"/>
    <x v="641"/>
    <s v="MC-29"/>
    <s v="39.02S, 148.17E"/>
    <n v="231"/>
    <n v="1138"/>
    <n v="0"/>
    <x v="3"/>
  </r>
  <r>
    <n v="15"/>
    <x v="487"/>
    <s v="MC-24"/>
    <s v="33.79S, 171.38W"/>
    <n v="14"/>
    <n v="3919"/>
    <n v="3919"/>
    <x v="10"/>
  </r>
  <r>
    <n v="11"/>
    <x v="642"/>
    <s v="MC-30"/>
    <s v="67.14S, 18.82W"/>
    <n v="96"/>
    <n v="4731"/>
    <n v="4731"/>
    <x v="15"/>
  </r>
  <r>
    <n v="100"/>
    <x v="643"/>
    <s v="MC-24"/>
    <s v="57.05S, 155.63W"/>
    <n v="1270"/>
    <n v="24621"/>
    <n v="0"/>
    <x v="10"/>
  </r>
  <r>
    <n v="32"/>
    <x v="644"/>
    <s v="MC-17"/>
    <s v="24.44S, 98.69W"/>
    <n v="50"/>
    <n v="8000"/>
    <n v="8000"/>
    <x v="20"/>
  </r>
  <r>
    <n v="82"/>
    <x v="645"/>
    <s v="MC-29"/>
    <s v="42.71S, 166.96E"/>
    <n v="57"/>
    <n v="1656"/>
    <n v="1656"/>
    <x v="3"/>
  </r>
  <r>
    <n v="69"/>
    <x v="646"/>
    <s v="MC-07"/>
    <s v="45.96N, 167.85E"/>
    <n v="82"/>
    <n v="4731"/>
    <n v="4731"/>
    <x v="4"/>
  </r>
  <r>
    <n v="2"/>
    <x v="647"/>
    <s v="MC-22"/>
    <s v="7.57S, 129.51E"/>
    <n v="77"/>
    <n v="7752"/>
    <n v="7752"/>
    <x v="9"/>
  </r>
  <r>
    <n v="53"/>
    <x v="648"/>
    <s v="MC-30"/>
    <s v="66.03S, 164.35W"/>
    <n v="905"/>
    <n v="4731"/>
    <n v="0"/>
    <x v="15"/>
  </r>
  <r>
    <n v="45"/>
    <x v="649"/>
    <s v="MC-21"/>
    <s v="2.53S, 48.96E"/>
    <n v="157"/>
    <n v="5436"/>
    <n v="0"/>
    <x v="27"/>
  </r>
  <r>
    <n v="72"/>
    <x v="49"/>
    <s v="MC-17"/>
    <s v="29.94S, 122.94W"/>
    <n v="196"/>
    <n v="4398"/>
    <n v="0"/>
    <x v="20"/>
  </r>
  <r>
    <n v="17"/>
    <x v="650"/>
    <s v="MC-06"/>
    <s v="40.72N, 85.98E"/>
    <n v="45"/>
    <n v="1920"/>
    <n v="1920"/>
    <x v="8"/>
  </r>
  <r>
    <n v="31"/>
    <x v="651"/>
    <s v="MC-03"/>
    <s v="63.72N, 100.04W"/>
    <n v="344"/>
    <n v="22220"/>
    <n v="0"/>
    <x v="24"/>
  </r>
  <r>
    <n v="72"/>
    <x v="652"/>
    <s v="MC-17"/>
    <s v="12.75S, 123.10W"/>
    <n v="103"/>
    <n v="8255"/>
    <n v="0"/>
    <x v="20"/>
  </r>
  <r>
    <n v="10"/>
    <x v="653"/>
    <s v="MC-18"/>
    <s v="3.35S, 73.86W"/>
    <n v="96"/>
    <n v="2880"/>
    <n v="2880"/>
    <x v="25"/>
  </r>
  <r>
    <n v="47"/>
    <x v="654"/>
    <s v="MC-11"/>
    <s v="17.36N, 2.90W"/>
    <n v="36"/>
    <n v="8791"/>
    <n v="8791"/>
    <x v="22"/>
  </r>
  <r>
    <n v="58"/>
    <x v="655"/>
    <s v="MC-30"/>
    <s v="67.32S, 20.90W"/>
    <n v="15"/>
    <n v="3919"/>
    <n v="3919"/>
    <x v="15"/>
  </r>
  <r>
    <n v="36"/>
    <x v="656"/>
    <s v="MC-16"/>
    <s v="13.46S, 175.93W"/>
    <n v="204"/>
    <n v="5622"/>
    <n v="0"/>
    <x v="21"/>
  </r>
  <r>
    <n v="75"/>
    <x v="657"/>
    <s v="MC-28"/>
    <s v="33.05S, 102.98E"/>
    <n v="24"/>
    <n v="18486"/>
    <n v="18486"/>
    <x v="18"/>
  </r>
  <r>
    <n v="89"/>
    <x v="658"/>
    <s v="MC-25"/>
    <s v="54.68S, 118.61W"/>
    <n v="50"/>
    <n v="6409"/>
    <n v="6409"/>
    <x v="16"/>
  </r>
  <r>
    <n v="60"/>
    <x v="659"/>
    <s v="MC-26"/>
    <s v="56.30S, 39.05W"/>
    <n v="252"/>
    <n v="1396"/>
    <n v="0"/>
    <x v="13"/>
  </r>
  <r>
    <n v="9"/>
    <x v="660"/>
    <s v="MC-26"/>
    <s v="40.61S, 10.29W"/>
    <n v="103"/>
    <n v="3764"/>
    <n v="0"/>
    <x v="13"/>
  </r>
  <r>
    <n v="72"/>
    <x v="661"/>
    <s v="MC-25"/>
    <s v="46.70S, 103.30W"/>
    <n v="85"/>
    <n v="1396"/>
    <n v="1396"/>
    <x v="16"/>
  </r>
  <r>
    <n v="36"/>
    <x v="662"/>
    <s v="MC-08"/>
    <s v="17.11N, 175.78W"/>
    <n v="88"/>
    <n v="2739"/>
    <n v="2739"/>
    <x v="28"/>
  </r>
  <r>
    <n v="21"/>
    <x v="663"/>
    <s v="MC-17"/>
    <s v="1.00S, 126.30W"/>
    <n v="75"/>
    <n v="6205"/>
    <n v="6205"/>
    <x v="20"/>
  </r>
  <r>
    <n v="50"/>
    <x v="664"/>
    <s v="MC-15"/>
    <s v="21.20N, 152.63E"/>
    <n v="67"/>
    <n v="3167"/>
    <n v="3167"/>
    <x v="12"/>
  </r>
  <r>
    <n v="89"/>
    <x v="665"/>
    <s v="MC-25"/>
    <s v="55.39S, 77.82W"/>
    <n v="39"/>
    <n v="11382"/>
    <n v="11382"/>
    <x v="16"/>
  </r>
  <r>
    <n v="32"/>
    <x v="666"/>
    <s v="MC-25"/>
    <s v="31.07S, 97.05W"/>
    <n v="365"/>
    <n v="9985"/>
    <n v="0"/>
    <x v="16"/>
  </r>
  <r>
    <n v="7"/>
    <x v="667"/>
    <s v="MC-04"/>
    <s v="57.62N, 28.52W"/>
    <n v="36"/>
    <n v="1138"/>
    <n v="1138"/>
    <x v="7"/>
  </r>
  <r>
    <n v="41"/>
    <x v="668"/>
    <s v="MC-05"/>
    <s v="62.26N, 15.55E"/>
    <n v="128"/>
    <n v="7279"/>
    <n v="0"/>
    <x v="2"/>
  </r>
  <r>
    <n v="93"/>
    <x v="669"/>
    <s v="MC-03"/>
    <s v="37.53N, 111.14W"/>
    <n v="37"/>
    <n v="3022"/>
    <n v="3022"/>
    <x v="24"/>
  </r>
  <r>
    <n v="42"/>
    <x v="670"/>
    <s v="MC-15"/>
    <s v="18.01N, 173.70E"/>
    <n v="416"/>
    <n v="883"/>
    <n v="0"/>
    <x v="12"/>
  </r>
  <r>
    <n v="1"/>
    <x v="671"/>
    <s v="MC-06"/>
    <s v="60.53N, 75.64E"/>
    <n v="1057"/>
    <n v="17000"/>
    <n v="0"/>
    <x v="8"/>
  </r>
  <r>
    <n v="85"/>
    <x v="672"/>
    <s v="MC-22"/>
    <s v="16.48S, 94.18E"/>
    <n v="70"/>
    <n v="4076"/>
    <n v="4076"/>
    <x v="9"/>
  </r>
  <r>
    <n v="86"/>
    <x v="673"/>
    <s v="MC-01"/>
    <s v="86.57N, 118.92E"/>
    <n v="416"/>
    <n v="6618"/>
    <n v="0"/>
    <x v="19"/>
  </r>
  <r>
    <n v="55"/>
    <x v="674"/>
    <s v="MC-07"/>
    <s v="37.36N, 145.77E"/>
    <n v="24"/>
    <n v="1656"/>
    <n v="1656"/>
    <x v="4"/>
  </r>
  <r>
    <n v="41"/>
    <x v="675"/>
    <s v="MC-05"/>
    <s v="55.73N, 42.82E"/>
    <n v="702"/>
    <n v="2324"/>
    <n v="0"/>
    <x v="2"/>
  </r>
  <r>
    <n v="27"/>
    <x v="676"/>
    <s v="MC-28"/>
    <s v="51.80S, 97.61E"/>
    <n v="25"/>
    <n v="629"/>
    <n v="629"/>
    <x v="18"/>
  </r>
  <r>
    <n v="30"/>
    <x v="677"/>
    <s v="MC-10"/>
    <s v="13.05N, 88.80W"/>
    <n v="791"/>
    <n v="4235"/>
    <n v="0"/>
    <x v="23"/>
  </r>
  <r>
    <n v="10"/>
    <x v="678"/>
    <s v="MC-18"/>
    <s v="10.33S, 78.27W"/>
    <n v="252"/>
    <n v="9074"/>
    <n v="0"/>
    <x v="25"/>
  </r>
  <r>
    <n v="94"/>
    <x v="679"/>
    <s v="MC-29"/>
    <s v="51.02S, 160.78E"/>
    <n v="175"/>
    <n v="2188"/>
    <n v="0"/>
    <x v="3"/>
  </r>
  <r>
    <n v="2"/>
    <x v="680"/>
    <s v="MC-14"/>
    <s v="8.80N, 120.89E"/>
    <n v="307"/>
    <n v="1010"/>
    <n v="0"/>
    <x v="1"/>
  </r>
  <r>
    <n v="35"/>
    <x v="681"/>
    <s v="MC-17"/>
    <s v="18.33S, 102.04W"/>
    <n v="175"/>
    <n v="3313"/>
    <n v="0"/>
    <x v="20"/>
  </r>
  <r>
    <n v="32"/>
    <x v="682"/>
    <s v="MC-25"/>
    <s v="32.44S, 85.64W"/>
    <n v="572"/>
    <n v="8519"/>
    <n v="0"/>
    <x v="16"/>
  </r>
  <r>
    <n v="10"/>
    <x v="683"/>
    <s v="MC-10"/>
    <s v="1.72N, 59.19W"/>
    <n v="75"/>
    <n v="3167"/>
    <n v="3167"/>
    <x v="23"/>
  </r>
  <r>
    <n v="42"/>
    <x v="684"/>
    <s v="MC-07"/>
    <s v="40.80N, 154.04E"/>
    <n v="1270"/>
    <n v="5255"/>
    <n v="0"/>
    <x v="4"/>
  </r>
  <r>
    <n v="61"/>
    <x v="685"/>
    <s v="MC-26"/>
    <s v="46.38S, 30.22W"/>
    <n v="11"/>
    <n v="5436"/>
    <n v="5436"/>
    <x v="13"/>
  </r>
  <r>
    <n v="2"/>
    <x v="686"/>
    <s v="MC-14"/>
    <s v="18.81N, 132.33E"/>
    <n v="204"/>
    <n v="5622"/>
    <n v="0"/>
    <x v="1"/>
  </r>
  <r>
    <n v="63"/>
    <x v="687"/>
    <s v="MC-28"/>
    <s v="55.33S, 110.09E"/>
    <n v="70"/>
    <n v="9670"/>
    <n v="9670"/>
    <x v="18"/>
  </r>
  <r>
    <n v="5"/>
    <x v="688"/>
    <s v="MC-13"/>
    <s v="1.05N, 52.19E"/>
    <n v="147"/>
    <n v="1267"/>
    <n v="0"/>
    <x v="0"/>
  </r>
  <r>
    <n v="99"/>
    <x v="689"/>
    <s v="MC-05"/>
    <s v="33.16N, 1.45E"/>
    <n v="50"/>
    <n v="4731"/>
    <n v="4731"/>
    <x v="2"/>
  </r>
  <r>
    <n v="37"/>
    <x v="690"/>
    <s v="MC-15"/>
    <s v="18.86N, 140.23E"/>
    <n v="22"/>
    <n v="3022"/>
    <n v="3022"/>
    <x v="12"/>
  </r>
  <r>
    <n v="5"/>
    <x v="691"/>
    <s v="MC-21"/>
    <s v="12.39S, 70.42E"/>
    <n v="47"/>
    <n v="4235"/>
    <n v="4235"/>
    <x v="27"/>
  </r>
  <r>
    <n v="95"/>
    <x v="692"/>
    <s v="MC-10"/>
    <s v="17.22N, 85.04W"/>
    <n v="47"/>
    <n v="6205"/>
    <n v="6205"/>
    <x v="23"/>
  </r>
  <r>
    <n v="23"/>
    <x v="693"/>
    <s v="MC-16"/>
    <s v="28.53S, 145.31W"/>
    <n v="43"/>
    <n v="13054"/>
    <n v="13054"/>
    <x v="21"/>
  </r>
  <r>
    <n v="100"/>
    <x v="694"/>
    <s v="MC-30"/>
    <s v="69.61S, 144.27W"/>
    <n v="307"/>
    <n v="29243"/>
    <n v="0"/>
    <x v="15"/>
  </r>
  <r>
    <n v="41"/>
    <x v="695"/>
    <s v="MC-01"/>
    <s v="74.88N, 23.33E"/>
    <n v="47"/>
    <n v="15109"/>
    <n v="15109"/>
    <x v="19"/>
  </r>
  <r>
    <n v="89"/>
    <x v="696"/>
    <s v="MC-30"/>
    <s v="82.83S, 94.53W"/>
    <n v="85"/>
    <n v="3612"/>
    <n v="3612"/>
    <x v="15"/>
  </r>
  <r>
    <n v="47"/>
    <x v="697"/>
    <s v="MC-11"/>
    <s v="1.43N, 6.06W"/>
    <n v="54"/>
    <n v="4902"/>
    <n v="4902"/>
    <x v="22"/>
  </r>
  <r>
    <n v="10"/>
    <x v="698"/>
    <s v="MC-25"/>
    <s v="35.91S, 61.77W"/>
    <n v="147"/>
    <n v="20205"/>
    <n v="0"/>
    <x v="16"/>
  </r>
  <r>
    <n v="85"/>
    <x v="699"/>
    <s v="MC-22"/>
    <s v="4.01S, 101.60E"/>
    <n v="416"/>
    <n v="2461"/>
    <n v="0"/>
    <x v="9"/>
  </r>
  <r>
    <n v="10"/>
    <x v="700"/>
    <s v="MC-26"/>
    <s v="46.76S, 35.51W"/>
    <n v="9"/>
    <n v="38630"/>
    <n v="38630"/>
    <x v="13"/>
  </r>
  <r>
    <n v="39"/>
    <x v="701"/>
    <s v="MC-24"/>
    <s v="38.78S, 176.45W"/>
    <n v="133"/>
    <n v="6618"/>
    <n v="0"/>
    <x v="10"/>
  </r>
  <r>
    <n v="24"/>
    <x v="702"/>
    <s v="MC-23"/>
    <s v="21.41S, 139.84E"/>
    <n v="113"/>
    <n v="4731"/>
    <n v="0"/>
    <x v="6"/>
  </r>
  <r>
    <n v="91"/>
    <x v="703"/>
    <s v="MC-02"/>
    <s v="64.66N, 147.55W"/>
    <n v="24"/>
    <n v="1010"/>
    <n v="1010"/>
    <x v="29"/>
  </r>
  <r>
    <n v="22"/>
    <x v="704"/>
    <s v="MC-13"/>
    <s v="20.99N, 51.15E"/>
    <n v="57"/>
    <n v="1267"/>
    <n v="1267"/>
    <x v="0"/>
  </r>
  <r>
    <n v="58"/>
    <x v="705"/>
    <s v="MC-26"/>
    <s v="43.09S, 4.29W"/>
    <n v="24"/>
    <n v="2739"/>
    <n v="2739"/>
    <x v="13"/>
  </r>
  <r>
    <n v="5"/>
    <x v="706"/>
    <s v="MC-21"/>
    <s v="7.87S, 54.62E"/>
    <n v="307"/>
    <n v="3461"/>
    <n v="0"/>
    <x v="27"/>
  </r>
  <r>
    <n v="47"/>
    <x v="707"/>
    <s v="MC-04"/>
    <s v="34.65N, 34.45W"/>
    <n v="241"/>
    <n v="13527"/>
    <n v="0"/>
    <x v="7"/>
  </r>
  <r>
    <n v="71"/>
    <x v="708"/>
    <s v="MC-24"/>
    <s v="62.35S, 149.65W"/>
    <n v="344"/>
    <n v="35789"/>
    <n v="0"/>
    <x v="10"/>
  </r>
  <r>
    <n v="87"/>
    <x v="709"/>
    <s v="MC-26"/>
    <s v="33.33S, 19.76W"/>
    <n v="61"/>
    <n v="1788"/>
    <n v="1788"/>
    <x v="13"/>
  </r>
  <r>
    <n v="55"/>
    <x v="710"/>
    <s v="MC-07"/>
    <s v="45.39N, 132.28E"/>
    <n v="169"/>
    <n v="14025"/>
    <n v="0"/>
    <x v="4"/>
  </r>
  <r>
    <n v="9"/>
    <x v="711"/>
    <s v="MC-26"/>
    <s v="34.74S, 17.46W"/>
    <n v="572"/>
    <n v="6618"/>
    <n v="0"/>
    <x v="13"/>
  </r>
  <r>
    <n v="47"/>
    <x v="712"/>
    <s v="MC-11"/>
    <s v="11.35N, 4.15W"/>
    <n v="85"/>
    <n v="2054"/>
    <n v="2054"/>
    <x v="22"/>
  </r>
  <r>
    <n v="51"/>
    <x v="713"/>
    <s v="MC-26"/>
    <s v="44.74S, 55.74W"/>
    <n v="75"/>
    <n v="22220"/>
    <n v="22220"/>
    <x v="13"/>
  </r>
  <r>
    <n v="27"/>
    <x v="714"/>
    <s v="MC-28"/>
    <s v="52.90S, 76.09E"/>
    <n v="212"/>
    <n v="27536"/>
    <n v="0"/>
    <x v="18"/>
  </r>
  <r>
    <n v="31"/>
    <x v="715"/>
    <s v="MC-01"/>
    <s v="67.71N, 113.65W"/>
    <n v="416"/>
    <n v="41937"/>
    <n v="0"/>
    <x v="19"/>
  </r>
  <r>
    <n v="95"/>
    <x v="716"/>
    <s v="MC-18"/>
    <s v="11.53S, 88.05W"/>
    <n v="37"/>
    <n v="8519"/>
    <n v="8519"/>
    <x v="25"/>
  </r>
  <r>
    <n v="35"/>
    <x v="717"/>
    <s v="MC-17"/>
    <s v="27.51S, 94.36W"/>
    <n v="61"/>
    <n v="4563"/>
    <n v="4563"/>
    <x v="20"/>
  </r>
  <r>
    <n v="42"/>
    <x v="718"/>
    <s v="MC-07"/>
    <s v="51.88N, 144.26E"/>
    <n v="32"/>
    <n v="63326"/>
    <n v="63326"/>
    <x v="4"/>
  </r>
  <r>
    <n v="69"/>
    <x v="719"/>
    <s v="MC-01"/>
    <s v="72.44N, 179.51E"/>
    <n v="7"/>
    <n v="4731"/>
    <n v="4731"/>
    <x v="19"/>
  </r>
  <r>
    <n v="41"/>
    <x v="720"/>
    <s v="MC-01"/>
    <s v="79.83N, 43.47E"/>
    <n v="70"/>
    <n v="4235"/>
    <n v="4235"/>
    <x v="19"/>
  </r>
  <r>
    <n v="12"/>
    <x v="721"/>
    <s v="MC-09"/>
    <s v="6.23N, 116.63W"/>
    <n v="96"/>
    <n v="7752"/>
    <n v="7752"/>
    <x v="5"/>
  </r>
  <r>
    <n v="96"/>
    <x v="722"/>
    <s v="MC-01"/>
    <s v="77.63N, 173.43W"/>
    <n v="37"/>
    <n v="12605"/>
    <n v="12605"/>
    <x v="19"/>
  </r>
  <r>
    <n v="53"/>
    <x v="723"/>
    <s v="MC-24"/>
    <s v="60.15S, 165.61W"/>
    <n v="85"/>
    <n v="38630"/>
    <n v="38630"/>
    <x v="10"/>
  </r>
  <r>
    <n v="49"/>
    <x v="724"/>
    <s v="MC-19"/>
    <s v="29.89S, 24.97W"/>
    <n v="572"/>
    <n v="18486"/>
    <n v="0"/>
    <x v="14"/>
  </r>
  <r>
    <n v="55"/>
    <x v="725"/>
    <s v="MC-07"/>
    <s v="47.55N, 147.01E"/>
    <n v="34"/>
    <n v="13054"/>
    <n v="13054"/>
    <x v="4"/>
  </r>
  <r>
    <n v="41"/>
    <x v="726"/>
    <s v="MC-05"/>
    <s v="50.20N, 17.14E"/>
    <n v="482"/>
    <n v="17718"/>
    <n v="0"/>
    <x v="2"/>
  </r>
  <r>
    <n v="18"/>
    <x v="535"/>
    <s v="MC-24"/>
    <s v="36.12S, 176.06W"/>
    <n v="11"/>
    <n v="6006"/>
    <n v="6006"/>
    <x v="10"/>
  </r>
  <r>
    <n v="10"/>
    <x v="727"/>
    <s v="MC-18"/>
    <s v="11.73S, 75.86W"/>
    <n v="631"/>
    <n v="2188"/>
    <n v="0"/>
    <x v="25"/>
  </r>
  <r>
    <n v="86"/>
    <x v="728"/>
    <s v="MC-01"/>
    <s v="88.80N, 108.72E"/>
    <n v="113"/>
    <n v="38630"/>
    <n v="0"/>
    <x v="19"/>
  </r>
  <r>
    <n v="41"/>
    <x v="729"/>
    <s v="MC-05"/>
    <s v="56.60N, 52.64E"/>
    <n v="142"/>
    <n v="6205"/>
    <n v="0"/>
    <x v="2"/>
  </r>
  <r>
    <n v="79"/>
    <x v="730"/>
    <s v="MC-14"/>
    <s v="7.97N, 114.91E"/>
    <n v="65"/>
    <n v="6205"/>
    <n v="6205"/>
    <x v="1"/>
  </r>
  <r>
    <n v="13"/>
    <x v="731"/>
    <s v="MC-07"/>
    <s v="52.51N, 127.44E"/>
    <n v="54"/>
    <n v="21171"/>
    <n v="21171"/>
    <x v="4"/>
  </r>
  <r>
    <n v="80"/>
    <x v="556"/>
    <s v="MC-02"/>
    <s v="61.26N, 164.18W"/>
    <n v="32"/>
    <n v="3919"/>
    <n v="3919"/>
    <x v="29"/>
  </r>
  <r>
    <n v="31"/>
    <x v="732"/>
    <s v="MC-01"/>
    <s v="89.08N, 86.24W"/>
    <n v="45"/>
    <n v="1138"/>
    <n v="1138"/>
    <x v="19"/>
  </r>
  <r>
    <n v="38"/>
    <x v="733"/>
    <s v="MC-01"/>
    <s v="67.87N, 117.82W"/>
    <n v="277"/>
    <n v="1526"/>
    <n v="0"/>
    <x v="19"/>
  </r>
  <r>
    <n v="65"/>
    <x v="734"/>
    <s v="MC-19"/>
    <s v="9.18S, 1.16W"/>
    <n v="133"/>
    <n v="2188"/>
    <n v="0"/>
    <x v="14"/>
  </r>
  <r>
    <n v="31"/>
    <x v="735"/>
    <s v="MC-03"/>
    <s v="53.83N, 105.46W"/>
    <n v="34"/>
    <n v="3167"/>
    <n v="3167"/>
    <x v="24"/>
  </r>
  <r>
    <n v="74"/>
    <x v="736"/>
    <s v="MC-12"/>
    <s v="18.62N, 14.80E"/>
    <n v="54"/>
    <n v="2054"/>
    <n v="2054"/>
    <x v="11"/>
  </r>
  <r>
    <n v="58"/>
    <x v="737"/>
    <s v="MC-26"/>
    <s v="49.68S, 2.96W"/>
    <n v="59"/>
    <n v="2054"/>
    <n v="2054"/>
    <x v="13"/>
  </r>
  <r>
    <n v="74"/>
    <x v="738"/>
    <s v="MC-11"/>
    <s v="29.12N, 3.70W"/>
    <n v="37"/>
    <n v="8791"/>
    <n v="8791"/>
    <x v="22"/>
  </r>
  <r>
    <n v="2"/>
    <x v="739"/>
    <s v="MC-14"/>
    <s v="25.60N, 107.50E"/>
    <n v="12"/>
    <n v="8000"/>
    <n v="8000"/>
    <x v="1"/>
  </r>
  <r>
    <n v="52"/>
    <x v="740"/>
    <s v="MC-16"/>
    <s v="15.70S, 144.31W"/>
    <n v="29"/>
    <n v="7279"/>
    <n v="7279"/>
    <x v="21"/>
  </r>
  <r>
    <n v="22"/>
    <x v="741"/>
    <s v="MC-12"/>
    <s v="10.45N, 29.98E"/>
    <n v="204"/>
    <n v="1010"/>
    <n v="0"/>
    <x v="11"/>
  </r>
  <r>
    <n v="17"/>
    <x v="742"/>
    <s v="MC-06"/>
    <s v="31.60N, 109.68E"/>
    <n v="37"/>
    <n v="12178"/>
    <n v="12178"/>
    <x v="8"/>
  </r>
  <r>
    <n v="67"/>
    <x v="743"/>
    <s v="MC-18"/>
    <s v="20.63S, 53.79W"/>
    <n v="137"/>
    <n v="3313"/>
    <n v="0"/>
    <x v="25"/>
  </r>
  <r>
    <n v="5"/>
    <x v="744"/>
    <s v="MC-21"/>
    <s v="13.66S, 65.06E"/>
    <n v="157"/>
    <n v="1920"/>
    <n v="0"/>
    <x v="27"/>
  </r>
  <r>
    <n v="42"/>
    <x v="745"/>
    <s v="MC-07"/>
    <s v="44.68N, 163.47E"/>
    <n v="12"/>
    <n v="23366"/>
    <n v="23366"/>
    <x v="4"/>
  </r>
  <r>
    <n v="83"/>
    <x v="746"/>
    <s v="MC-06"/>
    <s v="53.46N, 91.95E"/>
    <n v="32"/>
    <n v="15109"/>
    <n v="15109"/>
    <x v="8"/>
  </r>
  <r>
    <n v="27"/>
    <x v="747"/>
    <s v="MC-30"/>
    <s v="77.25S, 96.61E"/>
    <n v="572"/>
    <n v="21171"/>
    <n v="0"/>
    <x v="15"/>
  </r>
  <r>
    <n v="42"/>
    <x v="748"/>
    <s v="MC-15"/>
    <s v="17.82N, 160.22E"/>
    <n v="181"/>
    <n v="1656"/>
    <n v="0"/>
    <x v="12"/>
  </r>
  <r>
    <n v="2"/>
    <x v="749"/>
    <s v="MC-22"/>
    <s v="9.24S, 107.25E"/>
    <n v="524"/>
    <n v="3612"/>
    <n v="0"/>
    <x v="9"/>
  </r>
  <r>
    <n v="89"/>
    <x v="750"/>
    <s v="MC-30"/>
    <s v="76.81S, 94.90W"/>
    <n v="93"/>
    <n v="4731"/>
    <n v="4731"/>
    <x v="15"/>
  </r>
  <r>
    <n v="32"/>
    <x v="751"/>
    <s v="MC-25"/>
    <s v="36.43S, 86.83W"/>
    <n v="133"/>
    <n v="5436"/>
    <n v="0"/>
    <x v="16"/>
  </r>
  <r>
    <n v="92"/>
    <x v="752"/>
    <s v="MC-01"/>
    <s v="70.10N, 65.32E"/>
    <n v="389"/>
    <n v="1526"/>
    <n v="0"/>
    <x v="19"/>
  </r>
  <r>
    <n v="7"/>
    <x v="753"/>
    <s v="MC-04"/>
    <s v="55.78N, 58.36W"/>
    <n v="29"/>
    <n v="18486"/>
    <n v="18486"/>
    <x v="7"/>
  </r>
  <r>
    <n v="100"/>
    <x v="754"/>
    <s v="MC-30"/>
    <s v="76.90S, 161.75W"/>
    <n v="181"/>
    <n v="1526"/>
    <n v="0"/>
    <x v="15"/>
  </r>
  <r>
    <n v="5"/>
    <x v="755"/>
    <s v="MC-13"/>
    <s v="8.49N, 55.95E"/>
    <n v="100"/>
    <n v="3919"/>
    <n v="3919"/>
    <x v="0"/>
  </r>
  <r>
    <n v="4"/>
    <x v="756"/>
    <s v="MC-26"/>
    <s v="39.29S, 20.83W"/>
    <n v="188"/>
    <n v="13054"/>
    <n v="0"/>
    <x v="13"/>
  </r>
  <r>
    <n v="27"/>
    <x v="757"/>
    <s v="MC-28"/>
    <s v="56.91S, 91.53E"/>
    <n v="57"/>
    <n v="19313"/>
    <n v="19313"/>
    <x v="18"/>
  </r>
  <r>
    <n v="10"/>
    <x v="758"/>
    <s v="MC-25"/>
    <s v="46.28S, 62.96W"/>
    <n v="147"/>
    <n v="11011"/>
    <n v="0"/>
    <x v="16"/>
  </r>
  <r>
    <n v="86"/>
    <x v="752"/>
    <s v="MC-01"/>
    <s v="77.45N, 130.02E"/>
    <n v="124"/>
    <n v="2461"/>
    <n v="0"/>
    <x v="19"/>
  </r>
  <r>
    <n v="4"/>
    <x v="759"/>
    <s v="MC-26"/>
    <s v="48.64S, 32.42W"/>
    <n v="93"/>
    <n v="33322"/>
    <n v="33322"/>
    <x v="13"/>
  </r>
  <r>
    <n v="13"/>
    <x v="542"/>
    <s v="MC-01"/>
    <s v="71.86N, 111.62E"/>
    <n v="39"/>
    <n v="11011"/>
    <n v="11011"/>
    <x v="19"/>
  </r>
  <r>
    <n v="4"/>
    <x v="760"/>
    <s v="MC-26"/>
    <s v="39.50S, 27.74W"/>
    <n v="482"/>
    <n v="13527"/>
    <n v="0"/>
    <x v="13"/>
  </r>
  <r>
    <n v="4"/>
    <x v="761"/>
    <s v="MC-26"/>
    <s v="35.83S, 9.17W"/>
    <n v="41"/>
    <n v="7279"/>
    <n v="7279"/>
    <x v="13"/>
  </r>
  <r>
    <n v="11"/>
    <x v="762"/>
    <s v="MC-26"/>
    <s v="62.55S, 2.23W"/>
    <n v="231"/>
    <n v="14551"/>
    <n v="0"/>
    <x v="13"/>
  </r>
  <r>
    <n v="17"/>
    <x v="763"/>
    <s v="MC-13"/>
    <s v="27.41N, 86.63E"/>
    <n v="416"/>
    <n v="1396"/>
    <n v="0"/>
    <x v="0"/>
  </r>
  <r>
    <n v="32"/>
    <x v="764"/>
    <s v="MC-25"/>
    <s v="55.31S, 107.73W"/>
    <n v="50"/>
    <n v="12178"/>
    <n v="12178"/>
    <x v="16"/>
  </r>
  <r>
    <n v="76"/>
    <x v="765"/>
    <s v="MC-01"/>
    <s v="67.86N, 158.24E"/>
    <n v="631"/>
    <n v="2880"/>
    <n v="0"/>
    <x v="19"/>
  </r>
  <r>
    <n v="66"/>
    <x v="766"/>
    <s v="MC-15"/>
    <s v="5.54N, 154.31E"/>
    <n v="82"/>
    <n v="629"/>
    <n v="629"/>
    <x v="12"/>
  </r>
  <r>
    <n v="88"/>
    <x v="767"/>
    <s v="MC-19"/>
    <s v="11.42S, 23.19W"/>
    <n v="142"/>
    <n v="6618"/>
    <n v="0"/>
    <x v="14"/>
  </r>
  <r>
    <n v="17"/>
    <x v="768"/>
    <s v="MC-22"/>
    <s v="3.30S, 94.09E"/>
    <n v="482"/>
    <n v="1138"/>
    <n v="0"/>
    <x v="9"/>
  </r>
  <r>
    <n v="35"/>
    <x v="769"/>
    <s v="MC-17"/>
    <s v="19.10S, 109.34W"/>
    <n v="70"/>
    <n v="4076"/>
    <n v="4076"/>
    <x v="20"/>
  </r>
  <r>
    <n v="6"/>
    <x v="770"/>
    <s v="MC-01"/>
    <s v="76.77N, 162.03E"/>
    <n v="447"/>
    <n v="33322"/>
    <n v="0"/>
    <x v="19"/>
  </r>
  <r>
    <n v="101"/>
    <x v="441"/>
    <s v="MC-07"/>
    <s v="42.17N, 168.10E"/>
    <n v="169"/>
    <n v="3919"/>
    <n v="0"/>
    <x v="4"/>
  </r>
  <r>
    <n v="44"/>
    <x v="771"/>
    <s v="MC-01"/>
    <s v="78.75N, 135.44E"/>
    <n v="221"/>
    <n v="8519"/>
    <n v="0"/>
    <x v="19"/>
  </r>
  <r>
    <n v="59"/>
    <x v="772"/>
    <s v="MC-29"/>
    <s v="54.85S, 133.16E"/>
    <n v="75"/>
    <n v="10313"/>
    <n v="10313"/>
    <x v="3"/>
  </r>
  <r>
    <n v="101"/>
    <x v="773"/>
    <s v="MC-07"/>
    <s v="47.55N, 167.70E"/>
    <n v="702"/>
    <n v="33322"/>
    <n v="0"/>
    <x v="4"/>
  </r>
  <r>
    <n v="78"/>
    <x v="774"/>
    <s v="MC-16"/>
    <s v="10.01S, 166.72W"/>
    <n v="47"/>
    <n v="2599"/>
    <n v="2599"/>
    <x v="21"/>
  </r>
  <r>
    <n v="69"/>
    <x v="775"/>
    <s v="MC-01"/>
    <s v="77.13N, 175.80E"/>
    <n v="196"/>
    <n v="8791"/>
    <n v="0"/>
    <x v="19"/>
  </r>
  <r>
    <n v="61"/>
    <x v="776"/>
    <s v="MC-30"/>
    <s v="72.17S, 40.83W"/>
    <n v="702"/>
    <n v="3167"/>
    <n v="0"/>
    <x v="15"/>
  </r>
  <r>
    <n v="44"/>
    <x v="777"/>
    <s v="MC-01"/>
    <s v="79.50N, 120.87E"/>
    <n v="221"/>
    <n v="1267"/>
    <n v="0"/>
    <x v="19"/>
  </r>
  <r>
    <n v="45"/>
    <x v="778"/>
    <s v="MC-13"/>
    <s v="17.58N, 47.60E"/>
    <n v="37"/>
    <n v="7752"/>
    <n v="7752"/>
    <x v="0"/>
  </r>
  <r>
    <n v="27"/>
    <x v="779"/>
    <s v="MC-30"/>
    <s v="71.90S, 103.53E"/>
    <n v="124"/>
    <n v="9985"/>
    <n v="0"/>
    <x v="15"/>
  </r>
  <r>
    <n v="41"/>
    <x v="780"/>
    <s v="MC-05"/>
    <s v="49.32N, 27.20E"/>
    <n v="67"/>
    <n v="7752"/>
    <n v="7752"/>
    <x v="2"/>
  </r>
  <r>
    <n v="56"/>
    <x v="400"/>
    <s v="MC-18"/>
    <s v="16.65S, 82.02W"/>
    <n v="77"/>
    <n v="11011"/>
    <n v="11011"/>
    <x v="25"/>
  </r>
  <r>
    <n v="52"/>
    <x v="781"/>
    <s v="MC-17"/>
    <s v="7.61S, 112.96W"/>
    <n v="124"/>
    <n v="629"/>
    <n v="0"/>
    <x v="20"/>
  </r>
  <r>
    <n v="5"/>
    <x v="782"/>
    <s v="MC-13"/>
    <s v="18.18N, 80.03E"/>
    <n v="48"/>
    <n v="8791"/>
    <n v="8791"/>
    <x v="0"/>
  </r>
  <r>
    <n v="52"/>
    <x v="783"/>
    <s v="MC-09"/>
    <s v="5.64N, 129.86W"/>
    <n v="196"/>
    <n v="756"/>
    <n v="0"/>
    <x v="5"/>
  </r>
  <r>
    <n v="94"/>
    <x v="784"/>
    <s v="MC-29"/>
    <s v="38.80S, 146.42E"/>
    <n v="169"/>
    <n v="3167"/>
    <n v="0"/>
    <x v="3"/>
  </r>
  <r>
    <n v="4"/>
    <x v="683"/>
    <s v="MC-26"/>
    <s v="63.17S, 33.48W"/>
    <n v="389"/>
    <n v="45837"/>
    <n v="0"/>
    <x v="13"/>
  </r>
  <r>
    <n v="99"/>
    <x v="785"/>
    <s v="MC-04"/>
    <s v="44.50N, 1.13W"/>
    <n v="106"/>
    <n v="3612"/>
    <n v="0"/>
    <x v="7"/>
  </r>
  <r>
    <n v="25"/>
    <x v="786"/>
    <s v="MC-24"/>
    <s v="46.65S, 165.21W"/>
    <n v="65"/>
    <n v="883"/>
    <n v="883"/>
    <x v="10"/>
  </r>
  <r>
    <n v="17"/>
    <x v="787"/>
    <s v="MC-14"/>
    <s v="8.56N, 94.25E"/>
    <n v="447"/>
    <n v="1396"/>
    <n v="0"/>
    <x v="1"/>
  </r>
  <r>
    <n v="89"/>
    <x v="788"/>
    <s v="MC-25"/>
    <s v="58.37S, 75.13W"/>
    <n v="157"/>
    <n v="6205"/>
    <n v="0"/>
    <x v="16"/>
  </r>
  <r>
    <n v="36"/>
    <x v="789"/>
    <s v="MC-08"/>
    <s v="10.89N, 172.08W"/>
    <n v="169"/>
    <n v="5436"/>
    <n v="0"/>
    <x v="28"/>
  </r>
  <r>
    <n v="91"/>
    <x v="790"/>
    <s v="MC-01"/>
    <s v="69.68N, 138.24W"/>
    <n v="34"/>
    <n v="18486"/>
    <n v="18486"/>
    <x v="19"/>
  </r>
  <r>
    <n v="42"/>
    <x v="791"/>
    <s v="MC-07"/>
    <s v="46.96N, 159.81E"/>
    <n v="34"/>
    <n v="21171"/>
    <n v="21171"/>
    <x v="4"/>
  </r>
  <r>
    <n v="20"/>
    <x v="792"/>
    <s v="MC-28"/>
    <s v="48.61S, 71.73E"/>
    <n v="17"/>
    <n v="45837"/>
    <n v="45837"/>
    <x v="18"/>
  </r>
  <r>
    <n v="100"/>
    <x v="793"/>
    <s v="MC-24"/>
    <s v="64.85S, 161.52W"/>
    <n v="292"/>
    <n v="1656"/>
    <n v="0"/>
    <x v="10"/>
  </r>
  <r>
    <n v="42"/>
    <x v="794"/>
    <s v="MC-15"/>
    <s v="23.37N, 149.62E"/>
    <n v="34"/>
    <n v="8791"/>
    <n v="8791"/>
    <x v="12"/>
  </r>
  <r>
    <n v="3"/>
    <x v="795"/>
    <s v="MC-25"/>
    <s v="33.11S, 119.39W"/>
    <n v="100"/>
    <n v="7052"/>
    <n v="7052"/>
    <x v="16"/>
  </r>
  <r>
    <n v="29"/>
    <x v="796"/>
    <s v="MC-16"/>
    <s v="23.05S, 151.40W"/>
    <n v="100"/>
    <n v="14551"/>
    <n v="14551"/>
    <x v="21"/>
  </r>
  <r>
    <n v="99"/>
    <x v="2"/>
    <s v="MC-12"/>
    <s v="13.23N, 33.28E"/>
    <n v="117"/>
    <n v="9670"/>
    <n v="0"/>
    <x v="11"/>
  </r>
  <r>
    <n v="44"/>
    <x v="797"/>
    <s v="MC-01"/>
    <s v="68.87N, 130.63E"/>
    <n v="106"/>
    <n v="27536"/>
    <n v="0"/>
    <x v="19"/>
  </r>
  <r>
    <n v="95"/>
    <x v="798"/>
    <s v="MC-18"/>
    <s v="8.23S, 78.00W"/>
    <n v="47"/>
    <n v="3167"/>
    <n v="3167"/>
    <x v="25"/>
  </r>
  <r>
    <n v="99"/>
    <x v="799"/>
    <s v="MC-12"/>
    <s v="28.57N, 27.82E"/>
    <n v="447"/>
    <n v="4731"/>
    <n v="0"/>
    <x v="11"/>
  </r>
  <r>
    <n v="17"/>
    <x v="800"/>
    <s v="MC-13"/>
    <s v="22.26N, 76.33E"/>
    <n v="389"/>
    <n v="4731"/>
    <n v="0"/>
    <x v="0"/>
  </r>
  <r>
    <n v="36"/>
    <x v="801"/>
    <s v="MC-16"/>
    <s v="5.05S, 146.77W"/>
    <n v="128"/>
    <n v="7752"/>
    <n v="0"/>
    <x v="21"/>
  </r>
  <r>
    <n v="76"/>
    <x v="802"/>
    <s v="MC-07"/>
    <s v="41.58N, 171.19E"/>
    <n v="157"/>
    <n v="5255"/>
    <n v="0"/>
    <x v="4"/>
  </r>
  <r>
    <n v="55"/>
    <x v="719"/>
    <s v="MC-07"/>
    <s v="47.55N, 144.52E"/>
    <n v="163"/>
    <n v="2739"/>
    <n v="0"/>
    <x v="4"/>
  </r>
  <r>
    <n v="100"/>
    <x v="803"/>
    <s v="MC-30"/>
    <s v="66.18S, 147.32W"/>
    <n v="32"/>
    <n v="1526"/>
    <n v="1526"/>
    <x v="15"/>
  </r>
  <r>
    <n v="99"/>
    <x v="476"/>
    <s v="MC-05"/>
    <s v="41.31N, 19.10E"/>
    <n v="221"/>
    <n v="13527"/>
    <n v="0"/>
    <x v="2"/>
  </r>
  <r>
    <n v="38"/>
    <x v="804"/>
    <s v="MC-03"/>
    <s v="63.96N, 111.17W"/>
    <n v="124"/>
    <n v="84631"/>
    <n v="0"/>
    <x v="24"/>
  </r>
  <r>
    <n v="78"/>
    <x v="805"/>
    <s v="MC-16"/>
    <s v="4.01S, 148.19W"/>
    <n v="204"/>
    <n v="1138"/>
    <n v="0"/>
    <x v="21"/>
  </r>
  <r>
    <n v="30"/>
    <x v="806"/>
    <s v="MC-09"/>
    <s v="7.82N, 96.35W"/>
    <n v="43"/>
    <n v="3764"/>
    <n v="3764"/>
    <x v="5"/>
  </r>
  <r>
    <n v="12"/>
    <x v="807"/>
    <s v="MC-17"/>
    <s v="20.26S, 115.47W"/>
    <n v="45"/>
    <n v="2880"/>
    <n v="2880"/>
    <x v="20"/>
  </r>
  <r>
    <n v="46"/>
    <x v="808"/>
    <s v="MC-24"/>
    <s v="61.57S, 126.83W"/>
    <n v="25"/>
    <n v="1656"/>
    <n v="1656"/>
    <x v="10"/>
  </r>
  <r>
    <n v="62"/>
    <x v="809"/>
    <s v="MC-13"/>
    <s v="19.55N, 48.88E"/>
    <n v="157"/>
    <n v="11771"/>
    <n v="0"/>
    <x v="0"/>
  </r>
  <r>
    <n v="32"/>
    <x v="810"/>
    <s v="MC-18"/>
    <s v="18.71S, 78.28W"/>
    <n v="85"/>
    <n v="3167"/>
    <n v="3167"/>
    <x v="25"/>
  </r>
  <r>
    <n v="76"/>
    <x v="811"/>
    <s v="MC-02"/>
    <s v="39.72N, 176.19W"/>
    <n v="47"/>
    <n v="5436"/>
    <n v="5436"/>
    <x v="29"/>
  </r>
  <r>
    <n v="46"/>
    <x v="812"/>
    <s v="MC-30"/>
    <s v="72.40S, 117.43W"/>
    <n v="48"/>
    <n v="84631"/>
    <n v="84631"/>
    <x v="15"/>
  </r>
  <r>
    <n v="42"/>
    <x v="813"/>
    <s v="MC-07"/>
    <s v="36.91N, 169.25E"/>
    <n v="37"/>
    <n v="10654"/>
    <n v="10654"/>
    <x v="4"/>
  </r>
  <r>
    <n v="47"/>
    <x v="814"/>
    <s v="MC-04"/>
    <s v="46.25N, 27.91W"/>
    <n v="34"/>
    <n v="11771"/>
    <n v="11771"/>
    <x v="7"/>
  </r>
  <r>
    <n v="11"/>
    <x v="815"/>
    <s v="MC-30"/>
    <s v="66.42S, 30.46W"/>
    <n v="65"/>
    <n v="8255"/>
    <n v="8255"/>
    <x v="15"/>
  </r>
  <r>
    <n v="4"/>
    <x v="816"/>
    <s v="MC-19"/>
    <s v="29.06S, 11.68W"/>
    <n v="163"/>
    <n v="1920"/>
    <n v="0"/>
    <x v="14"/>
  </r>
  <r>
    <n v="18"/>
    <x v="817"/>
    <s v="MC-23"/>
    <s v="5.31S, 173.13E"/>
    <n v="1270"/>
    <n v="5812"/>
    <n v="0"/>
    <x v="6"/>
  </r>
  <r>
    <n v="98"/>
    <x v="818"/>
    <s v="MC-28"/>
    <s v="45.91S, 86.14E"/>
    <n v="72"/>
    <n v="31157"/>
    <n v="31157"/>
    <x v="18"/>
  </r>
  <r>
    <n v="81"/>
    <x v="819"/>
    <s v="MC-08"/>
    <s v="4.22N, 164.29W"/>
    <n v="120"/>
    <n v="3919"/>
    <n v="0"/>
    <x v="28"/>
  </r>
  <r>
    <n v="90"/>
    <x v="348"/>
    <s v="MC-24"/>
    <s v="63.81S, 171.40W"/>
    <n v="17"/>
    <n v="6832"/>
    <n v="6832"/>
    <x v="10"/>
  </r>
  <r>
    <n v="29"/>
    <x v="820"/>
    <s v="MC-16"/>
    <s v="18.64S, 155.07W"/>
    <n v="169"/>
    <n v="3167"/>
    <n v="0"/>
    <x v="21"/>
  </r>
  <r>
    <n v="69"/>
    <x v="821"/>
    <s v="MC-01"/>
    <s v="80.75N, 168.43W"/>
    <n v="572"/>
    <n v="17718"/>
    <n v="0"/>
    <x v="19"/>
  </r>
  <r>
    <n v="79"/>
    <x v="822"/>
    <s v="MC-07"/>
    <s v="35.93N, 138.80E"/>
    <n v="90"/>
    <n v="883"/>
    <n v="883"/>
    <x v="4"/>
  </r>
  <r>
    <n v="55"/>
    <x v="823"/>
    <s v="MC-07"/>
    <s v="56.81N, 149.59E"/>
    <n v="47"/>
    <n v="7752"/>
    <n v="7752"/>
    <x v="4"/>
  </r>
  <r>
    <n v="52"/>
    <x v="211"/>
    <s v="MC-17"/>
    <s v="10.23S, 102.98W"/>
    <n v="389"/>
    <n v="7512"/>
    <n v="0"/>
    <x v="20"/>
  </r>
  <r>
    <n v="2"/>
    <x v="824"/>
    <s v="MC-22"/>
    <s v="10.50S, 121.05E"/>
    <n v="702"/>
    <n v="8791"/>
    <n v="0"/>
    <x v="9"/>
  </r>
  <r>
    <n v="65"/>
    <x v="825"/>
    <s v="MC-19"/>
    <s v="1.18S, 5.87W"/>
    <n v="106"/>
    <n v="756"/>
    <n v="0"/>
    <x v="14"/>
  </r>
  <r>
    <n v="38"/>
    <x v="826"/>
    <s v="MC-01"/>
    <s v="75.45N, 106.00W"/>
    <n v="54"/>
    <n v="1656"/>
    <n v="1656"/>
    <x v="19"/>
  </r>
  <r>
    <n v="52"/>
    <x v="827"/>
    <s v="MC-16"/>
    <s v="14.71S, 139.98W"/>
    <n v="524"/>
    <n v="3612"/>
    <n v="0"/>
    <x v="21"/>
  </r>
  <r>
    <n v="56"/>
    <x v="406"/>
    <s v="MC-25"/>
    <s v="32.68S, 75.49W"/>
    <n v="100"/>
    <n v="1267"/>
    <n v="1267"/>
    <x v="16"/>
  </r>
  <r>
    <n v="31"/>
    <x v="828"/>
    <s v="MC-03"/>
    <s v="42.34N, 113.19W"/>
    <n v="196"/>
    <n v="24621"/>
    <n v="0"/>
    <x v="24"/>
  </r>
  <r>
    <n v="99"/>
    <x v="629"/>
    <s v="MC-05"/>
    <s v="42.77N, 23.22E"/>
    <n v="702"/>
    <n v="8000"/>
    <n v="0"/>
    <x v="2"/>
  </r>
  <r>
    <n v="61"/>
    <x v="829"/>
    <s v="MC-30"/>
    <s v="81.10S, 12.67W"/>
    <n v="365"/>
    <n v="4563"/>
    <n v="0"/>
    <x v="15"/>
  </r>
  <r>
    <n v="44"/>
    <x v="830"/>
    <s v="MC-07"/>
    <s v="43.89N, 148.40E"/>
    <n v="19"/>
    <n v="6832"/>
    <n v="6832"/>
    <x v="4"/>
  </r>
  <r>
    <n v="57"/>
    <x v="831"/>
    <s v="MC-25"/>
    <s v="43.02S, 103.34W"/>
    <n v="39"/>
    <n v="5622"/>
    <n v="5622"/>
    <x v="16"/>
  </r>
  <r>
    <n v="31"/>
    <x v="832"/>
    <s v="MC-03"/>
    <s v="43.44N, 73.43W"/>
    <n v="43"/>
    <n v="5812"/>
    <n v="5812"/>
    <x v="24"/>
  </r>
  <r>
    <n v="56"/>
    <x v="833"/>
    <s v="MC-18"/>
    <s v="13.50S, 76.72W"/>
    <n v="631"/>
    <n v="4731"/>
    <n v="0"/>
    <x v="25"/>
  </r>
  <r>
    <n v="86"/>
    <x v="187"/>
    <s v="MC-07"/>
    <s v="61.37N, 131.38E"/>
    <n v="11"/>
    <n v="3612"/>
    <n v="3612"/>
    <x v="4"/>
  </r>
  <r>
    <n v="7"/>
    <x v="534"/>
    <s v="MC-04"/>
    <s v="41.25N, 42.31W"/>
    <n v="93"/>
    <n v="11771"/>
    <n v="11771"/>
    <x v="7"/>
  </r>
  <r>
    <n v="86"/>
    <x v="834"/>
    <s v="MC-06"/>
    <s v="55.56N, 104.84E"/>
    <n v="47"/>
    <n v="45837"/>
    <n v="45837"/>
    <x v="8"/>
  </r>
  <r>
    <n v="53"/>
    <x v="835"/>
    <s v="MC-30"/>
    <s v="87.47S, 172.03W"/>
    <n v="70"/>
    <n v="15109"/>
    <n v="15109"/>
    <x v="15"/>
  </r>
  <r>
    <n v="35"/>
    <x v="836"/>
    <s v="MC-17"/>
    <s v="21.43S, 111.52W"/>
    <n v="204"/>
    <n v="5436"/>
    <n v="0"/>
    <x v="20"/>
  </r>
  <r>
    <n v="47"/>
    <x v="837"/>
    <s v="MC-11"/>
    <s v="9.04N, 2.52W"/>
    <n v="1057"/>
    <n v="7512"/>
    <n v="0"/>
    <x v="22"/>
  </r>
  <r>
    <n v="77"/>
    <x v="838"/>
    <s v="MC-28"/>
    <s v="42.00S, 89.96E"/>
    <n v="32"/>
    <n v="17718"/>
    <n v="17718"/>
    <x v="18"/>
  </r>
  <r>
    <n v="31"/>
    <x v="839"/>
    <s v="MC-03"/>
    <s v="64.13N, 91.07W"/>
    <n v="181"/>
    <n v="29243"/>
    <n v="0"/>
    <x v="24"/>
  </r>
  <r>
    <n v="8"/>
    <x v="840"/>
    <s v="MC-27"/>
    <s v="53.29S, 20.42E"/>
    <n v="20"/>
    <n v="63326"/>
    <n v="63326"/>
    <x v="17"/>
  </r>
  <r>
    <n v="2"/>
    <x v="841"/>
    <s v="MC-14"/>
    <s v="12.41N, 94.56E"/>
    <n v="204"/>
    <n v="8255"/>
    <n v="0"/>
    <x v="1"/>
  </r>
  <r>
    <n v="34"/>
    <x v="842"/>
    <s v="MC-06"/>
    <s v="34.37N, 106.23E"/>
    <n v="175"/>
    <n v="7752"/>
    <n v="0"/>
    <x v="8"/>
  </r>
  <r>
    <n v="76"/>
    <x v="843"/>
    <s v="MC-07"/>
    <s v="44.75N, 155.04E"/>
    <n v="133"/>
    <n v="6409"/>
    <n v="0"/>
    <x v="4"/>
  </r>
  <r>
    <n v="99"/>
    <x v="844"/>
    <s v="MC-05"/>
    <s v="44.90N, 9.46E"/>
    <n v="50"/>
    <n v="27536"/>
    <n v="27536"/>
    <x v="2"/>
  </r>
  <r>
    <n v="54"/>
    <x v="845"/>
    <s v="MC-14"/>
    <s v="16.62N, 111.70E"/>
    <n v="93"/>
    <n v="6205"/>
    <n v="6205"/>
    <x v="1"/>
  </r>
  <r>
    <n v="72"/>
    <x v="846"/>
    <s v="MC-17"/>
    <s v="13.17S, 124.18W"/>
    <n v="27"/>
    <n v="3022"/>
    <n v="3022"/>
    <x v="20"/>
  </r>
  <r>
    <n v="28"/>
    <x v="847"/>
    <s v="MC-30"/>
    <s v="80.80S, 66.03W"/>
    <n v="65"/>
    <n v="21171"/>
    <n v="21171"/>
    <x v="15"/>
  </r>
  <r>
    <n v="28"/>
    <x v="848"/>
    <s v="MC-25"/>
    <s v="41.11S, 65.01W"/>
    <n v="32"/>
    <n v="11771"/>
    <n v="11771"/>
    <x v="16"/>
  </r>
  <r>
    <n v="98"/>
    <x v="849"/>
    <s v="MC-28"/>
    <s v="53.13S, 76.64E"/>
    <n v="447"/>
    <n v="12605"/>
    <n v="0"/>
    <x v="18"/>
  </r>
  <r>
    <n v="8"/>
    <x v="850"/>
    <s v="MC-27"/>
    <s v="57.71S, 24.89E"/>
    <n v="212"/>
    <n v="7052"/>
    <n v="0"/>
    <x v="17"/>
  </r>
  <r>
    <n v="74"/>
    <x v="851"/>
    <s v="MC-12"/>
    <s v="13.53N, 5.58E"/>
    <n v="117"/>
    <n v="5255"/>
    <n v="0"/>
    <x v="11"/>
  </r>
  <r>
    <n v="96"/>
    <x v="852"/>
    <s v="MC-01"/>
    <s v="81.97N, 178.29W"/>
    <n v="61"/>
    <n v="17718"/>
    <n v="17718"/>
    <x v="19"/>
  </r>
  <r>
    <n v="83"/>
    <x v="853"/>
    <s v="MC-01"/>
    <s v="73.18N, 87.19E"/>
    <n v="109"/>
    <n v="7279"/>
    <n v="0"/>
    <x v="19"/>
  </r>
  <r>
    <n v="35"/>
    <x v="854"/>
    <s v="MC-17"/>
    <s v="3.01S, 97.70W"/>
    <n v="188"/>
    <n v="5255"/>
    <n v="0"/>
    <x v="20"/>
  </r>
  <r>
    <n v="27"/>
    <x v="855"/>
    <s v="MC-28"/>
    <s v="53.64S, 104.04E"/>
    <n v="702"/>
    <n v="10313"/>
    <n v="0"/>
    <x v="18"/>
  </r>
  <r>
    <n v="28"/>
    <x v="856"/>
    <s v="MC-30"/>
    <s v="67.38S, 89.46W"/>
    <n v="47"/>
    <n v="24621"/>
    <n v="24621"/>
    <x v="15"/>
  </r>
  <r>
    <n v="47"/>
    <x v="857"/>
    <s v="MC-11"/>
    <s v="4.53N, 10.47W"/>
    <n v="72"/>
    <n v="1267"/>
    <n v="1267"/>
    <x v="22"/>
  </r>
  <r>
    <n v="52"/>
    <x v="858"/>
    <s v="MC-09"/>
    <s v="26.02N, 109.76W"/>
    <n v="45"/>
    <n v="7052"/>
    <n v="7052"/>
    <x v="5"/>
  </r>
  <r>
    <n v="66"/>
    <x v="859"/>
    <s v="MC-15"/>
    <s v="2.70N, 166.30E"/>
    <n v="231"/>
    <n v="5622"/>
    <n v="0"/>
    <x v="12"/>
  </r>
  <r>
    <n v="14"/>
    <x v="860"/>
    <s v="MC-11"/>
    <s v="25.04N, 10.19W"/>
    <n v="9"/>
    <n v="2054"/>
    <n v="2054"/>
    <x v="22"/>
  </r>
  <r>
    <n v="56"/>
    <x v="861"/>
    <s v="MC-25"/>
    <s v="54.87S, 61.48W"/>
    <n v="30"/>
    <n v="38630"/>
    <n v="38630"/>
    <x v="16"/>
  </r>
  <r>
    <n v="28"/>
    <x v="862"/>
    <s v="MC-25"/>
    <s v="54.94S, 68.56W"/>
    <n v="307"/>
    <n v="9985"/>
    <n v="0"/>
    <x v="16"/>
  </r>
  <r>
    <n v="31"/>
    <x v="863"/>
    <s v="MC-03"/>
    <s v="45.96N, 116.45W"/>
    <n v="175"/>
    <n v="2739"/>
    <n v="0"/>
    <x v="24"/>
  </r>
  <r>
    <n v="15"/>
    <x v="864"/>
    <s v="MC-24"/>
    <s v="31.94S, 155.23W"/>
    <n v="37"/>
    <n v="8791"/>
    <n v="8791"/>
    <x v="10"/>
  </r>
  <r>
    <n v="42"/>
    <x v="865"/>
    <s v="MC-15"/>
    <s v="25.32N, 161.04E"/>
    <n v="128"/>
    <n v="7052"/>
    <n v="0"/>
    <x v="12"/>
  </r>
  <r>
    <n v="86"/>
    <x v="866"/>
    <s v="MC-01"/>
    <s v="67.73N, 110.83E"/>
    <n v="48"/>
    <n v="14025"/>
    <n v="14025"/>
    <x v="19"/>
  </r>
  <r>
    <n v="5"/>
    <x v="867"/>
    <s v="MC-21"/>
    <s v="14.01S, 49.96E"/>
    <n v="54"/>
    <n v="4563"/>
    <n v="4563"/>
    <x v="27"/>
  </r>
  <r>
    <n v="39"/>
    <x v="868"/>
    <s v="MC-24"/>
    <s v="48.47S, 175.13W"/>
    <n v="77"/>
    <n v="22220"/>
    <n v="22220"/>
    <x v="10"/>
  </r>
  <r>
    <n v="92"/>
    <x v="869"/>
    <s v="MC-01"/>
    <s v="76.47N, 57.33E"/>
    <n v="117"/>
    <n v="2461"/>
    <n v="0"/>
    <x v="19"/>
  </r>
  <r>
    <n v="5"/>
    <x v="870"/>
    <s v="MC-21"/>
    <s v="1.32S, 67.58E"/>
    <n v="61"/>
    <n v="2188"/>
    <n v="2188"/>
    <x v="27"/>
  </r>
  <r>
    <n v="61"/>
    <x v="871"/>
    <s v="MC-26"/>
    <s v="59.48S, 30.77W"/>
    <n v="54"/>
    <n v="1920"/>
    <n v="1920"/>
    <x v="13"/>
  </r>
  <r>
    <n v="7"/>
    <x v="872"/>
    <s v="MC-04"/>
    <s v="43.68N, 53.54W"/>
    <n v="36"/>
    <n v="11382"/>
    <n v="11382"/>
    <x v="7"/>
  </r>
  <r>
    <n v="66"/>
    <x v="873"/>
    <s v="MC-14"/>
    <s v="29.15N, 132.26E"/>
    <n v="57"/>
    <n v="4902"/>
    <n v="4902"/>
    <x v="1"/>
  </r>
  <r>
    <n v="18"/>
    <x v="874"/>
    <s v="MC-29"/>
    <s v="44.63S, 150.83E"/>
    <n v="147"/>
    <n v="3764"/>
    <n v="0"/>
    <x v="3"/>
  </r>
  <r>
    <n v="5"/>
    <x v="875"/>
    <s v="MC-21"/>
    <s v="13.65S, 48.70E"/>
    <n v="106"/>
    <n v="2188"/>
    <n v="0"/>
    <x v="27"/>
  </r>
  <r>
    <n v="46"/>
    <x v="648"/>
    <s v="MC-24"/>
    <s v="62.50S, 126.79W"/>
    <n v="1057"/>
    <n v="13054"/>
    <n v="0"/>
    <x v="10"/>
  </r>
  <r>
    <n v="75"/>
    <x v="876"/>
    <s v="MC-28"/>
    <s v="43.05S, 110.47E"/>
    <n v="152"/>
    <n v="5255"/>
    <n v="0"/>
    <x v="18"/>
  </r>
  <r>
    <n v="5"/>
    <x v="877"/>
    <s v="MC-21"/>
    <s v="17.42S, 47.79E"/>
    <n v="120"/>
    <n v="883"/>
    <n v="0"/>
    <x v="27"/>
  </r>
  <r>
    <n v="55"/>
    <x v="878"/>
    <s v="MC-07"/>
    <s v="44.49N, 156.74E"/>
    <n v="50"/>
    <n v="41937"/>
    <n v="41937"/>
    <x v="4"/>
  </r>
  <r>
    <n v="84"/>
    <x v="879"/>
    <s v="MC-07"/>
    <s v="61.07N, 136.30E"/>
    <n v="572"/>
    <n v="45837"/>
    <n v="0"/>
    <x v="4"/>
  </r>
  <r>
    <n v="87"/>
    <x v="880"/>
    <s v="MC-19"/>
    <s v="22.46S, 38.02W"/>
    <n v="93"/>
    <n v="1656"/>
    <n v="1656"/>
    <x v="14"/>
  </r>
  <r>
    <n v="75"/>
    <x v="881"/>
    <s v="MC-28"/>
    <s v="39.39S, 104.18E"/>
    <n v="157"/>
    <n v="8255"/>
    <n v="0"/>
    <x v="18"/>
  </r>
  <r>
    <n v="79"/>
    <x v="882"/>
    <s v="MC-14"/>
    <s v="20.14N, 119.62E"/>
    <n v="54"/>
    <n v="2188"/>
    <n v="2188"/>
    <x v="1"/>
  </r>
  <r>
    <n v="32"/>
    <x v="883"/>
    <s v="MC-25"/>
    <s v="35.08S, 87.65W"/>
    <n v="25"/>
    <n v="3919"/>
    <n v="3919"/>
    <x v="16"/>
  </r>
  <r>
    <n v="38"/>
    <x v="884"/>
    <s v="MC-01"/>
    <s v="88.01N, 93.33W"/>
    <n v="48"/>
    <n v="7052"/>
    <n v="7052"/>
    <x v="19"/>
  </r>
  <r>
    <n v="7"/>
    <x v="885"/>
    <s v="MC-04"/>
    <s v="36.90N, 50.90W"/>
    <n v="93"/>
    <n v="5436"/>
    <n v="5436"/>
    <x v="7"/>
  </r>
  <r>
    <n v="76"/>
    <x v="886"/>
    <s v="MC-15"/>
    <s v="26.31N, 154.59E"/>
    <n v="572"/>
    <n v="15700"/>
    <n v="0"/>
    <x v="12"/>
  </r>
  <r>
    <n v="100"/>
    <x v="887"/>
    <s v="MC-24"/>
    <s v="53.90S, 170.02W"/>
    <n v="905"/>
    <n v="3167"/>
    <n v="0"/>
    <x v="10"/>
  </r>
  <r>
    <n v="49"/>
    <x v="888"/>
    <s v="MC-26"/>
    <s v="41.70S, 25.78W"/>
    <n v="59"/>
    <n v="5622"/>
    <n v="5622"/>
    <x v="13"/>
  </r>
  <r>
    <n v="67"/>
    <x v="889"/>
    <s v="MC-26"/>
    <s v="31.61S, 45.05W"/>
    <n v="113"/>
    <n v="9074"/>
    <n v="0"/>
    <x v="13"/>
  </r>
  <r>
    <n v="27"/>
    <x v="890"/>
    <s v="MC-30"/>
    <s v="75.08S, 114.53E"/>
    <n v="137"/>
    <n v="16330"/>
    <n v="0"/>
    <x v="15"/>
  </r>
  <r>
    <n v="45"/>
    <x v="891"/>
    <s v="MC-13"/>
    <s v="14.63N, 53.86E"/>
    <n v="147"/>
    <n v="1526"/>
    <n v="0"/>
    <x v="0"/>
  </r>
  <r>
    <n v="77"/>
    <x v="60"/>
    <s v="MC-28"/>
    <s v="38.12S, 111.21E"/>
    <n v="163"/>
    <n v="18486"/>
    <n v="0"/>
    <x v="18"/>
  </r>
  <r>
    <n v="5"/>
    <x v="892"/>
    <s v="MC-13"/>
    <s v="2.57N, 68.92E"/>
    <n v="307"/>
    <n v="756"/>
    <n v="0"/>
    <x v="0"/>
  </r>
  <r>
    <n v="95"/>
    <x v="893"/>
    <s v="MC-09"/>
    <s v="16.33N, 93.65W"/>
    <n v="85"/>
    <n v="5812"/>
    <n v="5812"/>
    <x v="5"/>
  </r>
  <r>
    <n v="85"/>
    <x v="894"/>
    <s v="MC-14"/>
    <s v="7.22N, 119.64E"/>
    <n v="157"/>
    <n v="3764"/>
    <n v="0"/>
    <x v="1"/>
  </r>
  <r>
    <n v="5"/>
    <x v="895"/>
    <s v="MC-21"/>
    <s v="16.49S, 47.82E"/>
    <n v="57"/>
    <n v="883"/>
    <n v="883"/>
    <x v="27"/>
  </r>
  <r>
    <n v="12"/>
    <x v="896"/>
    <s v="MC-17"/>
    <s v="7.13S, 124.92W"/>
    <n v="169"/>
    <n v="1267"/>
    <n v="0"/>
    <x v="20"/>
  </r>
  <r>
    <n v="11"/>
    <x v="897"/>
    <s v="MC-26"/>
    <s v="56.30S, 19.56W"/>
    <n v="17"/>
    <n v="16330"/>
    <n v="16330"/>
    <x v="13"/>
  </r>
  <r>
    <n v="23"/>
    <x v="898"/>
    <s v="MC-16"/>
    <s v="9.22S, 149.18W"/>
    <n v="37"/>
    <n v="5622"/>
    <n v="5622"/>
    <x v="21"/>
  </r>
  <r>
    <n v="27"/>
    <x v="899"/>
    <s v="MC-30"/>
    <s v="82.30S, 93.17E"/>
    <n v="34"/>
    <n v="1010"/>
    <n v="1010"/>
    <x v="15"/>
  </r>
  <r>
    <n v="36"/>
    <x v="900"/>
    <s v="MC-16"/>
    <s v="6.47S, 177.15W"/>
    <n v="70"/>
    <n v="6006"/>
    <n v="6006"/>
    <x v="21"/>
  </r>
  <r>
    <n v="32"/>
    <x v="901"/>
    <s v="MC-25"/>
    <s v="32.76S, 106.51W"/>
    <n v="152"/>
    <n v="8519"/>
    <n v="0"/>
    <x v="16"/>
  </r>
  <r>
    <n v="99"/>
    <x v="902"/>
    <s v="MC-05"/>
    <s v="39.92N, 21.00E"/>
    <n v="147"/>
    <n v="18486"/>
    <n v="0"/>
    <x v="2"/>
  </r>
  <r>
    <n v="5"/>
    <x v="903"/>
    <s v="MC-21"/>
    <s v="11.08S, 59.11E"/>
    <n v="905"/>
    <n v="8791"/>
    <n v="0"/>
    <x v="27"/>
  </r>
  <r>
    <n v="83"/>
    <x v="904"/>
    <s v="MC-01"/>
    <s v="70.46N, 88.78E"/>
    <n v="77"/>
    <n v="23366"/>
    <n v="23366"/>
    <x v="19"/>
  </r>
  <r>
    <n v="71"/>
    <x v="905"/>
    <s v="MC-24"/>
    <s v="41.28S, 157.76W"/>
    <n v="37"/>
    <n v="15700"/>
    <n v="15700"/>
    <x v="10"/>
  </r>
  <r>
    <n v="83"/>
    <x v="906"/>
    <s v="MC-06"/>
    <s v="59.19N, 69.83E"/>
    <n v="96"/>
    <n v="11382"/>
    <n v="11382"/>
    <x v="8"/>
  </r>
  <r>
    <n v="91"/>
    <x v="907"/>
    <s v="MC-01"/>
    <s v="83.54N, 135.37W"/>
    <n v="9"/>
    <n v="29243"/>
    <n v="29243"/>
    <x v="19"/>
  </r>
  <r>
    <n v="72"/>
    <x v="908"/>
    <s v="MC-24"/>
    <s v="37.13S, 128.55W"/>
    <n v="117"/>
    <n v="3461"/>
    <n v="0"/>
    <x v="10"/>
  </r>
  <r>
    <n v="42"/>
    <x v="909"/>
    <s v="MC-07"/>
    <s v="32.74N, 137.32E"/>
    <n v="9"/>
    <n v="21171"/>
    <n v="21171"/>
    <x v="4"/>
  </r>
  <r>
    <n v="45"/>
    <x v="910"/>
    <s v="MC-21"/>
    <s v="2.80S, 76.67E"/>
    <n v="59"/>
    <n v="4076"/>
    <n v="4076"/>
    <x v="27"/>
  </r>
  <r>
    <n v="8"/>
    <x v="911"/>
    <s v="MC-30"/>
    <s v="74.38S, 31.50E"/>
    <n v="75"/>
    <n v="6618"/>
    <n v="6618"/>
    <x v="15"/>
  </r>
  <r>
    <n v="38"/>
    <x v="912"/>
    <s v="MC-01"/>
    <s v="72.03N, 130.73W"/>
    <n v="61"/>
    <n v="2188"/>
    <n v="2188"/>
    <x v="19"/>
  </r>
  <r>
    <n v="69"/>
    <x v="913"/>
    <s v="MC-01"/>
    <s v="87.06N, 152.76E"/>
    <n v="524"/>
    <n v="7512"/>
    <n v="0"/>
    <x v="19"/>
  </r>
  <r>
    <n v="6"/>
    <x v="693"/>
    <s v="MC-01"/>
    <s v="72.56N, 143.41E"/>
    <n v="20"/>
    <n v="5436"/>
    <n v="5436"/>
    <x v="19"/>
  </r>
  <r>
    <n v="70"/>
    <x v="914"/>
    <s v="MC-18"/>
    <s v="24.65S, 47.91W"/>
    <n v="103"/>
    <n v="6205"/>
    <n v="0"/>
    <x v="25"/>
  </r>
  <r>
    <n v="46"/>
    <x v="915"/>
    <s v="MC-25"/>
    <s v="48.56S, 101.17W"/>
    <n v="241"/>
    <n v="4076"/>
    <n v="0"/>
    <x v="16"/>
  </r>
  <r>
    <n v="33"/>
    <x v="916"/>
    <s v="MC-05"/>
    <s v="63.94N, 47.68E"/>
    <n v="30"/>
    <n v="50510"/>
    <n v="50510"/>
    <x v="2"/>
  </r>
  <r>
    <n v="25"/>
    <x v="917"/>
    <s v="MC-24"/>
    <s v="41.84S, 162.43W"/>
    <n v="482"/>
    <n v="2188"/>
    <n v="0"/>
    <x v="10"/>
  </r>
  <r>
    <n v="47"/>
    <x v="918"/>
    <s v="MC-11"/>
    <s v="23.19N, 8.51W"/>
    <n v="59"/>
    <n v="8000"/>
    <n v="8000"/>
    <x v="22"/>
  </r>
  <r>
    <n v="51"/>
    <x v="919"/>
    <s v="MC-26"/>
    <s v="59.40S, 59.43W"/>
    <n v="32"/>
    <n v="1267"/>
    <n v="1267"/>
    <x v="13"/>
  </r>
  <r>
    <n v="27"/>
    <x v="920"/>
    <s v="MC-30"/>
    <s v="77.35S, 80.02E"/>
    <n v="196"/>
    <n v="23366"/>
    <n v="0"/>
    <x v="15"/>
  </r>
  <r>
    <n v="37"/>
    <x v="921"/>
    <s v="MC-14"/>
    <s v="10.89N, 133.48E"/>
    <n v="109"/>
    <n v="8255"/>
    <n v="0"/>
    <x v="1"/>
  </r>
  <r>
    <n v="2"/>
    <x v="922"/>
    <s v="MC-22"/>
    <s v="13.91S, 104.10E"/>
    <n v="524"/>
    <n v="1920"/>
    <n v="0"/>
    <x v="9"/>
  </r>
  <r>
    <n v="47"/>
    <x v="923"/>
    <s v="MC-04"/>
    <s v="39.40N, 6.91W"/>
    <n v="50"/>
    <n v="1010"/>
    <n v="1010"/>
    <x v="7"/>
  </r>
  <r>
    <n v="10"/>
    <x v="924"/>
    <s v="MC-18"/>
    <s v="28.38S, 72.22W"/>
    <n v="128"/>
    <n v="1010"/>
    <n v="0"/>
    <x v="25"/>
  </r>
  <r>
    <n v="52"/>
    <x v="925"/>
    <s v="MC-17"/>
    <s v="15.85S, 99.80W"/>
    <n v="702"/>
    <n v="629"/>
    <n v="0"/>
    <x v="20"/>
  </r>
  <r>
    <n v="32"/>
    <x v="926"/>
    <s v="MC-25"/>
    <s v="46.55S, 109.13W"/>
    <n v="163"/>
    <n v="756"/>
    <n v="0"/>
    <x v="16"/>
  </r>
  <r>
    <n v="99"/>
    <x v="927"/>
    <s v="MC-05"/>
    <s v="56.64N, 5.98E"/>
    <n v="85"/>
    <n v="8519"/>
    <n v="8519"/>
    <x v="2"/>
  </r>
  <r>
    <n v="95"/>
    <x v="928"/>
    <s v="MC-18"/>
    <s v="9.19S, 64.09W"/>
    <n v="72"/>
    <n v="7052"/>
    <n v="7052"/>
    <x v="25"/>
  </r>
  <r>
    <n v="81"/>
    <x v="929"/>
    <s v="MC-08"/>
    <s v="2.76N, 178.10W"/>
    <n v="702"/>
    <n v="2324"/>
    <n v="0"/>
    <x v="28"/>
  </r>
  <r>
    <n v="41"/>
    <x v="930"/>
    <s v="MC-01"/>
    <s v="70.48N, 27.10E"/>
    <n v="82"/>
    <n v="4902"/>
    <n v="4902"/>
    <x v="19"/>
  </r>
  <r>
    <n v="68"/>
    <x v="931"/>
    <s v="MC-14"/>
    <s v="20.23N, 109.84E"/>
    <n v="152"/>
    <n v="1396"/>
    <n v="0"/>
    <x v="1"/>
  </r>
  <r>
    <n v="7"/>
    <x v="932"/>
    <s v="MC-04"/>
    <s v="60.60N, 47.33W"/>
    <n v="50"/>
    <n v="14025"/>
    <n v="14025"/>
    <x v="7"/>
  </r>
  <r>
    <n v="86"/>
    <x v="451"/>
    <s v="MC-07"/>
    <s v="54.52N, 142.70E"/>
    <n v="20"/>
    <n v="4902"/>
    <n v="4902"/>
    <x v="4"/>
  </r>
  <r>
    <n v="12"/>
    <x v="933"/>
    <s v="MC-17"/>
    <s v="8.04S, 126.81W"/>
    <n v="45"/>
    <n v="1267"/>
    <n v="1267"/>
    <x v="20"/>
  </r>
  <r>
    <n v="28"/>
    <x v="934"/>
    <s v="MC-30"/>
    <s v="80.22S, 85.98W"/>
    <n v="36"/>
    <n v="22220"/>
    <n v="22220"/>
    <x v="15"/>
  </r>
  <r>
    <n v="56"/>
    <x v="935"/>
    <s v="MC-18"/>
    <s v="16.65S, 56.69W"/>
    <n v="181"/>
    <n v="3764"/>
    <n v="0"/>
    <x v="25"/>
  </r>
  <r>
    <n v="60"/>
    <x v="936"/>
    <s v="MC-26"/>
    <s v="33.94S, 28.74W"/>
    <n v="241"/>
    <n v="3919"/>
    <n v="0"/>
    <x v="13"/>
  </r>
  <r>
    <n v="91"/>
    <x v="937"/>
    <s v="MC-01"/>
    <s v="76.03N, 148.55W"/>
    <n v="905"/>
    <n v="12605"/>
    <n v="0"/>
    <x v="19"/>
  </r>
  <r>
    <n v="28"/>
    <x v="938"/>
    <s v="MC-25"/>
    <s v="63.08S, 76.69W"/>
    <n v="39"/>
    <n v="12178"/>
    <n v="12178"/>
    <x v="16"/>
  </r>
  <r>
    <n v="4"/>
    <x v="762"/>
    <s v="MC-26"/>
    <s v="58.99S, 12.43W"/>
    <n v="252"/>
    <n v="7752"/>
    <n v="0"/>
    <x v="13"/>
  </r>
  <r>
    <n v="55"/>
    <x v="939"/>
    <s v="MC-07"/>
    <s v="53.86N, 133.87E"/>
    <n v="365"/>
    <n v="7279"/>
    <n v="0"/>
    <x v="4"/>
  </r>
  <r>
    <n v="54"/>
    <x v="940"/>
    <s v="MC-14"/>
    <s v="13.17N, 110.37E"/>
    <n v="54"/>
    <n v="4731"/>
    <n v="4731"/>
    <x v="1"/>
  </r>
  <r>
    <n v="39"/>
    <x v="941"/>
    <s v="MC-29"/>
    <s v="57.94S, 172.92E"/>
    <n v="204"/>
    <n v="2054"/>
    <n v="0"/>
    <x v="3"/>
  </r>
  <r>
    <n v="38"/>
    <x v="942"/>
    <s v="MC-01"/>
    <s v="72.20N, 112.59W"/>
    <n v="11"/>
    <n v="4563"/>
    <n v="4563"/>
    <x v="19"/>
  </r>
  <r>
    <n v="30"/>
    <x v="943"/>
    <s v="MC-03"/>
    <s v="34.55N, 87.81W"/>
    <n v="163"/>
    <n v="3919"/>
    <n v="0"/>
    <x v="24"/>
  </r>
  <r>
    <n v="36"/>
    <x v="944"/>
    <s v="MC-08"/>
    <s v="26.43N, 163.42W"/>
    <n v="241"/>
    <n v="12605"/>
    <n v="0"/>
    <x v="28"/>
  </r>
  <r>
    <n v="66"/>
    <x v="945"/>
    <s v="MC-14"/>
    <s v="29.19N, 129.06E"/>
    <n v="43"/>
    <n v="5436"/>
    <n v="5436"/>
    <x v="1"/>
  </r>
  <r>
    <n v="63"/>
    <x v="946"/>
    <s v="MC-28"/>
    <s v="53.16S, 96.53E"/>
    <n v="137"/>
    <n v="29243"/>
    <n v="0"/>
    <x v="18"/>
  </r>
  <r>
    <n v="51"/>
    <x v="947"/>
    <s v="MC-26"/>
    <s v="64.78S, 46.01W"/>
    <n v="61"/>
    <n v="8519"/>
    <n v="8519"/>
    <x v="13"/>
  </r>
  <r>
    <n v="39"/>
    <x v="948"/>
    <s v="MC-29"/>
    <s v="52.49S, 175.79E"/>
    <n v="196"/>
    <n v="8000"/>
    <n v="0"/>
    <x v="3"/>
  </r>
  <r>
    <n v="3"/>
    <x v="949"/>
    <s v="MC-25"/>
    <s v="44.86S, 119.49W"/>
    <n v="447"/>
    <n v="33322"/>
    <n v="0"/>
    <x v="16"/>
  </r>
  <r>
    <n v="39"/>
    <x v="666"/>
    <s v="MC-30"/>
    <s v="72.77S, 167.53E"/>
    <n v="9"/>
    <n v="29243"/>
    <n v="29243"/>
    <x v="15"/>
  </r>
  <r>
    <n v="4"/>
    <x v="950"/>
    <s v="MC-26"/>
    <s v="59.45S, 36.72W"/>
    <n v="133"/>
    <n v="27536"/>
    <n v="0"/>
    <x v="13"/>
  </r>
  <r>
    <n v="32"/>
    <x v="951"/>
    <s v="MC-25"/>
    <s v="50.63S, 98.01W"/>
    <n v="157"/>
    <n v="9366"/>
    <n v="0"/>
    <x v="16"/>
  </r>
  <r>
    <n v="40"/>
    <x v="952"/>
    <s v="MC-23"/>
    <s v="24.21S, 139.49E"/>
    <n v="39"/>
    <n v="7279"/>
    <n v="7279"/>
    <x v="6"/>
  </r>
  <r>
    <n v="97"/>
    <x v="953"/>
    <s v="MC-01"/>
    <s v="76.75N, 19.24W"/>
    <n v="25"/>
    <n v="1920"/>
    <n v="1920"/>
    <x v="19"/>
  </r>
  <r>
    <n v="85"/>
    <x v="954"/>
    <s v="MC-22"/>
    <s v="22.56S, 118.24E"/>
    <n v="82"/>
    <n v="1138"/>
    <n v="1138"/>
    <x v="9"/>
  </r>
  <r>
    <n v="71"/>
    <x v="955"/>
    <s v="MC-24"/>
    <s v="58.22S, 134.34W"/>
    <n v="65"/>
    <n v="17000"/>
    <n v="17000"/>
    <x v="10"/>
  </r>
  <r>
    <n v="54"/>
    <x v="956"/>
    <s v="MC-14"/>
    <s v="11.71N, 125.60E"/>
    <n v="61"/>
    <n v="3313"/>
    <n v="3313"/>
    <x v="1"/>
  </r>
  <r>
    <n v="61"/>
    <x v="957"/>
    <s v="MC-30"/>
    <s v="78.79S, 39.00W"/>
    <n v="365"/>
    <n v="63326"/>
    <n v="0"/>
    <x v="15"/>
  </r>
  <r>
    <n v="98"/>
    <x v="958"/>
    <s v="MC-28"/>
    <s v="58.92S, 99.86E"/>
    <n v="59"/>
    <n v="45837"/>
    <n v="45837"/>
    <x v="18"/>
  </r>
  <r>
    <n v="94"/>
    <x v="959"/>
    <s v="MC-29"/>
    <s v="64.24S, 151.12E"/>
    <n v="221"/>
    <n v="4398"/>
    <n v="0"/>
    <x v="3"/>
  </r>
  <r>
    <n v="41"/>
    <x v="960"/>
    <s v="MC-05"/>
    <s v="56.90N, 12.90E"/>
    <n v="29"/>
    <n v="2188"/>
    <n v="2188"/>
    <x v="2"/>
  </r>
  <r>
    <n v="35"/>
    <x v="961"/>
    <s v="MC-17"/>
    <s v="27.83S, 97.59W"/>
    <n v="12"/>
    <n v="6205"/>
    <n v="6205"/>
    <x v="20"/>
  </r>
  <r>
    <n v="58"/>
    <x v="962"/>
    <s v="MC-30"/>
    <s v="67.98S, 8.26E"/>
    <n v="103"/>
    <n v="2188"/>
    <n v="0"/>
    <x v="15"/>
  </r>
  <r>
    <n v="17"/>
    <x v="963"/>
    <s v="MC-13"/>
    <s v="21.33N, 81.12E"/>
    <n v="15"/>
    <n v="5076"/>
    <n v="5076"/>
    <x v="0"/>
  </r>
  <r>
    <n v="47"/>
    <x v="290"/>
    <s v="MC-11"/>
    <s v="2.27N, 35.87W"/>
    <n v="252"/>
    <n v="6618"/>
    <n v="0"/>
    <x v="22"/>
  </r>
  <r>
    <n v="100"/>
    <x v="964"/>
    <s v="MC-24"/>
    <s v="61.41S, 158.33W"/>
    <n v="241"/>
    <n v="4563"/>
    <n v="0"/>
    <x v="10"/>
  </r>
  <r>
    <n v="76"/>
    <x v="965"/>
    <s v="MC-01"/>
    <s v="69.90N, 172.43W"/>
    <n v="48"/>
    <n v="6409"/>
    <n v="6409"/>
    <x v="19"/>
  </r>
  <r>
    <n v="44"/>
    <x v="966"/>
    <s v="MC-07"/>
    <s v="49.98N, 122.60E"/>
    <n v="20"/>
    <n v="9074"/>
    <n v="9074"/>
    <x v="4"/>
  </r>
  <r>
    <n v="50"/>
    <x v="967"/>
    <s v="MC-07"/>
    <s v="32.66N, 143.20E"/>
    <n v="365"/>
    <n v="3919"/>
    <n v="0"/>
    <x v="4"/>
  </r>
  <r>
    <n v="95"/>
    <x v="968"/>
    <s v="MC-17"/>
    <s v="5.82S, 92.71W"/>
    <n v="72"/>
    <n v="2599"/>
    <n v="2599"/>
    <x v="20"/>
  </r>
  <r>
    <n v="9"/>
    <x v="969"/>
    <s v="MC-11"/>
    <s v="5.66N, 31.98W"/>
    <n v="106"/>
    <n v="6832"/>
    <n v="0"/>
    <x v="22"/>
  </r>
  <r>
    <n v="10"/>
    <x v="970"/>
    <s v="MC-25"/>
    <s v="48.95S, 80.59W"/>
    <n v="11"/>
    <n v="6618"/>
    <n v="6618"/>
    <x v="16"/>
  </r>
  <r>
    <n v="10"/>
    <x v="952"/>
    <s v="MC-19"/>
    <s v="12.99S, 32.37W"/>
    <n v="1270"/>
    <n v="6409"/>
    <n v="0"/>
    <x v="14"/>
  </r>
  <r>
    <n v="86"/>
    <x v="971"/>
    <s v="MC-07"/>
    <s v="61.54N, 123.34E"/>
    <n v="1270"/>
    <n v="883"/>
    <n v="0"/>
    <x v="4"/>
  </r>
  <r>
    <n v="85"/>
    <x v="422"/>
    <s v="MC-21"/>
    <s v="8.26S, 83.52E"/>
    <n v="702"/>
    <n v="2188"/>
    <n v="0"/>
    <x v="27"/>
  </r>
  <r>
    <n v="30"/>
    <x v="972"/>
    <s v="MC-10"/>
    <s v="9.49N, 86.70W"/>
    <n v="57"/>
    <n v="2054"/>
    <n v="2054"/>
    <x v="23"/>
  </r>
  <r>
    <n v="27"/>
    <x v="973"/>
    <s v="MC-28"/>
    <s v="58.80S, 90.22E"/>
    <n v="85"/>
    <n v="1920"/>
    <n v="1920"/>
    <x v="18"/>
  </r>
  <r>
    <n v="56"/>
    <x v="974"/>
    <s v="MC-25"/>
    <s v="49.27S, 80.28W"/>
    <n v="365"/>
    <n v="8519"/>
    <n v="0"/>
    <x v="16"/>
  </r>
  <r>
    <n v="69"/>
    <x v="975"/>
    <s v="MC-07"/>
    <s v="55.60N, 157.71E"/>
    <n v="482"/>
    <n v="31157"/>
    <n v="0"/>
    <x v="4"/>
  </r>
  <r>
    <n v="34"/>
    <x v="976"/>
    <s v="MC-14"/>
    <s v="9.08N, 99.26E"/>
    <n v="188"/>
    <n v="2599"/>
    <n v="0"/>
    <x v="1"/>
  </r>
  <r>
    <n v="56"/>
    <x v="977"/>
    <s v="MC-25"/>
    <s v="36.95S, 78.51W"/>
    <n v="264"/>
    <n v="7279"/>
    <n v="0"/>
    <x v="16"/>
  </r>
  <r>
    <n v="10"/>
    <x v="978"/>
    <s v="MC-18"/>
    <s v="24.90S, 72.79W"/>
    <n v="82"/>
    <n v="5255"/>
    <n v="5255"/>
    <x v="25"/>
  </r>
  <r>
    <n v="16"/>
    <x v="979"/>
    <s v="MC-25"/>
    <s v="54.85S, 112.05W"/>
    <n v="88"/>
    <n v="4398"/>
    <n v="4398"/>
    <x v="16"/>
  </r>
  <r>
    <n v="18"/>
    <x v="980"/>
    <s v="MC-23"/>
    <s v="26.83S, 172.27E"/>
    <n v="221"/>
    <n v="6618"/>
    <n v="0"/>
    <x v="6"/>
  </r>
  <r>
    <n v="34"/>
    <x v="981"/>
    <s v="MC-14"/>
    <s v="11.22N, 113.65E"/>
    <n v="152"/>
    <n v="4731"/>
    <n v="0"/>
    <x v="1"/>
  </r>
  <r>
    <n v="90"/>
    <x v="982"/>
    <s v="MC-30"/>
    <s v="77.68S, 165.38W"/>
    <n v="264"/>
    <n v="1526"/>
    <n v="0"/>
    <x v="15"/>
  </r>
  <r>
    <n v="55"/>
    <x v="10"/>
    <s v="MC-07"/>
    <s v="36.89N, 155.12E"/>
    <n v="100"/>
    <n v="5255"/>
    <n v="5255"/>
    <x v="4"/>
  </r>
  <r>
    <n v="2"/>
    <x v="983"/>
    <s v="MC-22"/>
    <s v="13.11S, 134.45E"/>
    <n v="34"/>
    <n v="5076"/>
    <n v="5076"/>
    <x v="9"/>
  </r>
  <r>
    <n v="32"/>
    <x v="984"/>
    <s v="MC-25"/>
    <s v="54.47S, 74.78W"/>
    <n v="204"/>
    <n v="6006"/>
    <n v="0"/>
    <x v="16"/>
  </r>
  <r>
    <n v="62"/>
    <x v="985"/>
    <s v="MC-12"/>
    <s v="1.19N, 44.68E"/>
    <n v="75"/>
    <n v="3461"/>
    <n v="3461"/>
    <x v="11"/>
  </r>
  <r>
    <n v="77"/>
    <x v="986"/>
    <s v="MC-22"/>
    <s v="20.11S, 96.95E"/>
    <n v="524"/>
    <n v="7052"/>
    <n v="0"/>
    <x v="9"/>
  </r>
  <r>
    <n v="31"/>
    <x v="987"/>
    <s v="MC-01"/>
    <s v="80.89N, 83.51W"/>
    <n v="482"/>
    <n v="4731"/>
    <n v="0"/>
    <x v="19"/>
  </r>
  <r>
    <n v="34"/>
    <x v="988"/>
    <s v="MC-14"/>
    <s v="19.97N, 96.90E"/>
    <n v="241"/>
    <n v="9074"/>
    <n v="0"/>
    <x v="1"/>
  </r>
  <r>
    <n v="84"/>
    <x v="989"/>
    <s v="MC-06"/>
    <s v="43.24N, 117.45E"/>
    <n v="109"/>
    <n v="12605"/>
    <n v="0"/>
    <x v="8"/>
  </r>
  <r>
    <n v="22"/>
    <x v="786"/>
    <s v="MC-21"/>
    <s v="1.22S, 55.36E"/>
    <n v="80"/>
    <n v="6832"/>
    <n v="6832"/>
    <x v="27"/>
  </r>
  <r>
    <n v="8"/>
    <x v="990"/>
    <s v="MC-27"/>
    <s v="47.72S, 26.88E"/>
    <n v="82"/>
    <n v="4902"/>
    <n v="4902"/>
    <x v="17"/>
  </r>
  <r>
    <n v="1"/>
    <x v="991"/>
    <s v="MC-06"/>
    <s v="58.11N, 77.99E"/>
    <n v="54"/>
    <n v="4731"/>
    <n v="4731"/>
    <x v="8"/>
  </r>
  <r>
    <n v="95"/>
    <x v="992"/>
    <s v="MC-10"/>
    <s v="1.38N, 71.72W"/>
    <n v="88"/>
    <n v="3919"/>
    <n v="3919"/>
    <x v="23"/>
  </r>
  <r>
    <n v="52"/>
    <x v="993"/>
    <s v="MC-09"/>
    <s v="24.94N, 126.35W"/>
    <n v="231"/>
    <n v="3612"/>
    <n v="0"/>
    <x v="5"/>
  </r>
  <r>
    <n v="32"/>
    <x v="994"/>
    <s v="MC-25"/>
    <s v="49.76S, 83.22W"/>
    <n v="344"/>
    <n v="1267"/>
    <n v="0"/>
    <x v="16"/>
  </r>
  <r>
    <n v="4"/>
    <x v="995"/>
    <s v="MC-26"/>
    <s v="50.09S, 32.99W"/>
    <n v="252"/>
    <n v="19313"/>
    <n v="0"/>
    <x v="13"/>
  </r>
  <r>
    <n v="22"/>
    <x v="996"/>
    <s v="MC-13"/>
    <s v="21.01N, 55.29E"/>
    <n v="231"/>
    <n v="5812"/>
    <n v="0"/>
    <x v="0"/>
  </r>
  <r>
    <n v="40"/>
    <x v="997"/>
    <s v="MC-23"/>
    <s v="13.11S, 148.93E"/>
    <n v="90"/>
    <n v="8000"/>
    <n v="8000"/>
    <x v="6"/>
  </r>
  <r>
    <n v="86"/>
    <x v="998"/>
    <s v="MC-01"/>
    <s v="73.55N, 129.45E"/>
    <n v="117"/>
    <n v="15700"/>
    <n v="0"/>
    <x v="19"/>
  </r>
  <r>
    <n v="54"/>
    <x v="999"/>
    <s v="MC-14"/>
    <s v="24.98N, 110.65E"/>
    <n v="241"/>
    <n v="4076"/>
    <n v="0"/>
    <x v="1"/>
  </r>
  <r>
    <n v="6"/>
    <x v="1000"/>
    <s v="MC-01"/>
    <s v="72.55N, 165.76E"/>
    <n v="447"/>
    <n v="31157"/>
    <n v="0"/>
    <x v="19"/>
  </r>
  <r>
    <n v="32"/>
    <x v="1001"/>
    <s v="MC-25"/>
    <s v="41.79S, 117.26W"/>
    <n v="447"/>
    <n v="6006"/>
    <n v="0"/>
    <x v="16"/>
  </r>
  <r>
    <n v="9"/>
    <x v="1002"/>
    <s v="MC-20"/>
    <s v="6.23S, 10.75E"/>
    <n v="389"/>
    <n v="6205"/>
    <n v="0"/>
    <x v="26"/>
  </r>
  <r>
    <n v="5"/>
    <x v="1003"/>
    <s v="MC-21"/>
    <s v="20.99S, 73.57E"/>
    <n v="142"/>
    <n v="8791"/>
    <n v="0"/>
    <x v="27"/>
  </r>
  <r>
    <n v="77"/>
    <x v="1004"/>
    <s v="MC-28"/>
    <s v="43.92S, 97.42E"/>
    <n v="41"/>
    <n v="1267"/>
    <n v="1267"/>
    <x v="18"/>
  </r>
  <r>
    <n v="5"/>
    <x v="1005"/>
    <s v="MC-21"/>
    <s v="7.73S, 75.60E"/>
    <n v="82"/>
    <n v="1267"/>
    <n v="1267"/>
    <x v="27"/>
  </r>
  <r>
    <n v="74"/>
    <x v="1006"/>
    <s v="MC-12"/>
    <s v="20.11N, 8.05E"/>
    <n v="82"/>
    <n v="8519"/>
    <n v="8519"/>
    <x v="11"/>
  </r>
  <r>
    <n v="3"/>
    <x v="1007"/>
    <s v="MC-24"/>
    <s v="46.02S, 123.93W"/>
    <n v="1057"/>
    <n v="14551"/>
    <n v="0"/>
    <x v="10"/>
  </r>
  <r>
    <n v="69"/>
    <x v="1008"/>
    <s v="MC-07"/>
    <s v="51.67N, 167.30E"/>
    <n v="147"/>
    <n v="3022"/>
    <n v="0"/>
    <x v="4"/>
  </r>
  <r>
    <n v="7"/>
    <x v="1009"/>
    <s v="MC-04"/>
    <s v="64.67N, 55.89W"/>
    <n v="27"/>
    <n v="756"/>
    <n v="756"/>
    <x v="7"/>
  </r>
  <r>
    <n v="38"/>
    <x v="1010"/>
    <s v="MC-01"/>
    <s v="85.12N, 120.87W"/>
    <n v="252"/>
    <n v="19313"/>
    <n v="0"/>
    <x v="19"/>
  </r>
  <r>
    <n v="69"/>
    <x v="1011"/>
    <s v="MC-01"/>
    <s v="86.86N, 163.25E"/>
    <n v="14"/>
    <n v="22220"/>
    <n v="22220"/>
    <x v="19"/>
  </r>
  <r>
    <n v="56"/>
    <x v="1012"/>
    <s v="MC-25"/>
    <s v="53.69S, 71.38W"/>
    <n v="19"/>
    <n v="22220"/>
    <n v="22220"/>
    <x v="16"/>
  </r>
  <r>
    <n v="44"/>
    <x v="1013"/>
    <s v="MC-06"/>
    <s v="47.39N, 111.05E"/>
    <n v="85"/>
    <n v="2324"/>
    <n v="2324"/>
    <x v="8"/>
  </r>
  <r>
    <n v="55"/>
    <x v="1014"/>
    <s v="MC-07"/>
    <s v="47.15N, 133.46E"/>
    <n v="88"/>
    <n v="3167"/>
    <n v="3167"/>
    <x v="4"/>
  </r>
  <r>
    <n v="27"/>
    <x v="1015"/>
    <s v="MC-30"/>
    <s v="71.49S, 111.87E"/>
    <n v="307"/>
    <n v="13527"/>
    <n v="0"/>
    <x v="15"/>
  </r>
  <r>
    <n v="75"/>
    <x v="1016"/>
    <s v="MC-28"/>
    <s v="34.38S, 104.65E"/>
    <n v="36"/>
    <n v="19313"/>
    <n v="19313"/>
    <x v="18"/>
  </r>
  <r>
    <n v="86"/>
    <x v="1017"/>
    <s v="MC-06"/>
    <s v="61.90N, 119.24E"/>
    <n v="264"/>
    <n v="756"/>
    <n v="0"/>
    <x v="8"/>
  </r>
  <r>
    <n v="28"/>
    <x v="1018"/>
    <s v="MC-26"/>
    <s v="61.01S, 43.14W"/>
    <n v="52"/>
    <n v="6618"/>
    <n v="6618"/>
    <x v="13"/>
  </r>
  <r>
    <n v="54"/>
    <x v="1019"/>
    <s v="MC-14"/>
    <s v="17.65N, 94.64E"/>
    <n v="41"/>
    <n v="10313"/>
    <n v="10313"/>
    <x v="1"/>
  </r>
  <r>
    <n v="95"/>
    <x v="659"/>
    <s v="MC-17"/>
    <s v="1.81S, 91.24W"/>
    <n v="389"/>
    <n v="5255"/>
    <n v="0"/>
    <x v="20"/>
  </r>
  <r>
    <n v="71"/>
    <x v="1020"/>
    <s v="MC-24"/>
    <s v="54.07S, 155.50W"/>
    <n v="20"/>
    <n v="1396"/>
    <n v="1396"/>
    <x v="10"/>
  </r>
  <r>
    <n v="91"/>
    <x v="62"/>
    <s v="MC-01"/>
    <s v="72.83N, 132.07W"/>
    <n v="188"/>
    <n v="20205"/>
    <n v="0"/>
    <x v="19"/>
  </r>
  <r>
    <n v="34"/>
    <x v="1021"/>
    <s v="MC-14"/>
    <s v="14.46N, 104.82E"/>
    <n v="147"/>
    <n v="2054"/>
    <n v="0"/>
    <x v="1"/>
  </r>
  <r>
    <n v="44"/>
    <x v="1022"/>
    <s v="MC-06"/>
    <s v="60.66N, 111.20E"/>
    <n v="90"/>
    <n v="14025"/>
    <n v="14025"/>
    <x v="8"/>
  </r>
  <r>
    <n v="41"/>
    <x v="1023"/>
    <s v="MC-01"/>
    <s v="84.47N, 47.23E"/>
    <n v="152"/>
    <n v="15700"/>
    <n v="0"/>
    <x v="19"/>
  </r>
  <r>
    <n v="5"/>
    <x v="1024"/>
    <s v="MC-13"/>
    <s v="12.24N, 57.55E"/>
    <n v="631"/>
    <n v="2599"/>
    <n v="0"/>
    <x v="0"/>
  </r>
  <r>
    <n v="28"/>
    <x v="1025"/>
    <s v="MC-26"/>
    <s v="42.26S, 44.68W"/>
    <n v="277"/>
    <n v="8791"/>
    <n v="0"/>
    <x v="13"/>
  </r>
  <r>
    <n v="33"/>
    <x v="1026"/>
    <s v="MC-01"/>
    <s v="81.19N, 54.49E"/>
    <n v="24"/>
    <n v="4902"/>
    <n v="4902"/>
    <x v="19"/>
  </r>
  <r>
    <n v="17"/>
    <x v="1027"/>
    <s v="MC-06"/>
    <s v="37.61N, 67.34E"/>
    <n v="147"/>
    <n v="14025"/>
    <n v="0"/>
    <x v="8"/>
  </r>
  <r>
    <n v="5"/>
    <x v="1028"/>
    <s v="MC-13"/>
    <s v="24.20N, 85.34E"/>
    <n v="147"/>
    <n v="7752"/>
    <n v="0"/>
    <x v="0"/>
  </r>
  <r>
    <n v="38"/>
    <x v="1029"/>
    <s v="MC-03"/>
    <s v="64.63N, 107.47W"/>
    <n v="124"/>
    <n v="18486"/>
    <n v="0"/>
    <x v="24"/>
  </r>
  <r>
    <n v="39"/>
    <x v="1030"/>
    <s v="MC-24"/>
    <s v="48.53S, 176.25W"/>
    <n v="252"/>
    <n v="6205"/>
    <n v="0"/>
    <x v="10"/>
  </r>
  <r>
    <n v="32"/>
    <x v="151"/>
    <s v="MC-18"/>
    <s v="25.99S, 82.40W"/>
    <n v="791"/>
    <n v="12178"/>
    <n v="0"/>
    <x v="25"/>
  </r>
  <r>
    <n v="95"/>
    <x v="1031"/>
    <s v="MC-10"/>
    <s v="21.36N, 75.38W"/>
    <n v="52"/>
    <n v="6205"/>
    <n v="6205"/>
    <x v="23"/>
  </r>
  <r>
    <n v="55"/>
    <x v="858"/>
    <s v="MC-07"/>
    <s v="57.53N, 161.27E"/>
    <n v="67"/>
    <n v="3612"/>
    <n v="3612"/>
    <x v="4"/>
  </r>
  <r>
    <n v="100"/>
    <x v="1032"/>
    <s v="MC-30"/>
    <s v="75.84S, 166.79W"/>
    <n v="19"/>
    <n v="4398"/>
    <n v="4398"/>
    <x v="15"/>
  </r>
  <r>
    <n v="86"/>
    <x v="1033"/>
    <s v="MC-06"/>
    <s v="54.20N, 114.21E"/>
    <n v="524"/>
    <n v="8255"/>
    <n v="0"/>
    <x v="8"/>
  </r>
  <r>
    <n v="50"/>
    <x v="1034"/>
    <s v="MC-15"/>
    <s v="17.34N, 139.87E"/>
    <n v="1270"/>
    <n v="2599"/>
    <n v="0"/>
    <x v="12"/>
  </r>
  <r>
    <n v="41"/>
    <x v="384"/>
    <s v="MC-01"/>
    <s v="75.35N, 35.76E"/>
    <n v="24"/>
    <n v="72463"/>
    <n v="72463"/>
    <x v="19"/>
  </r>
  <r>
    <n v="71"/>
    <x v="1035"/>
    <s v="MC-24"/>
    <s v="45.62S, 147.01W"/>
    <n v="157"/>
    <n v="883"/>
    <n v="0"/>
    <x v="10"/>
  </r>
  <r>
    <n v="42"/>
    <x v="1036"/>
    <s v="MC-15"/>
    <s v="27.48N, 155.04E"/>
    <n v="9"/>
    <n v="13054"/>
    <n v="13054"/>
    <x v="12"/>
  </r>
  <r>
    <n v="86"/>
    <x v="1037"/>
    <s v="MC-01"/>
    <s v="72.77N, 109.49E"/>
    <n v="22"/>
    <n v="4235"/>
    <n v="4235"/>
    <x v="19"/>
  </r>
  <r>
    <n v="7"/>
    <x v="1038"/>
    <s v="MC-04"/>
    <s v="54.59N, 31.78W"/>
    <n v="389"/>
    <n v="10654"/>
    <n v="0"/>
    <x v="7"/>
  </r>
  <r>
    <n v="17"/>
    <x v="1039"/>
    <s v="MC-13"/>
    <s v="2.65N, 83.32E"/>
    <n v="325"/>
    <n v="4398"/>
    <n v="0"/>
    <x v="0"/>
  </r>
  <r>
    <n v="38"/>
    <x v="1040"/>
    <s v="MC-02"/>
    <s v="62.48N, 131.52W"/>
    <n v="17"/>
    <n v="5436"/>
    <n v="5436"/>
    <x v="29"/>
  </r>
  <r>
    <n v="53"/>
    <x v="1041"/>
    <s v="MC-30"/>
    <s v="87.88S, 136.82W"/>
    <n v="120"/>
    <n v="5076"/>
    <n v="0"/>
    <x v="15"/>
  </r>
  <r>
    <n v="27"/>
    <x v="1042"/>
    <s v="MC-30"/>
    <s v="77.45S, 104.74E"/>
    <n v="157"/>
    <n v="4902"/>
    <n v="0"/>
    <x v="15"/>
  </r>
  <r>
    <n v="22"/>
    <x v="980"/>
    <s v="MC-12"/>
    <s v="19.38N, 22.96E"/>
    <n v="100"/>
    <n v="4398"/>
    <n v="4398"/>
    <x v="11"/>
  </r>
  <r>
    <n v="89"/>
    <x v="1043"/>
    <s v="MC-30"/>
    <s v="78.48S, 117.58W"/>
    <n v="93"/>
    <n v="4563"/>
    <n v="4563"/>
    <x v="15"/>
  </r>
  <r>
    <n v="18"/>
    <x v="1005"/>
    <s v="MC-16"/>
    <s v="25.34S, 176.80W"/>
    <n v="29"/>
    <n v="9366"/>
    <n v="9366"/>
    <x v="21"/>
  </r>
  <r>
    <n v="9"/>
    <x v="280"/>
    <s v="MC-26"/>
    <s v="32.32S, 20.66W"/>
    <n v="45"/>
    <n v="9366"/>
    <n v="9366"/>
    <x v="13"/>
  </r>
  <r>
    <n v="100"/>
    <x v="1044"/>
    <s v="MC-30"/>
    <s v="74.68S, 167.65W"/>
    <n v="147"/>
    <n v="2739"/>
    <n v="0"/>
    <x v="15"/>
  </r>
  <r>
    <n v="100"/>
    <x v="1045"/>
    <s v="MC-30"/>
    <s v="71.05S, 141.00W"/>
    <n v="113"/>
    <n v="2599"/>
    <n v="0"/>
    <x v="15"/>
  </r>
  <r>
    <n v="27"/>
    <x v="1046"/>
    <s v="MC-30"/>
    <s v="87.11S, 113.25E"/>
    <n v="7"/>
    <n v="3022"/>
    <n v="3022"/>
    <x v="15"/>
  </r>
  <r>
    <n v="36"/>
    <x v="1047"/>
    <s v="MC-08"/>
    <s v="27.40N, 141.26W"/>
    <n v="157"/>
    <n v="8519"/>
    <n v="0"/>
    <x v="28"/>
  </r>
  <r>
    <n v="84"/>
    <x v="1048"/>
    <s v="MC-07"/>
    <s v="58.44N, 123.87E"/>
    <n v="27"/>
    <n v="3022"/>
    <n v="3022"/>
    <x v="4"/>
  </r>
  <r>
    <n v="89"/>
    <x v="1049"/>
    <s v="MC-25"/>
    <s v="46.77S, 80.59W"/>
    <n v="24"/>
    <n v="7752"/>
    <n v="7752"/>
    <x v="16"/>
  </r>
  <r>
    <n v="62"/>
    <x v="1050"/>
    <s v="MC-12"/>
    <s v="12.93N, 10.44E"/>
    <n v="188"/>
    <n v="6006"/>
    <n v="0"/>
    <x v="11"/>
  </r>
  <r>
    <n v="7"/>
    <x v="1051"/>
    <s v="MC-04"/>
    <s v="37.10N, 56.80W"/>
    <n v="27"/>
    <n v="6618"/>
    <n v="6618"/>
    <x v="7"/>
  </r>
  <r>
    <n v="101"/>
    <x v="1052"/>
    <s v="MC-07"/>
    <s v="59.58N, 168.22E"/>
    <n v="59"/>
    <n v="4076"/>
    <n v="4076"/>
    <x v="4"/>
  </r>
  <r>
    <n v="99"/>
    <x v="1053"/>
    <s v="MC-11"/>
    <s v="26.55N, 1.62W"/>
    <n v="109"/>
    <n v="4902"/>
    <n v="0"/>
    <x v="22"/>
  </r>
  <r>
    <n v="18"/>
    <x v="1054"/>
    <s v="MC-29"/>
    <s v="36.48S, 167.43E"/>
    <n v="169"/>
    <n v="4563"/>
    <n v="0"/>
    <x v="3"/>
  </r>
  <r>
    <n v="27"/>
    <x v="1055"/>
    <s v="MC-30"/>
    <s v="77.15S, 78.13E"/>
    <n v="25"/>
    <n v="3167"/>
    <n v="3167"/>
    <x v="15"/>
  </r>
  <r>
    <n v="71"/>
    <x v="1056"/>
    <s v="MC-24"/>
    <s v="41.50S, 150.71W"/>
    <n v="120"/>
    <n v="756"/>
    <n v="0"/>
    <x v="10"/>
  </r>
  <r>
    <n v="27"/>
    <x v="1057"/>
    <s v="MC-30"/>
    <s v="89.37S, 99.34E"/>
    <n v="188"/>
    <n v="24621"/>
    <n v="0"/>
    <x v="15"/>
  </r>
  <r>
    <n v="45"/>
    <x v="1058"/>
    <s v="MC-21"/>
    <s v="1.20S, 60.72E"/>
    <n v="277"/>
    <n v="1010"/>
    <n v="0"/>
    <x v="27"/>
  </r>
  <r>
    <n v="27"/>
    <x v="1059"/>
    <s v="MC-28"/>
    <s v="60.49S, 108.39E"/>
    <n v="30"/>
    <n v="4235"/>
    <n v="4235"/>
    <x v="18"/>
  </r>
  <r>
    <n v="76"/>
    <x v="1060"/>
    <s v="MC-07"/>
    <s v="55.35N, 169.12E"/>
    <n v="27"/>
    <n v="4076"/>
    <n v="4076"/>
    <x v="4"/>
  </r>
  <r>
    <n v="25"/>
    <x v="1061"/>
    <s v="MC-24"/>
    <s v="57.21S, 156.35W"/>
    <n v="325"/>
    <n v="29243"/>
    <n v="0"/>
    <x v="10"/>
  </r>
  <r>
    <n v="37"/>
    <x v="1062"/>
    <s v="MC-15"/>
    <s v="13.40N, 140.56E"/>
    <n v="241"/>
    <n v="6006"/>
    <n v="0"/>
    <x v="12"/>
  </r>
  <r>
    <n v="5"/>
    <x v="1063"/>
    <s v="MC-13"/>
    <s v="24.76N, 77.56E"/>
    <n v="188"/>
    <n v="4398"/>
    <n v="0"/>
    <x v="0"/>
  </r>
  <r>
    <n v="38"/>
    <x v="1064"/>
    <s v="MC-01"/>
    <s v="69.99N, 122.89W"/>
    <n v="175"/>
    <n v="5255"/>
    <n v="0"/>
    <x v="19"/>
  </r>
  <r>
    <n v="22"/>
    <x v="1065"/>
    <s v="MC-20"/>
    <s v="9.06S, 35.01E"/>
    <n v="67"/>
    <n v="2880"/>
    <n v="2880"/>
    <x v="26"/>
  </r>
  <r>
    <n v="99"/>
    <x v="586"/>
    <s v="MC-11"/>
    <s v="18.72N, 2.56W"/>
    <n v="120"/>
    <n v="2188"/>
    <n v="0"/>
    <x v="22"/>
  </r>
  <r>
    <n v="2"/>
    <x v="1066"/>
    <s v="MC-15"/>
    <s v="22.93N, 143.16E"/>
    <n v="61"/>
    <n v="2599"/>
    <n v="2599"/>
    <x v="12"/>
  </r>
  <r>
    <n v="67"/>
    <x v="1067"/>
    <s v="MC-25"/>
    <s v="50.56S, 87.80W"/>
    <n v="27"/>
    <n v="9366"/>
    <n v="9366"/>
    <x v="16"/>
  </r>
  <r>
    <n v="62"/>
    <x v="1068"/>
    <s v="MC-20"/>
    <s v="18.52S, 40.45E"/>
    <n v="75"/>
    <n v="9366"/>
    <n v="9366"/>
    <x v="26"/>
  </r>
  <r>
    <n v="47"/>
    <x v="1069"/>
    <s v="MC-11"/>
    <s v="16.86N, 36.39W"/>
    <n v="416"/>
    <n v="5436"/>
    <n v="0"/>
    <x v="22"/>
  </r>
  <r>
    <n v="66"/>
    <x v="1070"/>
    <s v="MC-15"/>
    <s v="3.18N, 163.64E"/>
    <n v="100"/>
    <n v="1656"/>
    <n v="1656"/>
    <x v="12"/>
  </r>
  <r>
    <n v="55"/>
    <x v="1071"/>
    <s v="MC-15"/>
    <s v="28.91N, 169.38E"/>
    <n v="447"/>
    <n v="6006"/>
    <n v="0"/>
    <x v="12"/>
  </r>
  <r>
    <n v="42"/>
    <x v="1072"/>
    <s v="MC-07"/>
    <s v="50.91N, 172.80E"/>
    <n v="77"/>
    <n v="9074"/>
    <n v="9074"/>
    <x v="4"/>
  </r>
  <r>
    <n v="82"/>
    <x v="1073"/>
    <s v="MC-29"/>
    <s v="63.29S, 161.07E"/>
    <n v="36"/>
    <n v="26004"/>
    <n v="26004"/>
    <x v="3"/>
  </r>
  <r>
    <n v="46"/>
    <x v="1074"/>
    <s v="MC-25"/>
    <s v="47.28S, 118.87W"/>
    <n v="48"/>
    <n v="22220"/>
    <n v="22220"/>
    <x v="16"/>
  </r>
  <r>
    <n v="8"/>
    <x v="1075"/>
    <s v="MC-27"/>
    <s v="55.97S, 25.81E"/>
    <n v="482"/>
    <n v="84631"/>
    <n v="0"/>
    <x v="17"/>
  </r>
  <r>
    <n v="56"/>
    <x v="1076"/>
    <s v="MC-25"/>
    <s v="51.09S, 68.47W"/>
    <n v="14"/>
    <n v="33322"/>
    <n v="33322"/>
    <x v="16"/>
  </r>
  <r>
    <n v="30"/>
    <x v="1077"/>
    <s v="MC-10"/>
    <s v="5.40N, 70.75W"/>
    <n v="48"/>
    <n v="4076"/>
    <n v="4076"/>
    <x v="23"/>
  </r>
  <r>
    <n v="86"/>
    <x v="221"/>
    <s v="MC-07"/>
    <s v="57.36N, 130.60E"/>
    <n v="152"/>
    <n v="7052"/>
    <n v="0"/>
    <x v="4"/>
  </r>
  <r>
    <n v="99"/>
    <x v="1078"/>
    <s v="MC-05"/>
    <s v="45.67N, 8.92E"/>
    <n v="169"/>
    <n v="4731"/>
    <n v="0"/>
    <x v="2"/>
  </r>
  <r>
    <n v="10"/>
    <x v="1079"/>
    <s v="MC-18"/>
    <s v="9.57S, 54.50W"/>
    <n v="292"/>
    <n v="7052"/>
    <n v="0"/>
    <x v="25"/>
  </r>
  <r>
    <n v="2"/>
    <x v="1080"/>
    <s v="MC-14"/>
    <s v="1.33N, 115.44E"/>
    <n v="416"/>
    <n v="2461"/>
    <n v="0"/>
    <x v="1"/>
  </r>
  <r>
    <n v="38"/>
    <x v="1081"/>
    <s v="MC-01"/>
    <s v="73.37N, 99.50W"/>
    <n v="137"/>
    <n v="9074"/>
    <n v="0"/>
    <x v="19"/>
  </r>
  <r>
    <n v="69"/>
    <x v="1082"/>
    <s v="MC-01"/>
    <s v="77.84N, 179.75E"/>
    <n v="15"/>
    <n v="56210"/>
    <n v="56210"/>
    <x v="19"/>
  </r>
  <r>
    <n v="94"/>
    <x v="1083"/>
    <s v="MC-29"/>
    <s v="35.24S, 144.75E"/>
    <n v="344"/>
    <n v="8791"/>
    <n v="0"/>
    <x v="3"/>
  </r>
  <r>
    <n v="31"/>
    <x v="1084"/>
    <s v="MC-03"/>
    <s v="49.93N, 79.17W"/>
    <n v="416"/>
    <n v="883"/>
    <n v="0"/>
    <x v="24"/>
  </r>
  <r>
    <n v="83"/>
    <x v="1085"/>
    <s v="MC-01"/>
    <s v="66.91N, 83.68E"/>
    <n v="447"/>
    <n v="101649"/>
    <n v="0"/>
    <x v="19"/>
  </r>
  <r>
    <n v="71"/>
    <x v="699"/>
    <s v="MC-24"/>
    <s v="41.79S, 143.93W"/>
    <n v="128"/>
    <n v="1267"/>
    <n v="0"/>
    <x v="10"/>
  </r>
  <r>
    <n v="31"/>
    <x v="1086"/>
    <s v="MC-03"/>
    <s v="47.29N, 115.64W"/>
    <n v="163"/>
    <n v="883"/>
    <n v="0"/>
    <x v="24"/>
  </r>
  <r>
    <n v="47"/>
    <x v="1087"/>
    <s v="MC-12"/>
    <s v="12.44N, 1.52E"/>
    <n v="47"/>
    <n v="4731"/>
    <n v="4731"/>
    <x v="11"/>
  </r>
  <r>
    <n v="99"/>
    <x v="1088"/>
    <s v="MC-11"/>
    <s v="21.58N, 3.70W"/>
    <n v="137"/>
    <n v="7279"/>
    <n v="0"/>
    <x v="22"/>
  </r>
  <r>
    <n v="53"/>
    <x v="1089"/>
    <s v="MC-24"/>
    <s v="61.61S, 144.04W"/>
    <n v="32"/>
    <n v="3764"/>
    <n v="3764"/>
    <x v="10"/>
  </r>
  <r>
    <n v="72"/>
    <x v="1090"/>
    <s v="MC-25"/>
    <s v="40.63S, 114.16W"/>
    <n v="27"/>
    <n v="7512"/>
    <n v="7512"/>
    <x v="16"/>
  </r>
  <r>
    <n v="62"/>
    <x v="1091"/>
    <s v="MC-20"/>
    <s v="5.37S, 26.35E"/>
    <n v="791"/>
    <n v="2461"/>
    <n v="0"/>
    <x v="26"/>
  </r>
  <r>
    <n v="89"/>
    <x v="1092"/>
    <s v="MC-30"/>
    <s v="78.34S, 92.34W"/>
    <n v="117"/>
    <n v="3764"/>
    <n v="0"/>
    <x v="15"/>
  </r>
  <r>
    <n v="82"/>
    <x v="1093"/>
    <s v="MC-29"/>
    <s v="59.43S, 172.04E"/>
    <n v="25"/>
    <n v="50510"/>
    <n v="50510"/>
    <x v="3"/>
  </r>
  <r>
    <n v="27"/>
    <x v="610"/>
    <s v="MC-30"/>
    <s v="71.25S, 120.09E"/>
    <n v="45"/>
    <n v="14025"/>
    <n v="14025"/>
    <x v="15"/>
  </r>
  <r>
    <n v="78"/>
    <x v="1094"/>
    <s v="MC-08"/>
    <s v="13.33N, 158.27W"/>
    <n v="70"/>
    <n v="4076"/>
    <n v="4076"/>
    <x v="28"/>
  </r>
  <r>
    <n v="61"/>
    <x v="1095"/>
    <s v="MC-30"/>
    <s v="68.38S, 18.30W"/>
    <n v="50"/>
    <n v="63326"/>
    <n v="63326"/>
    <x v="15"/>
  </r>
  <r>
    <n v="44"/>
    <x v="1096"/>
    <s v="MC-06"/>
    <s v="44.21N, 115.44E"/>
    <n v="88"/>
    <n v="16330"/>
    <n v="16330"/>
    <x v="8"/>
  </r>
  <r>
    <n v="71"/>
    <x v="1097"/>
    <s v="MC-24"/>
    <s v="42.43S, 152.41W"/>
    <n v="389"/>
    <n v="31157"/>
    <n v="0"/>
    <x v="10"/>
  </r>
  <r>
    <n v="95"/>
    <x v="1098"/>
    <s v="MC-09"/>
    <s v="15.17N, 100.52W"/>
    <n v="221"/>
    <n v="1010"/>
    <n v="0"/>
    <x v="5"/>
  </r>
  <r>
    <n v="6"/>
    <x v="1099"/>
    <s v="MC-01"/>
    <s v="80.58N, 146.40E"/>
    <n v="631"/>
    <n v="3612"/>
    <n v="0"/>
    <x v="19"/>
  </r>
  <r>
    <n v="55"/>
    <x v="829"/>
    <s v="MC-14"/>
    <s v="21.64N, 131.25E"/>
    <n v="24"/>
    <n v="2054"/>
    <n v="2054"/>
    <x v="1"/>
  </r>
  <r>
    <n v="5"/>
    <x v="1100"/>
    <s v="MC-13"/>
    <s v="25.51N, 51.25E"/>
    <n v="45"/>
    <n v="4731"/>
    <n v="4731"/>
    <x v="0"/>
  </r>
  <r>
    <n v="56"/>
    <x v="876"/>
    <s v="MC-18"/>
    <s v="11.87S, 83.78W"/>
    <n v="77"/>
    <n v="6618"/>
    <n v="6618"/>
    <x v="25"/>
  </r>
  <r>
    <n v="2"/>
    <x v="1101"/>
    <s v="MC-14"/>
    <s v="1.67N, 122.07E"/>
    <n v="252"/>
    <n v="6832"/>
    <n v="0"/>
    <x v="1"/>
  </r>
  <r>
    <n v="70"/>
    <x v="1102"/>
    <s v="MC-19"/>
    <s v="26.34S, 41.32W"/>
    <n v="109"/>
    <n v="11011"/>
    <n v="0"/>
    <x v="14"/>
  </r>
  <r>
    <n v="55"/>
    <x v="1103"/>
    <s v="MC-07"/>
    <s v="41.99N, 136.85E"/>
    <n v="27"/>
    <n v="4731"/>
    <n v="4731"/>
    <x v="4"/>
  </r>
  <r>
    <n v="85"/>
    <x v="1104"/>
    <s v="MC-21"/>
    <s v="25.71S, 82.74E"/>
    <n v="72"/>
    <n v="2461"/>
    <n v="2461"/>
    <x v="27"/>
  </r>
  <r>
    <n v="5"/>
    <x v="1105"/>
    <s v="MC-21"/>
    <s v="6.40S, 47.18E"/>
    <n v="241"/>
    <n v="5255"/>
    <n v="0"/>
    <x v="27"/>
  </r>
  <r>
    <n v="18"/>
    <x v="1106"/>
    <s v="MC-24"/>
    <s v="40.56S, 177.25W"/>
    <n v="325"/>
    <n v="13054"/>
    <n v="0"/>
    <x v="10"/>
  </r>
  <r>
    <n v="77"/>
    <x v="1107"/>
    <s v="MC-22"/>
    <s v="16.23S, 100.98E"/>
    <n v="30"/>
    <n v="756"/>
    <n v="756"/>
    <x v="9"/>
  </r>
  <r>
    <n v="53"/>
    <x v="1108"/>
    <s v="MC-30"/>
    <s v="80.60S, 171.47W"/>
    <n v="72"/>
    <n v="2188"/>
    <n v="2188"/>
    <x v="15"/>
  </r>
  <r>
    <n v="54"/>
    <x v="1109"/>
    <s v="MC-14"/>
    <s v="6.75N, 125.06E"/>
    <n v="482"/>
    <n v="1267"/>
    <n v="0"/>
    <x v="1"/>
  </r>
  <r>
    <n v="74"/>
    <x v="843"/>
    <s v="MC-12"/>
    <s v="16.95N, 2.76E"/>
    <n v="67"/>
    <n v="1138"/>
    <n v="1138"/>
    <x v="11"/>
  </r>
  <r>
    <n v="36"/>
    <x v="1110"/>
    <s v="MC-08"/>
    <s v="20.74N, 171.26W"/>
    <n v="702"/>
    <n v="4731"/>
    <n v="0"/>
    <x v="28"/>
  </r>
  <r>
    <n v="10"/>
    <x v="1111"/>
    <s v="MC-18"/>
    <s v="5.98S, 78.06W"/>
    <n v="63"/>
    <n v="3764"/>
    <n v="3764"/>
    <x v="25"/>
  </r>
  <r>
    <n v="60"/>
    <x v="773"/>
    <s v="MC-26"/>
    <s v="44.72S, 23.45W"/>
    <n v="204"/>
    <n v="5436"/>
    <n v="0"/>
    <x v="13"/>
  </r>
  <r>
    <n v="7"/>
    <x v="1112"/>
    <s v="MC-04"/>
    <s v="40.37N, 40.66W"/>
    <n v="48"/>
    <n v="4076"/>
    <n v="4076"/>
    <x v="7"/>
  </r>
  <r>
    <n v="28"/>
    <x v="1113"/>
    <s v="MC-30"/>
    <s v="67.56S, 53.88W"/>
    <n v="163"/>
    <n v="2324"/>
    <n v="0"/>
    <x v="15"/>
  </r>
  <r>
    <n v="39"/>
    <x v="1114"/>
    <s v="MC-30"/>
    <s v="66.42S, 179.47W"/>
    <n v="416"/>
    <n v="16330"/>
    <n v="0"/>
    <x v="15"/>
  </r>
  <r>
    <n v="94"/>
    <x v="935"/>
    <s v="MC-29"/>
    <s v="32.54S, 138.05E"/>
    <n v="19"/>
    <n v="11771"/>
    <n v="11771"/>
    <x v="3"/>
  </r>
  <r>
    <n v="41"/>
    <x v="1115"/>
    <s v="MC-01"/>
    <s v="80.57N, 43.72E"/>
    <n v="50"/>
    <n v="27536"/>
    <n v="27536"/>
    <x v="19"/>
  </r>
  <r>
    <n v="95"/>
    <x v="960"/>
    <s v="MC-09"/>
    <s v="29.06N, 96.32W"/>
    <n v="15"/>
    <n v="8255"/>
    <n v="8255"/>
    <x v="5"/>
  </r>
  <r>
    <n v="38"/>
    <x v="1116"/>
    <s v="MC-01"/>
    <s v="84.97N, 105.80W"/>
    <n v="88"/>
    <n v="5436"/>
    <n v="5436"/>
    <x v="19"/>
  </r>
  <r>
    <n v="25"/>
    <x v="1117"/>
    <s v="MC-24"/>
    <s v="41.13S, 164.72W"/>
    <n v="11"/>
    <n v="7752"/>
    <n v="7752"/>
    <x v="10"/>
  </r>
  <r>
    <n v="4"/>
    <x v="1118"/>
    <s v="MC-26"/>
    <s v="32.48S, 35.10W"/>
    <n v="70"/>
    <n v="3461"/>
    <n v="3461"/>
    <x v="13"/>
  </r>
  <r>
    <n v="26"/>
    <x v="1119"/>
    <s v="MC-27"/>
    <s v="61.89S, 42.59E"/>
    <n v="221"/>
    <n v="41937"/>
    <n v="0"/>
    <x v="17"/>
  </r>
  <r>
    <n v="27"/>
    <x v="1120"/>
    <s v="MC-28"/>
    <s v="52.20S, 108.55E"/>
    <n v="124"/>
    <n v="38630"/>
    <n v="0"/>
    <x v="18"/>
  </r>
  <r>
    <n v="18"/>
    <x v="1121"/>
    <s v="MC-23"/>
    <s v="7.06S, 159.13E"/>
    <n v="147"/>
    <n v="2739"/>
    <n v="0"/>
    <x v="6"/>
  </r>
  <r>
    <n v="22"/>
    <x v="1122"/>
    <s v="MC-20"/>
    <s v="12.63S, 24.75E"/>
    <n v="204"/>
    <n v="1920"/>
    <n v="0"/>
    <x v="26"/>
  </r>
  <r>
    <n v="25"/>
    <x v="1123"/>
    <s v="MC-24"/>
    <s v="59.10S, 151.34W"/>
    <n v="57"/>
    <n v="2880"/>
    <n v="2880"/>
    <x v="10"/>
  </r>
  <r>
    <n v="90"/>
    <x v="404"/>
    <s v="MC-30"/>
    <s v="78.49S, 150.96W"/>
    <n v="157"/>
    <n v="4902"/>
    <n v="0"/>
    <x v="15"/>
  </r>
  <r>
    <n v="39"/>
    <x v="1124"/>
    <s v="MC-24"/>
    <s v="63.38S, 162.02W"/>
    <n v="24"/>
    <n v="9074"/>
    <n v="9074"/>
    <x v="10"/>
  </r>
  <r>
    <n v="47"/>
    <x v="1067"/>
    <s v="MC-05"/>
    <s v="47.81N, 5.66E"/>
    <n v="25"/>
    <n v="9366"/>
    <n v="9366"/>
    <x v="2"/>
  </r>
  <r>
    <n v="26"/>
    <x v="867"/>
    <s v="MC-28"/>
    <s v="52.34S, 75.40E"/>
    <n v="264"/>
    <n v="63326"/>
    <n v="0"/>
    <x v="18"/>
  </r>
  <r>
    <n v="31"/>
    <x v="1125"/>
    <s v="MC-01"/>
    <s v="87.15N, 74.64W"/>
    <n v="120"/>
    <n v="2461"/>
    <n v="0"/>
    <x v="19"/>
  </r>
  <r>
    <n v="53"/>
    <x v="1126"/>
    <s v="MC-24"/>
    <s v="50.60S, 176.82W"/>
    <n v="96"/>
    <n v="6006"/>
    <n v="6006"/>
    <x v="10"/>
  </r>
  <r>
    <n v="8"/>
    <x v="1127"/>
    <s v="MC-30"/>
    <s v="67.70S, 19.00E"/>
    <n v="175"/>
    <n v="9670"/>
    <n v="0"/>
    <x v="15"/>
  </r>
  <r>
    <n v="60"/>
    <x v="1128"/>
    <s v="MC-26"/>
    <s v="47.46S, 18.98W"/>
    <n v="204"/>
    <n v="18486"/>
    <n v="0"/>
    <x v="13"/>
  </r>
  <r>
    <n v="41"/>
    <x v="1129"/>
    <s v="MC-01"/>
    <s v="73.28N, 23.05E"/>
    <n v="181"/>
    <n v="56210"/>
    <n v="0"/>
    <x v="19"/>
  </r>
  <r>
    <n v="95"/>
    <x v="402"/>
    <s v="MC-10"/>
    <s v="1.11N, 87.58W"/>
    <n v="791"/>
    <n v="4902"/>
    <n v="0"/>
    <x v="23"/>
  </r>
  <r>
    <n v="83"/>
    <x v="1130"/>
    <s v="MC-06"/>
    <s v="46.30N, 87.15E"/>
    <n v="15"/>
    <n v="13054"/>
    <n v="13054"/>
    <x v="8"/>
  </r>
  <r>
    <n v="7"/>
    <x v="1131"/>
    <s v="MC-04"/>
    <s v="49.69N, 58.61W"/>
    <n v="133"/>
    <n v="883"/>
    <n v="0"/>
    <x v="7"/>
  </r>
  <r>
    <n v="34"/>
    <x v="1132"/>
    <s v="MC-14"/>
    <s v="11.60N, 123.65E"/>
    <n v="181"/>
    <n v="8791"/>
    <n v="0"/>
    <x v="1"/>
  </r>
  <r>
    <n v="47"/>
    <x v="1133"/>
    <s v="MC-11"/>
    <s v="28.99N, 3.82W"/>
    <n v="196"/>
    <n v="4398"/>
    <n v="0"/>
    <x v="22"/>
  </r>
  <r>
    <n v="11"/>
    <x v="1134"/>
    <s v="MC-26"/>
    <s v="45.97S, 14.79W"/>
    <n v="85"/>
    <n v="5622"/>
    <n v="5622"/>
    <x v="13"/>
  </r>
  <r>
    <n v="39"/>
    <x v="1135"/>
    <s v="MC-24"/>
    <s v="41.47S, 172.83W"/>
    <n v="106"/>
    <n v="1267"/>
    <n v="0"/>
    <x v="10"/>
  </r>
  <r>
    <n v="43"/>
    <x v="1136"/>
    <s v="MC-17"/>
    <s v="4.84S, 93.70W"/>
    <n v="264"/>
    <n v="6006"/>
    <n v="0"/>
    <x v="20"/>
  </r>
  <r>
    <n v="95"/>
    <x v="1137"/>
    <s v="MC-18"/>
    <s v="9.83S, 89.84W"/>
    <n v="204"/>
    <n v="2054"/>
    <n v="0"/>
    <x v="25"/>
  </r>
  <r>
    <n v="52"/>
    <x v="1138"/>
    <s v="MC-16"/>
    <s v="13.97S, 140.13W"/>
    <n v="482"/>
    <n v="2599"/>
    <n v="0"/>
    <x v="21"/>
  </r>
  <r>
    <n v="60"/>
    <x v="1139"/>
    <s v="MC-26"/>
    <s v="56.52S, 38.05W"/>
    <n v="93"/>
    <n v="5255"/>
    <n v="5255"/>
    <x v="13"/>
  </r>
  <r>
    <n v="47"/>
    <x v="1140"/>
    <s v="MC-11"/>
    <s v="5.31N, 9.55W"/>
    <n v="103"/>
    <n v="7512"/>
    <n v="0"/>
    <x v="22"/>
  </r>
  <r>
    <n v="77"/>
    <x v="1141"/>
    <s v="MC-28"/>
    <s v="37.34S, 89.59E"/>
    <n v="14"/>
    <n v="13527"/>
    <n v="13527"/>
    <x v="18"/>
  </r>
  <r>
    <n v="31"/>
    <x v="1142"/>
    <s v="MC-01"/>
    <s v="77.97N, 78.89W"/>
    <n v="29"/>
    <n v="883"/>
    <n v="883"/>
    <x v="19"/>
  </r>
  <r>
    <n v="89"/>
    <x v="1143"/>
    <s v="MC-30"/>
    <s v="79.18S, 92.13W"/>
    <n v="36"/>
    <n v="7512"/>
    <n v="7512"/>
    <x v="15"/>
  </r>
  <r>
    <n v="41"/>
    <x v="1144"/>
    <s v="MC-05"/>
    <s v="47.21N, 38.24E"/>
    <n v="77"/>
    <n v="9366"/>
    <n v="9366"/>
    <x v="2"/>
  </r>
  <r>
    <n v="73"/>
    <x v="156"/>
    <s v="MC-25"/>
    <s v="61.44S, 72.27W"/>
    <n v="80"/>
    <n v="883"/>
    <n v="883"/>
    <x v="16"/>
  </r>
  <r>
    <n v="1"/>
    <x v="1145"/>
    <s v="MC-06"/>
    <s v="40.03N, 73.63E"/>
    <n v="137"/>
    <n v="10313"/>
    <n v="0"/>
    <x v="8"/>
  </r>
  <r>
    <n v="66"/>
    <x v="1146"/>
    <s v="MC-15"/>
    <s v="20.11N, 160.55E"/>
    <n v="416"/>
    <n v="8255"/>
    <n v="0"/>
    <x v="12"/>
  </r>
  <r>
    <n v="63"/>
    <x v="1147"/>
    <s v="MC-28"/>
    <s v="47.98S, 103.02E"/>
    <n v="7"/>
    <n v="21171"/>
    <n v="21171"/>
    <x v="18"/>
  </r>
  <r>
    <n v="62"/>
    <x v="1148"/>
    <s v="MC-12"/>
    <s v="7.16N, 42.68E"/>
    <n v="100"/>
    <n v="7279"/>
    <n v="7279"/>
    <x v="11"/>
  </r>
  <r>
    <n v="89"/>
    <x v="1149"/>
    <s v="MC-30"/>
    <s v="81.90S, 97.54W"/>
    <n v="75"/>
    <n v="5812"/>
    <n v="5812"/>
    <x v="15"/>
  </r>
  <r>
    <n v="17"/>
    <x v="1150"/>
    <s v="MC-14"/>
    <s v="24.50N, 106.69E"/>
    <n v="128"/>
    <n v="1138"/>
    <n v="0"/>
    <x v="1"/>
  </r>
  <r>
    <n v="29"/>
    <x v="1151"/>
    <s v="MC-24"/>
    <s v="38.89S, 136.47W"/>
    <n v="241"/>
    <n v="4563"/>
    <n v="0"/>
    <x v="10"/>
  </r>
  <r>
    <n v="67"/>
    <x v="1152"/>
    <s v="MC-26"/>
    <s v="31.86S, 43.60W"/>
    <n v="188"/>
    <n v="15700"/>
    <n v="0"/>
    <x v="13"/>
  </r>
  <r>
    <n v="52"/>
    <x v="1153"/>
    <s v="MC-16"/>
    <s v="5.60S, 136.49W"/>
    <n v="1057"/>
    <n v="8000"/>
    <n v="0"/>
    <x v="21"/>
  </r>
  <r>
    <n v="97"/>
    <x v="1139"/>
    <s v="MC-01"/>
    <s v="70.34N, 40.79W"/>
    <n v="113"/>
    <n v="2739"/>
    <n v="0"/>
    <x v="19"/>
  </r>
  <r>
    <n v="18"/>
    <x v="1154"/>
    <s v="MC-29"/>
    <s v="33.96S, 166.04E"/>
    <n v="188"/>
    <n v="5812"/>
    <n v="0"/>
    <x v="3"/>
  </r>
  <r>
    <n v="19"/>
    <x v="1155"/>
    <s v="MC-07"/>
    <s v="51.83N, 168.50E"/>
    <n v="90"/>
    <n v="6409"/>
    <n v="6409"/>
    <x v="4"/>
  </r>
  <r>
    <n v="100"/>
    <x v="1156"/>
    <s v="MC-30"/>
    <s v="69.18S, 155.32W"/>
    <n v="325"/>
    <n v="2324"/>
    <n v="0"/>
    <x v="15"/>
  </r>
  <r>
    <n v="8"/>
    <x v="1157"/>
    <s v="MC-27"/>
    <s v="57.19S, 2.23E"/>
    <n v="389"/>
    <n v="7512"/>
    <n v="0"/>
    <x v="17"/>
  </r>
  <r>
    <n v="79"/>
    <x v="1158"/>
    <s v="MC-14"/>
    <s v="17.26N, 125.45E"/>
    <n v="1270"/>
    <n v="5812"/>
    <n v="0"/>
    <x v="1"/>
  </r>
  <r>
    <n v="90"/>
    <x v="124"/>
    <s v="MC-30"/>
    <s v="67.14S, 172.36W"/>
    <n v="447"/>
    <n v="24621"/>
    <n v="0"/>
    <x v="15"/>
  </r>
  <r>
    <n v="28"/>
    <x v="1159"/>
    <s v="MC-30"/>
    <s v="75.87S, 80.01W"/>
    <n v="88"/>
    <n v="5812"/>
    <n v="5812"/>
    <x v="15"/>
  </r>
  <r>
    <n v="32"/>
    <x v="1160"/>
    <s v="MC-25"/>
    <s v="61.28S, 77.23W"/>
    <n v="169"/>
    <n v="29243"/>
    <n v="0"/>
    <x v="16"/>
  </r>
  <r>
    <n v="99"/>
    <x v="1161"/>
    <s v="MC-05"/>
    <s v="37.09N, 18.80E"/>
    <n v="27"/>
    <n v="15109"/>
    <n v="15109"/>
    <x v="2"/>
  </r>
  <r>
    <n v="41"/>
    <x v="1162"/>
    <s v="MC-05"/>
    <s v="53.67N, 45.40E"/>
    <n v="106"/>
    <n v="15109"/>
    <n v="0"/>
    <x v="2"/>
  </r>
  <r>
    <n v="8"/>
    <x v="1163"/>
    <s v="MC-27"/>
    <s v="51.53S, 36.74E"/>
    <n v="106"/>
    <n v="6409"/>
    <n v="0"/>
    <x v="17"/>
  </r>
  <r>
    <n v="74"/>
    <x v="1164"/>
    <s v="MC-12"/>
    <s v="3.16N, 5.92E"/>
    <n v="124"/>
    <n v="7052"/>
    <n v="0"/>
    <x v="11"/>
  </r>
  <r>
    <n v="34"/>
    <x v="1159"/>
    <s v="MC-14"/>
    <s v="10.92N, 118.81E"/>
    <n v="54"/>
    <n v="2880"/>
    <n v="2880"/>
    <x v="1"/>
  </r>
  <r>
    <n v="17"/>
    <x v="1165"/>
    <s v="MC-13"/>
    <s v="20.06N, 78.43E"/>
    <n v="57"/>
    <n v="2188"/>
    <n v="2188"/>
    <x v="0"/>
  </r>
  <r>
    <n v="76"/>
    <x v="1166"/>
    <s v="MC-02"/>
    <s v="33.17N, 174.04W"/>
    <n v="157"/>
    <n v="18486"/>
    <n v="0"/>
    <x v="29"/>
  </r>
  <r>
    <n v="86"/>
    <x v="226"/>
    <s v="MC-01"/>
    <s v="73.11N, 137.82E"/>
    <n v="90"/>
    <n v="8000"/>
    <n v="8000"/>
    <x v="19"/>
  </r>
  <r>
    <n v="86"/>
    <x v="126"/>
    <s v="MC-01"/>
    <s v="77.19N, 140.28E"/>
    <n v="14"/>
    <n v="4235"/>
    <n v="4235"/>
    <x v="19"/>
  </r>
  <r>
    <n v="14"/>
    <x v="1167"/>
    <s v="MC-11"/>
    <s v="7.53N, 9.54W"/>
    <n v="80"/>
    <n v="1010"/>
    <n v="1010"/>
    <x v="22"/>
  </r>
  <r>
    <n v="100"/>
    <x v="1168"/>
    <s v="MC-24"/>
    <s v="48.35S, 159.67W"/>
    <n v="54"/>
    <n v="8000"/>
    <n v="8000"/>
    <x v="10"/>
  </r>
  <r>
    <n v="69"/>
    <x v="1169"/>
    <s v="MC-01"/>
    <s v="70.80N, 165.66E"/>
    <n v="63"/>
    <n v="6618"/>
    <n v="6618"/>
    <x v="19"/>
  </r>
  <r>
    <n v="64"/>
    <x v="1170"/>
    <s v="MC-27"/>
    <s v="49.09S, 53.29E"/>
    <n v="61"/>
    <n v="2739"/>
    <n v="2739"/>
    <x v="17"/>
  </r>
  <r>
    <n v="14"/>
    <x v="475"/>
    <s v="MC-11"/>
    <s v="18.86N, 26.59W"/>
    <n v="106"/>
    <n v="756"/>
    <n v="0"/>
    <x v="22"/>
  </r>
  <r>
    <n v="77"/>
    <x v="1171"/>
    <s v="MC-28"/>
    <s v="38.56S, 90.42E"/>
    <n v="30"/>
    <n v="17718"/>
    <n v="17718"/>
    <x v="18"/>
  </r>
  <r>
    <n v="90"/>
    <x v="1172"/>
    <s v="MC-30"/>
    <s v="71.61S, 159.68W"/>
    <n v="22"/>
    <n v="3764"/>
    <n v="3764"/>
    <x v="15"/>
  </r>
  <r>
    <n v="69"/>
    <x v="1173"/>
    <s v="MC-01"/>
    <s v="86.38N, 179.14W"/>
    <n v="631"/>
    <n v="56210"/>
    <n v="0"/>
    <x v="19"/>
  </r>
  <r>
    <n v="84"/>
    <x v="309"/>
    <s v="MC-07"/>
    <s v="55.30N, 135.19E"/>
    <n v="30"/>
    <n v="9670"/>
    <n v="9670"/>
    <x v="4"/>
  </r>
  <r>
    <n v="94"/>
    <x v="334"/>
    <s v="MC-23"/>
    <s v="29.19S, 143.29E"/>
    <n v="48"/>
    <n v="5255"/>
    <n v="5255"/>
    <x v="6"/>
  </r>
  <r>
    <n v="61"/>
    <x v="1174"/>
    <s v="MC-30"/>
    <s v="84.79S, 24.44W"/>
    <n v="905"/>
    <n v="50510"/>
    <n v="0"/>
    <x v="15"/>
  </r>
  <r>
    <n v="2"/>
    <x v="1175"/>
    <s v="MC-14"/>
    <s v="8.96N, 123.26E"/>
    <n v="57"/>
    <n v="4902"/>
    <n v="4902"/>
    <x v="1"/>
  </r>
  <r>
    <n v="31"/>
    <x v="1176"/>
    <s v="MC-03"/>
    <s v="61.21N, 96.16W"/>
    <n v="82"/>
    <n v="63326"/>
    <n v="63326"/>
    <x v="24"/>
  </r>
  <r>
    <n v="20"/>
    <x v="963"/>
    <s v="MC-27"/>
    <s v="58.00S, 57.74E"/>
    <n v="416"/>
    <n v="1526"/>
    <n v="0"/>
    <x v="17"/>
  </r>
  <r>
    <n v="56"/>
    <x v="1177"/>
    <s v="MC-25"/>
    <s v="47.73S, 65.26W"/>
    <n v="85"/>
    <n v="756"/>
    <n v="756"/>
    <x v="16"/>
  </r>
  <r>
    <n v="47"/>
    <x v="1178"/>
    <s v="MC-11"/>
    <s v="22.16N, 38.19W"/>
    <n v="482"/>
    <n v="11382"/>
    <n v="0"/>
    <x v="22"/>
  </r>
  <r>
    <n v="18"/>
    <x v="1179"/>
    <s v="MC-24"/>
    <s v="35.28S, 169.79W"/>
    <n v="52"/>
    <n v="8000"/>
    <n v="8000"/>
    <x v="10"/>
  </r>
  <r>
    <n v="87"/>
    <x v="1180"/>
    <s v="MC-26"/>
    <s v="40.50S, 9.36W"/>
    <n v="45"/>
    <n v="5076"/>
    <n v="5076"/>
    <x v="13"/>
  </r>
  <r>
    <n v="86"/>
    <x v="1181"/>
    <s v="MC-07"/>
    <s v="59.38N, 133.16E"/>
    <n v="93"/>
    <n v="629"/>
    <n v="629"/>
    <x v="4"/>
  </r>
  <r>
    <n v="5"/>
    <x v="1182"/>
    <s v="MC-12"/>
    <s v="28.78N, 38.96E"/>
    <n v="52"/>
    <n v="10313"/>
    <n v="10313"/>
    <x v="11"/>
  </r>
  <r>
    <n v="20"/>
    <x v="1183"/>
    <s v="MC-28"/>
    <s v="57.88S, 75.99E"/>
    <n v="120"/>
    <n v="1788"/>
    <n v="0"/>
    <x v="18"/>
  </r>
  <r>
    <n v="86"/>
    <x v="1184"/>
    <s v="MC-07"/>
    <s v="54.28N, 138.42E"/>
    <n v="30"/>
    <n v="27536"/>
    <n v="27536"/>
    <x v="4"/>
  </r>
  <r>
    <n v="46"/>
    <x v="1185"/>
    <s v="MC-25"/>
    <s v="48.87S, 110.88W"/>
    <n v="157"/>
    <n v="5812"/>
    <n v="0"/>
    <x v="16"/>
  </r>
  <r>
    <n v="34"/>
    <x v="1186"/>
    <s v="MC-06"/>
    <s v="40.86N, 115.78E"/>
    <n v="77"/>
    <n v="883"/>
    <n v="883"/>
    <x v="8"/>
  </r>
  <r>
    <n v="27"/>
    <x v="1187"/>
    <s v="MC-30"/>
    <s v="84.53S, 80.56E"/>
    <n v="344"/>
    <n v="3612"/>
    <n v="0"/>
    <x v="15"/>
  </r>
  <r>
    <n v="56"/>
    <x v="1188"/>
    <s v="MC-25"/>
    <s v="52.49S, 81.84W"/>
    <n v="147"/>
    <n v="41937"/>
    <n v="0"/>
    <x v="16"/>
  </r>
  <r>
    <n v="56"/>
    <x v="564"/>
    <s v="MC-26"/>
    <s v="51.93S, 58.60W"/>
    <n v="631"/>
    <n v="9366"/>
    <n v="0"/>
    <x v="13"/>
  </r>
  <r>
    <n v="28"/>
    <x v="1189"/>
    <s v="MC-25"/>
    <s v="50.32S, 73.97W"/>
    <n v="137"/>
    <n v="1396"/>
    <n v="0"/>
    <x v="16"/>
  </r>
  <r>
    <n v="4"/>
    <x v="1190"/>
    <s v="MC-26"/>
    <s v="31.76S, 36.82W"/>
    <n v="1057"/>
    <n v="4235"/>
    <n v="0"/>
    <x v="13"/>
  </r>
  <r>
    <n v="67"/>
    <x v="1191"/>
    <s v="MC-26"/>
    <s v="37.65S, 54.70W"/>
    <n v="175"/>
    <n v="2324"/>
    <n v="0"/>
    <x v="13"/>
  </r>
  <r>
    <n v="60"/>
    <x v="105"/>
    <s v="MC-26"/>
    <s v="35.61S, 41.54W"/>
    <n v="264"/>
    <n v="6205"/>
    <n v="0"/>
    <x v="13"/>
  </r>
  <r>
    <n v="76"/>
    <x v="1192"/>
    <s v="MC-02"/>
    <s v="53.06N, 175.90W"/>
    <n v="344"/>
    <n v="10313"/>
    <n v="0"/>
    <x v="29"/>
  </r>
  <r>
    <n v="69"/>
    <x v="1193"/>
    <s v="MC-01"/>
    <s v="75.56N, 173.45W"/>
    <n v="67"/>
    <n v="2599"/>
    <n v="2599"/>
    <x v="19"/>
  </r>
  <r>
    <n v="26"/>
    <x v="1194"/>
    <s v="MC-28"/>
    <s v="32.92S, 72.72E"/>
    <n v="163"/>
    <n v="7052"/>
    <n v="0"/>
    <x v="18"/>
  </r>
  <r>
    <n v="53"/>
    <x v="1195"/>
    <s v="MC-24"/>
    <s v="47.60S, 171.23W"/>
    <n v="109"/>
    <n v="9074"/>
    <n v="0"/>
    <x v="10"/>
  </r>
  <r>
    <n v="9"/>
    <x v="1196"/>
    <s v="MC-19"/>
    <s v="17.81S, 1.42W"/>
    <n v="128"/>
    <n v="883"/>
    <n v="0"/>
    <x v="14"/>
  </r>
  <r>
    <n v="43"/>
    <x v="1197"/>
    <s v="MC-18"/>
    <s v="26.33S, 88.65W"/>
    <n v="34"/>
    <n v="15700"/>
    <n v="15700"/>
    <x v="25"/>
  </r>
  <r>
    <n v="34"/>
    <x v="1198"/>
    <s v="MC-06"/>
    <s v="35.33N, 96.27E"/>
    <n v="12"/>
    <n v="8791"/>
    <n v="8791"/>
    <x v="8"/>
  </r>
  <r>
    <n v="94"/>
    <x v="1199"/>
    <s v="MC-29"/>
    <s v="52.20S, 146.44E"/>
    <n v="142"/>
    <n v="629"/>
    <n v="0"/>
    <x v="3"/>
  </r>
  <r>
    <n v="29"/>
    <x v="1200"/>
    <s v="MC-24"/>
    <s v="45.70S, 135.73W"/>
    <n v="169"/>
    <n v="13527"/>
    <n v="0"/>
    <x v="10"/>
  </r>
  <r>
    <n v="47"/>
    <x v="1201"/>
    <s v="MC-11"/>
    <s v="20.64N, 9.86W"/>
    <n v="325"/>
    <n v="3764"/>
    <n v="0"/>
    <x v="22"/>
  </r>
  <r>
    <n v="28"/>
    <x v="1202"/>
    <s v="MC-26"/>
    <s v="54.53S, 48.10W"/>
    <n v="57"/>
    <n v="883"/>
    <n v="883"/>
    <x v="13"/>
  </r>
  <r>
    <n v="67"/>
    <x v="1203"/>
    <s v="MC-26"/>
    <s v="45.60S, 56.43W"/>
    <n v="12"/>
    <n v="6618"/>
    <n v="6618"/>
    <x v="13"/>
  </r>
  <r>
    <n v="100"/>
    <x v="1204"/>
    <s v="MC-24"/>
    <s v="55.00S, 167.34W"/>
    <n v="212"/>
    <n v="1526"/>
    <n v="0"/>
    <x v="10"/>
  </r>
  <r>
    <n v="34"/>
    <x v="1205"/>
    <s v="MC-14"/>
    <s v="8.66N, 129.64E"/>
    <n v="181"/>
    <n v="2739"/>
    <n v="0"/>
    <x v="1"/>
  </r>
  <r>
    <n v="91"/>
    <x v="1206"/>
    <s v="MC-01"/>
    <s v="74.51N, 145.82W"/>
    <n v="181"/>
    <n v="5076"/>
    <n v="0"/>
    <x v="19"/>
  </r>
  <r>
    <n v="64"/>
    <x v="1207"/>
    <s v="MC-28"/>
    <s v="45.51S, 69.22E"/>
    <n v="82"/>
    <n v="20205"/>
    <n v="20205"/>
    <x v="18"/>
  </r>
  <r>
    <n v="75"/>
    <x v="187"/>
    <s v="MC-28"/>
    <s v="62.28S, 101.60E"/>
    <n v="19"/>
    <n v="10654"/>
    <n v="10654"/>
    <x v="18"/>
  </r>
  <r>
    <n v="8"/>
    <x v="1208"/>
    <s v="MC-27"/>
    <s v="38.23S, 45.14E"/>
    <n v="52"/>
    <n v="2880"/>
    <n v="2880"/>
    <x v="17"/>
  </r>
  <r>
    <n v="99"/>
    <x v="1209"/>
    <s v="MC-12"/>
    <s v="20.92N, 28.85E"/>
    <n v="80"/>
    <n v="7752"/>
    <n v="7752"/>
    <x v="11"/>
  </r>
  <r>
    <n v="6"/>
    <x v="1210"/>
    <s v="MC-01"/>
    <s v="86.02N, 143.44E"/>
    <n v="50"/>
    <n v="24621"/>
    <n v="24621"/>
    <x v="19"/>
  </r>
  <r>
    <n v="4"/>
    <x v="487"/>
    <s v="MC-19"/>
    <s v="29.44S, 23.49W"/>
    <n v="61"/>
    <n v="8791"/>
    <n v="8791"/>
    <x v="14"/>
  </r>
  <r>
    <n v="71"/>
    <x v="1211"/>
    <s v="MC-24"/>
    <s v="55.62S, 146.26W"/>
    <n v="292"/>
    <n v="3919"/>
    <n v="0"/>
    <x v="10"/>
  </r>
  <r>
    <n v="38"/>
    <x v="1212"/>
    <s v="MC-01"/>
    <s v="84.84N, 103.46W"/>
    <n v="212"/>
    <n v="4398"/>
    <n v="0"/>
    <x v="19"/>
  </r>
  <r>
    <n v="47"/>
    <x v="1213"/>
    <s v="MC-11"/>
    <s v="12.02N, 18.33W"/>
    <n v="41"/>
    <n v="8000"/>
    <n v="8000"/>
    <x v="22"/>
  </r>
  <r>
    <n v="55"/>
    <x v="1214"/>
    <s v="MC-07"/>
    <s v="55.04N, 163.12E"/>
    <n v="109"/>
    <n v="4076"/>
    <n v="0"/>
    <x v="4"/>
  </r>
  <r>
    <n v="21"/>
    <x v="1215"/>
    <s v="MC-17"/>
    <s v="23.78S, 107.51W"/>
    <n v="14"/>
    <n v="5812"/>
    <n v="5812"/>
    <x v="20"/>
  </r>
  <r>
    <n v="67"/>
    <x v="1216"/>
    <s v="MC-18"/>
    <s v="25.67S, 71.01W"/>
    <n v="70"/>
    <n v="5622"/>
    <n v="5622"/>
    <x v="25"/>
  </r>
  <r>
    <n v="44"/>
    <x v="86"/>
    <s v="MC-01"/>
    <s v="67.76N, 121.92E"/>
    <n v="43"/>
    <n v="35789"/>
    <n v="35789"/>
    <x v="19"/>
  </r>
  <r>
    <n v="63"/>
    <x v="1217"/>
    <s v="MC-30"/>
    <s v="70.42S, 113.12E"/>
    <n v="19"/>
    <n v="8000"/>
    <n v="8000"/>
    <x v="15"/>
  </r>
  <r>
    <n v="47"/>
    <x v="1218"/>
    <s v="MC-04"/>
    <s v="34.45N, 14.29W"/>
    <n v="905"/>
    <n v="1920"/>
    <n v="0"/>
    <x v="7"/>
  </r>
  <r>
    <n v="9"/>
    <x v="1219"/>
    <s v="MC-19"/>
    <s v="27.25S, 29.30W"/>
    <n v="88"/>
    <n v="2880"/>
    <n v="2880"/>
    <x v="14"/>
  </r>
  <r>
    <n v="52"/>
    <x v="1220"/>
    <s v="MC-09"/>
    <s v="10.01N, 110.75W"/>
    <n v="524"/>
    <n v="5436"/>
    <n v="0"/>
    <x v="5"/>
  </r>
  <r>
    <n v="13"/>
    <x v="1221"/>
    <s v="MC-06"/>
    <s v="51.30N, 118.17E"/>
    <n v="57"/>
    <n v="2739"/>
    <n v="2739"/>
    <x v="8"/>
  </r>
  <r>
    <n v="5"/>
    <x v="340"/>
    <s v="MC-13"/>
    <s v="11.11N, 85.74E"/>
    <n v="163"/>
    <n v="3612"/>
    <n v="0"/>
    <x v="0"/>
  </r>
  <r>
    <n v="5"/>
    <x v="1222"/>
    <s v="MC-21"/>
    <s v="17.01S, 59.20E"/>
    <n v="277"/>
    <n v="5812"/>
    <n v="0"/>
    <x v="27"/>
  </r>
  <r>
    <n v="89"/>
    <x v="175"/>
    <s v="MC-30"/>
    <s v="67.99S, 98.11W"/>
    <n v="631"/>
    <n v="4731"/>
    <n v="0"/>
    <x v="15"/>
  </r>
  <r>
    <n v="10"/>
    <x v="1223"/>
    <s v="MC-18"/>
    <s v="14.77S, 62.02W"/>
    <n v="175"/>
    <n v="9366"/>
    <n v="0"/>
    <x v="25"/>
  </r>
  <r>
    <n v="3"/>
    <x v="1224"/>
    <s v="MC-24"/>
    <s v="40.49S, 121.23W"/>
    <n v="1057"/>
    <n v="33322"/>
    <n v="0"/>
    <x v="10"/>
  </r>
  <r>
    <n v="89"/>
    <x v="1225"/>
    <s v="MC-30"/>
    <s v="87.86S, 115.41W"/>
    <n v="221"/>
    <n v="26004"/>
    <n v="0"/>
    <x v="15"/>
  </r>
  <r>
    <n v="42"/>
    <x v="1226"/>
    <s v="MC-07"/>
    <s v="34.79N, 158.30E"/>
    <n v="157"/>
    <n v="21171"/>
    <n v="0"/>
    <x v="4"/>
  </r>
  <r>
    <n v="27"/>
    <x v="1227"/>
    <s v="MC-28"/>
    <s v="61.11S, 80.13E"/>
    <n v="11"/>
    <n v="5255"/>
    <n v="5255"/>
    <x v="18"/>
  </r>
  <r>
    <n v="56"/>
    <x v="1228"/>
    <s v="MC-17"/>
    <s v="22.78S, 96.87W"/>
    <n v="59"/>
    <n v="9366"/>
    <n v="9366"/>
    <x v="20"/>
  </r>
  <r>
    <n v="42"/>
    <x v="1229"/>
    <s v="MC-08"/>
    <s v="5.68N, 176.69W"/>
    <n v="524"/>
    <n v="7279"/>
    <n v="0"/>
    <x v="28"/>
  </r>
  <r>
    <n v="86"/>
    <x v="1230"/>
    <s v="MC-01"/>
    <s v="86.09N, 133.57E"/>
    <n v="14"/>
    <n v="2599"/>
    <n v="2599"/>
    <x v="19"/>
  </r>
  <r>
    <n v="89"/>
    <x v="1231"/>
    <s v="MC-30"/>
    <s v="87.17S, 116.45W"/>
    <n v="93"/>
    <n v="41937"/>
    <n v="41937"/>
    <x v="15"/>
  </r>
  <r>
    <n v="67"/>
    <x v="36"/>
    <s v="MC-18"/>
    <s v="7.38S, 51.54W"/>
    <n v="63"/>
    <n v="1788"/>
    <n v="1788"/>
    <x v="25"/>
  </r>
  <r>
    <n v="34"/>
    <x v="1232"/>
    <s v="MC-14"/>
    <s v="7.96N, 95.58E"/>
    <n v="137"/>
    <n v="4563"/>
    <n v="0"/>
    <x v="1"/>
  </r>
  <r>
    <n v="37"/>
    <x v="1233"/>
    <s v="MC-22"/>
    <s v="3.21S, 133.75E"/>
    <n v="277"/>
    <n v="4902"/>
    <n v="0"/>
    <x v="9"/>
  </r>
  <r>
    <n v="38"/>
    <x v="349"/>
    <s v="MC-01"/>
    <s v="72.32N, 113.24W"/>
    <n v="231"/>
    <n v="23366"/>
    <n v="0"/>
    <x v="19"/>
  </r>
  <r>
    <n v="34"/>
    <x v="1234"/>
    <s v="MC-14"/>
    <s v="11.22N, 119.26E"/>
    <n v="77"/>
    <n v="4902"/>
    <n v="4902"/>
    <x v="1"/>
  </r>
  <r>
    <n v="26"/>
    <x v="1235"/>
    <s v="MC-28"/>
    <s v="35.81S, 80.78E"/>
    <n v="57"/>
    <n v="17718"/>
    <n v="17718"/>
    <x v="18"/>
  </r>
  <r>
    <n v="52"/>
    <x v="131"/>
    <s v="MC-17"/>
    <s v="5.57S, 118.27W"/>
    <n v="292"/>
    <n v="2054"/>
    <n v="0"/>
    <x v="20"/>
  </r>
  <r>
    <n v="61"/>
    <x v="1236"/>
    <s v="MC-30"/>
    <s v="89.40S, 33.20W"/>
    <n v="196"/>
    <n v="7512"/>
    <n v="0"/>
    <x v="15"/>
  </r>
  <r>
    <n v="12"/>
    <x v="1237"/>
    <s v="MC-17"/>
    <s v="1.32S, 127.59W"/>
    <n v="100"/>
    <n v="3612"/>
    <n v="3612"/>
    <x v="20"/>
  </r>
  <r>
    <n v="28"/>
    <x v="1238"/>
    <s v="MC-25"/>
    <s v="60.00S, 76.09W"/>
    <n v="63"/>
    <n v="4902"/>
    <n v="4902"/>
    <x v="16"/>
  </r>
  <r>
    <n v="47"/>
    <x v="1239"/>
    <s v="MC-04"/>
    <s v="45.19N, 9.99W"/>
    <n v="30"/>
    <n v="5812"/>
    <n v="5812"/>
    <x v="7"/>
  </r>
  <r>
    <n v="75"/>
    <x v="435"/>
    <s v="MC-22"/>
    <s v="27.39S, 113.01E"/>
    <n v="70"/>
    <n v="3764"/>
    <n v="3764"/>
    <x v="9"/>
  </r>
  <r>
    <n v="26"/>
    <x v="1240"/>
    <s v="MC-27"/>
    <s v="52.23S, 49.74E"/>
    <n v="277"/>
    <n v="16330"/>
    <n v="0"/>
    <x v="17"/>
  </r>
  <r>
    <n v="24"/>
    <x v="1241"/>
    <s v="MC-29"/>
    <s v="31.90S, 131.25E"/>
    <n v="61"/>
    <n v="5076"/>
    <n v="5076"/>
    <x v="3"/>
  </r>
  <r>
    <n v="13"/>
    <x v="1242"/>
    <s v="MC-06"/>
    <s v="52.62N, 112.14E"/>
    <n v="325"/>
    <n v="18486"/>
    <n v="0"/>
    <x v="8"/>
  </r>
  <r>
    <n v="91"/>
    <x v="1243"/>
    <s v="MC-01"/>
    <s v="74.61N, 126.55W"/>
    <n v="36"/>
    <n v="2599"/>
    <n v="2599"/>
    <x v="19"/>
  </r>
  <r>
    <n v="50"/>
    <x v="568"/>
    <s v="MC-07"/>
    <s v="31.84N, 149.01E"/>
    <n v="43"/>
    <n v="2188"/>
    <n v="2188"/>
    <x v="4"/>
  </r>
  <r>
    <n v="38"/>
    <x v="1244"/>
    <s v="MC-03"/>
    <s v="64.34N, 99.72W"/>
    <n v="252"/>
    <n v="629"/>
    <n v="0"/>
    <x v="24"/>
  </r>
  <r>
    <n v="85"/>
    <x v="1245"/>
    <s v="MC-22"/>
    <s v="3.85S, 119.92E"/>
    <n v="221"/>
    <n v="2324"/>
    <n v="0"/>
    <x v="9"/>
  </r>
  <r>
    <n v="90"/>
    <x v="1246"/>
    <s v="MC-30"/>
    <s v="74.80S, 156.31W"/>
    <n v="82"/>
    <n v="20205"/>
    <n v="20205"/>
    <x v="15"/>
  </r>
  <r>
    <n v="98"/>
    <x v="1247"/>
    <s v="MC-30"/>
    <s v="66.57S, 91.49E"/>
    <n v="252"/>
    <n v="3612"/>
    <n v="0"/>
    <x v="15"/>
  </r>
  <r>
    <n v="97"/>
    <x v="1248"/>
    <s v="MC-04"/>
    <s v="62.06N, 21.64W"/>
    <n v="17"/>
    <n v="5436"/>
    <n v="5436"/>
    <x v="7"/>
  </r>
  <r>
    <n v="73"/>
    <x v="1249"/>
    <s v="MC-26"/>
    <s v="57.16S, 56.82W"/>
    <n v="1270"/>
    <n v="63326"/>
    <n v="0"/>
    <x v="13"/>
  </r>
  <r>
    <n v="100"/>
    <x v="1250"/>
    <s v="MC-30"/>
    <s v="72.36S, 149.18W"/>
    <n v="61"/>
    <n v="17000"/>
    <n v="17000"/>
    <x v="15"/>
  </r>
  <r>
    <n v="55"/>
    <x v="1251"/>
    <s v="MC-07"/>
    <s v="34.70N, 147.24E"/>
    <n v="14"/>
    <n v="1267"/>
    <n v="1267"/>
    <x v="4"/>
  </r>
  <r>
    <n v="17"/>
    <x v="1252"/>
    <s v="MC-06"/>
    <s v="40.81N, 93.78E"/>
    <n v="447"/>
    <n v="19313"/>
    <n v="0"/>
    <x v="8"/>
  </r>
  <r>
    <n v="85"/>
    <x v="1253"/>
    <s v="MC-21"/>
    <s v="8.56S, 88.30E"/>
    <n v="85"/>
    <n v="5812"/>
    <n v="5812"/>
    <x v="27"/>
  </r>
  <r>
    <n v="47"/>
    <x v="1254"/>
    <s v="MC-11"/>
    <s v="18.56N, 12.48W"/>
    <n v="231"/>
    <n v="10654"/>
    <n v="0"/>
    <x v="22"/>
  </r>
  <r>
    <n v="88"/>
    <x v="1255"/>
    <s v="MC-19"/>
    <s v="12.76S, 21.25W"/>
    <n v="124"/>
    <n v="3167"/>
    <n v="0"/>
    <x v="14"/>
  </r>
  <r>
    <n v="58"/>
    <x v="1256"/>
    <s v="MC-30"/>
    <s v="66.90S, 3.56W"/>
    <n v="181"/>
    <n v="23366"/>
    <n v="0"/>
    <x v="15"/>
  </r>
  <r>
    <n v="69"/>
    <x v="1257"/>
    <s v="MC-01"/>
    <s v="66.06N, 153.33E"/>
    <n v="90"/>
    <n v="11382"/>
    <n v="11382"/>
    <x v="19"/>
  </r>
  <r>
    <n v="31"/>
    <x v="1258"/>
    <s v="MC-01"/>
    <s v="78.97N, 72.54W"/>
    <n v="32"/>
    <n v="20205"/>
    <n v="20205"/>
    <x v="19"/>
  </r>
  <r>
    <n v="75"/>
    <x v="1259"/>
    <s v="MC-28"/>
    <s v="37.07S, 102.89E"/>
    <n v="106"/>
    <n v="5436"/>
    <n v="0"/>
    <x v="18"/>
  </r>
  <r>
    <n v="98"/>
    <x v="1260"/>
    <s v="MC-28"/>
    <s v="55.92S, 105.11E"/>
    <n v="48"/>
    <n v="4902"/>
    <n v="4902"/>
    <x v="18"/>
  </r>
  <r>
    <n v="52"/>
    <x v="1261"/>
    <s v="MC-16"/>
    <s v="6.04S, 139.84W"/>
    <n v="57"/>
    <n v="4398"/>
    <n v="4398"/>
    <x v="21"/>
  </r>
  <r>
    <n v="52"/>
    <x v="1262"/>
    <s v="MC-08"/>
    <s v="20.05N, 140.02W"/>
    <n v="157"/>
    <n v="7279"/>
    <n v="0"/>
    <x v="28"/>
  </r>
  <r>
    <n v="87"/>
    <x v="1263"/>
    <s v="MC-19"/>
    <s v="13.21S, 37.37W"/>
    <n v="70"/>
    <n v="4902"/>
    <n v="4902"/>
    <x v="14"/>
  </r>
  <r>
    <n v="47"/>
    <x v="1264"/>
    <s v="MC-11"/>
    <s v="9.47N, 3.38W"/>
    <n v="128"/>
    <n v="629"/>
    <n v="0"/>
    <x v="22"/>
  </r>
  <r>
    <n v="58"/>
    <x v="1265"/>
    <s v="MC-26"/>
    <s v="60.82S, 11.32W"/>
    <n v="100"/>
    <n v="2461"/>
    <n v="2461"/>
    <x v="13"/>
  </r>
  <r>
    <n v="66"/>
    <x v="1266"/>
    <s v="MC-15"/>
    <s v="19.24N, 147.88E"/>
    <n v="88"/>
    <n v="3764"/>
    <n v="3764"/>
    <x v="12"/>
  </r>
  <r>
    <n v="56"/>
    <x v="730"/>
    <s v="MC-26"/>
    <s v="38.47S, 50.18W"/>
    <n v="142"/>
    <n v="20205"/>
    <n v="0"/>
    <x v="13"/>
  </r>
  <r>
    <n v="98"/>
    <x v="1267"/>
    <s v="MC-21"/>
    <s v="27.89S, 77.28E"/>
    <n v="120"/>
    <n v="14025"/>
    <n v="0"/>
    <x v="27"/>
  </r>
  <r>
    <n v="13"/>
    <x v="1268"/>
    <s v="MC-01"/>
    <s v="72.12N, 117.50E"/>
    <n v="277"/>
    <n v="1656"/>
    <n v="0"/>
    <x v="19"/>
  </r>
  <r>
    <n v="32"/>
    <x v="1269"/>
    <s v="MC-25"/>
    <s v="45.76S, 84.42W"/>
    <n v="1270"/>
    <n v="1526"/>
    <n v="0"/>
    <x v="16"/>
  </r>
  <r>
    <n v="67"/>
    <x v="1270"/>
    <s v="MC-25"/>
    <s v="34.89S, 70.31W"/>
    <n v="106"/>
    <n v="6006"/>
    <n v="0"/>
    <x v="16"/>
  </r>
  <r>
    <n v="28"/>
    <x v="1271"/>
    <s v="MC-26"/>
    <s v="49.31S, 54.95W"/>
    <n v="416"/>
    <n v="26004"/>
    <n v="0"/>
    <x v="13"/>
  </r>
  <r>
    <n v="27"/>
    <x v="1009"/>
    <s v="MC-30"/>
    <s v="83.09S, 118.62E"/>
    <n v="30"/>
    <n v="8000"/>
    <n v="8000"/>
    <x v="15"/>
  </r>
  <r>
    <n v="79"/>
    <x v="1272"/>
    <s v="MC-14"/>
    <s v="13.18N, 101.83E"/>
    <n v="204"/>
    <n v="3022"/>
    <n v="0"/>
    <x v="1"/>
  </r>
  <r>
    <n v="55"/>
    <x v="866"/>
    <s v="MC-07"/>
    <s v="39.21N, 135.25E"/>
    <n v="344"/>
    <n v="5436"/>
    <n v="0"/>
    <x v="4"/>
  </r>
  <r>
    <n v="89"/>
    <x v="1273"/>
    <s v="MC-30"/>
    <s v="84.80S, 107.16W"/>
    <n v="109"/>
    <n v="4076"/>
    <n v="0"/>
    <x v="15"/>
  </r>
  <r>
    <n v="95"/>
    <x v="1274"/>
    <s v="MC-10"/>
    <s v="24.47N, 80.57W"/>
    <n v="241"/>
    <n v="5622"/>
    <n v="0"/>
    <x v="23"/>
  </r>
  <r>
    <n v="95"/>
    <x v="1275"/>
    <s v="MC-18"/>
    <s v="13.39S, 62.41W"/>
    <n v="292"/>
    <n v="7752"/>
    <n v="0"/>
    <x v="25"/>
  </r>
  <r>
    <n v="4"/>
    <x v="1276"/>
    <s v="MC-19"/>
    <s v="29.34S, 15.48W"/>
    <n v="14"/>
    <n v="9985"/>
    <n v="9985"/>
    <x v="14"/>
  </r>
  <r>
    <n v="21"/>
    <x v="1277"/>
    <s v="MC-17"/>
    <s v="6.49S, 131.15W"/>
    <n v="157"/>
    <n v="7052"/>
    <n v="0"/>
    <x v="20"/>
  </r>
  <r>
    <n v="31"/>
    <x v="1278"/>
    <s v="MC-01"/>
    <s v="83.84N, 110.85W"/>
    <n v="292"/>
    <n v="101649"/>
    <n v="0"/>
    <x v="19"/>
  </r>
  <r>
    <n v="85"/>
    <x v="752"/>
    <s v="MC-13"/>
    <s v="13.44N, 79.70E"/>
    <n v="169"/>
    <n v="4076"/>
    <n v="0"/>
    <x v="0"/>
  </r>
  <r>
    <n v="29"/>
    <x v="1279"/>
    <s v="MC-24"/>
    <s v="34.62S, 159.94W"/>
    <n v="106"/>
    <n v="3313"/>
    <n v="0"/>
    <x v="10"/>
  </r>
  <r>
    <n v="56"/>
    <x v="1280"/>
    <s v="MC-18"/>
    <s v="25.13S, 72.53W"/>
    <n v="14"/>
    <n v="6618"/>
    <n v="6618"/>
    <x v="25"/>
  </r>
  <r>
    <n v="18"/>
    <x v="304"/>
    <s v="MC-29"/>
    <s v="40.74S, 172.65E"/>
    <n v="175"/>
    <n v="27536"/>
    <n v="0"/>
    <x v="3"/>
  </r>
  <r>
    <n v="52"/>
    <x v="1281"/>
    <s v="MC-17"/>
    <s v="15.20S, 122.02W"/>
    <n v="103"/>
    <n v="2324"/>
    <n v="0"/>
    <x v="20"/>
  </r>
  <r>
    <n v="5"/>
    <x v="346"/>
    <s v="MC-13"/>
    <s v="3.03N, 65.66E"/>
    <n v="128"/>
    <n v="5622"/>
    <n v="0"/>
    <x v="0"/>
  </r>
  <r>
    <n v="38"/>
    <x v="1282"/>
    <s v="MC-01"/>
    <s v="73.58N, 108.69W"/>
    <n v="54"/>
    <n v="15109"/>
    <n v="15109"/>
    <x v="19"/>
  </r>
  <r>
    <n v="20"/>
    <x v="1283"/>
    <s v="MC-28"/>
    <s v="62.16S, 76.30E"/>
    <n v="65"/>
    <n v="5812"/>
    <n v="5812"/>
    <x v="18"/>
  </r>
  <r>
    <n v="67"/>
    <x v="1284"/>
    <s v="MC-25"/>
    <s v="38.09S, 63.64W"/>
    <n v="152"/>
    <n v="8519"/>
    <n v="0"/>
    <x v="16"/>
  </r>
  <r>
    <n v="78"/>
    <x v="1285"/>
    <s v="MC-08"/>
    <s v="8.68N, 169.48W"/>
    <n v="365"/>
    <n v="5255"/>
    <n v="0"/>
    <x v="28"/>
  </r>
  <r>
    <n v="32"/>
    <x v="1286"/>
    <s v="MC-25"/>
    <s v="54.18S, 83.18W"/>
    <n v="702"/>
    <n v="6205"/>
    <n v="0"/>
    <x v="16"/>
  </r>
  <r>
    <n v="44"/>
    <x v="1287"/>
    <s v="MC-07"/>
    <s v="50.77N, 132.87E"/>
    <n v="100"/>
    <n v="8519"/>
    <n v="8519"/>
    <x v="4"/>
  </r>
  <r>
    <n v="77"/>
    <x v="1288"/>
    <s v="MC-28"/>
    <s v="33.19S, 107.17E"/>
    <n v="169"/>
    <n v="2188"/>
    <n v="0"/>
    <x v="18"/>
  </r>
  <r>
    <n v="76"/>
    <x v="1289"/>
    <s v="MC-07"/>
    <s v="51.01N, 156.71E"/>
    <n v="47"/>
    <n v="31157"/>
    <n v="31157"/>
    <x v="4"/>
  </r>
  <r>
    <n v="91"/>
    <x v="1290"/>
    <s v="MC-01"/>
    <s v="68.06N, 145.76W"/>
    <n v="12"/>
    <n v="2324"/>
    <n v="2324"/>
    <x v="19"/>
  </r>
  <r>
    <n v="42"/>
    <x v="1291"/>
    <s v="MC-15"/>
    <s v="16.31N, 157.32E"/>
    <n v="482"/>
    <n v="5255"/>
    <n v="0"/>
    <x v="12"/>
  </r>
  <r>
    <n v="5"/>
    <x v="1292"/>
    <s v="MC-13"/>
    <s v="20.50N, 47.30E"/>
    <n v="241"/>
    <n v="4398"/>
    <n v="0"/>
    <x v="0"/>
  </r>
  <r>
    <n v="96"/>
    <x v="1293"/>
    <s v="MC-01"/>
    <s v="67.01N, 176.07E"/>
    <n v="50"/>
    <n v="9366"/>
    <n v="9366"/>
    <x v="19"/>
  </r>
  <r>
    <n v="35"/>
    <x v="445"/>
    <s v="MC-17"/>
    <s v="10.03S, 103.13W"/>
    <n v="34"/>
    <n v="3764"/>
    <n v="3764"/>
    <x v="20"/>
  </r>
  <r>
    <n v="51"/>
    <x v="1294"/>
    <s v="MC-26"/>
    <s v="62.86S, 37.74W"/>
    <n v="277"/>
    <n v="29243"/>
    <n v="0"/>
    <x v="13"/>
  </r>
  <r>
    <n v="11"/>
    <x v="1295"/>
    <s v="MC-26"/>
    <s v="56.68S, 23.20W"/>
    <n v="11"/>
    <n v="1267"/>
    <n v="1267"/>
    <x v="13"/>
  </r>
  <r>
    <n v="76"/>
    <x v="1296"/>
    <s v="MC-02"/>
    <s v="31.32N, 171.38W"/>
    <n v="61"/>
    <n v="5076"/>
    <n v="5076"/>
    <x v="29"/>
  </r>
  <r>
    <n v="10"/>
    <x v="1297"/>
    <s v="MC-18"/>
    <s v="5.24S, 73.21W"/>
    <n v="90"/>
    <n v="4902"/>
    <n v="4902"/>
    <x v="25"/>
  </r>
  <r>
    <n v="33"/>
    <x v="1298"/>
    <s v="MC-01"/>
    <s v="78.42N, 53.47E"/>
    <n v="34"/>
    <n v="2599"/>
    <n v="2599"/>
    <x v="19"/>
  </r>
  <r>
    <n v="23"/>
    <x v="1299"/>
    <s v="MC-24"/>
    <s v="42.67S, 142.05W"/>
    <n v="905"/>
    <n v="6832"/>
    <n v="0"/>
    <x v="10"/>
  </r>
  <r>
    <n v="31"/>
    <x v="125"/>
    <s v="MC-03"/>
    <s v="57.49N, 81.86W"/>
    <n v="96"/>
    <n v="3764"/>
    <n v="3764"/>
    <x v="24"/>
  </r>
  <r>
    <n v="100"/>
    <x v="1300"/>
    <s v="MC-24"/>
    <s v="47.73S, 144.99W"/>
    <n v="39"/>
    <n v="6618"/>
    <n v="6618"/>
    <x v="10"/>
  </r>
  <r>
    <n v="8"/>
    <x v="274"/>
    <s v="MC-27"/>
    <s v="54.62S, 41.19E"/>
    <n v="75"/>
    <n v="56210"/>
    <n v="56210"/>
    <x v="17"/>
  </r>
  <r>
    <n v="66"/>
    <x v="32"/>
    <s v="MC-07"/>
    <s v="36.76N, 163.78E"/>
    <n v="169"/>
    <n v="5255"/>
    <n v="0"/>
    <x v="4"/>
  </r>
  <r>
    <n v="60"/>
    <x v="1301"/>
    <s v="MC-26"/>
    <s v="53.67S, 33.66W"/>
    <n v="27"/>
    <n v="6618"/>
    <n v="6618"/>
    <x v="13"/>
  </r>
  <r>
    <n v="31"/>
    <x v="1302"/>
    <s v="MC-01"/>
    <s v="75.45N, 82.94W"/>
    <n v="25"/>
    <n v="4235"/>
    <n v="4235"/>
    <x v="19"/>
  </r>
  <r>
    <n v="59"/>
    <x v="1303"/>
    <s v="MC-29"/>
    <s v="47.88S, 129.04E"/>
    <n v="416"/>
    <n v="17000"/>
    <n v="0"/>
    <x v="3"/>
  </r>
  <r>
    <n v="32"/>
    <x v="1197"/>
    <s v="MC-18"/>
    <s v="27.65S, 82.61W"/>
    <n v="12"/>
    <n v="3461"/>
    <n v="3461"/>
    <x v="25"/>
  </r>
  <r>
    <n v="98"/>
    <x v="1304"/>
    <s v="MC-28"/>
    <s v="45.68S, 96.21E"/>
    <n v="231"/>
    <n v="2188"/>
    <n v="0"/>
    <x v="18"/>
  </r>
  <r>
    <n v="58"/>
    <x v="1305"/>
    <s v="MC-26"/>
    <s v="46.96S, 4.16W"/>
    <n v="1057"/>
    <n v="4076"/>
    <n v="0"/>
    <x v="13"/>
  </r>
  <r>
    <n v="72"/>
    <x v="1290"/>
    <s v="MC-17"/>
    <s v="18.06S, 131.46W"/>
    <n v="30"/>
    <n v="8255"/>
    <n v="8255"/>
    <x v="20"/>
  </r>
  <r>
    <n v="56"/>
    <x v="1306"/>
    <s v="MC-25"/>
    <s v="31.78S, 78.05W"/>
    <n v="45"/>
    <n v="5255"/>
    <n v="5255"/>
    <x v="16"/>
  </r>
  <r>
    <n v="39"/>
    <x v="1307"/>
    <s v="MC-29"/>
    <s v="61.95S, 173.72E"/>
    <n v="169"/>
    <n v="7052"/>
    <n v="0"/>
    <x v="3"/>
  </r>
  <r>
    <n v="100"/>
    <x v="1308"/>
    <s v="MC-30"/>
    <s v="68.81S, 151.80W"/>
    <n v="67"/>
    <n v="5622"/>
    <n v="5622"/>
    <x v="15"/>
  </r>
  <r>
    <n v="47"/>
    <x v="1309"/>
    <s v="MC-04"/>
    <s v="35.89N, 40.49W"/>
    <n v="85"/>
    <n v="4902"/>
    <n v="4902"/>
    <x v="7"/>
  </r>
  <r>
    <n v="55"/>
    <x v="1115"/>
    <s v="MC-07"/>
    <s v="51.39N, 146.69E"/>
    <n v="120"/>
    <n v="13527"/>
    <n v="0"/>
    <x v="4"/>
  </r>
  <r>
    <n v="5"/>
    <x v="1310"/>
    <s v="MC-13"/>
    <s v="26.51N, 83.69E"/>
    <n v="80"/>
    <n v="9985"/>
    <n v="9985"/>
    <x v="0"/>
  </r>
  <r>
    <n v="51"/>
    <x v="1311"/>
    <s v="MC-26"/>
    <s v="62.05S, 34.57W"/>
    <n v="11"/>
    <n v="22220"/>
    <n v="22220"/>
    <x v="13"/>
  </r>
  <r>
    <n v="27"/>
    <x v="1312"/>
    <s v="MC-30"/>
    <s v="70.02S, 108.98E"/>
    <n v="120"/>
    <n v="5622"/>
    <n v="0"/>
    <x v="15"/>
  </r>
  <r>
    <n v="64"/>
    <x v="831"/>
    <s v="MC-28"/>
    <s v="42.00S, 80.05E"/>
    <n v="277"/>
    <n v="5255"/>
    <n v="0"/>
    <x v="18"/>
  </r>
  <r>
    <n v="31"/>
    <x v="546"/>
    <s v="MC-01"/>
    <s v="66.34N, 87.95W"/>
    <n v="32"/>
    <n v="5622"/>
    <n v="5622"/>
    <x v="19"/>
  </r>
  <r>
    <n v="72"/>
    <x v="1313"/>
    <s v="MC-25"/>
    <s v="38.96S, 112.58W"/>
    <n v="307"/>
    <n v="5812"/>
    <n v="0"/>
    <x v="16"/>
  </r>
  <r>
    <n v="66"/>
    <x v="1314"/>
    <s v="MC-07"/>
    <s v="36.51N, 148.17E"/>
    <n v="277"/>
    <n v="8791"/>
    <n v="0"/>
    <x v="4"/>
  </r>
  <r>
    <n v="55"/>
    <x v="960"/>
    <s v="MC-15"/>
    <s v="19.53N, 139.11E"/>
    <n v="631"/>
    <n v="4076"/>
    <n v="0"/>
    <x v="12"/>
  </r>
  <r>
    <n v="42"/>
    <x v="1315"/>
    <s v="MC-02"/>
    <s v="41.82N, 176.97W"/>
    <n v="212"/>
    <n v="1010"/>
    <n v="0"/>
    <x v="29"/>
  </r>
  <r>
    <n v="22"/>
    <x v="1316"/>
    <s v="MC-12"/>
    <s v="10.27N, 43.16E"/>
    <n v="572"/>
    <n v="3461"/>
    <n v="0"/>
    <x v="11"/>
  </r>
  <r>
    <n v="67"/>
    <x v="906"/>
    <s v="MC-25"/>
    <s v="31.87S, 74.41W"/>
    <n v="11"/>
    <n v="9985"/>
    <n v="9985"/>
    <x v="16"/>
  </r>
  <r>
    <n v="67"/>
    <x v="1317"/>
    <s v="MC-18"/>
    <s v="7.86S, 64.48W"/>
    <n v="221"/>
    <n v="7512"/>
    <n v="0"/>
    <x v="25"/>
  </r>
  <r>
    <n v="47"/>
    <x v="35"/>
    <s v="MC-04"/>
    <s v="44.52N, 7.35W"/>
    <n v="241"/>
    <n v="2324"/>
    <n v="0"/>
    <x v="7"/>
  </r>
  <r>
    <n v="50"/>
    <x v="484"/>
    <s v="MC-07"/>
    <s v="31.92N, 144.09E"/>
    <n v="103"/>
    <n v="13054"/>
    <n v="0"/>
    <x v="4"/>
  </r>
  <r>
    <n v="34"/>
    <x v="934"/>
    <s v="MC-07"/>
    <s v="33.92N, 127.72E"/>
    <n v="22"/>
    <n v="2054"/>
    <n v="2054"/>
    <x v="4"/>
  </r>
  <r>
    <n v="23"/>
    <x v="1318"/>
    <s v="MC-24"/>
    <s v="38.16S, 172.32W"/>
    <n v="264"/>
    <n v="3764"/>
    <n v="0"/>
    <x v="10"/>
  </r>
  <r>
    <n v="98"/>
    <x v="1319"/>
    <s v="MC-22"/>
    <s v="29.21S, 108.95E"/>
    <n v="96"/>
    <n v="883"/>
    <n v="883"/>
    <x v="9"/>
  </r>
  <r>
    <n v="38"/>
    <x v="1320"/>
    <s v="MC-03"/>
    <s v="59.64N, 95.25W"/>
    <n v="106"/>
    <n v="7752"/>
    <n v="0"/>
    <x v="24"/>
  </r>
  <r>
    <n v="4"/>
    <x v="43"/>
    <s v="MC-26"/>
    <s v="38.97S, 32.64W"/>
    <n v="307"/>
    <n v="6006"/>
    <n v="0"/>
    <x v="13"/>
  </r>
  <r>
    <n v="19"/>
    <x v="1321"/>
    <s v="MC-07"/>
    <s v="40.38N, 146.72E"/>
    <n v="103"/>
    <n v="22220"/>
    <n v="0"/>
    <x v="4"/>
  </r>
  <r>
    <n v="85"/>
    <x v="1322"/>
    <s v="MC-21"/>
    <s v="26.94S, 78.85E"/>
    <n v="15"/>
    <n v="629"/>
    <n v="629"/>
    <x v="27"/>
  </r>
  <r>
    <n v="101"/>
    <x v="1323"/>
    <s v="MC-07"/>
    <s v="56.26N, 162.69E"/>
    <n v="175"/>
    <n v="4731"/>
    <n v="0"/>
    <x v="4"/>
  </r>
  <r>
    <n v="83"/>
    <x v="537"/>
    <s v="MC-01"/>
    <s v="71.16N, 80.41E"/>
    <n v="96"/>
    <n v="101649"/>
    <n v="101649"/>
    <x v="19"/>
  </r>
  <r>
    <n v="49"/>
    <x v="1324"/>
    <s v="MC-19"/>
    <s v="18.58S, 21.41W"/>
    <n v="54"/>
    <n v="8255"/>
    <n v="8255"/>
    <x v="14"/>
  </r>
  <r>
    <n v="47"/>
    <x v="1325"/>
    <s v="MC-04"/>
    <s v="34.05N, 11.11W"/>
    <n v="147"/>
    <n v="11771"/>
    <n v="0"/>
    <x v="7"/>
  </r>
  <r>
    <n v="6"/>
    <x v="1326"/>
    <s v="MC-07"/>
    <s v="60.62N, 158.68E"/>
    <n v="34"/>
    <n v="3022"/>
    <n v="3022"/>
    <x v="4"/>
  </r>
  <r>
    <n v="9"/>
    <x v="1327"/>
    <s v="MC-11"/>
    <s v="4.22N, 29.14W"/>
    <n v="163"/>
    <n v="4563"/>
    <n v="0"/>
    <x v="22"/>
  </r>
  <r>
    <n v="32"/>
    <x v="1328"/>
    <s v="MC-25"/>
    <s v="47.26S, 107.10W"/>
    <n v="702"/>
    <n v="3612"/>
    <n v="0"/>
    <x v="16"/>
  </r>
  <r>
    <n v="4"/>
    <x v="1329"/>
    <s v="MC-26"/>
    <s v="39.55S, 41.13W"/>
    <n v="128"/>
    <n v="9366"/>
    <n v="0"/>
    <x v="13"/>
  </r>
  <r>
    <n v="28"/>
    <x v="1330"/>
    <s v="MC-30"/>
    <s v="82.58S, 58.88W"/>
    <n v="45"/>
    <n v="4731"/>
    <n v="4731"/>
    <x v="15"/>
  </r>
  <r>
    <n v="44"/>
    <x v="1331"/>
    <s v="MC-06"/>
    <s v="64.74N, 106.10E"/>
    <n v="61"/>
    <n v="11382"/>
    <n v="11382"/>
    <x v="8"/>
  </r>
  <r>
    <n v="38"/>
    <x v="1332"/>
    <s v="MC-01"/>
    <s v="87.71N, 110.69W"/>
    <n v="103"/>
    <n v="31157"/>
    <n v="0"/>
    <x v="19"/>
  </r>
  <r>
    <n v="18"/>
    <x v="163"/>
    <s v="MC-23"/>
    <s v="25.90S, 152.74E"/>
    <n v="1057"/>
    <n v="15109"/>
    <n v="0"/>
    <x v="6"/>
  </r>
  <r>
    <n v="18"/>
    <x v="1333"/>
    <s v="MC-23"/>
    <s v="14.37S, 155.73E"/>
    <n v="117"/>
    <n v="7279"/>
    <n v="0"/>
    <x v="6"/>
  </r>
  <r>
    <n v="44"/>
    <x v="1334"/>
    <s v="MC-06"/>
    <s v="55.41N, 112.85E"/>
    <n v="70"/>
    <n v="5436"/>
    <n v="5436"/>
    <x v="8"/>
  </r>
  <r>
    <n v="85"/>
    <x v="1335"/>
    <s v="MC-21"/>
    <s v="29.96S, 85.67E"/>
    <n v="59"/>
    <n v="13054"/>
    <n v="13054"/>
    <x v="27"/>
  </r>
  <r>
    <n v="96"/>
    <x v="1336"/>
    <s v="MC-01"/>
    <s v="73.23N, 174.28E"/>
    <n v="57"/>
    <n v="13054"/>
    <n v="13054"/>
    <x v="19"/>
  </r>
  <r>
    <n v="52"/>
    <x v="1337"/>
    <s v="MC-09"/>
    <s v="16.16N, 125.35W"/>
    <n v="77"/>
    <n v="7512"/>
    <n v="7512"/>
    <x v="5"/>
  </r>
  <r>
    <n v="14"/>
    <x v="1338"/>
    <s v="MC-11"/>
    <s v="24.29N, 16.94W"/>
    <n v="90"/>
    <n v="5812"/>
    <n v="5812"/>
    <x v="22"/>
  </r>
  <r>
    <n v="58"/>
    <x v="1339"/>
    <s v="MC-26"/>
    <s v="53.65S, 14.01W"/>
    <n v="77"/>
    <n v="84631"/>
    <n v="84631"/>
    <x v="13"/>
  </r>
  <r>
    <n v="94"/>
    <x v="1340"/>
    <s v="MC-29"/>
    <s v="53.42S, 157.42E"/>
    <n v="196"/>
    <n v="4076"/>
    <n v="0"/>
    <x v="3"/>
  </r>
  <r>
    <n v="79"/>
    <x v="1341"/>
    <s v="MC-14"/>
    <s v="24.02N, 108.24E"/>
    <n v="93"/>
    <n v="12178"/>
    <n v="12178"/>
    <x v="1"/>
  </r>
  <r>
    <n v="41"/>
    <x v="1342"/>
    <s v="MC-05"/>
    <s v="61.17N, 40.77E"/>
    <n v="39"/>
    <n v="19313"/>
    <n v="19313"/>
    <x v="2"/>
  </r>
  <r>
    <n v="17"/>
    <x v="1343"/>
    <s v="MC-06"/>
    <s v="40.43N, 82.79E"/>
    <n v="702"/>
    <n v="756"/>
    <n v="0"/>
    <x v="8"/>
  </r>
  <r>
    <n v="44"/>
    <x v="309"/>
    <s v="MC-01"/>
    <s v="83.25N, 110.25E"/>
    <n v="7"/>
    <n v="33322"/>
    <n v="33322"/>
    <x v="19"/>
  </r>
  <r>
    <n v="9"/>
    <x v="1344"/>
    <s v="MC-19"/>
    <s v="25.99S, 5.05W"/>
    <n v="93"/>
    <n v="4563"/>
    <n v="4563"/>
    <x v="14"/>
  </r>
  <r>
    <n v="67"/>
    <x v="1248"/>
    <s v="MC-25"/>
    <s v="44.58S, 75.54W"/>
    <n v="292"/>
    <n v="5622"/>
    <n v="0"/>
    <x v="16"/>
  </r>
  <r>
    <n v="39"/>
    <x v="1345"/>
    <s v="MC-30"/>
    <s v="79.22S, 167.18W"/>
    <n v="631"/>
    <n v="7052"/>
    <n v="0"/>
    <x v="15"/>
  </r>
  <r>
    <n v="27"/>
    <x v="1346"/>
    <s v="MC-30"/>
    <s v="79.88S, 106.51E"/>
    <n v="113"/>
    <n v="33322"/>
    <n v="0"/>
    <x v="15"/>
  </r>
  <r>
    <n v="31"/>
    <x v="1347"/>
    <s v="MC-01"/>
    <s v="70.91N, 115.28W"/>
    <n v="14"/>
    <n v="11382"/>
    <n v="11382"/>
    <x v="19"/>
  </r>
  <r>
    <n v="85"/>
    <x v="1348"/>
    <s v="MC-21"/>
    <s v="23.93S, 85.14E"/>
    <n v="48"/>
    <n v="4902"/>
    <n v="4902"/>
    <x v="27"/>
  </r>
  <r>
    <n v="66"/>
    <x v="341"/>
    <s v="MC-15"/>
    <s v="22.81N, 165.15E"/>
    <n v="447"/>
    <n v="1138"/>
    <n v="0"/>
    <x v="12"/>
  </r>
  <r>
    <n v="41"/>
    <x v="239"/>
    <s v="MC-01"/>
    <s v="69.18N, 16.85E"/>
    <n v="72"/>
    <n v="4731"/>
    <n v="4731"/>
    <x v="19"/>
  </r>
  <r>
    <n v="12"/>
    <x v="1349"/>
    <s v="MC-17"/>
    <s v="2.91S, 103.16W"/>
    <n v="264"/>
    <n v="2461"/>
    <n v="0"/>
    <x v="20"/>
  </r>
  <r>
    <n v="17"/>
    <x v="242"/>
    <s v="MC-06"/>
    <s v="36.75N, 65.60E"/>
    <n v="100"/>
    <n v="883"/>
    <n v="883"/>
    <x v="8"/>
  </r>
  <r>
    <n v="2"/>
    <x v="1350"/>
    <s v="MC-22"/>
    <s v="12.78S, 129.97E"/>
    <n v="196"/>
    <n v="6832"/>
    <n v="0"/>
    <x v="9"/>
  </r>
  <r>
    <n v="27"/>
    <x v="1351"/>
    <s v="MC-30"/>
    <s v="66.09S, 76.30E"/>
    <n v="47"/>
    <n v="19313"/>
    <n v="19313"/>
    <x v="15"/>
  </r>
  <r>
    <n v="82"/>
    <x v="1352"/>
    <s v="MC-23"/>
    <s v="28.02S, 178.48E"/>
    <n v="65"/>
    <n v="3313"/>
    <n v="3313"/>
    <x v="6"/>
  </r>
  <r>
    <n v="18"/>
    <x v="1353"/>
    <s v="MC-23"/>
    <s v="6.93S, 160.49E"/>
    <n v="524"/>
    <n v="3612"/>
    <n v="0"/>
    <x v="6"/>
  </r>
  <r>
    <n v="77"/>
    <x v="1354"/>
    <s v="MC-22"/>
    <s v="29.62S, 101.29E"/>
    <n v="109"/>
    <n v="13054"/>
    <n v="0"/>
    <x v="9"/>
  </r>
  <r>
    <n v="46"/>
    <x v="35"/>
    <s v="MC-30"/>
    <s v="67.05S, 113.11W"/>
    <n v="252"/>
    <n v="6618"/>
    <n v="0"/>
    <x v="15"/>
  </r>
  <r>
    <n v="2"/>
    <x v="1355"/>
    <s v="MC-22"/>
    <s v="6.31S, 108.30E"/>
    <n v="157"/>
    <n v="5255"/>
    <n v="0"/>
    <x v="9"/>
  </r>
  <r>
    <n v="52"/>
    <x v="158"/>
    <s v="MC-17"/>
    <s v="8.04S, 130.13W"/>
    <n v="100"/>
    <n v="6832"/>
    <n v="6832"/>
    <x v="20"/>
  </r>
  <r>
    <n v="29"/>
    <x v="1356"/>
    <s v="MC-24"/>
    <s v="32.73S, 149.84W"/>
    <n v="37"/>
    <n v="8791"/>
    <n v="8791"/>
    <x v="10"/>
  </r>
  <r>
    <n v="53"/>
    <x v="1357"/>
    <s v="MC-30"/>
    <s v="77.63S, 179.39W"/>
    <n v="100"/>
    <n v="8000"/>
    <n v="8000"/>
    <x v="15"/>
  </r>
  <r>
    <n v="67"/>
    <x v="1358"/>
    <s v="MC-18"/>
    <s v="18.98S, 49.43W"/>
    <n v="389"/>
    <n v="2324"/>
    <n v="0"/>
    <x v="25"/>
  </r>
  <r>
    <n v="94"/>
    <x v="1359"/>
    <s v="MC-29"/>
    <s v="44.56S, 154.69E"/>
    <n v="124"/>
    <n v="3167"/>
    <n v="0"/>
    <x v="3"/>
  </r>
  <r>
    <n v="44"/>
    <x v="1360"/>
    <s v="MC-07"/>
    <s v="47.31N, 135.82E"/>
    <n v="163"/>
    <n v="17718"/>
    <n v="0"/>
    <x v="4"/>
  </r>
  <r>
    <n v="56"/>
    <x v="1361"/>
    <s v="MC-18"/>
    <s v="27.52S, 53.00W"/>
    <n v="22"/>
    <n v="2188"/>
    <n v="2188"/>
    <x v="25"/>
  </r>
  <r>
    <n v="23"/>
    <x v="1362"/>
    <s v="MC-16"/>
    <s v="26.97S, 148.73W"/>
    <n v="447"/>
    <n v="6006"/>
    <n v="0"/>
    <x v="21"/>
  </r>
  <r>
    <n v="38"/>
    <x v="1363"/>
    <s v="MC-01"/>
    <s v="84.34N, 95.02W"/>
    <n v="85"/>
    <n v="101649"/>
    <n v="101649"/>
    <x v="19"/>
  </r>
  <r>
    <n v="62"/>
    <x v="1364"/>
    <s v="MC-20"/>
    <s v="14.21S, 43.80E"/>
    <n v="631"/>
    <n v="5812"/>
    <n v="0"/>
    <x v="26"/>
  </r>
  <r>
    <n v="22"/>
    <x v="1365"/>
    <s v="MC-20"/>
    <s v="6.46S, 19.67E"/>
    <n v="157"/>
    <n v="6409"/>
    <n v="0"/>
    <x v="26"/>
  </r>
  <r>
    <n v="9"/>
    <x v="1366"/>
    <s v="MC-19"/>
    <s v="20.92S, 5.94W"/>
    <n v="47"/>
    <n v="5436"/>
    <n v="5436"/>
    <x v="14"/>
  </r>
  <r>
    <n v="27"/>
    <x v="1367"/>
    <s v="MC-30"/>
    <s v="71.35S, 117.72E"/>
    <n v="181"/>
    <n v="1396"/>
    <n v="0"/>
    <x v="15"/>
  </r>
  <r>
    <n v="34"/>
    <x v="1029"/>
    <s v="MC-14"/>
    <s v="24.57N, 113.52E"/>
    <n v="142"/>
    <n v="3313"/>
    <n v="0"/>
    <x v="1"/>
  </r>
  <r>
    <n v="100"/>
    <x v="1368"/>
    <s v="MC-24"/>
    <s v="59.22S, 149.07W"/>
    <n v="82"/>
    <n v="4902"/>
    <n v="4902"/>
    <x v="10"/>
  </r>
  <r>
    <n v="4"/>
    <x v="1369"/>
    <s v="MC-19"/>
    <s v="25.05S, 12.78W"/>
    <n v="61"/>
    <n v="5812"/>
    <n v="5812"/>
    <x v="14"/>
  </r>
  <r>
    <n v="5"/>
    <x v="1370"/>
    <s v="MC-12"/>
    <s v="12.46N, 40.43E"/>
    <n v="175"/>
    <n v="9366"/>
    <n v="0"/>
    <x v="11"/>
  </r>
  <r>
    <n v="95"/>
    <x v="1371"/>
    <s v="MC-17"/>
    <s v="11.08S, 101.78W"/>
    <n v="212"/>
    <n v="3764"/>
    <n v="0"/>
    <x v="20"/>
  </r>
  <r>
    <n v="39"/>
    <x v="1372"/>
    <s v="MC-24"/>
    <s v="58.41S, 171.12W"/>
    <n v="241"/>
    <n v="26004"/>
    <n v="0"/>
    <x v="10"/>
  </r>
  <r>
    <n v="2"/>
    <x v="1373"/>
    <s v="MC-06"/>
    <s v="31.42N, 115.53E"/>
    <n v="113"/>
    <n v="3461"/>
    <n v="0"/>
    <x v="8"/>
  </r>
  <r>
    <n v="14"/>
    <x v="11"/>
    <s v="MC-11"/>
    <s v="26.92N, 11.42W"/>
    <n v="61"/>
    <n v="3461"/>
    <n v="3461"/>
    <x v="22"/>
  </r>
  <r>
    <n v="82"/>
    <x v="1374"/>
    <s v="MC-29"/>
    <s v="59.36S, 139.84E"/>
    <n v="45"/>
    <n v="6205"/>
    <n v="6205"/>
    <x v="3"/>
  </r>
  <r>
    <n v="61"/>
    <x v="1375"/>
    <s v="MC-30"/>
    <s v="87.52S, 30.55W"/>
    <n v="252"/>
    <n v="5812"/>
    <n v="0"/>
    <x v="15"/>
  </r>
  <r>
    <n v="89"/>
    <x v="1376"/>
    <s v="MC-30"/>
    <s v="76.32S, 98.60W"/>
    <n v="90"/>
    <n v="9670"/>
    <n v="9670"/>
    <x v="15"/>
  </r>
  <r>
    <n v="54"/>
    <x v="1377"/>
    <s v="MC-14"/>
    <s v="4.53N, 126.30E"/>
    <n v="231"/>
    <n v="6832"/>
    <n v="0"/>
    <x v="1"/>
  </r>
  <r>
    <n v="20"/>
    <x v="1378"/>
    <s v="MC-28"/>
    <s v="50.03S, 78.30E"/>
    <n v="169"/>
    <n v="2739"/>
    <n v="0"/>
    <x v="18"/>
  </r>
  <r>
    <n v="28"/>
    <x v="1379"/>
    <s v="MC-30"/>
    <s v="84.02S, 63.53W"/>
    <n v="88"/>
    <n v="3919"/>
    <n v="3919"/>
    <x v="15"/>
  </r>
  <r>
    <n v="56"/>
    <x v="236"/>
    <s v="MC-26"/>
    <s v="37.15S, 52.38W"/>
    <n v="47"/>
    <n v="16330"/>
    <n v="16330"/>
    <x v="13"/>
  </r>
  <r>
    <n v="39"/>
    <x v="1380"/>
    <s v="MC-29"/>
    <s v="49.13S, 165.87E"/>
    <n v="277"/>
    <n v="3612"/>
    <n v="0"/>
    <x v="3"/>
  </r>
  <r>
    <n v="76"/>
    <x v="1381"/>
    <s v="MC-01"/>
    <s v="70.34N, 173.13W"/>
    <n v="204"/>
    <n v="10313"/>
    <n v="0"/>
    <x v="19"/>
  </r>
  <r>
    <n v="38"/>
    <x v="1382"/>
    <s v="MC-01"/>
    <s v="88.15N, 103.57W"/>
    <n v="15"/>
    <n v="9074"/>
    <n v="9074"/>
    <x v="19"/>
  </r>
  <r>
    <n v="76"/>
    <x v="1383"/>
    <s v="MC-07"/>
    <s v="50.03N, 163.43E"/>
    <n v="365"/>
    <n v="2461"/>
    <n v="0"/>
    <x v="4"/>
  </r>
  <r>
    <n v="77"/>
    <x v="1384"/>
    <s v="MC-28"/>
    <s v="31.05S, 88.55E"/>
    <n v="106"/>
    <n v="1526"/>
    <n v="0"/>
    <x v="18"/>
  </r>
  <r>
    <n v="59"/>
    <x v="878"/>
    <s v="MC-29"/>
    <s v="55.35S, 127.75E"/>
    <n v="96"/>
    <n v="10313"/>
    <n v="10313"/>
    <x v="3"/>
  </r>
  <r>
    <n v="72"/>
    <x v="1385"/>
    <s v="MC-25"/>
    <s v="35.92S, 112.50W"/>
    <n v="103"/>
    <n v="756"/>
    <n v="0"/>
    <x v="16"/>
  </r>
  <r>
    <n v="49"/>
    <x v="1386"/>
    <s v="MC-26"/>
    <s v="36.32S, 15.30W"/>
    <n v="12"/>
    <n v="9074"/>
    <n v="9074"/>
    <x v="13"/>
  </r>
  <r>
    <n v="55"/>
    <x v="766"/>
    <s v="MC-15"/>
    <s v="28.14N, 157.94E"/>
    <n v="48"/>
    <n v="5255"/>
    <n v="5255"/>
    <x v="12"/>
  </r>
  <r>
    <n v="69"/>
    <x v="1387"/>
    <s v="MC-01"/>
    <s v="71.97N, 179.51W"/>
    <n v="212"/>
    <n v="101649"/>
    <n v="0"/>
    <x v="19"/>
  </r>
  <r>
    <n v="41"/>
    <x v="1388"/>
    <s v="MC-01"/>
    <s v="83.04N, 19.14E"/>
    <n v="264"/>
    <n v="11011"/>
    <n v="0"/>
    <x v="19"/>
  </r>
  <r>
    <n v="85"/>
    <x v="1389"/>
    <s v="MC-21"/>
    <s v="24.60S, 80.78E"/>
    <n v="15"/>
    <n v="3612"/>
    <n v="3612"/>
    <x v="27"/>
  </r>
  <r>
    <n v="40"/>
    <x v="1390"/>
    <s v="MC-23"/>
    <s v="21.95S, 147.58E"/>
    <n v="41"/>
    <n v="7752"/>
    <n v="7752"/>
    <x v="6"/>
  </r>
  <r>
    <n v="99"/>
    <x v="1391"/>
    <s v="MC-05"/>
    <s v="53.89N, 25.61E"/>
    <n v="11"/>
    <n v="1920"/>
    <n v="1920"/>
    <x v="2"/>
  </r>
  <r>
    <n v="95"/>
    <x v="1392"/>
    <s v="MC-10"/>
    <s v="9.12N, 71.60W"/>
    <n v="482"/>
    <n v="6006"/>
    <n v="0"/>
    <x v="23"/>
  </r>
  <r>
    <n v="22"/>
    <x v="95"/>
    <s v="MC-12"/>
    <s v="18.01N, 26.77E"/>
    <n v="212"/>
    <n v="1788"/>
    <n v="0"/>
    <x v="11"/>
  </r>
  <r>
    <n v="32"/>
    <x v="1393"/>
    <s v="MC-25"/>
    <s v="53.15S, 94.22W"/>
    <n v="631"/>
    <n v="12178"/>
    <n v="0"/>
    <x v="16"/>
  </r>
  <r>
    <n v="37"/>
    <x v="1394"/>
    <s v="MC-14"/>
    <s v="6.51N, 130.15E"/>
    <n v="106"/>
    <n v="3461"/>
    <n v="0"/>
    <x v="1"/>
  </r>
  <r>
    <n v="32"/>
    <x v="1395"/>
    <s v="MC-25"/>
    <s v="33.60S, 77.18W"/>
    <n v="24"/>
    <n v="2739"/>
    <n v="2739"/>
    <x v="16"/>
  </r>
  <r>
    <n v="52"/>
    <x v="1396"/>
    <s v="MC-17"/>
    <s v="12.76S, 98.34W"/>
    <n v="631"/>
    <n v="8791"/>
    <n v="0"/>
    <x v="20"/>
  </r>
  <r>
    <n v="55"/>
    <x v="1397"/>
    <s v="MC-07"/>
    <s v="34.34N, 163.03E"/>
    <n v="252"/>
    <n v="1920"/>
    <n v="0"/>
    <x v="4"/>
  </r>
  <r>
    <n v="52"/>
    <x v="1398"/>
    <s v="MC-09"/>
    <s v="12.41N, 134.48W"/>
    <n v="307"/>
    <n v="5436"/>
    <n v="0"/>
    <x v="5"/>
  </r>
  <r>
    <n v="69"/>
    <x v="1399"/>
    <s v="MC-07"/>
    <s v="61.67N, 179.46E"/>
    <n v="147"/>
    <n v="17000"/>
    <n v="0"/>
    <x v="4"/>
  </r>
  <r>
    <n v="80"/>
    <x v="1400"/>
    <s v="MC-02"/>
    <s v="60.83N, 152.11W"/>
    <n v="1270"/>
    <n v="5255"/>
    <n v="0"/>
    <x v="29"/>
  </r>
  <r>
    <n v="5"/>
    <x v="1401"/>
    <s v="MC-13"/>
    <s v="8.44N, 81.84E"/>
    <n v="124"/>
    <n v="4235"/>
    <n v="0"/>
    <x v="0"/>
  </r>
  <r>
    <n v="89"/>
    <x v="1402"/>
    <s v="MC-25"/>
    <s v="46.12S, 82.80W"/>
    <n v="36"/>
    <n v="2880"/>
    <n v="2880"/>
    <x v="16"/>
  </r>
  <r>
    <n v="83"/>
    <x v="1403"/>
    <s v="MC-06"/>
    <s v="61.18N, 82.89E"/>
    <n v="50"/>
    <n v="2880"/>
    <n v="2880"/>
    <x v="8"/>
  </r>
  <r>
    <n v="20"/>
    <x v="1404"/>
    <s v="MC-27"/>
    <s v="64.72S, 57.17E"/>
    <n v="15"/>
    <n v="6832"/>
    <n v="6832"/>
    <x v="17"/>
  </r>
  <r>
    <n v="4"/>
    <x v="1405"/>
    <s v="MC-19"/>
    <s v="28.33S, 16.61W"/>
    <n v="252"/>
    <n v="2054"/>
    <n v="0"/>
    <x v="14"/>
  </r>
  <r>
    <n v="86"/>
    <x v="1406"/>
    <s v="MC-01"/>
    <s v="74.18N, 132.12E"/>
    <n v="188"/>
    <n v="15700"/>
    <n v="0"/>
    <x v="19"/>
  </r>
  <r>
    <n v="26"/>
    <x v="1407"/>
    <s v="MC-28"/>
    <s v="48.41S, 88.95E"/>
    <n v="109"/>
    <n v="7279"/>
    <n v="0"/>
    <x v="18"/>
  </r>
  <r>
    <n v="80"/>
    <x v="1408"/>
    <s v="MC-02"/>
    <s v="53.85N, 159.79W"/>
    <n v="1270"/>
    <n v="35789"/>
    <n v="0"/>
    <x v="29"/>
  </r>
  <r>
    <n v="28"/>
    <x v="1409"/>
    <s v="MC-25"/>
    <s v="47.34S, 79.10W"/>
    <n v="905"/>
    <n v="63326"/>
    <n v="0"/>
    <x v="16"/>
  </r>
  <r>
    <n v="76"/>
    <x v="1410"/>
    <s v="MC-07"/>
    <s v="42.62N, 150.40E"/>
    <n v="252"/>
    <n v="11771"/>
    <n v="0"/>
    <x v="4"/>
  </r>
  <r>
    <n v="1"/>
    <x v="1411"/>
    <s v="MC-06"/>
    <s v="43.53N, 72.99E"/>
    <n v="20"/>
    <n v="2188"/>
    <n v="2188"/>
    <x v="8"/>
  </r>
  <r>
    <n v="62"/>
    <x v="1412"/>
    <s v="MC-20"/>
    <s v="12.14S, 17.96E"/>
    <n v="96"/>
    <n v="4076"/>
    <n v="4076"/>
    <x v="26"/>
  </r>
  <r>
    <n v="22"/>
    <x v="1413"/>
    <s v="MC-21"/>
    <s v="17.37S, 53.76E"/>
    <n v="188"/>
    <n v="2739"/>
    <n v="0"/>
    <x v="27"/>
  </r>
  <r>
    <n v="22"/>
    <x v="1414"/>
    <s v="MC-12"/>
    <s v="14.49N, 44.77E"/>
    <n v="117"/>
    <n v="2880"/>
    <n v="0"/>
    <x v="11"/>
  </r>
  <r>
    <n v="94"/>
    <x v="1415"/>
    <s v="MC-29"/>
    <s v="45.83S, 139.27E"/>
    <n v="24"/>
    <n v="629"/>
    <n v="629"/>
    <x v="3"/>
  </r>
  <r>
    <n v="75"/>
    <x v="1416"/>
    <s v="MC-28"/>
    <s v="42.09S, 114.05E"/>
    <n v="15"/>
    <n v="3313"/>
    <n v="3313"/>
    <x v="18"/>
  </r>
  <r>
    <n v="66"/>
    <x v="1417"/>
    <s v="MC-15"/>
    <s v="6.44N, 158.88E"/>
    <n v="142"/>
    <n v="3461"/>
    <n v="0"/>
    <x v="12"/>
  </r>
  <r>
    <n v="57"/>
    <x v="1293"/>
    <s v="MC-25"/>
    <s v="50.12S, 106.46W"/>
    <n v="45"/>
    <n v="21171"/>
    <n v="21171"/>
    <x v="16"/>
  </r>
  <r>
    <n v="75"/>
    <x v="1418"/>
    <s v="MC-28"/>
    <s v="49.81S, 118.22E"/>
    <n v="344"/>
    <n v="1656"/>
    <n v="0"/>
    <x v="18"/>
  </r>
  <r>
    <n v="72"/>
    <x v="1419"/>
    <s v="MC-24"/>
    <s v="33.89S, 123.64W"/>
    <n v="88"/>
    <n v="15700"/>
    <n v="15700"/>
    <x v="10"/>
  </r>
  <r>
    <n v="12"/>
    <x v="1420"/>
    <s v="MC-09"/>
    <s v="2.33N, 111.13W"/>
    <n v="1270"/>
    <n v="6832"/>
    <n v="0"/>
    <x v="5"/>
  </r>
  <r>
    <n v="89"/>
    <x v="1421"/>
    <s v="MC-25"/>
    <s v="58.90S, 90.00W"/>
    <n v="905"/>
    <n v="15700"/>
    <n v="0"/>
    <x v="16"/>
  </r>
  <r>
    <n v="82"/>
    <x v="1422"/>
    <s v="MC-22"/>
    <s v="21.96S, 134.74E"/>
    <n v="1057"/>
    <n v="3919"/>
    <n v="0"/>
    <x v="9"/>
  </r>
  <r>
    <n v="64"/>
    <x v="723"/>
    <s v="MC-28"/>
    <s v="48.39S, 77.11E"/>
    <n v="75"/>
    <n v="10313"/>
    <n v="10313"/>
    <x v="18"/>
  </r>
  <r>
    <n v="26"/>
    <x v="1423"/>
    <s v="MC-28"/>
    <s v="47.66S, 81.70E"/>
    <n v="52"/>
    <n v="19313"/>
    <n v="19313"/>
    <x v="18"/>
  </r>
  <r>
    <n v="95"/>
    <x v="294"/>
    <s v="MC-17"/>
    <s v="2.52S, 98.17W"/>
    <n v="50"/>
    <n v="883"/>
    <n v="883"/>
    <x v="20"/>
  </r>
  <r>
    <n v="95"/>
    <x v="1424"/>
    <s v="MC-10"/>
    <s v="13.88N, 77.02W"/>
    <n v="59"/>
    <n v="4235"/>
    <n v="4235"/>
    <x v="23"/>
  </r>
  <r>
    <n v="69"/>
    <x v="1425"/>
    <s v="MC-01"/>
    <s v="88.47N, 164.75E"/>
    <n v="905"/>
    <n v="17718"/>
    <n v="0"/>
    <x v="19"/>
  </r>
  <r>
    <n v="47"/>
    <x v="1426"/>
    <s v="MC-04"/>
    <s v="49.26N, 8.00W"/>
    <n v="524"/>
    <n v="20205"/>
    <n v="0"/>
    <x v="7"/>
  </r>
  <r>
    <n v="5"/>
    <x v="1427"/>
    <s v="MC-13"/>
    <s v="2.75N, 80.40E"/>
    <n v="572"/>
    <n v="4076"/>
    <n v="0"/>
    <x v="0"/>
  </r>
  <r>
    <n v="43"/>
    <x v="1428"/>
    <s v="MC-17"/>
    <s v="3.88S, 107.88W"/>
    <n v="157"/>
    <n v="3461"/>
    <n v="0"/>
    <x v="20"/>
  </r>
  <r>
    <n v="38"/>
    <x v="1429"/>
    <s v="MC-01"/>
    <s v="85.93N, 106.61W"/>
    <n v="17"/>
    <n v="2880"/>
    <n v="2880"/>
    <x v="19"/>
  </r>
  <r>
    <n v="6"/>
    <x v="1430"/>
    <s v="MC-01"/>
    <s v="89.35N, 162.83E"/>
    <n v="25"/>
    <n v="27536"/>
    <n v="27536"/>
    <x v="19"/>
  </r>
  <r>
    <n v="92"/>
    <x v="1431"/>
    <s v="MC-01"/>
    <s v="68.59N, 73.20E"/>
    <n v="65"/>
    <n v="9670"/>
    <n v="9670"/>
    <x v="19"/>
  </r>
  <r>
    <n v="39"/>
    <x v="1432"/>
    <s v="MC-29"/>
    <s v="48.63S, 179.02E"/>
    <n v="572"/>
    <n v="15109"/>
    <n v="0"/>
    <x v="3"/>
  </r>
  <r>
    <n v="15"/>
    <x v="1433"/>
    <s v="MC-24"/>
    <s v="37.88S, 174.93W"/>
    <n v="196"/>
    <n v="8255"/>
    <n v="0"/>
    <x v="10"/>
  </r>
  <r>
    <n v="76"/>
    <x v="1434"/>
    <s v="MC-07"/>
    <s v="59.00N, 151.31E"/>
    <n v="157"/>
    <n v="27536"/>
    <n v="0"/>
    <x v="4"/>
  </r>
  <r>
    <n v="89"/>
    <x v="1435"/>
    <s v="MC-30"/>
    <s v="68.56S, 104.98W"/>
    <n v="152"/>
    <n v="3612"/>
    <n v="0"/>
    <x v="15"/>
  </r>
  <r>
    <n v="11"/>
    <x v="1436"/>
    <s v="MC-26"/>
    <s v="53.60S, 12.05W"/>
    <n v="45"/>
    <n v="6006"/>
    <n v="6006"/>
    <x v="13"/>
  </r>
  <r>
    <n v="17"/>
    <x v="1437"/>
    <s v="MC-22"/>
    <s v="1.34S, 91.84E"/>
    <n v="54"/>
    <n v="6006"/>
    <n v="6006"/>
    <x v="9"/>
  </r>
  <r>
    <n v="45"/>
    <x v="1438"/>
    <s v="MC-13"/>
    <s v="11.41N, 50.72E"/>
    <n v="196"/>
    <n v="2054"/>
    <n v="0"/>
    <x v="0"/>
  </r>
  <r>
    <n v="62"/>
    <x v="1439"/>
    <s v="MC-20"/>
    <s v="10.41S, 13.62E"/>
    <n v="791"/>
    <n v="3919"/>
    <n v="0"/>
    <x v="26"/>
  </r>
  <r>
    <n v="98"/>
    <x v="1440"/>
    <s v="MC-28"/>
    <s v="42.99S, 99.88E"/>
    <n v="137"/>
    <n v="5622"/>
    <n v="0"/>
    <x v="18"/>
  </r>
  <r>
    <n v="74"/>
    <x v="1441"/>
    <s v="MC-12"/>
    <s v="3.31N, 12.39E"/>
    <n v="117"/>
    <n v="3022"/>
    <n v="0"/>
    <x v="11"/>
  </r>
  <r>
    <n v="85"/>
    <x v="1442"/>
    <s v="MC-14"/>
    <s v="10.56N, 114.21E"/>
    <n v="106"/>
    <n v="5622"/>
    <n v="0"/>
    <x v="1"/>
  </r>
  <r>
    <n v="47"/>
    <x v="1443"/>
    <s v="MC-04"/>
    <s v="46.52N, 6.82W"/>
    <n v="188"/>
    <n v="883"/>
    <n v="0"/>
    <x v="7"/>
  </r>
  <r>
    <n v="12"/>
    <x v="700"/>
    <s v="MC-17"/>
    <s v="9.01S, 102.16W"/>
    <n v="72"/>
    <n v="883"/>
    <n v="883"/>
    <x v="20"/>
  </r>
  <r>
    <n v="56"/>
    <x v="1444"/>
    <s v="MC-17"/>
    <s v="16.94S, 96.97W"/>
    <n v="175"/>
    <n v="2880"/>
    <n v="0"/>
    <x v="20"/>
  </r>
  <r>
    <n v="89"/>
    <x v="566"/>
    <s v="MC-25"/>
    <s v="43.10S, 108.17W"/>
    <n v="113"/>
    <n v="3919"/>
    <n v="0"/>
    <x v="16"/>
  </r>
  <r>
    <n v="66"/>
    <x v="537"/>
    <s v="MC-15"/>
    <s v="4.60N, 161.32E"/>
    <n v="77"/>
    <n v="4235"/>
    <n v="4235"/>
    <x v="12"/>
  </r>
  <r>
    <n v="32"/>
    <x v="1111"/>
    <s v="MC-18"/>
    <s v="17.87S, 78.02W"/>
    <n v="59"/>
    <n v="2461"/>
    <n v="2461"/>
    <x v="25"/>
  </r>
  <r>
    <n v="24"/>
    <x v="1445"/>
    <s v="MC-29"/>
    <s v="35.30S, 126.42E"/>
    <n v="30"/>
    <n v="7512"/>
    <n v="7512"/>
    <x v="3"/>
  </r>
  <r>
    <n v="5"/>
    <x v="1446"/>
    <s v="MC-21"/>
    <s v="18.12S, 71.71E"/>
    <n v="72"/>
    <n v="3612"/>
    <n v="3612"/>
    <x v="27"/>
  </r>
  <r>
    <n v="32"/>
    <x v="1447"/>
    <s v="MC-18"/>
    <s v="25.30S, 79.03W"/>
    <n v="47"/>
    <n v="5255"/>
    <n v="5255"/>
    <x v="25"/>
  </r>
  <r>
    <n v="35"/>
    <x v="1448"/>
    <s v="MC-18"/>
    <s v="2.19S, 89.51W"/>
    <n v="88"/>
    <n v="1396"/>
    <n v="1396"/>
    <x v="25"/>
  </r>
  <r>
    <n v="72"/>
    <x v="1449"/>
    <s v="MC-17"/>
    <s v="21.90S, 108.17W"/>
    <n v="25"/>
    <n v="2324"/>
    <n v="2324"/>
    <x v="20"/>
  </r>
  <r>
    <n v="55"/>
    <x v="1450"/>
    <s v="MC-07"/>
    <s v="56.97N, 128.77E"/>
    <n v="169"/>
    <n v="4076"/>
    <n v="0"/>
    <x v="4"/>
  </r>
  <r>
    <n v="24"/>
    <x v="1451"/>
    <s v="MC-29"/>
    <s v="34.51S, 135.27E"/>
    <n v="188"/>
    <n v="1526"/>
    <n v="0"/>
    <x v="3"/>
  </r>
  <r>
    <n v="38"/>
    <x v="1452"/>
    <s v="MC-01"/>
    <s v="69.76N, 113.35W"/>
    <n v="39"/>
    <n v="883"/>
    <n v="883"/>
    <x v="19"/>
  </r>
  <r>
    <n v="58"/>
    <x v="1453"/>
    <s v="MC-26"/>
    <s v="44.23S, 12.74W"/>
    <n v="241"/>
    <n v="5255"/>
    <n v="0"/>
    <x v="13"/>
  </r>
  <r>
    <n v="85"/>
    <x v="1454"/>
    <s v="MC-13"/>
    <s v="6.39N, 86.71E"/>
    <n v="103"/>
    <n v="883"/>
    <n v="0"/>
    <x v="0"/>
  </r>
  <r>
    <n v="18"/>
    <x v="1455"/>
    <s v="MC-29"/>
    <s v="43.05S, 155.88E"/>
    <n v="25"/>
    <n v="5255"/>
    <n v="5255"/>
    <x v="3"/>
  </r>
  <r>
    <n v="42"/>
    <x v="1311"/>
    <s v="MC-15"/>
    <s v="7.08N, 150.71E"/>
    <n v="45"/>
    <n v="2054"/>
    <n v="2054"/>
    <x v="12"/>
  </r>
  <r>
    <n v="5"/>
    <x v="1456"/>
    <s v="MC-21"/>
    <s v="14.91S, 70.51E"/>
    <n v="96"/>
    <n v="5812"/>
    <n v="5812"/>
    <x v="27"/>
  </r>
  <r>
    <n v="65"/>
    <x v="1457"/>
    <s v="MC-19"/>
    <s v="13.51S, 5.16W"/>
    <n v="67"/>
    <n v="5076"/>
    <n v="5076"/>
    <x v="14"/>
  </r>
  <r>
    <n v="66"/>
    <x v="746"/>
    <s v="MC-15"/>
    <s v="9.01N, 159.22E"/>
    <n v="82"/>
    <n v="2461"/>
    <n v="2461"/>
    <x v="12"/>
  </r>
  <r>
    <n v="32"/>
    <x v="1458"/>
    <s v="MC-25"/>
    <s v="54.75S, 95.07W"/>
    <n v="196"/>
    <n v="1656"/>
    <n v="0"/>
    <x v="16"/>
  </r>
  <r>
    <n v="61"/>
    <x v="1459"/>
    <s v="MC-30"/>
    <s v="86.80S, 35.58W"/>
    <n v="325"/>
    <n v="1788"/>
    <n v="0"/>
    <x v="15"/>
  </r>
  <r>
    <n v="51"/>
    <x v="1460"/>
    <s v="MC-26"/>
    <s v="42.51S, 41.06W"/>
    <n v="61"/>
    <n v="21171"/>
    <n v="21171"/>
    <x v="13"/>
  </r>
  <r>
    <n v="41"/>
    <x v="1461"/>
    <s v="MC-01"/>
    <s v="72.65N, 22.18E"/>
    <n v="702"/>
    <n v="17718"/>
    <n v="0"/>
    <x v="19"/>
  </r>
  <r>
    <n v="72"/>
    <x v="1462"/>
    <s v="MC-17"/>
    <s v="14.42S, 128.77W"/>
    <n v="572"/>
    <n v="6618"/>
    <n v="0"/>
    <x v="20"/>
  </r>
  <r>
    <n v="79"/>
    <x v="1463"/>
    <s v="MC-14"/>
    <s v="21.80N, 102.14E"/>
    <n v="791"/>
    <n v="2054"/>
    <n v="0"/>
    <x v="1"/>
  </r>
  <r>
    <n v="31"/>
    <x v="1464"/>
    <s v="MC-03"/>
    <s v="49.65N, 76.40W"/>
    <n v="307"/>
    <n v="1656"/>
    <n v="0"/>
    <x v="24"/>
  </r>
  <r>
    <n v="14"/>
    <x v="1465"/>
    <s v="MC-11"/>
    <s v="12.01N, 27.66W"/>
    <n v="70"/>
    <n v="7052"/>
    <n v="7052"/>
    <x v="22"/>
  </r>
  <r>
    <n v="38"/>
    <x v="1466"/>
    <s v="MC-01"/>
    <s v="87.73N, 109.81W"/>
    <n v="231"/>
    <n v="19313"/>
    <n v="0"/>
    <x v="19"/>
  </r>
  <r>
    <n v="86"/>
    <x v="1322"/>
    <s v="MC-06"/>
    <s v="56.81N, 101.29E"/>
    <n v="1057"/>
    <n v="27536"/>
    <n v="0"/>
    <x v="8"/>
  </r>
  <r>
    <n v="69"/>
    <x v="1467"/>
    <s v="MC-01"/>
    <s v="67.21N, 173.18W"/>
    <n v="43"/>
    <n v="4902"/>
    <n v="4902"/>
    <x v="19"/>
  </r>
  <r>
    <n v="17"/>
    <x v="1468"/>
    <s v="MC-13"/>
    <s v="19.05N, 79.12E"/>
    <n v="631"/>
    <n v="6205"/>
    <n v="0"/>
    <x v="0"/>
  </r>
  <r>
    <n v="76"/>
    <x v="77"/>
    <s v="MC-02"/>
    <s v="40.39N, 178.88W"/>
    <n v="37"/>
    <n v="12605"/>
    <n v="12605"/>
    <x v="29"/>
  </r>
  <r>
    <n v="72"/>
    <x v="1469"/>
    <s v="MC-16"/>
    <s v="18.61S, 136.31W"/>
    <n v="137"/>
    <n v="9985"/>
    <n v="0"/>
    <x v="21"/>
  </r>
  <r>
    <n v="32"/>
    <x v="1470"/>
    <s v="MC-17"/>
    <s v="27.04S, 106.42W"/>
    <n v="702"/>
    <n v="11011"/>
    <n v="0"/>
    <x v="20"/>
  </r>
  <r>
    <n v="11"/>
    <x v="1471"/>
    <s v="MC-26"/>
    <s v="57.57S, 29.79W"/>
    <n v="96"/>
    <n v="883"/>
    <n v="883"/>
    <x v="13"/>
  </r>
  <r>
    <n v="81"/>
    <x v="1400"/>
    <s v="MC-16"/>
    <s v="6.16S, 174.90W"/>
    <n v="147"/>
    <n v="1396"/>
    <n v="0"/>
    <x v="21"/>
  </r>
  <r>
    <n v="36"/>
    <x v="1472"/>
    <s v="MC-08"/>
    <s v="18.55N, 159.72W"/>
    <n v="365"/>
    <n v="11382"/>
    <n v="0"/>
    <x v="28"/>
  </r>
  <r>
    <n v="88"/>
    <x v="803"/>
    <s v="MC-19"/>
    <s v="17.37S, 23.94W"/>
    <n v="100"/>
    <n v="3313"/>
    <n v="3313"/>
    <x v="14"/>
  </r>
  <r>
    <n v="86"/>
    <x v="1473"/>
    <s v="MC-07"/>
    <s v="54.04N, 134.20E"/>
    <n v="70"/>
    <n v="11011"/>
    <n v="11011"/>
    <x v="4"/>
  </r>
  <r>
    <n v="2"/>
    <x v="1474"/>
    <s v="MC-14"/>
    <s v="8.34N, 125.94E"/>
    <n v="47"/>
    <n v="756"/>
    <n v="756"/>
    <x v="1"/>
  </r>
  <r>
    <n v="54"/>
    <x v="1475"/>
    <s v="MC-14"/>
    <s v="20.57N, 98.11E"/>
    <n v="47"/>
    <n v="4076"/>
    <n v="4076"/>
    <x v="1"/>
  </r>
  <r>
    <n v="42"/>
    <x v="1476"/>
    <s v="MC-15"/>
    <s v="10.42N, 138.93E"/>
    <n v="252"/>
    <n v="1010"/>
    <n v="0"/>
    <x v="12"/>
  </r>
  <r>
    <n v="47"/>
    <x v="1477"/>
    <s v="MC-04"/>
    <s v="38.27N, 25.78W"/>
    <n v="365"/>
    <n v="6409"/>
    <n v="0"/>
    <x v="7"/>
  </r>
  <r>
    <n v="47"/>
    <x v="1478"/>
    <s v="MC-11"/>
    <s v="3.25N, 22.96W"/>
    <n v="109"/>
    <n v="1010"/>
    <n v="0"/>
    <x v="22"/>
  </r>
  <r>
    <n v="23"/>
    <x v="1479"/>
    <s v="MC-24"/>
    <s v="35.25S, 176.12W"/>
    <n v="17"/>
    <n v="629"/>
    <n v="629"/>
    <x v="10"/>
  </r>
  <r>
    <n v="97"/>
    <x v="172"/>
    <s v="MC-01"/>
    <s v="86.59N, 14.03W"/>
    <n v="65"/>
    <n v="2324"/>
    <n v="2324"/>
    <x v="19"/>
  </r>
  <r>
    <n v="17"/>
    <x v="1480"/>
    <s v="MC-21"/>
    <s v="4.63S, 69.26E"/>
    <n v="325"/>
    <n v="2188"/>
    <n v="0"/>
    <x v="27"/>
  </r>
  <r>
    <n v="9"/>
    <x v="1481"/>
    <s v="MC-19"/>
    <s v="24.68S, 3.42W"/>
    <n v="82"/>
    <n v="11382"/>
    <n v="11382"/>
    <x v="14"/>
  </r>
  <r>
    <n v="2"/>
    <x v="1482"/>
    <s v="MC-06"/>
    <s v="36.47N, 111.72E"/>
    <n v="77"/>
    <n v="11382"/>
    <n v="11382"/>
    <x v="8"/>
  </r>
  <r>
    <n v="78"/>
    <x v="1483"/>
    <s v="MC-16"/>
    <s v="12.54S, 158.82W"/>
    <n v="631"/>
    <n v="1267"/>
    <n v="0"/>
    <x v="21"/>
  </r>
  <r>
    <n v="13"/>
    <x v="1484"/>
    <s v="MC-01"/>
    <s v="68.63N, 120.94E"/>
    <n v="39"/>
    <n v="84631"/>
    <n v="84631"/>
    <x v="19"/>
  </r>
  <r>
    <n v="58"/>
    <x v="1485"/>
    <s v="MC-27"/>
    <s v="64.57S, 9.95E"/>
    <n v="163"/>
    <n v="63326"/>
    <n v="0"/>
    <x v="17"/>
  </r>
  <r>
    <n v="98"/>
    <x v="1486"/>
    <s v="MC-28"/>
    <s v="63.38S, 104.99E"/>
    <n v="264"/>
    <n v="2739"/>
    <n v="0"/>
    <x v="18"/>
  </r>
  <r>
    <n v="2"/>
    <x v="1487"/>
    <s v="MC-15"/>
    <s v="29.66N, 140.49E"/>
    <n v="80"/>
    <n v="6618"/>
    <n v="6618"/>
    <x v="12"/>
  </r>
  <r>
    <n v="7"/>
    <x v="1488"/>
    <s v="MC-04"/>
    <s v="39.56N, 48.21W"/>
    <n v="30"/>
    <n v="3461"/>
    <n v="3461"/>
    <x v="7"/>
  </r>
  <r>
    <n v="19"/>
    <x v="1489"/>
    <s v="MC-07"/>
    <s v="44.98N, 146.77E"/>
    <n v="12"/>
    <n v="5622"/>
    <n v="5622"/>
    <x v="4"/>
  </r>
  <r>
    <n v="38"/>
    <x v="1490"/>
    <s v="MC-01"/>
    <s v="66.25N, 110.96W"/>
    <n v="113"/>
    <n v="4076"/>
    <n v="0"/>
    <x v="19"/>
  </r>
  <r>
    <n v="17"/>
    <x v="1491"/>
    <s v="MC-14"/>
    <s v="22.07N, 106.43E"/>
    <n v="152"/>
    <n v="5076"/>
    <n v="0"/>
    <x v="1"/>
  </r>
  <r>
    <n v="79"/>
    <x v="1492"/>
    <s v="MC-14"/>
    <s v="12.06N, 124.52E"/>
    <n v="163"/>
    <n v="3461"/>
    <n v="0"/>
    <x v="1"/>
  </r>
  <r>
    <n v="42"/>
    <x v="1493"/>
    <s v="MC-15"/>
    <s v="20.92N, 164.11E"/>
    <n v="572"/>
    <n v="629"/>
    <n v="0"/>
    <x v="12"/>
  </r>
  <r>
    <n v="47"/>
    <x v="1494"/>
    <s v="MC-11"/>
    <s v="27.81N, 7.44W"/>
    <n v="17"/>
    <n v="9074"/>
    <n v="9074"/>
    <x v="22"/>
  </r>
  <r>
    <n v="36"/>
    <x v="1081"/>
    <s v="MC-16"/>
    <s v="7.42S, 140.27W"/>
    <n v="77"/>
    <n v="6618"/>
    <n v="6618"/>
    <x v="21"/>
  </r>
  <r>
    <n v="72"/>
    <x v="1495"/>
    <s v="MC-24"/>
    <s v="40.21S, 132.40W"/>
    <n v="252"/>
    <n v="4398"/>
    <n v="0"/>
    <x v="10"/>
  </r>
  <r>
    <n v="99"/>
    <x v="1496"/>
    <s v="MC-04"/>
    <s v="54.08N, 8.92W"/>
    <n v="36"/>
    <n v="10313"/>
    <n v="10313"/>
    <x v="7"/>
  </r>
  <r>
    <n v="89"/>
    <x v="489"/>
    <s v="MC-25"/>
    <s v="56.71S, 90.13W"/>
    <n v="277"/>
    <n v="4235"/>
    <n v="0"/>
    <x v="16"/>
  </r>
  <r>
    <n v="75"/>
    <x v="1497"/>
    <s v="MC-28"/>
    <s v="59.80S, 96.34E"/>
    <n v="1057"/>
    <n v="14551"/>
    <n v="0"/>
    <x v="18"/>
  </r>
  <r>
    <n v="5"/>
    <x v="1240"/>
    <s v="MC-13"/>
    <s v="23.23N, 80.95E"/>
    <n v="34"/>
    <n v="2461"/>
    <n v="2461"/>
    <x v="0"/>
  </r>
  <r>
    <n v="19"/>
    <x v="1498"/>
    <s v="MC-07"/>
    <s v="49.57N, 152.72E"/>
    <n v="447"/>
    <n v="1396"/>
    <n v="0"/>
    <x v="4"/>
  </r>
  <r>
    <n v="42"/>
    <x v="1499"/>
    <s v="MC-07"/>
    <s v="49.41N, 162.64E"/>
    <n v="152"/>
    <n v="3764"/>
    <n v="0"/>
    <x v="4"/>
  </r>
  <r>
    <n v="30"/>
    <x v="1500"/>
    <s v="MC-10"/>
    <s v="20.07N, 88.54W"/>
    <n v="524"/>
    <n v="9074"/>
    <n v="0"/>
    <x v="23"/>
  </r>
  <r>
    <n v="50"/>
    <x v="1501"/>
    <s v="MC-14"/>
    <s v="16.91N, 132.63E"/>
    <n v="572"/>
    <n v="5255"/>
    <n v="0"/>
    <x v="1"/>
  </r>
  <r>
    <n v="57"/>
    <x v="1502"/>
    <s v="MC-25"/>
    <s v="51.02S, 97.41W"/>
    <n v="85"/>
    <n v="883"/>
    <n v="883"/>
    <x v="16"/>
  </r>
  <r>
    <n v="75"/>
    <x v="1503"/>
    <s v="MC-28"/>
    <s v="35.83S, 93.19E"/>
    <n v="241"/>
    <n v="5812"/>
    <n v="0"/>
    <x v="18"/>
  </r>
  <r>
    <n v="90"/>
    <x v="1504"/>
    <s v="MC-30"/>
    <s v="76.94S, 160.90W"/>
    <n v="32"/>
    <n v="14551"/>
    <n v="14551"/>
    <x v="15"/>
  </r>
  <r>
    <n v="10"/>
    <x v="1505"/>
    <s v="MC-18"/>
    <s v="17.91S, 62.07W"/>
    <n v="82"/>
    <n v="3919"/>
    <n v="3919"/>
    <x v="25"/>
  </r>
  <r>
    <n v="77"/>
    <x v="1506"/>
    <s v="MC-28"/>
    <s v="38.64S, 99.73E"/>
    <n v="7"/>
    <n v="5812"/>
    <n v="5812"/>
    <x v="18"/>
  </r>
  <r>
    <n v="75"/>
    <x v="1463"/>
    <s v="MC-28"/>
    <s v="38.84S, 110.34E"/>
    <n v="57"/>
    <n v="2739"/>
    <n v="2739"/>
    <x v="18"/>
  </r>
  <r>
    <n v="60"/>
    <x v="1507"/>
    <s v="MC-26"/>
    <s v="36.29S, 34.03W"/>
    <n v="181"/>
    <n v="17000"/>
    <n v="0"/>
    <x v="13"/>
  </r>
  <r>
    <n v="100"/>
    <x v="1508"/>
    <s v="MC-30"/>
    <s v="75.65S, 149.43W"/>
    <n v="57"/>
    <n v="29243"/>
    <n v="29243"/>
    <x v="15"/>
  </r>
  <r>
    <n v="97"/>
    <x v="1509"/>
    <s v="MC-04"/>
    <s v="63.00N, 44.46W"/>
    <n v="241"/>
    <n v="23366"/>
    <n v="0"/>
    <x v="7"/>
  </r>
  <r>
    <n v="31"/>
    <x v="1510"/>
    <s v="MC-01"/>
    <s v="81.84N, 100.93W"/>
    <n v="50"/>
    <n v="50510"/>
    <n v="50510"/>
    <x v="19"/>
  </r>
  <r>
    <n v="10"/>
    <x v="1511"/>
    <s v="MC-19"/>
    <s v="21.08S, 44.61W"/>
    <n v="39"/>
    <n v="3461"/>
    <n v="3461"/>
    <x v="14"/>
  </r>
  <r>
    <n v="9"/>
    <x v="1512"/>
    <s v="MC-27"/>
    <s v="37.40S, 1.96E"/>
    <n v="447"/>
    <n v="2739"/>
    <n v="0"/>
    <x v="17"/>
  </r>
  <r>
    <n v="52"/>
    <x v="1513"/>
    <s v="MC-09"/>
    <s v="28.90N, 118.84W"/>
    <n v="14"/>
    <n v="2324"/>
    <n v="2324"/>
    <x v="5"/>
  </r>
  <r>
    <n v="29"/>
    <x v="1514"/>
    <s v="MC-24"/>
    <s v="48.56S, 153.26W"/>
    <n v="212"/>
    <n v="3612"/>
    <n v="0"/>
    <x v="10"/>
  </r>
  <r>
    <n v="64"/>
    <x v="1515"/>
    <s v="MC-28"/>
    <s v="38.60S, 74.32E"/>
    <n v="88"/>
    <n v="11771"/>
    <n v="11771"/>
    <x v="18"/>
  </r>
  <r>
    <n v="52"/>
    <x v="1516"/>
    <s v="MC-17"/>
    <s v="14.68S, 108.00W"/>
    <n v="72"/>
    <n v="1920"/>
    <n v="1920"/>
    <x v="20"/>
  </r>
  <r>
    <n v="27"/>
    <x v="1517"/>
    <s v="MC-30"/>
    <s v="75.02S, 111.86E"/>
    <n v="212"/>
    <n v="45837"/>
    <n v="0"/>
    <x v="15"/>
  </r>
  <r>
    <n v="17"/>
    <x v="1518"/>
    <s v="MC-06"/>
    <s v="35.98N, 88.86E"/>
    <n v="117"/>
    <n v="3167"/>
    <n v="0"/>
    <x v="8"/>
  </r>
  <r>
    <n v="79"/>
    <x v="1053"/>
    <s v="MC-14"/>
    <s v="13.72N, 126.91E"/>
    <n v="75"/>
    <n v="4076"/>
    <n v="4076"/>
    <x v="1"/>
  </r>
  <r>
    <n v="53"/>
    <x v="1519"/>
    <s v="MC-24"/>
    <s v="51.36S, 162.99W"/>
    <n v="117"/>
    <n v="14551"/>
    <n v="0"/>
    <x v="10"/>
  </r>
  <r>
    <n v="28"/>
    <x v="1520"/>
    <s v="MC-30"/>
    <s v="67.64S, 71.76W"/>
    <n v="152"/>
    <n v="14025"/>
    <n v="0"/>
    <x v="15"/>
  </r>
  <r>
    <n v="7"/>
    <x v="1521"/>
    <s v="MC-04"/>
    <s v="63.13N, 37.11W"/>
    <n v="103"/>
    <n v="23366"/>
    <n v="0"/>
    <x v="7"/>
  </r>
  <r>
    <n v="72"/>
    <x v="1522"/>
    <s v="MC-24"/>
    <s v="45.47S, 136.21W"/>
    <n v="25"/>
    <n v="26004"/>
    <n v="26004"/>
    <x v="10"/>
  </r>
  <r>
    <n v="9"/>
    <x v="1523"/>
    <s v="MC-11"/>
    <s v="4.54N, 7.94W"/>
    <n v="157"/>
    <n v="4076"/>
    <n v="0"/>
    <x v="22"/>
  </r>
  <r>
    <n v="18"/>
    <x v="1524"/>
    <s v="MC-16"/>
    <s v="15.04S, 171.15W"/>
    <n v="61"/>
    <n v="4731"/>
    <n v="4731"/>
    <x v="21"/>
  </r>
  <r>
    <n v="94"/>
    <x v="1525"/>
    <s v="MC-29"/>
    <s v="63.41S, 159.64E"/>
    <n v="47"/>
    <n v="629"/>
    <n v="629"/>
    <x v="3"/>
  </r>
  <r>
    <n v="94"/>
    <x v="171"/>
    <s v="MC-29"/>
    <s v="42.26S, 150.23E"/>
    <n v="15"/>
    <n v="4902"/>
    <n v="4902"/>
    <x v="3"/>
  </r>
  <r>
    <n v="52"/>
    <x v="1526"/>
    <s v="MC-09"/>
    <s v="13.44N, 112.34W"/>
    <n v="34"/>
    <n v="883"/>
    <n v="883"/>
    <x v="5"/>
  </r>
  <r>
    <n v="76"/>
    <x v="1527"/>
    <s v="MC-07"/>
    <s v="43.48N, 166.16E"/>
    <n v="47"/>
    <n v="6832"/>
    <n v="6832"/>
    <x v="4"/>
  </r>
  <r>
    <n v="34"/>
    <x v="1528"/>
    <s v="MC-07"/>
    <s v="37.94N, 127.27E"/>
    <n v="70"/>
    <n v="17000"/>
    <n v="17000"/>
    <x v="4"/>
  </r>
  <r>
    <n v="10"/>
    <x v="1529"/>
    <s v="MC-26"/>
    <s v="45.31S, 52.50W"/>
    <n v="277"/>
    <n v="21171"/>
    <n v="0"/>
    <x v="13"/>
  </r>
  <r>
    <n v="60"/>
    <x v="1530"/>
    <s v="MC-26"/>
    <s v="58.87S, 20.27W"/>
    <n v="1270"/>
    <n v="14025"/>
    <n v="0"/>
    <x v="13"/>
  </r>
  <r>
    <n v="31"/>
    <x v="1531"/>
    <s v="MC-01"/>
    <s v="74.42N, 80.54W"/>
    <n v="48"/>
    <n v="22220"/>
    <n v="22220"/>
    <x v="19"/>
  </r>
  <r>
    <n v="86"/>
    <x v="1532"/>
    <s v="MC-07"/>
    <s v="53.39N, 140.20E"/>
    <n v="39"/>
    <n v="5255"/>
    <n v="5255"/>
    <x v="4"/>
  </r>
  <r>
    <n v="69"/>
    <x v="1533"/>
    <s v="MC-01"/>
    <s v="84.44N, 175.76W"/>
    <n v="212"/>
    <n v="3764"/>
    <n v="0"/>
    <x v="19"/>
  </r>
  <r>
    <n v="74"/>
    <x v="1534"/>
    <s v="MC-11"/>
    <s v="27.01N, 4.97W"/>
    <n v="212"/>
    <n v="5436"/>
    <n v="0"/>
    <x v="22"/>
  </r>
  <r>
    <n v="46"/>
    <x v="1535"/>
    <s v="MC-24"/>
    <s v="56.53S, 126.25W"/>
    <n v="57"/>
    <n v="8255"/>
    <n v="8255"/>
    <x v="10"/>
  </r>
  <r>
    <n v="99"/>
    <x v="1536"/>
    <s v="MC-12"/>
    <s v="20.39N, 21.22E"/>
    <n v="41"/>
    <n v="3461"/>
    <n v="3461"/>
    <x v="11"/>
  </r>
  <r>
    <n v="42"/>
    <x v="1537"/>
    <s v="MC-07"/>
    <s v="40.10N, 158.22E"/>
    <n v="120"/>
    <n v="4076"/>
    <n v="0"/>
    <x v="4"/>
  </r>
  <r>
    <n v="52"/>
    <x v="1538"/>
    <s v="MC-17"/>
    <s v="8.37S, 121.67W"/>
    <n v="109"/>
    <n v="4076"/>
    <n v="0"/>
    <x v="20"/>
  </r>
  <r>
    <n v="24"/>
    <x v="1539"/>
    <s v="MC-29"/>
    <s v="43.74S, 136.46E"/>
    <n v="63"/>
    <n v="17718"/>
    <n v="17718"/>
    <x v="3"/>
  </r>
  <r>
    <n v="41"/>
    <x v="1540"/>
    <s v="MC-01"/>
    <s v="68.72N, 15.48E"/>
    <n v="43"/>
    <n v="3313"/>
    <n v="3313"/>
    <x v="19"/>
  </r>
  <r>
    <n v="55"/>
    <x v="1541"/>
    <s v="MC-15"/>
    <s v="24.75N, 151.09E"/>
    <n v="63"/>
    <n v="4563"/>
    <n v="4563"/>
    <x v="12"/>
  </r>
  <r>
    <n v="66"/>
    <x v="1542"/>
    <s v="MC-15"/>
    <s v="23.00N, 165.42E"/>
    <n v="204"/>
    <n v="2188"/>
    <n v="0"/>
    <x v="12"/>
  </r>
  <r>
    <n v="89"/>
    <x v="1543"/>
    <s v="MC-25"/>
    <s v="43.34S, 95.91W"/>
    <n v="9"/>
    <n v="6832"/>
    <n v="6832"/>
    <x v="16"/>
  </r>
  <r>
    <n v="86"/>
    <x v="1544"/>
    <s v="MC-01"/>
    <s v="66.09N, 128.60E"/>
    <n v="29"/>
    <n v="13527"/>
    <n v="13527"/>
    <x v="19"/>
  </r>
  <r>
    <n v="27"/>
    <x v="1545"/>
    <s v="MC-30"/>
    <s v="72.00S, 92.47E"/>
    <n v="106"/>
    <n v="3919"/>
    <n v="0"/>
    <x v="15"/>
  </r>
  <r>
    <n v="31"/>
    <x v="1546"/>
    <s v="MC-01"/>
    <s v="85.81N, 85.94W"/>
    <n v="1057"/>
    <n v="9074"/>
    <n v="0"/>
    <x v="19"/>
  </r>
  <r>
    <n v="9"/>
    <x v="1484"/>
    <s v="MC-20"/>
    <s v="5.36S, 3.88E"/>
    <n v="59"/>
    <n v="4235"/>
    <n v="4235"/>
    <x v="26"/>
  </r>
  <r>
    <n v="72"/>
    <x v="1547"/>
    <s v="MC-24"/>
    <s v="34.37S, 132.41W"/>
    <n v="90"/>
    <n v="10654"/>
    <n v="10654"/>
    <x v="10"/>
  </r>
  <r>
    <n v="99"/>
    <x v="1548"/>
    <s v="MC-05"/>
    <s v="33.44N, 22.46E"/>
    <n v="34"/>
    <n v="22220"/>
    <n v="22220"/>
    <x v="2"/>
  </r>
  <r>
    <n v="46"/>
    <x v="1549"/>
    <s v="MC-25"/>
    <s v="53.71S, 100.23W"/>
    <n v="365"/>
    <n v="8255"/>
    <n v="0"/>
    <x v="16"/>
  </r>
  <r>
    <n v="72"/>
    <x v="1550"/>
    <s v="MC-25"/>
    <s v="32.85S, 105.39W"/>
    <n v="325"/>
    <n v="14551"/>
    <n v="0"/>
    <x v="16"/>
  </r>
  <r>
    <n v="95"/>
    <x v="1551"/>
    <s v="MC-10"/>
    <s v="14.32N, 80.75W"/>
    <n v="80"/>
    <n v="10654"/>
    <n v="10654"/>
    <x v="23"/>
  </r>
  <r>
    <n v="10"/>
    <x v="1552"/>
    <s v="MC-19"/>
    <s v="9.82S, 37.78W"/>
    <n v="175"/>
    <n v="883"/>
    <n v="0"/>
    <x v="14"/>
  </r>
  <r>
    <n v="8"/>
    <x v="1553"/>
    <s v="MC-27"/>
    <s v="49.12S, 3.93E"/>
    <n v="241"/>
    <n v="5076"/>
    <n v="0"/>
    <x v="17"/>
  </r>
  <r>
    <n v="34"/>
    <x v="1554"/>
    <s v="MC-14"/>
    <s v="18.49N, 109.03E"/>
    <n v="231"/>
    <n v="4398"/>
    <n v="0"/>
    <x v="1"/>
  </r>
  <r>
    <n v="99"/>
    <x v="1555"/>
    <s v="MC-05"/>
    <s v="40.50N, 14.71E"/>
    <n v="231"/>
    <n v="17718"/>
    <n v="0"/>
    <x v="2"/>
  </r>
  <r>
    <n v="42"/>
    <x v="1556"/>
    <s v="MC-07"/>
    <s v="32.90N, 168.15E"/>
    <n v="12"/>
    <n v="15109"/>
    <n v="15109"/>
    <x v="4"/>
  </r>
  <r>
    <n v="13"/>
    <x v="1557"/>
    <s v="MC-07"/>
    <s v="48.57N, 121.42E"/>
    <n v="389"/>
    <n v="6409"/>
    <n v="0"/>
    <x v="4"/>
  </r>
  <r>
    <n v="2"/>
    <x v="1558"/>
    <s v="MC-22"/>
    <s v="8.94S, 120.99E"/>
    <n v="702"/>
    <n v="4076"/>
    <n v="0"/>
    <x v="9"/>
  </r>
  <r>
    <n v="27"/>
    <x v="1024"/>
    <s v="MC-28"/>
    <s v="53.44S, 97.39E"/>
    <n v="344"/>
    <n v="2739"/>
    <n v="0"/>
    <x v="18"/>
  </r>
  <r>
    <n v="75"/>
    <x v="1559"/>
    <s v="MC-29"/>
    <s v="31.66S, 129.04E"/>
    <n v="11"/>
    <n v="6832"/>
    <n v="6832"/>
    <x v="3"/>
  </r>
  <r>
    <n v="24"/>
    <x v="1560"/>
    <s v="MC-22"/>
    <s v="25.65S, 122.59E"/>
    <n v="204"/>
    <n v="4563"/>
    <n v="0"/>
    <x v="9"/>
  </r>
  <r>
    <n v="66"/>
    <x v="1561"/>
    <s v="MC-15"/>
    <s v="15.25N, 154.74E"/>
    <n v="791"/>
    <n v="629"/>
    <n v="0"/>
    <x v="12"/>
  </r>
  <r>
    <n v="17"/>
    <x v="1562"/>
    <s v="MC-13"/>
    <s v="5.80N, 70.66E"/>
    <n v="212"/>
    <n v="3313"/>
    <n v="0"/>
    <x v="0"/>
  </r>
  <r>
    <n v="38"/>
    <x v="1563"/>
    <s v="MC-01"/>
    <s v="88.14N, 110.52W"/>
    <n v="124"/>
    <n v="8791"/>
    <n v="0"/>
    <x v="19"/>
  </r>
  <r>
    <n v="31"/>
    <x v="1564"/>
    <s v="MC-01"/>
    <s v="88.95N, 117.19W"/>
    <n v="264"/>
    <n v="101649"/>
    <n v="0"/>
    <x v="19"/>
  </r>
  <r>
    <n v="34"/>
    <x v="1565"/>
    <s v="MC-14"/>
    <s v="11.87N, 118.48E"/>
    <n v="416"/>
    <n v="2461"/>
    <n v="0"/>
    <x v="1"/>
  </r>
  <r>
    <n v="42"/>
    <x v="1566"/>
    <s v="MC-15"/>
    <s v="28.35N, 175.67E"/>
    <n v="17"/>
    <n v="4902"/>
    <n v="4902"/>
    <x v="12"/>
  </r>
  <r>
    <n v="59"/>
    <x v="1567"/>
    <s v="MC-28"/>
    <s v="46.71S, 112.35E"/>
    <n v="25"/>
    <n v="24621"/>
    <n v="24621"/>
    <x v="18"/>
  </r>
  <r>
    <n v="26"/>
    <x v="337"/>
    <s v="MC-28"/>
    <s v="49.04S, 80.75E"/>
    <n v="212"/>
    <n v="9670"/>
    <n v="0"/>
    <x v="18"/>
  </r>
  <r>
    <n v="10"/>
    <x v="1568"/>
    <s v="MC-18"/>
    <s v="27.58S, 71.00W"/>
    <n v="25"/>
    <n v="5812"/>
    <n v="5812"/>
    <x v="25"/>
  </r>
  <r>
    <n v="9"/>
    <x v="1569"/>
    <s v="MC-11"/>
    <s v="1.89N, 15.01W"/>
    <n v="307"/>
    <n v="2880"/>
    <n v="0"/>
    <x v="22"/>
  </r>
  <r>
    <n v="2"/>
    <x v="1570"/>
    <s v="MC-23"/>
    <s v="11.78S, 141.38E"/>
    <n v="75"/>
    <n v="2461"/>
    <n v="2461"/>
    <x v="6"/>
  </r>
  <r>
    <n v="6"/>
    <x v="1571"/>
    <s v="MC-01"/>
    <s v="81.02N, 138.05E"/>
    <n v="264"/>
    <n v="4902"/>
    <n v="0"/>
    <x v="19"/>
  </r>
  <r>
    <n v="54"/>
    <x v="1572"/>
    <s v="MC-14"/>
    <s v="10.17N, 102.07E"/>
    <n v="241"/>
    <n v="8000"/>
    <n v="0"/>
    <x v="1"/>
  </r>
  <r>
    <n v="38"/>
    <x v="1573"/>
    <s v="MC-01"/>
    <s v="80.73N, 101.41W"/>
    <n v="77"/>
    <n v="11382"/>
    <n v="11382"/>
    <x v="19"/>
  </r>
  <r>
    <n v="38"/>
    <x v="1501"/>
    <s v="MC-03"/>
    <s v="59.01N, 106.85W"/>
    <n v="147"/>
    <n v="4731"/>
    <n v="0"/>
    <x v="24"/>
  </r>
  <r>
    <n v="34"/>
    <x v="1574"/>
    <s v="MC-06"/>
    <s v="34.64N, 95.77E"/>
    <n v="133"/>
    <n v="15700"/>
    <n v="0"/>
    <x v="8"/>
  </r>
  <r>
    <n v="31"/>
    <x v="1292"/>
    <s v="MC-01"/>
    <s v="66.23N, 107.47W"/>
    <n v="241"/>
    <n v="12605"/>
    <n v="0"/>
    <x v="19"/>
  </r>
  <r>
    <n v="38"/>
    <x v="1575"/>
    <s v="MC-01"/>
    <s v="78.71N, 123.33W"/>
    <n v="25"/>
    <n v="6409"/>
    <n v="6409"/>
    <x v="19"/>
  </r>
  <r>
    <n v="95"/>
    <x v="1576"/>
    <s v="MC-10"/>
    <s v="27.70N, 85.48W"/>
    <n v="631"/>
    <n v="9985"/>
    <n v="0"/>
    <x v="23"/>
  </r>
  <r>
    <n v="43"/>
    <x v="1577"/>
    <s v="MC-17"/>
    <s v="18.04S, 99.50W"/>
    <n v="120"/>
    <n v="1267"/>
    <n v="0"/>
    <x v="20"/>
  </r>
  <r>
    <n v="72"/>
    <x v="1578"/>
    <s v="MC-25"/>
    <s v="37.20S, 102.31W"/>
    <n v="128"/>
    <n v="15700"/>
    <n v="0"/>
    <x v="16"/>
  </r>
  <r>
    <n v="46"/>
    <x v="28"/>
    <s v="MC-25"/>
    <s v="58.15S, 104.88W"/>
    <n v="14"/>
    <n v="4563"/>
    <n v="4563"/>
    <x v="16"/>
  </r>
  <r>
    <n v="41"/>
    <x v="1579"/>
    <s v="MC-05"/>
    <s v="60.39N, 48.19E"/>
    <n v="80"/>
    <n v="8791"/>
    <n v="8791"/>
    <x v="2"/>
  </r>
  <r>
    <n v="30"/>
    <x v="1580"/>
    <s v="MC-09"/>
    <s v="25.47N, 96.60W"/>
    <n v="175"/>
    <n v="6409"/>
    <n v="0"/>
    <x v="5"/>
  </r>
  <r>
    <n v="83"/>
    <x v="1581"/>
    <s v="MC-01"/>
    <s v="73.62N, 93.82E"/>
    <n v="85"/>
    <n v="5622"/>
    <n v="5622"/>
    <x v="19"/>
  </r>
  <r>
    <n v="18"/>
    <x v="1582"/>
    <s v="MC-24"/>
    <s v="39.48S, 175.07W"/>
    <n v="117"/>
    <n v="13054"/>
    <n v="0"/>
    <x v="10"/>
  </r>
  <r>
    <n v="17"/>
    <x v="1583"/>
    <s v="MC-21"/>
    <s v="2.14S, 66.80E"/>
    <n v="124"/>
    <n v="3313"/>
    <n v="0"/>
    <x v="27"/>
  </r>
  <r>
    <n v="19"/>
    <x v="1584"/>
    <s v="MC-07"/>
    <s v="35.09N, 171.86E"/>
    <n v="11"/>
    <n v="1138"/>
    <n v="1138"/>
    <x v="4"/>
  </r>
  <r>
    <n v="61"/>
    <x v="1585"/>
    <s v="MC-30"/>
    <s v="67.09S, 14.23W"/>
    <n v="12"/>
    <n v="45837"/>
    <n v="45837"/>
    <x v="15"/>
  </r>
  <r>
    <n v="98"/>
    <x v="1586"/>
    <s v="MC-28"/>
    <s v="47.91S, 89.34E"/>
    <n v="572"/>
    <n v="629"/>
    <n v="0"/>
    <x v="18"/>
  </r>
  <r>
    <n v="42"/>
    <x v="1587"/>
    <s v="MC-15"/>
    <s v="8.89N, 145.01E"/>
    <n v="113"/>
    <n v="4398"/>
    <n v="0"/>
    <x v="12"/>
  </r>
  <r>
    <n v="46"/>
    <x v="1588"/>
    <s v="MC-25"/>
    <s v="49.17S, 112.08W"/>
    <n v="9"/>
    <n v="2188"/>
    <n v="2188"/>
    <x v="16"/>
  </r>
  <r>
    <n v="15"/>
    <x v="1589"/>
    <s v="MC-16"/>
    <s v="29.84S, 150.14W"/>
    <n v="20"/>
    <n v="10313"/>
    <n v="10313"/>
    <x v="21"/>
  </r>
  <r>
    <n v="35"/>
    <x v="1590"/>
    <s v="MC-17"/>
    <s v="9.73S, 115.20W"/>
    <n v="482"/>
    <n v="8000"/>
    <n v="0"/>
    <x v="20"/>
  </r>
  <r>
    <n v="45"/>
    <x v="1591"/>
    <s v="MC-21"/>
    <s v="11.30S, 53.64E"/>
    <n v="72"/>
    <n v="3167"/>
    <n v="3167"/>
    <x v="27"/>
  </r>
  <r>
    <n v="26"/>
    <x v="890"/>
    <s v="MC-21"/>
    <s v="24.63S, 73.09E"/>
    <n v="204"/>
    <n v="3313"/>
    <n v="0"/>
    <x v="27"/>
  </r>
  <r>
    <n v="83"/>
    <x v="1592"/>
    <s v="MC-06"/>
    <s v="39.45N, 72.74E"/>
    <n v="389"/>
    <n v="24621"/>
    <n v="0"/>
    <x v="8"/>
  </r>
  <r>
    <n v="87"/>
    <x v="1593"/>
    <s v="MC-26"/>
    <s v="43.47S, 8.12W"/>
    <n v="63"/>
    <n v="11771"/>
    <n v="11771"/>
    <x v="13"/>
  </r>
  <r>
    <n v="21"/>
    <x v="1594"/>
    <s v="MC-17"/>
    <s v="10.41S, 113.71W"/>
    <n v="221"/>
    <n v="5812"/>
    <n v="0"/>
    <x v="20"/>
  </r>
  <r>
    <n v="61"/>
    <x v="1595"/>
    <s v="MC-30"/>
    <s v="72.85S, 18.62W"/>
    <n v="157"/>
    <n v="15109"/>
    <n v="0"/>
    <x v="15"/>
  </r>
  <r>
    <n v="26"/>
    <x v="1596"/>
    <s v="MC-28"/>
    <s v="40.32S, 72.27E"/>
    <n v="231"/>
    <n v="1920"/>
    <n v="0"/>
    <x v="18"/>
  </r>
  <r>
    <n v="76"/>
    <x v="1597"/>
    <s v="MC-07"/>
    <s v="51.27N, 154.26E"/>
    <n v="15"/>
    <n v="4398"/>
    <n v="4398"/>
    <x v="4"/>
  </r>
  <r>
    <n v="52"/>
    <x v="1598"/>
    <s v="MC-08"/>
    <s v="9.35N, 143.53W"/>
    <n v="447"/>
    <n v="883"/>
    <n v="0"/>
    <x v="28"/>
  </r>
  <r>
    <n v="12"/>
    <x v="1599"/>
    <s v="MC-09"/>
    <s v="6.79N, 120.57W"/>
    <n v="70"/>
    <n v="5255"/>
    <n v="5255"/>
    <x v="5"/>
  </r>
  <r>
    <n v="76"/>
    <x v="1600"/>
    <s v="MC-07"/>
    <s v="46.42N, 161.75E"/>
    <n v="36"/>
    <n v="6409"/>
    <n v="6409"/>
    <x v="4"/>
  </r>
  <r>
    <n v="5"/>
    <x v="1601"/>
    <s v="MC-21"/>
    <s v="11.38S, 71.66E"/>
    <n v="50"/>
    <n v="2188"/>
    <n v="2188"/>
    <x v="27"/>
  </r>
  <r>
    <n v="24"/>
    <x v="1602"/>
    <s v="MC-29"/>
    <s v="38.09S, 132.52E"/>
    <n v="106"/>
    <n v="4235"/>
    <n v="0"/>
    <x v="3"/>
  </r>
  <r>
    <n v="18"/>
    <x v="1603"/>
    <s v="MC-23"/>
    <s v="4.24S, 153.67E"/>
    <n v="75"/>
    <n v="4398"/>
    <n v="4398"/>
    <x v="6"/>
  </r>
  <r>
    <n v="51"/>
    <x v="1604"/>
    <s v="MC-25"/>
    <s v="39.12S, 61.80W"/>
    <n v="20"/>
    <n v="10313"/>
    <n v="10313"/>
    <x v="16"/>
  </r>
  <r>
    <n v="42"/>
    <x v="1605"/>
    <s v="MC-07"/>
    <s v="37.85N, 155.38E"/>
    <n v="447"/>
    <n v="10313"/>
    <n v="0"/>
    <x v="4"/>
  </r>
  <r>
    <n v="90"/>
    <x v="1606"/>
    <s v="MC-24"/>
    <s v="51.92S, 167.26W"/>
    <n v="124"/>
    <n v="63326"/>
    <n v="0"/>
    <x v="10"/>
  </r>
  <r>
    <n v="34"/>
    <x v="1607"/>
    <s v="MC-14"/>
    <s v="17.92N, 122.10E"/>
    <n v="117"/>
    <n v="2599"/>
    <n v="0"/>
    <x v="1"/>
  </r>
  <r>
    <n v="52"/>
    <x v="1608"/>
    <s v="MC-09"/>
    <s v="3.49N, 105.00W"/>
    <n v="77"/>
    <n v="5812"/>
    <n v="5812"/>
    <x v="5"/>
  </r>
  <r>
    <n v="42"/>
    <x v="1609"/>
    <s v="MC-15"/>
    <s v="9.61N, 154.03E"/>
    <n v="85"/>
    <n v="1267"/>
    <n v="1267"/>
    <x v="12"/>
  </r>
  <r>
    <n v="94"/>
    <x v="1610"/>
    <s v="MC-29"/>
    <s v="39.42S, 141.42E"/>
    <n v="15"/>
    <n v="14025"/>
    <n v="14025"/>
    <x v="3"/>
  </r>
  <r>
    <n v="95"/>
    <x v="1611"/>
    <s v="MC-10"/>
    <s v="20.59N, 77.63W"/>
    <n v="163"/>
    <n v="3313"/>
    <n v="0"/>
    <x v="23"/>
  </r>
  <r>
    <n v="99"/>
    <x v="1612"/>
    <s v="MC-12"/>
    <s v="16.87N, 13.82E"/>
    <n v="65"/>
    <n v="1526"/>
    <n v="1526"/>
    <x v="11"/>
  </r>
  <r>
    <n v="95"/>
    <x v="1613"/>
    <s v="MC-10"/>
    <s v="8.34N, 85.40W"/>
    <n v="142"/>
    <n v="3919"/>
    <n v="0"/>
    <x v="23"/>
  </r>
  <r>
    <n v="23"/>
    <x v="1413"/>
    <s v="MC-16"/>
    <s v="17.99S, 172.04W"/>
    <n v="54"/>
    <n v="3461"/>
    <n v="3461"/>
    <x v="21"/>
  </r>
  <r>
    <n v="86"/>
    <x v="1614"/>
    <s v="MC-01"/>
    <s v="73.44N, 125.99E"/>
    <n v="75"/>
    <n v="883"/>
    <n v="883"/>
    <x v="19"/>
  </r>
  <r>
    <n v="17"/>
    <x v="1615"/>
    <s v="MC-13"/>
    <s v="9.22N, 72.60E"/>
    <n v="117"/>
    <n v="756"/>
    <n v="0"/>
    <x v="0"/>
  </r>
  <r>
    <n v="1"/>
    <x v="1616"/>
    <s v="MC-06"/>
    <s v="51.26N, 61.00E"/>
    <n v="325"/>
    <n v="3022"/>
    <n v="0"/>
    <x v="8"/>
  </r>
  <r>
    <n v="82"/>
    <x v="1339"/>
    <s v="MC-29"/>
    <s v="33.87S, 160.27E"/>
    <n v="702"/>
    <n v="1267"/>
    <n v="0"/>
    <x v="3"/>
  </r>
  <r>
    <n v="98"/>
    <x v="1617"/>
    <s v="MC-28"/>
    <s v="49.41S, 83.99E"/>
    <n v="120"/>
    <n v="11771"/>
    <n v="0"/>
    <x v="18"/>
  </r>
  <r>
    <n v="44"/>
    <x v="1618"/>
    <s v="MC-01"/>
    <s v="77.17N, 135.50E"/>
    <n v="120"/>
    <n v="31157"/>
    <n v="0"/>
    <x v="19"/>
  </r>
  <r>
    <n v="75"/>
    <x v="1619"/>
    <s v="MC-28"/>
    <s v="49.52S, 104.10E"/>
    <n v="65"/>
    <n v="5076"/>
    <n v="5076"/>
    <x v="18"/>
  </r>
  <r>
    <n v="61"/>
    <x v="1620"/>
    <s v="MC-30"/>
    <s v="68.62S, 26.25W"/>
    <n v="241"/>
    <n v="20205"/>
    <n v="0"/>
    <x v="15"/>
  </r>
  <r>
    <n v="47"/>
    <x v="1621"/>
    <s v="MC-11"/>
    <s v="15.13N, 23.69W"/>
    <n v="32"/>
    <n v="3764"/>
    <n v="3764"/>
    <x v="22"/>
  </r>
  <r>
    <n v="4"/>
    <x v="1622"/>
    <s v="MC-26"/>
    <s v="54.50S, 41.59W"/>
    <n v="137"/>
    <n v="22220"/>
    <n v="0"/>
    <x v="13"/>
  </r>
  <r>
    <n v="49"/>
    <x v="1623"/>
    <s v="MC-19"/>
    <s v="26.14S, 29.99W"/>
    <n v="54"/>
    <n v="3612"/>
    <n v="3612"/>
    <x v="14"/>
  </r>
  <r>
    <n v="95"/>
    <x v="1624"/>
    <s v="MC-17"/>
    <s v="9.19S, 91.38W"/>
    <n v="45"/>
    <n v="7279"/>
    <n v="7279"/>
    <x v="20"/>
  </r>
  <r>
    <n v="80"/>
    <x v="1625"/>
    <s v="MC-02"/>
    <s v="49.21N, 164.88W"/>
    <n v="90"/>
    <n v="9985"/>
    <n v="9985"/>
    <x v="29"/>
  </r>
  <r>
    <n v="69"/>
    <x v="1626"/>
    <s v="MC-07"/>
    <s v="49.85N, 158.36E"/>
    <n v="54"/>
    <n v="9074"/>
    <n v="9074"/>
    <x v="4"/>
  </r>
  <r>
    <n v="86"/>
    <x v="1627"/>
    <s v="MC-01"/>
    <s v="84.93N, 111.25E"/>
    <n v="63"/>
    <n v="26004"/>
    <n v="26004"/>
    <x v="19"/>
  </r>
  <r>
    <n v="71"/>
    <x v="1628"/>
    <s v="MC-24"/>
    <s v="39.22S, 149.60W"/>
    <n v="90"/>
    <n v="23366"/>
    <n v="23366"/>
    <x v="10"/>
  </r>
  <r>
    <n v="12"/>
    <x v="1629"/>
    <s v="MC-09"/>
    <s v="7.32N, 105.92W"/>
    <n v="212"/>
    <n v="1656"/>
    <n v="0"/>
    <x v="5"/>
  </r>
  <r>
    <n v="10"/>
    <x v="1630"/>
    <s v="MC-19"/>
    <s v="17.99S, 42.06W"/>
    <n v="264"/>
    <n v="9985"/>
    <n v="0"/>
    <x v="14"/>
  </r>
  <r>
    <n v="97"/>
    <x v="1631"/>
    <s v="MC-01"/>
    <s v="89.97N, 21.57W"/>
    <n v="72"/>
    <n v="2324"/>
    <n v="2324"/>
    <x v="19"/>
  </r>
  <r>
    <n v="10"/>
    <x v="1632"/>
    <s v="MC-19"/>
    <s v="15.94S, 39.30W"/>
    <n v="27"/>
    <n v="5076"/>
    <n v="5076"/>
    <x v="14"/>
  </r>
  <r>
    <n v="20"/>
    <x v="1633"/>
    <s v="MC-28"/>
    <s v="60.77S, 77.56E"/>
    <n v="63"/>
    <n v="3461"/>
    <n v="3461"/>
    <x v="18"/>
  </r>
  <r>
    <n v="66"/>
    <x v="1634"/>
    <s v="MC-14"/>
    <s v="16.80N, 134.17E"/>
    <n v="137"/>
    <n v="2188"/>
    <n v="0"/>
    <x v="1"/>
  </r>
  <r>
    <n v="69"/>
    <x v="1260"/>
    <s v="MC-07"/>
    <s v="56.10N, 172.86E"/>
    <n v="12"/>
    <n v="12605"/>
    <n v="12605"/>
    <x v="4"/>
  </r>
  <r>
    <n v="94"/>
    <x v="1152"/>
    <s v="MC-22"/>
    <s v="28.37S, 127.14E"/>
    <n v="106"/>
    <n v="7052"/>
    <n v="0"/>
    <x v="9"/>
  </r>
  <r>
    <n v="54"/>
    <x v="1635"/>
    <s v="MC-14"/>
    <s v="2.75N, 109.88E"/>
    <n v="157"/>
    <n v="5622"/>
    <n v="0"/>
    <x v="1"/>
  </r>
  <r>
    <n v="17"/>
    <x v="1636"/>
    <s v="MC-06"/>
    <s v="36.15N, 85.68E"/>
    <n v="117"/>
    <n v="8519"/>
    <n v="0"/>
    <x v="8"/>
  </r>
  <r>
    <n v="56"/>
    <x v="1637"/>
    <s v="MC-18"/>
    <s v="12.64S, 65.33W"/>
    <n v="45"/>
    <n v="9670"/>
    <n v="9670"/>
    <x v="25"/>
  </r>
  <r>
    <n v="44"/>
    <x v="1638"/>
    <s v="MC-07"/>
    <s v="43.75N, 127.97E"/>
    <n v="15"/>
    <n v="5812"/>
    <n v="5812"/>
    <x v="4"/>
  </r>
  <r>
    <n v="15"/>
    <x v="1639"/>
    <s v="MC-16"/>
    <s v="23.95S, 162.12W"/>
    <n v="163"/>
    <n v="1788"/>
    <n v="0"/>
    <x v="21"/>
  </r>
  <r>
    <n v="41"/>
    <x v="1640"/>
    <s v="MC-05"/>
    <s v="61.78N, 26.65E"/>
    <n v="80"/>
    <n v="18486"/>
    <n v="18486"/>
    <x v="2"/>
  </r>
  <r>
    <n v="44"/>
    <x v="1641"/>
    <s v="MC-01"/>
    <s v="81.63N, 136.57E"/>
    <n v="20"/>
    <n v="11011"/>
    <n v="11011"/>
    <x v="19"/>
  </r>
  <r>
    <n v="99"/>
    <x v="1642"/>
    <s v="MC-05"/>
    <s v="50.05N, 31.67E"/>
    <n v="572"/>
    <n v="12605"/>
    <n v="0"/>
    <x v="2"/>
  </r>
  <r>
    <n v="41"/>
    <x v="1643"/>
    <s v="MC-01"/>
    <s v="67.26N, 15.79E"/>
    <n v="90"/>
    <n v="2188"/>
    <n v="2188"/>
    <x v="19"/>
  </r>
  <r>
    <n v="82"/>
    <x v="1644"/>
    <s v="MC-23"/>
    <s v="23.18S, 172.50E"/>
    <n v="59"/>
    <n v="6006"/>
    <n v="6006"/>
    <x v="6"/>
  </r>
  <r>
    <n v="29"/>
    <x v="1645"/>
    <s v="MC-24"/>
    <s v="46.50S, 154.12W"/>
    <n v="117"/>
    <n v="12178"/>
    <n v="0"/>
    <x v="10"/>
  </r>
  <r>
    <n v="9"/>
    <x v="1646"/>
    <s v="MC-19"/>
    <s v="22.18S, 28.08W"/>
    <n v="212"/>
    <n v="1656"/>
    <n v="0"/>
    <x v="14"/>
  </r>
  <r>
    <n v="69"/>
    <x v="1647"/>
    <s v="MC-07"/>
    <s v="53.54N, 144.69E"/>
    <n v="572"/>
    <n v="16330"/>
    <n v="0"/>
    <x v="4"/>
  </r>
  <r>
    <n v="97"/>
    <x v="1648"/>
    <s v="MC-01"/>
    <s v="70.26N, 15.29W"/>
    <n v="128"/>
    <n v="3167"/>
    <n v="0"/>
    <x v="19"/>
  </r>
  <r>
    <n v="21"/>
    <x v="1649"/>
    <s v="MC-09"/>
    <s v="3.77N, 121.30W"/>
    <n v="65"/>
    <n v="6409"/>
    <n v="6409"/>
    <x v="5"/>
  </r>
  <r>
    <n v="14"/>
    <x v="1650"/>
    <s v="MC-11"/>
    <s v="21.27N, 13.80W"/>
    <n v="50"/>
    <n v="10313"/>
    <n v="10313"/>
    <x v="22"/>
  </r>
  <r>
    <n v="65"/>
    <x v="1651"/>
    <s v="MC-19"/>
    <s v="15.12S, 17.21W"/>
    <n v="204"/>
    <n v="2599"/>
    <n v="0"/>
    <x v="14"/>
  </r>
  <r>
    <n v="31"/>
    <x v="1652"/>
    <s v="MC-01"/>
    <s v="66.51N, 99.23W"/>
    <n v="1270"/>
    <n v="8519"/>
    <n v="0"/>
    <x v="19"/>
  </r>
  <r>
    <n v="10"/>
    <x v="1653"/>
    <s v="MC-18"/>
    <s v="28.79S, 74.23W"/>
    <n v="34"/>
    <n v="17000"/>
    <n v="17000"/>
    <x v="25"/>
  </r>
  <r>
    <n v="79"/>
    <x v="805"/>
    <s v="MC-06"/>
    <s v="33.20N, 105.54E"/>
    <n v="163"/>
    <n v="2739"/>
    <n v="0"/>
    <x v="8"/>
  </r>
  <r>
    <n v="24"/>
    <x v="1654"/>
    <s v="MC-29"/>
    <s v="43.16S, 139.07E"/>
    <n v="15"/>
    <n v="9670"/>
    <n v="9670"/>
    <x v="3"/>
  </r>
  <r>
    <n v="4"/>
    <x v="1655"/>
    <s v="MC-26"/>
    <s v="42.63S, 27.29W"/>
    <n v="47"/>
    <n v="7512"/>
    <n v="7512"/>
    <x v="13"/>
  </r>
  <r>
    <n v="56"/>
    <x v="1656"/>
    <s v="MC-18"/>
    <s v="17.87S, 87.20W"/>
    <n v="124"/>
    <n v="7279"/>
    <n v="0"/>
    <x v="25"/>
  </r>
  <r>
    <n v="18"/>
    <x v="1657"/>
    <s v="MC-23"/>
    <s v="16.78S, 150.98E"/>
    <n v="416"/>
    <n v="9366"/>
    <n v="0"/>
    <x v="6"/>
  </r>
  <r>
    <n v="12"/>
    <x v="1649"/>
    <s v="MC-09"/>
    <s v="7.29N, 121.00W"/>
    <n v="277"/>
    <n v="8255"/>
    <n v="0"/>
    <x v="5"/>
  </r>
  <r>
    <n v="89"/>
    <x v="1658"/>
    <s v="MC-25"/>
    <s v="42.54S, 118.79W"/>
    <n v="163"/>
    <n v="17000"/>
    <n v="0"/>
    <x v="16"/>
  </r>
  <r>
    <n v="56"/>
    <x v="1659"/>
    <s v="MC-18"/>
    <s v="26.14S, 81.60W"/>
    <n v="39"/>
    <n v="6618"/>
    <n v="6618"/>
    <x v="25"/>
  </r>
  <r>
    <n v="95"/>
    <x v="296"/>
    <s v="MC-09"/>
    <s v="14.94N, 96.52W"/>
    <n v="30"/>
    <n v="1267"/>
    <n v="1267"/>
    <x v="5"/>
  </r>
  <r>
    <n v="38"/>
    <x v="1660"/>
    <s v="MC-01"/>
    <s v="74.37N, 98.65W"/>
    <n v="52"/>
    <n v="14025"/>
    <n v="14025"/>
    <x v="19"/>
  </r>
  <r>
    <n v="56"/>
    <x v="1661"/>
    <s v="MC-25"/>
    <s v="37.91S, 65.75W"/>
    <n v="277"/>
    <n v="10313"/>
    <n v="0"/>
    <x v="16"/>
  </r>
  <r>
    <n v="58"/>
    <x v="200"/>
    <s v="MC-26"/>
    <s v="63.48S, 6.63W"/>
    <n v="11"/>
    <n v="15700"/>
    <n v="15700"/>
    <x v="13"/>
  </r>
  <r>
    <n v="38"/>
    <x v="1126"/>
    <s v="MC-01"/>
    <s v="71.49N, 110.41W"/>
    <n v="96"/>
    <n v="9074"/>
    <n v="9074"/>
    <x v="19"/>
  </r>
  <r>
    <n v="12"/>
    <x v="1662"/>
    <s v="MC-17"/>
    <s v="7.32S, 109.98W"/>
    <n v="57"/>
    <n v="6205"/>
    <n v="6205"/>
    <x v="20"/>
  </r>
  <r>
    <n v="99"/>
    <x v="1663"/>
    <s v="MC-05"/>
    <s v="35.13N, 24.84E"/>
    <n v="147"/>
    <n v="15700"/>
    <n v="0"/>
    <x v="2"/>
  </r>
  <r>
    <n v="72"/>
    <x v="882"/>
    <s v="MC-17"/>
    <s v="21.49S, 120.97W"/>
    <n v="212"/>
    <n v="9366"/>
    <n v="0"/>
    <x v="20"/>
  </r>
  <r>
    <n v="18"/>
    <x v="1664"/>
    <s v="MC-23"/>
    <s v="29.46S, 179.12E"/>
    <n v="231"/>
    <n v="13054"/>
    <n v="0"/>
    <x v="6"/>
  </r>
  <r>
    <n v="100"/>
    <x v="1130"/>
    <s v="MC-24"/>
    <s v="53.62S, 153.15W"/>
    <n v="231"/>
    <n v="5622"/>
    <n v="0"/>
    <x v="10"/>
  </r>
  <r>
    <n v="8"/>
    <x v="1665"/>
    <s v="MC-27"/>
    <s v="32.54S, 11.56E"/>
    <n v="96"/>
    <n v="1138"/>
    <n v="1138"/>
    <x v="17"/>
  </r>
  <r>
    <n v="75"/>
    <x v="776"/>
    <s v="MC-28"/>
    <s v="31.60S, 119.95E"/>
    <n v="631"/>
    <n v="2880"/>
    <n v="0"/>
    <x v="18"/>
  </r>
  <r>
    <n v="76"/>
    <x v="1666"/>
    <s v="MC-07"/>
    <s v="32.26N, 161.82E"/>
    <n v="34"/>
    <n v="9985"/>
    <n v="9985"/>
    <x v="4"/>
  </r>
  <r>
    <n v="20"/>
    <x v="1667"/>
    <s v="MC-27"/>
    <s v="59.53S, 58.79E"/>
    <n v="204"/>
    <n v="12605"/>
    <n v="0"/>
    <x v="17"/>
  </r>
  <r>
    <n v="55"/>
    <x v="1668"/>
    <s v="MC-15"/>
    <s v="21.02N, 161.54E"/>
    <n v="75"/>
    <n v="883"/>
    <n v="883"/>
    <x v="12"/>
  </r>
  <r>
    <n v="41"/>
    <x v="1669"/>
    <s v="MC-05"/>
    <s v="58.49N, 49.41E"/>
    <n v="124"/>
    <n v="56210"/>
    <n v="0"/>
    <x v="2"/>
  </r>
  <r>
    <n v="45"/>
    <x v="1670"/>
    <s v="MC-21"/>
    <s v="2.71S, 70.47E"/>
    <n v="72"/>
    <n v="5436"/>
    <n v="5436"/>
    <x v="27"/>
  </r>
  <r>
    <n v="91"/>
    <x v="1671"/>
    <s v="MC-01"/>
    <s v="72.91N, 140.12W"/>
    <n v="231"/>
    <n v="629"/>
    <n v="0"/>
    <x v="19"/>
  </r>
  <r>
    <n v="87"/>
    <x v="96"/>
    <s v="MC-19"/>
    <s v="24.46S, 26.77W"/>
    <n v="221"/>
    <n v="11011"/>
    <n v="0"/>
    <x v="14"/>
  </r>
  <r>
    <n v="10"/>
    <x v="1672"/>
    <s v="MC-19"/>
    <s v="1.26S, 42.16W"/>
    <n v="188"/>
    <n v="5436"/>
    <n v="0"/>
    <x v="14"/>
  </r>
  <r>
    <n v="10"/>
    <x v="1673"/>
    <s v="MC-26"/>
    <s v="40.12S, 34.17W"/>
    <n v="54"/>
    <n v="4731"/>
    <n v="4731"/>
    <x v="13"/>
  </r>
  <r>
    <n v="70"/>
    <x v="955"/>
    <s v="MC-19"/>
    <s v="24.88S, 35.63W"/>
    <n v="47"/>
    <n v="15109"/>
    <n v="15109"/>
    <x v="14"/>
  </r>
  <r>
    <n v="22"/>
    <x v="1674"/>
    <s v="MC-13"/>
    <s v="15.53N, 61.43E"/>
    <n v="181"/>
    <n v="1526"/>
    <n v="0"/>
    <x v="0"/>
  </r>
  <r>
    <n v="32"/>
    <x v="1675"/>
    <s v="MC-17"/>
    <s v="25.91S, 114.82W"/>
    <n v="27"/>
    <n v="1788"/>
    <n v="1788"/>
    <x v="20"/>
  </r>
  <r>
    <n v="10"/>
    <x v="1676"/>
    <s v="MC-18"/>
    <s v="16.95S, 62.51W"/>
    <n v="90"/>
    <n v="2188"/>
    <n v="2188"/>
    <x v="25"/>
  </r>
  <r>
    <n v="55"/>
    <x v="1677"/>
    <s v="MC-15"/>
    <s v="28.11N, 163.68E"/>
    <n v="30"/>
    <n v="2599"/>
    <n v="2599"/>
    <x v="12"/>
  </r>
  <r>
    <n v="34"/>
    <x v="1678"/>
    <s v="MC-14"/>
    <s v="11.16N, 108.69E"/>
    <n v="106"/>
    <n v="2324"/>
    <n v="0"/>
    <x v="1"/>
  </r>
  <r>
    <n v="83"/>
    <x v="1679"/>
    <s v="MC-06"/>
    <s v="64.17N, 66.20E"/>
    <n v="75"/>
    <n v="2880"/>
    <n v="2880"/>
    <x v="8"/>
  </r>
  <r>
    <n v="5"/>
    <x v="1680"/>
    <s v="MC-21"/>
    <s v="9.16S, 67.53E"/>
    <n v="702"/>
    <n v="3461"/>
    <n v="0"/>
    <x v="27"/>
  </r>
  <r>
    <n v="45"/>
    <x v="1681"/>
    <s v="MC-21"/>
    <s v="9.88S, 76.56E"/>
    <n v="47"/>
    <n v="5812"/>
    <n v="5812"/>
    <x v="27"/>
  </r>
  <r>
    <n v="52"/>
    <x v="1682"/>
    <s v="MC-17"/>
    <s v="2.80S, 108.10W"/>
    <n v="93"/>
    <n v="1138"/>
    <n v="1138"/>
    <x v="20"/>
  </r>
  <r>
    <n v="58"/>
    <x v="904"/>
    <s v="MC-30"/>
    <s v="70.21S, 16.45W"/>
    <n v="61"/>
    <n v="8255"/>
    <n v="8255"/>
    <x v="15"/>
  </r>
  <r>
    <n v="76"/>
    <x v="1683"/>
    <s v="MC-02"/>
    <s v="60.00N, 174.41W"/>
    <n v="169"/>
    <n v="21171"/>
    <n v="0"/>
    <x v="29"/>
  </r>
  <r>
    <n v="19"/>
    <x v="1684"/>
    <s v="MC-07"/>
    <s v="60.89N, 157.09E"/>
    <n v="175"/>
    <n v="2461"/>
    <n v="0"/>
    <x v="4"/>
  </r>
  <r>
    <n v="85"/>
    <x v="1228"/>
    <s v="MC-14"/>
    <s v="4.24N, 93.04E"/>
    <n v="241"/>
    <n v="883"/>
    <n v="0"/>
    <x v="1"/>
  </r>
  <r>
    <n v="79"/>
    <x v="1685"/>
    <s v="MC-14"/>
    <s v="10.40N, 105.94E"/>
    <n v="631"/>
    <n v="7052"/>
    <n v="0"/>
    <x v="1"/>
  </r>
  <r>
    <n v="34"/>
    <x v="1686"/>
    <s v="MC-14"/>
    <s v="18.41N, 120.74E"/>
    <n v="34"/>
    <n v="4398"/>
    <n v="4398"/>
    <x v="1"/>
  </r>
  <r>
    <n v="34"/>
    <x v="1687"/>
    <s v="MC-06"/>
    <s v="39.12N, 98.60E"/>
    <n v="344"/>
    <n v="1010"/>
    <n v="0"/>
    <x v="8"/>
  </r>
  <r>
    <n v="47"/>
    <x v="1688"/>
    <s v="MC-12"/>
    <s v="1.78N, 2.62E"/>
    <n v="344"/>
    <n v="1138"/>
    <n v="0"/>
    <x v="11"/>
  </r>
  <r>
    <n v="6"/>
    <x v="1689"/>
    <s v="MC-01"/>
    <s v="84.12N, 139.66E"/>
    <n v="307"/>
    <n v="41937"/>
    <n v="0"/>
    <x v="19"/>
  </r>
  <r>
    <n v="14"/>
    <x v="1690"/>
    <s v="MC-11"/>
    <s v="8.90N, 18.76W"/>
    <n v="124"/>
    <n v="1267"/>
    <n v="0"/>
    <x v="22"/>
  </r>
  <r>
    <n v="87"/>
    <x v="1691"/>
    <s v="MC-26"/>
    <s v="42.04S, 23.95W"/>
    <n v="41"/>
    <n v="2880"/>
    <n v="2880"/>
    <x v="13"/>
  </r>
  <r>
    <n v="88"/>
    <x v="1441"/>
    <s v="MC-19"/>
    <s v="10.32S, 21.68W"/>
    <n v="181"/>
    <n v="3612"/>
    <n v="0"/>
    <x v="14"/>
  </r>
  <r>
    <n v="28"/>
    <x v="1692"/>
    <s v="MC-30"/>
    <s v="85.37S, 74.86W"/>
    <n v="22"/>
    <n v="41937"/>
    <n v="41937"/>
    <x v="15"/>
  </r>
  <r>
    <n v="46"/>
    <x v="1693"/>
    <s v="MC-25"/>
    <s v="63.83S, 118.29W"/>
    <n v="204"/>
    <n v="5812"/>
    <n v="0"/>
    <x v="16"/>
  </r>
  <r>
    <n v="42"/>
    <x v="1694"/>
    <s v="MC-08"/>
    <s v="5.69N, 179.55W"/>
    <n v="41"/>
    <n v="3919"/>
    <n v="3919"/>
    <x v="28"/>
  </r>
  <r>
    <n v="95"/>
    <x v="743"/>
    <s v="MC-10"/>
    <s v="6.62N, 81.66W"/>
    <n v="61"/>
    <n v="1267"/>
    <n v="1267"/>
    <x v="23"/>
  </r>
  <r>
    <n v="22"/>
    <x v="1695"/>
    <s v="MC-13"/>
    <s v="21.53N, 51.50E"/>
    <n v="147"/>
    <n v="1396"/>
    <n v="0"/>
    <x v="0"/>
  </r>
  <r>
    <n v="78"/>
    <x v="1696"/>
    <s v="MC-16"/>
    <s v="7.46S, 165.59W"/>
    <n v="181"/>
    <n v="1788"/>
    <n v="0"/>
    <x v="21"/>
  </r>
  <r>
    <n v="70"/>
    <x v="1697"/>
    <s v="MC-19"/>
    <s v="28.18S, 42.93W"/>
    <n v="15"/>
    <n v="14551"/>
    <n v="14551"/>
    <x v="14"/>
  </r>
  <r>
    <n v="33"/>
    <x v="1698"/>
    <s v="MC-01"/>
    <s v="66.69N, 53.38E"/>
    <n v="389"/>
    <n v="6205"/>
    <n v="0"/>
    <x v="19"/>
  </r>
  <r>
    <n v="82"/>
    <x v="1699"/>
    <s v="MC-29"/>
    <s v="46.59S, 172.40E"/>
    <n v="30"/>
    <n v="16330"/>
    <n v="16330"/>
    <x v="3"/>
  </r>
  <r>
    <n v="99"/>
    <x v="1700"/>
    <s v="MC-12"/>
    <s v="27.01N, 4.00E"/>
    <n v="1270"/>
    <n v="3764"/>
    <n v="0"/>
    <x v="11"/>
  </r>
  <r>
    <n v="20"/>
    <x v="978"/>
    <s v="MC-28"/>
    <s v="46.16S, 64.89E"/>
    <n v="157"/>
    <n v="56210"/>
    <n v="0"/>
    <x v="18"/>
  </r>
  <r>
    <n v="26"/>
    <x v="1701"/>
    <s v="MC-20"/>
    <s v="26.84S, 41.22E"/>
    <n v="307"/>
    <n v="6618"/>
    <n v="0"/>
    <x v="26"/>
  </r>
  <r>
    <n v="5"/>
    <x v="1702"/>
    <s v="MC-13"/>
    <s v="28.43N, 72.33E"/>
    <n v="188"/>
    <n v="13054"/>
    <n v="0"/>
    <x v="0"/>
  </r>
  <r>
    <n v="27"/>
    <x v="1703"/>
    <s v="MC-30"/>
    <s v="77.42S, 86.00E"/>
    <n v="307"/>
    <n v="13527"/>
    <n v="0"/>
    <x v="15"/>
  </r>
  <r>
    <n v="82"/>
    <x v="1704"/>
    <s v="MC-29"/>
    <s v="48.74S, 136.95E"/>
    <n v="77"/>
    <n v="8791"/>
    <n v="8791"/>
    <x v="3"/>
  </r>
  <r>
    <n v="94"/>
    <x v="1705"/>
    <s v="MC-29"/>
    <s v="34.17S, 161.94E"/>
    <n v="117"/>
    <n v="3461"/>
    <n v="0"/>
    <x v="3"/>
  </r>
  <r>
    <n v="6"/>
    <x v="1706"/>
    <s v="MC-01"/>
    <s v="79.26N, 141.10E"/>
    <n v="365"/>
    <n v="5622"/>
    <n v="0"/>
    <x v="19"/>
  </r>
  <r>
    <n v="84"/>
    <x v="1707"/>
    <s v="MC-07"/>
    <s v="50.47N, 121.34E"/>
    <n v="15"/>
    <n v="101649"/>
    <n v="101649"/>
    <x v="4"/>
  </r>
  <r>
    <n v="85"/>
    <x v="1708"/>
    <s v="MC-21"/>
    <s v="10.33S, 73.92E"/>
    <n v="204"/>
    <n v="4076"/>
    <n v="0"/>
    <x v="27"/>
  </r>
  <r>
    <n v="46"/>
    <x v="1709"/>
    <s v="MC-25"/>
    <s v="60.87S, 110.68W"/>
    <n v="325"/>
    <n v="8255"/>
    <n v="0"/>
    <x v="16"/>
  </r>
  <r>
    <n v="39"/>
    <x v="1710"/>
    <s v="MC-29"/>
    <s v="49.04S, 173.31E"/>
    <n v="88"/>
    <n v="6618"/>
    <n v="6618"/>
    <x v="3"/>
  </r>
  <r>
    <n v="86"/>
    <x v="1711"/>
    <s v="MC-01"/>
    <s v="67.58N, 130.39E"/>
    <n v="212"/>
    <n v="3612"/>
    <n v="0"/>
    <x v="19"/>
  </r>
  <r>
    <n v="35"/>
    <x v="1712"/>
    <s v="MC-17"/>
    <s v="23.42S, 96.87W"/>
    <n v="96"/>
    <n v="11011"/>
    <n v="11011"/>
    <x v="20"/>
  </r>
  <r>
    <n v="22"/>
    <x v="1401"/>
    <s v="MC-12"/>
    <s v="22.67N, 17.36E"/>
    <n v="204"/>
    <n v="2324"/>
    <n v="0"/>
    <x v="11"/>
  </r>
  <r>
    <n v="31"/>
    <x v="1351"/>
    <s v="MC-03"/>
    <s v="56.30N, 79.49W"/>
    <n v="482"/>
    <n v="20205"/>
    <n v="0"/>
    <x v="24"/>
  </r>
  <r>
    <n v="17"/>
    <x v="1713"/>
    <s v="MC-13"/>
    <s v="22.98N, 86.37E"/>
    <n v="88"/>
    <n v="12605"/>
    <n v="12605"/>
    <x v="0"/>
  </r>
  <r>
    <n v="17"/>
    <x v="1714"/>
    <s v="MC-13"/>
    <s v="18.41N, 77.19E"/>
    <n v="416"/>
    <n v="8000"/>
    <n v="0"/>
    <x v="0"/>
  </r>
  <r>
    <n v="38"/>
    <x v="1715"/>
    <s v="MC-02"/>
    <s v="61.07N, 124.06W"/>
    <n v="221"/>
    <n v="56210"/>
    <n v="0"/>
    <x v="29"/>
  </r>
  <r>
    <n v="7"/>
    <x v="1716"/>
    <s v="MC-03"/>
    <s v="62.18N, 61.57W"/>
    <n v="1270"/>
    <n v="1788"/>
    <n v="0"/>
    <x v="24"/>
  </r>
  <r>
    <n v="38"/>
    <x v="1717"/>
    <s v="MC-01"/>
    <s v="83.57N, 128.61W"/>
    <n v="67"/>
    <n v="23366"/>
    <n v="23366"/>
    <x v="19"/>
  </r>
  <r>
    <n v="89"/>
    <x v="1718"/>
    <s v="MC-30"/>
    <s v="78.66S, 110.91W"/>
    <n v="20"/>
    <n v="19313"/>
    <n v="19313"/>
    <x v="15"/>
  </r>
  <r>
    <n v="31"/>
    <x v="1719"/>
    <s v="MC-01"/>
    <s v="78.75N, 111.02W"/>
    <n v="524"/>
    <n v="5622"/>
    <n v="0"/>
    <x v="19"/>
  </r>
  <r>
    <n v="47"/>
    <x v="1720"/>
    <s v="MC-11"/>
    <s v="5.99N, 38.14W"/>
    <n v="77"/>
    <n v="5812"/>
    <n v="5812"/>
    <x v="22"/>
  </r>
  <r>
    <n v="82"/>
    <x v="873"/>
    <s v="MC-29"/>
    <s v="45.17S, 167.93E"/>
    <n v="34"/>
    <n v="6832"/>
    <n v="6832"/>
    <x v="3"/>
  </r>
  <r>
    <n v="78"/>
    <x v="1721"/>
    <s v="MC-08"/>
    <s v="8.72N, 156.79W"/>
    <n v="93"/>
    <n v="1788"/>
    <n v="1788"/>
    <x v="28"/>
  </r>
  <r>
    <n v="27"/>
    <x v="1722"/>
    <s v="MC-28"/>
    <s v="56.00S, 96.93E"/>
    <n v="277"/>
    <n v="6205"/>
    <n v="0"/>
    <x v="18"/>
  </r>
  <r>
    <n v="65"/>
    <x v="1723"/>
    <s v="MC-19"/>
    <s v="18.13S, 6.11W"/>
    <n v="34"/>
    <n v="6006"/>
    <n v="6006"/>
    <x v="14"/>
  </r>
  <r>
    <n v="19"/>
    <x v="204"/>
    <s v="MC-07"/>
    <s v="56.56N, 158.43E"/>
    <n v="52"/>
    <n v="18486"/>
    <n v="18486"/>
    <x v="4"/>
  </r>
  <r>
    <n v="70"/>
    <x v="1724"/>
    <s v="MC-18"/>
    <s v="29.03S, 52.23W"/>
    <n v="152"/>
    <n v="5255"/>
    <n v="0"/>
    <x v="25"/>
  </r>
  <r>
    <n v="76"/>
    <x v="1725"/>
    <s v="MC-08"/>
    <s v="22.14N, 172.48W"/>
    <n v="117"/>
    <n v="9670"/>
    <n v="0"/>
    <x v="28"/>
  </r>
  <r>
    <n v="12"/>
    <x v="1726"/>
    <s v="MC-17"/>
    <s v="6.49S, 117.37W"/>
    <n v="63"/>
    <n v="1010"/>
    <n v="1010"/>
    <x v="20"/>
  </r>
  <r>
    <n v="31"/>
    <x v="1727"/>
    <s v="MC-01"/>
    <s v="71.74N, 78.41W"/>
    <n v="24"/>
    <n v="22220"/>
    <n v="22220"/>
    <x v="19"/>
  </r>
  <r>
    <n v="20"/>
    <x v="1728"/>
    <s v="MC-28"/>
    <s v="55.28S, 65.96E"/>
    <n v="791"/>
    <n v="15109"/>
    <n v="0"/>
    <x v="18"/>
  </r>
  <r>
    <n v="69"/>
    <x v="1729"/>
    <s v="MC-01"/>
    <s v="71.67N, 172.03E"/>
    <n v="20"/>
    <n v="10654"/>
    <n v="10654"/>
    <x v="19"/>
  </r>
  <r>
    <n v="68"/>
    <x v="1730"/>
    <s v="MC-14"/>
    <s v="29.98N, 103.27E"/>
    <n v="212"/>
    <n v="3919"/>
    <n v="0"/>
    <x v="1"/>
  </r>
  <r>
    <n v="44"/>
    <x v="1731"/>
    <s v="MC-01"/>
    <s v="70.12N, 114.53E"/>
    <n v="96"/>
    <n v="63326"/>
    <n v="63326"/>
    <x v="19"/>
  </r>
  <r>
    <n v="83"/>
    <x v="1732"/>
    <s v="MC-06"/>
    <s v="38.11N, 65.71E"/>
    <n v="277"/>
    <n v="1010"/>
    <n v="0"/>
    <x v="8"/>
  </r>
  <r>
    <n v="21"/>
    <x v="1733"/>
    <s v="MC-17"/>
    <s v="21.24S, 131.31W"/>
    <n v="791"/>
    <n v="883"/>
    <n v="0"/>
    <x v="20"/>
  </r>
  <r>
    <n v="28"/>
    <x v="972"/>
    <s v="MC-30"/>
    <s v="72.52S, 71.06W"/>
    <n v="137"/>
    <n v="6006"/>
    <n v="0"/>
    <x v="15"/>
  </r>
  <r>
    <n v="7"/>
    <x v="1734"/>
    <s v="MC-04"/>
    <s v="59.31N, 57.66W"/>
    <n v="27"/>
    <n v="14551"/>
    <n v="14551"/>
    <x v="7"/>
  </r>
  <r>
    <n v="77"/>
    <x v="1735"/>
    <s v="MC-22"/>
    <s v="18.70S, 96.13E"/>
    <n v="59"/>
    <n v="3167"/>
    <n v="3167"/>
    <x v="9"/>
  </r>
  <r>
    <n v="37"/>
    <x v="1736"/>
    <s v="MC-15"/>
    <s v="19.80N, 143.55E"/>
    <n v="100"/>
    <n v="8255"/>
    <n v="8255"/>
    <x v="12"/>
  </r>
  <r>
    <n v="42"/>
    <x v="1737"/>
    <s v="MC-07"/>
    <s v="48.41N, 145.14E"/>
    <n v="15"/>
    <n v="9985"/>
    <n v="9985"/>
    <x v="4"/>
  </r>
  <r>
    <n v="5"/>
    <x v="1738"/>
    <s v="MC-20"/>
    <s v="19.51S, 41.16E"/>
    <n v="482"/>
    <n v="9366"/>
    <n v="0"/>
    <x v="26"/>
  </r>
  <r>
    <n v="56"/>
    <x v="1739"/>
    <s v="MC-25"/>
    <s v="43.67S, 88.95W"/>
    <n v="163"/>
    <n v="629"/>
    <n v="0"/>
    <x v="16"/>
  </r>
  <r>
    <n v="95"/>
    <x v="1740"/>
    <s v="MC-18"/>
    <s v="7.80S, 79.34W"/>
    <n v="52"/>
    <n v="5436"/>
    <n v="5436"/>
    <x v="25"/>
  </r>
  <r>
    <n v="61"/>
    <x v="894"/>
    <s v="MC-26"/>
    <s v="49.37S, 27.54W"/>
    <n v="137"/>
    <n v="22220"/>
    <n v="0"/>
    <x v="13"/>
  </r>
  <r>
    <n v="10"/>
    <x v="1741"/>
    <s v="MC-18"/>
    <s v="12.42S, 55.35W"/>
    <n v="152"/>
    <n v="1138"/>
    <n v="0"/>
    <x v="25"/>
  </r>
  <r>
    <n v="77"/>
    <x v="1742"/>
    <s v="MC-28"/>
    <s v="33.05S, 103.18E"/>
    <n v="447"/>
    <n v="15109"/>
    <n v="0"/>
    <x v="18"/>
  </r>
  <r>
    <n v="7"/>
    <x v="1743"/>
    <s v="MC-04"/>
    <s v="48.82N, 42.15W"/>
    <n v="124"/>
    <n v="2739"/>
    <n v="0"/>
    <x v="7"/>
  </r>
  <r>
    <n v="17"/>
    <x v="1744"/>
    <s v="MC-14"/>
    <s v="20.13N, 106.77E"/>
    <n v="29"/>
    <n v="11771"/>
    <n v="11771"/>
    <x v="1"/>
  </r>
  <r>
    <n v="39"/>
    <x v="1745"/>
    <s v="MC-29"/>
    <s v="62.25S, 160.58E"/>
    <n v="152"/>
    <n v="1526"/>
    <n v="0"/>
    <x v="3"/>
  </r>
  <r>
    <n v="46"/>
    <x v="1746"/>
    <s v="MC-30"/>
    <s v="71.56S, 112.97W"/>
    <n v="447"/>
    <n v="1788"/>
    <n v="0"/>
    <x v="15"/>
  </r>
  <r>
    <n v="6"/>
    <x v="1747"/>
    <s v="MC-01"/>
    <s v="74.33N, 140.63E"/>
    <n v="34"/>
    <n v="4731"/>
    <n v="4731"/>
    <x v="19"/>
  </r>
  <r>
    <n v="75"/>
    <x v="549"/>
    <s v="MC-22"/>
    <s v="27.72S, 127.41E"/>
    <n v="175"/>
    <n v="15700"/>
    <n v="0"/>
    <x v="9"/>
  </r>
  <r>
    <n v="94"/>
    <x v="1748"/>
    <s v="MC-23"/>
    <s v="28.95S, 157.85E"/>
    <n v="52"/>
    <n v="7752"/>
    <n v="7752"/>
    <x v="6"/>
  </r>
  <r>
    <n v="100"/>
    <x v="1749"/>
    <s v="MC-30"/>
    <s v="70.79S, 160.90W"/>
    <n v="77"/>
    <n v="41937"/>
    <n v="41937"/>
    <x v="15"/>
  </r>
  <r>
    <n v="3"/>
    <x v="1750"/>
    <s v="MC-24"/>
    <s v="50.23S, 125.97W"/>
    <n v="61"/>
    <n v="5812"/>
    <n v="5812"/>
    <x v="10"/>
  </r>
  <r>
    <n v="32"/>
    <x v="1751"/>
    <s v="MC-17"/>
    <s v="27.14S, 96.07W"/>
    <n v="147"/>
    <n v="1010"/>
    <n v="0"/>
    <x v="20"/>
  </r>
  <r>
    <n v="47"/>
    <x v="91"/>
    <s v="MC-11"/>
    <s v="27.60N, 20.31W"/>
    <n v="100"/>
    <n v="12605"/>
    <n v="12605"/>
    <x v="22"/>
  </r>
  <r>
    <n v="44"/>
    <x v="1752"/>
    <s v="MC-07"/>
    <s v="58.55N, 141.82E"/>
    <n v="36"/>
    <n v="1920"/>
    <n v="1920"/>
    <x v="4"/>
  </r>
  <r>
    <n v="76"/>
    <x v="1753"/>
    <s v="MC-07"/>
    <s v="34.14N, 169.99E"/>
    <n v="128"/>
    <n v="2324"/>
    <n v="0"/>
    <x v="4"/>
  </r>
  <r>
    <n v="7"/>
    <x v="1754"/>
    <s v="MC-01"/>
    <s v="71.80N, 39.15W"/>
    <n v="41"/>
    <n v="4902"/>
    <n v="4902"/>
    <x v="19"/>
  </r>
  <r>
    <n v="93"/>
    <x v="1755"/>
    <s v="MC-03"/>
    <s v="44.90N, 101.43W"/>
    <n v="65"/>
    <n v="8791"/>
    <n v="8791"/>
    <x v="24"/>
  </r>
  <r>
    <n v="56"/>
    <x v="596"/>
    <s v="MC-17"/>
    <s v="17.08S, 93.37W"/>
    <n v="47"/>
    <n v="3313"/>
    <n v="3313"/>
    <x v="20"/>
  </r>
  <r>
    <n v="66"/>
    <x v="1385"/>
    <s v="MC-14"/>
    <s v="21.02N, 128.49E"/>
    <n v="19"/>
    <n v="8519"/>
    <n v="8519"/>
    <x v="1"/>
  </r>
  <r>
    <n v="53"/>
    <x v="1756"/>
    <s v="MC-30"/>
    <s v="78.73S, 176.28W"/>
    <n v="29"/>
    <n v="8519"/>
    <n v="8519"/>
    <x v="15"/>
  </r>
  <r>
    <n v="33"/>
    <x v="1757"/>
    <s v="MC-01"/>
    <s v="83.78N, 59.69E"/>
    <n v="307"/>
    <n v="38630"/>
    <n v="0"/>
    <x v="19"/>
  </r>
  <r>
    <n v="62"/>
    <x v="510"/>
    <s v="MC-20"/>
    <s v="12.99S, 32.30E"/>
    <n v="65"/>
    <n v="8519"/>
    <n v="8519"/>
    <x v="26"/>
  </r>
  <r>
    <n v="88"/>
    <x v="5"/>
    <s v="MC-19"/>
    <s v="2.51S, 29.82W"/>
    <n v="416"/>
    <n v="3764"/>
    <n v="0"/>
    <x v="14"/>
  </r>
  <r>
    <n v="47"/>
    <x v="1758"/>
    <s v="MC-04"/>
    <s v="47.25N, 34.58W"/>
    <n v="133"/>
    <n v="20205"/>
    <n v="0"/>
    <x v="7"/>
  </r>
  <r>
    <n v="29"/>
    <x v="1759"/>
    <s v="MC-24"/>
    <s v="35.21S, 155.25W"/>
    <n v="47"/>
    <n v="8791"/>
    <n v="8791"/>
    <x v="10"/>
  </r>
  <r>
    <n v="28"/>
    <x v="1760"/>
    <s v="MC-30"/>
    <s v="75.46S, 67.86W"/>
    <n v="24"/>
    <n v="5076"/>
    <n v="5076"/>
    <x v="15"/>
  </r>
  <r>
    <n v="90"/>
    <x v="1761"/>
    <s v="MC-24"/>
    <s v="52.94S, 173.35W"/>
    <n v="9"/>
    <n v="12605"/>
    <n v="12605"/>
    <x v="10"/>
  </r>
  <r>
    <n v="87"/>
    <x v="1762"/>
    <s v="MC-19"/>
    <s v="14.33S, 33.57W"/>
    <n v="27"/>
    <n v="5076"/>
    <n v="5076"/>
    <x v="14"/>
  </r>
  <r>
    <n v="62"/>
    <x v="1763"/>
    <s v="MC-20"/>
    <s v="9.40S, 44.26E"/>
    <n v="77"/>
    <n v="1788"/>
    <n v="1788"/>
    <x v="26"/>
  </r>
  <r>
    <n v="10"/>
    <x v="1764"/>
    <s v="MC-19"/>
    <s v="27.49S, 38.34W"/>
    <n v="152"/>
    <n v="1656"/>
    <n v="0"/>
    <x v="14"/>
  </r>
  <r>
    <n v="23"/>
    <x v="1765"/>
    <s v="MC-24"/>
    <s v="40.56S, 174.08W"/>
    <n v="63"/>
    <n v="10654"/>
    <n v="10654"/>
    <x v="10"/>
  </r>
  <r>
    <n v="10"/>
    <x v="1766"/>
    <s v="MC-18"/>
    <s v="16.13S, 61.94W"/>
    <n v="702"/>
    <n v="2599"/>
    <n v="0"/>
    <x v="25"/>
  </r>
  <r>
    <n v="100"/>
    <x v="1767"/>
    <s v="MC-30"/>
    <s v="73.03S, 160.21W"/>
    <n v="702"/>
    <n v="38630"/>
    <n v="0"/>
    <x v="15"/>
  </r>
  <r>
    <n v="58"/>
    <x v="1768"/>
    <s v="MC-30"/>
    <s v="66.03S, 1.23E"/>
    <n v="447"/>
    <n v="11771"/>
    <n v="0"/>
    <x v="15"/>
  </r>
  <r>
    <n v="64"/>
    <x v="1769"/>
    <s v="MC-28"/>
    <s v="34.20S, 71.36E"/>
    <n v="63"/>
    <n v="3919"/>
    <n v="3919"/>
    <x v="18"/>
  </r>
  <r>
    <n v="27"/>
    <x v="1770"/>
    <s v="MC-30"/>
    <s v="68.19S, 115.88E"/>
    <n v="19"/>
    <n v="883"/>
    <n v="883"/>
    <x v="15"/>
  </r>
  <r>
    <n v="19"/>
    <x v="1771"/>
    <s v="MC-07"/>
    <s v="48.89N, 159.79E"/>
    <n v="482"/>
    <n v="11382"/>
    <n v="0"/>
    <x v="4"/>
  </r>
  <r>
    <n v="74"/>
    <x v="1772"/>
    <s v="MC-12"/>
    <s v="25.65N, 13.95E"/>
    <n v="14"/>
    <n v="3612"/>
    <n v="3612"/>
    <x v="11"/>
  </r>
  <r>
    <n v="89"/>
    <x v="1773"/>
    <s v="MC-25"/>
    <s v="53.54S, 77.74W"/>
    <n v="188"/>
    <n v="41937"/>
    <n v="0"/>
    <x v="16"/>
  </r>
  <r>
    <n v="7"/>
    <x v="1774"/>
    <s v="MC-01"/>
    <s v="66.92N, 48.12W"/>
    <n v="117"/>
    <n v="35789"/>
    <n v="0"/>
    <x v="19"/>
  </r>
  <r>
    <n v="94"/>
    <x v="1775"/>
    <s v="MC-29"/>
    <s v="48.29S, 139.80E"/>
    <n v="17"/>
    <n v="2324"/>
    <n v="2324"/>
    <x v="3"/>
  </r>
  <r>
    <n v="75"/>
    <x v="1776"/>
    <s v="MC-28"/>
    <s v="52.23S, 100.41E"/>
    <n v="59"/>
    <n v="11382"/>
    <n v="11382"/>
    <x v="18"/>
  </r>
  <r>
    <n v="42"/>
    <x v="1777"/>
    <s v="MC-15"/>
    <s v="14.84N, 172.04E"/>
    <n v="905"/>
    <n v="7512"/>
    <n v="0"/>
    <x v="12"/>
  </r>
  <r>
    <n v="52"/>
    <x v="1778"/>
    <s v="MC-17"/>
    <s v="2.40S, 131.06W"/>
    <n v="389"/>
    <n v="5622"/>
    <n v="0"/>
    <x v="20"/>
  </r>
  <r>
    <n v="85"/>
    <x v="1779"/>
    <s v="MC-13"/>
    <s v="9.27N, 80.81E"/>
    <n v="163"/>
    <n v="4235"/>
    <n v="0"/>
    <x v="0"/>
  </r>
  <r>
    <n v="38"/>
    <x v="712"/>
    <s v="MC-02"/>
    <s v="59.21N, 131.04W"/>
    <n v="1270"/>
    <n v="5255"/>
    <n v="0"/>
    <x v="29"/>
  </r>
  <r>
    <n v="56"/>
    <x v="1780"/>
    <s v="MC-25"/>
    <s v="51.06S, 94.18W"/>
    <n v="152"/>
    <n v="4076"/>
    <n v="0"/>
    <x v="16"/>
  </r>
  <r>
    <n v="45"/>
    <x v="229"/>
    <s v="MC-13"/>
    <s v="5.30N, 69.96E"/>
    <n v="106"/>
    <n v="7052"/>
    <n v="0"/>
    <x v="0"/>
  </r>
  <r>
    <n v="4"/>
    <x v="1781"/>
    <s v="MC-26"/>
    <s v="64.73S, 40.78W"/>
    <n v="17"/>
    <n v="2461"/>
    <n v="2461"/>
    <x v="13"/>
  </r>
  <r>
    <n v="34"/>
    <x v="1782"/>
    <s v="MC-07"/>
    <s v="32.14N, 130.54E"/>
    <n v="109"/>
    <n v="2188"/>
    <n v="0"/>
    <x v="4"/>
  </r>
  <r>
    <n v="47"/>
    <x v="1783"/>
    <s v="MC-04"/>
    <s v="47.39N, 8.11W"/>
    <n v="181"/>
    <n v="22220"/>
    <n v="0"/>
    <x v="7"/>
  </r>
  <r>
    <n v="69"/>
    <x v="1784"/>
    <s v="MC-01"/>
    <s v="88.67N, 169.21E"/>
    <n v="93"/>
    <n v="12178"/>
    <n v="12178"/>
    <x v="19"/>
  </r>
  <r>
    <n v="99"/>
    <x v="1785"/>
    <s v="MC-04"/>
    <s v="48.61N, 11.60W"/>
    <n v="57"/>
    <n v="13054"/>
    <n v="13054"/>
    <x v="7"/>
  </r>
  <r>
    <n v="7"/>
    <x v="1786"/>
    <s v="MC-04"/>
    <s v="59.41N, 54.40W"/>
    <n v="30"/>
    <n v="15700"/>
    <n v="15700"/>
    <x v="7"/>
  </r>
  <r>
    <n v="2"/>
    <x v="1787"/>
    <s v="MC-06"/>
    <s v="36.21N, 119.00E"/>
    <n v="325"/>
    <n v="11011"/>
    <n v="0"/>
    <x v="8"/>
  </r>
  <r>
    <n v="27"/>
    <x v="1788"/>
    <s v="MC-30"/>
    <s v="82.70S, 88.96E"/>
    <n v="212"/>
    <n v="22220"/>
    <n v="0"/>
    <x v="15"/>
  </r>
  <r>
    <n v="82"/>
    <x v="1048"/>
    <s v="MC-23"/>
    <s v="24.86S, 151.00E"/>
    <n v="188"/>
    <n v="2054"/>
    <n v="0"/>
    <x v="6"/>
  </r>
  <r>
    <n v="42"/>
    <x v="1789"/>
    <s v="MC-07"/>
    <s v="51.42N, 152.38E"/>
    <n v="65"/>
    <n v="2880"/>
    <n v="2880"/>
    <x v="4"/>
  </r>
  <r>
    <n v="59"/>
    <x v="1790"/>
    <s v="MC-29"/>
    <s v="35.29S, 128.65E"/>
    <n v="120"/>
    <n v="1010"/>
    <n v="0"/>
    <x v="3"/>
  </r>
  <r>
    <n v="2"/>
    <x v="1791"/>
    <s v="MC-22"/>
    <s v="1.40S, 124.63E"/>
    <n v="702"/>
    <n v="5255"/>
    <n v="0"/>
    <x v="9"/>
  </r>
  <r>
    <n v="32"/>
    <x v="1792"/>
    <s v="MC-18"/>
    <s v="26.49S, 87.52W"/>
    <n v="25"/>
    <n v="3167"/>
    <n v="3167"/>
    <x v="25"/>
  </r>
  <r>
    <n v="66"/>
    <x v="1550"/>
    <s v="MC-15"/>
    <s v="15.19N, 140.13E"/>
    <n v="212"/>
    <n v="3167"/>
    <n v="0"/>
    <x v="12"/>
  </r>
  <r>
    <n v="52"/>
    <x v="1294"/>
    <s v="MC-08"/>
    <s v="25.71N, 137.82W"/>
    <n v="482"/>
    <n v="6409"/>
    <n v="0"/>
    <x v="28"/>
  </r>
  <r>
    <n v="76"/>
    <x v="1793"/>
    <s v="MC-01"/>
    <s v="66.71N, 176.58W"/>
    <n v="117"/>
    <n v="3919"/>
    <n v="0"/>
    <x v="19"/>
  </r>
  <r>
    <n v="8"/>
    <x v="1794"/>
    <s v="MC-30"/>
    <s v="79.95S, 12.41E"/>
    <n v="572"/>
    <n v="7752"/>
    <n v="0"/>
    <x v="15"/>
  </r>
  <r>
    <n v="5"/>
    <x v="721"/>
    <s v="MC-13"/>
    <s v="14.26N, 55.49E"/>
    <n v="142"/>
    <n v="8519"/>
    <n v="0"/>
    <x v="0"/>
  </r>
  <r>
    <n v="28"/>
    <x v="1795"/>
    <s v="MC-25"/>
    <s v="59.39S, 82.57W"/>
    <n v="137"/>
    <n v="2324"/>
    <n v="0"/>
    <x v="16"/>
  </r>
  <r>
    <n v="4"/>
    <x v="1796"/>
    <s v="MC-26"/>
    <s v="49.53S, 20.59W"/>
    <n v="57"/>
    <n v="3313"/>
    <n v="3313"/>
    <x v="13"/>
  </r>
  <r>
    <n v="55"/>
    <x v="294"/>
    <s v="MC-07"/>
    <s v="41.52N, 132.93E"/>
    <n v="93"/>
    <n v="1267"/>
    <n v="1267"/>
    <x v="4"/>
  </r>
  <r>
    <n v="20"/>
    <x v="1797"/>
    <s v="MC-28"/>
    <s v="59.52S, 63.41E"/>
    <n v="1057"/>
    <n v="7279"/>
    <n v="0"/>
    <x v="18"/>
  </r>
  <r>
    <n v="52"/>
    <x v="1798"/>
    <s v="MC-09"/>
    <s v="8.62N, 100.04W"/>
    <n v="96"/>
    <n v="4731"/>
    <n v="4731"/>
    <x v="5"/>
  </r>
  <r>
    <n v="92"/>
    <x v="1799"/>
    <s v="MC-06"/>
    <s v="63.27N, 68.13E"/>
    <n v="702"/>
    <n v="3764"/>
    <n v="0"/>
    <x v="8"/>
  </r>
  <r>
    <n v="85"/>
    <x v="1800"/>
    <s v="MC-13"/>
    <s v="16.16N, 80.02E"/>
    <n v="45"/>
    <n v="3764"/>
    <n v="3764"/>
    <x v="0"/>
  </r>
  <r>
    <n v="5"/>
    <x v="1801"/>
    <s v="MC-13"/>
    <s v="2.59N, 73.40E"/>
    <n v="109"/>
    <n v="2324"/>
    <n v="0"/>
    <x v="0"/>
  </r>
  <r>
    <n v="23"/>
    <x v="1802"/>
    <s v="MC-16"/>
    <s v="7.82S, 168.78W"/>
    <n v="241"/>
    <n v="3764"/>
    <n v="0"/>
    <x v="21"/>
  </r>
  <r>
    <n v="23"/>
    <x v="653"/>
    <s v="MC-16"/>
    <s v="20.73S, 141.61W"/>
    <n v="252"/>
    <n v="3167"/>
    <n v="0"/>
    <x v="21"/>
  </r>
  <r>
    <n v="92"/>
    <x v="1803"/>
    <s v="MC-01"/>
    <s v="68.86N, 64.30E"/>
    <n v="128"/>
    <n v="24621"/>
    <n v="0"/>
    <x v="19"/>
  </r>
  <r>
    <n v="70"/>
    <x v="74"/>
    <s v="MC-19"/>
    <s v="13.70S, 38.09W"/>
    <n v="120"/>
    <n v="7512"/>
    <n v="0"/>
    <x v="14"/>
  </r>
  <r>
    <n v="78"/>
    <x v="1804"/>
    <s v="MC-16"/>
    <s v="9.26S, 153.12W"/>
    <n v="45"/>
    <n v="2461"/>
    <n v="2461"/>
    <x v="21"/>
  </r>
  <r>
    <n v="44"/>
    <x v="1805"/>
    <s v="MC-01"/>
    <s v="66.04N, 108.97E"/>
    <n v="113"/>
    <n v="5622"/>
    <n v="0"/>
    <x v="19"/>
  </r>
  <r>
    <n v="7"/>
    <x v="1806"/>
    <s v="MC-04"/>
    <s v="53.99N, 48.39W"/>
    <n v="482"/>
    <n v="5436"/>
    <n v="0"/>
    <x v="7"/>
  </r>
  <r>
    <n v="10"/>
    <x v="1807"/>
    <s v="MC-26"/>
    <s v="34.71S, 55.80W"/>
    <n v="113"/>
    <n v="2739"/>
    <n v="0"/>
    <x v="13"/>
  </r>
  <r>
    <n v="94"/>
    <x v="1808"/>
    <s v="MC-29"/>
    <s v="40.26S, 132.60E"/>
    <n v="791"/>
    <n v="9366"/>
    <n v="0"/>
    <x v="3"/>
  </r>
  <r>
    <n v="75"/>
    <x v="1809"/>
    <s v="MC-28"/>
    <s v="40.05S, 106.23E"/>
    <n v="90"/>
    <n v="7512"/>
    <n v="7512"/>
    <x v="18"/>
  </r>
  <r>
    <n v="86"/>
    <x v="1016"/>
    <s v="MC-01"/>
    <s v="81.21N, 123.31E"/>
    <n v="447"/>
    <n v="6832"/>
    <n v="0"/>
    <x v="19"/>
  </r>
  <r>
    <n v="72"/>
    <x v="1810"/>
    <s v="MC-25"/>
    <s v="41.58S, 118.13W"/>
    <n v="85"/>
    <n v="5076"/>
    <n v="5076"/>
    <x v="16"/>
  </r>
  <r>
    <n v="10"/>
    <x v="1811"/>
    <s v="MC-18"/>
    <s v="13.50S, 75.51W"/>
    <n v="32"/>
    <n v="883"/>
    <n v="883"/>
    <x v="25"/>
  </r>
  <r>
    <n v="77"/>
    <x v="624"/>
    <s v="MC-28"/>
    <s v="36.56S, 104.36E"/>
    <n v="72"/>
    <n v="8000"/>
    <n v="8000"/>
    <x v="18"/>
  </r>
  <r>
    <n v="72"/>
    <x v="709"/>
    <s v="MC-25"/>
    <s v="36.75S, 105.28W"/>
    <n v="22"/>
    <n v="10313"/>
    <n v="10313"/>
    <x v="16"/>
  </r>
  <r>
    <n v="7"/>
    <x v="1812"/>
    <s v="MC-03"/>
    <s v="42.41N, 62.79W"/>
    <n v="137"/>
    <n v="6618"/>
    <n v="0"/>
    <x v="24"/>
  </r>
  <r>
    <n v="23"/>
    <x v="996"/>
    <s v="MC-24"/>
    <s v="31.12S, 148.46W"/>
    <n v="117"/>
    <n v="3461"/>
    <n v="0"/>
    <x v="10"/>
  </r>
  <r>
    <n v="56"/>
    <x v="1813"/>
    <s v="MC-18"/>
    <s v="11.45S, 66.64W"/>
    <n v="65"/>
    <n v="5812"/>
    <n v="5812"/>
    <x v="25"/>
  </r>
  <r>
    <n v="27"/>
    <x v="1814"/>
    <s v="MC-28"/>
    <s v="59.10S, 76.00E"/>
    <n v="72"/>
    <n v="5255"/>
    <n v="5255"/>
    <x v="18"/>
  </r>
  <r>
    <n v="34"/>
    <x v="1815"/>
    <s v="MC-14"/>
    <s v="17.61N, 121.22E"/>
    <n v="344"/>
    <n v="11382"/>
    <n v="0"/>
    <x v="1"/>
  </r>
  <r>
    <n v="65"/>
    <x v="1816"/>
    <s v="MC-11"/>
    <s v="9.88N, 1.05W"/>
    <n v="204"/>
    <n v="6618"/>
    <n v="0"/>
    <x v="22"/>
  </r>
  <r>
    <n v="12"/>
    <x v="1817"/>
    <s v="MC-09"/>
    <s v="7.34N, 117.20W"/>
    <n v="63"/>
    <n v="3167"/>
    <n v="3167"/>
    <x v="5"/>
  </r>
  <r>
    <n v="85"/>
    <x v="1818"/>
    <s v="MC-14"/>
    <s v="1.64N, 98.56E"/>
    <n v="75"/>
    <n v="1010"/>
    <n v="1010"/>
    <x v="1"/>
  </r>
  <r>
    <n v="36"/>
    <x v="1819"/>
    <s v="MC-08"/>
    <s v="9.54N, 161.44W"/>
    <n v="221"/>
    <n v="4398"/>
    <n v="0"/>
    <x v="28"/>
  </r>
  <r>
    <n v="17"/>
    <x v="23"/>
    <s v="MC-06"/>
    <s v="37.59N, 84.45E"/>
    <n v="52"/>
    <n v="10313"/>
    <n v="10313"/>
    <x v="8"/>
  </r>
  <r>
    <n v="5"/>
    <x v="1820"/>
    <s v="MC-13"/>
    <s v="25.61N, 76.26E"/>
    <n v="30"/>
    <n v="11771"/>
    <n v="11771"/>
    <x v="0"/>
  </r>
  <r>
    <n v="98"/>
    <x v="1821"/>
    <s v="MC-28"/>
    <s v="43.59S, 83.40E"/>
    <n v="264"/>
    <n v="2880"/>
    <n v="0"/>
    <x v="18"/>
  </r>
  <r>
    <n v="65"/>
    <x v="1822"/>
    <s v="MC-19"/>
    <s v="3.98S, 18.18W"/>
    <n v="106"/>
    <n v="3919"/>
    <n v="0"/>
    <x v="14"/>
  </r>
  <r>
    <n v="26"/>
    <x v="1823"/>
    <s v="MC-30"/>
    <s v="69.43S, 84.90E"/>
    <n v="82"/>
    <n v="1788"/>
    <n v="1788"/>
    <x v="15"/>
  </r>
  <r>
    <n v="44"/>
    <x v="1824"/>
    <s v="MC-07"/>
    <s v="57.99N, 123.46E"/>
    <n v="11"/>
    <n v="38630"/>
    <n v="38630"/>
    <x v="4"/>
  </r>
  <r>
    <n v="32"/>
    <x v="1307"/>
    <s v="MC-18"/>
    <s v="26.47S, 89.13W"/>
    <n v="85"/>
    <n v="3022"/>
    <n v="3022"/>
    <x v="25"/>
  </r>
  <r>
    <n v="28"/>
    <x v="1825"/>
    <s v="MC-30"/>
    <s v="74.63S, 80.27W"/>
    <n v="37"/>
    <n v="41937"/>
    <n v="41937"/>
    <x v="15"/>
  </r>
  <r>
    <n v="32"/>
    <x v="1826"/>
    <s v="MC-25"/>
    <s v="35.55S, 92.62W"/>
    <n v="75"/>
    <n v="9074"/>
    <n v="9074"/>
    <x v="16"/>
  </r>
  <r>
    <n v="76"/>
    <x v="404"/>
    <s v="MC-07"/>
    <s v="56.39N, 177.07E"/>
    <n v="142"/>
    <n v="45837"/>
    <n v="0"/>
    <x v="4"/>
  </r>
  <r>
    <n v="60"/>
    <x v="1827"/>
    <s v="MC-26"/>
    <s v="54.11S, 39.45W"/>
    <n v="80"/>
    <n v="1526"/>
    <n v="1526"/>
    <x v="13"/>
  </r>
  <r>
    <n v="86"/>
    <x v="1828"/>
    <s v="MC-06"/>
    <s v="57.13N, 101.56E"/>
    <n v="103"/>
    <n v="5076"/>
    <n v="0"/>
    <x v="8"/>
  </r>
  <r>
    <n v="76"/>
    <x v="1829"/>
    <s v="MC-07"/>
    <s v="31.82N, 174.18E"/>
    <n v="59"/>
    <n v="6832"/>
    <n v="6832"/>
    <x v="4"/>
  </r>
  <r>
    <n v="39"/>
    <x v="1830"/>
    <s v="MC-29"/>
    <s v="56.83S, 165.53E"/>
    <n v="30"/>
    <n v="4076"/>
    <n v="4076"/>
    <x v="3"/>
  </r>
  <r>
    <n v="47"/>
    <x v="1425"/>
    <s v="MC-04"/>
    <s v="40.11N, 36.89W"/>
    <n v="34"/>
    <n v="6832"/>
    <n v="6832"/>
    <x v="7"/>
  </r>
  <r>
    <n v="52"/>
    <x v="469"/>
    <s v="MC-17"/>
    <s v="1.39S, 132.95W"/>
    <n v="103"/>
    <n v="4076"/>
    <n v="0"/>
    <x v="20"/>
  </r>
  <r>
    <n v="2"/>
    <x v="11"/>
    <s v="MC-14"/>
    <s v="1.94N, 107.68E"/>
    <n v="163"/>
    <n v="629"/>
    <n v="0"/>
    <x v="1"/>
  </r>
  <r>
    <n v="5"/>
    <x v="477"/>
    <s v="MC-21"/>
    <s v="17.88S, 83.66E"/>
    <n v="82"/>
    <n v="10654"/>
    <n v="10654"/>
    <x v="27"/>
  </r>
  <r>
    <n v="75"/>
    <x v="1831"/>
    <s v="MC-29"/>
    <s v="31.23S, 128.90E"/>
    <n v="791"/>
    <n v="6618"/>
    <n v="0"/>
    <x v="3"/>
  </r>
  <r>
    <n v="56"/>
    <x v="1832"/>
    <s v="MC-25"/>
    <s v="33.58S, 63.48W"/>
    <n v="34"/>
    <n v="4731"/>
    <n v="4731"/>
    <x v="16"/>
  </r>
  <r>
    <n v="83"/>
    <x v="1833"/>
    <s v="MC-06"/>
    <s v="59.76N, 61.10E"/>
    <n v="47"/>
    <n v="4902"/>
    <n v="4902"/>
    <x v="8"/>
  </r>
  <r>
    <n v="31"/>
    <x v="15"/>
    <s v="MC-01"/>
    <s v="75.73N, 83.61W"/>
    <n v="61"/>
    <n v="5255"/>
    <n v="5255"/>
    <x v="19"/>
  </r>
  <r>
    <n v="52"/>
    <x v="1834"/>
    <s v="MC-09"/>
    <s v="22.05N, 111.69W"/>
    <n v="109"/>
    <n v="3764"/>
    <n v="0"/>
    <x v="5"/>
  </r>
  <r>
    <n v="52"/>
    <x v="1835"/>
    <s v="MC-17"/>
    <s v="4.90S, 129.75W"/>
    <n v="252"/>
    <n v="4563"/>
    <n v="0"/>
    <x v="20"/>
  </r>
  <r>
    <n v="39"/>
    <x v="1836"/>
    <s v="MC-30"/>
    <s v="72.46S, 171.97W"/>
    <n v="905"/>
    <n v="1526"/>
    <n v="0"/>
    <x v="15"/>
  </r>
  <r>
    <n v="37"/>
    <x v="1837"/>
    <s v="MC-14"/>
    <s v="15.78N, 124.86E"/>
    <n v="72"/>
    <n v="1267"/>
    <n v="1267"/>
    <x v="1"/>
  </r>
  <r>
    <n v="98"/>
    <x v="1838"/>
    <s v="MC-28"/>
    <s v="53.97S, 80.60E"/>
    <n v="416"/>
    <n v="12605"/>
    <n v="0"/>
    <x v="18"/>
  </r>
  <r>
    <n v="69"/>
    <x v="1839"/>
    <s v="MC-01"/>
    <s v="68.47N, 175.77E"/>
    <n v="791"/>
    <n v="6006"/>
    <n v="0"/>
    <x v="19"/>
  </r>
  <r>
    <n v="56"/>
    <x v="1840"/>
    <s v="MC-18"/>
    <s v="18.85S, 66.12W"/>
    <n v="188"/>
    <n v="4563"/>
    <n v="0"/>
    <x v="25"/>
  </r>
  <r>
    <n v="19"/>
    <x v="1841"/>
    <s v="MC-07"/>
    <s v="54.60N, 169.28E"/>
    <n v="22"/>
    <n v="15700"/>
    <n v="15700"/>
    <x v="4"/>
  </r>
  <r>
    <n v="74"/>
    <x v="1842"/>
    <s v="MC-12"/>
    <s v="5.86N, 9.35E"/>
    <n v="482"/>
    <n v="6832"/>
    <n v="0"/>
    <x v="11"/>
  </r>
  <r>
    <n v="18"/>
    <x v="1843"/>
    <s v="MC-29"/>
    <s v="47.19S, 167.68E"/>
    <n v="96"/>
    <n v="12178"/>
    <n v="12178"/>
    <x v="3"/>
  </r>
  <r>
    <n v="6"/>
    <x v="1844"/>
    <s v="MC-01"/>
    <s v="78.50N, 145.08E"/>
    <n v="75"/>
    <n v="19313"/>
    <n v="19313"/>
    <x v="19"/>
  </r>
  <r>
    <n v="34"/>
    <x v="1845"/>
    <s v="MC-07"/>
    <s v="32.20N, 122.55E"/>
    <n v="41"/>
    <n v="1138"/>
    <n v="1138"/>
    <x v="4"/>
  </r>
  <r>
    <n v="85"/>
    <x v="1846"/>
    <s v="MC-22"/>
    <s v="5.57S, 118.65E"/>
    <n v="252"/>
    <n v="5255"/>
    <n v="0"/>
    <x v="9"/>
  </r>
  <r>
    <n v="51"/>
    <x v="1847"/>
    <s v="MC-26"/>
    <s v="49.87S, 44.43W"/>
    <n v="61"/>
    <n v="2599"/>
    <n v="2599"/>
    <x v="13"/>
  </r>
  <r>
    <n v="32"/>
    <x v="1848"/>
    <s v="MC-25"/>
    <s v="61.75S, 93.58W"/>
    <n v="14"/>
    <n v="6006"/>
    <n v="6006"/>
    <x v="16"/>
  </r>
  <r>
    <n v="43"/>
    <x v="1849"/>
    <s v="MC-17"/>
    <s v="28.69S, 112.88W"/>
    <n v="61"/>
    <n v="4731"/>
    <n v="4731"/>
    <x v="20"/>
  </r>
  <r>
    <n v="67"/>
    <x v="1850"/>
    <s v="MC-26"/>
    <s v="50.53S, 47.23W"/>
    <n v="25"/>
    <n v="10654"/>
    <n v="10654"/>
    <x v="13"/>
  </r>
  <r>
    <n v="32"/>
    <x v="56"/>
    <s v="MC-18"/>
    <s v="29.76S, 83.09W"/>
    <n v="631"/>
    <n v="11771"/>
    <n v="0"/>
    <x v="25"/>
  </r>
  <r>
    <n v="52"/>
    <x v="1851"/>
    <s v="MC-16"/>
    <s v="1.87S, 136.41W"/>
    <n v="292"/>
    <n v="3022"/>
    <n v="0"/>
    <x v="21"/>
  </r>
  <r>
    <n v="23"/>
    <x v="1852"/>
    <s v="MC-16"/>
    <s v="9.41S, 148.43W"/>
    <n v="524"/>
    <n v="883"/>
    <n v="0"/>
    <x v="21"/>
  </r>
  <r>
    <n v="43"/>
    <x v="1853"/>
    <s v="MC-10"/>
    <s v="3.72N, 86.81W"/>
    <n v="482"/>
    <n v="1010"/>
    <n v="0"/>
    <x v="23"/>
  </r>
  <r>
    <n v="27"/>
    <x v="1854"/>
    <s v="MC-30"/>
    <s v="85.08S, 106.68E"/>
    <n v="22"/>
    <n v="1267"/>
    <n v="1267"/>
    <x v="15"/>
  </r>
  <r>
    <n v="42"/>
    <x v="1855"/>
    <s v="MC-15"/>
    <s v="17.71N, 140.88E"/>
    <n v="221"/>
    <n v="1010"/>
    <n v="0"/>
    <x v="12"/>
  </r>
  <r>
    <n v="5"/>
    <x v="1856"/>
    <s v="MC-13"/>
    <s v="14.66N, 68.09E"/>
    <n v="447"/>
    <n v="4398"/>
    <n v="0"/>
    <x v="0"/>
  </r>
  <r>
    <n v="94"/>
    <x v="1857"/>
    <s v="MC-29"/>
    <s v="58.09S, 134.79E"/>
    <n v="416"/>
    <n v="9074"/>
    <n v="0"/>
    <x v="3"/>
  </r>
  <r>
    <n v="67"/>
    <x v="1858"/>
    <s v="MC-25"/>
    <s v="37.97S, 68.27W"/>
    <n v="20"/>
    <n v="19313"/>
    <n v="19313"/>
    <x v="16"/>
  </r>
  <r>
    <n v="10"/>
    <x v="328"/>
    <s v="MC-18"/>
    <s v="3.50S, 57.80W"/>
    <n v="106"/>
    <n v="756"/>
    <n v="0"/>
    <x v="25"/>
  </r>
  <r>
    <n v="9"/>
    <x v="1859"/>
    <s v="MC-26"/>
    <s v="34.97S, 29.41W"/>
    <n v="109"/>
    <n v="7052"/>
    <n v="0"/>
    <x v="13"/>
  </r>
  <r>
    <n v="22"/>
    <x v="1860"/>
    <s v="MC-20"/>
    <s v="15.15S, 30.80E"/>
    <n v="90"/>
    <n v="2461"/>
    <n v="2461"/>
    <x v="26"/>
  </r>
  <r>
    <n v="62"/>
    <x v="1861"/>
    <s v="MC-20"/>
    <s v="12.95S, 16.04E"/>
    <n v="325"/>
    <n v="9985"/>
    <n v="0"/>
    <x v="26"/>
  </r>
  <r>
    <n v="32"/>
    <x v="1386"/>
    <s v="MC-25"/>
    <s v="51.21S, 103.74W"/>
    <n v="25"/>
    <n v="7512"/>
    <n v="7512"/>
    <x v="16"/>
  </r>
  <r>
    <n v="36"/>
    <x v="1862"/>
    <s v="MC-16"/>
    <s v="2.19S, 147.09W"/>
    <n v="188"/>
    <n v="3022"/>
    <n v="0"/>
    <x v="21"/>
  </r>
  <r>
    <n v="43"/>
    <x v="1863"/>
    <s v="MC-17"/>
    <s v="19.04S, 112.39W"/>
    <n v="25"/>
    <n v="6832"/>
    <n v="6832"/>
    <x v="20"/>
  </r>
  <r>
    <n v="67"/>
    <x v="1864"/>
    <s v="MC-25"/>
    <s v="52.35S, 69.94W"/>
    <n v="325"/>
    <n v="41937"/>
    <n v="0"/>
    <x v="16"/>
  </r>
  <r>
    <n v="27"/>
    <x v="1865"/>
    <s v="MC-30"/>
    <s v="67.48S, 80.67E"/>
    <n v="29"/>
    <n v="9985"/>
    <n v="9985"/>
    <x v="15"/>
  </r>
  <r>
    <n v="95"/>
    <x v="1866"/>
    <s v="MC-18"/>
    <s v="10.13S, 83.19W"/>
    <n v="52"/>
    <n v="3313"/>
    <n v="3313"/>
    <x v="25"/>
  </r>
  <r>
    <n v="99"/>
    <x v="1867"/>
    <s v="MC-12"/>
    <s v="16.65N, 4.03E"/>
    <n v="631"/>
    <n v="7512"/>
    <n v="0"/>
    <x v="11"/>
  </r>
  <r>
    <n v="90"/>
    <x v="1868"/>
    <s v="MC-30"/>
    <s v="72.33S, 162.95W"/>
    <n v="96"/>
    <n v="35789"/>
    <n v="35789"/>
    <x v="15"/>
  </r>
  <r>
    <n v="42"/>
    <x v="1746"/>
    <s v="MC-07"/>
    <s v="47.77N, 154.03E"/>
    <n v="25"/>
    <n v="3764"/>
    <n v="3764"/>
    <x v="4"/>
  </r>
  <r>
    <n v="42"/>
    <x v="1869"/>
    <s v="MC-07"/>
    <s v="34.54N, 164.32E"/>
    <n v="389"/>
    <n v="21171"/>
    <n v="0"/>
    <x v="4"/>
  </r>
  <r>
    <n v="94"/>
    <x v="1287"/>
    <s v="MC-30"/>
    <s v="66.60S, 124.92E"/>
    <n v="482"/>
    <n v="38630"/>
    <n v="0"/>
    <x v="15"/>
  </r>
  <r>
    <n v="98"/>
    <x v="1870"/>
    <s v="MC-28"/>
    <s v="52.13S, 83.54E"/>
    <n v="1057"/>
    <n v="3167"/>
    <n v="0"/>
    <x v="18"/>
  </r>
  <r>
    <n v="94"/>
    <x v="552"/>
    <s v="MC-22"/>
    <s v="29.31S, 132.66E"/>
    <n v="22"/>
    <n v="14551"/>
    <n v="14551"/>
    <x v="9"/>
  </r>
  <r>
    <n v="27"/>
    <x v="1871"/>
    <s v="MC-28"/>
    <s v="57.56S, 95.64E"/>
    <n v="11"/>
    <n v="3022"/>
    <n v="3022"/>
    <x v="18"/>
  </r>
  <r>
    <n v="42"/>
    <x v="1872"/>
    <s v="MC-07"/>
    <s v="45.37N, 178.66E"/>
    <n v="277"/>
    <n v="20205"/>
    <n v="0"/>
    <x v="4"/>
  </r>
  <r>
    <n v="2"/>
    <x v="1873"/>
    <s v="MC-22"/>
    <s v="14.10S, 127.87E"/>
    <n v="39"/>
    <n v="7512"/>
    <n v="7512"/>
    <x v="9"/>
  </r>
  <r>
    <n v="7"/>
    <x v="1874"/>
    <s v="MC-04"/>
    <s v="58.52N, 42.49W"/>
    <n v="65"/>
    <n v="35789"/>
    <n v="35789"/>
    <x v="7"/>
  </r>
  <r>
    <n v="72"/>
    <x v="1389"/>
    <s v="MC-17"/>
    <s v="15.58S, 108.60W"/>
    <n v="100"/>
    <n v="629"/>
    <n v="629"/>
    <x v="20"/>
  </r>
  <r>
    <n v="11"/>
    <x v="1875"/>
    <s v="MC-30"/>
    <s v="71.32S, 25.54W"/>
    <n v="19"/>
    <n v="756"/>
    <n v="756"/>
    <x v="15"/>
  </r>
  <r>
    <n v="29"/>
    <x v="1876"/>
    <s v="MC-16"/>
    <s v="28.88S, 137.18W"/>
    <n v="416"/>
    <n v="3764"/>
    <n v="0"/>
    <x v="21"/>
  </r>
  <r>
    <n v="59"/>
    <x v="1877"/>
    <s v="MC-28"/>
    <s v="54.76S, 109.21E"/>
    <n v="175"/>
    <n v="84631"/>
    <n v="0"/>
    <x v="18"/>
  </r>
  <r>
    <n v="3"/>
    <x v="1878"/>
    <s v="MC-24"/>
    <s v="56.72S, 125.16W"/>
    <n v="157"/>
    <n v="8000"/>
    <n v="0"/>
    <x v="10"/>
  </r>
  <r>
    <n v="72"/>
    <x v="1879"/>
    <s v="MC-17"/>
    <s v="14.95S, 130.83W"/>
    <n v="117"/>
    <n v="2054"/>
    <n v="0"/>
    <x v="20"/>
  </r>
  <r>
    <n v="99"/>
    <x v="1473"/>
    <s v="MC-05"/>
    <s v="36.95N, 11.21E"/>
    <n v="181"/>
    <n v="9366"/>
    <n v="0"/>
    <x v="2"/>
  </r>
  <r>
    <n v="39"/>
    <x v="1880"/>
    <s v="MC-29"/>
    <s v="51.72S, 164.09E"/>
    <n v="447"/>
    <n v="4902"/>
    <n v="0"/>
    <x v="3"/>
  </r>
  <r>
    <n v="38"/>
    <x v="1881"/>
    <s v="MC-01"/>
    <s v="81.96N, 109.84W"/>
    <n v="905"/>
    <n v="31157"/>
    <n v="0"/>
    <x v="19"/>
  </r>
  <r>
    <n v="62"/>
    <x v="1882"/>
    <s v="MC-20"/>
    <s v="18.18S, 14.27E"/>
    <n v="50"/>
    <n v="6618"/>
    <n v="6618"/>
    <x v="26"/>
  </r>
  <r>
    <n v="75"/>
    <x v="1883"/>
    <s v="MC-28"/>
    <s v="50.50S, 107.03E"/>
    <n v="27"/>
    <n v="41937"/>
    <n v="41937"/>
    <x v="18"/>
  </r>
  <r>
    <n v="100"/>
    <x v="1884"/>
    <s v="MC-30"/>
    <s v="73.91S, 154.84W"/>
    <n v="188"/>
    <n v="10313"/>
    <n v="0"/>
    <x v="15"/>
  </r>
  <r>
    <n v="36"/>
    <x v="1885"/>
    <s v="MC-08"/>
    <s v="21.83N, 145.65W"/>
    <n v="128"/>
    <n v="7752"/>
    <n v="0"/>
    <x v="28"/>
  </r>
  <r>
    <n v="9"/>
    <x v="1886"/>
    <s v="MC-20"/>
    <s v="20.51S, 4.33E"/>
    <n v="54"/>
    <n v="7052"/>
    <n v="7052"/>
    <x v="26"/>
  </r>
  <r>
    <n v="10"/>
    <x v="1198"/>
    <s v="MC-18"/>
    <s v="19.12S, 52.10W"/>
    <n v="82"/>
    <n v="4902"/>
    <n v="4902"/>
    <x v="25"/>
  </r>
  <r>
    <n v="87"/>
    <x v="480"/>
    <s v="MC-26"/>
    <s v="53.14S, 24.45W"/>
    <n v="344"/>
    <n v="4563"/>
    <n v="0"/>
    <x v="13"/>
  </r>
  <r>
    <n v="44"/>
    <x v="1887"/>
    <s v="MC-07"/>
    <s v="60.95N, 153.34E"/>
    <n v="19"/>
    <n v="5076"/>
    <n v="5076"/>
    <x v="4"/>
  </r>
  <r>
    <n v="6"/>
    <x v="1888"/>
    <s v="MC-01"/>
    <s v="77.26N, 146.94E"/>
    <n v="7"/>
    <n v="3022"/>
    <n v="3022"/>
    <x v="19"/>
  </r>
  <r>
    <n v="91"/>
    <x v="1889"/>
    <s v="MC-01"/>
    <s v="75.20N, 141.60W"/>
    <n v="325"/>
    <n v="5255"/>
    <n v="0"/>
    <x v="19"/>
  </r>
  <r>
    <n v="34"/>
    <x v="1890"/>
    <s v="MC-06"/>
    <s v="33.35N, 106.45E"/>
    <n v="43"/>
    <n v="7279"/>
    <n v="7279"/>
    <x v="8"/>
  </r>
  <r>
    <n v="41"/>
    <x v="1891"/>
    <s v="MC-01"/>
    <s v="78.13N, 14.36E"/>
    <n v="344"/>
    <n v="1788"/>
    <n v="0"/>
    <x v="19"/>
  </r>
  <r>
    <n v="76"/>
    <x v="1193"/>
    <s v="MC-02"/>
    <s v="49.92N, 170.60W"/>
    <n v="1270"/>
    <n v="6205"/>
    <n v="0"/>
    <x v="29"/>
  </r>
  <r>
    <n v="42"/>
    <x v="1892"/>
    <s v="MC-15"/>
    <s v="13.43N, 154.26E"/>
    <n v="292"/>
    <n v="10313"/>
    <n v="0"/>
    <x v="12"/>
  </r>
  <r>
    <n v="35"/>
    <x v="1472"/>
    <s v="MC-17"/>
    <s v="9.58S, 95.38W"/>
    <n v="181"/>
    <n v="4902"/>
    <n v="0"/>
    <x v="20"/>
  </r>
  <r>
    <n v="18"/>
    <x v="1893"/>
    <s v="MC-23"/>
    <s v="20.13S, 165.87E"/>
    <n v="63"/>
    <n v="1656"/>
    <n v="1656"/>
    <x v="6"/>
  </r>
  <r>
    <n v="28"/>
    <x v="1894"/>
    <s v="MC-30"/>
    <s v="70.56S, 49.65W"/>
    <n v="22"/>
    <n v="33322"/>
    <n v="33322"/>
    <x v="15"/>
  </r>
  <r>
    <n v="31"/>
    <x v="1895"/>
    <s v="MC-03"/>
    <s v="45.49N, 78.03W"/>
    <n v="82"/>
    <n v="1138"/>
    <n v="1138"/>
    <x v="24"/>
  </r>
  <r>
    <n v="6"/>
    <x v="1896"/>
    <s v="MC-01"/>
    <s v="84.27N, 158.67E"/>
    <n v="20"/>
    <n v="19313"/>
    <n v="19313"/>
    <x v="19"/>
  </r>
  <r>
    <n v="70"/>
    <x v="1459"/>
    <s v="MC-26"/>
    <s v="34.45S, 41.73W"/>
    <n v="157"/>
    <n v="9366"/>
    <n v="0"/>
    <x v="13"/>
  </r>
  <r>
    <n v="36"/>
    <x v="1897"/>
    <s v="MC-08"/>
    <s v="19.70N, 169.90W"/>
    <n v="791"/>
    <n v="5436"/>
    <n v="0"/>
    <x v="28"/>
  </r>
  <r>
    <n v="95"/>
    <x v="1898"/>
    <s v="MC-18"/>
    <s v="7.98S, 78.15W"/>
    <n v="120"/>
    <n v="2880"/>
    <n v="0"/>
    <x v="25"/>
  </r>
  <r>
    <n v="56"/>
    <x v="1899"/>
    <s v="MC-17"/>
    <s v="12.83S, 96.21W"/>
    <n v="32"/>
    <n v="3022"/>
    <n v="3022"/>
    <x v="20"/>
  </r>
  <r>
    <n v="51"/>
    <x v="1900"/>
    <s v="MC-26"/>
    <s v="48.50S, 41.64W"/>
    <n v="39"/>
    <n v="29243"/>
    <n v="29243"/>
    <x v="13"/>
  </r>
  <r>
    <n v="20"/>
    <x v="1901"/>
    <s v="MC-28"/>
    <s v="40.57S, 73.79E"/>
    <n v="27"/>
    <n v="6006"/>
    <n v="6006"/>
    <x v="18"/>
  </r>
  <r>
    <n v="88"/>
    <x v="1174"/>
    <s v="MC-19"/>
    <s v="9.17S, 17.23W"/>
    <n v="54"/>
    <n v="4731"/>
    <n v="4731"/>
    <x v="14"/>
  </r>
  <r>
    <n v="5"/>
    <x v="1902"/>
    <s v="MC-13"/>
    <s v="7.60N, 53.18E"/>
    <n v="117"/>
    <n v="4902"/>
    <n v="0"/>
    <x v="0"/>
  </r>
  <r>
    <n v="37"/>
    <x v="1903"/>
    <s v="MC-14"/>
    <s v="21.53N, 133.08E"/>
    <n v="307"/>
    <n v="2324"/>
    <n v="0"/>
    <x v="1"/>
  </r>
  <r>
    <n v="84"/>
    <x v="1904"/>
    <s v="MC-07"/>
    <s v="58.13N, 133.20E"/>
    <n v="63"/>
    <n v="5812"/>
    <n v="5812"/>
    <x v="4"/>
  </r>
  <r>
    <n v="44"/>
    <x v="1905"/>
    <s v="MC-01"/>
    <s v="67.70N, 122.40E"/>
    <n v="1270"/>
    <n v="1138"/>
    <n v="0"/>
    <x v="19"/>
  </r>
  <r>
    <n v="47"/>
    <x v="1906"/>
    <s v="MC-04"/>
    <s v="40.90N, 18.19W"/>
    <n v="24"/>
    <n v="3612"/>
    <n v="3612"/>
    <x v="7"/>
  </r>
  <r>
    <n v="70"/>
    <x v="1907"/>
    <s v="MC-26"/>
    <s v="34.25S, 36.70W"/>
    <n v="1270"/>
    <n v="16330"/>
    <n v="0"/>
    <x v="13"/>
  </r>
  <r>
    <n v="47"/>
    <x v="1908"/>
    <s v="MC-11"/>
    <s v="3.11N, 25.54W"/>
    <n v="47"/>
    <n v="4563"/>
    <n v="4563"/>
    <x v="22"/>
  </r>
  <r>
    <n v="94"/>
    <x v="1909"/>
    <s v="MC-29"/>
    <s v="49.51S, 139.35E"/>
    <n v="9"/>
    <n v="756"/>
    <n v="756"/>
    <x v="3"/>
  </r>
  <r>
    <n v="2"/>
    <x v="1910"/>
    <s v="MC-07"/>
    <s v="31.86N, 142.63E"/>
    <n v="163"/>
    <n v="2054"/>
    <n v="0"/>
    <x v="4"/>
  </r>
  <r>
    <n v="5"/>
    <x v="1911"/>
    <s v="MC-13"/>
    <s v="14.16N, 71.11E"/>
    <n v="292"/>
    <n v="1396"/>
    <n v="0"/>
    <x v="0"/>
  </r>
  <r>
    <n v="99"/>
    <x v="1912"/>
    <s v="MC-12"/>
    <s v="25.95N, 24.12E"/>
    <n v="22"/>
    <n v="4731"/>
    <n v="4731"/>
    <x v="11"/>
  </r>
  <r>
    <n v="17"/>
    <x v="1913"/>
    <s v="MC-06"/>
    <s v="35.91N, 86.62E"/>
    <n v="152"/>
    <n v="3919"/>
    <n v="0"/>
    <x v="8"/>
  </r>
  <r>
    <n v="27"/>
    <x v="1914"/>
    <s v="MC-30"/>
    <s v="75.40S, 106.63E"/>
    <n v="113"/>
    <n v="3612"/>
    <n v="0"/>
    <x v="15"/>
  </r>
  <r>
    <n v="44"/>
    <x v="793"/>
    <s v="MC-06"/>
    <s v="48.64N, 114.26E"/>
    <n v="39"/>
    <n v="2739"/>
    <n v="2739"/>
    <x v="8"/>
  </r>
  <r>
    <n v="5"/>
    <x v="1915"/>
    <s v="MC-13"/>
    <s v="26.67N, 48.84E"/>
    <n v="15"/>
    <n v="13527"/>
    <n v="13527"/>
    <x v="0"/>
  </r>
  <r>
    <n v="4"/>
    <x v="1916"/>
    <s v="MC-26"/>
    <s v="60.78S, 30.30W"/>
    <n v="482"/>
    <n v="12178"/>
    <n v="0"/>
    <x v="13"/>
  </r>
  <r>
    <n v="47"/>
    <x v="1917"/>
    <s v="MC-11"/>
    <s v="16.94N, 22.51W"/>
    <n v="85"/>
    <n v="4235"/>
    <n v="4235"/>
    <x v="22"/>
  </r>
  <r>
    <n v="56"/>
    <x v="1918"/>
    <s v="MC-25"/>
    <s v="51.66S, 67.73W"/>
    <n v="106"/>
    <n v="9366"/>
    <n v="0"/>
    <x v="16"/>
  </r>
  <r>
    <n v="27"/>
    <x v="1919"/>
    <s v="MC-28"/>
    <s v="52.53S, 94.37E"/>
    <n v="63"/>
    <n v="883"/>
    <n v="883"/>
    <x v="18"/>
  </r>
  <r>
    <n v="94"/>
    <x v="200"/>
    <s v="MC-29"/>
    <s v="61.38S, 142.97E"/>
    <n v="12"/>
    <n v="7752"/>
    <n v="7752"/>
    <x v="3"/>
  </r>
  <r>
    <n v="27"/>
    <x v="1920"/>
    <s v="MC-30"/>
    <s v="83.87S, 98.55E"/>
    <n v="52"/>
    <n v="24621"/>
    <n v="24621"/>
    <x v="15"/>
  </r>
  <r>
    <n v="38"/>
    <x v="1921"/>
    <s v="MC-01"/>
    <s v="81.04N, 127.78W"/>
    <n v="88"/>
    <n v="4563"/>
    <n v="4563"/>
    <x v="19"/>
  </r>
  <r>
    <n v="62"/>
    <x v="1537"/>
    <s v="MC-20"/>
    <s v="5.44S, 21.33E"/>
    <n v="447"/>
    <n v="3313"/>
    <n v="0"/>
    <x v="26"/>
  </r>
  <r>
    <n v="62"/>
    <x v="1922"/>
    <s v="MC-20"/>
    <s v="23.51S, 9.34E"/>
    <n v="27"/>
    <n v="1267"/>
    <n v="1267"/>
    <x v="26"/>
  </r>
  <r>
    <n v="32"/>
    <x v="1923"/>
    <s v="MC-17"/>
    <s v="26.84S, 119.50W"/>
    <n v="181"/>
    <n v="2880"/>
    <n v="0"/>
    <x v="20"/>
  </r>
  <r>
    <n v="2"/>
    <x v="1924"/>
    <s v="MC-07"/>
    <s v="33.86N, 130.91E"/>
    <n v="100"/>
    <n v="4731"/>
    <n v="4731"/>
    <x v="4"/>
  </r>
  <r>
    <n v="52"/>
    <x v="679"/>
    <s v="MC-17"/>
    <s v="6.71S, 100.95W"/>
    <n v="82"/>
    <n v="3764"/>
    <n v="3764"/>
    <x v="20"/>
  </r>
  <r>
    <n v="64"/>
    <x v="1723"/>
    <s v="MC-28"/>
    <s v="54.47S, 73.62E"/>
    <n v="90"/>
    <n v="3461"/>
    <n v="3461"/>
    <x v="18"/>
  </r>
  <r>
    <n v="75"/>
    <x v="1925"/>
    <s v="MC-28"/>
    <s v="43.94S, 92.29E"/>
    <n v="100"/>
    <n v="17718"/>
    <n v="17718"/>
    <x v="18"/>
  </r>
  <r>
    <n v="98"/>
    <x v="1926"/>
    <s v="MC-30"/>
    <s v="70.86S, 66.16E"/>
    <n v="1057"/>
    <n v="4398"/>
    <n v="0"/>
    <x v="15"/>
  </r>
  <r>
    <n v="41"/>
    <x v="1927"/>
    <s v="MC-01"/>
    <s v="86.19N, 43.06E"/>
    <n v="124"/>
    <n v="11771"/>
    <n v="0"/>
    <x v="19"/>
  </r>
  <r>
    <n v="41"/>
    <x v="1928"/>
    <s v="MC-05"/>
    <s v="44.20N, 19.01E"/>
    <n v="524"/>
    <n v="1526"/>
    <n v="0"/>
    <x v="2"/>
  </r>
  <r>
    <n v="9"/>
    <x v="1065"/>
    <s v="MC-19"/>
    <s v="10.19S, 16.62W"/>
    <n v="252"/>
    <n v="7752"/>
    <n v="0"/>
    <x v="14"/>
  </r>
  <r>
    <n v="85"/>
    <x v="1929"/>
    <s v="MC-21"/>
    <s v="16.75S, 76.19E"/>
    <n v="252"/>
    <n v="3313"/>
    <n v="0"/>
    <x v="27"/>
  </r>
  <r>
    <n v="76"/>
    <x v="1930"/>
    <s v="MC-07"/>
    <s v="36.41N, 178.54E"/>
    <n v="137"/>
    <n v="3461"/>
    <n v="0"/>
    <x v="4"/>
  </r>
  <r>
    <n v="35"/>
    <x v="1931"/>
    <s v="MC-17"/>
    <s v="13.19S, 108.76W"/>
    <n v="59"/>
    <n v="2188"/>
    <n v="2188"/>
    <x v="20"/>
  </r>
  <r>
    <n v="50"/>
    <x v="1932"/>
    <s v="MC-07"/>
    <s v="32.35N, 136.30E"/>
    <n v="15"/>
    <n v="12178"/>
    <n v="12178"/>
    <x v="4"/>
  </r>
  <r>
    <n v="90"/>
    <x v="1188"/>
    <s v="MC-30"/>
    <s v="80.10S, 147.40W"/>
    <n v="70"/>
    <n v="4398"/>
    <n v="4398"/>
    <x v="15"/>
  </r>
  <r>
    <n v="53"/>
    <x v="1933"/>
    <s v="MC-30"/>
    <s v="66.56S, 171.35W"/>
    <n v="120"/>
    <n v="31157"/>
    <n v="0"/>
    <x v="15"/>
  </r>
  <r>
    <n v="89"/>
    <x v="1934"/>
    <s v="MC-30"/>
    <s v="84.33S, 91.38W"/>
    <n v="32"/>
    <n v="63326"/>
    <n v="63326"/>
    <x v="15"/>
  </r>
  <r>
    <n v="37"/>
    <x v="1935"/>
    <s v="MC-15"/>
    <s v="2.08N, 136.52E"/>
    <n v="307"/>
    <n v="6205"/>
    <n v="0"/>
    <x v="12"/>
  </r>
  <r>
    <n v="41"/>
    <x v="1936"/>
    <s v="MC-05"/>
    <s v="53.81N, 53.51E"/>
    <n v="54"/>
    <n v="17718"/>
    <n v="17718"/>
    <x v="2"/>
  </r>
  <r>
    <n v="31"/>
    <x v="1937"/>
    <s v="MC-03"/>
    <s v="43.47N, 110.43W"/>
    <n v="15"/>
    <n v="11011"/>
    <n v="11011"/>
    <x v="24"/>
  </r>
  <r>
    <n v="10"/>
    <x v="1938"/>
    <s v="MC-18"/>
    <s v="23.16S, 80.38W"/>
    <n v="163"/>
    <n v="2461"/>
    <n v="0"/>
    <x v="25"/>
  </r>
  <r>
    <n v="52"/>
    <x v="1939"/>
    <s v="MC-08"/>
    <s v="29.72N, 142.64W"/>
    <n v="100"/>
    <n v="6205"/>
    <n v="6205"/>
    <x v="28"/>
  </r>
  <r>
    <n v="55"/>
    <x v="1940"/>
    <s v="MC-07"/>
    <s v="51.10N, 135.58E"/>
    <n v="72"/>
    <n v="41937"/>
    <n v="41937"/>
    <x v="4"/>
  </r>
  <r>
    <n v="74"/>
    <x v="1941"/>
    <s v="MC-12"/>
    <s v="6.80N, 13.05E"/>
    <n v="524"/>
    <n v="1656"/>
    <n v="0"/>
    <x v="11"/>
  </r>
  <r>
    <n v="34"/>
    <x v="1546"/>
    <s v="MC-07"/>
    <s v="41.56N, 127.66E"/>
    <n v="702"/>
    <n v="5255"/>
    <n v="0"/>
    <x v="4"/>
  </r>
  <r>
    <n v="13"/>
    <x v="1942"/>
    <s v="MC-06"/>
    <s v="55.15N, 111.19E"/>
    <n v="29"/>
    <n v="3764"/>
    <n v="3764"/>
    <x v="8"/>
  </r>
  <r>
    <n v="9"/>
    <x v="1943"/>
    <s v="MC-20"/>
    <s v="7.40S, 1.22E"/>
    <n v="292"/>
    <n v="8255"/>
    <n v="0"/>
    <x v="26"/>
  </r>
  <r>
    <n v="61"/>
    <x v="1944"/>
    <s v="MC-26"/>
    <s v="53.25S, 31.98W"/>
    <n v="63"/>
    <n v="16330"/>
    <n v="16330"/>
    <x v="13"/>
  </r>
  <r>
    <n v="17"/>
    <x v="1945"/>
    <s v="MC-14"/>
    <s v="15.77N, 97.68E"/>
    <n v="365"/>
    <n v="2188"/>
    <n v="0"/>
    <x v="1"/>
  </r>
  <r>
    <n v="2"/>
    <x v="1946"/>
    <s v="MC-22"/>
    <s v="3.84S, 127.81E"/>
    <n v="93"/>
    <n v="1138"/>
    <n v="1138"/>
    <x v="9"/>
  </r>
  <r>
    <n v="55"/>
    <x v="1947"/>
    <s v="MC-15"/>
    <s v="21.18N, 156.65E"/>
    <n v="20"/>
    <n v="2599"/>
    <n v="2599"/>
    <x v="12"/>
  </r>
  <r>
    <n v="61"/>
    <x v="873"/>
    <s v="MC-30"/>
    <s v="83.29S, 20.21W"/>
    <n v="24"/>
    <n v="11011"/>
    <n v="11011"/>
    <x v="15"/>
  </r>
  <r>
    <n v="82"/>
    <x v="1071"/>
    <s v="MC-29"/>
    <s v="58.45S, 170.30E"/>
    <n v="100"/>
    <n v="1526"/>
    <n v="1526"/>
    <x v="3"/>
  </r>
  <r>
    <n v="10"/>
    <x v="1948"/>
    <s v="MC-18"/>
    <s v="23.93S, 57.28W"/>
    <n v="365"/>
    <n v="3612"/>
    <n v="0"/>
    <x v="25"/>
  </r>
  <r>
    <n v="42"/>
    <x v="1949"/>
    <s v="MC-07"/>
    <s v="50.46N, 158.18E"/>
    <n v="85"/>
    <n v="5622"/>
    <n v="5622"/>
    <x v="4"/>
  </r>
  <r>
    <n v="2"/>
    <x v="1950"/>
    <s v="MC-07"/>
    <s v="33.34N, 142.63E"/>
    <n v="120"/>
    <n v="7512"/>
    <n v="0"/>
    <x v="4"/>
  </r>
  <r>
    <n v="32"/>
    <x v="1951"/>
    <s v="MC-25"/>
    <s v="47.39S, 117.76W"/>
    <n v="365"/>
    <n v="6409"/>
    <n v="0"/>
    <x v="16"/>
  </r>
  <r>
    <n v="56"/>
    <x v="1952"/>
    <s v="MC-25"/>
    <s v="34.53S, 76.32W"/>
    <n v="365"/>
    <n v="5436"/>
    <n v="0"/>
    <x v="16"/>
  </r>
  <r>
    <n v="51"/>
    <x v="1953"/>
    <s v="MC-26"/>
    <s v="48.21S, 37.31W"/>
    <n v="14"/>
    <n v="11011"/>
    <n v="11011"/>
    <x v="13"/>
  </r>
  <r>
    <n v="76"/>
    <x v="1954"/>
    <s v="MC-15"/>
    <s v="24.10N, 175.30E"/>
    <n v="34"/>
    <n v="8255"/>
    <n v="8255"/>
    <x v="12"/>
  </r>
  <r>
    <n v="32"/>
    <x v="1955"/>
    <s v="MC-17"/>
    <s v="27.51S, 115.31W"/>
    <n v="277"/>
    <n v="4398"/>
    <n v="0"/>
    <x v="20"/>
  </r>
  <r>
    <n v="82"/>
    <x v="424"/>
    <s v="MC-23"/>
    <s v="25.56S, 145.49E"/>
    <n v="25"/>
    <n v="1396"/>
    <n v="1396"/>
    <x v="6"/>
  </r>
  <r>
    <n v="23"/>
    <x v="1860"/>
    <s v="MC-16"/>
    <s v="5.59S, 148.86W"/>
    <n v="61"/>
    <n v="883"/>
    <n v="883"/>
    <x v="21"/>
  </r>
  <r>
    <n v="32"/>
    <x v="1956"/>
    <s v="MC-25"/>
    <s v="44.11S, 114.64W"/>
    <n v="124"/>
    <n v="17718"/>
    <n v="0"/>
    <x v="16"/>
  </r>
  <r>
    <n v="26"/>
    <x v="787"/>
    <s v="MC-28"/>
    <s v="32.58S, 81.13E"/>
    <n v="85"/>
    <n v="9074"/>
    <n v="9074"/>
    <x v="18"/>
  </r>
  <r>
    <n v="10"/>
    <x v="1957"/>
    <s v="MC-18"/>
    <s v="17.78S, 63.11W"/>
    <n v="117"/>
    <n v="11382"/>
    <n v="0"/>
    <x v="25"/>
  </r>
  <r>
    <n v="17"/>
    <x v="1943"/>
    <s v="MC-06"/>
    <s v="31.97N, 70.99E"/>
    <n v="75"/>
    <n v="15109"/>
    <n v="15109"/>
    <x v="8"/>
  </r>
  <r>
    <n v="67"/>
    <x v="1958"/>
    <s v="MC-18"/>
    <s v="21.87S, 57.93W"/>
    <n v="175"/>
    <n v="883"/>
    <n v="0"/>
    <x v="25"/>
  </r>
  <r>
    <n v="76"/>
    <x v="1243"/>
    <s v="MC-02"/>
    <s v="59.84N, 179.21W"/>
    <n v="631"/>
    <n v="1267"/>
    <n v="0"/>
    <x v="29"/>
  </r>
  <r>
    <n v="58"/>
    <x v="772"/>
    <s v="MC-30"/>
    <s v="69.42S, 10.89W"/>
    <n v="25"/>
    <n v="45837"/>
    <n v="45837"/>
    <x v="15"/>
  </r>
  <r>
    <n v="48"/>
    <x v="1922"/>
    <s v="MC-07"/>
    <s v="46.44N, 128.24E"/>
    <n v="106"/>
    <n v="1656"/>
    <n v="0"/>
    <x v="4"/>
  </r>
  <r>
    <n v="94"/>
    <x v="1959"/>
    <s v="MC-29"/>
    <s v="32.98S, 136.71E"/>
    <n v="196"/>
    <n v="8791"/>
    <n v="0"/>
    <x v="3"/>
  </r>
  <r>
    <n v="60"/>
    <x v="1960"/>
    <s v="MC-26"/>
    <s v="58.01S, 18.39W"/>
    <n v="96"/>
    <n v="1010"/>
    <n v="1010"/>
    <x v="13"/>
  </r>
  <r>
    <n v="6"/>
    <x v="1961"/>
    <s v="MC-01"/>
    <s v="68.79N, 149.88E"/>
    <n v="24"/>
    <n v="84631"/>
    <n v="84631"/>
    <x v="19"/>
  </r>
  <r>
    <n v="27"/>
    <x v="1962"/>
    <s v="MC-30"/>
    <s v="88.94S, 99.54E"/>
    <n v="365"/>
    <n v="18486"/>
    <n v="0"/>
    <x v="15"/>
  </r>
  <r>
    <n v="51"/>
    <x v="1963"/>
    <s v="MC-26"/>
    <s v="60.18S, 52.64W"/>
    <n v="365"/>
    <n v="18486"/>
    <n v="0"/>
    <x v="13"/>
  </r>
  <r>
    <n v="95"/>
    <x v="156"/>
    <s v="MC-18"/>
    <s v="1.93S, 79.80W"/>
    <n v="133"/>
    <n v="4398"/>
    <n v="0"/>
    <x v="25"/>
  </r>
  <r>
    <n v="64"/>
    <x v="1964"/>
    <s v="MC-28"/>
    <s v="62.73S, 78.59E"/>
    <n v="70"/>
    <n v="41937"/>
    <n v="41937"/>
    <x v="18"/>
  </r>
  <r>
    <n v="20"/>
    <x v="416"/>
    <s v="MC-28"/>
    <s v="62.84S, 73.22E"/>
    <n v="389"/>
    <n v="6006"/>
    <n v="0"/>
    <x v="18"/>
  </r>
  <r>
    <n v="97"/>
    <x v="1965"/>
    <s v="MC-01"/>
    <s v="82.67N, 19.38W"/>
    <n v="264"/>
    <n v="2880"/>
    <n v="0"/>
    <x v="19"/>
  </r>
  <r>
    <n v="48"/>
    <x v="1966"/>
    <s v="MC-07"/>
    <s v="56.54N, 138.93E"/>
    <n v="9"/>
    <n v="1788"/>
    <n v="1788"/>
    <x v="4"/>
  </r>
  <r>
    <n v="47"/>
    <x v="1967"/>
    <s v="MC-11"/>
    <s v="18.91N, 29.04W"/>
    <n v="264"/>
    <n v="1010"/>
    <n v="0"/>
    <x v="22"/>
  </r>
  <r>
    <n v="98"/>
    <x v="699"/>
    <s v="MC-28"/>
    <s v="57.05S, 91.46E"/>
    <n v="231"/>
    <n v="3612"/>
    <n v="0"/>
    <x v="18"/>
  </r>
  <r>
    <n v="83"/>
    <x v="873"/>
    <s v="MC-01"/>
    <s v="66.03N, 94.65E"/>
    <n v="36"/>
    <n v="15700"/>
    <n v="15700"/>
    <x v="19"/>
  </r>
  <r>
    <n v="98"/>
    <x v="1968"/>
    <s v="MC-28"/>
    <s v="31.30S, 80.08E"/>
    <n v="39"/>
    <n v="4076"/>
    <n v="4076"/>
    <x v="18"/>
  </r>
  <r>
    <n v="71"/>
    <x v="1544"/>
    <s v="MC-24"/>
    <s v="45.95S, 159.94W"/>
    <n v="106"/>
    <n v="6006"/>
    <n v="0"/>
    <x v="10"/>
  </r>
  <r>
    <n v="47"/>
    <x v="1969"/>
    <s v="MC-11"/>
    <s v="2.07N, 32.30W"/>
    <n v="65"/>
    <n v="6409"/>
    <n v="6409"/>
    <x v="22"/>
  </r>
  <r>
    <n v="10"/>
    <x v="1970"/>
    <s v="MC-26"/>
    <s v="46.75S, 43.92W"/>
    <n v="252"/>
    <n v="2054"/>
    <n v="0"/>
    <x v="13"/>
  </r>
  <r>
    <n v="72"/>
    <x v="1971"/>
    <s v="MC-17"/>
    <s v="29.58S, 125.93W"/>
    <n v="292"/>
    <n v="1396"/>
    <n v="0"/>
    <x v="20"/>
  </r>
  <r>
    <n v="56"/>
    <x v="1972"/>
    <s v="MC-25"/>
    <s v="42.22S, 90.79W"/>
    <n v="19"/>
    <n v="24621"/>
    <n v="24621"/>
    <x v="16"/>
  </r>
  <r>
    <n v="43"/>
    <x v="1973"/>
    <s v="MC-18"/>
    <s v="8.87S, 88.94W"/>
    <n v="103"/>
    <n v="3764"/>
    <n v="0"/>
    <x v="25"/>
  </r>
  <r>
    <n v="29"/>
    <x v="1657"/>
    <s v="MC-24"/>
    <s v="41.92S, 144.88W"/>
    <n v="77"/>
    <n v="22220"/>
    <n v="22220"/>
    <x v="10"/>
  </r>
  <r>
    <n v="50"/>
    <x v="1974"/>
    <s v="MC-15"/>
    <s v="10.68N, 149.56E"/>
    <n v="702"/>
    <n v="7052"/>
    <n v="0"/>
    <x v="12"/>
  </r>
  <r>
    <n v="27"/>
    <x v="123"/>
    <s v="MC-28"/>
    <s v="64.93S, 96.34E"/>
    <n v="22"/>
    <n v="24621"/>
    <n v="24621"/>
    <x v="18"/>
  </r>
  <r>
    <n v="14"/>
    <x v="1975"/>
    <s v="MC-11"/>
    <s v="10.13N, 19.31W"/>
    <n v="128"/>
    <n v="2188"/>
    <n v="0"/>
    <x v="22"/>
  </r>
  <r>
    <n v="76"/>
    <x v="1976"/>
    <s v="MC-01"/>
    <s v="70.74N, 176.99E"/>
    <n v="61"/>
    <n v="4902"/>
    <n v="4902"/>
    <x v="19"/>
  </r>
  <r>
    <n v="10"/>
    <x v="1977"/>
    <s v="MC-26"/>
    <s v="41.44S, 47.50W"/>
    <n v="65"/>
    <n v="3461"/>
    <n v="3461"/>
    <x v="13"/>
  </r>
  <r>
    <n v="32"/>
    <x v="1978"/>
    <s v="MC-25"/>
    <s v="48.94S, 90.09W"/>
    <n v="15"/>
    <n v="1656"/>
    <n v="1656"/>
    <x v="16"/>
  </r>
  <r>
    <n v="57"/>
    <x v="1979"/>
    <s v="MC-25"/>
    <s v="48.62S, 87.29W"/>
    <n v="241"/>
    <n v="4398"/>
    <n v="0"/>
    <x v="16"/>
  </r>
  <r>
    <n v="28"/>
    <x v="1980"/>
    <s v="MC-30"/>
    <s v="81.74S, 73.48W"/>
    <n v="631"/>
    <n v="2188"/>
    <n v="0"/>
    <x v="15"/>
  </r>
  <r>
    <n v="15"/>
    <x v="1465"/>
    <s v="MC-16"/>
    <s v="20.85S, 156.85W"/>
    <n v="59"/>
    <n v="5812"/>
    <n v="5812"/>
    <x v="21"/>
  </r>
  <r>
    <n v="76"/>
    <x v="1981"/>
    <s v="MC-07"/>
    <s v="64.49N, 151.67E"/>
    <n v="277"/>
    <n v="9670"/>
    <n v="0"/>
    <x v="4"/>
  </r>
  <r>
    <n v="83"/>
    <x v="1982"/>
    <s v="MC-06"/>
    <s v="59.25N, 94.41E"/>
    <n v="93"/>
    <n v="1010"/>
    <n v="1010"/>
    <x v="8"/>
  </r>
  <r>
    <n v="95"/>
    <x v="1983"/>
    <s v="MC-10"/>
    <s v="16.77N, 86.10W"/>
    <n v="22"/>
    <n v="7752"/>
    <n v="7752"/>
    <x v="23"/>
  </r>
  <r>
    <n v="2"/>
    <x v="1984"/>
    <s v="MC-07"/>
    <s v="31.34N, 124.05E"/>
    <n v="54"/>
    <n v="7512"/>
    <n v="7512"/>
    <x v="4"/>
  </r>
  <r>
    <n v="99"/>
    <x v="750"/>
    <s v="MC-12"/>
    <s v="18.62N, 12.63E"/>
    <n v="65"/>
    <n v="3612"/>
    <n v="3612"/>
    <x v="11"/>
  </r>
  <r>
    <n v="76"/>
    <x v="1985"/>
    <s v="MC-08"/>
    <s v="23.83N, 172.30W"/>
    <n v="152"/>
    <n v="5436"/>
    <n v="0"/>
    <x v="28"/>
  </r>
  <r>
    <n v="93"/>
    <x v="211"/>
    <s v="MC-03"/>
    <s v="36.25N, 93.75W"/>
    <n v="1270"/>
    <n v="6409"/>
    <n v="0"/>
    <x v="24"/>
  </r>
  <r>
    <n v="41"/>
    <x v="444"/>
    <s v="MC-05"/>
    <s v="54.39N, 36.74E"/>
    <n v="15"/>
    <n v="10313"/>
    <n v="10313"/>
    <x v="2"/>
  </r>
  <r>
    <n v="69"/>
    <x v="1986"/>
    <s v="MC-02"/>
    <s v="55.89N, 177.22W"/>
    <n v="109"/>
    <n v="13054"/>
    <n v="0"/>
    <x v="29"/>
  </r>
  <r>
    <n v="31"/>
    <x v="1987"/>
    <s v="MC-01"/>
    <s v="68.99N, 93.59W"/>
    <n v="524"/>
    <n v="7279"/>
    <n v="0"/>
    <x v="19"/>
  </r>
  <r>
    <n v="61"/>
    <x v="1988"/>
    <s v="MC-30"/>
    <s v="86.57S, 6.29W"/>
    <n v="905"/>
    <n v="10654"/>
    <n v="0"/>
    <x v="15"/>
  </r>
  <r>
    <n v="10"/>
    <x v="1989"/>
    <s v="MC-18"/>
    <s v="12.96S, 71.65W"/>
    <n v="47"/>
    <n v="4235"/>
    <n v="4235"/>
    <x v="25"/>
  </r>
  <r>
    <n v="95"/>
    <x v="64"/>
    <s v="MC-09"/>
    <s v="26.24N, 99.88W"/>
    <n v="54"/>
    <n v="1920"/>
    <n v="1920"/>
    <x v="5"/>
  </r>
  <r>
    <n v="33"/>
    <x v="1990"/>
    <s v="MC-01"/>
    <s v="80.92N, 58.21E"/>
    <n v="325"/>
    <n v="6832"/>
    <n v="0"/>
    <x v="19"/>
  </r>
  <r>
    <n v="50"/>
    <x v="1991"/>
    <s v="MC-15"/>
    <s v="10.08N, 153.15E"/>
    <n v="241"/>
    <n v="4731"/>
    <n v="0"/>
    <x v="12"/>
  </r>
  <r>
    <n v="25"/>
    <x v="1992"/>
    <s v="MC-24"/>
    <s v="54.80S, 161.83W"/>
    <n v="292"/>
    <n v="2324"/>
    <n v="0"/>
    <x v="10"/>
  </r>
  <r>
    <n v="58"/>
    <x v="1993"/>
    <s v="MC-26"/>
    <s v="45.37S, 8.04W"/>
    <n v="524"/>
    <n v="2461"/>
    <n v="0"/>
    <x v="13"/>
  </r>
  <r>
    <n v="27"/>
    <x v="225"/>
    <s v="MC-30"/>
    <s v="86.99S, 79.00E"/>
    <n v="39"/>
    <n v="17718"/>
    <n v="17718"/>
    <x v="15"/>
  </r>
  <r>
    <n v="52"/>
    <x v="1994"/>
    <s v="MC-09"/>
    <s v="14.62N, 133.91W"/>
    <n v="34"/>
    <n v="4235"/>
    <n v="4235"/>
    <x v="5"/>
  </r>
  <r>
    <n v="97"/>
    <x v="1513"/>
    <s v="MC-04"/>
    <s v="59.51N, 47.23W"/>
    <n v="45"/>
    <n v="72463"/>
    <n v="72463"/>
    <x v="7"/>
  </r>
  <r>
    <n v="38"/>
    <x v="1995"/>
    <s v="MC-03"/>
    <s v="62.09N, 113.74W"/>
    <n v="264"/>
    <n v="5436"/>
    <n v="0"/>
    <x v="24"/>
  </r>
  <r>
    <n v="7"/>
    <x v="1996"/>
    <s v="MC-04"/>
    <s v="45.57N, 48.40W"/>
    <n v="204"/>
    <n v="4398"/>
    <n v="0"/>
    <x v="7"/>
  </r>
  <r>
    <n v="66"/>
    <x v="1997"/>
    <s v="MC-15"/>
    <s v="27.98N, 162.05E"/>
    <n v="77"/>
    <n v="1656"/>
    <n v="1656"/>
    <x v="12"/>
  </r>
  <r>
    <n v="6"/>
    <x v="1998"/>
    <s v="MC-01"/>
    <s v="86.36N, 147.18E"/>
    <n v="11"/>
    <n v="14025"/>
    <n v="14025"/>
    <x v="19"/>
  </r>
  <r>
    <n v="51"/>
    <x v="1999"/>
    <s v="MC-26"/>
    <s v="44.86S, 38.06W"/>
    <n v="212"/>
    <n v="629"/>
    <n v="0"/>
    <x v="13"/>
  </r>
  <r>
    <n v="70"/>
    <x v="2000"/>
    <s v="MC-26"/>
    <s v="34.88S, 43.51W"/>
    <n v="80"/>
    <n v="2461"/>
    <n v="2461"/>
    <x v="13"/>
  </r>
  <r>
    <n v="52"/>
    <x v="2001"/>
    <s v="MC-17"/>
    <s v="9.35S, 109.44W"/>
    <n v="241"/>
    <n v="5812"/>
    <n v="0"/>
    <x v="20"/>
  </r>
  <r>
    <n v="44"/>
    <x v="1573"/>
    <s v="MC-07"/>
    <s v="56.16N, 133.22E"/>
    <n v="41"/>
    <n v="35789"/>
    <n v="35789"/>
    <x v="4"/>
  </r>
  <r>
    <n v="27"/>
    <x v="310"/>
    <s v="MC-30"/>
    <s v="81.53S, 92.97E"/>
    <n v="103"/>
    <n v="1267"/>
    <n v="0"/>
    <x v="15"/>
  </r>
  <r>
    <n v="17"/>
    <x v="2002"/>
    <s v="MC-06"/>
    <s v="41.41N, 74.85E"/>
    <n v="1057"/>
    <n v="8000"/>
    <n v="0"/>
    <x v="8"/>
  </r>
  <r>
    <n v="77"/>
    <x v="2003"/>
    <s v="MC-22"/>
    <s v="21.52S, 108.07E"/>
    <n v="80"/>
    <n v="5076"/>
    <n v="5076"/>
    <x v="9"/>
  </r>
  <r>
    <n v="20"/>
    <x v="2004"/>
    <s v="MC-28"/>
    <s v="37.75S, 74.44E"/>
    <n v="447"/>
    <n v="6832"/>
    <n v="0"/>
    <x v="18"/>
  </r>
  <r>
    <n v="95"/>
    <x v="2005"/>
    <s v="MC-18"/>
    <s v="7.07S, 84.50W"/>
    <n v="128"/>
    <n v="4902"/>
    <n v="0"/>
    <x v="25"/>
  </r>
  <r>
    <n v="55"/>
    <x v="1424"/>
    <s v="MC-07"/>
    <s v="46.01N, 156.80E"/>
    <n v="75"/>
    <n v="6618"/>
    <n v="6618"/>
    <x v="4"/>
  </r>
  <r>
    <n v="75"/>
    <x v="2006"/>
    <s v="MC-29"/>
    <s v="42.66S, 129.78E"/>
    <n v="72"/>
    <n v="5622"/>
    <n v="5622"/>
    <x v="3"/>
  </r>
  <r>
    <n v="41"/>
    <x v="2007"/>
    <s v="MC-01"/>
    <s v="81.17N, 18.77E"/>
    <n v="124"/>
    <n v="31157"/>
    <n v="0"/>
    <x v="19"/>
  </r>
  <r>
    <n v="76"/>
    <x v="2008"/>
    <s v="MC-08"/>
    <s v="28.26N, 171.28W"/>
    <n v="11"/>
    <n v="883"/>
    <n v="883"/>
    <x v="28"/>
  </r>
  <r>
    <n v="54"/>
    <x v="2009"/>
    <s v="MC-14"/>
    <s v="16.20N, 94.31E"/>
    <n v="67"/>
    <n v="2188"/>
    <n v="2188"/>
    <x v="1"/>
  </r>
  <r>
    <n v="87"/>
    <x v="2010"/>
    <s v="MC-19"/>
    <s v="24.10S, 11.28W"/>
    <n v="103"/>
    <n v="6205"/>
    <n v="0"/>
    <x v="14"/>
  </r>
  <r>
    <n v="73"/>
    <x v="2010"/>
    <s v="MC-30"/>
    <s v="70.83S, 59.13W"/>
    <n v="15"/>
    <n v="883"/>
    <n v="883"/>
    <x v="15"/>
  </r>
  <r>
    <n v="39"/>
    <x v="1291"/>
    <s v="MC-24"/>
    <s v="54.24S, 160.93W"/>
    <n v="39"/>
    <n v="4076"/>
    <n v="4076"/>
    <x v="10"/>
  </r>
  <r>
    <n v="36"/>
    <x v="2011"/>
    <s v="MC-16"/>
    <s v="12.39S, 147.63W"/>
    <n v="47"/>
    <n v="9366"/>
    <n v="9366"/>
    <x v="21"/>
  </r>
  <r>
    <n v="79"/>
    <x v="2012"/>
    <s v="MC-14"/>
    <s v="10.33N, 117.69E"/>
    <n v="41"/>
    <n v="2054"/>
    <n v="2054"/>
    <x v="1"/>
  </r>
  <r>
    <n v="2"/>
    <x v="691"/>
    <s v="MC-14"/>
    <s v="23.96N, 101.55E"/>
    <n v="204"/>
    <n v="9074"/>
    <n v="0"/>
    <x v="1"/>
  </r>
  <r>
    <n v="7"/>
    <x v="2013"/>
    <s v="MC-04"/>
    <s v="63.18N, 39.56W"/>
    <n v="117"/>
    <n v="1138"/>
    <n v="0"/>
    <x v="7"/>
  </r>
  <r>
    <n v="47"/>
    <x v="2014"/>
    <s v="MC-11"/>
    <s v="8.99N, 17.96W"/>
    <n v="50"/>
    <n v="1920"/>
    <n v="1920"/>
    <x v="22"/>
  </r>
  <r>
    <n v="95"/>
    <x v="2015"/>
    <s v="MC-10"/>
    <s v="21.13N, 66.40W"/>
    <n v="22"/>
    <n v="6832"/>
    <n v="6832"/>
    <x v="23"/>
  </r>
  <r>
    <n v="17"/>
    <x v="2016"/>
    <s v="MC-06"/>
    <s v="44.26N, 78.48E"/>
    <n v="365"/>
    <n v="27536"/>
    <n v="0"/>
    <x v="8"/>
  </r>
  <r>
    <n v="62"/>
    <x v="2017"/>
    <s v="MC-20"/>
    <s v="16.46S, 32.59E"/>
    <n v="128"/>
    <n v="1010"/>
    <n v="0"/>
    <x v="26"/>
  </r>
  <r>
    <n v="8"/>
    <x v="2018"/>
    <s v="MC-27"/>
    <s v="41.18S, 7.80E"/>
    <n v="188"/>
    <n v="14551"/>
    <n v="0"/>
    <x v="17"/>
  </r>
  <r>
    <n v="22"/>
    <x v="2019"/>
    <s v="MC-13"/>
    <s v="23.32N, 59.17E"/>
    <n v="264"/>
    <n v="9670"/>
    <n v="0"/>
    <x v="0"/>
  </r>
  <r>
    <n v="69"/>
    <x v="2020"/>
    <s v="MC-01"/>
    <s v="80.25N, 144.59E"/>
    <n v="17"/>
    <n v="23366"/>
    <n v="23366"/>
    <x v="19"/>
  </r>
  <r>
    <n v="86"/>
    <x v="2021"/>
    <s v="MC-01"/>
    <s v="67.43N, 109.84E"/>
    <n v="96"/>
    <n v="12605"/>
    <n v="12605"/>
    <x v="19"/>
  </r>
  <r>
    <n v="95"/>
    <x v="2022"/>
    <s v="MC-17"/>
    <s v="7.33S, 100.15W"/>
    <n v="54"/>
    <n v="2461"/>
    <n v="2461"/>
    <x v="20"/>
  </r>
  <r>
    <n v="27"/>
    <x v="2023"/>
    <s v="MC-28"/>
    <s v="54.77S, 106.11E"/>
    <n v="212"/>
    <n v="29243"/>
    <n v="0"/>
    <x v="18"/>
  </r>
  <r>
    <n v="28"/>
    <x v="2024"/>
    <s v="MC-30"/>
    <s v="71.71S, 51.43W"/>
    <n v="19"/>
    <n v="2739"/>
    <n v="2739"/>
    <x v="15"/>
  </r>
  <r>
    <n v="10"/>
    <x v="1121"/>
    <s v="MC-18"/>
    <s v="24.20S, 74.48W"/>
    <n v="277"/>
    <n v="14551"/>
    <n v="0"/>
    <x v="25"/>
  </r>
  <r>
    <n v="18"/>
    <x v="2025"/>
    <s v="MC-23"/>
    <s v="16.14S, 162.97E"/>
    <n v="52"/>
    <n v="1267"/>
    <n v="1267"/>
    <x v="6"/>
  </r>
  <r>
    <n v="30"/>
    <x v="2026"/>
    <s v="MC-10"/>
    <s v="20.87N, 82.24W"/>
    <n v="325"/>
    <n v="1396"/>
    <n v="0"/>
    <x v="23"/>
  </r>
  <r>
    <n v="7"/>
    <x v="2027"/>
    <s v="MC-04"/>
    <s v="54.77N, 54.62W"/>
    <n v="212"/>
    <n v="3919"/>
    <n v="0"/>
    <x v="7"/>
  </r>
  <r>
    <n v="44"/>
    <x v="2028"/>
    <s v="MC-01"/>
    <s v="73.80N, 144.77E"/>
    <n v="22"/>
    <n v="22220"/>
    <n v="22220"/>
    <x v="19"/>
  </r>
  <r>
    <n v="16"/>
    <x v="2029"/>
    <s v="MC-25"/>
    <s v="45.64S, 107.45W"/>
    <n v="70"/>
    <n v="9670"/>
    <n v="9670"/>
    <x v="16"/>
  </r>
  <r>
    <n v="44"/>
    <x v="2030"/>
    <s v="MC-06"/>
    <s v="43.71N, 113.29E"/>
    <n v="20"/>
    <n v="8791"/>
    <n v="8791"/>
    <x v="8"/>
  </r>
  <r>
    <n v="39"/>
    <x v="2031"/>
    <s v="MC-30"/>
    <s v="77.69S, 163.04E"/>
    <n v="96"/>
    <n v="35789"/>
    <n v="35789"/>
    <x v="15"/>
  </r>
  <r>
    <n v="35"/>
    <x v="2032"/>
    <s v="MC-17"/>
    <s v="24.50S, 91.86W"/>
    <n v="120"/>
    <n v="3167"/>
    <n v="0"/>
    <x v="20"/>
  </r>
  <r>
    <n v="66"/>
    <x v="1608"/>
    <s v="MC-15"/>
    <s v="2.49N, 158.00E"/>
    <n v="100"/>
    <n v="629"/>
    <n v="629"/>
    <x v="12"/>
  </r>
  <r>
    <n v="7"/>
    <x v="342"/>
    <s v="MC-01"/>
    <s v="69.34N, 51.13W"/>
    <n v="41"/>
    <n v="629"/>
    <n v="629"/>
    <x v="19"/>
  </r>
  <r>
    <n v="91"/>
    <x v="362"/>
    <s v="MC-01"/>
    <s v="72.92N, 148.15W"/>
    <n v="9"/>
    <n v="4398"/>
    <n v="4398"/>
    <x v="19"/>
  </r>
  <r>
    <n v="22"/>
    <x v="2033"/>
    <s v="MC-20"/>
    <s v="5.12S, 17.52E"/>
    <n v="631"/>
    <n v="3167"/>
    <n v="0"/>
    <x v="26"/>
  </r>
  <r>
    <n v="27"/>
    <x v="2034"/>
    <s v="MC-30"/>
    <s v="82.71S, 87.32E"/>
    <n v="45"/>
    <n v="26004"/>
    <n v="26004"/>
    <x v="15"/>
  </r>
  <r>
    <n v="76"/>
    <x v="2035"/>
    <s v="MC-07"/>
    <s v="41.53N, 155.52E"/>
    <n v="19"/>
    <n v="1010"/>
    <n v="1010"/>
    <x v="4"/>
  </r>
  <r>
    <n v="47"/>
    <x v="694"/>
    <s v="MC-04"/>
    <s v="38.91N, 42.21W"/>
    <n v="307"/>
    <n v="3022"/>
    <n v="0"/>
    <x v="7"/>
  </r>
  <r>
    <n v="19"/>
    <x v="2036"/>
    <s v="MC-07"/>
    <s v="41.58N, 153.14E"/>
    <n v="61"/>
    <n v="1920"/>
    <n v="1920"/>
    <x v="4"/>
  </r>
  <r>
    <n v="47"/>
    <x v="2037"/>
    <s v="MC-11"/>
    <s v="1.89N, 31.07W"/>
    <n v="196"/>
    <n v="1920"/>
    <n v="0"/>
    <x v="22"/>
  </r>
  <r>
    <n v="85"/>
    <x v="2038"/>
    <s v="MC-22"/>
    <s v="26.99S, 107.57E"/>
    <n v="277"/>
    <n v="7279"/>
    <n v="0"/>
    <x v="9"/>
  </r>
  <r>
    <n v="58"/>
    <x v="2039"/>
    <s v="MC-30"/>
    <s v="72.03S, 4.02W"/>
    <n v="29"/>
    <n v="9985"/>
    <n v="9985"/>
    <x v="15"/>
  </r>
  <r>
    <n v="18"/>
    <x v="2040"/>
    <s v="MC-23"/>
    <s v="20.02S, 167.84E"/>
    <n v="524"/>
    <n v="10654"/>
    <n v="0"/>
    <x v="6"/>
  </r>
  <r>
    <n v="47"/>
    <x v="2041"/>
    <s v="MC-11"/>
    <s v="8.58N, 20.70W"/>
    <n v="37"/>
    <n v="8255"/>
    <n v="8255"/>
    <x v="22"/>
  </r>
  <r>
    <n v="25"/>
    <x v="1695"/>
    <s v="MC-24"/>
    <s v="50.43S, 164.48W"/>
    <n v="88"/>
    <n v="9670"/>
    <n v="9670"/>
    <x v="10"/>
  </r>
  <r>
    <n v="85"/>
    <x v="2042"/>
    <s v="MC-22"/>
    <s v="20.06S, 100.44E"/>
    <n v="109"/>
    <n v="8519"/>
    <n v="0"/>
    <x v="9"/>
  </r>
  <r>
    <n v="53"/>
    <x v="2043"/>
    <s v="MC-24"/>
    <s v="49.07S, 174.33W"/>
    <n v="54"/>
    <n v="6006"/>
    <n v="6006"/>
    <x v="10"/>
  </r>
  <r>
    <n v="44"/>
    <x v="1699"/>
    <s v="MC-01"/>
    <s v="69.53N, 106.59E"/>
    <n v="221"/>
    <n v="2324"/>
    <n v="0"/>
    <x v="19"/>
  </r>
  <r>
    <n v="4"/>
    <x v="1051"/>
    <s v="MC-26"/>
    <s v="63.21S, 5.56W"/>
    <n v="36"/>
    <n v="9074"/>
    <n v="9074"/>
    <x v="13"/>
  </r>
  <r>
    <n v="69"/>
    <x v="2044"/>
    <s v="MC-01"/>
    <s v="84.22N, 173.43W"/>
    <n v="631"/>
    <n v="8791"/>
    <n v="0"/>
    <x v="19"/>
  </r>
  <r>
    <n v="55"/>
    <x v="2045"/>
    <s v="MC-07"/>
    <s v="34.25N, 136.70E"/>
    <n v="196"/>
    <n v="11382"/>
    <n v="0"/>
    <x v="4"/>
  </r>
  <r>
    <n v="2"/>
    <x v="2046"/>
    <s v="MC-15"/>
    <s v="7.01N, 140.52E"/>
    <n v="241"/>
    <n v="3919"/>
    <n v="0"/>
    <x v="12"/>
  </r>
  <r>
    <n v="33"/>
    <x v="2047"/>
    <s v="MC-05"/>
    <s v="59.64N, 56.23E"/>
    <n v="212"/>
    <n v="4731"/>
    <n v="0"/>
    <x v="2"/>
  </r>
  <r>
    <n v="14"/>
    <x v="2048"/>
    <s v="MC-11"/>
    <s v="7.35N, 6.38W"/>
    <n v="43"/>
    <n v="4563"/>
    <n v="4563"/>
    <x v="22"/>
  </r>
  <r>
    <n v="98"/>
    <x v="2049"/>
    <s v="MC-21"/>
    <s v="29.74S, 69.94E"/>
    <n v="221"/>
    <n v="9670"/>
    <n v="0"/>
    <x v="27"/>
  </r>
  <r>
    <n v="27"/>
    <x v="2050"/>
    <s v="MC-30"/>
    <s v="78.12S, 108.68E"/>
    <n v="117"/>
    <n v="8791"/>
    <n v="0"/>
    <x v="15"/>
  </r>
  <r>
    <n v="5"/>
    <x v="2051"/>
    <s v="MC-21"/>
    <s v="8.98S, 48.43E"/>
    <n v="212"/>
    <n v="1010"/>
    <n v="0"/>
    <x v="27"/>
  </r>
  <r>
    <n v="66"/>
    <x v="2052"/>
    <s v="MC-15"/>
    <s v="3.92N, 160.49E"/>
    <n v="142"/>
    <n v="6006"/>
    <n v="0"/>
    <x v="12"/>
  </r>
  <r>
    <n v="85"/>
    <x v="2053"/>
    <s v="MC-14"/>
    <s v="8.55N, 100.03E"/>
    <n v="37"/>
    <n v="5076"/>
    <n v="5076"/>
    <x v="1"/>
  </r>
  <r>
    <n v="89"/>
    <x v="2054"/>
    <s v="MC-25"/>
    <s v="54.81S, 96.13W"/>
    <n v="17"/>
    <n v="15700"/>
    <n v="15700"/>
    <x v="16"/>
  </r>
  <r>
    <n v="39"/>
    <x v="2055"/>
    <s v="MC-30"/>
    <s v="81.89S, 167.10W"/>
    <n v="482"/>
    <n v="19313"/>
    <n v="0"/>
    <x v="15"/>
  </r>
  <r>
    <n v="39"/>
    <x v="2056"/>
    <s v="MC-30"/>
    <s v="72.95S, 157.93W"/>
    <n v="72"/>
    <n v="101649"/>
    <n v="101649"/>
    <x v="15"/>
  </r>
  <r>
    <n v="68"/>
    <x v="2057"/>
    <s v="MC-14"/>
    <s v="13.46N, 95.11E"/>
    <n v="325"/>
    <n v="883"/>
    <n v="0"/>
    <x v="1"/>
  </r>
  <r>
    <n v="89"/>
    <x v="2058"/>
    <s v="MC-30"/>
    <s v="83.57S, 92.35W"/>
    <n v="109"/>
    <n v="2188"/>
    <n v="0"/>
    <x v="15"/>
  </r>
  <r>
    <n v="22"/>
    <x v="2059"/>
    <s v="MC-12"/>
    <s v="6.57N, 38.81E"/>
    <n v="67"/>
    <n v="7752"/>
    <n v="7752"/>
    <x v="11"/>
  </r>
  <r>
    <n v="89"/>
    <x v="2060"/>
    <s v="MC-25"/>
    <s v="48.43S, 100.47W"/>
    <n v="65"/>
    <n v="11382"/>
    <n v="11382"/>
    <x v="16"/>
  </r>
  <r>
    <n v="66"/>
    <x v="1048"/>
    <s v="MC-15"/>
    <s v="11.69N, 149.77E"/>
    <n v="163"/>
    <n v="9074"/>
    <n v="0"/>
    <x v="12"/>
  </r>
  <r>
    <n v="86"/>
    <x v="2061"/>
    <s v="MC-01"/>
    <s v="70.14N, 140.85E"/>
    <n v="96"/>
    <n v="29243"/>
    <n v="29243"/>
    <x v="19"/>
  </r>
  <r>
    <n v="2"/>
    <x v="2062"/>
    <s v="MC-14"/>
    <s v="1.27N, 100.56E"/>
    <n v="93"/>
    <n v="4235"/>
    <n v="4235"/>
    <x v="1"/>
  </r>
  <r>
    <n v="58"/>
    <x v="1877"/>
    <s v="MC-27"/>
    <s v="48.68S, 7.52E"/>
    <n v="48"/>
    <n v="23366"/>
    <n v="23366"/>
    <x v="17"/>
  </r>
  <r>
    <n v="54"/>
    <x v="2063"/>
    <s v="MC-14"/>
    <s v="5.61N, 113.58E"/>
    <n v="90"/>
    <n v="3461"/>
    <n v="3461"/>
    <x v="1"/>
  </r>
  <r>
    <n v="75"/>
    <x v="2064"/>
    <s v="MC-28"/>
    <s v="48.69S, 106.09E"/>
    <n v="264"/>
    <n v="4563"/>
    <n v="0"/>
    <x v="18"/>
  </r>
  <r>
    <n v="34"/>
    <x v="2065"/>
    <s v="MC-14"/>
    <s v="9.90N, 122.64E"/>
    <n v="47"/>
    <n v="3461"/>
    <n v="3461"/>
    <x v="1"/>
  </r>
  <r>
    <n v="39"/>
    <x v="2066"/>
    <s v="MC-29"/>
    <s v="41.12S, 163.18E"/>
    <n v="29"/>
    <n v="883"/>
    <n v="883"/>
    <x v="3"/>
  </r>
  <r>
    <n v="13"/>
    <x v="179"/>
    <s v="MC-07"/>
    <s v="57.65N, 134.55E"/>
    <n v="80"/>
    <n v="4902"/>
    <n v="4902"/>
    <x v="4"/>
  </r>
  <r>
    <n v="5"/>
    <x v="2067"/>
    <s v="MC-13"/>
    <s v="3.50N, 73.56E"/>
    <n v="212"/>
    <n v="4563"/>
    <n v="0"/>
    <x v="0"/>
  </r>
  <r>
    <n v="73"/>
    <x v="2068"/>
    <s v="MC-30"/>
    <s v="77.03S, 75.32W"/>
    <n v="88"/>
    <n v="3313"/>
    <n v="3313"/>
    <x v="15"/>
  </r>
  <r>
    <n v="41"/>
    <x v="2069"/>
    <s v="MC-05"/>
    <s v="52.29N, 20.45E"/>
    <n v="34"/>
    <n v="26004"/>
    <n v="26004"/>
    <x v="2"/>
  </r>
  <r>
    <n v="83"/>
    <x v="2070"/>
    <s v="MC-06"/>
    <s v="45.24N, 72.83E"/>
    <n v="19"/>
    <n v="3461"/>
    <n v="3461"/>
    <x v="8"/>
  </r>
  <r>
    <n v="83"/>
    <x v="1965"/>
    <s v="MC-01"/>
    <s v="68.39N, 82.96E"/>
    <n v="905"/>
    <n v="12605"/>
    <n v="0"/>
    <x v="19"/>
  </r>
  <r>
    <n v="26"/>
    <x v="2071"/>
    <s v="MC-30"/>
    <s v="68.42S, 66.56E"/>
    <n v="109"/>
    <n v="6205"/>
    <n v="0"/>
    <x v="15"/>
  </r>
  <r>
    <n v="27"/>
    <x v="2072"/>
    <s v="MC-28"/>
    <s v="56.30S, 110.07E"/>
    <n v="241"/>
    <n v="15109"/>
    <n v="0"/>
    <x v="18"/>
  </r>
  <r>
    <n v="72"/>
    <x v="2073"/>
    <s v="MC-25"/>
    <s v="31.16S, 106.05W"/>
    <n v="1057"/>
    <n v="3167"/>
    <n v="0"/>
    <x v="16"/>
  </r>
  <r>
    <n v="100"/>
    <x v="1449"/>
    <s v="MC-24"/>
    <s v="55.24S, 142.70W"/>
    <n v="221"/>
    <n v="12605"/>
    <n v="0"/>
    <x v="10"/>
  </r>
  <r>
    <n v="17"/>
    <x v="897"/>
    <s v="MC-21"/>
    <s v="1.18S, 69.56E"/>
    <n v="52"/>
    <n v="2739"/>
    <n v="2739"/>
    <x v="27"/>
  </r>
  <r>
    <n v="4"/>
    <x v="2074"/>
    <s v="MC-26"/>
    <s v="53.46S, 35.03W"/>
    <n v="47"/>
    <n v="84631"/>
    <n v="84631"/>
    <x v="13"/>
  </r>
  <r>
    <n v="41"/>
    <x v="2075"/>
    <s v="MC-05"/>
    <s v="56.88N, 40.14E"/>
    <n v="204"/>
    <n v="4235"/>
    <n v="0"/>
    <x v="2"/>
  </r>
  <r>
    <n v="82"/>
    <x v="2076"/>
    <s v="MC-29"/>
    <s v="48.41S, 146.74E"/>
    <n v="14"/>
    <n v="3167"/>
    <n v="3167"/>
    <x v="3"/>
  </r>
  <r>
    <n v="56"/>
    <x v="2077"/>
    <s v="MC-18"/>
    <s v="24.31S, 64.98W"/>
    <n v="142"/>
    <n v="8000"/>
    <n v="0"/>
    <x v="25"/>
  </r>
  <r>
    <n v="2"/>
    <x v="2078"/>
    <s v="MC-14"/>
    <s v="25.93N, 94.29E"/>
    <n v="70"/>
    <n v="6205"/>
    <n v="6205"/>
    <x v="1"/>
  </r>
  <r>
    <n v="52"/>
    <x v="2079"/>
    <s v="MC-17"/>
    <s v="7.77S, 119.73W"/>
    <n v="572"/>
    <n v="4235"/>
    <n v="0"/>
    <x v="20"/>
  </r>
  <r>
    <n v="44"/>
    <x v="694"/>
    <s v="MC-01"/>
    <s v="79.38N, 138.56E"/>
    <n v="157"/>
    <n v="7052"/>
    <n v="0"/>
    <x v="19"/>
  </r>
  <r>
    <n v="2"/>
    <x v="2080"/>
    <s v="MC-14"/>
    <s v="10.10N, 96.23E"/>
    <n v="96"/>
    <n v="6832"/>
    <n v="6832"/>
    <x v="1"/>
  </r>
  <r>
    <n v="2"/>
    <x v="2081"/>
    <s v="MC-22"/>
    <s v="5.81S, 131.45E"/>
    <n v="292"/>
    <n v="3167"/>
    <n v="0"/>
    <x v="9"/>
  </r>
  <r>
    <n v="4"/>
    <x v="2082"/>
    <s v="MC-26"/>
    <s v="39.06S, 2.18W"/>
    <n v="29"/>
    <n v="17718"/>
    <n v="17718"/>
    <x v="13"/>
  </r>
  <r>
    <n v="5"/>
    <x v="2083"/>
    <s v="MC-13"/>
    <s v="18.30N, 48.50E"/>
    <n v="103"/>
    <n v="9985"/>
    <n v="0"/>
    <x v="0"/>
  </r>
  <r>
    <n v="44"/>
    <x v="2084"/>
    <s v="MC-07"/>
    <s v="44.37N, 124.13E"/>
    <n v="29"/>
    <n v="31157"/>
    <n v="31157"/>
    <x v="4"/>
  </r>
  <r>
    <n v="20"/>
    <x v="2085"/>
    <s v="MC-28"/>
    <s v="48.63S, 70.76E"/>
    <n v="14"/>
    <n v="41937"/>
    <n v="41937"/>
    <x v="18"/>
  </r>
  <r>
    <n v="95"/>
    <x v="2086"/>
    <s v="MC-18"/>
    <s v="1.78S, 61.24W"/>
    <n v="631"/>
    <n v="4076"/>
    <n v="0"/>
    <x v="25"/>
  </r>
  <r>
    <n v="98"/>
    <x v="318"/>
    <s v="MC-30"/>
    <s v="69.61S, 85.76E"/>
    <n v="52"/>
    <n v="1010"/>
    <n v="1010"/>
    <x v="15"/>
  </r>
  <r>
    <n v="66"/>
    <x v="2087"/>
    <s v="MC-15"/>
    <s v="24.58N, 154.43E"/>
    <n v="54"/>
    <n v="1267"/>
    <n v="1267"/>
    <x v="12"/>
  </r>
  <r>
    <n v="53"/>
    <x v="826"/>
    <s v="MC-24"/>
    <s v="51.17S, 148.74W"/>
    <n v="416"/>
    <n v="14025"/>
    <n v="0"/>
    <x v="10"/>
  </r>
  <r>
    <n v="82"/>
    <x v="2030"/>
    <s v="MC-29"/>
    <s v="40.42S, 138.51E"/>
    <n v="447"/>
    <n v="8255"/>
    <n v="0"/>
    <x v="3"/>
  </r>
  <r>
    <n v="17"/>
    <x v="2088"/>
    <s v="MC-06"/>
    <s v="31.60N, 108.20E"/>
    <n v="120"/>
    <n v="16330"/>
    <n v="0"/>
    <x v="8"/>
  </r>
  <r>
    <n v="82"/>
    <x v="2089"/>
    <s v="MC-29"/>
    <s v="36.63S, 140.30E"/>
    <n v="365"/>
    <n v="7752"/>
    <n v="0"/>
    <x v="3"/>
  </r>
  <r>
    <n v="69"/>
    <x v="2090"/>
    <s v="MC-01"/>
    <s v="89.61N, 168.74W"/>
    <n v="103"/>
    <n v="5622"/>
    <n v="0"/>
    <x v="19"/>
  </r>
  <r>
    <n v="41"/>
    <x v="2091"/>
    <s v="MC-01"/>
    <s v="72.45N, 18.37E"/>
    <n v="22"/>
    <n v="12605"/>
    <n v="12605"/>
    <x v="19"/>
  </r>
  <r>
    <n v="75"/>
    <x v="2092"/>
    <s v="MC-29"/>
    <s v="56.58S, 127.18E"/>
    <n v="241"/>
    <n v="9985"/>
    <n v="0"/>
    <x v="3"/>
  </r>
  <r>
    <n v="47"/>
    <x v="2093"/>
    <s v="MC-12"/>
    <s v="29.37N, 4.42E"/>
    <n v="65"/>
    <n v="2324"/>
    <n v="2324"/>
    <x v="11"/>
  </r>
  <r>
    <n v="94"/>
    <x v="1256"/>
    <s v="MC-29"/>
    <s v="54.95S, 152.46E"/>
    <n v="96"/>
    <n v="3022"/>
    <n v="3022"/>
    <x v="3"/>
  </r>
  <r>
    <n v="77"/>
    <x v="2094"/>
    <s v="MC-22"/>
    <s v="14.02S, 99.10E"/>
    <n v="241"/>
    <n v="2880"/>
    <n v="0"/>
    <x v="9"/>
  </r>
  <r>
    <n v="70"/>
    <x v="2095"/>
    <s v="MC-19"/>
    <s v="24.43S, 43.48W"/>
    <n v="482"/>
    <n v="3167"/>
    <n v="0"/>
    <x v="14"/>
  </r>
  <r>
    <n v="11"/>
    <x v="2096"/>
    <s v="MC-26"/>
    <s v="53.76S, 5.04W"/>
    <n v="109"/>
    <n v="38630"/>
    <n v="0"/>
    <x v="13"/>
  </r>
  <r>
    <n v="2"/>
    <x v="2097"/>
    <s v="MC-22"/>
    <s v="6.15S, 104.48E"/>
    <n v="70"/>
    <n v="7752"/>
    <n v="7752"/>
    <x v="9"/>
  </r>
  <r>
    <n v="75"/>
    <x v="2098"/>
    <s v="MC-29"/>
    <s v="32.16S, 129.16E"/>
    <n v="15"/>
    <n v="1656"/>
    <n v="1656"/>
    <x v="3"/>
  </r>
  <r>
    <n v="38"/>
    <x v="345"/>
    <s v="MC-01"/>
    <s v="84.77N, 124.91W"/>
    <n v="169"/>
    <n v="12605"/>
    <n v="0"/>
    <x v="19"/>
  </r>
  <r>
    <n v="2"/>
    <x v="2099"/>
    <s v="MC-06"/>
    <s v="36.43N, 110.15E"/>
    <n v="82"/>
    <n v="17718"/>
    <n v="17718"/>
    <x v="8"/>
  </r>
  <r>
    <n v="88"/>
    <x v="2100"/>
    <s v="MC-19"/>
    <s v="15.32S, 29.85W"/>
    <n v="181"/>
    <n v="3461"/>
    <n v="0"/>
    <x v="14"/>
  </r>
  <r>
    <n v="51"/>
    <x v="2101"/>
    <s v="MC-26"/>
    <s v="52.60S, 47.89W"/>
    <n v="572"/>
    <n v="9074"/>
    <n v="0"/>
    <x v="13"/>
  </r>
  <r>
    <n v="47"/>
    <x v="2102"/>
    <s v="MC-11"/>
    <s v="2.42N, 8.64W"/>
    <n v="137"/>
    <n v="6205"/>
    <n v="0"/>
    <x v="22"/>
  </r>
  <r>
    <n v="25"/>
    <x v="1465"/>
    <s v="MC-24"/>
    <s v="54.84S, 172.04W"/>
    <n v="70"/>
    <n v="1526"/>
    <n v="1526"/>
    <x v="10"/>
  </r>
  <r>
    <n v="66"/>
    <x v="625"/>
    <s v="MC-15"/>
    <s v="3.69N, 146.70E"/>
    <n v="292"/>
    <n v="4902"/>
    <n v="0"/>
    <x v="12"/>
  </r>
  <r>
    <n v="56"/>
    <x v="2103"/>
    <s v="MC-26"/>
    <s v="48.37S, 50.75W"/>
    <n v="30"/>
    <n v="5622"/>
    <n v="5622"/>
    <x v="13"/>
  </r>
  <r>
    <n v="53"/>
    <x v="1396"/>
    <s v="MC-30"/>
    <s v="84.55S, 165.64W"/>
    <n v="45"/>
    <n v="4235"/>
    <n v="4235"/>
    <x v="15"/>
  </r>
  <r>
    <n v="30"/>
    <x v="2104"/>
    <s v="MC-10"/>
    <s v="2.10N, 80.18W"/>
    <n v="124"/>
    <n v="3313"/>
    <n v="0"/>
    <x v="23"/>
  </r>
  <r>
    <n v="7"/>
    <x v="2105"/>
    <s v="MC-03"/>
    <s v="64.57N, 62.06W"/>
    <n v="113"/>
    <n v="38630"/>
    <n v="0"/>
    <x v="24"/>
  </r>
  <r>
    <n v="100"/>
    <x v="2106"/>
    <s v="MC-24"/>
    <s v="53.04S, 152.04W"/>
    <n v="50"/>
    <n v="4076"/>
    <n v="4076"/>
    <x v="10"/>
  </r>
  <r>
    <n v="41"/>
    <x v="2107"/>
    <s v="MC-05"/>
    <s v="60.59N, 52.99E"/>
    <n v="52"/>
    <n v="3461"/>
    <n v="3461"/>
    <x v="2"/>
  </r>
  <r>
    <n v="28"/>
    <x v="2108"/>
    <s v="MC-30"/>
    <s v="74.32S, 65.01W"/>
    <n v="181"/>
    <n v="7052"/>
    <n v="0"/>
    <x v="15"/>
  </r>
  <r>
    <n v="97"/>
    <x v="2109"/>
    <s v="MC-04"/>
    <s v="59.33N, 30.28W"/>
    <n v="67"/>
    <n v="5436"/>
    <n v="5436"/>
    <x v="7"/>
  </r>
  <r>
    <n v="9"/>
    <x v="2110"/>
    <s v="MC-19"/>
    <s v="15.83S, 36.99W"/>
    <n v="96"/>
    <n v="2461"/>
    <n v="2461"/>
    <x v="14"/>
  </r>
  <r>
    <n v="28"/>
    <x v="1186"/>
    <s v="MC-30"/>
    <s v="75.95S, 82.40W"/>
    <n v="524"/>
    <n v="4902"/>
    <n v="0"/>
    <x v="15"/>
  </r>
  <r>
    <n v="13"/>
    <x v="2111"/>
    <s v="MC-01"/>
    <s v="67.24N, 123.57E"/>
    <n v="67"/>
    <n v="13527"/>
    <n v="13527"/>
    <x v="19"/>
  </r>
  <r>
    <n v="39"/>
    <x v="2112"/>
    <s v="MC-30"/>
    <s v="78.67S, 170.24E"/>
    <n v="75"/>
    <n v="3461"/>
    <n v="3461"/>
    <x v="15"/>
  </r>
  <r>
    <n v="98"/>
    <x v="2113"/>
    <s v="MC-28"/>
    <s v="32.95S, 87.15E"/>
    <n v="48"/>
    <n v="4731"/>
    <n v="4731"/>
    <x v="18"/>
  </r>
  <r>
    <n v="67"/>
    <x v="2114"/>
    <s v="MC-26"/>
    <s v="51.06S, 57.66W"/>
    <n v="32"/>
    <n v="3167"/>
    <n v="3167"/>
    <x v="13"/>
  </r>
  <r>
    <n v="32"/>
    <x v="2115"/>
    <s v="MC-25"/>
    <s v="56.78S, 93.41W"/>
    <n v="75"/>
    <n v="29243"/>
    <n v="29243"/>
    <x v="16"/>
  </r>
  <r>
    <n v="100"/>
    <x v="2116"/>
    <s v="MC-24"/>
    <s v="63.28S, 159.59W"/>
    <n v="277"/>
    <n v="41937"/>
    <n v="0"/>
    <x v="10"/>
  </r>
  <r>
    <n v="85"/>
    <x v="1177"/>
    <s v="MC-22"/>
    <s v="4.62S, 91.41E"/>
    <n v="791"/>
    <n v="1138"/>
    <n v="0"/>
    <x v="9"/>
  </r>
  <r>
    <n v="54"/>
    <x v="556"/>
    <s v="MC-14"/>
    <s v="25.17N, 129.33E"/>
    <n v="106"/>
    <n v="1656"/>
    <n v="0"/>
    <x v="1"/>
  </r>
  <r>
    <n v="45"/>
    <x v="2117"/>
    <s v="MC-21"/>
    <s v="2.46S, 54.04E"/>
    <n v="63"/>
    <n v="7052"/>
    <n v="7052"/>
    <x v="27"/>
  </r>
  <r>
    <n v="50"/>
    <x v="2118"/>
    <s v="MC-07"/>
    <s v="33.89N, 131.04E"/>
    <n v="20"/>
    <n v="4902"/>
    <n v="4902"/>
    <x v="4"/>
  </r>
  <r>
    <n v="5"/>
    <x v="2119"/>
    <s v="MC-13"/>
    <s v="1.96N, 55.20E"/>
    <n v="67"/>
    <n v="4731"/>
    <n v="4731"/>
    <x v="0"/>
  </r>
  <r>
    <n v="47"/>
    <x v="2120"/>
    <s v="MC-04"/>
    <s v="44.77N, 17.48W"/>
    <n v="22"/>
    <n v="41937"/>
    <n v="41937"/>
    <x v="7"/>
  </r>
  <r>
    <n v="46"/>
    <x v="2121"/>
    <s v="MC-30"/>
    <s v="66.25S, 112.94W"/>
    <n v="39"/>
    <n v="2054"/>
    <n v="2054"/>
    <x v="15"/>
  </r>
  <r>
    <n v="75"/>
    <x v="2003"/>
    <s v="MC-28"/>
    <s v="57.24S, 90.73E"/>
    <n v="264"/>
    <n v="6409"/>
    <n v="0"/>
    <x v="18"/>
  </r>
  <r>
    <n v="35"/>
    <x v="2122"/>
    <s v="MC-18"/>
    <s v="3.03S, 86.66W"/>
    <n v="67"/>
    <n v="6832"/>
    <n v="6832"/>
    <x v="25"/>
  </r>
  <r>
    <n v="10"/>
    <x v="2123"/>
    <s v="MC-18"/>
    <s v="2.00S, 53.21W"/>
    <n v="48"/>
    <n v="1920"/>
    <n v="1920"/>
    <x v="25"/>
  </r>
  <r>
    <n v="100"/>
    <x v="2124"/>
    <s v="MC-30"/>
    <s v="70.19S, 158.15W"/>
    <n v="169"/>
    <n v="4235"/>
    <n v="0"/>
    <x v="15"/>
  </r>
  <r>
    <n v="72"/>
    <x v="2125"/>
    <s v="MC-17"/>
    <s v="23.37S, 124.66W"/>
    <n v="325"/>
    <n v="6409"/>
    <n v="0"/>
    <x v="20"/>
  </r>
  <r>
    <n v="17"/>
    <x v="2126"/>
    <s v="MC-06"/>
    <s v="36.86N, 71.83E"/>
    <n v="43"/>
    <n v="22220"/>
    <n v="22220"/>
    <x v="8"/>
  </r>
  <r>
    <n v="82"/>
    <x v="2127"/>
    <s v="MC-29"/>
    <s v="52.64S, 136.58E"/>
    <n v="63"/>
    <n v="8255"/>
    <n v="8255"/>
    <x v="3"/>
  </r>
  <r>
    <n v="69"/>
    <x v="1249"/>
    <s v="MC-02"/>
    <s v="54.44N, 175.96W"/>
    <n v="41"/>
    <n v="24621"/>
    <n v="24621"/>
    <x v="29"/>
  </r>
  <r>
    <n v="94"/>
    <x v="2128"/>
    <s v="MC-29"/>
    <s v="37.33S, 144.70E"/>
    <n v="65"/>
    <n v="7052"/>
    <n v="7052"/>
    <x v="3"/>
  </r>
  <r>
    <n v="46"/>
    <x v="2129"/>
    <s v="MC-24"/>
    <s v="60.27S, 125.71W"/>
    <n v="7"/>
    <n v="8255"/>
    <n v="8255"/>
    <x v="10"/>
  </r>
  <r>
    <n v="17"/>
    <x v="2071"/>
    <s v="MC-22"/>
    <s v="1.59S, 105.75E"/>
    <n v="231"/>
    <n v="2324"/>
    <n v="0"/>
    <x v="9"/>
  </r>
  <r>
    <n v="6"/>
    <x v="2130"/>
    <s v="MC-01"/>
    <s v="86.50N, 145.11E"/>
    <n v="157"/>
    <n v="4235"/>
    <n v="0"/>
    <x v="19"/>
  </r>
  <r>
    <n v="76"/>
    <x v="2131"/>
    <s v="MC-02"/>
    <s v="40.84N, 177.78W"/>
    <n v="19"/>
    <n v="16330"/>
    <n v="16330"/>
    <x v="29"/>
  </r>
  <r>
    <n v="47"/>
    <x v="2132"/>
    <s v="MC-11"/>
    <s v="25.07N, 6.67W"/>
    <n v="212"/>
    <n v="2324"/>
    <n v="0"/>
    <x v="22"/>
  </r>
  <r>
    <n v="42"/>
    <x v="2133"/>
    <s v="MC-07"/>
    <s v="38.01N, 168.85E"/>
    <n v="12"/>
    <n v="22220"/>
    <n v="22220"/>
    <x v="4"/>
  </r>
  <r>
    <n v="24"/>
    <x v="2134"/>
    <s v="MC-29"/>
    <s v="42.76S, 122.12E"/>
    <n v="27"/>
    <n v="14551"/>
    <n v="14551"/>
    <x v="3"/>
  </r>
  <r>
    <n v="38"/>
    <x v="2135"/>
    <s v="MC-01"/>
    <s v="76.73N, 125.39W"/>
    <n v="307"/>
    <n v="3313"/>
    <n v="0"/>
    <x v="19"/>
  </r>
  <r>
    <n v="9"/>
    <x v="2136"/>
    <s v="MC-27"/>
    <s v="41.51S, 6.81E"/>
    <n v="163"/>
    <n v="9670"/>
    <n v="0"/>
    <x v="17"/>
  </r>
  <r>
    <n v="56"/>
    <x v="2137"/>
    <s v="MC-25"/>
    <s v="52.32S, 83.97W"/>
    <n v="482"/>
    <n v="3461"/>
    <n v="0"/>
    <x v="16"/>
  </r>
  <r>
    <n v="23"/>
    <x v="2138"/>
    <s v="MC-24"/>
    <s v="31.85S, 133.58W"/>
    <n v="416"/>
    <n v="3612"/>
    <n v="0"/>
    <x v="10"/>
  </r>
  <r>
    <n v="73"/>
    <x v="1008"/>
    <s v="MC-30"/>
    <s v="67.48S, 72.67W"/>
    <n v="75"/>
    <n v="20205"/>
    <n v="20205"/>
    <x v="15"/>
  </r>
  <r>
    <n v="77"/>
    <x v="2139"/>
    <s v="MC-28"/>
    <s v="35.88S, 98.55E"/>
    <n v="307"/>
    <n v="1526"/>
    <n v="0"/>
    <x v="18"/>
  </r>
  <r>
    <n v="89"/>
    <x v="2140"/>
    <s v="MC-25"/>
    <s v="56.01S, 89.11W"/>
    <n v="57"/>
    <n v="9670"/>
    <n v="9670"/>
    <x v="16"/>
  </r>
  <r>
    <n v="90"/>
    <x v="2141"/>
    <s v="MC-24"/>
    <s v="57.62S, 147.63W"/>
    <n v="181"/>
    <n v="101649"/>
    <n v="0"/>
    <x v="10"/>
  </r>
  <r>
    <n v="86"/>
    <x v="2142"/>
    <s v="MC-01"/>
    <s v="84.66N, 140.92E"/>
    <n v="142"/>
    <n v="17718"/>
    <n v="0"/>
    <x v="19"/>
  </r>
  <r>
    <n v="32"/>
    <x v="2143"/>
    <s v="MC-25"/>
    <s v="60.15S, 96.12W"/>
    <n v="128"/>
    <n v="4902"/>
    <n v="0"/>
    <x v="16"/>
  </r>
  <r>
    <n v="85"/>
    <x v="2144"/>
    <s v="MC-22"/>
    <s v="21.98S, 115.50E"/>
    <n v="905"/>
    <n v="1920"/>
    <n v="0"/>
    <x v="9"/>
  </r>
  <r>
    <n v="41"/>
    <x v="2145"/>
    <s v="MC-01"/>
    <s v="70.59N, 51.86E"/>
    <n v="702"/>
    <n v="1526"/>
    <n v="0"/>
    <x v="19"/>
  </r>
  <r>
    <n v="90"/>
    <x v="2146"/>
    <s v="MC-30"/>
    <s v="67.50S, 170.29W"/>
    <n v="37"/>
    <n v="72463"/>
    <n v="72463"/>
    <x v="15"/>
  </r>
  <r>
    <n v="54"/>
    <x v="76"/>
    <s v="MC-14"/>
    <s v="22.47N, 98.06E"/>
    <n v="75"/>
    <n v="6618"/>
    <n v="6618"/>
    <x v="1"/>
  </r>
  <r>
    <n v="83"/>
    <x v="2147"/>
    <s v="MC-06"/>
    <s v="48.61N, 86.49E"/>
    <n v="117"/>
    <n v="1920"/>
    <n v="0"/>
    <x v="8"/>
  </r>
  <r>
    <n v="4"/>
    <x v="1131"/>
    <s v="MC-26"/>
    <s v="40.25S, 33.95W"/>
    <n v="59"/>
    <n v="6006"/>
    <n v="6006"/>
    <x v="13"/>
  </r>
  <r>
    <n v="94"/>
    <x v="1317"/>
    <s v="MC-29"/>
    <s v="37.60S, 156.76E"/>
    <n v="12"/>
    <n v="3313"/>
    <n v="3313"/>
    <x v="3"/>
  </r>
  <r>
    <n v="85"/>
    <x v="2148"/>
    <s v="MC-14"/>
    <s v="6.33N, 94.74E"/>
    <n v="113"/>
    <n v="4731"/>
    <n v="0"/>
    <x v="1"/>
  </r>
  <r>
    <n v="15"/>
    <x v="2149"/>
    <s v="MC-24"/>
    <s v="36.47S, 167.16W"/>
    <n v="212"/>
    <n v="7279"/>
    <n v="0"/>
    <x v="10"/>
  </r>
  <r>
    <n v="75"/>
    <x v="2150"/>
    <s v="MC-28"/>
    <s v="51.90S, 119.95E"/>
    <n v="117"/>
    <n v="41937"/>
    <n v="0"/>
    <x v="18"/>
  </r>
  <r>
    <n v="63"/>
    <x v="2151"/>
    <s v="MC-28"/>
    <s v="50.32S, 112.17E"/>
    <n v="50"/>
    <n v="1526"/>
    <n v="1526"/>
    <x v="18"/>
  </r>
  <r>
    <n v="55"/>
    <x v="2057"/>
    <s v="MC-15"/>
    <s v="27.88N, 141.76E"/>
    <n v="181"/>
    <n v="8255"/>
    <n v="0"/>
    <x v="12"/>
  </r>
  <r>
    <n v="98"/>
    <x v="1204"/>
    <s v="MC-21"/>
    <s v="27.62S, 87.40E"/>
    <n v="67"/>
    <n v="7752"/>
    <n v="7752"/>
    <x v="27"/>
  </r>
  <r>
    <n v="39"/>
    <x v="2152"/>
    <s v="MC-30"/>
    <s v="76.63S, 157.00W"/>
    <n v="57"/>
    <n v="38630"/>
    <n v="38630"/>
    <x v="15"/>
  </r>
  <r>
    <n v="64"/>
    <x v="710"/>
    <s v="MC-28"/>
    <s v="56.43S, 68.71E"/>
    <n v="264"/>
    <n v="2739"/>
    <n v="0"/>
    <x v="18"/>
  </r>
  <r>
    <n v="76"/>
    <x v="2153"/>
    <s v="MC-07"/>
    <s v="42.35N, 169.33E"/>
    <n v="17"/>
    <n v="24621"/>
    <n v="24621"/>
    <x v="4"/>
  </r>
  <r>
    <n v="56"/>
    <x v="1013"/>
    <s v="MC-18"/>
    <s v="23.46S, 56.32W"/>
    <n v="52"/>
    <n v="7752"/>
    <n v="7752"/>
    <x v="25"/>
  </r>
  <r>
    <n v="64"/>
    <x v="2154"/>
    <s v="MC-28"/>
    <s v="49.15S, 66.24E"/>
    <n v="32"/>
    <n v="31157"/>
    <n v="31157"/>
    <x v="18"/>
  </r>
  <r>
    <n v="35"/>
    <x v="2155"/>
    <s v="MC-17"/>
    <s v="25.96S, 117.52W"/>
    <n v="61"/>
    <n v="9366"/>
    <n v="9366"/>
    <x v="20"/>
  </r>
  <r>
    <n v="27"/>
    <x v="2156"/>
    <s v="MC-30"/>
    <s v="75.31S, 120.16E"/>
    <n v="277"/>
    <n v="6006"/>
    <n v="0"/>
    <x v="15"/>
  </r>
  <r>
    <n v="52"/>
    <x v="2157"/>
    <s v="MC-08"/>
    <s v="2.99N, 137.63W"/>
    <n v="75"/>
    <n v="7052"/>
    <n v="7052"/>
    <x v="28"/>
  </r>
  <r>
    <n v="27"/>
    <x v="2158"/>
    <s v="MC-28"/>
    <s v="55.94S, 88.99E"/>
    <n v="175"/>
    <n v="45837"/>
    <n v="0"/>
    <x v="18"/>
  </r>
  <r>
    <n v="6"/>
    <x v="2159"/>
    <s v="MC-01"/>
    <s v="77.53N, 160.61E"/>
    <n v="82"/>
    <n v="19313"/>
    <n v="19313"/>
    <x v="19"/>
  </r>
  <r>
    <n v="72"/>
    <x v="2160"/>
    <s v="MC-17"/>
    <s v="29.07S, 112.13W"/>
    <n v="631"/>
    <n v="5812"/>
    <n v="0"/>
    <x v="20"/>
  </r>
  <r>
    <n v="42"/>
    <x v="2161"/>
    <s v="MC-15"/>
    <s v="17.18N, 142.47E"/>
    <n v="152"/>
    <n v="756"/>
    <n v="0"/>
    <x v="12"/>
  </r>
  <r>
    <n v="56"/>
    <x v="2162"/>
    <s v="MC-18"/>
    <s v="18.91S, 57.12W"/>
    <n v="32"/>
    <n v="2461"/>
    <n v="2461"/>
    <x v="25"/>
  </r>
  <r>
    <n v="27"/>
    <x v="2163"/>
    <s v="MC-28"/>
    <s v="62.69S, 86.35E"/>
    <n v="96"/>
    <n v="19313"/>
    <n v="19313"/>
    <x v="18"/>
  </r>
  <r>
    <n v="52"/>
    <x v="6"/>
    <s v="MC-09"/>
    <s v="16.76N, 130.47W"/>
    <n v="57"/>
    <n v="1010"/>
    <n v="1010"/>
    <x v="5"/>
  </r>
  <r>
    <n v="95"/>
    <x v="2164"/>
    <s v="MC-09"/>
    <s v="2.96N, 93.69W"/>
    <n v="70"/>
    <n v="6409"/>
    <n v="6409"/>
    <x v="5"/>
  </r>
  <r>
    <n v="55"/>
    <x v="2165"/>
    <s v="MC-07"/>
    <s v="58.08N, 158.08E"/>
    <n v="221"/>
    <n v="12178"/>
    <n v="0"/>
    <x v="4"/>
  </r>
  <r>
    <n v="43"/>
    <x v="2166"/>
    <s v="MC-09"/>
    <s v="1.42N, 110.25W"/>
    <n v="231"/>
    <n v="1396"/>
    <n v="0"/>
    <x v="5"/>
  </r>
  <r>
    <n v="17"/>
    <x v="1702"/>
    <s v="MC-06"/>
    <s v="37.71N, 77.65E"/>
    <n v="221"/>
    <n v="4398"/>
    <n v="0"/>
    <x v="8"/>
  </r>
  <r>
    <n v="13"/>
    <x v="2167"/>
    <s v="MC-06"/>
    <s v="57.36N, 118.12E"/>
    <n v="30"/>
    <n v="31157"/>
    <n v="31157"/>
    <x v="8"/>
  </r>
  <r>
    <n v="29"/>
    <x v="2168"/>
    <s v="MC-24"/>
    <s v="43.46S, 157.60W"/>
    <n v="169"/>
    <n v="16330"/>
    <n v="0"/>
    <x v="10"/>
  </r>
  <r>
    <n v="86"/>
    <x v="2169"/>
    <s v="MC-01"/>
    <s v="88.68N, 114.36E"/>
    <n v="90"/>
    <n v="6409"/>
    <n v="6409"/>
    <x v="19"/>
  </r>
  <r>
    <n v="39"/>
    <x v="2170"/>
    <s v="MC-24"/>
    <s v="46.04S, 158.80W"/>
    <n v="212"/>
    <n v="22220"/>
    <n v="0"/>
    <x v="10"/>
  </r>
  <r>
    <n v="8"/>
    <x v="2171"/>
    <s v="MC-27"/>
    <s v="50.16S, 48.35E"/>
    <n v="169"/>
    <n v="50510"/>
    <n v="0"/>
    <x v="17"/>
  </r>
  <r>
    <n v="63"/>
    <x v="2172"/>
    <s v="MC-30"/>
    <s v="68.79S, 121.29E"/>
    <n v="54"/>
    <n v="23366"/>
    <n v="23366"/>
    <x v="15"/>
  </r>
  <r>
    <n v="47"/>
    <x v="2173"/>
    <s v="MC-11"/>
    <s v="11.70N, 11.09W"/>
    <n v="1057"/>
    <n v="8791"/>
    <n v="0"/>
    <x v="22"/>
  </r>
  <r>
    <n v="70"/>
    <x v="2174"/>
    <s v="MC-18"/>
    <s v="20.27S, 48.38W"/>
    <n v="905"/>
    <n v="9366"/>
    <n v="0"/>
    <x v="25"/>
  </r>
  <r>
    <n v="5"/>
    <x v="2175"/>
    <s v="MC-13"/>
    <s v="27.71N, 66.16E"/>
    <n v="231"/>
    <n v="3022"/>
    <n v="0"/>
    <x v="0"/>
  </r>
  <r>
    <n v="7"/>
    <x v="1764"/>
    <s v="MC-04"/>
    <s v="36.36N, 37.44W"/>
    <n v="344"/>
    <n v="4731"/>
    <n v="0"/>
    <x v="7"/>
  </r>
  <r>
    <n v="100"/>
    <x v="2176"/>
    <s v="MC-24"/>
    <s v="54.40S, 149.78W"/>
    <n v="124"/>
    <n v="3167"/>
    <n v="0"/>
    <x v="10"/>
  </r>
  <r>
    <n v="74"/>
    <x v="2177"/>
    <s v="MC-12"/>
    <s v="26.04N, 3.60E"/>
    <n v="241"/>
    <n v="2880"/>
    <n v="0"/>
    <x v="11"/>
  </r>
  <r>
    <n v="36"/>
    <x v="2178"/>
    <s v="MC-08"/>
    <s v="21.32N, 168.90W"/>
    <n v="59"/>
    <n v="10654"/>
    <n v="10654"/>
    <x v="28"/>
  </r>
  <r>
    <n v="72"/>
    <x v="2179"/>
    <s v="MC-17"/>
    <s v="26.83S, 130.14W"/>
    <n v="152"/>
    <n v="6409"/>
    <n v="0"/>
    <x v="20"/>
  </r>
  <r>
    <n v="23"/>
    <x v="368"/>
    <s v="MC-16"/>
    <s v="4.58S, 174.24W"/>
    <n v="124"/>
    <n v="1920"/>
    <n v="0"/>
    <x v="21"/>
  </r>
  <r>
    <n v="89"/>
    <x v="2180"/>
    <s v="MC-25"/>
    <s v="63.89S, 87.92W"/>
    <n v="196"/>
    <n v="16330"/>
    <n v="0"/>
    <x v="16"/>
  </r>
  <r>
    <n v="31"/>
    <x v="2181"/>
    <s v="MC-03"/>
    <s v="48.20N, 93.62W"/>
    <n v="39"/>
    <n v="3919"/>
    <n v="3919"/>
    <x v="24"/>
  </r>
  <r>
    <n v="94"/>
    <x v="586"/>
    <s v="MC-29"/>
    <s v="32.28S, 148.93E"/>
    <n v="631"/>
    <n v="6205"/>
    <n v="0"/>
    <x v="3"/>
  </r>
  <r>
    <n v="12"/>
    <x v="2182"/>
    <s v="MC-09"/>
    <s v="1.86N, 103.60W"/>
    <n v="631"/>
    <n v="3764"/>
    <n v="0"/>
    <x v="5"/>
  </r>
  <r>
    <n v="47"/>
    <x v="2183"/>
    <s v="MC-11"/>
    <s v="5.92N, 13.37W"/>
    <n v="524"/>
    <n v="629"/>
    <n v="0"/>
    <x v="22"/>
  </r>
  <r>
    <n v="37"/>
    <x v="2184"/>
    <s v="MC-15"/>
    <s v="22.95N, 139.13E"/>
    <n v="100"/>
    <n v="2188"/>
    <n v="2188"/>
    <x v="12"/>
  </r>
  <r>
    <n v="4"/>
    <x v="2185"/>
    <s v="MC-26"/>
    <s v="41.85S, 5.62W"/>
    <n v="1057"/>
    <n v="5255"/>
    <n v="0"/>
    <x v="13"/>
  </r>
  <r>
    <n v="8"/>
    <x v="232"/>
    <s v="MC-27"/>
    <s v="40.86S, 12.55E"/>
    <n v="9"/>
    <n v="16330"/>
    <n v="16330"/>
    <x v="17"/>
  </r>
  <r>
    <n v="10"/>
    <x v="2186"/>
    <s v="MC-25"/>
    <s v="36.66S, 71.37W"/>
    <n v="181"/>
    <n v="4076"/>
    <n v="0"/>
    <x v="16"/>
  </r>
  <r>
    <n v="56"/>
    <x v="282"/>
    <s v="MC-18"/>
    <s v="16.83S, 81.01W"/>
    <n v="29"/>
    <n v="2188"/>
    <n v="2188"/>
    <x v="25"/>
  </r>
  <r>
    <n v="5"/>
    <x v="2187"/>
    <s v="MC-13"/>
    <s v="28.92N, 81.41E"/>
    <n v="204"/>
    <n v="3919"/>
    <n v="0"/>
    <x v="0"/>
  </r>
  <r>
    <n v="31"/>
    <x v="2188"/>
    <s v="MC-01"/>
    <s v="82.32N, 93.12W"/>
    <n v="27"/>
    <n v="3612"/>
    <n v="3612"/>
    <x v="19"/>
  </r>
  <r>
    <n v="86"/>
    <x v="2189"/>
    <s v="MC-07"/>
    <s v="63.22N, 122.55E"/>
    <n v="120"/>
    <n v="23366"/>
    <n v="0"/>
    <x v="4"/>
  </r>
  <r>
    <n v="31"/>
    <x v="2190"/>
    <s v="MC-03"/>
    <s v="49.50N, 115.31W"/>
    <n v="365"/>
    <n v="2324"/>
    <n v="0"/>
    <x v="24"/>
  </r>
  <r>
    <n v="4"/>
    <x v="2191"/>
    <s v="MC-19"/>
    <s v="25.72S, 26.58W"/>
    <n v="702"/>
    <n v="6618"/>
    <n v="0"/>
    <x v="14"/>
  </r>
  <r>
    <n v="34"/>
    <x v="2192"/>
    <s v="MC-14"/>
    <s v="18.45N, 116.57E"/>
    <n v="113"/>
    <n v="4731"/>
    <n v="0"/>
    <x v="1"/>
  </r>
  <r>
    <n v="53"/>
    <x v="2193"/>
    <s v="MC-24"/>
    <s v="54.00S, 165.74W"/>
    <n v="307"/>
    <n v="3919"/>
    <n v="0"/>
    <x v="10"/>
  </r>
  <r>
    <n v="61"/>
    <x v="2194"/>
    <s v="MC-30"/>
    <s v="78.34S, 41.73W"/>
    <n v="264"/>
    <n v="15109"/>
    <n v="0"/>
    <x v="15"/>
  </r>
  <r>
    <n v="72"/>
    <x v="2195"/>
    <s v="MC-17"/>
    <s v="12.98S, 107.00W"/>
    <n v="29"/>
    <n v="9985"/>
    <n v="9985"/>
    <x v="20"/>
  </r>
  <r>
    <n v="28"/>
    <x v="1223"/>
    <s v="MC-30"/>
    <s v="69.37S, 81.09W"/>
    <n v="142"/>
    <n v="5812"/>
    <n v="0"/>
    <x v="15"/>
  </r>
  <r>
    <n v="61"/>
    <x v="424"/>
    <s v="MC-30"/>
    <s v="87.87S, 33.33W"/>
    <n v="15"/>
    <n v="2880"/>
    <n v="2880"/>
    <x v="15"/>
  </r>
  <r>
    <n v="88"/>
    <x v="2140"/>
    <s v="MC-19"/>
    <s v="24.96S, 19.39W"/>
    <n v="325"/>
    <n v="1138"/>
    <n v="0"/>
    <x v="14"/>
  </r>
  <r>
    <n v="7"/>
    <x v="2196"/>
    <s v="MC-04"/>
    <s v="56.95N, 33.91W"/>
    <n v="416"/>
    <n v="12605"/>
    <n v="0"/>
    <x v="7"/>
  </r>
  <r>
    <n v="91"/>
    <x v="2197"/>
    <s v="MC-01"/>
    <s v="83.53N, 133.05W"/>
    <n v="27"/>
    <n v="756"/>
    <n v="756"/>
    <x v="19"/>
  </r>
  <r>
    <n v="30"/>
    <x v="2198"/>
    <s v="MC-10"/>
    <s v="5.08N, 58.48W"/>
    <n v="292"/>
    <n v="6409"/>
    <n v="0"/>
    <x v="23"/>
  </r>
  <r>
    <n v="41"/>
    <x v="2199"/>
    <s v="MC-01"/>
    <s v="82.42N, 30.90E"/>
    <n v="11"/>
    <n v="3461"/>
    <n v="3461"/>
    <x v="19"/>
  </r>
  <r>
    <n v="82"/>
    <x v="2200"/>
    <s v="MC-23"/>
    <s v="25.70S, 159.56E"/>
    <n v="14"/>
    <n v="5436"/>
    <n v="5436"/>
    <x v="6"/>
  </r>
  <r>
    <n v="44"/>
    <x v="2201"/>
    <s v="MC-01"/>
    <s v="76.51N, 132.23E"/>
    <n v="20"/>
    <n v="1656"/>
    <n v="1656"/>
    <x v="19"/>
  </r>
  <r>
    <n v="76"/>
    <x v="2202"/>
    <s v="MC-02"/>
    <s v="61.32N, 169.14W"/>
    <n v="32"/>
    <n v="629"/>
    <n v="629"/>
    <x v="29"/>
  </r>
  <r>
    <n v="59"/>
    <x v="2203"/>
    <s v="MC-28"/>
    <s v="43.29S, 111.21E"/>
    <n v="80"/>
    <n v="1010"/>
    <n v="1010"/>
    <x v="18"/>
  </r>
  <r>
    <n v="58"/>
    <x v="2204"/>
    <s v="MC-30"/>
    <s v="71.50S, 11.73W"/>
    <n v="27"/>
    <n v="6205"/>
    <n v="6205"/>
    <x v="15"/>
  </r>
  <r>
    <n v="2"/>
    <x v="2205"/>
    <s v="MC-14"/>
    <s v="6.50N, 117.19E"/>
    <n v="45"/>
    <n v="1656"/>
    <n v="1656"/>
    <x v="1"/>
  </r>
  <r>
    <n v="19"/>
    <x v="2206"/>
    <s v="MC-07"/>
    <s v="38.76N, 172.01E"/>
    <n v="80"/>
    <n v="3167"/>
    <n v="3167"/>
    <x v="4"/>
  </r>
  <r>
    <n v="23"/>
    <x v="642"/>
    <s v="MC-17"/>
    <s v="3.76S, 133.40W"/>
    <n v="103"/>
    <n v="2461"/>
    <n v="0"/>
    <x v="20"/>
  </r>
  <r>
    <n v="98"/>
    <x v="1628"/>
    <s v="MC-30"/>
    <s v="68.21S, 103.82E"/>
    <n v="292"/>
    <n v="84631"/>
    <n v="0"/>
    <x v="15"/>
  </r>
  <r>
    <n v="85"/>
    <x v="2207"/>
    <s v="MC-22"/>
    <s v="27.33S, 97.07E"/>
    <n v="11"/>
    <n v="4731"/>
    <n v="4731"/>
    <x v="9"/>
  </r>
  <r>
    <n v="52"/>
    <x v="92"/>
    <s v="MC-08"/>
    <s v="25.22N, 142.07W"/>
    <n v="63"/>
    <n v="11382"/>
    <n v="11382"/>
    <x v="28"/>
  </r>
  <r>
    <n v="2"/>
    <x v="2208"/>
    <s v="MC-15"/>
    <s v="23.13N, 139.95E"/>
    <n v="124"/>
    <n v="11382"/>
    <n v="0"/>
    <x v="12"/>
  </r>
  <r>
    <n v="76"/>
    <x v="2209"/>
    <s v="MC-02"/>
    <s v="48.54N, 169.92W"/>
    <n v="88"/>
    <n v="3461"/>
    <n v="3461"/>
    <x v="29"/>
  </r>
  <r>
    <n v="38"/>
    <x v="2210"/>
    <s v="MC-01"/>
    <s v="83.33N, 119.44W"/>
    <n v="106"/>
    <n v="12605"/>
    <n v="0"/>
    <x v="19"/>
  </r>
  <r>
    <n v="32"/>
    <x v="2211"/>
    <s v="MC-25"/>
    <s v="47.96S, 111.50W"/>
    <n v="30"/>
    <n v="5076"/>
    <n v="5076"/>
    <x v="16"/>
  </r>
  <r>
    <n v="99"/>
    <x v="2212"/>
    <s v="MC-12"/>
    <s v="14.95N, 27.07E"/>
    <n v="67"/>
    <n v="2461"/>
    <n v="2461"/>
    <x v="11"/>
  </r>
  <r>
    <n v="63"/>
    <x v="2213"/>
    <s v="MC-30"/>
    <s v="66.72S, 103.14E"/>
    <n v="72"/>
    <n v="1788"/>
    <n v="1788"/>
    <x v="15"/>
  </r>
  <r>
    <n v="14"/>
    <x v="2214"/>
    <s v="MC-11"/>
    <s v="20.60N, 16.84W"/>
    <n v="24"/>
    <n v="2880"/>
    <n v="2880"/>
    <x v="22"/>
  </r>
  <r>
    <n v="92"/>
    <x v="2215"/>
    <s v="MC-01"/>
    <s v="77.88N, 67.38E"/>
    <n v="20"/>
    <n v="4076"/>
    <n v="4076"/>
    <x v="19"/>
  </r>
  <r>
    <n v="43"/>
    <x v="1212"/>
    <s v="MC-18"/>
    <s v="27.59S, 86.76W"/>
    <n v="32"/>
    <n v="5436"/>
    <n v="5436"/>
    <x v="25"/>
  </r>
  <r>
    <n v="26"/>
    <x v="2216"/>
    <s v="MC-28"/>
    <s v="45.37S, 84.16E"/>
    <n v="631"/>
    <n v="13527"/>
    <n v="0"/>
    <x v="18"/>
  </r>
  <r>
    <n v="2"/>
    <x v="2217"/>
    <s v="MC-14"/>
    <s v="1.19N, 131.42E"/>
    <n v="231"/>
    <n v="1920"/>
    <n v="0"/>
    <x v="1"/>
  </r>
  <r>
    <n v="60"/>
    <x v="21"/>
    <s v="MC-26"/>
    <s v="51.55S, 18.11W"/>
    <n v="212"/>
    <n v="6618"/>
    <n v="0"/>
    <x v="13"/>
  </r>
  <r>
    <n v="86"/>
    <x v="2218"/>
    <s v="MC-01"/>
    <s v="75.09N, 103.35E"/>
    <n v="43"/>
    <n v="18486"/>
    <n v="18486"/>
    <x v="19"/>
  </r>
  <r>
    <n v="14"/>
    <x v="2219"/>
    <s v="MC-11"/>
    <s v="11.62N, 12.31W"/>
    <n v="120"/>
    <n v="8791"/>
    <n v="0"/>
    <x v="22"/>
  </r>
  <r>
    <n v="36"/>
    <x v="2220"/>
    <s v="MC-08"/>
    <s v="8.69N, 171.25W"/>
    <n v="120"/>
    <n v="1788"/>
    <n v="0"/>
    <x v="28"/>
  </r>
  <r>
    <n v="93"/>
    <x v="2221"/>
    <s v="MC-03"/>
    <s v="41.46N, 104.79W"/>
    <n v="70"/>
    <n v="8000"/>
    <n v="8000"/>
    <x v="24"/>
  </r>
  <r>
    <n v="26"/>
    <x v="2222"/>
    <s v="MC-28"/>
    <s v="36.19S, 62.15E"/>
    <n v="36"/>
    <n v="7279"/>
    <n v="7279"/>
    <x v="18"/>
  </r>
  <r>
    <n v="100"/>
    <x v="2223"/>
    <s v="MC-30"/>
    <s v="67.88S, 168.15W"/>
    <n v="20"/>
    <n v="2188"/>
    <n v="2188"/>
    <x v="15"/>
  </r>
  <r>
    <n v="83"/>
    <x v="2224"/>
    <s v="MC-06"/>
    <s v="59.03N, 91.18E"/>
    <n v="43"/>
    <n v="2739"/>
    <n v="2739"/>
    <x v="8"/>
  </r>
  <r>
    <n v="10"/>
    <x v="2225"/>
    <s v="MC-19"/>
    <s v="25.83S, 34.98W"/>
    <n v="524"/>
    <n v="6832"/>
    <n v="0"/>
    <x v="14"/>
  </r>
  <r>
    <n v="35"/>
    <x v="2226"/>
    <s v="MC-17"/>
    <s v="12.41S, 102.86W"/>
    <n v="103"/>
    <n v="9670"/>
    <n v="0"/>
    <x v="20"/>
  </r>
  <r>
    <n v="17"/>
    <x v="2227"/>
    <s v="MC-14"/>
    <s v="14.26N, 110.08E"/>
    <n v="72"/>
    <n v="9366"/>
    <n v="9366"/>
    <x v="1"/>
  </r>
  <r>
    <n v="75"/>
    <x v="2228"/>
    <s v="MC-22"/>
    <s v="29.87S, 121.20E"/>
    <n v="27"/>
    <n v="18486"/>
    <n v="18486"/>
    <x v="9"/>
  </r>
  <r>
    <n v="44"/>
    <x v="2229"/>
    <s v="MC-07"/>
    <s v="42.69N, 121.36E"/>
    <n v="142"/>
    <n v="7052"/>
    <n v="0"/>
    <x v="4"/>
  </r>
  <r>
    <n v="34"/>
    <x v="2230"/>
    <s v="MC-06"/>
    <s v="34.48N, 115.42E"/>
    <n v="52"/>
    <n v="17718"/>
    <n v="17718"/>
    <x v="8"/>
  </r>
  <r>
    <n v="10"/>
    <x v="2231"/>
    <s v="MC-18"/>
    <s v="11.14S, 70.50W"/>
    <n v="45"/>
    <n v="8791"/>
    <n v="8791"/>
    <x v="25"/>
  </r>
  <r>
    <n v="47"/>
    <x v="221"/>
    <s v="MC-11"/>
    <s v="18.75N, 36.58W"/>
    <n v="109"/>
    <n v="9670"/>
    <n v="0"/>
    <x v="22"/>
  </r>
  <r>
    <n v="71"/>
    <x v="2232"/>
    <s v="MC-24"/>
    <s v="54.24S, 137.52W"/>
    <n v="9"/>
    <n v="63326"/>
    <n v="63326"/>
    <x v="10"/>
  </r>
  <r>
    <n v="94"/>
    <x v="2233"/>
    <s v="MC-29"/>
    <s v="41.20S, 137.51E"/>
    <n v="188"/>
    <n v="9985"/>
    <n v="0"/>
    <x v="3"/>
  </r>
  <r>
    <n v="76"/>
    <x v="2234"/>
    <s v="MC-01"/>
    <s v="70.37N, 170.83W"/>
    <n v="325"/>
    <n v="8000"/>
    <n v="0"/>
    <x v="19"/>
  </r>
  <r>
    <n v="56"/>
    <x v="1293"/>
    <s v="MC-26"/>
    <s v="40.47S, 50.20W"/>
    <n v="905"/>
    <n v="21171"/>
    <n v="0"/>
    <x v="13"/>
  </r>
  <r>
    <n v="39"/>
    <x v="1577"/>
    <s v="MC-29"/>
    <s v="43.35S, 173.45E"/>
    <n v="59"/>
    <n v="33322"/>
    <n v="33322"/>
    <x v="3"/>
  </r>
  <r>
    <n v="78"/>
    <x v="2235"/>
    <s v="MC-16"/>
    <s v="13.77S, 158.48W"/>
    <n v="63"/>
    <n v="883"/>
    <n v="883"/>
    <x v="21"/>
  </r>
  <r>
    <n v="38"/>
    <x v="1932"/>
    <s v="MC-01"/>
    <s v="77.75N, 129.46W"/>
    <n v="137"/>
    <n v="5436"/>
    <n v="0"/>
    <x v="19"/>
  </r>
  <r>
    <n v="46"/>
    <x v="2236"/>
    <s v="MC-25"/>
    <s v="56.62S, 113.24W"/>
    <n v="157"/>
    <n v="21171"/>
    <n v="0"/>
    <x v="16"/>
  </r>
  <r>
    <n v="42"/>
    <x v="2237"/>
    <s v="MC-02"/>
    <s v="33.21N, 176.57W"/>
    <n v="905"/>
    <n v="7512"/>
    <n v="0"/>
    <x v="29"/>
  </r>
  <r>
    <n v="42"/>
    <x v="659"/>
    <s v="MC-08"/>
    <s v="17.99N, 176.20W"/>
    <n v="231"/>
    <n v="8519"/>
    <n v="0"/>
    <x v="28"/>
  </r>
  <r>
    <n v="56"/>
    <x v="2238"/>
    <s v="MC-26"/>
    <s v="45.07S, 54.31W"/>
    <n v="365"/>
    <n v="10313"/>
    <n v="0"/>
    <x v="13"/>
  </r>
  <r>
    <n v="47"/>
    <x v="2239"/>
    <s v="MC-04"/>
    <s v="32.42N, 18.77W"/>
    <n v="52"/>
    <n v="3461"/>
    <n v="3461"/>
    <x v="7"/>
  </r>
  <r>
    <n v="13"/>
    <x v="2240"/>
    <s v="MC-07"/>
    <s v="56.28N, 122.37E"/>
    <n v="54"/>
    <n v="9366"/>
    <n v="9366"/>
    <x v="4"/>
  </r>
  <r>
    <n v="101"/>
    <x v="928"/>
    <s v="MC-07"/>
    <s v="45.48N, 163.06E"/>
    <n v="103"/>
    <n v="6832"/>
    <n v="0"/>
    <x v="4"/>
  </r>
  <r>
    <n v="99"/>
    <x v="2241"/>
    <s v="MC-11"/>
    <s v="27.37N, 2.03W"/>
    <n v="416"/>
    <n v="1267"/>
    <n v="0"/>
    <x v="22"/>
  </r>
  <r>
    <n v="66"/>
    <x v="2242"/>
    <s v="MC-07"/>
    <s v="36.63N, 151.30E"/>
    <n v="307"/>
    <n v="883"/>
    <n v="0"/>
    <x v="4"/>
  </r>
  <r>
    <n v="54"/>
    <x v="2243"/>
    <s v="MC-14"/>
    <s v="23.31N, 130.99E"/>
    <n v="147"/>
    <n v="3764"/>
    <n v="0"/>
    <x v="1"/>
  </r>
  <r>
    <n v="37"/>
    <x v="2244"/>
    <s v="MC-22"/>
    <s v="1.34S, 123.70E"/>
    <n v="61"/>
    <n v="5255"/>
    <n v="5255"/>
    <x v="9"/>
  </r>
  <r>
    <n v="9"/>
    <x v="1051"/>
    <s v="MC-19"/>
    <s v="28.72S, 20.00W"/>
    <n v="20"/>
    <n v="3313"/>
    <n v="3313"/>
    <x v="14"/>
  </r>
  <r>
    <n v="89"/>
    <x v="2245"/>
    <s v="MC-25"/>
    <s v="50.24S, 105.43W"/>
    <n v="50"/>
    <n v="72463"/>
    <n v="72463"/>
    <x v="16"/>
  </r>
  <r>
    <n v="44"/>
    <x v="2246"/>
    <s v="MC-01"/>
    <s v="75.79N, 119.68E"/>
    <n v="307"/>
    <n v="3461"/>
    <n v="0"/>
    <x v="19"/>
  </r>
  <r>
    <n v="2"/>
    <x v="2247"/>
    <s v="MC-22"/>
    <s v="4.73S, 113.69E"/>
    <n v="47"/>
    <n v="3612"/>
    <n v="3612"/>
    <x v="9"/>
  </r>
  <r>
    <n v="47"/>
    <x v="2248"/>
    <s v="MC-11"/>
    <s v="5.97N, 1.98W"/>
    <n v="572"/>
    <n v="4902"/>
    <n v="0"/>
    <x v="22"/>
  </r>
  <r>
    <n v="55"/>
    <x v="2249"/>
    <s v="MC-07"/>
    <s v="54.29N, 150.07E"/>
    <n v="61"/>
    <n v="2054"/>
    <n v="2054"/>
    <x v="4"/>
  </r>
  <r>
    <n v="39"/>
    <x v="2250"/>
    <s v="MC-24"/>
    <s v="40.70S, 179.32W"/>
    <n v="45"/>
    <n v="4398"/>
    <n v="4398"/>
    <x v="10"/>
  </r>
  <r>
    <n v="27"/>
    <x v="2251"/>
    <s v="MC-30"/>
    <s v="87.27S, 79.82E"/>
    <n v="52"/>
    <n v="1267"/>
    <n v="1267"/>
    <x v="15"/>
  </r>
  <r>
    <n v="77"/>
    <x v="1718"/>
    <s v="MC-28"/>
    <s v="42.09S, 107.07E"/>
    <n v="106"/>
    <n v="12605"/>
    <n v="0"/>
    <x v="18"/>
  </r>
  <r>
    <n v="69"/>
    <x v="2252"/>
    <s v="MC-01"/>
    <s v="77.76N, 178.78E"/>
    <n v="1057"/>
    <n v="18486"/>
    <n v="0"/>
    <x v="19"/>
  </r>
  <r>
    <n v="5"/>
    <x v="2253"/>
    <s v="MC-13"/>
    <s v="22.44N, 77.29E"/>
    <n v="175"/>
    <n v="5255"/>
    <n v="0"/>
    <x v="0"/>
  </r>
  <r>
    <n v="87"/>
    <x v="2254"/>
    <s v="MC-19"/>
    <s v="29.66S, 18.97W"/>
    <n v="163"/>
    <n v="18486"/>
    <n v="0"/>
    <x v="14"/>
  </r>
  <r>
    <n v="69"/>
    <x v="2255"/>
    <s v="MC-01"/>
    <s v="72.40N, 178.03W"/>
    <n v="163"/>
    <n v="9985"/>
    <n v="0"/>
    <x v="19"/>
  </r>
  <r>
    <n v="86"/>
    <x v="773"/>
    <s v="MC-01"/>
    <s v="72.83N, 121.56E"/>
    <n v="152"/>
    <n v="4235"/>
    <n v="0"/>
    <x v="19"/>
  </r>
  <r>
    <n v="9"/>
    <x v="1771"/>
    <s v="MC-26"/>
    <s v="36.55S, 10.85W"/>
    <n v="70"/>
    <n v="14025"/>
    <n v="14025"/>
    <x v="13"/>
  </r>
  <r>
    <n v="94"/>
    <x v="905"/>
    <s v="MC-29"/>
    <s v="43.43S, 148.17E"/>
    <n v="36"/>
    <n v="31157"/>
    <n v="31157"/>
    <x v="3"/>
  </r>
  <r>
    <n v="85"/>
    <x v="2254"/>
    <s v="MC-14"/>
    <s v="17.31N, 101.42E"/>
    <n v="252"/>
    <n v="4398"/>
    <n v="0"/>
    <x v="1"/>
  </r>
  <r>
    <n v="41"/>
    <x v="2256"/>
    <s v="MC-01"/>
    <s v="85.78N, 42.51E"/>
    <n v="54"/>
    <n v="3612"/>
    <n v="3612"/>
    <x v="19"/>
  </r>
  <r>
    <n v="82"/>
    <x v="2257"/>
    <s v="MC-29"/>
    <s v="48.26S, 173.53E"/>
    <n v="59"/>
    <n v="72463"/>
    <n v="72463"/>
    <x v="3"/>
  </r>
  <r>
    <n v="67"/>
    <x v="935"/>
    <s v="MC-18"/>
    <s v="8.32S, 52.70W"/>
    <n v="152"/>
    <n v="3919"/>
    <n v="0"/>
    <x v="25"/>
  </r>
  <r>
    <n v="27"/>
    <x v="2258"/>
    <s v="MC-28"/>
    <s v="63.91S, 107.42E"/>
    <n v="59"/>
    <n v="15700"/>
    <n v="15700"/>
    <x v="18"/>
  </r>
  <r>
    <n v="47"/>
    <x v="1341"/>
    <s v="MC-04"/>
    <s v="44.30N, 4.85W"/>
    <n v="152"/>
    <n v="45837"/>
    <n v="0"/>
    <x v="7"/>
  </r>
  <r>
    <n v="55"/>
    <x v="2259"/>
    <s v="MC-15"/>
    <s v="21.95N, 148.68E"/>
    <n v="36"/>
    <n v="4902"/>
    <n v="4902"/>
    <x v="12"/>
  </r>
  <r>
    <n v="77"/>
    <x v="2260"/>
    <s v="MC-28"/>
    <s v="39.16S, 95.91E"/>
    <n v="41"/>
    <n v="13527"/>
    <n v="13527"/>
    <x v="18"/>
  </r>
  <r>
    <n v="84"/>
    <x v="2261"/>
    <s v="MC-07"/>
    <s v="63.58N, 129.08E"/>
    <n v="39"/>
    <n v="5436"/>
    <n v="5436"/>
    <x v="4"/>
  </r>
  <r>
    <n v="22"/>
    <x v="2262"/>
    <s v="MC-13"/>
    <s v="7.16N, 54.02E"/>
    <n v="77"/>
    <n v="6832"/>
    <n v="6832"/>
    <x v="0"/>
  </r>
  <r>
    <n v="4"/>
    <x v="2263"/>
    <s v="MC-26"/>
    <s v="50.00S, 22.11W"/>
    <n v="204"/>
    <n v="63326"/>
    <n v="0"/>
    <x v="13"/>
  </r>
  <r>
    <n v="42"/>
    <x v="2264"/>
    <s v="MC-15"/>
    <s v="5.73N, 155.45E"/>
    <n v="72"/>
    <n v="3313"/>
    <n v="3313"/>
    <x v="12"/>
  </r>
  <r>
    <n v="23"/>
    <x v="2265"/>
    <s v="MC-16"/>
    <s v="23.89S, 150.80W"/>
    <n v="80"/>
    <n v="6618"/>
    <n v="6618"/>
    <x v="21"/>
  </r>
  <r>
    <n v="69"/>
    <x v="2266"/>
    <s v="MC-02"/>
    <s v="58.39N, 167.52W"/>
    <n v="106"/>
    <n v="2188"/>
    <n v="0"/>
    <x v="29"/>
  </r>
  <r>
    <n v="56"/>
    <x v="2148"/>
    <s v="MC-18"/>
    <s v="22.71S, 75.15W"/>
    <n v="791"/>
    <n v="2461"/>
    <n v="0"/>
    <x v="25"/>
  </r>
  <r>
    <n v="44"/>
    <x v="2267"/>
    <s v="MC-07"/>
    <s v="42.60N, 143.61E"/>
    <n v="103"/>
    <n v="31157"/>
    <n v="0"/>
    <x v="4"/>
  </r>
  <r>
    <n v="12"/>
    <x v="2268"/>
    <s v="MC-09"/>
    <s v="7.13N, 112.16W"/>
    <n v="80"/>
    <n v="1010"/>
    <n v="1010"/>
    <x v="5"/>
  </r>
  <r>
    <n v="42"/>
    <x v="2269"/>
    <s v="MC-15"/>
    <s v="11.04N, 146.30E"/>
    <n v="54"/>
    <n v="7279"/>
    <n v="7279"/>
    <x v="12"/>
  </r>
  <r>
    <n v="2"/>
    <x v="2270"/>
    <s v="MC-14"/>
    <s v="24.68N, 99.58E"/>
    <n v="88"/>
    <n v="7052"/>
    <n v="7052"/>
    <x v="1"/>
  </r>
  <r>
    <n v="73"/>
    <x v="2271"/>
    <s v="MC-30"/>
    <s v="73.14S, 68.19W"/>
    <n v="75"/>
    <n v="16330"/>
    <n v="16330"/>
    <x v="15"/>
  </r>
  <r>
    <n v="69"/>
    <x v="221"/>
    <s v="MC-01"/>
    <s v="83.26N, 171.88E"/>
    <n v="389"/>
    <n v="13527"/>
    <n v="0"/>
    <x v="19"/>
  </r>
  <r>
    <n v="69"/>
    <x v="2272"/>
    <s v="MC-01"/>
    <s v="88.01N, 169.89W"/>
    <n v="157"/>
    <n v="29243"/>
    <n v="0"/>
    <x v="19"/>
  </r>
  <r>
    <n v="84"/>
    <x v="2273"/>
    <s v="MC-06"/>
    <s v="43.34N, 119.98E"/>
    <n v="48"/>
    <n v="5076"/>
    <n v="5076"/>
    <x v="8"/>
  </r>
  <r>
    <n v="89"/>
    <x v="2274"/>
    <s v="MC-25"/>
    <s v="46.85S, 94.54W"/>
    <n v="93"/>
    <n v="3167"/>
    <n v="3167"/>
    <x v="16"/>
  </r>
  <r>
    <n v="95"/>
    <x v="2275"/>
    <s v="MC-10"/>
    <s v="23.12N, 79.68W"/>
    <n v="90"/>
    <n v="10313"/>
    <n v="10313"/>
    <x v="23"/>
  </r>
  <r>
    <n v="26"/>
    <x v="1330"/>
    <s v="MC-27"/>
    <s v="64.79S, 56.21E"/>
    <n v="96"/>
    <n v="6832"/>
    <n v="6832"/>
    <x v="17"/>
  </r>
  <r>
    <n v="9"/>
    <x v="2276"/>
    <s v="MC-19"/>
    <s v="20.83S, 36.38W"/>
    <n v="59"/>
    <n v="7279"/>
    <n v="7279"/>
    <x v="14"/>
  </r>
  <r>
    <n v="95"/>
    <x v="2277"/>
    <s v="MC-10"/>
    <s v="2.04N, 88.72W"/>
    <n v="175"/>
    <n v="5255"/>
    <n v="0"/>
    <x v="23"/>
  </r>
  <r>
    <n v="31"/>
    <x v="2278"/>
    <s v="MC-03"/>
    <s v="56.41N, 115.67W"/>
    <n v="30"/>
    <n v="6006"/>
    <n v="6006"/>
    <x v="24"/>
  </r>
  <r>
    <n v="27"/>
    <x v="2279"/>
    <s v="MC-28"/>
    <s v="58.48S, 87.05E"/>
    <n v="25"/>
    <n v="18486"/>
    <n v="18486"/>
    <x v="18"/>
  </r>
  <r>
    <n v="34"/>
    <x v="1712"/>
    <s v="MC-14"/>
    <s v="26.91N, 111.46E"/>
    <n v="11"/>
    <n v="5436"/>
    <n v="5436"/>
    <x v="1"/>
  </r>
  <r>
    <n v="66"/>
    <x v="2280"/>
    <s v="MC-15"/>
    <s v="25.45N, 159.02E"/>
    <n v="29"/>
    <n v="7512"/>
    <n v="7512"/>
    <x v="12"/>
  </r>
  <r>
    <n v="86"/>
    <x v="894"/>
    <s v="MC-01"/>
    <s v="80.30N, 106.41E"/>
    <n v="106"/>
    <n v="63326"/>
    <n v="0"/>
    <x v="19"/>
  </r>
  <r>
    <n v="31"/>
    <x v="649"/>
    <s v="MC-03"/>
    <s v="51.49N, 71.73W"/>
    <n v="48"/>
    <n v="1920"/>
    <n v="1920"/>
    <x v="24"/>
  </r>
  <r>
    <n v="32"/>
    <x v="2281"/>
    <s v="MC-25"/>
    <s v="62.59S, 116.13W"/>
    <n v="133"/>
    <n v="19313"/>
    <n v="0"/>
    <x v="16"/>
  </r>
  <r>
    <n v="75"/>
    <x v="2282"/>
    <s v="MC-28"/>
    <s v="56.17S, 103.97E"/>
    <n v="85"/>
    <n v="5255"/>
    <n v="5255"/>
    <x v="18"/>
  </r>
  <r>
    <n v="61"/>
    <x v="2283"/>
    <s v="MC-26"/>
    <s v="53.05S, 37.16W"/>
    <n v="75"/>
    <n v="6409"/>
    <n v="6409"/>
    <x v="13"/>
  </r>
  <r>
    <n v="28"/>
    <x v="2284"/>
    <s v="MC-30"/>
    <s v="82.15S, 51.08W"/>
    <n v="36"/>
    <n v="24621"/>
    <n v="24621"/>
    <x v="15"/>
  </r>
  <r>
    <n v="67"/>
    <x v="283"/>
    <s v="MC-26"/>
    <s v="32.52S, 47.42W"/>
    <n v="212"/>
    <n v="15109"/>
    <n v="0"/>
    <x v="13"/>
  </r>
  <r>
    <n v="32"/>
    <x v="2285"/>
    <s v="MC-25"/>
    <s v="45.78S, 105.42W"/>
    <n v="15"/>
    <n v="17718"/>
    <n v="17718"/>
    <x v="16"/>
  </r>
  <r>
    <n v="39"/>
    <x v="2286"/>
    <s v="MC-29"/>
    <s v="40.37S, 162.82E"/>
    <n v="152"/>
    <n v="8519"/>
    <n v="0"/>
    <x v="3"/>
  </r>
  <r>
    <n v="10"/>
    <x v="2287"/>
    <s v="MC-18"/>
    <s v="25.83S, 67.83W"/>
    <n v="63"/>
    <n v="3313"/>
    <n v="3313"/>
    <x v="25"/>
  </r>
  <r>
    <n v="3"/>
    <x v="2288"/>
    <s v="MC-24"/>
    <s v="44.30S, 141.95W"/>
    <n v="277"/>
    <n v="11771"/>
    <n v="0"/>
    <x v="10"/>
  </r>
  <r>
    <n v="16"/>
    <x v="2289"/>
    <s v="MC-25"/>
    <s v="41.86S, 92.13W"/>
    <n v="9"/>
    <n v="3461"/>
    <n v="3461"/>
    <x v="16"/>
  </r>
  <r>
    <n v="41"/>
    <x v="1403"/>
    <s v="MC-01"/>
    <s v="81.56N, 15.21E"/>
    <n v="72"/>
    <n v="14025"/>
    <n v="14025"/>
    <x v="19"/>
  </r>
  <r>
    <n v="12"/>
    <x v="544"/>
    <s v="MC-17"/>
    <s v="16.20S, 117.74W"/>
    <n v="72"/>
    <n v="2188"/>
    <n v="2188"/>
    <x v="20"/>
  </r>
  <r>
    <n v="20"/>
    <x v="2290"/>
    <s v="MC-28"/>
    <s v="45.37S, 64.41E"/>
    <n v="133"/>
    <n v="9074"/>
    <n v="0"/>
    <x v="18"/>
  </r>
  <r>
    <n v="34"/>
    <x v="2291"/>
    <s v="MC-14"/>
    <s v="8.28N, 99.30E"/>
    <n v="212"/>
    <n v="4563"/>
    <n v="0"/>
    <x v="1"/>
  </r>
  <r>
    <n v="6"/>
    <x v="2292"/>
    <s v="MC-01"/>
    <s v="86.24N, 152.25E"/>
    <n v="11"/>
    <n v="1267"/>
    <n v="1267"/>
    <x v="19"/>
  </r>
  <r>
    <n v="70"/>
    <x v="2293"/>
    <s v="MC-18"/>
    <s v="15.61S, 57.38W"/>
    <n v="75"/>
    <n v="2324"/>
    <n v="2324"/>
    <x v="25"/>
  </r>
  <r>
    <n v="7"/>
    <x v="2294"/>
    <s v="MC-04"/>
    <s v="42.25N, 34.49W"/>
    <n v="204"/>
    <n v="3764"/>
    <n v="0"/>
    <x v="7"/>
  </r>
  <r>
    <n v="61"/>
    <x v="2295"/>
    <s v="MC-26"/>
    <s v="46.02S, 39.60W"/>
    <n v="17"/>
    <n v="24621"/>
    <n v="24621"/>
    <x v="13"/>
  </r>
  <r>
    <n v="42"/>
    <x v="2296"/>
    <s v="MC-07"/>
    <s v="46.77N, 150.73E"/>
    <n v="34"/>
    <n v="3764"/>
    <n v="3764"/>
    <x v="4"/>
  </r>
  <r>
    <n v="4"/>
    <x v="2297"/>
    <s v="MC-26"/>
    <s v="34.80S, 40.36W"/>
    <n v="39"/>
    <n v="16330"/>
    <n v="16330"/>
    <x v="13"/>
  </r>
  <r>
    <n v="17"/>
    <x v="2298"/>
    <s v="MC-06"/>
    <s v="31.58N, 102.71E"/>
    <n v="702"/>
    <n v="17718"/>
    <n v="0"/>
    <x v="8"/>
  </r>
  <r>
    <n v="2"/>
    <x v="2299"/>
    <s v="MC-14"/>
    <s v="28.64N, 103.45E"/>
    <n v="152"/>
    <n v="4902"/>
    <n v="0"/>
    <x v="1"/>
  </r>
  <r>
    <n v="66"/>
    <x v="2300"/>
    <s v="MC-15"/>
    <s v="15.16N, 141.49E"/>
    <n v="196"/>
    <n v="3022"/>
    <n v="0"/>
    <x v="12"/>
  </r>
  <r>
    <n v="32"/>
    <x v="2301"/>
    <s v="MC-25"/>
    <s v="60.38S, 90.48W"/>
    <n v="572"/>
    <n v="23366"/>
    <n v="0"/>
    <x v="16"/>
  </r>
  <r>
    <n v="13"/>
    <x v="2302"/>
    <s v="MC-01"/>
    <s v="69.61N, 126.70E"/>
    <n v="17"/>
    <n v="12605"/>
    <n v="12605"/>
    <x v="19"/>
  </r>
  <r>
    <n v="67"/>
    <x v="2303"/>
    <s v="MC-18"/>
    <s v="22.61S, 88.11W"/>
    <n v="19"/>
    <n v="11771"/>
    <n v="11771"/>
    <x v="25"/>
  </r>
  <r>
    <n v="89"/>
    <x v="2304"/>
    <s v="MC-30"/>
    <s v="79.75S, 103.98W"/>
    <n v="75"/>
    <n v="29243"/>
    <n v="29243"/>
    <x v="15"/>
  </r>
  <r>
    <n v="10"/>
    <x v="2305"/>
    <s v="MC-26"/>
    <s v="36.31S, 49.86W"/>
    <n v="100"/>
    <n v="26004"/>
    <n v="26004"/>
    <x v="13"/>
  </r>
  <r>
    <n v="52"/>
    <x v="2306"/>
    <s v="MC-09"/>
    <s v="11.93N, 110.51W"/>
    <n v="133"/>
    <n v="8519"/>
    <n v="0"/>
    <x v="5"/>
  </r>
  <r>
    <n v="85"/>
    <x v="2307"/>
    <s v="MC-22"/>
    <s v="1.14S, 119.25E"/>
    <n v="791"/>
    <n v="2188"/>
    <n v="0"/>
    <x v="9"/>
  </r>
  <r>
    <n v="83"/>
    <x v="2308"/>
    <s v="MC-01"/>
    <s v="69.49N, 89.28E"/>
    <n v="188"/>
    <n v="3313"/>
    <n v="0"/>
    <x v="19"/>
  </r>
  <r>
    <n v="35"/>
    <x v="2309"/>
    <s v="MC-17"/>
    <s v="8.92S, 100.61W"/>
    <n v="85"/>
    <n v="4398"/>
    <n v="4398"/>
    <x v="20"/>
  </r>
  <r>
    <n v="33"/>
    <x v="1223"/>
    <s v="MC-01"/>
    <s v="86.60N, 38.07E"/>
    <n v="1270"/>
    <n v="4731"/>
    <n v="0"/>
    <x v="19"/>
  </r>
  <r>
    <n v="52"/>
    <x v="2310"/>
    <s v="MC-08"/>
    <s v="25.48N, 138.79W"/>
    <n v="96"/>
    <n v="4235"/>
    <n v="4235"/>
    <x v="28"/>
  </r>
  <r>
    <n v="61"/>
    <x v="290"/>
    <s v="MC-30"/>
    <s v="75.84S, 18.52W"/>
    <n v="96"/>
    <n v="5812"/>
    <n v="5812"/>
    <x v="15"/>
  </r>
  <r>
    <n v="56"/>
    <x v="2109"/>
    <s v="MC-25"/>
    <s v="48.67S, 81.83W"/>
    <n v="264"/>
    <n v="6205"/>
    <n v="0"/>
    <x v="16"/>
  </r>
  <r>
    <n v="87"/>
    <x v="2311"/>
    <s v="MC-26"/>
    <s v="39.50S, 25.67W"/>
    <n v="24"/>
    <n v="29243"/>
    <n v="29243"/>
    <x v="13"/>
  </r>
  <r>
    <n v="32"/>
    <x v="2190"/>
    <s v="MC-25"/>
    <s v="36.98S, 117.91W"/>
    <n v="196"/>
    <n v="6006"/>
    <n v="0"/>
    <x v="16"/>
  </r>
  <r>
    <n v="41"/>
    <x v="2312"/>
    <s v="MC-01"/>
    <s v="68.50N, 33.17E"/>
    <n v="70"/>
    <n v="50510"/>
    <n v="50510"/>
    <x v="19"/>
  </r>
  <r>
    <n v="99"/>
    <x v="2313"/>
    <s v="MC-05"/>
    <s v="37.73N, 33.35E"/>
    <n v="1057"/>
    <n v="756"/>
    <n v="0"/>
    <x v="2"/>
  </r>
  <r>
    <n v="89"/>
    <x v="2314"/>
    <s v="MC-30"/>
    <s v="77.09S, 111.51W"/>
    <n v="88"/>
    <n v="8519"/>
    <n v="8519"/>
    <x v="15"/>
  </r>
  <r>
    <n v="9"/>
    <x v="2315"/>
    <s v="MC-19"/>
    <s v="9.83S, 20.76W"/>
    <n v="204"/>
    <n v="5622"/>
    <n v="0"/>
    <x v="14"/>
  </r>
  <r>
    <n v="5"/>
    <x v="2316"/>
    <s v="MC-13"/>
    <s v="7.03N, 58.14E"/>
    <n v="212"/>
    <n v="8255"/>
    <n v="0"/>
    <x v="0"/>
  </r>
  <r>
    <n v="66"/>
    <x v="2317"/>
    <s v="MC-07"/>
    <s v="31.22N, 138.88E"/>
    <n v="292"/>
    <n v="17000"/>
    <n v="0"/>
    <x v="4"/>
  </r>
  <r>
    <n v="76"/>
    <x v="2318"/>
    <s v="MC-07"/>
    <s v="63.28N, 161.05E"/>
    <n v="88"/>
    <n v="6618"/>
    <n v="6618"/>
    <x v="4"/>
  </r>
  <r>
    <n v="46"/>
    <x v="229"/>
    <s v="MC-25"/>
    <s v="60.14S, 113.68W"/>
    <n v="11"/>
    <n v="23366"/>
    <n v="23366"/>
    <x v="16"/>
  </r>
  <r>
    <n v="42"/>
    <x v="2319"/>
    <s v="MC-15"/>
    <s v="13.70N, 176.76E"/>
    <n v="34"/>
    <n v="629"/>
    <n v="629"/>
    <x v="12"/>
  </r>
  <r>
    <n v="73"/>
    <x v="2320"/>
    <s v="MC-30"/>
    <s v="84.55S, 71.45W"/>
    <n v="482"/>
    <n v="15700"/>
    <n v="0"/>
    <x v="15"/>
  </r>
  <r>
    <n v="29"/>
    <x v="2321"/>
    <s v="MC-16"/>
    <s v="20.62S, 153.09W"/>
    <n v="59"/>
    <n v="10654"/>
    <n v="10654"/>
    <x v="21"/>
  </r>
  <r>
    <n v="26"/>
    <x v="2322"/>
    <s v="MC-28"/>
    <s v="36.71S, 82.61E"/>
    <n v="14"/>
    <n v="7752"/>
    <n v="7752"/>
    <x v="18"/>
  </r>
  <r>
    <n v="6"/>
    <x v="2323"/>
    <s v="MC-01"/>
    <s v="73.12N, 163.65E"/>
    <n v="25"/>
    <n v="3919"/>
    <n v="3919"/>
    <x v="19"/>
  </r>
  <r>
    <n v="54"/>
    <x v="1709"/>
    <s v="MC-14"/>
    <s v="6.27N, 106.80E"/>
    <n v="169"/>
    <n v="1010"/>
    <n v="0"/>
    <x v="1"/>
  </r>
  <r>
    <n v="44"/>
    <x v="1822"/>
    <s v="MC-07"/>
    <s v="40.07N, 127.79E"/>
    <n v="124"/>
    <n v="24621"/>
    <n v="0"/>
    <x v="4"/>
  </r>
  <r>
    <n v="44"/>
    <x v="2324"/>
    <s v="MC-07"/>
    <s v="41.31N, 121.86E"/>
    <n v="106"/>
    <n v="7279"/>
    <n v="0"/>
    <x v="4"/>
  </r>
  <r>
    <n v="49"/>
    <x v="262"/>
    <s v="MC-26"/>
    <s v="32.28S, 33.40W"/>
    <n v="39"/>
    <n v="9366"/>
    <n v="9366"/>
    <x v="13"/>
  </r>
  <r>
    <n v="95"/>
    <x v="784"/>
    <s v="MC-10"/>
    <s v="25.81N, 79.57W"/>
    <n v="11"/>
    <n v="2188"/>
    <n v="2188"/>
    <x v="23"/>
  </r>
  <r>
    <n v="35"/>
    <x v="2325"/>
    <s v="MC-17"/>
    <s v="13.54S, 106.26W"/>
    <n v="106"/>
    <n v="4902"/>
    <n v="0"/>
    <x v="20"/>
  </r>
  <r>
    <n v="4"/>
    <x v="2326"/>
    <s v="MC-26"/>
    <s v="62.36S, 28.42W"/>
    <n v="61"/>
    <n v="35789"/>
    <n v="35789"/>
    <x v="13"/>
  </r>
  <r>
    <n v="67"/>
    <x v="1538"/>
    <s v="MC-25"/>
    <s v="35.91S, 85.51W"/>
    <n v="47"/>
    <n v="24621"/>
    <n v="24621"/>
    <x v="16"/>
  </r>
  <r>
    <n v="72"/>
    <x v="2327"/>
    <s v="MC-25"/>
    <s v="36.00S, 106.80W"/>
    <n v="292"/>
    <n v="24621"/>
    <n v="0"/>
    <x v="16"/>
  </r>
  <r>
    <n v="98"/>
    <x v="594"/>
    <s v="MC-21"/>
    <s v="27.87S, 88.53E"/>
    <n v="572"/>
    <n v="1920"/>
    <n v="0"/>
    <x v="27"/>
  </r>
  <r>
    <n v="17"/>
    <x v="1814"/>
    <s v="MC-13"/>
    <s v="19.46N, 88.06E"/>
    <n v="85"/>
    <n v="12178"/>
    <n v="12178"/>
    <x v="0"/>
  </r>
  <r>
    <n v="32"/>
    <x v="2328"/>
    <s v="MC-25"/>
    <s v="38.48S, 95.25W"/>
    <n v="65"/>
    <n v="5622"/>
    <n v="5622"/>
    <x v="16"/>
  </r>
  <r>
    <n v="69"/>
    <x v="1459"/>
    <s v="MC-07"/>
    <s v="59.57N, 147.18E"/>
    <n v="48"/>
    <n v="8255"/>
    <n v="8255"/>
    <x v="4"/>
  </r>
  <r>
    <n v="72"/>
    <x v="2329"/>
    <s v="MC-25"/>
    <s v="36.66S, 109.03W"/>
    <n v="19"/>
    <n v="2054"/>
    <n v="2054"/>
    <x v="16"/>
  </r>
  <r>
    <n v="58"/>
    <x v="278"/>
    <s v="MC-27"/>
    <s v="43.14S, 7.85E"/>
    <n v="50"/>
    <n v="8519"/>
    <n v="8519"/>
    <x v="17"/>
  </r>
  <r>
    <n v="5"/>
    <x v="2330"/>
    <s v="MC-13"/>
    <s v="8.62N, 56.76E"/>
    <n v="181"/>
    <n v="7052"/>
    <n v="0"/>
    <x v="0"/>
  </r>
  <r>
    <n v="95"/>
    <x v="2331"/>
    <s v="MC-18"/>
    <s v="1.06S, 85.35W"/>
    <n v="365"/>
    <n v="1920"/>
    <n v="0"/>
    <x v="25"/>
  </r>
  <r>
    <n v="61"/>
    <x v="1586"/>
    <s v="MC-30"/>
    <s v="81.77S, 30.75W"/>
    <n v="204"/>
    <n v="11382"/>
    <n v="0"/>
    <x v="15"/>
  </r>
  <r>
    <n v="76"/>
    <x v="2332"/>
    <s v="MC-07"/>
    <s v="32.59N, 172.55E"/>
    <n v="12"/>
    <n v="9074"/>
    <n v="9074"/>
    <x v="4"/>
  </r>
  <r>
    <n v="41"/>
    <x v="1906"/>
    <s v="MC-05"/>
    <s v="51.31N, 20.52E"/>
    <n v="100"/>
    <n v="13054"/>
    <n v="13054"/>
    <x v="2"/>
  </r>
  <r>
    <n v="45"/>
    <x v="2333"/>
    <s v="MC-13"/>
    <s v="17.73N, 56.58E"/>
    <n v="22"/>
    <n v="6618"/>
    <n v="6618"/>
    <x v="0"/>
  </r>
  <r>
    <n v="39"/>
    <x v="1554"/>
    <s v="MC-29"/>
    <s v="61.86S, 167.21E"/>
    <n v="12"/>
    <n v="8000"/>
    <n v="8000"/>
    <x v="3"/>
  </r>
  <r>
    <n v="54"/>
    <x v="2334"/>
    <s v="MC-14"/>
    <s v="24.93N, 126.90E"/>
    <n v="59"/>
    <n v="3764"/>
    <n v="3764"/>
    <x v="1"/>
  </r>
  <r>
    <n v="51"/>
    <x v="312"/>
    <s v="MC-26"/>
    <s v="49.20S, 57.56W"/>
    <n v="264"/>
    <n v="26004"/>
    <n v="0"/>
    <x v="13"/>
  </r>
  <r>
    <n v="15"/>
    <x v="885"/>
    <s v="MC-16"/>
    <s v="28.36S, 158.71W"/>
    <n v="14"/>
    <n v="4076"/>
    <n v="4076"/>
    <x v="21"/>
  </r>
  <r>
    <n v="13"/>
    <x v="2335"/>
    <s v="MC-07"/>
    <s v="47.02N, 126.95E"/>
    <n v="416"/>
    <n v="19313"/>
    <n v="0"/>
    <x v="4"/>
  </r>
  <r>
    <n v="64"/>
    <x v="2336"/>
    <s v="MC-27"/>
    <s v="61.31S, 56.87E"/>
    <n v="277"/>
    <n v="1138"/>
    <n v="0"/>
    <x v="17"/>
  </r>
  <r>
    <n v="69"/>
    <x v="2246"/>
    <s v="MC-01"/>
    <s v="71.04N, 173.15E"/>
    <n v="416"/>
    <n v="5436"/>
    <n v="0"/>
    <x v="19"/>
  </r>
  <r>
    <n v="45"/>
    <x v="2337"/>
    <s v="MC-21"/>
    <s v="16.90S, 68.47E"/>
    <n v="344"/>
    <n v="1526"/>
    <n v="0"/>
    <x v="27"/>
  </r>
  <r>
    <n v="9"/>
    <x v="1027"/>
    <s v="MC-19"/>
    <s v="15.05S, 23.76W"/>
    <n v="163"/>
    <n v="8255"/>
    <n v="0"/>
    <x v="14"/>
  </r>
  <r>
    <n v="49"/>
    <x v="2338"/>
    <s v="MC-19"/>
    <s v="23.92S, 20.07W"/>
    <n v="57"/>
    <n v="4398"/>
    <n v="4398"/>
    <x v="14"/>
  </r>
  <r>
    <n v="30"/>
    <x v="2339"/>
    <s v="MC-10"/>
    <s v="15.36N, 64.00W"/>
    <n v="175"/>
    <n v="1010"/>
    <n v="0"/>
    <x v="23"/>
  </r>
  <r>
    <n v="18"/>
    <x v="2340"/>
    <s v="MC-29"/>
    <s v="36.28S, 174.75E"/>
    <n v="147"/>
    <n v="12178"/>
    <n v="0"/>
    <x v="3"/>
  </r>
  <r>
    <n v="41"/>
    <x v="2341"/>
    <s v="MC-01"/>
    <s v="79.40N, 36.97E"/>
    <n v="188"/>
    <n v="13527"/>
    <n v="0"/>
    <x v="19"/>
  </r>
  <r>
    <n v="85"/>
    <x v="2342"/>
    <s v="MC-21"/>
    <s v="10.80S, 83.19E"/>
    <n v="188"/>
    <n v="5812"/>
    <n v="0"/>
    <x v="27"/>
  </r>
  <r>
    <n v="27"/>
    <x v="2343"/>
    <s v="MC-30"/>
    <s v="76.89S, 86.58E"/>
    <n v="181"/>
    <n v="1138"/>
    <n v="0"/>
    <x v="15"/>
  </r>
  <r>
    <n v="77"/>
    <x v="2344"/>
    <s v="MC-28"/>
    <s v="31.79S, 98.01E"/>
    <n v="12"/>
    <n v="9670"/>
    <n v="9670"/>
    <x v="18"/>
  </r>
  <r>
    <n v="39"/>
    <x v="2345"/>
    <s v="MC-24"/>
    <s v="45.58S, 162.96W"/>
    <n v="63"/>
    <n v="1138"/>
    <n v="1138"/>
    <x v="10"/>
  </r>
  <r>
    <n v="85"/>
    <x v="586"/>
    <s v="MC-21"/>
    <s v="11.19S, 78.63E"/>
    <n v="277"/>
    <n v="2324"/>
    <n v="0"/>
    <x v="27"/>
  </r>
  <r>
    <n v="39"/>
    <x v="2346"/>
    <s v="MC-29"/>
    <s v="55.32S, 161.14E"/>
    <n v="47"/>
    <n v="3313"/>
    <n v="3313"/>
    <x v="3"/>
  </r>
  <r>
    <n v="10"/>
    <x v="2347"/>
    <s v="MC-19"/>
    <s v="26.66S, 44.95W"/>
    <n v="65"/>
    <n v="11382"/>
    <n v="11382"/>
    <x v="14"/>
  </r>
  <r>
    <n v="34"/>
    <x v="2348"/>
    <s v="MC-07"/>
    <s v="39.57N, 126.41E"/>
    <n v="137"/>
    <n v="2739"/>
    <n v="0"/>
    <x v="4"/>
  </r>
  <r>
    <n v="79"/>
    <x v="844"/>
    <s v="MC-14"/>
    <s v="19.21N, 131.52E"/>
    <n v="212"/>
    <n v="9670"/>
    <n v="0"/>
    <x v="1"/>
  </r>
  <r>
    <n v="82"/>
    <x v="791"/>
    <s v="MC-23"/>
    <s v="18.39S, 154.15E"/>
    <n v="75"/>
    <n v="2054"/>
    <n v="2054"/>
    <x v="6"/>
  </r>
  <r>
    <n v="54"/>
    <x v="2349"/>
    <s v="MC-14"/>
    <s v="12.61N, 116.51E"/>
    <n v="29"/>
    <n v="3167"/>
    <n v="3167"/>
    <x v="1"/>
  </r>
  <r>
    <n v="73"/>
    <x v="2350"/>
    <s v="MC-25"/>
    <s v="62.51S, 75.41W"/>
    <n v="34"/>
    <n v="24621"/>
    <n v="24621"/>
    <x v="16"/>
  </r>
  <r>
    <n v="32"/>
    <x v="2351"/>
    <s v="MC-17"/>
    <s v="21.20S, 93.17W"/>
    <n v="67"/>
    <n v="2739"/>
    <n v="2739"/>
    <x v="20"/>
  </r>
  <r>
    <n v="69"/>
    <x v="2352"/>
    <s v="MC-02"/>
    <s v="60.89N, 169.62W"/>
    <n v="137"/>
    <n v="5812"/>
    <n v="0"/>
    <x v="29"/>
  </r>
  <r>
    <n v="27"/>
    <x v="1395"/>
    <s v="MC-28"/>
    <s v="56.73S, 109.56E"/>
    <n v="137"/>
    <n v="38630"/>
    <n v="0"/>
    <x v="18"/>
  </r>
  <r>
    <n v="65"/>
    <x v="2353"/>
    <s v="MC-11"/>
    <s v="13.56N, 13.78W"/>
    <n v="389"/>
    <n v="629"/>
    <n v="0"/>
    <x v="22"/>
  </r>
  <r>
    <n v="72"/>
    <x v="2354"/>
    <s v="MC-24"/>
    <s v="43.68S, 126.98W"/>
    <n v="188"/>
    <n v="2054"/>
    <n v="0"/>
    <x v="10"/>
  </r>
  <r>
    <n v="27"/>
    <x v="2355"/>
    <s v="MC-30"/>
    <s v="82.13S, 107.72E"/>
    <n v="109"/>
    <n v="11382"/>
    <n v="0"/>
    <x v="15"/>
  </r>
  <r>
    <n v="5"/>
    <x v="2356"/>
    <s v="MC-21"/>
    <s v="20.85S, 76.45E"/>
    <n v="47"/>
    <n v="3612"/>
    <n v="3612"/>
    <x v="27"/>
  </r>
  <r>
    <n v="98"/>
    <x v="2357"/>
    <s v="MC-28"/>
    <s v="51.43S, 86.95E"/>
    <n v="117"/>
    <n v="13054"/>
    <n v="0"/>
    <x v="18"/>
  </r>
  <r>
    <n v="66"/>
    <x v="2358"/>
    <s v="MC-07"/>
    <s v="36.08N, 139.35E"/>
    <n v="325"/>
    <n v="21171"/>
    <n v="0"/>
    <x v="4"/>
  </r>
  <r>
    <n v="4"/>
    <x v="1996"/>
    <s v="MC-26"/>
    <s v="35.21S, 4.43W"/>
    <n v="157"/>
    <n v="3313"/>
    <n v="0"/>
    <x v="13"/>
  </r>
  <r>
    <n v="49"/>
    <x v="2359"/>
    <s v="MC-19"/>
    <s v="20.23S, 20.61W"/>
    <n v="20"/>
    <n v="9074"/>
    <n v="9074"/>
    <x v="14"/>
  </r>
  <r>
    <n v="1"/>
    <x v="2360"/>
    <s v="MC-06"/>
    <s v="40.01N, 70.29E"/>
    <n v="96"/>
    <n v="3612"/>
    <n v="3612"/>
    <x v="8"/>
  </r>
  <r>
    <n v="36"/>
    <x v="2361"/>
    <s v="MC-08"/>
    <s v="24.66N, 166.27W"/>
    <n v="25"/>
    <n v="4076"/>
    <n v="4076"/>
    <x v="28"/>
  </r>
  <r>
    <n v="99"/>
    <x v="2362"/>
    <s v="MC-11"/>
    <s v="25.29N, 8.35W"/>
    <n v="43"/>
    <n v="6618"/>
    <n v="6618"/>
    <x v="22"/>
  </r>
  <r>
    <n v="85"/>
    <x v="2363"/>
    <s v="MC-22"/>
    <s v="10.74S, 118.63E"/>
    <n v="389"/>
    <n v="1138"/>
    <n v="0"/>
    <x v="9"/>
  </r>
  <r>
    <n v="47"/>
    <x v="2364"/>
    <s v="MC-12"/>
    <s v="9.34N, 7.36E"/>
    <n v="48"/>
    <n v="3919"/>
    <n v="3919"/>
    <x v="11"/>
  </r>
  <r>
    <n v="39"/>
    <x v="2365"/>
    <s v="MC-29"/>
    <s v="44.30S, 175.09E"/>
    <n v="41"/>
    <n v="31157"/>
    <n v="31157"/>
    <x v="3"/>
  </r>
  <r>
    <n v="97"/>
    <x v="876"/>
    <s v="MC-01"/>
    <s v="71.85N, 34.03W"/>
    <n v="14"/>
    <n v="14551"/>
    <n v="14551"/>
    <x v="19"/>
  </r>
  <r>
    <n v="67"/>
    <x v="2366"/>
    <s v="MC-26"/>
    <s v="37.99S, 50.93W"/>
    <n v="389"/>
    <n v="6618"/>
    <n v="0"/>
    <x v="13"/>
  </r>
  <r>
    <n v="50"/>
    <x v="2367"/>
    <s v="MC-15"/>
    <s v="19.31N, 151.82E"/>
    <n v="52"/>
    <n v="4731"/>
    <n v="4731"/>
    <x v="12"/>
  </r>
  <r>
    <n v="65"/>
    <x v="2368"/>
    <s v="MC-19"/>
    <s v="12.45S, 9.38W"/>
    <n v="90"/>
    <n v="5255"/>
    <n v="5255"/>
    <x v="14"/>
  </r>
  <r>
    <n v="76"/>
    <x v="1314"/>
    <s v="MC-02"/>
    <s v="49.86N, 169.82W"/>
    <n v="204"/>
    <n v="50510"/>
    <n v="0"/>
    <x v="29"/>
  </r>
  <r>
    <n v="22"/>
    <x v="2369"/>
    <s v="MC-20"/>
    <s v="4.13S, 31.33E"/>
    <n v="181"/>
    <n v="1267"/>
    <n v="0"/>
    <x v="26"/>
  </r>
  <r>
    <n v="31"/>
    <x v="2370"/>
    <s v="MC-03"/>
    <s v="44.62N, 74.12W"/>
    <n v="212"/>
    <n v="18486"/>
    <n v="0"/>
    <x v="24"/>
  </r>
  <r>
    <n v="69"/>
    <x v="2371"/>
    <s v="MC-07"/>
    <s v="62.01N, 164.60E"/>
    <n v="181"/>
    <n v="33322"/>
    <n v="0"/>
    <x v="4"/>
  </r>
  <r>
    <n v="22"/>
    <x v="2372"/>
    <s v="MC-21"/>
    <s v="3.37S, 62.55E"/>
    <n v="103"/>
    <n v="5255"/>
    <n v="0"/>
    <x v="27"/>
  </r>
  <r>
    <n v="42"/>
    <x v="2373"/>
    <s v="MC-08"/>
    <s v="24.72N, 178.69W"/>
    <n v="163"/>
    <n v="756"/>
    <n v="0"/>
    <x v="28"/>
  </r>
  <r>
    <n v="2"/>
    <x v="2374"/>
    <s v="MC-15"/>
    <s v="21.58N, 141.62E"/>
    <n v="157"/>
    <n v="6205"/>
    <n v="0"/>
    <x v="12"/>
  </r>
  <r>
    <n v="94"/>
    <x v="2375"/>
    <s v="MC-29"/>
    <s v="56.63S, 136.33E"/>
    <n v="96"/>
    <n v="1656"/>
    <n v="1656"/>
    <x v="3"/>
  </r>
  <r>
    <n v="19"/>
    <x v="2376"/>
    <s v="MC-07"/>
    <s v="38.35N, 165.47E"/>
    <n v="45"/>
    <n v="4235"/>
    <n v="4235"/>
    <x v="4"/>
  </r>
  <r>
    <n v="41"/>
    <x v="2377"/>
    <s v="MC-01"/>
    <s v="70.52N, 22.21E"/>
    <n v="196"/>
    <n v="21171"/>
    <n v="0"/>
    <x v="19"/>
  </r>
  <r>
    <n v="8"/>
    <x v="2378"/>
    <s v="MC-27"/>
    <s v="33.90S, 50.65E"/>
    <n v="128"/>
    <n v="11771"/>
    <n v="0"/>
    <x v="17"/>
  </r>
  <r>
    <n v="28"/>
    <x v="2379"/>
    <s v="MC-30"/>
    <s v="66.87S, 53.30W"/>
    <n v="241"/>
    <n v="2461"/>
    <n v="0"/>
    <x v="15"/>
  </r>
  <r>
    <n v="29"/>
    <x v="2380"/>
    <s v="MC-24"/>
    <s v="39.14S, 142.69W"/>
    <n v="80"/>
    <n v="17000"/>
    <n v="17000"/>
    <x v="10"/>
  </r>
  <r>
    <n v="39"/>
    <x v="2381"/>
    <s v="MC-24"/>
    <s v="41.08S, 168.59W"/>
    <n v="50"/>
    <n v="1010"/>
    <n v="1010"/>
    <x v="10"/>
  </r>
  <r>
    <n v="5"/>
    <x v="2382"/>
    <s v="MC-21"/>
    <s v="6.62S, 54.57E"/>
    <n v="157"/>
    <n v="5622"/>
    <n v="0"/>
    <x v="27"/>
  </r>
  <r>
    <n v="41"/>
    <x v="2383"/>
    <s v="MC-01"/>
    <s v="66.21N, 30.12E"/>
    <n v="50"/>
    <n v="4902"/>
    <n v="4902"/>
    <x v="19"/>
  </r>
  <r>
    <n v="38"/>
    <x v="2384"/>
    <s v="MC-01"/>
    <s v="82.80N, 108.41W"/>
    <n v="292"/>
    <n v="8255"/>
    <n v="0"/>
    <x v="19"/>
  </r>
  <r>
    <n v="8"/>
    <x v="1318"/>
    <s v="MC-27"/>
    <s v="58.16S, 47.10E"/>
    <n v="133"/>
    <n v="15700"/>
    <n v="0"/>
    <x v="17"/>
  </r>
  <r>
    <n v="42"/>
    <x v="1260"/>
    <s v="MC-15"/>
    <s v="24.97N, 167.62E"/>
    <n v="41"/>
    <n v="9985"/>
    <n v="9985"/>
    <x v="12"/>
  </r>
  <r>
    <n v="55"/>
    <x v="2385"/>
    <s v="MC-07"/>
    <s v="54.92N, 157.89E"/>
    <n v="106"/>
    <n v="7512"/>
    <n v="0"/>
    <x v="4"/>
  </r>
  <r>
    <n v="22"/>
    <x v="1794"/>
    <s v="MC-12"/>
    <s v="7.07N, 30.13E"/>
    <n v="152"/>
    <n v="629"/>
    <n v="0"/>
    <x v="11"/>
  </r>
  <r>
    <n v="27"/>
    <x v="2386"/>
    <s v="MC-30"/>
    <s v="70.39S, 84.10E"/>
    <n v="204"/>
    <n v="4235"/>
    <n v="0"/>
    <x v="15"/>
  </r>
  <r>
    <n v="79"/>
    <x v="348"/>
    <s v="MC-14"/>
    <s v="19.66N, 120.23E"/>
    <n v="20"/>
    <n v="11011"/>
    <n v="11011"/>
    <x v="1"/>
  </r>
  <r>
    <n v="55"/>
    <x v="2387"/>
    <s v="MC-15"/>
    <s v="21.69N, 163.20E"/>
    <n v="277"/>
    <n v="1788"/>
    <n v="0"/>
    <x v="12"/>
  </r>
  <r>
    <n v="27"/>
    <x v="2388"/>
    <s v="MC-30"/>
    <s v="71.90S, 110.99E"/>
    <n v="106"/>
    <n v="10654"/>
    <n v="0"/>
    <x v="15"/>
  </r>
  <r>
    <n v="39"/>
    <x v="2389"/>
    <s v="MC-24"/>
    <s v="47.71S, 167.17W"/>
    <n v="29"/>
    <n v="2054"/>
    <n v="2054"/>
    <x v="10"/>
  </r>
  <r>
    <n v="4"/>
    <x v="2390"/>
    <s v="MC-26"/>
    <s v="45.98S, 18.91W"/>
    <n v="17"/>
    <n v="26004"/>
    <n v="26004"/>
    <x v="13"/>
  </r>
  <r>
    <n v="27"/>
    <x v="2309"/>
    <s v="MC-28"/>
    <s v="62.03S, 87.28E"/>
    <n v="82"/>
    <n v="6618"/>
    <n v="6618"/>
    <x v="18"/>
  </r>
  <r>
    <n v="28"/>
    <x v="2391"/>
    <s v="MC-30"/>
    <s v="77.38S, 73.17W"/>
    <n v="59"/>
    <n v="6409"/>
    <n v="6409"/>
    <x v="15"/>
  </r>
  <r>
    <n v="17"/>
    <x v="2392"/>
    <s v="MC-13"/>
    <s v="13.82N, 76.55E"/>
    <n v="27"/>
    <n v="9985"/>
    <n v="9985"/>
    <x v="0"/>
  </r>
  <r>
    <n v="42"/>
    <x v="2393"/>
    <s v="MC-07"/>
    <s v="36.75N, 168.78E"/>
    <n v="72"/>
    <n v="19313"/>
    <n v="19313"/>
    <x v="4"/>
  </r>
  <r>
    <n v="44"/>
    <x v="661"/>
    <s v="MC-01"/>
    <s v="84.86N, 121.12E"/>
    <n v="204"/>
    <n v="4731"/>
    <n v="0"/>
    <x v="19"/>
  </r>
  <r>
    <n v="25"/>
    <x v="2394"/>
    <s v="MC-24"/>
    <s v="48.34S, 158.23W"/>
    <n v="36"/>
    <n v="4398"/>
    <n v="4398"/>
    <x v="10"/>
  </r>
  <r>
    <n v="38"/>
    <x v="2395"/>
    <s v="MC-01"/>
    <s v="86.79N, 121.90W"/>
    <n v="128"/>
    <n v="3167"/>
    <n v="0"/>
    <x v="19"/>
  </r>
  <r>
    <n v="45"/>
    <x v="2396"/>
    <s v="MC-13"/>
    <s v="15.10N, 49.72E"/>
    <n v="524"/>
    <n v="7052"/>
    <n v="0"/>
    <x v="0"/>
  </r>
  <r>
    <n v="99"/>
    <x v="1988"/>
    <s v="MC-04"/>
    <s v="51.02N, 5.21W"/>
    <n v="204"/>
    <n v="13527"/>
    <n v="0"/>
    <x v="7"/>
  </r>
  <r>
    <n v="76"/>
    <x v="2397"/>
    <s v="MC-15"/>
    <s v="26.39N, 153.96E"/>
    <n v="117"/>
    <n v="14551"/>
    <n v="0"/>
    <x v="12"/>
  </r>
  <r>
    <n v="44"/>
    <x v="2398"/>
    <s v="MC-01"/>
    <s v="85.51N, 121.02E"/>
    <n v="389"/>
    <n v="3612"/>
    <n v="0"/>
    <x v="19"/>
  </r>
  <r>
    <n v="60"/>
    <x v="2399"/>
    <s v="MC-26"/>
    <s v="44.79S, 34.95W"/>
    <n v="77"/>
    <n v="33322"/>
    <n v="33322"/>
    <x v="13"/>
  </r>
  <r>
    <n v="92"/>
    <x v="2400"/>
    <s v="MC-05"/>
    <s v="60.54N, 49.90E"/>
    <n v="702"/>
    <n v="24621"/>
    <n v="0"/>
    <x v="2"/>
  </r>
  <r>
    <n v="36"/>
    <x v="2122"/>
    <s v="MC-08"/>
    <s v="27.38N, 163.62W"/>
    <n v="15"/>
    <n v="1010"/>
    <n v="1010"/>
    <x v="28"/>
  </r>
  <r>
    <n v="83"/>
    <x v="2401"/>
    <s v="MC-06"/>
    <s v="45.15N, 67.54E"/>
    <n v="221"/>
    <n v="2188"/>
    <n v="0"/>
    <x v="8"/>
  </r>
  <r>
    <n v="76"/>
    <x v="2177"/>
    <s v="MC-08"/>
    <s v="27.78N, 173.82W"/>
    <n v="39"/>
    <n v="8000"/>
    <n v="8000"/>
    <x v="28"/>
  </r>
  <r>
    <n v="98"/>
    <x v="1513"/>
    <s v="MC-21"/>
    <s v="29.32S, 70.03E"/>
    <n v="702"/>
    <n v="3461"/>
    <n v="0"/>
    <x v="27"/>
  </r>
  <r>
    <n v="42"/>
    <x v="2402"/>
    <s v="MC-15"/>
    <s v="12.62N, 172.27E"/>
    <n v="50"/>
    <n v="8791"/>
    <n v="8791"/>
    <x v="12"/>
  </r>
  <r>
    <n v="39"/>
    <x v="2403"/>
    <s v="MC-24"/>
    <s v="47.25S, 159.31W"/>
    <n v="152"/>
    <n v="35789"/>
    <n v="0"/>
    <x v="10"/>
  </r>
  <r>
    <n v="90"/>
    <x v="461"/>
    <s v="MC-30"/>
    <s v="67.71S, 160.69W"/>
    <n v="15"/>
    <n v="33322"/>
    <n v="33322"/>
    <x v="15"/>
  </r>
  <r>
    <n v="100"/>
    <x v="2404"/>
    <s v="MC-30"/>
    <s v="68.88S, 161.08W"/>
    <n v="702"/>
    <n v="629"/>
    <n v="0"/>
    <x v="15"/>
  </r>
  <r>
    <n v="30"/>
    <x v="2405"/>
    <s v="MC-10"/>
    <s v="4.43N, 86.42W"/>
    <n v="93"/>
    <n v="4398"/>
    <n v="4398"/>
    <x v="23"/>
  </r>
  <r>
    <n v="22"/>
    <x v="2406"/>
    <s v="MC-21"/>
    <s v="6.13S, 49.21E"/>
    <n v="231"/>
    <n v="3313"/>
    <n v="0"/>
    <x v="27"/>
  </r>
  <r>
    <n v="85"/>
    <x v="2407"/>
    <s v="MC-22"/>
    <s v="2.83S, 109.29E"/>
    <n v="524"/>
    <n v="2739"/>
    <n v="0"/>
    <x v="9"/>
  </r>
  <r>
    <n v="32"/>
    <x v="1882"/>
    <s v="MC-25"/>
    <s v="34.87S, 81.15W"/>
    <n v="572"/>
    <n v="7752"/>
    <n v="0"/>
    <x v="16"/>
  </r>
  <r>
    <n v="69"/>
    <x v="1133"/>
    <s v="MC-07"/>
    <s v="63.70N, 151.21E"/>
    <n v="96"/>
    <n v="41937"/>
    <n v="41937"/>
    <x v="4"/>
  </r>
  <r>
    <n v="4"/>
    <x v="2408"/>
    <s v="MC-19"/>
    <s v="27.81S, 22.05W"/>
    <n v="77"/>
    <n v="8791"/>
    <n v="8791"/>
    <x v="14"/>
  </r>
  <r>
    <n v="84"/>
    <x v="2409"/>
    <s v="MC-07"/>
    <s v="51.69N, 139.81E"/>
    <n v="142"/>
    <n v="29243"/>
    <n v="0"/>
    <x v="4"/>
  </r>
  <r>
    <n v="42"/>
    <x v="1287"/>
    <s v="MC-15"/>
    <s v="25.80N, 170.41E"/>
    <n v="307"/>
    <n v="3764"/>
    <n v="0"/>
    <x v="12"/>
  </r>
  <r>
    <n v="96"/>
    <x v="2410"/>
    <s v="MC-01"/>
    <s v="71.64N, 169.35W"/>
    <n v="142"/>
    <n v="31157"/>
    <n v="0"/>
    <x v="19"/>
  </r>
  <r>
    <n v="4"/>
    <x v="2411"/>
    <s v="MC-26"/>
    <s v="39.12S, 26.10W"/>
    <n v="12"/>
    <n v="16330"/>
    <n v="16330"/>
    <x v="13"/>
  </r>
  <r>
    <n v="95"/>
    <x v="2131"/>
    <s v="MC-10"/>
    <s v="4.44N, 62.98W"/>
    <n v="120"/>
    <n v="2188"/>
    <n v="0"/>
    <x v="23"/>
  </r>
  <r>
    <n v="85"/>
    <x v="2412"/>
    <s v="MC-13"/>
    <s v="5.20N, 87.11E"/>
    <n v="175"/>
    <n v="1526"/>
    <n v="0"/>
    <x v="0"/>
  </r>
  <r>
    <n v="80"/>
    <x v="2413"/>
    <s v="MC-02"/>
    <s v="41.17N, 162.65W"/>
    <n v="181"/>
    <n v="3612"/>
    <n v="0"/>
    <x v="29"/>
  </r>
  <r>
    <n v="17"/>
    <x v="308"/>
    <s v="MC-06"/>
    <s v="37.17N, 101.85E"/>
    <n v="52"/>
    <n v="24621"/>
    <n v="24621"/>
    <x v="8"/>
  </r>
  <r>
    <n v="56"/>
    <x v="2414"/>
    <s v="MC-18"/>
    <s v="21.53S, 86.89W"/>
    <n v="524"/>
    <n v="10313"/>
    <n v="0"/>
    <x v="25"/>
  </r>
  <r>
    <n v="51"/>
    <x v="2415"/>
    <s v="MC-26"/>
    <s v="38.08S, 54.23W"/>
    <n v="175"/>
    <n v="4902"/>
    <n v="0"/>
    <x v="13"/>
  </r>
  <r>
    <n v="95"/>
    <x v="2416"/>
    <s v="MC-10"/>
    <s v="26.61N, 85.14W"/>
    <n v="128"/>
    <n v="3764"/>
    <n v="0"/>
    <x v="23"/>
  </r>
  <r>
    <n v="32"/>
    <x v="662"/>
    <s v="MC-25"/>
    <s v="55.76S, 118.10W"/>
    <n v="9"/>
    <n v="38630"/>
    <n v="38630"/>
    <x v="16"/>
  </r>
  <r>
    <n v="47"/>
    <x v="2417"/>
    <s v="MC-11"/>
    <s v="18.40N, 23.13W"/>
    <n v="47"/>
    <n v="4235"/>
    <n v="4235"/>
    <x v="22"/>
  </r>
  <r>
    <n v="8"/>
    <x v="2418"/>
    <s v="MC-30"/>
    <s v="79.76S, 40.21E"/>
    <n v="15"/>
    <n v="3167"/>
    <n v="3167"/>
    <x v="15"/>
  </r>
  <r>
    <n v="22"/>
    <x v="2419"/>
    <s v="MC-20"/>
    <s v="14.16S, 18.15E"/>
    <n v="292"/>
    <n v="8255"/>
    <n v="0"/>
    <x v="26"/>
  </r>
  <r>
    <n v="82"/>
    <x v="503"/>
    <s v="MC-29"/>
    <s v="40.27S, 150.74E"/>
    <n v="231"/>
    <n v="9670"/>
    <n v="0"/>
    <x v="3"/>
  </r>
  <r>
    <n v="7"/>
    <x v="2420"/>
    <s v="MC-03"/>
    <s v="59.26N, 63.08W"/>
    <n v="50"/>
    <n v="21171"/>
    <n v="21171"/>
    <x v="24"/>
  </r>
  <r>
    <n v="41"/>
    <x v="2421"/>
    <s v="MC-05"/>
    <s v="55.71N, 14.99E"/>
    <n v="196"/>
    <n v="756"/>
    <n v="0"/>
    <x v="2"/>
  </r>
  <r>
    <n v="44"/>
    <x v="2102"/>
    <s v="MC-01"/>
    <s v="68.47N, 109.06E"/>
    <n v="9"/>
    <n v="7752"/>
    <n v="7752"/>
    <x v="19"/>
  </r>
  <r>
    <n v="88"/>
    <x v="2422"/>
    <s v="MC-19"/>
    <s v="16.04S, 20.74W"/>
    <n v="25"/>
    <n v="2188"/>
    <n v="2188"/>
    <x v="14"/>
  </r>
  <r>
    <n v="41"/>
    <x v="1973"/>
    <s v="MC-05"/>
    <s v="63.16N, 51.26E"/>
    <n v="631"/>
    <n v="6409"/>
    <n v="0"/>
    <x v="2"/>
  </r>
  <r>
    <n v="35"/>
    <x v="1269"/>
    <s v="MC-17"/>
    <s v="17.84S, 107.94W"/>
    <n v="52"/>
    <n v="7052"/>
    <n v="7052"/>
    <x v="20"/>
  </r>
  <r>
    <n v="17"/>
    <x v="2423"/>
    <s v="MC-06"/>
    <s v="41.06N, 84.44E"/>
    <n v="54"/>
    <n v="1010"/>
    <n v="1010"/>
    <x v="8"/>
  </r>
  <r>
    <n v="69"/>
    <x v="154"/>
    <s v="MC-01"/>
    <s v="88.09N, 175.07W"/>
    <n v="1270"/>
    <n v="1656"/>
    <n v="0"/>
    <x v="19"/>
  </r>
  <r>
    <n v="1"/>
    <x v="2424"/>
    <s v="MC-06"/>
    <s v="61.37N, 80.47E"/>
    <n v="32"/>
    <n v="629"/>
    <n v="629"/>
    <x v="8"/>
  </r>
  <r>
    <n v="43"/>
    <x v="268"/>
    <s v="MC-17"/>
    <s v="22.76S, 98.57W"/>
    <n v="482"/>
    <n v="10313"/>
    <n v="0"/>
    <x v="20"/>
  </r>
  <r>
    <n v="85"/>
    <x v="2425"/>
    <s v="MC-14"/>
    <s v="6.35N, 119.47E"/>
    <n v="67"/>
    <n v="6409"/>
    <n v="6409"/>
    <x v="1"/>
  </r>
  <r>
    <n v="56"/>
    <x v="2426"/>
    <s v="MC-18"/>
    <s v="29.11S, 64.12W"/>
    <n v="15"/>
    <n v="4563"/>
    <n v="4563"/>
    <x v="25"/>
  </r>
  <r>
    <n v="11"/>
    <x v="2427"/>
    <s v="MC-26"/>
    <s v="59.74S, 29.43W"/>
    <n v="90"/>
    <n v="13527"/>
    <n v="13527"/>
    <x v="13"/>
  </r>
  <r>
    <n v="80"/>
    <x v="2428"/>
    <s v="MC-02"/>
    <s v="42.19N, 166.67W"/>
    <n v="54"/>
    <n v="5436"/>
    <n v="5436"/>
    <x v="29"/>
  </r>
  <r>
    <n v="44"/>
    <x v="2429"/>
    <s v="MC-01"/>
    <s v="86.02N, 150.93E"/>
    <n v="169"/>
    <n v="1010"/>
    <n v="0"/>
    <x v="19"/>
  </r>
  <r>
    <n v="5"/>
    <x v="2430"/>
    <s v="MC-20"/>
    <s v="15.49S, 43.99E"/>
    <n v="117"/>
    <n v="4563"/>
    <n v="0"/>
    <x v="26"/>
  </r>
  <r>
    <n v="44"/>
    <x v="2431"/>
    <s v="MC-01"/>
    <s v="69.89N, 110.92E"/>
    <n v="25"/>
    <n v="2324"/>
    <n v="2324"/>
    <x v="19"/>
  </r>
  <r>
    <n v="5"/>
    <x v="2432"/>
    <s v="MC-21"/>
    <s v="13.22S, 82.01E"/>
    <n v="32"/>
    <n v="9074"/>
    <n v="9074"/>
    <x v="27"/>
  </r>
  <r>
    <n v="78"/>
    <x v="2433"/>
    <s v="MC-16"/>
    <s v="10.22S, 175.76W"/>
    <n v="113"/>
    <n v="5076"/>
    <n v="0"/>
    <x v="21"/>
  </r>
  <r>
    <n v="37"/>
    <x v="988"/>
    <s v="MC-22"/>
    <s v="3.68S, 124.14E"/>
    <n v="45"/>
    <n v="2054"/>
    <n v="2054"/>
    <x v="9"/>
  </r>
  <r>
    <n v="92"/>
    <x v="2434"/>
    <s v="MC-01"/>
    <s v="76.41N, 68.01E"/>
    <n v="157"/>
    <n v="8000"/>
    <n v="0"/>
    <x v="19"/>
  </r>
  <r>
    <n v="69"/>
    <x v="2435"/>
    <s v="MC-01"/>
    <s v="73.43N, 172.96E"/>
    <n v="70"/>
    <n v="29243"/>
    <n v="29243"/>
    <x v="19"/>
  </r>
  <r>
    <n v="28"/>
    <x v="2436"/>
    <s v="MC-30"/>
    <s v="71.37S, 45.27W"/>
    <n v="221"/>
    <n v="629"/>
    <n v="0"/>
    <x v="15"/>
  </r>
  <r>
    <n v="64"/>
    <x v="670"/>
    <s v="MC-28"/>
    <s v="43.10S, 74.67E"/>
    <n v="45"/>
    <n v="3167"/>
    <n v="3167"/>
    <x v="18"/>
  </r>
  <r>
    <n v="94"/>
    <x v="2437"/>
    <s v="MC-29"/>
    <s v="56.13S, 152.52E"/>
    <n v="36"/>
    <n v="8000"/>
    <n v="8000"/>
    <x v="3"/>
  </r>
  <r>
    <n v="44"/>
    <x v="2438"/>
    <s v="MC-01"/>
    <s v="85.66N, 136.79E"/>
    <n v="61"/>
    <n v="12178"/>
    <n v="12178"/>
    <x v="19"/>
  </r>
  <r>
    <n v="69"/>
    <x v="452"/>
    <s v="MC-01"/>
    <s v="88.31N, 167.44E"/>
    <n v="292"/>
    <n v="3022"/>
    <n v="0"/>
    <x v="19"/>
  </r>
  <r>
    <n v="27"/>
    <x v="2439"/>
    <s v="MC-30"/>
    <s v="77.24S, 110.83E"/>
    <n v="52"/>
    <n v="72463"/>
    <n v="72463"/>
    <x v="15"/>
  </r>
  <r>
    <n v="41"/>
    <x v="1494"/>
    <s v="MC-05"/>
    <s v="56.45N, 14.48E"/>
    <n v="43"/>
    <n v="883"/>
    <n v="883"/>
    <x v="2"/>
  </r>
  <r>
    <n v="97"/>
    <x v="2440"/>
    <s v="MC-01"/>
    <s v="69.02N, 11.00W"/>
    <n v="137"/>
    <n v="2188"/>
    <n v="0"/>
    <x v="19"/>
  </r>
  <r>
    <n v="83"/>
    <x v="2441"/>
    <s v="MC-06"/>
    <s v="57.16N, 70.51E"/>
    <n v="389"/>
    <n v="5076"/>
    <n v="0"/>
    <x v="8"/>
  </r>
  <r>
    <n v="53"/>
    <x v="2183"/>
    <s v="MC-24"/>
    <s v="48.69S, 167.00W"/>
    <n v="14"/>
    <n v="50510"/>
    <n v="50510"/>
    <x v="10"/>
  </r>
  <r>
    <n v="12"/>
    <x v="2442"/>
    <s v="MC-17"/>
    <s v="3.43S, 113.93W"/>
    <n v="59"/>
    <n v="756"/>
    <n v="756"/>
    <x v="20"/>
  </r>
  <r>
    <n v="82"/>
    <x v="2443"/>
    <s v="MC-29"/>
    <s v="60.22S, 179.64E"/>
    <n v="1057"/>
    <n v="18486"/>
    <n v="0"/>
    <x v="3"/>
  </r>
  <r>
    <n v="63"/>
    <x v="2444"/>
    <s v="MC-30"/>
    <s v="66.69S, 120.35E"/>
    <n v="54"/>
    <n v="3919"/>
    <n v="3919"/>
    <x v="15"/>
  </r>
  <r>
    <n v="44"/>
    <x v="2445"/>
    <s v="MC-07"/>
    <s v="59.23N, 154.13E"/>
    <n v="120"/>
    <n v="6618"/>
    <n v="0"/>
    <x v="4"/>
  </r>
  <r>
    <n v="98"/>
    <x v="2446"/>
    <s v="MC-22"/>
    <s v="27.99S, 101.14E"/>
    <n v="14"/>
    <n v="8791"/>
    <n v="8791"/>
    <x v="9"/>
  </r>
  <r>
    <n v="28"/>
    <x v="2447"/>
    <s v="MC-26"/>
    <s v="45.91S, 46.37W"/>
    <n v="128"/>
    <n v="7052"/>
    <n v="0"/>
    <x v="13"/>
  </r>
  <r>
    <n v="36"/>
    <x v="2448"/>
    <s v="MC-16"/>
    <s v="16.03S, 163.45W"/>
    <n v="50"/>
    <n v="6205"/>
    <n v="6205"/>
    <x v="21"/>
  </r>
  <r>
    <n v="39"/>
    <x v="1264"/>
    <s v="MC-29"/>
    <s v="53.65S, 175.12E"/>
    <n v="204"/>
    <n v="3167"/>
    <n v="0"/>
    <x v="3"/>
  </r>
  <r>
    <n v="86"/>
    <x v="2449"/>
    <s v="MC-07"/>
    <s v="57.18N, 145.00E"/>
    <n v="325"/>
    <n v="629"/>
    <n v="0"/>
    <x v="4"/>
  </r>
  <r>
    <n v="41"/>
    <x v="2450"/>
    <s v="MC-01"/>
    <s v="79.50N, 52.39E"/>
    <n v="133"/>
    <n v="883"/>
    <n v="0"/>
    <x v="19"/>
  </r>
  <r>
    <n v="95"/>
    <x v="2451"/>
    <s v="MC-10"/>
    <s v="12.29N, 72.06W"/>
    <n v="85"/>
    <n v="4902"/>
    <n v="4902"/>
    <x v="23"/>
  </r>
  <r>
    <n v="28"/>
    <x v="2452"/>
    <s v="MC-26"/>
    <s v="53.53S, 48.57W"/>
    <n v="30"/>
    <n v="26004"/>
    <n v="26004"/>
    <x v="13"/>
  </r>
  <r>
    <n v="45"/>
    <x v="2091"/>
    <s v="MC-13"/>
    <s v="2.64N, 62.36E"/>
    <n v="88"/>
    <n v="5076"/>
    <n v="5076"/>
    <x v="0"/>
  </r>
  <r>
    <n v="31"/>
    <x v="2453"/>
    <s v="MC-03"/>
    <s v="55.03N, 72.14W"/>
    <n v="63"/>
    <n v="26004"/>
    <n v="26004"/>
    <x v="24"/>
  </r>
  <r>
    <n v="18"/>
    <x v="2454"/>
    <s v="MC-29"/>
    <s v="36.78S, 146.16E"/>
    <n v="124"/>
    <n v="22220"/>
    <n v="0"/>
    <x v="3"/>
  </r>
  <r>
    <n v="61"/>
    <x v="2455"/>
    <s v="MC-26"/>
    <s v="46.06S, 25.09W"/>
    <n v="63"/>
    <n v="38630"/>
    <n v="38630"/>
    <x v="13"/>
  </r>
  <r>
    <n v="99"/>
    <x v="2456"/>
    <s v="MC-05"/>
    <s v="52.07N, 22.73E"/>
    <n v="1057"/>
    <n v="31157"/>
    <n v="0"/>
    <x v="2"/>
  </r>
  <r>
    <n v="76"/>
    <x v="2457"/>
    <s v="MC-15"/>
    <s v="29.33N, 148.75E"/>
    <n v="292"/>
    <n v="6205"/>
    <n v="0"/>
    <x v="12"/>
  </r>
  <r>
    <n v="32"/>
    <x v="2458"/>
    <s v="MC-25"/>
    <s v="58.68S, 87.65W"/>
    <n v="54"/>
    <n v="6006"/>
    <n v="6006"/>
    <x v="16"/>
  </r>
  <r>
    <n v="89"/>
    <x v="2459"/>
    <s v="MC-25"/>
    <s v="49.66S, 108.78W"/>
    <n v="103"/>
    <n v="2054"/>
    <n v="0"/>
    <x v="16"/>
  </r>
  <r>
    <n v="45"/>
    <x v="2460"/>
    <s v="MC-13"/>
    <s v="6.33N, 60.09E"/>
    <n v="59"/>
    <n v="6006"/>
    <n v="6006"/>
    <x v="0"/>
  </r>
  <r>
    <n v="32"/>
    <x v="2461"/>
    <s v="MC-25"/>
    <s v="61.39S, 115.50W"/>
    <n v="19"/>
    <n v="2880"/>
    <n v="2880"/>
    <x v="16"/>
  </r>
  <r>
    <n v="7"/>
    <x v="2462"/>
    <s v="MC-01"/>
    <s v="69.80N, 53.31W"/>
    <n v="181"/>
    <n v="41937"/>
    <n v="0"/>
    <x v="19"/>
  </r>
  <r>
    <n v="35"/>
    <x v="2463"/>
    <s v="MC-17"/>
    <s v="26.77S, 111.44W"/>
    <n v="41"/>
    <n v="7752"/>
    <n v="7752"/>
    <x v="20"/>
  </r>
  <r>
    <n v="36"/>
    <x v="2464"/>
    <s v="MC-08"/>
    <s v="19.88N, 167.37W"/>
    <n v="75"/>
    <n v="2599"/>
    <n v="2599"/>
    <x v="28"/>
  </r>
  <r>
    <n v="5"/>
    <x v="2465"/>
    <s v="MC-13"/>
    <s v="25.80N, 65.34E"/>
    <n v="63"/>
    <n v="1138"/>
    <n v="1138"/>
    <x v="0"/>
  </r>
  <r>
    <n v="39"/>
    <x v="2466"/>
    <s v="MC-30"/>
    <s v="73.52S, 178.13E"/>
    <n v="702"/>
    <n v="2599"/>
    <n v="0"/>
    <x v="15"/>
  </r>
  <r>
    <n v="99"/>
    <x v="2467"/>
    <s v="MC-12"/>
    <s v="14.45N, 29.19E"/>
    <n v="631"/>
    <n v="4398"/>
    <n v="0"/>
    <x v="11"/>
  </r>
  <r>
    <n v="56"/>
    <x v="2468"/>
    <s v="MC-18"/>
    <s v="28.40S, 65.12W"/>
    <n v="48"/>
    <n v="13054"/>
    <n v="13054"/>
    <x v="25"/>
  </r>
  <r>
    <n v="54"/>
    <x v="2469"/>
    <s v="MC-14"/>
    <s v="16.50N, 127.62E"/>
    <n v="416"/>
    <n v="1920"/>
    <n v="0"/>
    <x v="1"/>
  </r>
  <r>
    <n v="9"/>
    <x v="2470"/>
    <s v="MC-26"/>
    <s v="40.10S, 6.71W"/>
    <n v="36"/>
    <n v="629"/>
    <n v="629"/>
    <x v="13"/>
  </r>
  <r>
    <n v="10"/>
    <x v="2471"/>
    <s v="MC-26"/>
    <s v="42.98S, 32.77W"/>
    <n v="43"/>
    <n v="3313"/>
    <n v="3313"/>
    <x v="13"/>
  </r>
  <r>
    <n v="10"/>
    <x v="2472"/>
    <s v="MC-26"/>
    <s v="45.83S, 50.06W"/>
    <n v="22"/>
    <n v="883"/>
    <n v="883"/>
    <x v="13"/>
  </r>
  <r>
    <n v="59"/>
    <x v="670"/>
    <s v="MC-28"/>
    <s v="40.07S, 105.79E"/>
    <n v="15"/>
    <n v="5812"/>
    <n v="5812"/>
    <x v="18"/>
  </r>
  <r>
    <n v="7"/>
    <x v="2088"/>
    <s v="MC-04"/>
    <s v="58.87N, 33.45W"/>
    <n v="142"/>
    <n v="3612"/>
    <n v="0"/>
    <x v="7"/>
  </r>
  <r>
    <n v="38"/>
    <x v="1751"/>
    <s v="MC-01"/>
    <s v="74.90N, 109.68W"/>
    <n v="39"/>
    <n v="84631"/>
    <n v="84631"/>
    <x v="19"/>
  </r>
  <r>
    <n v="54"/>
    <x v="2473"/>
    <s v="MC-14"/>
    <s v="2.20N, 115.54E"/>
    <n v="212"/>
    <n v="1920"/>
    <n v="0"/>
    <x v="1"/>
  </r>
  <r>
    <n v="56"/>
    <x v="2474"/>
    <s v="MC-25"/>
    <s v="46.30S, 61.78W"/>
    <n v="169"/>
    <n v="4235"/>
    <n v="0"/>
    <x v="16"/>
  </r>
  <r>
    <n v="7"/>
    <x v="2475"/>
    <s v="MC-04"/>
    <s v="57.38N, 29.12W"/>
    <n v="113"/>
    <n v="4076"/>
    <n v="0"/>
    <x v="7"/>
  </r>
  <r>
    <n v="24"/>
    <x v="2476"/>
    <s v="MC-29"/>
    <s v="39.28S, 122.89E"/>
    <n v="212"/>
    <n v="2324"/>
    <n v="0"/>
    <x v="3"/>
  </r>
  <r>
    <n v="77"/>
    <x v="1431"/>
    <s v="MC-28"/>
    <s v="36.64S, 83.64E"/>
    <n v="37"/>
    <n v="6832"/>
    <n v="6832"/>
    <x v="18"/>
  </r>
  <r>
    <n v="64"/>
    <x v="2221"/>
    <s v="MC-28"/>
    <s v="51.01S, 71.86E"/>
    <n v="15"/>
    <n v="6205"/>
    <n v="6205"/>
    <x v="18"/>
  </r>
  <r>
    <n v="47"/>
    <x v="2477"/>
    <s v="MC-11"/>
    <s v="14.00N, 22.18W"/>
    <n v="277"/>
    <n v="3461"/>
    <n v="0"/>
    <x v="22"/>
  </r>
  <r>
    <n v="4"/>
    <x v="1943"/>
    <s v="MC-19"/>
    <s v="25.29S, 16.29W"/>
    <n v="20"/>
    <n v="3612"/>
    <n v="3612"/>
    <x v="14"/>
  </r>
  <r>
    <n v="42"/>
    <x v="835"/>
    <s v="MC-07"/>
    <s v="45.06N, 177.02E"/>
    <n v="29"/>
    <n v="4563"/>
    <n v="4563"/>
    <x v="4"/>
  </r>
  <r>
    <n v="67"/>
    <x v="2478"/>
    <s v="MC-18"/>
    <s v="28.56S, 53.98W"/>
    <n v="572"/>
    <n v="14025"/>
    <n v="0"/>
    <x v="25"/>
  </r>
  <r>
    <n v="96"/>
    <x v="2479"/>
    <s v="MC-01"/>
    <s v="68.86N, 173.47E"/>
    <n v="32"/>
    <n v="7752"/>
    <n v="7752"/>
    <x v="19"/>
  </r>
  <r>
    <n v="42"/>
    <x v="2480"/>
    <s v="MC-07"/>
    <s v="48.37N, 164.96E"/>
    <n v="188"/>
    <n v="16330"/>
    <n v="0"/>
    <x v="4"/>
  </r>
  <r>
    <n v="83"/>
    <x v="2481"/>
    <s v="MC-06"/>
    <s v="46.39N, 80.50E"/>
    <n v="204"/>
    <n v="5812"/>
    <n v="0"/>
    <x v="8"/>
  </r>
  <r>
    <n v="54"/>
    <x v="2482"/>
    <s v="MC-14"/>
    <s v="17.51N, 112.07E"/>
    <n v="163"/>
    <n v="883"/>
    <n v="0"/>
    <x v="1"/>
  </r>
  <r>
    <n v="55"/>
    <x v="2371"/>
    <s v="MC-07"/>
    <s v="40.98N, 144.58E"/>
    <n v="41"/>
    <n v="1920"/>
    <n v="1920"/>
    <x v="4"/>
  </r>
  <r>
    <n v="75"/>
    <x v="2483"/>
    <s v="MC-28"/>
    <s v="58.50S, 118.40E"/>
    <n v="93"/>
    <n v="3612"/>
    <n v="3612"/>
    <x v="18"/>
  </r>
  <r>
    <n v="66"/>
    <x v="2484"/>
    <s v="MC-15"/>
    <s v="21.89N, 168.72E"/>
    <n v="37"/>
    <n v="9985"/>
    <n v="9985"/>
    <x v="12"/>
  </r>
  <r>
    <n v="67"/>
    <x v="2485"/>
    <s v="MC-18"/>
    <s v="29.61S, 56.34W"/>
    <n v="41"/>
    <n v="14551"/>
    <n v="14551"/>
    <x v="25"/>
  </r>
  <r>
    <n v="10"/>
    <x v="2486"/>
    <s v="MC-25"/>
    <s v="43.00S, 72.79W"/>
    <n v="106"/>
    <n v="18486"/>
    <n v="0"/>
    <x v="16"/>
  </r>
  <r>
    <n v="11"/>
    <x v="2487"/>
    <s v="MC-30"/>
    <s v="76.47S, 18.99W"/>
    <n v="307"/>
    <n v="756"/>
    <n v="0"/>
    <x v="15"/>
  </r>
  <r>
    <n v="77"/>
    <x v="2488"/>
    <s v="MC-28"/>
    <s v="34.44S, 91.48E"/>
    <n v="152"/>
    <n v="1526"/>
    <n v="0"/>
    <x v="18"/>
  </r>
  <r>
    <n v="9"/>
    <x v="2489"/>
    <s v="MC-26"/>
    <s v="41.42S, 35.22W"/>
    <n v="344"/>
    <n v="3313"/>
    <n v="0"/>
    <x v="13"/>
  </r>
  <r>
    <n v="32"/>
    <x v="2490"/>
    <s v="MC-17"/>
    <s v="21.35S, 100.91W"/>
    <n v="252"/>
    <n v="11011"/>
    <n v="0"/>
    <x v="20"/>
  </r>
  <r>
    <n v="32"/>
    <x v="2491"/>
    <s v="MC-25"/>
    <s v="58.64S, 102.67W"/>
    <n v="117"/>
    <n v="4235"/>
    <n v="0"/>
    <x v="16"/>
  </r>
  <r>
    <n v="22"/>
    <x v="2149"/>
    <s v="MC-20"/>
    <s v="9.15S, 33.94E"/>
    <n v="152"/>
    <n v="4398"/>
    <n v="0"/>
    <x v="26"/>
  </r>
  <r>
    <n v="89"/>
    <x v="2492"/>
    <s v="MC-30"/>
    <s v="70.21S, 98.92W"/>
    <n v="41"/>
    <n v="17718"/>
    <n v="17718"/>
    <x v="15"/>
  </r>
  <r>
    <n v="86"/>
    <x v="2493"/>
    <s v="MC-01"/>
    <s v="75.50N, 123.89E"/>
    <n v="67"/>
    <n v="10313"/>
    <n v="10313"/>
    <x v="19"/>
  </r>
  <r>
    <n v="13"/>
    <x v="2494"/>
    <s v="MC-07"/>
    <s v="47.53N, 125.35E"/>
    <n v="109"/>
    <n v="2324"/>
    <n v="0"/>
    <x v="4"/>
  </r>
  <r>
    <n v="36"/>
    <x v="2495"/>
    <s v="MC-16"/>
    <s v="16.98S, 144.07W"/>
    <n v="252"/>
    <n v="2461"/>
    <n v="0"/>
    <x v="21"/>
  </r>
  <r>
    <n v="41"/>
    <x v="10"/>
    <s v="MC-01"/>
    <s v="77.04N, 14.22E"/>
    <n v="1270"/>
    <n v="29243"/>
    <n v="0"/>
    <x v="19"/>
  </r>
  <r>
    <n v="93"/>
    <x v="2496"/>
    <s v="MC-03"/>
    <s v="43.00N, 91.70W"/>
    <n v="96"/>
    <n v="6832"/>
    <n v="6832"/>
    <x v="24"/>
  </r>
  <r>
    <n v="4"/>
    <x v="2497"/>
    <s v="MC-26"/>
    <s v="40.59S, 18.72W"/>
    <n v="157"/>
    <n v="15700"/>
    <n v="0"/>
    <x v="13"/>
  </r>
  <r>
    <n v="96"/>
    <x v="2498"/>
    <s v="MC-01"/>
    <s v="77.26N, 178.97W"/>
    <n v="175"/>
    <n v="13527"/>
    <n v="0"/>
    <x v="19"/>
  </r>
  <r>
    <n v="52"/>
    <x v="2499"/>
    <s v="MC-09"/>
    <s v="25.25N, 105.03W"/>
    <n v="109"/>
    <n v="4563"/>
    <n v="0"/>
    <x v="5"/>
  </r>
  <r>
    <n v="72"/>
    <x v="2500"/>
    <s v="MC-25"/>
    <s v="43.37S, 114.10W"/>
    <n v="67"/>
    <n v="20205"/>
    <n v="20205"/>
    <x v="16"/>
  </r>
  <r>
    <n v="24"/>
    <x v="864"/>
    <s v="MC-29"/>
    <s v="37.60S, 142.78E"/>
    <n v="37"/>
    <n v="4731"/>
    <n v="4731"/>
    <x v="3"/>
  </r>
  <r>
    <n v="86"/>
    <x v="2501"/>
    <s v="MC-01"/>
    <s v="84.46N, 106.67E"/>
    <n v="30"/>
    <n v="101649"/>
    <n v="101649"/>
    <x v="19"/>
  </r>
  <r>
    <n v="52"/>
    <x v="2502"/>
    <s v="MC-16"/>
    <s v="5.54S, 140.70W"/>
    <n v="43"/>
    <n v="3919"/>
    <n v="3919"/>
    <x v="21"/>
  </r>
  <r>
    <n v="75"/>
    <x v="2503"/>
    <s v="MC-28"/>
    <s v="37.19S, 94.73E"/>
    <n v="344"/>
    <n v="3919"/>
    <n v="0"/>
    <x v="18"/>
  </r>
  <r>
    <n v="28"/>
    <x v="2504"/>
    <s v="MC-30"/>
    <s v="68.63S, 62.75W"/>
    <n v="1270"/>
    <n v="20205"/>
    <n v="0"/>
    <x v="15"/>
  </r>
  <r>
    <n v="75"/>
    <x v="2505"/>
    <s v="MC-29"/>
    <s v="51.30S, 129.38E"/>
    <n v="47"/>
    <n v="27536"/>
    <n v="27536"/>
    <x v="3"/>
  </r>
  <r>
    <n v="61"/>
    <x v="1290"/>
    <s v="MC-26"/>
    <s v="58.46S, 27.69W"/>
    <n v="72"/>
    <n v="4563"/>
    <n v="4563"/>
    <x v="13"/>
  </r>
  <r>
    <n v="2"/>
    <x v="2506"/>
    <s v="MC-14"/>
    <s v="24.90N, 100.19E"/>
    <n v="416"/>
    <n v="12178"/>
    <n v="0"/>
    <x v="1"/>
  </r>
  <r>
    <n v="26"/>
    <x v="2507"/>
    <s v="MC-27"/>
    <s v="42.27S, 53.78E"/>
    <n v="72"/>
    <n v="1920"/>
    <n v="1920"/>
    <x v="17"/>
  </r>
  <r>
    <n v="27"/>
    <x v="2508"/>
    <s v="MC-30"/>
    <s v="88.44S, 101.04E"/>
    <n v="482"/>
    <n v="9670"/>
    <n v="0"/>
    <x v="15"/>
  </r>
  <r>
    <n v="87"/>
    <x v="1172"/>
    <s v="MC-19"/>
    <s v="15.96S, 4.09W"/>
    <n v="24"/>
    <n v="1010"/>
    <n v="1010"/>
    <x v="14"/>
  </r>
  <r>
    <n v="44"/>
    <x v="2509"/>
    <s v="MC-06"/>
    <s v="43.75N, 114.65E"/>
    <n v="133"/>
    <n v="31157"/>
    <n v="0"/>
    <x v="8"/>
  </r>
  <r>
    <n v="14"/>
    <x v="589"/>
    <s v="MC-11"/>
    <s v="12.77N, 15.68W"/>
    <n v="80"/>
    <n v="3167"/>
    <n v="3167"/>
    <x v="22"/>
  </r>
  <r>
    <n v="10"/>
    <x v="315"/>
    <s v="MC-26"/>
    <s v="47.94S, 45.52W"/>
    <n v="17"/>
    <n v="9670"/>
    <n v="9670"/>
    <x v="13"/>
  </r>
  <r>
    <n v="58"/>
    <x v="1103"/>
    <s v="MC-27"/>
    <s v="51.17S, 6.43E"/>
    <n v="221"/>
    <n v="27536"/>
    <n v="0"/>
    <x v="17"/>
  </r>
  <r>
    <n v="55"/>
    <x v="1104"/>
    <s v="MC-07"/>
    <s v="44.73N, 142.24E"/>
    <n v="120"/>
    <n v="16330"/>
    <n v="0"/>
    <x v="4"/>
  </r>
  <r>
    <n v="47"/>
    <x v="2510"/>
    <s v="MC-11"/>
    <s v="10.24N, 2.08W"/>
    <n v="221"/>
    <n v="3313"/>
    <n v="0"/>
    <x v="22"/>
  </r>
  <r>
    <n v="57"/>
    <x v="2511"/>
    <s v="MC-25"/>
    <s v="42.27S, 103.22W"/>
    <n v="365"/>
    <n v="33322"/>
    <n v="0"/>
    <x v="16"/>
  </r>
  <r>
    <n v="19"/>
    <x v="2512"/>
    <s v="MC-07"/>
    <s v="32.68N, 151.22E"/>
    <n v="57"/>
    <n v="8255"/>
    <n v="8255"/>
    <x v="4"/>
  </r>
  <r>
    <n v="79"/>
    <x v="2513"/>
    <s v="MC-14"/>
    <s v="12.20N, 111.91E"/>
    <n v="277"/>
    <n v="1920"/>
    <n v="0"/>
    <x v="1"/>
  </r>
  <r>
    <n v="32"/>
    <x v="2514"/>
    <s v="MC-25"/>
    <s v="39.13S, 89.57W"/>
    <n v="77"/>
    <n v="4563"/>
    <n v="4563"/>
    <x v="16"/>
  </r>
  <r>
    <n v="98"/>
    <x v="2515"/>
    <s v="MC-30"/>
    <s v="70.84S, 100.10E"/>
    <n v="82"/>
    <n v="29243"/>
    <n v="29243"/>
    <x v="15"/>
  </r>
  <r>
    <n v="83"/>
    <x v="1541"/>
    <s v="MC-06"/>
    <s v="39.05N, 96.76E"/>
    <n v="57"/>
    <n v="11011"/>
    <n v="11011"/>
    <x v="8"/>
  </r>
  <r>
    <n v="42"/>
    <x v="1551"/>
    <s v="MC-07"/>
    <s v="48.59N, 173.45E"/>
    <n v="631"/>
    <n v="4076"/>
    <n v="0"/>
    <x v="4"/>
  </r>
  <r>
    <n v="31"/>
    <x v="1757"/>
    <s v="MC-03"/>
    <s v="48.28N, 97.75W"/>
    <n v="34"/>
    <n v="6832"/>
    <n v="6832"/>
    <x v="24"/>
  </r>
  <r>
    <n v="4"/>
    <x v="2516"/>
    <s v="MC-19"/>
    <s v="28.20S, 34.74W"/>
    <n v="113"/>
    <n v="756"/>
    <n v="0"/>
    <x v="14"/>
  </r>
  <r>
    <n v="17"/>
    <x v="2517"/>
    <s v="MC-13"/>
    <s v="23.14N, 86.44E"/>
    <n v="631"/>
    <n v="12178"/>
    <n v="0"/>
    <x v="0"/>
  </r>
  <r>
    <n v="44"/>
    <x v="464"/>
    <s v="MC-01"/>
    <s v="77.73N, 131.47E"/>
    <n v="45"/>
    <n v="17000"/>
    <n v="17000"/>
    <x v="19"/>
  </r>
  <r>
    <n v="55"/>
    <x v="2518"/>
    <s v="MC-14"/>
    <s v="22.67N, 133.02E"/>
    <n v="447"/>
    <n v="10654"/>
    <n v="0"/>
    <x v="1"/>
  </r>
  <r>
    <n v="55"/>
    <x v="1548"/>
    <s v="MC-14"/>
    <s v="26.29N, 127.81E"/>
    <n v="109"/>
    <n v="3461"/>
    <n v="0"/>
    <x v="1"/>
  </r>
  <r>
    <n v="76"/>
    <x v="618"/>
    <s v="MC-02"/>
    <s v="33.12N, 178.27W"/>
    <n v="128"/>
    <n v="7052"/>
    <n v="0"/>
    <x v="29"/>
  </r>
  <r>
    <n v="52"/>
    <x v="2519"/>
    <s v="MC-09"/>
    <s v="25.03N, 104.90W"/>
    <n v="196"/>
    <n v="2324"/>
    <n v="0"/>
    <x v="5"/>
  </r>
  <r>
    <n v="17"/>
    <x v="2520"/>
    <s v="MC-13"/>
    <s v="17.54N, 79.44E"/>
    <n v="70"/>
    <n v="1138"/>
    <n v="1138"/>
    <x v="0"/>
  </r>
  <r>
    <n v="10"/>
    <x v="2521"/>
    <s v="MC-26"/>
    <s v="43.17S, 34.18W"/>
    <n v="27"/>
    <n v="24621"/>
    <n v="24621"/>
    <x v="13"/>
  </r>
  <r>
    <n v="32"/>
    <x v="2522"/>
    <s v="MC-17"/>
    <s v="28.43S, 117.24W"/>
    <n v="39"/>
    <n v="8255"/>
    <n v="8255"/>
    <x v="20"/>
  </r>
  <r>
    <n v="4"/>
    <x v="2523"/>
    <s v="MC-26"/>
    <s v="35.19S, 33.04W"/>
    <n v="147"/>
    <n v="19313"/>
    <n v="0"/>
    <x v="13"/>
  </r>
  <r>
    <n v="91"/>
    <x v="2524"/>
    <s v="MC-01"/>
    <s v="71.51N, 144.70W"/>
    <n v="80"/>
    <n v="1010"/>
    <n v="1010"/>
    <x v="19"/>
  </r>
  <r>
    <n v="28"/>
    <x v="1565"/>
    <s v="MC-30"/>
    <s v="74.88S, 87.81W"/>
    <n v="88"/>
    <n v="15700"/>
    <n v="15700"/>
    <x v="15"/>
  </r>
  <r>
    <n v="55"/>
    <x v="1827"/>
    <s v="MC-07"/>
    <s v="55.80N, 166.72E"/>
    <n v="157"/>
    <n v="1788"/>
    <n v="0"/>
    <x v="4"/>
  </r>
  <r>
    <n v="27"/>
    <x v="195"/>
    <s v="MC-30"/>
    <s v="72.59S, 78.26E"/>
    <n v="109"/>
    <n v="1788"/>
    <n v="0"/>
    <x v="15"/>
  </r>
  <r>
    <n v="56"/>
    <x v="2525"/>
    <s v="MC-25"/>
    <s v="53.37S, 88.73W"/>
    <n v="30"/>
    <n v="50510"/>
    <n v="50510"/>
    <x v="16"/>
  </r>
  <r>
    <n v="15"/>
    <x v="2526"/>
    <s v="MC-24"/>
    <s v="43.69S, 155.40W"/>
    <n v="264"/>
    <n v="11382"/>
    <n v="0"/>
    <x v="10"/>
  </r>
  <r>
    <n v="72"/>
    <x v="491"/>
    <s v="MC-17"/>
    <s v="25.67S, 123.84W"/>
    <n v="572"/>
    <n v="6409"/>
    <n v="0"/>
    <x v="20"/>
  </r>
  <r>
    <n v="55"/>
    <x v="931"/>
    <s v="MC-07"/>
    <s v="49.96N, 128.41E"/>
    <n v="212"/>
    <n v="15109"/>
    <n v="0"/>
    <x v="4"/>
  </r>
  <r>
    <n v="45"/>
    <x v="2527"/>
    <s v="MC-21"/>
    <s v="7.04S, 49.17E"/>
    <n v="120"/>
    <n v="1526"/>
    <n v="0"/>
    <x v="27"/>
  </r>
  <r>
    <n v="18"/>
    <x v="2528"/>
    <s v="MC-29"/>
    <s v="46.15S, 156.53E"/>
    <n v="109"/>
    <n v="3313"/>
    <n v="0"/>
    <x v="3"/>
  </r>
  <r>
    <n v="73"/>
    <x v="1266"/>
    <s v="MC-25"/>
    <s v="60.88S, 63.36W"/>
    <n v="133"/>
    <n v="7752"/>
    <n v="0"/>
    <x v="16"/>
  </r>
  <r>
    <n v="100"/>
    <x v="2529"/>
    <s v="MC-24"/>
    <s v="54.86S, 142.05W"/>
    <n v="80"/>
    <n v="1788"/>
    <n v="1788"/>
    <x v="10"/>
  </r>
  <r>
    <n v="76"/>
    <x v="2530"/>
    <s v="MC-07"/>
    <s v="61.42N, 168.57E"/>
    <n v="15"/>
    <n v="5436"/>
    <n v="5436"/>
    <x v="4"/>
  </r>
  <r>
    <n v="85"/>
    <x v="2531"/>
    <s v="MC-14"/>
    <s v="5.82N, 100.58E"/>
    <n v="52"/>
    <n v="1656"/>
    <n v="1656"/>
    <x v="1"/>
  </r>
  <r>
    <n v="18"/>
    <x v="2532"/>
    <s v="MC-29"/>
    <s v="45.09S, 155.85E"/>
    <n v="54"/>
    <n v="6618"/>
    <n v="6618"/>
    <x v="3"/>
  </r>
  <r>
    <n v="18"/>
    <x v="2533"/>
    <s v="MC-23"/>
    <s v="7.87S, 149.59E"/>
    <n v="241"/>
    <n v="6409"/>
    <n v="0"/>
    <x v="6"/>
  </r>
  <r>
    <n v="87"/>
    <x v="334"/>
    <s v="MC-19"/>
    <s v="21.36S, 9.77W"/>
    <n v="75"/>
    <n v="5076"/>
    <n v="5076"/>
    <x v="14"/>
  </r>
  <r>
    <n v="75"/>
    <x v="2534"/>
    <s v="MC-28"/>
    <s v="57.49S, 111.29E"/>
    <n v="344"/>
    <n v="101649"/>
    <n v="0"/>
    <x v="18"/>
  </r>
  <r>
    <n v="55"/>
    <x v="2535"/>
    <s v="MC-14"/>
    <s v="16.96N, 129.19E"/>
    <n v="75"/>
    <n v="5076"/>
    <n v="5076"/>
    <x v="1"/>
  </r>
  <r>
    <n v="46"/>
    <x v="2536"/>
    <s v="MC-24"/>
    <s v="58.43S, 124.80W"/>
    <n v="61"/>
    <n v="33322"/>
    <n v="33322"/>
    <x v="10"/>
  </r>
  <r>
    <n v="86"/>
    <x v="2537"/>
    <s v="MC-07"/>
    <s v="52.42N, 122.01E"/>
    <n v="241"/>
    <n v="4902"/>
    <n v="0"/>
    <x v="4"/>
  </r>
  <r>
    <n v="72"/>
    <x v="606"/>
    <s v="MC-24"/>
    <s v="44.82S, 125.04W"/>
    <n v="22"/>
    <n v="45837"/>
    <n v="45837"/>
    <x v="10"/>
  </r>
  <r>
    <n v="73"/>
    <x v="2481"/>
    <s v="MC-30"/>
    <s v="82.16S, 71.13W"/>
    <n v="137"/>
    <n v="7512"/>
    <n v="0"/>
    <x v="15"/>
  </r>
  <r>
    <n v="42"/>
    <x v="732"/>
    <s v="MC-15"/>
    <s v="19.78N, 168.48E"/>
    <n v="27"/>
    <n v="1010"/>
    <n v="1010"/>
    <x v="12"/>
  </r>
  <r>
    <n v="66"/>
    <x v="2538"/>
    <s v="MC-15"/>
    <s v="3.46N, 155.81E"/>
    <n v="221"/>
    <n v="1138"/>
    <n v="0"/>
    <x v="12"/>
  </r>
  <r>
    <n v="2"/>
    <x v="2539"/>
    <s v="MC-14"/>
    <s v="21.43N, 108.77E"/>
    <n v="175"/>
    <n v="2188"/>
    <n v="0"/>
    <x v="1"/>
  </r>
  <r>
    <n v="28"/>
    <x v="1807"/>
    <s v="MC-25"/>
    <s v="57.33S, 89.27W"/>
    <n v="117"/>
    <n v="2461"/>
    <n v="0"/>
    <x v="16"/>
  </r>
  <r>
    <n v="32"/>
    <x v="2540"/>
    <s v="MC-18"/>
    <s v="26.32S, 76.85W"/>
    <n v="9"/>
    <n v="2880"/>
    <n v="2880"/>
    <x v="25"/>
  </r>
  <r>
    <n v="78"/>
    <x v="2146"/>
    <s v="MC-08"/>
    <s v="3.38N, 169.98W"/>
    <n v="48"/>
    <n v="2880"/>
    <n v="2880"/>
    <x v="28"/>
  </r>
  <r>
    <n v="26"/>
    <x v="2380"/>
    <s v="MC-27"/>
    <s v="48.83S, 50.88E"/>
    <n v="142"/>
    <n v="1920"/>
    <n v="0"/>
    <x v="17"/>
  </r>
  <r>
    <n v="60"/>
    <x v="2541"/>
    <s v="MC-26"/>
    <s v="58.59S, 29.25W"/>
    <n v="204"/>
    <n v="63326"/>
    <n v="0"/>
    <x v="13"/>
  </r>
  <r>
    <n v="87"/>
    <x v="2542"/>
    <s v="MC-19"/>
    <s v="19.38S, 27.36W"/>
    <n v="137"/>
    <n v="1138"/>
    <n v="0"/>
    <x v="14"/>
  </r>
  <r>
    <n v="31"/>
    <x v="2543"/>
    <s v="MC-03"/>
    <s v="49.41N, 75.61W"/>
    <n v="791"/>
    <n v="24621"/>
    <n v="0"/>
    <x v="24"/>
  </r>
  <r>
    <n v="76"/>
    <x v="2544"/>
    <s v="MC-02"/>
    <s v="57.63N, 171.74W"/>
    <n v="32"/>
    <n v="2324"/>
    <n v="2324"/>
    <x v="29"/>
  </r>
  <r>
    <n v="99"/>
    <x v="515"/>
    <s v="MC-05"/>
    <s v="45.43N, 26.92E"/>
    <n v="7"/>
    <n v="629"/>
    <n v="629"/>
    <x v="2"/>
  </r>
  <r>
    <n v="67"/>
    <x v="2545"/>
    <s v="MC-18"/>
    <s v="26.50S, 66.20W"/>
    <n v="29"/>
    <n v="1526"/>
    <n v="1526"/>
    <x v="25"/>
  </r>
  <r>
    <n v="44"/>
    <x v="2546"/>
    <s v="MC-01"/>
    <s v="68.82N, 118.23E"/>
    <n v="9"/>
    <n v="4731"/>
    <n v="4731"/>
    <x v="19"/>
  </r>
  <r>
    <n v="17"/>
    <x v="2547"/>
    <s v="MC-14"/>
    <s v="20.75N, 96.02E"/>
    <n v="72"/>
    <n v="6409"/>
    <n v="6409"/>
    <x v="1"/>
  </r>
  <r>
    <n v="52"/>
    <x v="1631"/>
    <s v="MC-16"/>
    <s v="8.09S, 141.20W"/>
    <n v="120"/>
    <n v="8255"/>
    <n v="0"/>
    <x v="21"/>
  </r>
  <r>
    <n v="15"/>
    <x v="2548"/>
    <s v="MC-16"/>
    <s v="25.93S, 161.12W"/>
    <n v="221"/>
    <n v="2461"/>
    <n v="0"/>
    <x v="21"/>
  </r>
  <r>
    <n v="69"/>
    <x v="2549"/>
    <s v="MC-07"/>
    <s v="49.51N, 174.64E"/>
    <n v="103"/>
    <n v="5436"/>
    <n v="0"/>
    <x v="4"/>
  </r>
  <r>
    <n v="31"/>
    <x v="2550"/>
    <s v="MC-03"/>
    <s v="45.60N, 75.94W"/>
    <n v="109"/>
    <n v="38630"/>
    <n v="0"/>
    <x v="24"/>
  </r>
  <r>
    <n v="76"/>
    <x v="2551"/>
    <s v="MC-07"/>
    <s v="52.08N, 169.12E"/>
    <n v="72"/>
    <n v="6409"/>
    <n v="6409"/>
    <x v="4"/>
  </r>
  <r>
    <n v="2"/>
    <x v="2552"/>
    <s v="MC-14"/>
    <s v="9.23N, 112.13E"/>
    <n v="325"/>
    <n v="1267"/>
    <n v="0"/>
    <x v="1"/>
  </r>
  <r>
    <n v="64"/>
    <x v="2553"/>
    <s v="MC-28"/>
    <s v="40.26S, 78.80E"/>
    <n v="163"/>
    <n v="8000"/>
    <n v="0"/>
    <x v="18"/>
  </r>
  <r>
    <n v="4"/>
    <x v="2554"/>
    <s v="MC-26"/>
    <s v="57.13S, 19.86W"/>
    <n v="169"/>
    <n v="6832"/>
    <n v="0"/>
    <x v="13"/>
  </r>
  <r>
    <n v="41"/>
    <x v="2555"/>
    <s v="MC-01"/>
    <s v="70.76N, 52.73E"/>
    <n v="67"/>
    <n v="1920"/>
    <n v="1920"/>
    <x v="19"/>
  </r>
  <r>
    <n v="98"/>
    <x v="2556"/>
    <s v="MC-28"/>
    <s v="44.36S, 76.95E"/>
    <n v="572"/>
    <n v="2188"/>
    <n v="0"/>
    <x v="18"/>
  </r>
  <r>
    <n v="98"/>
    <x v="2557"/>
    <s v="MC-28"/>
    <s v="42.77S, 103.55E"/>
    <n v="67"/>
    <n v="5255"/>
    <n v="5255"/>
    <x v="18"/>
  </r>
  <r>
    <n v="74"/>
    <x v="2558"/>
    <s v="MC-12"/>
    <s v="9.94N, 12.79E"/>
    <n v="572"/>
    <n v="5436"/>
    <n v="0"/>
    <x v="11"/>
  </r>
  <r>
    <n v="78"/>
    <x v="1803"/>
    <s v="MC-16"/>
    <s v="6.92S, 159.88W"/>
    <n v="59"/>
    <n v="756"/>
    <n v="756"/>
    <x v="21"/>
  </r>
  <r>
    <n v="54"/>
    <x v="591"/>
    <s v="MC-22"/>
    <s v="2.74S, 102.22E"/>
    <n v="524"/>
    <n v="6832"/>
    <n v="0"/>
    <x v="9"/>
  </r>
  <r>
    <n v="97"/>
    <x v="2559"/>
    <s v="MC-01"/>
    <s v="77.61N, 32.90W"/>
    <n v="77"/>
    <n v="7752"/>
    <n v="7752"/>
    <x v="19"/>
  </r>
  <r>
    <n v="69"/>
    <x v="2560"/>
    <s v="MC-01"/>
    <s v="79.91N, 151.98E"/>
    <n v="106"/>
    <n v="9670"/>
    <n v="0"/>
    <x v="19"/>
  </r>
  <r>
    <n v="42"/>
    <x v="2561"/>
    <s v="MC-15"/>
    <s v="20.88N, 174.44E"/>
    <n v="137"/>
    <n v="6618"/>
    <n v="0"/>
    <x v="12"/>
  </r>
  <r>
    <n v="76"/>
    <x v="2562"/>
    <s v="MC-08"/>
    <s v="25.28N, 175.29W"/>
    <n v="1270"/>
    <n v="629"/>
    <n v="0"/>
    <x v="28"/>
  </r>
  <r>
    <n v="39"/>
    <x v="2563"/>
    <s v="MC-24"/>
    <s v="55.03S, 166.60W"/>
    <n v="212"/>
    <n v="5622"/>
    <n v="0"/>
    <x v="10"/>
  </r>
  <r>
    <n v="66"/>
    <x v="1909"/>
    <s v="MC-14"/>
    <s v="16.22N, 131.64E"/>
    <n v="292"/>
    <n v="2324"/>
    <n v="0"/>
    <x v="1"/>
  </r>
  <r>
    <n v="61"/>
    <x v="880"/>
    <s v="MC-26"/>
    <s v="61.79S, 25.30W"/>
    <n v="72"/>
    <n v="56210"/>
    <n v="56210"/>
    <x v="13"/>
  </r>
  <r>
    <n v="77"/>
    <x v="2564"/>
    <s v="MC-22"/>
    <s v="27.90S, 100.98E"/>
    <n v="61"/>
    <n v="3612"/>
    <n v="3612"/>
    <x v="9"/>
  </r>
  <r>
    <n v="26"/>
    <x v="2565"/>
    <s v="MC-21"/>
    <s v="27.44S, 86.78E"/>
    <n v="365"/>
    <n v="17000"/>
    <n v="0"/>
    <x v="27"/>
  </r>
  <r>
    <n v="27"/>
    <x v="2566"/>
    <s v="MC-28"/>
    <s v="57.27S, 79.60E"/>
    <n v="103"/>
    <n v="1267"/>
    <n v="0"/>
    <x v="18"/>
  </r>
  <r>
    <n v="27"/>
    <x v="1674"/>
    <s v="MC-30"/>
    <s v="70.47S, 77.80E"/>
    <n v="65"/>
    <n v="12605"/>
    <n v="12605"/>
    <x v="15"/>
  </r>
  <r>
    <n v="98"/>
    <x v="2567"/>
    <s v="MC-28"/>
    <s v="58.40S, 66.36E"/>
    <n v="7"/>
    <n v="5076"/>
    <n v="5076"/>
    <x v="18"/>
  </r>
  <r>
    <n v="58"/>
    <x v="1072"/>
    <s v="MC-27"/>
    <s v="42.90S, 2.84E"/>
    <n v="142"/>
    <n v="3461"/>
    <n v="0"/>
    <x v="17"/>
  </r>
  <r>
    <n v="42"/>
    <x v="2568"/>
    <s v="MC-15"/>
    <s v="5.12N, 168.87E"/>
    <n v="65"/>
    <n v="3612"/>
    <n v="3612"/>
    <x v="12"/>
  </r>
  <r>
    <n v="95"/>
    <x v="2569"/>
    <s v="MC-10"/>
    <s v="28.54N, 69.44W"/>
    <n v="85"/>
    <n v="10654"/>
    <n v="10654"/>
    <x v="23"/>
  </r>
  <r>
    <n v="10"/>
    <x v="2570"/>
    <s v="MC-25"/>
    <s v="40.37S, 78.25W"/>
    <n v="572"/>
    <n v="20205"/>
    <n v="0"/>
    <x v="16"/>
  </r>
  <r>
    <n v="56"/>
    <x v="394"/>
    <s v="MC-18"/>
    <s v="15.32S, 86.73W"/>
    <n v="72"/>
    <n v="1920"/>
    <n v="1920"/>
    <x v="25"/>
  </r>
  <r>
    <n v="99"/>
    <x v="2571"/>
    <s v="MC-05"/>
    <s v="43.88N, 11.69E"/>
    <n v="231"/>
    <n v="35789"/>
    <n v="0"/>
    <x v="2"/>
  </r>
  <r>
    <n v="100"/>
    <x v="2022"/>
    <s v="MC-24"/>
    <s v="46.65S, 169.56W"/>
    <n v="82"/>
    <n v="1010"/>
    <n v="1010"/>
    <x v="10"/>
  </r>
  <r>
    <n v="90"/>
    <x v="2572"/>
    <s v="MC-24"/>
    <s v="64.21S, 175.98W"/>
    <n v="142"/>
    <n v="72463"/>
    <n v="0"/>
    <x v="10"/>
  </r>
  <r>
    <n v="55"/>
    <x v="2573"/>
    <s v="MC-07"/>
    <s v="41.90N, 141.96E"/>
    <n v="82"/>
    <n v="15109"/>
    <n v="15109"/>
    <x v="4"/>
  </r>
  <r>
    <n v="41"/>
    <x v="2574"/>
    <s v="MC-01"/>
    <s v="78.47N, 51.58E"/>
    <n v="20"/>
    <n v="10654"/>
    <n v="10654"/>
    <x v="19"/>
  </r>
  <r>
    <n v="32"/>
    <x v="445"/>
    <s v="MC-25"/>
    <s v="52.79S, 91.68W"/>
    <n v="85"/>
    <n v="2880"/>
    <n v="2880"/>
    <x v="16"/>
  </r>
  <r>
    <n v="57"/>
    <x v="1388"/>
    <s v="MC-25"/>
    <s v="57.78S, 102.54W"/>
    <n v="77"/>
    <n v="5436"/>
    <n v="5436"/>
    <x v="16"/>
  </r>
  <r>
    <n v="83"/>
    <x v="2575"/>
    <s v="MC-01"/>
    <s v="66.47N, 78.08E"/>
    <n v="70"/>
    <n v="9366"/>
    <n v="9366"/>
    <x v="19"/>
  </r>
  <r>
    <n v="15"/>
    <x v="2576"/>
    <s v="MC-24"/>
    <s v="44.64S, 168.52W"/>
    <n v="142"/>
    <n v="33322"/>
    <n v="0"/>
    <x v="10"/>
  </r>
  <r>
    <n v="56"/>
    <x v="2577"/>
    <s v="MC-25"/>
    <s v="52.60S, 84.66W"/>
    <n v="416"/>
    <n v="8255"/>
    <n v="0"/>
    <x v="16"/>
  </r>
  <r>
    <n v="12"/>
    <x v="2578"/>
    <s v="MC-17"/>
    <s v="1.29S, 115.15W"/>
    <n v="188"/>
    <n v="6205"/>
    <n v="0"/>
    <x v="20"/>
  </r>
  <r>
    <n v="8"/>
    <x v="2579"/>
    <s v="MC-27"/>
    <s v="46.54S, 14.05E"/>
    <n v="109"/>
    <n v="1656"/>
    <n v="0"/>
    <x v="17"/>
  </r>
  <r>
    <n v="9"/>
    <x v="2580"/>
    <s v="MC-12"/>
    <s v="2.25N, 3.64E"/>
    <n v="103"/>
    <n v="2880"/>
    <n v="0"/>
    <x v="11"/>
  </r>
  <r>
    <n v="40"/>
    <x v="2581"/>
    <s v="MC-23"/>
    <s v="18.40S, 146.50E"/>
    <n v="120"/>
    <n v="9366"/>
    <n v="0"/>
    <x v="6"/>
  </r>
  <r>
    <n v="10"/>
    <x v="972"/>
    <s v="MC-18"/>
    <s v="27.24S, 67.87W"/>
    <n v="61"/>
    <n v="4076"/>
    <n v="4076"/>
    <x v="25"/>
  </r>
  <r>
    <n v="97"/>
    <x v="2582"/>
    <s v="MC-01"/>
    <s v="81.45N, 20.76W"/>
    <n v="85"/>
    <n v="56210"/>
    <n v="56210"/>
    <x v="19"/>
  </r>
  <r>
    <n v="6"/>
    <x v="2583"/>
    <s v="MC-01"/>
    <s v="71.90N, 154.11E"/>
    <n v="344"/>
    <n v="5076"/>
    <n v="0"/>
    <x v="19"/>
  </r>
  <r>
    <n v="45"/>
    <x v="865"/>
    <s v="MC-21"/>
    <s v="12.00S, 78.02E"/>
    <n v="416"/>
    <n v="9074"/>
    <n v="0"/>
    <x v="27"/>
  </r>
  <r>
    <n v="11"/>
    <x v="2584"/>
    <s v="MC-26"/>
    <s v="54.46S, 29.73W"/>
    <n v="124"/>
    <n v="3919"/>
    <n v="0"/>
    <x v="13"/>
  </r>
  <r>
    <n v="22"/>
    <x v="454"/>
    <s v="MC-13"/>
    <s v="4.64N, 53.66E"/>
    <n v="54"/>
    <n v="1267"/>
    <n v="1267"/>
    <x v="0"/>
  </r>
  <r>
    <n v="41"/>
    <x v="130"/>
    <s v="MC-05"/>
    <s v="51.76N, 15.98E"/>
    <n v="124"/>
    <n v="5436"/>
    <n v="0"/>
    <x v="2"/>
  </r>
  <r>
    <n v="87"/>
    <x v="697"/>
    <s v="MC-26"/>
    <s v="50.59S, 34.49W"/>
    <n v="277"/>
    <n v="7752"/>
    <n v="0"/>
    <x v="13"/>
  </r>
  <r>
    <n v="27"/>
    <x v="2585"/>
    <s v="MC-30"/>
    <s v="85.46S, 98.69E"/>
    <n v="169"/>
    <n v="24621"/>
    <n v="0"/>
    <x v="15"/>
  </r>
  <r>
    <n v="4"/>
    <x v="2586"/>
    <s v="MC-26"/>
    <s v="40.14S, 8.77W"/>
    <n v="7"/>
    <n v="2739"/>
    <n v="2739"/>
    <x v="13"/>
  </r>
  <r>
    <n v="97"/>
    <x v="1256"/>
    <s v="MC-04"/>
    <s v="60.25N, 16.43W"/>
    <n v="117"/>
    <n v="3461"/>
    <n v="0"/>
    <x v="7"/>
  </r>
  <r>
    <n v="84"/>
    <x v="2052"/>
    <s v="MC-07"/>
    <s v="50.97N, 133.15E"/>
    <n v="47"/>
    <n v="50510"/>
    <n v="50510"/>
    <x v="4"/>
  </r>
  <r>
    <n v="10"/>
    <x v="2532"/>
    <s v="MC-18"/>
    <s v="7.74S, 62.38W"/>
    <n v="791"/>
    <n v="2461"/>
    <n v="0"/>
    <x v="25"/>
  </r>
  <r>
    <n v="18"/>
    <x v="2587"/>
    <s v="MC-16"/>
    <s v="3.37S, 169.75W"/>
    <n v="109"/>
    <n v="4563"/>
    <n v="0"/>
    <x v="21"/>
  </r>
  <r>
    <n v="64"/>
    <x v="2588"/>
    <s v="MC-28"/>
    <s v="58.06S, 72.86E"/>
    <n v="25"/>
    <n v="2739"/>
    <n v="2739"/>
    <x v="18"/>
  </r>
  <r>
    <n v="86"/>
    <x v="2589"/>
    <s v="MC-01"/>
    <s v="70.00N, 106.57E"/>
    <n v="344"/>
    <n v="26004"/>
    <n v="0"/>
    <x v="19"/>
  </r>
  <r>
    <n v="41"/>
    <x v="2590"/>
    <s v="MC-05"/>
    <s v="62.94N, 33.40E"/>
    <n v="85"/>
    <n v="41937"/>
    <n v="41937"/>
    <x v="2"/>
  </r>
  <r>
    <n v="85"/>
    <x v="2591"/>
    <s v="MC-13"/>
    <s v="2.66N, 84.63E"/>
    <n v="264"/>
    <n v="756"/>
    <n v="0"/>
    <x v="0"/>
  </r>
  <r>
    <n v="81"/>
    <x v="2069"/>
    <s v="MC-16"/>
    <s v="5.20S, 172.56W"/>
    <n v="447"/>
    <n v="7052"/>
    <n v="0"/>
    <x v="21"/>
  </r>
  <r>
    <n v="55"/>
    <x v="2592"/>
    <s v="MC-07"/>
    <s v="48.27N, 166.54E"/>
    <n v="631"/>
    <n v="38630"/>
    <n v="0"/>
    <x v="4"/>
  </r>
  <r>
    <n v="50"/>
    <x v="1900"/>
    <s v="MC-15"/>
    <s v="10.53N, 137.17E"/>
    <n v="96"/>
    <n v="2324"/>
    <n v="2324"/>
    <x v="12"/>
  </r>
  <r>
    <n v="85"/>
    <x v="2593"/>
    <s v="MC-13"/>
    <s v="13.88N, 81.88E"/>
    <n v="221"/>
    <n v="9670"/>
    <n v="0"/>
    <x v="0"/>
  </r>
  <r>
    <n v="64"/>
    <x v="2594"/>
    <s v="MC-27"/>
    <s v="51.53S, 59.26E"/>
    <n v="277"/>
    <n v="4902"/>
    <n v="0"/>
    <x v="17"/>
  </r>
  <r>
    <n v="39"/>
    <x v="2595"/>
    <s v="MC-30"/>
    <s v="68.65S, 165.41W"/>
    <n v="70"/>
    <n v="8255"/>
    <n v="8255"/>
    <x v="15"/>
  </r>
  <r>
    <n v="83"/>
    <x v="2596"/>
    <s v="MC-01"/>
    <s v="70.09N, 80.12E"/>
    <n v="48"/>
    <n v="101649"/>
    <n v="101649"/>
    <x v="19"/>
  </r>
  <r>
    <n v="5"/>
    <x v="2597"/>
    <s v="MC-20"/>
    <s v="3.70S, 42.83E"/>
    <n v="175"/>
    <n v="3313"/>
    <n v="0"/>
    <x v="26"/>
  </r>
  <r>
    <n v="39"/>
    <x v="2598"/>
    <s v="MC-30"/>
    <s v="66.14S, 158.71W"/>
    <n v="365"/>
    <n v="14551"/>
    <n v="0"/>
    <x v="15"/>
  </r>
  <r>
    <n v="29"/>
    <x v="2599"/>
    <s v="MC-24"/>
    <s v="33.26S, 156.23W"/>
    <n v="389"/>
    <n v="756"/>
    <n v="0"/>
    <x v="10"/>
  </r>
  <r>
    <n v="77"/>
    <x v="2600"/>
    <s v="MC-22"/>
    <s v="21.87S, 102.46E"/>
    <n v="142"/>
    <n v="4076"/>
    <n v="0"/>
    <x v="9"/>
  </r>
  <r>
    <n v="66"/>
    <x v="1440"/>
    <s v="MC-14"/>
    <s v="8.17N, 134.59E"/>
    <n v="113"/>
    <n v="8000"/>
    <n v="0"/>
    <x v="1"/>
  </r>
  <r>
    <n v="10"/>
    <x v="2601"/>
    <s v="MC-26"/>
    <s v="37.61S, 39.31W"/>
    <n v="175"/>
    <n v="2599"/>
    <n v="0"/>
    <x v="13"/>
  </r>
  <r>
    <n v="52"/>
    <x v="2602"/>
    <s v="MC-08"/>
    <s v="10.42N, 137.32W"/>
    <n v="57"/>
    <n v="2054"/>
    <n v="2054"/>
    <x v="28"/>
  </r>
  <r>
    <n v="11"/>
    <x v="2603"/>
    <s v="MC-26"/>
    <s v="61.86S, 22.37W"/>
    <n v="14"/>
    <n v="8255"/>
    <n v="8255"/>
    <x v="13"/>
  </r>
  <r>
    <n v="17"/>
    <x v="2604"/>
    <s v="MC-06"/>
    <s v="35.49N, 71.27E"/>
    <n v="1057"/>
    <n v="5255"/>
    <n v="0"/>
    <x v="8"/>
  </r>
  <r>
    <n v="5"/>
    <x v="2605"/>
    <s v="MC-20"/>
    <s v="20.31S, 43.95E"/>
    <n v="17"/>
    <n v="8519"/>
    <n v="8519"/>
    <x v="26"/>
  </r>
  <r>
    <n v="42"/>
    <x v="2606"/>
    <s v="MC-07"/>
    <s v="42.30N, 160.69E"/>
    <n v="204"/>
    <n v="1396"/>
    <n v="0"/>
    <x v="4"/>
  </r>
  <r>
    <n v="12"/>
    <x v="2607"/>
    <s v="MC-17"/>
    <s v="1.46S, 117.17W"/>
    <n v="137"/>
    <n v="629"/>
    <n v="0"/>
    <x v="20"/>
  </r>
  <r>
    <n v="87"/>
    <x v="279"/>
    <s v="MC-26"/>
    <s v="33.54S, 40.81W"/>
    <n v="17"/>
    <n v="1526"/>
    <n v="1526"/>
    <x v="13"/>
  </r>
  <r>
    <n v="75"/>
    <x v="2202"/>
    <s v="MC-28"/>
    <s v="31.89S, 116.42E"/>
    <n v="67"/>
    <n v="1138"/>
    <n v="1138"/>
    <x v="18"/>
  </r>
  <r>
    <n v="82"/>
    <x v="2608"/>
    <s v="MC-29"/>
    <s v="61.41S, 169.15E"/>
    <n v="77"/>
    <n v="35789"/>
    <n v="35789"/>
    <x v="3"/>
  </r>
  <r>
    <n v="46"/>
    <x v="2609"/>
    <s v="MC-25"/>
    <s v="47.68S, 119.55W"/>
    <n v="63"/>
    <n v="3313"/>
    <n v="3313"/>
    <x v="16"/>
  </r>
  <r>
    <n v="29"/>
    <x v="2610"/>
    <s v="MC-16"/>
    <s v="22.41S, 156.14W"/>
    <n v="103"/>
    <n v="6205"/>
    <n v="0"/>
    <x v="21"/>
  </r>
  <r>
    <n v="44"/>
    <x v="2611"/>
    <s v="MC-06"/>
    <s v="57.39N, 119.38E"/>
    <n v="19"/>
    <n v="26004"/>
    <n v="26004"/>
    <x v="8"/>
  </r>
  <r>
    <n v="42"/>
    <x v="2612"/>
    <s v="MC-07"/>
    <s v="34.84N, 159.72E"/>
    <n v="100"/>
    <n v="3612"/>
    <n v="3612"/>
    <x v="4"/>
  </r>
  <r>
    <n v="9"/>
    <x v="2613"/>
    <s v="MC-19"/>
    <s v="12.78S, 3.72W"/>
    <n v="416"/>
    <n v="5812"/>
    <n v="0"/>
    <x v="14"/>
  </r>
  <r>
    <n v="72"/>
    <x v="2614"/>
    <s v="MC-17"/>
    <s v="26.30S, 133.79W"/>
    <n v="54"/>
    <n v="12178"/>
    <n v="12178"/>
    <x v="20"/>
  </r>
  <r>
    <n v="97"/>
    <x v="2615"/>
    <s v="MC-01"/>
    <s v="67.49N, 12.62W"/>
    <n v="416"/>
    <n v="6006"/>
    <n v="0"/>
    <x v="19"/>
  </r>
  <r>
    <n v="7"/>
    <x v="2616"/>
    <s v="MC-04"/>
    <s v="43.00N, 28.18W"/>
    <n v="631"/>
    <n v="7512"/>
    <n v="0"/>
    <x v="7"/>
  </r>
  <r>
    <n v="26"/>
    <x v="1065"/>
    <s v="MC-27"/>
    <s v="32.33S, 44.44E"/>
    <n v="106"/>
    <n v="9074"/>
    <n v="0"/>
    <x v="17"/>
  </r>
  <r>
    <n v="47"/>
    <x v="2617"/>
    <s v="MC-12"/>
    <s v="14.59N, 7.81E"/>
    <n v="29"/>
    <n v="10313"/>
    <n v="10313"/>
    <x v="11"/>
  </r>
  <r>
    <n v="68"/>
    <x v="2618"/>
    <s v="MC-14"/>
    <s v="10.09N, 99.27E"/>
    <n v="93"/>
    <n v="3919"/>
    <n v="3919"/>
    <x v="1"/>
  </r>
  <r>
    <n v="61"/>
    <x v="1772"/>
    <s v="MC-30"/>
    <s v="74.93S, 15.76W"/>
    <n v="30"/>
    <n v="20205"/>
    <n v="20205"/>
    <x v="15"/>
  </r>
  <r>
    <n v="5"/>
    <x v="2619"/>
    <s v="MC-21"/>
    <s v="19.76S, 83.85E"/>
    <n v="188"/>
    <n v="6618"/>
    <n v="0"/>
    <x v="27"/>
  </r>
  <r>
    <n v="47"/>
    <x v="2620"/>
    <s v="MC-11"/>
    <s v="16.69N, 34.44W"/>
    <n v="65"/>
    <n v="3022"/>
    <n v="3022"/>
    <x v="22"/>
  </r>
  <r>
    <n v="44"/>
    <x v="1993"/>
    <s v="MC-01"/>
    <s v="67.18N, 115.83E"/>
    <n v="90"/>
    <n v="4731"/>
    <n v="4731"/>
    <x v="19"/>
  </r>
  <r>
    <n v="53"/>
    <x v="2621"/>
    <s v="MC-30"/>
    <s v="77.79S, 158.25W"/>
    <n v="57"/>
    <n v="8791"/>
    <n v="8791"/>
    <x v="15"/>
  </r>
  <r>
    <n v="54"/>
    <x v="2622"/>
    <s v="MC-14"/>
    <s v="11.69N, 117.03E"/>
    <n v="34"/>
    <n v="1267"/>
    <n v="1267"/>
    <x v="1"/>
  </r>
  <r>
    <n v="60"/>
    <x v="2623"/>
    <s v="MC-26"/>
    <s v="48.45S, 35.43W"/>
    <n v="128"/>
    <n v="12605"/>
    <n v="0"/>
    <x v="13"/>
  </r>
  <r>
    <n v="85"/>
    <x v="2624"/>
    <s v="MC-22"/>
    <s v="17.56S, 114.75E"/>
    <n v="50"/>
    <n v="5436"/>
    <n v="5436"/>
    <x v="9"/>
  </r>
  <r>
    <n v="17"/>
    <x v="2625"/>
    <s v="MC-13"/>
    <s v="2.16N, 89.61E"/>
    <n v="72"/>
    <n v="4235"/>
    <n v="4235"/>
    <x v="0"/>
  </r>
  <r>
    <n v="17"/>
    <x v="2626"/>
    <s v="MC-22"/>
    <s v="4.52S, 98.80E"/>
    <n v="389"/>
    <n v="1138"/>
    <n v="0"/>
    <x v="9"/>
  </r>
  <r>
    <n v="32"/>
    <x v="2627"/>
    <s v="MC-25"/>
    <s v="43.46S, 106.83W"/>
    <n v="57"/>
    <n v="15109"/>
    <n v="15109"/>
    <x v="16"/>
  </r>
  <r>
    <n v="10"/>
    <x v="2628"/>
    <s v="MC-26"/>
    <s v="34.56S, 33.77W"/>
    <n v="325"/>
    <n v="21171"/>
    <n v="0"/>
    <x v="13"/>
  </r>
  <r>
    <n v="39"/>
    <x v="2629"/>
    <s v="MC-29"/>
    <s v="50.37S, 171.51E"/>
    <n v="120"/>
    <n v="4076"/>
    <n v="0"/>
    <x v="3"/>
  </r>
  <r>
    <n v="73"/>
    <x v="344"/>
    <s v="MC-26"/>
    <s v="61.72S, 56.60W"/>
    <n v="20"/>
    <n v="4902"/>
    <n v="4902"/>
    <x v="13"/>
  </r>
  <r>
    <n v="86"/>
    <x v="1884"/>
    <s v="MC-01"/>
    <s v="77.91N, 132.52E"/>
    <n v="65"/>
    <n v="1396"/>
    <n v="1396"/>
    <x v="19"/>
  </r>
  <r>
    <n v="95"/>
    <x v="2237"/>
    <s v="MC-09"/>
    <s v="18.56N, 99.52W"/>
    <n v="163"/>
    <n v="2054"/>
    <n v="0"/>
    <x v="5"/>
  </r>
  <r>
    <n v="52"/>
    <x v="2630"/>
    <s v="MC-09"/>
    <s v="10.03N, 98.94W"/>
    <n v="82"/>
    <n v="1526"/>
    <n v="1526"/>
    <x v="5"/>
  </r>
  <r>
    <n v="6"/>
    <x v="2631"/>
    <s v="MC-01"/>
    <s v="73.00N, 165.18E"/>
    <n v="791"/>
    <n v="4398"/>
    <n v="0"/>
    <x v="19"/>
  </r>
  <r>
    <n v="26"/>
    <x v="2632"/>
    <s v="MC-27"/>
    <s v="54.77S, 49.56E"/>
    <n v="292"/>
    <n v="16330"/>
    <n v="0"/>
    <x v="17"/>
  </r>
  <r>
    <n v="64"/>
    <x v="1798"/>
    <s v="MC-28"/>
    <s v="57.53S, 77.35E"/>
    <n v="24"/>
    <n v="3612"/>
    <n v="3612"/>
    <x v="18"/>
  </r>
  <r>
    <n v="5"/>
    <x v="2633"/>
    <s v="MC-13"/>
    <s v="19.41N, 66.55E"/>
    <n v="103"/>
    <n v="6205"/>
    <n v="0"/>
    <x v="0"/>
  </r>
  <r>
    <n v="52"/>
    <x v="2634"/>
    <s v="MC-16"/>
    <s v="3.49S, 140.97W"/>
    <n v="93"/>
    <n v="1010"/>
    <n v="1010"/>
    <x v="21"/>
  </r>
  <r>
    <n v="76"/>
    <x v="2635"/>
    <s v="MC-02"/>
    <s v="38.44N, 179.12W"/>
    <n v="48"/>
    <n v="2461"/>
    <n v="2461"/>
    <x v="29"/>
  </r>
  <r>
    <n v="26"/>
    <x v="2636"/>
    <s v="MC-28"/>
    <s v="47.82S, 66.68E"/>
    <n v="77"/>
    <n v="4731"/>
    <n v="4731"/>
    <x v="18"/>
  </r>
  <r>
    <n v="5"/>
    <x v="2637"/>
    <s v="MC-13"/>
    <s v="20.02N, 65.01E"/>
    <n v="88"/>
    <n v="883"/>
    <n v="883"/>
    <x v="0"/>
  </r>
  <r>
    <n v="19"/>
    <x v="2638"/>
    <s v="MC-07"/>
    <s v="57.24N, 155.81E"/>
    <n v="59"/>
    <n v="6618"/>
    <n v="6618"/>
    <x v="4"/>
  </r>
  <r>
    <n v="10"/>
    <x v="2639"/>
    <s v="MC-18"/>
    <s v="11.09S, 62.91W"/>
    <n v="137"/>
    <n v="7752"/>
    <n v="0"/>
    <x v="25"/>
  </r>
  <r>
    <n v="2"/>
    <x v="1451"/>
    <s v="MC-14"/>
    <s v="8.71N, 114.36E"/>
    <n v="264"/>
    <n v="1396"/>
    <n v="0"/>
    <x v="1"/>
  </r>
  <r>
    <n v="47"/>
    <x v="687"/>
    <s v="MC-11"/>
    <s v="28.84N, 10.31W"/>
    <n v="72"/>
    <n v="4076"/>
    <n v="4076"/>
    <x v="22"/>
  </r>
  <r>
    <n v="36"/>
    <x v="2640"/>
    <s v="MC-08"/>
    <s v="11.93N, 138.68W"/>
    <n v="264"/>
    <n v="3612"/>
    <n v="0"/>
    <x v="28"/>
  </r>
  <r>
    <n v="76"/>
    <x v="2641"/>
    <s v="MC-07"/>
    <s v="54.37N, 172.09E"/>
    <n v="117"/>
    <n v="41937"/>
    <n v="0"/>
    <x v="4"/>
  </r>
  <r>
    <n v="76"/>
    <x v="2642"/>
    <s v="MC-08"/>
    <s v="27.81N, 176.25W"/>
    <n v="15"/>
    <n v="756"/>
    <n v="756"/>
    <x v="28"/>
  </r>
  <r>
    <n v="45"/>
    <x v="2643"/>
    <s v="MC-13"/>
    <s v="17.31N, 54.03E"/>
    <n v="277"/>
    <n v="1920"/>
    <n v="0"/>
    <x v="0"/>
  </r>
  <r>
    <n v="47"/>
    <x v="2644"/>
    <s v="MC-11"/>
    <s v="7.13N, 35.03W"/>
    <n v="1057"/>
    <n v="6409"/>
    <n v="0"/>
    <x v="22"/>
  </r>
  <r>
    <n v="21"/>
    <x v="2645"/>
    <s v="MC-17"/>
    <s v="23.47S, 108.45W"/>
    <n v="47"/>
    <n v="2324"/>
    <n v="2324"/>
    <x v="20"/>
  </r>
  <r>
    <n v="74"/>
    <x v="2646"/>
    <s v="MC-12"/>
    <s v="18.27N, 13.66E"/>
    <n v="100"/>
    <n v="2739"/>
    <n v="2739"/>
    <x v="11"/>
  </r>
  <r>
    <n v="29"/>
    <x v="2647"/>
    <s v="MC-16"/>
    <s v="22.44S, 139.09W"/>
    <n v="54"/>
    <n v="1656"/>
    <n v="1656"/>
    <x v="21"/>
  </r>
  <r>
    <n v="55"/>
    <x v="2648"/>
    <s v="MC-07"/>
    <s v="47.80N, 143.17E"/>
    <n v="27"/>
    <n v="2739"/>
    <n v="2739"/>
    <x v="4"/>
  </r>
  <r>
    <n v="31"/>
    <x v="2649"/>
    <s v="MC-03"/>
    <s v="60.68N, 102.94W"/>
    <n v="41"/>
    <n v="1920"/>
    <n v="1920"/>
    <x v="24"/>
  </r>
  <r>
    <n v="86"/>
    <x v="1209"/>
    <s v="MC-07"/>
    <s v="63.84N, 145.61E"/>
    <n v="175"/>
    <n v="1788"/>
    <n v="0"/>
    <x v="4"/>
  </r>
  <r>
    <n v="17"/>
    <x v="2650"/>
    <s v="MC-06"/>
    <s v="33.17N, 103.69E"/>
    <n v="791"/>
    <n v="2461"/>
    <n v="0"/>
    <x v="8"/>
  </r>
  <r>
    <n v="29"/>
    <x v="2651"/>
    <s v="MC-16"/>
    <s v="23.88S, 155.03W"/>
    <n v="80"/>
    <n v="3919"/>
    <n v="3919"/>
    <x v="21"/>
  </r>
  <r>
    <n v="32"/>
    <x v="2652"/>
    <s v="MC-25"/>
    <s v="52.09S, 106.50W"/>
    <n v="344"/>
    <n v="17000"/>
    <n v="0"/>
    <x v="16"/>
  </r>
  <r>
    <n v="2"/>
    <x v="2653"/>
    <s v="MC-14"/>
    <s v="6.56N, 102.44E"/>
    <n v="100"/>
    <n v="2054"/>
    <n v="2054"/>
    <x v="1"/>
  </r>
  <r>
    <n v="24"/>
    <x v="2654"/>
    <s v="MC-29"/>
    <s v="38.31S, 134.17E"/>
    <n v="344"/>
    <n v="8519"/>
    <n v="0"/>
    <x v="3"/>
  </r>
  <r>
    <n v="52"/>
    <x v="2655"/>
    <s v="MC-09"/>
    <s v="29.51N, 129.16W"/>
    <n v="24"/>
    <n v="7279"/>
    <n v="7279"/>
    <x v="5"/>
  </r>
  <r>
    <n v="7"/>
    <x v="2656"/>
    <s v="MC-03"/>
    <s v="47.73N, 61.10W"/>
    <n v="80"/>
    <n v="13054"/>
    <n v="13054"/>
    <x v="24"/>
  </r>
  <r>
    <n v="8"/>
    <x v="2657"/>
    <s v="MC-30"/>
    <s v="72.94S, 39.36E"/>
    <n v="120"/>
    <n v="8255"/>
    <n v="0"/>
    <x v="15"/>
  </r>
  <r>
    <n v="17"/>
    <x v="2658"/>
    <s v="MC-14"/>
    <s v="8.98N, 96.34E"/>
    <n v="109"/>
    <n v="2599"/>
    <n v="0"/>
    <x v="1"/>
  </r>
  <r>
    <n v="4"/>
    <x v="1689"/>
    <s v="MC-26"/>
    <s v="58.60S, 15.48W"/>
    <n v="137"/>
    <n v="5076"/>
    <n v="0"/>
    <x v="13"/>
  </r>
  <r>
    <n v="27"/>
    <x v="2659"/>
    <s v="MC-30"/>
    <s v="74.70S, 124.84E"/>
    <n v="447"/>
    <n v="101649"/>
    <n v="0"/>
    <x v="15"/>
  </r>
  <r>
    <n v="89"/>
    <x v="2660"/>
    <s v="MC-25"/>
    <s v="49.52S, 85.71W"/>
    <n v="905"/>
    <n v="10654"/>
    <n v="0"/>
    <x v="16"/>
  </r>
  <r>
    <n v="42"/>
    <x v="2661"/>
    <s v="MC-07"/>
    <s v="39.07N, 155.12E"/>
    <n v="45"/>
    <n v="6832"/>
    <n v="6832"/>
    <x v="4"/>
  </r>
  <r>
    <n v="56"/>
    <x v="2662"/>
    <s v="MC-18"/>
    <s v="11.94S, 54.96W"/>
    <n v="188"/>
    <n v="7512"/>
    <n v="0"/>
    <x v="25"/>
  </r>
  <r>
    <n v="44"/>
    <x v="2663"/>
    <s v="MC-01"/>
    <s v="72.98N, 125.25E"/>
    <n v="572"/>
    <n v="1396"/>
    <n v="0"/>
    <x v="19"/>
  </r>
  <r>
    <n v="56"/>
    <x v="2664"/>
    <s v="MC-25"/>
    <s v="51.44S, 85.09W"/>
    <n v="106"/>
    <n v="7052"/>
    <n v="0"/>
    <x v="16"/>
  </r>
  <r>
    <n v="7"/>
    <x v="2665"/>
    <s v="MC-01"/>
    <s v="70.01N, 53.13W"/>
    <n v="147"/>
    <n v="9670"/>
    <n v="0"/>
    <x v="19"/>
  </r>
  <r>
    <n v="13"/>
    <x v="2013"/>
    <s v="MC-06"/>
    <s v="50.12N, 116.04E"/>
    <n v="137"/>
    <n v="38630"/>
    <n v="0"/>
    <x v="8"/>
  </r>
  <r>
    <n v="10"/>
    <x v="2666"/>
    <s v="MC-25"/>
    <s v="41.62S, 63.37W"/>
    <n v="77"/>
    <n v="3612"/>
    <n v="3612"/>
    <x v="16"/>
  </r>
  <r>
    <n v="16"/>
    <x v="608"/>
    <s v="MC-25"/>
    <s v="51.23S, 108.57W"/>
    <n v="72"/>
    <n v="3313"/>
    <n v="3313"/>
    <x v="16"/>
  </r>
  <r>
    <n v="20"/>
    <x v="2136"/>
    <s v="MC-28"/>
    <s v="54.78S, 69.06E"/>
    <n v="124"/>
    <n v="4398"/>
    <n v="0"/>
    <x v="18"/>
  </r>
  <r>
    <n v="76"/>
    <x v="191"/>
    <s v="MC-07"/>
    <s v="55.71N, 148.61E"/>
    <n v="128"/>
    <n v="6205"/>
    <n v="0"/>
    <x v="4"/>
  </r>
  <r>
    <n v="8"/>
    <x v="2667"/>
    <s v="MC-27"/>
    <s v="59.01S, 33.00E"/>
    <n v="106"/>
    <n v="883"/>
    <n v="0"/>
    <x v="17"/>
  </r>
  <r>
    <n v="5"/>
    <x v="2668"/>
    <s v="MC-21"/>
    <s v="5.80S, 66.65E"/>
    <n v="77"/>
    <n v="6409"/>
    <n v="6409"/>
    <x v="27"/>
  </r>
  <r>
    <n v="34"/>
    <x v="2669"/>
    <s v="MC-14"/>
    <s v="16.64N, 115.51E"/>
    <n v="77"/>
    <n v="3919"/>
    <n v="3919"/>
    <x v="1"/>
  </r>
  <r>
    <n v="27"/>
    <x v="2670"/>
    <s v="MC-30"/>
    <s v="72.92S, 111.98E"/>
    <n v="572"/>
    <n v="41937"/>
    <n v="0"/>
    <x v="15"/>
  </r>
  <r>
    <n v="44"/>
    <x v="2671"/>
    <s v="MC-07"/>
    <s v="55.46N, 145.93E"/>
    <n v="39"/>
    <n v="1267"/>
    <n v="1267"/>
    <x v="4"/>
  </r>
  <r>
    <n v="10"/>
    <x v="2672"/>
    <s v="MC-18"/>
    <s v="27.75S, 73.21W"/>
    <n v="905"/>
    <n v="8255"/>
    <n v="0"/>
    <x v="25"/>
  </r>
  <r>
    <n v="10"/>
    <x v="1106"/>
    <s v="MC-18"/>
    <s v="21.59S, 67.37W"/>
    <n v="157"/>
    <n v="6006"/>
    <n v="0"/>
    <x v="25"/>
  </r>
  <r>
    <n v="49"/>
    <x v="2673"/>
    <s v="MC-26"/>
    <s v="31.43S, 32.23W"/>
    <n v="307"/>
    <n v="15109"/>
    <n v="0"/>
    <x v="13"/>
  </r>
  <r>
    <n v="40"/>
    <x v="2674"/>
    <s v="MC-23"/>
    <s v="28.51S, 151.11E"/>
    <n v="163"/>
    <n v="756"/>
    <n v="0"/>
    <x v="6"/>
  </r>
  <r>
    <n v="27"/>
    <x v="2675"/>
    <s v="MC-30"/>
    <s v="69.19S, 120.20E"/>
    <n v="103"/>
    <n v="20205"/>
    <n v="0"/>
    <x v="15"/>
  </r>
  <r>
    <n v="64"/>
    <x v="2676"/>
    <s v="MC-28"/>
    <s v="39.28S, 66.31E"/>
    <n v="365"/>
    <n v="26004"/>
    <n v="0"/>
    <x v="18"/>
  </r>
  <r>
    <n v="47"/>
    <x v="1248"/>
    <s v="MC-04"/>
    <s v="48.48N, 18.12W"/>
    <n v="572"/>
    <n v="72463"/>
    <n v="0"/>
    <x v="7"/>
  </r>
  <r>
    <n v="23"/>
    <x v="1684"/>
    <s v="MC-24"/>
    <s v="44.10S, 177.54W"/>
    <n v="34"/>
    <n v="4731"/>
    <n v="4731"/>
    <x v="10"/>
  </r>
  <r>
    <n v="52"/>
    <x v="710"/>
    <s v="MC-16"/>
    <s v="3.31S, 144.06W"/>
    <n v="50"/>
    <n v="6618"/>
    <n v="6618"/>
    <x v="21"/>
  </r>
  <r>
    <n v="13"/>
    <x v="2677"/>
    <s v="MC-07"/>
    <s v="59.08N, 130.31E"/>
    <n v="572"/>
    <n v="12178"/>
    <n v="0"/>
    <x v="4"/>
  </r>
  <r>
    <n v="54"/>
    <x v="2678"/>
    <s v="MC-14"/>
    <s v="3.27N, 106.68E"/>
    <n v="447"/>
    <n v="5622"/>
    <n v="0"/>
    <x v="1"/>
  </r>
  <r>
    <n v="6"/>
    <x v="1066"/>
    <s v="MC-01"/>
    <s v="67.79N, 163.83E"/>
    <n v="106"/>
    <n v="29243"/>
    <n v="0"/>
    <x v="19"/>
  </r>
  <r>
    <n v="74"/>
    <x v="1576"/>
    <s v="MC-12"/>
    <s v="21.53N, 6.74E"/>
    <n v="365"/>
    <n v="4902"/>
    <n v="0"/>
    <x v="11"/>
  </r>
  <r>
    <n v="54"/>
    <x v="2679"/>
    <s v="MC-14"/>
    <s v="15.96N, 127.00E"/>
    <n v="75"/>
    <n v="7752"/>
    <n v="7752"/>
    <x v="1"/>
  </r>
  <r>
    <n v="52"/>
    <x v="1904"/>
    <s v="MC-09"/>
    <s v="22.54N, 103.66W"/>
    <n v="277"/>
    <n v="9670"/>
    <n v="0"/>
    <x v="5"/>
  </r>
  <r>
    <n v="36"/>
    <x v="2680"/>
    <s v="MC-08"/>
    <s v="23.10N, 140.72W"/>
    <n v="181"/>
    <n v="4076"/>
    <n v="0"/>
    <x v="28"/>
  </r>
  <r>
    <n v="31"/>
    <x v="801"/>
    <s v="MC-03"/>
    <s v="44.89N, 111.52W"/>
    <n v="43"/>
    <n v="13054"/>
    <n v="13054"/>
    <x v="24"/>
  </r>
  <r>
    <n v="52"/>
    <x v="2681"/>
    <s v="MC-09"/>
    <s v="18.25N, 131.63W"/>
    <n v="96"/>
    <n v="5812"/>
    <n v="5812"/>
    <x v="5"/>
  </r>
  <r>
    <n v="27"/>
    <x v="2682"/>
    <s v="MC-30"/>
    <s v="76.32S, 89.55E"/>
    <n v="63"/>
    <n v="6618"/>
    <n v="6618"/>
    <x v="15"/>
  </r>
  <r>
    <n v="12"/>
    <x v="2683"/>
    <s v="MC-09"/>
    <s v="2.90N, 124.78W"/>
    <n v="365"/>
    <n v="629"/>
    <n v="0"/>
    <x v="5"/>
  </r>
  <r>
    <n v="39"/>
    <x v="2684"/>
    <s v="MC-24"/>
    <s v="42.43S, 175.77W"/>
    <n v="37"/>
    <n v="4076"/>
    <n v="4076"/>
    <x v="10"/>
  </r>
  <r>
    <n v="20"/>
    <x v="2340"/>
    <s v="MC-28"/>
    <s v="46.68S, 81.23E"/>
    <n v="57"/>
    <n v="14551"/>
    <n v="14551"/>
    <x v="18"/>
  </r>
  <r>
    <n v="37"/>
    <x v="2685"/>
    <s v="MC-14"/>
    <s v="4.98N, 134.28E"/>
    <n v="85"/>
    <n v="883"/>
    <n v="883"/>
    <x v="1"/>
  </r>
  <r>
    <n v="31"/>
    <x v="17"/>
    <s v="MC-03"/>
    <s v="41.63N, 70.84W"/>
    <n v="416"/>
    <n v="16330"/>
    <n v="0"/>
    <x v="24"/>
  </r>
  <r>
    <n v="77"/>
    <x v="1739"/>
    <s v="MC-28"/>
    <s v="31.84S, 99.17E"/>
    <n v="57"/>
    <n v="8791"/>
    <n v="8791"/>
    <x v="18"/>
  </r>
  <r>
    <n v="90"/>
    <x v="1627"/>
    <s v="MC-30"/>
    <s v="69.15S, 146.79W"/>
    <n v="221"/>
    <n v="6618"/>
    <n v="0"/>
    <x v="15"/>
  </r>
  <r>
    <n v="29"/>
    <x v="2686"/>
    <s v="MC-24"/>
    <s v="36.73S, 132.13W"/>
    <n v="292"/>
    <n v="2054"/>
    <n v="0"/>
    <x v="10"/>
  </r>
  <r>
    <n v="32"/>
    <x v="2687"/>
    <s v="MC-25"/>
    <s v="51.32S, 113.04W"/>
    <n v="59"/>
    <n v="6006"/>
    <n v="6006"/>
    <x v="16"/>
  </r>
  <r>
    <n v="23"/>
    <x v="2688"/>
    <s v="MC-24"/>
    <s v="44.10S, 159.65W"/>
    <n v="137"/>
    <n v="5255"/>
    <n v="0"/>
    <x v="10"/>
  </r>
  <r>
    <n v="32"/>
    <x v="2689"/>
    <s v="MC-17"/>
    <s v="17.59S, 113.05W"/>
    <n v="181"/>
    <n v="2461"/>
    <n v="0"/>
    <x v="20"/>
  </r>
  <r>
    <n v="95"/>
    <x v="2690"/>
    <s v="MC-17"/>
    <s v="11.54S, 92.71W"/>
    <n v="212"/>
    <n v="1267"/>
    <n v="0"/>
    <x v="20"/>
  </r>
  <r>
    <n v="24"/>
    <x v="2628"/>
    <s v="MC-29"/>
    <s v="31.33S, 136.59E"/>
    <n v="231"/>
    <n v="2599"/>
    <n v="0"/>
    <x v="3"/>
  </r>
  <r>
    <n v="71"/>
    <x v="2691"/>
    <s v="MC-24"/>
    <s v="38.69S, 146.09W"/>
    <n v="307"/>
    <n v="883"/>
    <n v="0"/>
    <x v="10"/>
  </r>
  <r>
    <n v="54"/>
    <x v="1450"/>
    <s v="MC-14"/>
    <s v="13.12N, 113.00E"/>
    <n v="181"/>
    <n v="9985"/>
    <n v="0"/>
    <x v="1"/>
  </r>
  <r>
    <n v="47"/>
    <x v="2692"/>
    <s v="MC-04"/>
    <s v="41.15N, 5.35W"/>
    <n v="152"/>
    <n v="3764"/>
    <n v="0"/>
    <x v="7"/>
  </r>
  <r>
    <n v="17"/>
    <x v="2693"/>
    <s v="MC-13"/>
    <s v="18.97N, 88.52E"/>
    <n v="152"/>
    <n v="3612"/>
    <n v="0"/>
    <x v="0"/>
  </r>
  <r>
    <n v="44"/>
    <x v="1229"/>
    <s v="MC-07"/>
    <s v="59.34N, 152.09E"/>
    <n v="196"/>
    <n v="19313"/>
    <n v="0"/>
    <x v="4"/>
  </r>
  <r>
    <n v="30"/>
    <x v="561"/>
    <s v="MC-10"/>
    <s v="27.40N, 87.27W"/>
    <n v="344"/>
    <n v="6205"/>
    <n v="0"/>
    <x v="23"/>
  </r>
  <r>
    <n v="95"/>
    <x v="2694"/>
    <s v="MC-10"/>
    <s v="15.00N, 72.45W"/>
    <n v="212"/>
    <n v="6205"/>
    <n v="0"/>
    <x v="23"/>
  </r>
  <r>
    <n v="63"/>
    <x v="2695"/>
    <s v="MC-28"/>
    <s v="41.95S, 117.35E"/>
    <n v="389"/>
    <n v="5255"/>
    <n v="0"/>
    <x v="18"/>
  </r>
  <r>
    <n v="71"/>
    <x v="2696"/>
    <s v="MC-24"/>
    <s v="41.43S, 147.55W"/>
    <n v="212"/>
    <n v="4076"/>
    <n v="0"/>
    <x v="10"/>
  </r>
  <r>
    <n v="88"/>
    <x v="1982"/>
    <s v="MC-19"/>
    <s v="17.06S, 16.92W"/>
    <n v="157"/>
    <n v="4076"/>
    <n v="0"/>
    <x v="14"/>
  </r>
  <r>
    <n v="39"/>
    <x v="2183"/>
    <s v="MC-30"/>
    <s v="80.98S, 172.51W"/>
    <n v="43"/>
    <n v="5255"/>
    <n v="5255"/>
    <x v="15"/>
  </r>
  <r>
    <n v="94"/>
    <x v="2697"/>
    <s v="MC-29"/>
    <s v="51.25S, 136.36E"/>
    <n v="128"/>
    <n v="1010"/>
    <n v="0"/>
    <x v="3"/>
  </r>
  <r>
    <n v="55"/>
    <x v="2440"/>
    <s v="MC-07"/>
    <s v="33.25N, 147.85E"/>
    <n v="93"/>
    <n v="1656"/>
    <n v="1656"/>
    <x v="4"/>
  </r>
  <r>
    <n v="72"/>
    <x v="2698"/>
    <s v="MC-24"/>
    <s v="46.61S, 129.85W"/>
    <n v="163"/>
    <n v="15109"/>
    <n v="0"/>
    <x v="10"/>
  </r>
  <r>
    <n v="28"/>
    <x v="2699"/>
    <s v="MC-25"/>
    <s v="44.17S, 69.83W"/>
    <n v="133"/>
    <n v="10313"/>
    <n v="0"/>
    <x v="16"/>
  </r>
  <r>
    <n v="97"/>
    <x v="2700"/>
    <s v="MC-01"/>
    <s v="79.52N, 13.74W"/>
    <n v="277"/>
    <n v="1526"/>
    <n v="0"/>
    <x v="19"/>
  </r>
  <r>
    <n v="69"/>
    <x v="2701"/>
    <s v="MC-01"/>
    <s v="86.53N, 160.85E"/>
    <n v="85"/>
    <n v="1920"/>
    <n v="1920"/>
    <x v="19"/>
  </r>
  <r>
    <n v="49"/>
    <x v="2702"/>
    <s v="MC-19"/>
    <s v="22.22S, 22.53W"/>
    <n v="142"/>
    <n v="8000"/>
    <n v="0"/>
    <x v="14"/>
  </r>
  <r>
    <n v="49"/>
    <x v="2703"/>
    <s v="MC-19"/>
    <s v="22.11S, 24.68W"/>
    <n v="57"/>
    <n v="1267"/>
    <n v="1267"/>
    <x v="14"/>
  </r>
  <r>
    <n v="85"/>
    <x v="1544"/>
    <s v="MC-14"/>
    <s v="10.10N, 95.04E"/>
    <n v="96"/>
    <n v="1920"/>
    <n v="1920"/>
    <x v="1"/>
  </r>
  <r>
    <n v="8"/>
    <x v="2704"/>
    <s v="MC-27"/>
    <s v="34.78S, 22.37E"/>
    <n v="7"/>
    <n v="4076"/>
    <n v="4076"/>
    <x v="17"/>
  </r>
  <r>
    <n v="4"/>
    <x v="2487"/>
    <s v="MC-26"/>
    <s v="46.15S, 36.57W"/>
    <n v="169"/>
    <n v="6205"/>
    <n v="0"/>
    <x v="13"/>
  </r>
  <r>
    <n v="22"/>
    <x v="2705"/>
    <s v="MC-13"/>
    <s v="16.67N, 46.22E"/>
    <n v="365"/>
    <n v="7752"/>
    <n v="0"/>
    <x v="0"/>
  </r>
  <r>
    <n v="31"/>
    <x v="2706"/>
    <s v="MC-01"/>
    <s v="70.36N, 81.09W"/>
    <n v="365"/>
    <n v="23366"/>
    <n v="0"/>
    <x v="19"/>
  </r>
  <r>
    <n v="72"/>
    <x v="2707"/>
    <s v="MC-25"/>
    <s v="43.66S, 105.25W"/>
    <n v="57"/>
    <n v="1526"/>
    <n v="1526"/>
    <x v="16"/>
  </r>
  <r>
    <n v="95"/>
    <x v="1250"/>
    <s v="MC-10"/>
    <s v="20.46N, 85.48W"/>
    <n v="1057"/>
    <n v="3461"/>
    <n v="0"/>
    <x v="23"/>
  </r>
  <r>
    <n v="40"/>
    <x v="2708"/>
    <s v="MC-23"/>
    <s v="21.15S, 143.01E"/>
    <n v="70"/>
    <n v="11771"/>
    <n v="11771"/>
    <x v="6"/>
  </r>
  <r>
    <n v="64"/>
    <x v="2709"/>
    <s v="MC-28"/>
    <s v="56.73S, 67.22E"/>
    <n v="67"/>
    <n v="2880"/>
    <n v="2880"/>
    <x v="18"/>
  </r>
  <r>
    <n v="22"/>
    <x v="2710"/>
    <s v="MC-12"/>
    <s v="2.33N, 30.57E"/>
    <n v="80"/>
    <n v="2739"/>
    <n v="2739"/>
    <x v="11"/>
  </r>
  <r>
    <n v="78"/>
    <x v="2711"/>
    <s v="MC-16"/>
    <s v="9.70S, 164.58W"/>
    <n v="524"/>
    <n v="4902"/>
    <n v="0"/>
    <x v="21"/>
  </r>
  <r>
    <n v="5"/>
    <x v="2712"/>
    <s v="MC-21"/>
    <s v="15.22S, 75.37E"/>
    <n v="231"/>
    <n v="3313"/>
    <n v="0"/>
    <x v="27"/>
  </r>
  <r>
    <n v="13"/>
    <x v="2713"/>
    <s v="MC-06"/>
    <s v="60.66N, 114.35E"/>
    <n v="52"/>
    <n v="756"/>
    <n v="756"/>
    <x v="8"/>
  </r>
  <r>
    <n v="19"/>
    <x v="2714"/>
    <s v="MC-07"/>
    <s v="49.39N, 160.64E"/>
    <n v="88"/>
    <n v="3764"/>
    <n v="3764"/>
    <x v="4"/>
  </r>
  <r>
    <n v="89"/>
    <x v="2715"/>
    <s v="MC-25"/>
    <s v="64.17S, 76.56W"/>
    <n v="137"/>
    <n v="20205"/>
    <n v="0"/>
    <x v="16"/>
  </r>
  <r>
    <n v="78"/>
    <x v="818"/>
    <s v="MC-16"/>
    <s v="6.15S, 158.88W"/>
    <n v="702"/>
    <n v="3919"/>
    <n v="0"/>
    <x v="21"/>
  </r>
  <r>
    <n v="69"/>
    <x v="2716"/>
    <s v="MC-07"/>
    <s v="45.70N, 160.16E"/>
    <n v="19"/>
    <n v="2324"/>
    <n v="2324"/>
    <x v="4"/>
  </r>
  <r>
    <n v="2"/>
    <x v="2717"/>
    <s v="MC-22"/>
    <s v="2.90S, 122.06E"/>
    <n v="113"/>
    <n v="6205"/>
    <n v="0"/>
    <x v="9"/>
  </r>
  <r>
    <n v="59"/>
    <x v="2718"/>
    <s v="MC-29"/>
    <s v="54.16S, 123.40E"/>
    <n v="96"/>
    <n v="9670"/>
    <n v="9670"/>
    <x v="3"/>
  </r>
  <r>
    <n v="61"/>
    <x v="2719"/>
    <s v="MC-26"/>
    <s v="59.46S, 17.79W"/>
    <n v="82"/>
    <n v="3612"/>
    <n v="3612"/>
    <x v="13"/>
  </r>
  <r>
    <n v="7"/>
    <x v="2720"/>
    <s v="MC-04"/>
    <s v="37.94N, 58.74W"/>
    <n v="157"/>
    <n v="5436"/>
    <n v="0"/>
    <x v="7"/>
  </r>
  <r>
    <n v="71"/>
    <x v="1022"/>
    <s v="MC-24"/>
    <s v="55.17S, 155.88W"/>
    <n v="67"/>
    <n v="17718"/>
    <n v="17718"/>
    <x v="10"/>
  </r>
  <r>
    <n v="99"/>
    <x v="2320"/>
    <s v="MC-05"/>
    <s v="45.07N, 4.49E"/>
    <n v="93"/>
    <n v="16330"/>
    <n v="16330"/>
    <x v="2"/>
  </r>
  <r>
    <n v="76"/>
    <x v="2721"/>
    <s v="MC-02"/>
    <s v="44.76N, 175.10W"/>
    <n v="100"/>
    <n v="4731"/>
    <n v="4731"/>
    <x v="29"/>
  </r>
  <r>
    <n v="73"/>
    <x v="2722"/>
    <s v="MC-30"/>
    <s v="83.44S, 56.81W"/>
    <n v="30"/>
    <n v="13527"/>
    <n v="13527"/>
    <x v="15"/>
  </r>
  <r>
    <n v="88"/>
    <x v="1576"/>
    <s v="MC-19"/>
    <s v="4.45S, 23.66W"/>
    <n v="292"/>
    <n v="3022"/>
    <n v="0"/>
    <x v="14"/>
  </r>
  <r>
    <n v="43"/>
    <x v="1563"/>
    <s v="MC-18"/>
    <s v="24.60S, 86.37W"/>
    <n v="702"/>
    <n v="3022"/>
    <n v="0"/>
    <x v="25"/>
  </r>
  <r>
    <n v="60"/>
    <x v="2014"/>
    <s v="MC-26"/>
    <s v="59.52S, 24.05W"/>
    <n v="277"/>
    <n v="12605"/>
    <n v="0"/>
    <x v="13"/>
  </r>
  <r>
    <n v="94"/>
    <x v="2723"/>
    <s v="MC-23"/>
    <s v="29.67S, 163.56E"/>
    <n v="1270"/>
    <n v="8000"/>
    <n v="0"/>
    <x v="6"/>
  </r>
  <r>
    <n v="17"/>
    <x v="2724"/>
    <s v="MC-14"/>
    <s v="16.86N, 92.17E"/>
    <n v="61"/>
    <n v="4563"/>
    <n v="4563"/>
    <x v="1"/>
  </r>
  <r>
    <n v="47"/>
    <x v="2725"/>
    <s v="MC-04"/>
    <s v="49.27N, 24.58W"/>
    <n v="188"/>
    <n v="21171"/>
    <n v="0"/>
    <x v="7"/>
  </r>
  <r>
    <n v="22"/>
    <x v="1127"/>
    <s v="MC-13"/>
    <s v="8.36N, 61.70E"/>
    <n v="36"/>
    <n v="8255"/>
    <n v="8255"/>
    <x v="0"/>
  </r>
  <r>
    <n v="41"/>
    <x v="2726"/>
    <s v="MC-05"/>
    <s v="52.38N, 31.45E"/>
    <n v="93"/>
    <n v="1920"/>
    <n v="1920"/>
    <x v="2"/>
  </r>
  <r>
    <n v="44"/>
    <x v="2727"/>
    <s v="MC-07"/>
    <s v="62.54N, 153.65E"/>
    <n v="109"/>
    <n v="4398"/>
    <n v="0"/>
    <x v="4"/>
  </r>
  <r>
    <n v="56"/>
    <x v="2728"/>
    <s v="MC-26"/>
    <s v="54.39S, 53.02W"/>
    <n v="113"/>
    <n v="3167"/>
    <n v="0"/>
    <x v="13"/>
  </r>
  <r>
    <n v="5"/>
    <x v="482"/>
    <s v="MC-21"/>
    <s v="5.22S, 47.68E"/>
    <n v="124"/>
    <n v="5812"/>
    <n v="0"/>
    <x v="27"/>
  </r>
  <r>
    <n v="17"/>
    <x v="2055"/>
    <s v="MC-14"/>
    <s v="5.75N, 104.49E"/>
    <n v="416"/>
    <n v="6618"/>
    <n v="0"/>
    <x v="1"/>
  </r>
  <r>
    <n v="95"/>
    <x v="283"/>
    <s v="MC-18"/>
    <s v="2.67S, 84.94W"/>
    <n v="59"/>
    <n v="5436"/>
    <n v="5436"/>
    <x v="25"/>
  </r>
  <r>
    <n v="98"/>
    <x v="2729"/>
    <s v="MC-28"/>
    <s v="39.64S, 68.08E"/>
    <n v="389"/>
    <n v="5255"/>
    <n v="0"/>
    <x v="18"/>
  </r>
  <r>
    <n v="95"/>
    <x v="88"/>
    <s v="MC-18"/>
    <s v="10.60S, 84.51W"/>
    <n v="120"/>
    <n v="6409"/>
    <n v="0"/>
    <x v="25"/>
  </r>
  <r>
    <n v="97"/>
    <x v="2730"/>
    <s v="MC-01"/>
    <s v="67.71N, 21.71W"/>
    <n v="43"/>
    <n v="13527"/>
    <n v="13527"/>
    <x v="19"/>
  </r>
  <r>
    <n v="10"/>
    <x v="1488"/>
    <s v="MC-26"/>
    <s v="43.24S, 56.43W"/>
    <n v="9"/>
    <n v="1526"/>
    <n v="1526"/>
    <x v="13"/>
  </r>
  <r>
    <n v="26"/>
    <x v="1695"/>
    <s v="MC-30"/>
    <s v="74.13S, 50.76E"/>
    <n v="103"/>
    <n v="13527"/>
    <n v="0"/>
    <x v="15"/>
  </r>
  <r>
    <n v="49"/>
    <x v="2731"/>
    <s v="MC-26"/>
    <s v="41.71S, 19.03W"/>
    <n v="124"/>
    <n v="19313"/>
    <n v="0"/>
    <x v="13"/>
  </r>
  <r>
    <n v="38"/>
    <x v="2732"/>
    <s v="MC-01"/>
    <s v="84.05N, 115.92W"/>
    <n v="32"/>
    <n v="5436"/>
    <n v="5436"/>
    <x v="19"/>
  </r>
  <r>
    <n v="91"/>
    <x v="2733"/>
    <s v="MC-01"/>
    <s v="76.91N, 137.61W"/>
    <n v="1270"/>
    <n v="2880"/>
    <n v="0"/>
    <x v="19"/>
  </r>
  <r>
    <n v="5"/>
    <x v="2734"/>
    <s v="MC-13"/>
    <s v="22.62N, 46.39E"/>
    <n v="241"/>
    <n v="7052"/>
    <n v="0"/>
    <x v="0"/>
  </r>
  <r>
    <n v="61"/>
    <x v="1592"/>
    <s v="MC-30"/>
    <s v="81.67S, 4.78W"/>
    <n v="188"/>
    <n v="4398"/>
    <n v="0"/>
    <x v="15"/>
  </r>
  <r>
    <n v="22"/>
    <x v="2735"/>
    <s v="MC-21"/>
    <s v="13.92S, 50.06E"/>
    <n v="52"/>
    <n v="1526"/>
    <n v="1526"/>
    <x v="27"/>
  </r>
  <r>
    <n v="47"/>
    <x v="2701"/>
    <s v="MC-11"/>
    <s v="1.84N, 28.86W"/>
    <n v="57"/>
    <n v="6205"/>
    <n v="6205"/>
    <x v="22"/>
  </r>
  <r>
    <n v="64"/>
    <x v="2736"/>
    <s v="MC-28"/>
    <s v="44.83S, 66.04E"/>
    <n v="128"/>
    <n v="29243"/>
    <n v="0"/>
    <x v="18"/>
  </r>
  <r>
    <n v="82"/>
    <x v="2737"/>
    <s v="MC-29"/>
    <s v="39.45S, 160.12E"/>
    <n v="82"/>
    <n v="11382"/>
    <n v="11382"/>
    <x v="3"/>
  </r>
  <r>
    <n v="39"/>
    <x v="2738"/>
    <s v="MC-29"/>
    <s v="51.23S, 177.25E"/>
    <n v="25"/>
    <n v="1788"/>
    <n v="1788"/>
    <x v="3"/>
  </r>
  <r>
    <n v="69"/>
    <x v="2739"/>
    <s v="MC-02"/>
    <s v="55.08N, 168.28W"/>
    <n v="17"/>
    <n v="13054"/>
    <n v="13054"/>
    <x v="29"/>
  </r>
  <r>
    <n v="18"/>
    <x v="93"/>
    <s v="MC-23"/>
    <s v="8.97S, 160.16E"/>
    <n v="152"/>
    <n v="2880"/>
    <n v="0"/>
    <x v="6"/>
  </r>
  <r>
    <n v="30"/>
    <x v="1151"/>
    <s v="MC-10"/>
    <s v="25.93N, 66.95W"/>
    <n v="252"/>
    <n v="6618"/>
    <n v="0"/>
    <x v="23"/>
  </r>
  <r>
    <n v="92"/>
    <x v="1272"/>
    <s v="MC-01"/>
    <s v="77.86N, 44.39E"/>
    <n v="20"/>
    <n v="1138"/>
    <n v="1138"/>
    <x v="19"/>
  </r>
  <r>
    <n v="76"/>
    <x v="2740"/>
    <s v="MC-15"/>
    <s v="24.67N, 153.43E"/>
    <n v="90"/>
    <n v="9670"/>
    <n v="9670"/>
    <x v="12"/>
  </r>
  <r>
    <n v="27"/>
    <x v="2741"/>
    <s v="MC-30"/>
    <s v="82.45S, 109.48E"/>
    <n v="54"/>
    <n v="1010"/>
    <n v="1010"/>
    <x v="15"/>
  </r>
  <r>
    <n v="42"/>
    <x v="2742"/>
    <s v="MC-15"/>
    <s v="5.56N, 158.23E"/>
    <n v="447"/>
    <n v="6832"/>
    <n v="0"/>
    <x v="12"/>
  </r>
  <r>
    <n v="67"/>
    <x v="59"/>
    <s v="MC-18"/>
    <s v="13.38S, 82.16W"/>
    <n v="88"/>
    <n v="629"/>
    <n v="629"/>
    <x v="25"/>
  </r>
  <r>
    <n v="34"/>
    <x v="2743"/>
    <s v="MC-14"/>
    <s v="12.14N, 121.54E"/>
    <n v="524"/>
    <n v="4398"/>
    <n v="0"/>
    <x v="1"/>
  </r>
  <r>
    <n v="23"/>
    <x v="2744"/>
    <s v="MC-16"/>
    <s v="15.65S, 169.65W"/>
    <n v="175"/>
    <n v="6618"/>
    <n v="0"/>
    <x v="21"/>
  </r>
  <r>
    <n v="56"/>
    <x v="36"/>
    <s v="MC-25"/>
    <s v="34.75S, 82.86W"/>
    <n v="17"/>
    <n v="3612"/>
    <n v="3612"/>
    <x v="16"/>
  </r>
  <r>
    <n v="41"/>
    <x v="2745"/>
    <s v="MC-05"/>
    <s v="45.31N, 21.66E"/>
    <n v="80"/>
    <n v="1526"/>
    <n v="1526"/>
    <x v="2"/>
  </r>
  <r>
    <n v="42"/>
    <x v="2746"/>
    <s v="MC-15"/>
    <s v="20.14N, 166.26E"/>
    <n v="88"/>
    <n v="12605"/>
    <n v="12605"/>
    <x v="12"/>
  </r>
  <r>
    <n v="29"/>
    <x v="2747"/>
    <s v="MC-24"/>
    <s v="41.65S, 135.58W"/>
    <n v="120"/>
    <n v="11382"/>
    <n v="0"/>
    <x v="10"/>
  </r>
  <r>
    <n v="75"/>
    <x v="2139"/>
    <s v="MC-28"/>
    <s v="51.35S, 115.73E"/>
    <n v="175"/>
    <n v="2599"/>
    <n v="0"/>
    <x v="18"/>
  </r>
  <r>
    <n v="13"/>
    <x v="2748"/>
    <s v="MC-06"/>
    <s v="64.68N, 115.64E"/>
    <n v="20"/>
    <n v="6409"/>
    <n v="6409"/>
    <x v="8"/>
  </r>
  <r>
    <n v="10"/>
    <x v="2749"/>
    <s v="MC-26"/>
    <s v="38.23S, 56.49W"/>
    <n v="12"/>
    <n v="1788"/>
    <n v="1788"/>
    <x v="13"/>
  </r>
  <r>
    <n v="7"/>
    <x v="2750"/>
    <s v="MC-04"/>
    <s v="50.86N, 54.98W"/>
    <n v="1270"/>
    <n v="26004"/>
    <n v="0"/>
    <x v="7"/>
  </r>
  <r>
    <n v="42"/>
    <x v="2751"/>
    <s v="MC-15"/>
    <s v="17.26N, 177.56E"/>
    <n v="416"/>
    <n v="6006"/>
    <n v="0"/>
    <x v="12"/>
  </r>
  <r>
    <n v="10"/>
    <x v="2675"/>
    <s v="MC-26"/>
    <s v="44.85S, 53.12W"/>
    <n v="34"/>
    <n v="1138"/>
    <n v="1138"/>
    <x v="13"/>
  </r>
  <r>
    <n v="98"/>
    <x v="2752"/>
    <s v="MC-30"/>
    <s v="71.50S, 94.73E"/>
    <n v="19"/>
    <n v="14551"/>
    <n v="14551"/>
    <x v="15"/>
  </r>
  <r>
    <n v="55"/>
    <x v="2753"/>
    <s v="MC-07"/>
    <s v="45.49N, 143.54E"/>
    <n v="264"/>
    <n v="27536"/>
    <n v="0"/>
    <x v="4"/>
  </r>
  <r>
    <n v="98"/>
    <x v="790"/>
    <s v="MC-28"/>
    <s v="58.82S, 74.39E"/>
    <n v="157"/>
    <n v="7279"/>
    <n v="0"/>
    <x v="18"/>
  </r>
  <r>
    <n v="69"/>
    <x v="2754"/>
    <s v="MC-02"/>
    <s v="59.12N, 178.93W"/>
    <n v="9"/>
    <n v="1138"/>
    <n v="1138"/>
    <x v="29"/>
  </r>
  <r>
    <n v="4"/>
    <x v="2755"/>
    <s v="MC-26"/>
    <s v="42.16S, 24.99W"/>
    <n v="113"/>
    <n v="29243"/>
    <n v="0"/>
    <x v="13"/>
  </r>
  <r>
    <n v="77"/>
    <x v="257"/>
    <s v="MC-28"/>
    <s v="42.50S, 81.40E"/>
    <n v="61"/>
    <n v="11011"/>
    <n v="11011"/>
    <x v="18"/>
  </r>
  <r>
    <n v="31"/>
    <x v="2450"/>
    <s v="MC-03"/>
    <s v="42.09N, 77.44W"/>
    <n v="36"/>
    <n v="4398"/>
    <n v="4398"/>
    <x v="24"/>
  </r>
  <r>
    <n v="4"/>
    <x v="2756"/>
    <s v="MC-26"/>
    <s v="39.72S, 38.84W"/>
    <n v="34"/>
    <n v="9985"/>
    <n v="9985"/>
    <x v="13"/>
  </r>
  <r>
    <n v="22"/>
    <x v="414"/>
    <s v="MC-20"/>
    <s v="10.84S, 40.94E"/>
    <n v="791"/>
    <n v="2599"/>
    <n v="0"/>
    <x v="26"/>
  </r>
  <r>
    <n v="46"/>
    <x v="2757"/>
    <s v="MC-30"/>
    <s v="69.39S, 122.38W"/>
    <n v="416"/>
    <n v="2054"/>
    <n v="0"/>
    <x v="15"/>
  </r>
  <r>
    <n v="60"/>
    <x v="1958"/>
    <s v="MC-26"/>
    <s v="43.94S, 29.74W"/>
    <n v="241"/>
    <n v="1010"/>
    <n v="0"/>
    <x v="13"/>
  </r>
  <r>
    <n v="31"/>
    <x v="690"/>
    <s v="MC-01"/>
    <s v="84.60N, 96.76W"/>
    <n v="482"/>
    <n v="2599"/>
    <n v="0"/>
    <x v="19"/>
  </r>
  <r>
    <n v="44"/>
    <x v="2758"/>
    <s v="MC-07"/>
    <s v="40.76N, 122.98E"/>
    <n v="163"/>
    <n v="7052"/>
    <n v="0"/>
    <x v="4"/>
  </r>
  <r>
    <n v="67"/>
    <x v="2759"/>
    <s v="MC-18"/>
    <s v="15.65S, 62.63W"/>
    <n v="106"/>
    <n v="5255"/>
    <n v="0"/>
    <x v="25"/>
  </r>
  <r>
    <n v="4"/>
    <x v="2760"/>
    <s v="MC-26"/>
    <s v="38.55S, 18.26W"/>
    <n v="163"/>
    <n v="629"/>
    <n v="0"/>
    <x v="13"/>
  </r>
  <r>
    <n v="26"/>
    <x v="2761"/>
    <s v="MC-30"/>
    <s v="66.22S, 72.97E"/>
    <n v="169"/>
    <n v="11382"/>
    <n v="0"/>
    <x v="15"/>
  </r>
  <r>
    <n v="10"/>
    <x v="2762"/>
    <s v="MC-25"/>
    <s v="34.62S, 68.28W"/>
    <n v="196"/>
    <n v="9670"/>
    <n v="0"/>
    <x v="16"/>
  </r>
  <r>
    <n v="57"/>
    <x v="2617"/>
    <s v="MC-25"/>
    <s v="37.52S, 91.74W"/>
    <n v="103"/>
    <n v="2599"/>
    <n v="0"/>
    <x v="16"/>
  </r>
  <r>
    <n v="36"/>
    <x v="2763"/>
    <s v="MC-08"/>
    <s v="10.92N, 169.89W"/>
    <n v="50"/>
    <n v="6618"/>
    <n v="6618"/>
    <x v="28"/>
  </r>
  <r>
    <n v="88"/>
    <x v="2764"/>
    <s v="MC-19"/>
    <s v="21.49S, 18.28W"/>
    <n v="15"/>
    <n v="2739"/>
    <n v="2739"/>
    <x v="14"/>
  </r>
  <r>
    <n v="69"/>
    <x v="2765"/>
    <s v="MC-01"/>
    <s v="71.18N, 144.58E"/>
    <n v="85"/>
    <n v="5255"/>
    <n v="5255"/>
    <x v="19"/>
  </r>
  <r>
    <n v="4"/>
    <x v="2766"/>
    <s v="MC-26"/>
    <s v="53.24S, 41.49W"/>
    <n v="152"/>
    <n v="5436"/>
    <n v="0"/>
    <x v="13"/>
  </r>
  <r>
    <n v="44"/>
    <x v="1485"/>
    <s v="MC-01"/>
    <s v="76.46N, 112.75E"/>
    <n v="72"/>
    <n v="9670"/>
    <n v="9670"/>
    <x v="19"/>
  </r>
  <r>
    <n v="32"/>
    <x v="2767"/>
    <s v="MC-25"/>
    <s v="35.69S, 102.42W"/>
    <n v="157"/>
    <n v="1396"/>
    <n v="0"/>
    <x v="16"/>
  </r>
  <r>
    <n v="75"/>
    <x v="2768"/>
    <s v="MC-28"/>
    <s v="36.19S, 106.64E"/>
    <n v="9"/>
    <n v="5076"/>
    <n v="5076"/>
    <x v="18"/>
  </r>
  <r>
    <n v="34"/>
    <x v="2769"/>
    <s v="MC-14"/>
    <s v="12.48N, 109.81E"/>
    <n v="63"/>
    <n v="5812"/>
    <n v="5812"/>
    <x v="1"/>
  </r>
  <r>
    <n v="58"/>
    <x v="2030"/>
    <s v="MC-26"/>
    <s v="53.45S, 16.65W"/>
    <n v="241"/>
    <n v="8255"/>
    <n v="0"/>
    <x v="13"/>
  </r>
  <r>
    <n v="51"/>
    <x v="2770"/>
    <s v="MC-26"/>
    <s v="54.47S, 38.56W"/>
    <n v="482"/>
    <n v="17000"/>
    <n v="0"/>
    <x v="13"/>
  </r>
  <r>
    <n v="32"/>
    <x v="2771"/>
    <s v="MC-25"/>
    <s v="48.81S, 114.68W"/>
    <n v="524"/>
    <n v="5812"/>
    <n v="0"/>
    <x v="16"/>
  </r>
  <r>
    <n v="42"/>
    <x v="2772"/>
    <s v="MC-07"/>
    <s v="51.91N, 172.70E"/>
    <n v="147"/>
    <n v="10313"/>
    <n v="0"/>
    <x v="4"/>
  </r>
  <r>
    <n v="17"/>
    <x v="2688"/>
    <s v="MC-06"/>
    <s v="32.96N, 111.02E"/>
    <n v="85"/>
    <n v="4902"/>
    <n v="4902"/>
    <x v="8"/>
  </r>
  <r>
    <n v="35"/>
    <x v="2773"/>
    <s v="MC-17"/>
    <s v="20.04S, 95.10W"/>
    <n v="88"/>
    <n v="11771"/>
    <n v="11771"/>
    <x v="20"/>
  </r>
  <r>
    <n v="99"/>
    <x v="2774"/>
    <s v="MC-12"/>
    <s v="13.36N, 25.01E"/>
    <n v="82"/>
    <n v="2739"/>
    <n v="2739"/>
    <x v="11"/>
  </r>
  <r>
    <n v="86"/>
    <x v="2775"/>
    <s v="MC-01"/>
    <s v="84.52N, 141.36E"/>
    <n v="93"/>
    <n v="4731"/>
    <n v="4731"/>
    <x v="19"/>
  </r>
  <r>
    <n v="95"/>
    <x v="1835"/>
    <s v="MC-10"/>
    <s v="12.99N, 65.41W"/>
    <n v="39"/>
    <n v="3313"/>
    <n v="3313"/>
    <x v="23"/>
  </r>
  <r>
    <n v="12"/>
    <x v="2776"/>
    <s v="MC-09"/>
    <s v="2.95N, 105.76W"/>
    <n v="85"/>
    <n v="756"/>
    <n v="756"/>
    <x v="5"/>
  </r>
  <r>
    <n v="2"/>
    <x v="2777"/>
    <s v="MC-14"/>
    <s v="19.80N, 102.26E"/>
    <n v="389"/>
    <n v="5436"/>
    <n v="0"/>
    <x v="1"/>
  </r>
  <r>
    <n v="74"/>
    <x v="2778"/>
    <s v="MC-12"/>
    <s v="26.07N, 13.83E"/>
    <n v="344"/>
    <n v="5622"/>
    <n v="0"/>
    <x v="11"/>
  </r>
  <r>
    <n v="5"/>
    <x v="2779"/>
    <s v="MC-13"/>
    <s v="6.26N, 75.81E"/>
    <n v="252"/>
    <n v="5622"/>
    <n v="0"/>
    <x v="0"/>
  </r>
  <r>
    <n v="60"/>
    <x v="962"/>
    <s v="MC-26"/>
    <s v="46.57S, 38.43W"/>
    <n v="157"/>
    <n v="11382"/>
    <n v="0"/>
    <x v="13"/>
  </r>
  <r>
    <n v="31"/>
    <x v="2780"/>
    <s v="MC-01"/>
    <s v="67.98N, 100.91W"/>
    <n v="65"/>
    <n v="7052"/>
    <n v="7052"/>
    <x v="19"/>
  </r>
  <r>
    <n v="92"/>
    <x v="2781"/>
    <s v="MC-01"/>
    <s v="73.58N, 59.75E"/>
    <n v="147"/>
    <n v="16330"/>
    <n v="0"/>
    <x v="19"/>
  </r>
  <r>
    <n v="77"/>
    <x v="2782"/>
    <s v="MC-22"/>
    <s v="17.75S, 99.66E"/>
    <n v="27"/>
    <n v="10313"/>
    <n v="10313"/>
    <x v="9"/>
  </r>
  <r>
    <n v="13"/>
    <x v="2783"/>
    <s v="MC-07"/>
    <s v="48.09N, 124.29E"/>
    <n v="212"/>
    <n v="14025"/>
    <n v="0"/>
    <x v="4"/>
  </r>
  <r>
    <n v="52"/>
    <x v="2784"/>
    <s v="MC-09"/>
    <s v="16.59N, 102.41W"/>
    <n v="59"/>
    <n v="11011"/>
    <n v="11011"/>
    <x v="5"/>
  </r>
  <r>
    <n v="35"/>
    <x v="2785"/>
    <s v="MC-17"/>
    <s v="6.15S, 103.66W"/>
    <n v="137"/>
    <n v="2054"/>
    <n v="0"/>
    <x v="20"/>
  </r>
  <r>
    <n v="75"/>
    <x v="2786"/>
    <s v="MC-28"/>
    <s v="34.79S, 97.80E"/>
    <n v="163"/>
    <n v="2739"/>
    <n v="0"/>
    <x v="18"/>
  </r>
  <r>
    <n v="62"/>
    <x v="2592"/>
    <s v="MC-12"/>
    <s v="18.12N, 42.06E"/>
    <n v="147"/>
    <n v="3313"/>
    <n v="0"/>
    <x v="11"/>
  </r>
  <r>
    <n v="44"/>
    <x v="2787"/>
    <s v="MC-01"/>
    <s v="78.18N, 127.34E"/>
    <n v="48"/>
    <n v="5076"/>
    <n v="5076"/>
    <x v="19"/>
  </r>
  <r>
    <n v="20"/>
    <x v="2788"/>
    <s v="MC-28"/>
    <s v="38.26S, 76.28E"/>
    <n v="100"/>
    <n v="2599"/>
    <n v="2599"/>
    <x v="18"/>
  </r>
  <r>
    <n v="29"/>
    <x v="2789"/>
    <s v="MC-24"/>
    <s v="48.67S, 144.85W"/>
    <n v="54"/>
    <n v="17718"/>
    <n v="17718"/>
    <x v="10"/>
  </r>
  <r>
    <n v="5"/>
    <x v="601"/>
    <s v="MC-21"/>
    <s v="9.20S, 52.31E"/>
    <n v="231"/>
    <n v="8000"/>
    <n v="0"/>
    <x v="27"/>
  </r>
  <r>
    <n v="78"/>
    <x v="2790"/>
    <s v="MC-16"/>
    <s v="10.65S, 152.03W"/>
    <n v="106"/>
    <n v="1010"/>
    <n v="0"/>
    <x v="21"/>
  </r>
  <r>
    <n v="72"/>
    <x v="2791"/>
    <s v="MC-25"/>
    <s v="41.21S, 112.29W"/>
    <n v="252"/>
    <n v="9074"/>
    <n v="0"/>
    <x v="16"/>
  </r>
  <r>
    <n v="35"/>
    <x v="2792"/>
    <s v="MC-17"/>
    <s v="28.93S, 113.05W"/>
    <n v="100"/>
    <n v="1656"/>
    <n v="1656"/>
    <x v="20"/>
  </r>
  <r>
    <n v="92"/>
    <x v="2793"/>
    <s v="MC-01"/>
    <s v="72.78N, 58.94E"/>
    <n v="29"/>
    <n v="63326"/>
    <n v="63326"/>
    <x v="19"/>
  </r>
  <r>
    <n v="59"/>
    <x v="2794"/>
    <s v="MC-29"/>
    <s v="50.73S, 129.37E"/>
    <n v="103"/>
    <n v="19313"/>
    <n v="0"/>
    <x v="3"/>
  </r>
  <r>
    <n v="5"/>
    <x v="1814"/>
    <s v="MC-13"/>
    <s v="12.29N, 64.00E"/>
    <n v="905"/>
    <n v="6832"/>
    <n v="0"/>
    <x v="0"/>
  </r>
  <r>
    <n v="69"/>
    <x v="2795"/>
    <s v="MC-01"/>
    <s v="69.96N, 163.69E"/>
    <n v="11"/>
    <n v="41937"/>
    <n v="41937"/>
    <x v="19"/>
  </r>
  <r>
    <n v="69"/>
    <x v="1941"/>
    <s v="MC-01"/>
    <s v="83.31N, 162.23E"/>
    <n v="37"/>
    <n v="4076"/>
    <n v="4076"/>
    <x v="19"/>
  </r>
  <r>
    <n v="4"/>
    <x v="1802"/>
    <s v="MC-26"/>
    <s v="60.28S, 23.94W"/>
    <n v="277"/>
    <n v="10654"/>
    <n v="0"/>
    <x v="13"/>
  </r>
  <r>
    <n v="79"/>
    <x v="837"/>
    <s v="MC-14"/>
    <s v="14.96N, 131.23E"/>
    <n v="75"/>
    <n v="2461"/>
    <n v="2461"/>
    <x v="1"/>
  </r>
  <r>
    <n v="5"/>
    <x v="2796"/>
    <s v="MC-13"/>
    <s v="13.55N, 72.19E"/>
    <n v="905"/>
    <n v="6205"/>
    <n v="0"/>
    <x v="0"/>
  </r>
  <r>
    <n v="34"/>
    <x v="2797"/>
    <s v="MC-06"/>
    <s v="32.18N, 109.53E"/>
    <n v="124"/>
    <n v="8519"/>
    <n v="0"/>
    <x v="8"/>
  </r>
  <r>
    <n v="18"/>
    <x v="2798"/>
    <s v="MC-23"/>
    <s v="16.20S, 146.66E"/>
    <n v="59"/>
    <n v="1396"/>
    <n v="1396"/>
    <x v="6"/>
  </r>
  <r>
    <n v="70"/>
    <x v="2799"/>
    <s v="MC-19"/>
    <s v="14.75S, 36.11W"/>
    <n v="106"/>
    <n v="1788"/>
    <n v="0"/>
    <x v="14"/>
  </r>
  <r>
    <n v="79"/>
    <x v="2800"/>
    <s v="MC-22"/>
    <s v="1.74S, 132.19E"/>
    <n v="77"/>
    <n v="3167"/>
    <n v="3167"/>
    <x v="9"/>
  </r>
  <r>
    <n v="40"/>
    <x v="2801"/>
    <s v="MC-23"/>
    <s v="29.79S, 160.16E"/>
    <n v="24"/>
    <n v="8000"/>
    <n v="8000"/>
    <x v="6"/>
  </r>
  <r>
    <n v="42"/>
    <x v="1124"/>
    <s v="MC-07"/>
    <s v="43.69N, 167.09E"/>
    <n v="9"/>
    <n v="6618"/>
    <n v="6618"/>
    <x v="4"/>
  </r>
  <r>
    <n v="52"/>
    <x v="229"/>
    <s v="MC-17"/>
    <s v="4.07S, 106.95W"/>
    <n v="292"/>
    <n v="2054"/>
    <n v="0"/>
    <x v="20"/>
  </r>
  <r>
    <n v="76"/>
    <x v="2802"/>
    <s v="MC-02"/>
    <s v="32.37N, 170.26W"/>
    <n v="124"/>
    <n v="3612"/>
    <n v="0"/>
    <x v="29"/>
  </r>
  <r>
    <n v="4"/>
    <x v="2803"/>
    <s v="MC-26"/>
    <s v="62.74S, 3.44W"/>
    <n v="70"/>
    <n v="1010"/>
    <n v="1010"/>
    <x v="13"/>
  </r>
  <r>
    <n v="59"/>
    <x v="2804"/>
    <s v="MC-29"/>
    <s v="35.04S, 131.60E"/>
    <n v="34"/>
    <n v="7052"/>
    <n v="7052"/>
    <x v="3"/>
  </r>
  <r>
    <n v="83"/>
    <x v="2805"/>
    <s v="MC-06"/>
    <s v="49.15N, 94.18E"/>
    <n v="905"/>
    <n v="17000"/>
    <n v="0"/>
    <x v="8"/>
  </r>
  <r>
    <n v="5"/>
    <x v="2806"/>
    <s v="MC-13"/>
    <s v="2.81N, 56.24E"/>
    <n v="241"/>
    <n v="6618"/>
    <n v="0"/>
    <x v="0"/>
  </r>
  <r>
    <n v="87"/>
    <x v="1831"/>
    <s v="MC-26"/>
    <s v="31.65S, 34.78W"/>
    <n v="482"/>
    <n v="4076"/>
    <n v="0"/>
    <x v="13"/>
  </r>
  <r>
    <n v="28"/>
    <x v="2807"/>
    <s v="MC-30"/>
    <s v="80.57S, 81.47W"/>
    <n v="905"/>
    <n v="1788"/>
    <n v="0"/>
    <x v="15"/>
  </r>
  <r>
    <n v="86"/>
    <x v="2808"/>
    <s v="MC-06"/>
    <s v="53.78N, 114.02E"/>
    <n v="85"/>
    <n v="6409"/>
    <n v="6409"/>
    <x v="8"/>
  </r>
  <r>
    <n v="9"/>
    <x v="2809"/>
    <s v="MC-19"/>
    <s v="11.37S, 4.02W"/>
    <n v="109"/>
    <n v="9074"/>
    <n v="0"/>
    <x v="14"/>
  </r>
  <r>
    <n v="66"/>
    <x v="2810"/>
    <s v="MC-15"/>
    <s v="7.57N, 168.18E"/>
    <n v="48"/>
    <n v="1920"/>
    <n v="1920"/>
    <x v="12"/>
  </r>
  <r>
    <n v="76"/>
    <x v="2811"/>
    <s v="MC-07"/>
    <s v="35.37N, 152.94E"/>
    <n v="169"/>
    <n v="4398"/>
    <n v="0"/>
    <x v="4"/>
  </r>
  <r>
    <n v="93"/>
    <x v="2812"/>
    <s v="MC-03"/>
    <s v="49.34N, 107.96W"/>
    <n v="29"/>
    <n v="6409"/>
    <n v="6409"/>
    <x v="24"/>
  </r>
  <r>
    <n v="30"/>
    <x v="2813"/>
    <s v="MC-10"/>
    <s v="5.08N, 59.16W"/>
    <n v="65"/>
    <n v="4902"/>
    <n v="4902"/>
    <x v="23"/>
  </r>
  <r>
    <n v="39"/>
    <x v="2814"/>
    <s v="MC-30"/>
    <s v="68.11S, 175.47W"/>
    <n v="137"/>
    <n v="1138"/>
    <n v="0"/>
    <x v="15"/>
  </r>
  <r>
    <n v="49"/>
    <x v="2815"/>
    <s v="MC-19"/>
    <s v="29.31S, 22.76W"/>
    <n v="63"/>
    <n v="13054"/>
    <n v="13054"/>
    <x v="14"/>
  </r>
  <r>
    <n v="31"/>
    <x v="2816"/>
    <s v="MC-03"/>
    <s v="58.82N, 80.40W"/>
    <n v="124"/>
    <n v="6006"/>
    <n v="0"/>
    <x v="24"/>
  </r>
  <r>
    <n v="60"/>
    <x v="2218"/>
    <s v="MC-26"/>
    <s v="41.38S, 15.60W"/>
    <n v="72"/>
    <n v="3313"/>
    <n v="3313"/>
    <x v="13"/>
  </r>
  <r>
    <n v="27"/>
    <x v="2817"/>
    <s v="MC-28"/>
    <s v="54.55S, 105.18E"/>
    <n v="36"/>
    <n v="3919"/>
    <n v="3919"/>
    <x v="18"/>
  </r>
  <r>
    <n v="45"/>
    <x v="2818"/>
    <s v="MC-13"/>
    <s v="2.35N, 46.71E"/>
    <n v="325"/>
    <n v="1138"/>
    <n v="0"/>
    <x v="0"/>
  </r>
  <r>
    <n v="66"/>
    <x v="2819"/>
    <s v="MC-23"/>
    <s v="2.57S, 145.66E"/>
    <n v="264"/>
    <n v="4235"/>
    <n v="0"/>
    <x v="6"/>
  </r>
  <r>
    <n v="15"/>
    <x v="2820"/>
    <s v="MC-24"/>
    <s v="34.64S, 155.94W"/>
    <n v="100"/>
    <n v="5255"/>
    <n v="5255"/>
    <x v="10"/>
  </r>
  <r>
    <n v="45"/>
    <x v="2821"/>
    <s v="MC-21"/>
    <s v="9.66S, 54.45E"/>
    <n v="163"/>
    <n v="6205"/>
    <n v="0"/>
    <x v="27"/>
  </r>
  <r>
    <n v="55"/>
    <x v="105"/>
    <s v="MC-07"/>
    <s v="47.23N, 140.09E"/>
    <n v="482"/>
    <n v="1920"/>
    <n v="0"/>
    <x v="4"/>
  </r>
  <r>
    <n v="31"/>
    <x v="2822"/>
    <s v="MC-03"/>
    <s v="59.93N, 103.49W"/>
    <n v="82"/>
    <n v="2188"/>
    <n v="2188"/>
    <x v="24"/>
  </r>
  <r>
    <n v="38"/>
    <x v="941"/>
    <s v="MC-01"/>
    <s v="72.84N, 125.53W"/>
    <n v="124"/>
    <n v="6409"/>
    <n v="0"/>
    <x v="19"/>
  </r>
  <r>
    <n v="72"/>
    <x v="2823"/>
    <s v="MC-17"/>
    <s v="19.77S, 114.71W"/>
    <n v="389"/>
    <n v="2324"/>
    <n v="0"/>
    <x v="20"/>
  </r>
  <r>
    <n v="4"/>
    <x v="442"/>
    <s v="MC-26"/>
    <s v="41.82S, 21.17W"/>
    <n v="702"/>
    <n v="12178"/>
    <n v="0"/>
    <x v="13"/>
  </r>
  <r>
    <n v="17"/>
    <x v="2824"/>
    <s v="MC-06"/>
    <s v="32.00N, 84.68E"/>
    <n v="277"/>
    <n v="9074"/>
    <n v="0"/>
    <x v="8"/>
  </r>
  <r>
    <n v="47"/>
    <x v="579"/>
    <s v="MC-04"/>
    <s v="31.22N, 28.06W"/>
    <n v="80"/>
    <n v="6006"/>
    <n v="6006"/>
    <x v="7"/>
  </r>
  <r>
    <n v="22"/>
    <x v="1430"/>
    <s v="MC-20"/>
    <s v="4.27S, 40.04E"/>
    <n v="90"/>
    <n v="3167"/>
    <n v="3167"/>
    <x v="26"/>
  </r>
  <r>
    <n v="27"/>
    <x v="2825"/>
    <s v="MC-30"/>
    <s v="82.99S, 124.05E"/>
    <n v="85"/>
    <n v="2739"/>
    <n v="2739"/>
    <x v="15"/>
  </r>
  <r>
    <n v="91"/>
    <x v="2826"/>
    <s v="MC-01"/>
    <s v="85.97N, 137.58W"/>
    <n v="70"/>
    <n v="11011"/>
    <n v="11011"/>
    <x v="19"/>
  </r>
  <r>
    <n v="41"/>
    <x v="2827"/>
    <s v="MC-05"/>
    <s v="47.88N, 53.82E"/>
    <n v="277"/>
    <n v="35789"/>
    <n v="0"/>
    <x v="2"/>
  </r>
  <r>
    <n v="89"/>
    <x v="2828"/>
    <s v="MC-30"/>
    <s v="73.55S, 105.58W"/>
    <n v="1270"/>
    <n v="12178"/>
    <n v="0"/>
    <x v="15"/>
  </r>
  <r>
    <n v="84"/>
    <x v="2829"/>
    <s v="MC-07"/>
    <s v="49.47N, 135.49E"/>
    <n v="54"/>
    <n v="4563"/>
    <n v="4563"/>
    <x v="4"/>
  </r>
  <r>
    <n v="4"/>
    <x v="2830"/>
    <s v="MC-19"/>
    <s v="26.82S, 30.07W"/>
    <n v="15"/>
    <n v="9985"/>
    <n v="9985"/>
    <x v="14"/>
  </r>
  <r>
    <n v="86"/>
    <x v="2571"/>
    <s v="MC-07"/>
    <s v="52.86N, 142.41E"/>
    <n v="36"/>
    <n v="8255"/>
    <n v="8255"/>
    <x v="4"/>
  </r>
  <r>
    <n v="99"/>
    <x v="2831"/>
    <s v="MC-11"/>
    <s v="16.78N, 11.26W"/>
    <n v="204"/>
    <n v="10313"/>
    <n v="0"/>
    <x v="22"/>
  </r>
  <r>
    <n v="10"/>
    <x v="2832"/>
    <s v="MC-18"/>
    <s v="21.13S, 64.17W"/>
    <n v="100"/>
    <n v="12605"/>
    <n v="12605"/>
    <x v="25"/>
  </r>
  <r>
    <n v="31"/>
    <x v="2833"/>
    <s v="MC-03"/>
    <s v="57.98N, 105.39W"/>
    <n v="11"/>
    <n v="14025"/>
    <n v="14025"/>
    <x v="24"/>
  </r>
  <r>
    <n v="44"/>
    <x v="2834"/>
    <s v="MC-07"/>
    <s v="58.13N, 146.84E"/>
    <n v="241"/>
    <n v="2188"/>
    <n v="0"/>
    <x v="4"/>
  </r>
  <r>
    <n v="82"/>
    <x v="2421"/>
    <s v="MC-29"/>
    <s v="53.42S, 167.46E"/>
    <n v="48"/>
    <n v="18486"/>
    <n v="18486"/>
    <x v="3"/>
  </r>
  <r>
    <n v="40"/>
    <x v="2835"/>
    <s v="MC-23"/>
    <s v="20.78S, 150.16E"/>
    <n v="70"/>
    <n v="2599"/>
    <n v="2599"/>
    <x v="6"/>
  </r>
  <r>
    <n v="46"/>
    <x v="2836"/>
    <s v="MC-25"/>
    <s v="56.19S, 118.59W"/>
    <n v="72"/>
    <n v="1010"/>
    <n v="1010"/>
    <x v="16"/>
  </r>
  <r>
    <n v="42"/>
    <x v="1993"/>
    <s v="MC-15"/>
    <s v="14.65N, 165.64E"/>
    <n v="152"/>
    <n v="8791"/>
    <n v="0"/>
    <x v="12"/>
  </r>
  <r>
    <n v="31"/>
    <x v="2395"/>
    <s v="MC-01"/>
    <s v="84.83N, 92.08W"/>
    <n v="25"/>
    <n v="27536"/>
    <n v="27536"/>
    <x v="19"/>
  </r>
  <r>
    <n v="99"/>
    <x v="2646"/>
    <s v="MC-05"/>
    <s v="49.07N, 25.39E"/>
    <n v="34"/>
    <n v="17000"/>
    <n v="17000"/>
    <x v="2"/>
  </r>
  <r>
    <n v="89"/>
    <x v="2837"/>
    <s v="MC-30"/>
    <s v="79.97S, 90.54W"/>
    <n v="63"/>
    <n v="1396"/>
    <n v="1396"/>
    <x v="15"/>
  </r>
  <r>
    <n v="35"/>
    <x v="2674"/>
    <s v="MC-17"/>
    <s v="13.71S, 103.18W"/>
    <n v="82"/>
    <n v="6618"/>
    <n v="6618"/>
    <x v="20"/>
  </r>
  <r>
    <n v="39"/>
    <x v="999"/>
    <s v="MC-24"/>
    <s v="40.15S, 176.72W"/>
    <n v="14"/>
    <n v="11771"/>
    <n v="11771"/>
    <x v="10"/>
  </r>
  <r>
    <n v="72"/>
    <x v="388"/>
    <s v="MC-17"/>
    <s v="21.29S, 105.31W"/>
    <n v="482"/>
    <n v="10654"/>
    <n v="0"/>
    <x v="20"/>
  </r>
  <r>
    <n v="10"/>
    <x v="2838"/>
    <s v="MC-18"/>
    <s v="6.81S, 54.89W"/>
    <n v="157"/>
    <n v="7052"/>
    <n v="0"/>
    <x v="25"/>
  </r>
  <r>
    <n v="38"/>
    <x v="2839"/>
    <s v="MC-01"/>
    <s v="87.73N, 98.49W"/>
    <n v="196"/>
    <n v="31157"/>
    <n v="0"/>
    <x v="19"/>
  </r>
  <r>
    <n v="12"/>
    <x v="1401"/>
    <s v="MC-17"/>
    <s v="9.84S, 105.45W"/>
    <n v="181"/>
    <n v="2880"/>
    <n v="0"/>
    <x v="20"/>
  </r>
  <r>
    <n v="10"/>
    <x v="2840"/>
    <s v="MC-18"/>
    <s v="22.46S, 65.17W"/>
    <n v="14"/>
    <n v="8791"/>
    <n v="8791"/>
    <x v="25"/>
  </r>
  <r>
    <n v="9"/>
    <x v="2841"/>
    <s v="MC-19"/>
    <s v="7.84S, 24.57W"/>
    <n v="325"/>
    <n v="5622"/>
    <n v="0"/>
    <x v="14"/>
  </r>
  <r>
    <n v="37"/>
    <x v="2842"/>
    <s v="MC-15"/>
    <s v="19.46N, 138.02E"/>
    <n v="572"/>
    <n v="3167"/>
    <n v="0"/>
    <x v="12"/>
  </r>
  <r>
    <n v="47"/>
    <x v="2843"/>
    <s v="MC-12"/>
    <s v="8.12N, 2.01E"/>
    <n v="1270"/>
    <n v="5255"/>
    <n v="0"/>
    <x v="11"/>
  </r>
  <r>
    <n v="77"/>
    <x v="2844"/>
    <s v="MC-21"/>
    <s v="26.13S, 83.59E"/>
    <n v="137"/>
    <n v="6205"/>
    <n v="0"/>
    <x v="27"/>
  </r>
  <r>
    <n v="9"/>
    <x v="1794"/>
    <s v="MC-20"/>
    <s v="24.63S, 9.86E"/>
    <n v="14"/>
    <n v="1010"/>
    <n v="1010"/>
    <x v="26"/>
  </r>
  <r>
    <n v="26"/>
    <x v="2845"/>
    <s v="MC-28"/>
    <s v="49.41S, 63.42E"/>
    <n v="231"/>
    <n v="8791"/>
    <n v="0"/>
    <x v="18"/>
  </r>
  <r>
    <n v="41"/>
    <x v="1515"/>
    <s v="MC-01"/>
    <s v="73.31N, 37.84E"/>
    <n v="791"/>
    <n v="6006"/>
    <n v="0"/>
    <x v="19"/>
  </r>
  <r>
    <n v="79"/>
    <x v="2846"/>
    <s v="MC-14"/>
    <s v="28.52N, 133.01E"/>
    <n v="631"/>
    <n v="11382"/>
    <n v="0"/>
    <x v="1"/>
  </r>
  <r>
    <n v="27"/>
    <x v="938"/>
    <s v="MC-28"/>
    <s v="50.85S, 118.78E"/>
    <n v="80"/>
    <n v="29243"/>
    <n v="29243"/>
    <x v="18"/>
  </r>
  <r>
    <n v="5"/>
    <x v="2847"/>
    <s v="MC-13"/>
    <s v="13.31N, 64.63E"/>
    <n v="54"/>
    <n v="5436"/>
    <n v="5436"/>
    <x v="0"/>
  </r>
  <r>
    <n v="27"/>
    <x v="2848"/>
    <s v="MC-30"/>
    <s v="77.70S, 108.30E"/>
    <n v="14"/>
    <n v="7279"/>
    <n v="7279"/>
    <x v="15"/>
  </r>
  <r>
    <n v="52"/>
    <x v="2849"/>
    <s v="MC-09"/>
    <s v="13.24N, 134.59W"/>
    <n v="175"/>
    <n v="3919"/>
    <n v="0"/>
    <x v="5"/>
  </r>
  <r>
    <n v="61"/>
    <x v="2559"/>
    <s v="MC-30"/>
    <s v="70.78S, 41.03W"/>
    <n v="221"/>
    <n v="101649"/>
    <n v="0"/>
    <x v="15"/>
  </r>
  <r>
    <n v="73"/>
    <x v="2850"/>
    <s v="MC-30"/>
    <s v="84.18S, 81.45W"/>
    <n v="631"/>
    <n v="1920"/>
    <n v="0"/>
    <x v="15"/>
  </r>
  <r>
    <n v="12"/>
    <x v="2851"/>
    <s v="MC-17"/>
    <s v="1.41S, 113.82W"/>
    <n v="109"/>
    <n v="2324"/>
    <n v="0"/>
    <x v="20"/>
  </r>
  <r>
    <n v="83"/>
    <x v="2852"/>
    <s v="MC-06"/>
    <s v="46.70N, 86.14E"/>
    <n v="43"/>
    <n v="1396"/>
    <n v="1396"/>
    <x v="8"/>
  </r>
  <r>
    <n v="44"/>
    <x v="2853"/>
    <s v="MC-07"/>
    <s v="62.52N, 133.52E"/>
    <n v="631"/>
    <n v="756"/>
    <n v="0"/>
    <x v="4"/>
  </r>
  <r>
    <n v="52"/>
    <x v="2854"/>
    <s v="MC-16"/>
    <s v="2.28S, 143.42W"/>
    <n v="85"/>
    <n v="2461"/>
    <n v="2461"/>
    <x v="21"/>
  </r>
  <r>
    <n v="52"/>
    <x v="2855"/>
    <s v="MC-03"/>
    <s v="31.66N, 108.37W"/>
    <n v="93"/>
    <n v="14551"/>
    <n v="14551"/>
    <x v="24"/>
  </r>
  <r>
    <n v="52"/>
    <x v="2856"/>
    <s v="MC-09"/>
    <s v="13.49N, 109.92W"/>
    <n v="88"/>
    <n v="3313"/>
    <n v="3313"/>
    <x v="5"/>
  </r>
  <r>
    <n v="39"/>
    <x v="2857"/>
    <s v="MC-29"/>
    <s v="61.05S, 165.01E"/>
    <n v="72"/>
    <n v="17718"/>
    <n v="17718"/>
    <x v="3"/>
  </r>
  <r>
    <n v="24"/>
    <x v="2508"/>
    <s v="MC-29"/>
    <s v="33.17S, 135.89E"/>
    <n v="17"/>
    <n v="14025"/>
    <n v="14025"/>
    <x v="3"/>
  </r>
  <r>
    <n v="89"/>
    <x v="1598"/>
    <s v="MC-30"/>
    <s v="75.92S, 112.27W"/>
    <n v="120"/>
    <n v="13527"/>
    <n v="0"/>
    <x v="15"/>
  </r>
  <r>
    <n v="93"/>
    <x v="2858"/>
    <s v="MC-03"/>
    <s v="44.78N, 92.72W"/>
    <n v="142"/>
    <n v="20205"/>
    <n v="0"/>
    <x v="24"/>
  </r>
  <r>
    <n v="45"/>
    <x v="2859"/>
    <s v="MC-21"/>
    <s v="12.15S, 62.82E"/>
    <n v="39"/>
    <n v="7279"/>
    <n v="7279"/>
    <x v="27"/>
  </r>
  <r>
    <n v="11"/>
    <x v="2860"/>
    <s v="MC-26"/>
    <s v="48.71S, 27.07W"/>
    <n v="1057"/>
    <n v="9670"/>
    <n v="0"/>
    <x v="13"/>
  </r>
  <r>
    <n v="5"/>
    <x v="2861"/>
    <s v="MC-13"/>
    <s v="25.78N, 58.01E"/>
    <n v="14"/>
    <n v="1920"/>
    <n v="1920"/>
    <x v="0"/>
  </r>
  <r>
    <n v="76"/>
    <x v="2862"/>
    <s v="MC-02"/>
    <s v="48.44N, 168.92W"/>
    <n v="204"/>
    <n v="12178"/>
    <n v="0"/>
    <x v="29"/>
  </r>
  <r>
    <n v="35"/>
    <x v="2863"/>
    <s v="MC-17"/>
    <s v="15.32S, 111.23W"/>
    <n v="80"/>
    <n v="756"/>
    <n v="756"/>
    <x v="20"/>
  </r>
  <r>
    <n v="78"/>
    <x v="1555"/>
    <s v="MC-16"/>
    <s v="3.56S, 160.55W"/>
    <n v="241"/>
    <n v="6006"/>
    <n v="0"/>
    <x v="21"/>
  </r>
  <r>
    <n v="32"/>
    <x v="2864"/>
    <s v="MC-18"/>
    <s v="23.70S, 87.81W"/>
    <n v="59"/>
    <n v="4235"/>
    <n v="4235"/>
    <x v="25"/>
  </r>
  <r>
    <n v="56"/>
    <x v="2865"/>
    <s v="MC-25"/>
    <s v="42.70S, 79.84W"/>
    <n v="325"/>
    <n v="10654"/>
    <n v="0"/>
    <x v="16"/>
  </r>
  <r>
    <n v="9"/>
    <x v="232"/>
    <s v="MC-26"/>
    <s v="31.92S, 20.10W"/>
    <n v="15"/>
    <n v="5622"/>
    <n v="5622"/>
    <x v="13"/>
  </r>
  <r>
    <n v="54"/>
    <x v="1758"/>
    <s v="MC-14"/>
    <s v="27.15N, 98.88E"/>
    <n v="25"/>
    <n v="3313"/>
    <n v="3313"/>
    <x v="1"/>
  </r>
  <r>
    <n v="14"/>
    <x v="2866"/>
    <s v="MC-11"/>
    <s v="22.21N, 14.81W"/>
    <n v="1057"/>
    <n v="1396"/>
    <n v="0"/>
    <x v="22"/>
  </r>
  <r>
    <n v="39"/>
    <x v="690"/>
    <s v="MC-29"/>
    <s v="39.82S, 179.89E"/>
    <n v="142"/>
    <n v="22220"/>
    <n v="0"/>
    <x v="3"/>
  </r>
  <r>
    <n v="66"/>
    <x v="2867"/>
    <s v="MC-15"/>
    <s v="9.46N, 164.71E"/>
    <n v="133"/>
    <n v="5076"/>
    <n v="0"/>
    <x v="12"/>
  </r>
  <r>
    <n v="38"/>
    <x v="2868"/>
    <s v="MC-01"/>
    <s v="85.91N, 93.22W"/>
    <n v="72"/>
    <n v="1267"/>
    <n v="1267"/>
    <x v="19"/>
  </r>
  <r>
    <n v="75"/>
    <x v="2681"/>
    <s v="MC-28"/>
    <s v="42.56S, 96.91E"/>
    <n v="702"/>
    <n v="7279"/>
    <n v="0"/>
    <x v="18"/>
  </r>
  <r>
    <n v="72"/>
    <x v="2790"/>
    <s v="MC-17"/>
    <s v="16.72S, 111.29W"/>
    <n v="163"/>
    <n v="3919"/>
    <n v="0"/>
    <x v="20"/>
  </r>
  <r>
    <n v="89"/>
    <x v="2869"/>
    <s v="MC-30"/>
    <s v="66.17S, 108.85W"/>
    <n v="307"/>
    <n v="19313"/>
    <n v="0"/>
    <x v="15"/>
  </r>
  <r>
    <n v="100"/>
    <x v="2870"/>
    <s v="MC-24"/>
    <s v="62.61S, 144.08W"/>
    <n v="147"/>
    <n v="19313"/>
    <n v="0"/>
    <x v="10"/>
  </r>
  <r>
    <n v="18"/>
    <x v="2871"/>
    <s v="MC-23"/>
    <s v="14.44S, 168.29E"/>
    <n v="128"/>
    <n v="4398"/>
    <n v="0"/>
    <x v="6"/>
  </r>
  <r>
    <n v="99"/>
    <x v="2560"/>
    <s v="MC-11"/>
    <s v="23.26N, 11.56W"/>
    <n v="325"/>
    <n v="7752"/>
    <n v="0"/>
    <x v="22"/>
  </r>
  <r>
    <n v="41"/>
    <x v="2708"/>
    <s v="MC-01"/>
    <s v="86.92N, 21.79E"/>
    <n v="20"/>
    <n v="6409"/>
    <n v="6409"/>
    <x v="19"/>
  </r>
  <r>
    <n v="38"/>
    <x v="2872"/>
    <s v="MC-03"/>
    <s v="64.50N, 106.63W"/>
    <n v="175"/>
    <n v="3919"/>
    <n v="0"/>
    <x v="24"/>
  </r>
  <r>
    <n v="76"/>
    <x v="2873"/>
    <s v="MC-02"/>
    <s v="37.87N, 178.41W"/>
    <n v="48"/>
    <n v="4398"/>
    <n v="4398"/>
    <x v="29"/>
  </r>
  <r>
    <n v="56"/>
    <x v="2874"/>
    <s v="MC-25"/>
    <s v="34.21S, 87.97W"/>
    <n v="14"/>
    <n v="7279"/>
    <n v="7279"/>
    <x v="16"/>
  </r>
  <r>
    <n v="47"/>
    <x v="2875"/>
    <s v="MC-11"/>
    <s v="17.00N, 41.08W"/>
    <n v="169"/>
    <n v="4235"/>
    <n v="0"/>
    <x v="22"/>
  </r>
  <r>
    <n v="49"/>
    <x v="1777"/>
    <s v="MC-26"/>
    <s v="38.98S, 20.39W"/>
    <n v="212"/>
    <n v="12178"/>
    <n v="0"/>
    <x v="13"/>
  </r>
  <r>
    <n v="1"/>
    <x v="2876"/>
    <s v="MC-06"/>
    <s v="55.16N, 70.03E"/>
    <n v="1270"/>
    <n v="5436"/>
    <n v="0"/>
    <x v="8"/>
  </r>
  <r>
    <n v="66"/>
    <x v="2877"/>
    <s v="MC-15"/>
    <s v="24.60N, 139.80E"/>
    <n v="416"/>
    <n v="3919"/>
    <n v="0"/>
    <x v="12"/>
  </r>
  <r>
    <n v="41"/>
    <x v="830"/>
    <s v="MC-05"/>
    <s v="57.05N, 53.70E"/>
    <n v="14"/>
    <n v="5622"/>
    <n v="5622"/>
    <x v="2"/>
  </r>
  <r>
    <n v="54"/>
    <x v="2878"/>
    <s v="MC-22"/>
    <s v="3.15S, 118.64E"/>
    <n v="72"/>
    <n v="1396"/>
    <n v="1396"/>
    <x v="9"/>
  </r>
  <r>
    <n v="44"/>
    <x v="2879"/>
    <s v="MC-06"/>
    <s v="45.07N, 114.73E"/>
    <n v="24"/>
    <n v="29243"/>
    <n v="29243"/>
    <x v="8"/>
  </r>
  <r>
    <n v="42"/>
    <x v="356"/>
    <s v="MC-15"/>
    <s v="19.99N, 165.03E"/>
    <n v="277"/>
    <n v="1267"/>
    <n v="0"/>
    <x v="12"/>
  </r>
  <r>
    <n v="58"/>
    <x v="298"/>
    <s v="MC-27"/>
    <s v="48.30S, 8.25E"/>
    <n v="163"/>
    <n v="13054"/>
    <n v="0"/>
    <x v="17"/>
  </r>
  <r>
    <n v="51"/>
    <x v="2880"/>
    <s v="MC-25"/>
    <s v="57.46S, 62.07W"/>
    <n v="22"/>
    <n v="72463"/>
    <n v="72463"/>
    <x v="16"/>
  </r>
  <r>
    <n v="69"/>
    <x v="2881"/>
    <s v="MC-01"/>
    <s v="72.38N, 167.18E"/>
    <n v="45"/>
    <n v="7752"/>
    <n v="7752"/>
    <x v="19"/>
  </r>
  <r>
    <n v="40"/>
    <x v="152"/>
    <s v="MC-23"/>
    <s v="13.06S, 152.92E"/>
    <n v="37"/>
    <n v="3919"/>
    <n v="3919"/>
    <x v="6"/>
  </r>
  <r>
    <n v="39"/>
    <x v="2882"/>
    <s v="MC-24"/>
    <s v="40.91S, 168.79W"/>
    <n v="482"/>
    <n v="2461"/>
    <n v="0"/>
    <x v="10"/>
  </r>
  <r>
    <n v="35"/>
    <x v="2883"/>
    <s v="MC-17"/>
    <s v="17.77S, 104.87W"/>
    <n v="77"/>
    <n v="3313"/>
    <n v="3313"/>
    <x v="20"/>
  </r>
  <r>
    <n v="85"/>
    <x v="2701"/>
    <s v="MC-14"/>
    <s v="1.93N, 101.05E"/>
    <n v="252"/>
    <n v="629"/>
    <n v="0"/>
    <x v="1"/>
  </r>
  <r>
    <n v="88"/>
    <x v="1323"/>
    <s v="MC-19"/>
    <s v="14.36S, 18.68W"/>
    <n v="277"/>
    <n v="8519"/>
    <n v="0"/>
    <x v="14"/>
  </r>
  <r>
    <n v="15"/>
    <x v="1413"/>
    <s v="MC-24"/>
    <s v="39.05S, 161.54W"/>
    <n v="77"/>
    <n v="629"/>
    <n v="629"/>
    <x v="10"/>
  </r>
  <r>
    <n v="45"/>
    <x v="2884"/>
    <s v="MC-13"/>
    <s v="9.74N, 54.92E"/>
    <n v="70"/>
    <n v="2188"/>
    <n v="2188"/>
    <x v="0"/>
  </r>
  <r>
    <n v="9"/>
    <x v="252"/>
    <s v="MC-20"/>
    <s v="25.48S, 9.95E"/>
    <n v="29"/>
    <n v="1396"/>
    <n v="1396"/>
    <x v="26"/>
  </r>
  <r>
    <n v="76"/>
    <x v="2885"/>
    <s v="MC-07"/>
    <s v="52.95N, 175.85E"/>
    <n v="344"/>
    <n v="3313"/>
    <n v="0"/>
    <x v="4"/>
  </r>
  <r>
    <n v="28"/>
    <x v="2886"/>
    <s v="MC-30"/>
    <s v="66.13S, 80.63W"/>
    <n v="252"/>
    <n v="2054"/>
    <n v="0"/>
    <x v="15"/>
  </r>
  <r>
    <n v="66"/>
    <x v="2887"/>
    <s v="MC-14"/>
    <s v="10.80N, 132.10E"/>
    <n v="416"/>
    <n v="6618"/>
    <n v="0"/>
    <x v="1"/>
  </r>
  <r>
    <n v="98"/>
    <x v="2888"/>
    <s v="MC-28"/>
    <s v="43.96S, 95.97E"/>
    <n v="36"/>
    <n v="9366"/>
    <n v="9366"/>
    <x v="18"/>
  </r>
  <r>
    <n v="98"/>
    <x v="774"/>
    <s v="MC-30"/>
    <s v="68.93S, 70.37E"/>
    <n v="61"/>
    <n v="4902"/>
    <n v="4902"/>
    <x v="15"/>
  </r>
  <r>
    <n v="47"/>
    <x v="2549"/>
    <s v="MC-04"/>
    <s v="36.08N, 39.40W"/>
    <n v="90"/>
    <n v="9074"/>
    <n v="9074"/>
    <x v="7"/>
  </r>
  <r>
    <n v="41"/>
    <x v="2194"/>
    <s v="MC-05"/>
    <s v="46.58N, 36.88E"/>
    <n v="43"/>
    <n v="6006"/>
    <n v="6006"/>
    <x v="2"/>
  </r>
  <r>
    <n v="35"/>
    <x v="2889"/>
    <s v="MC-17"/>
    <s v="6.41S, 116.27W"/>
    <n v="48"/>
    <n v="5255"/>
    <n v="5255"/>
    <x v="20"/>
  </r>
  <r>
    <n v="44"/>
    <x v="2890"/>
    <s v="MC-06"/>
    <s v="42.76N, 118.45E"/>
    <n v="12"/>
    <n v="14551"/>
    <n v="14551"/>
    <x v="8"/>
  </r>
  <r>
    <n v="31"/>
    <x v="2891"/>
    <s v="MC-03"/>
    <s v="43.81N, 103.73W"/>
    <n v="45"/>
    <n v="11011"/>
    <n v="11011"/>
    <x v="24"/>
  </r>
  <r>
    <n v="5"/>
    <x v="2892"/>
    <s v="MC-21"/>
    <s v="11.69S, 63.26E"/>
    <n v="277"/>
    <n v="8000"/>
    <n v="0"/>
    <x v="27"/>
  </r>
  <r>
    <n v="69"/>
    <x v="2561"/>
    <s v="MC-07"/>
    <s v="61.26N, 167.06E"/>
    <n v="75"/>
    <n v="1920"/>
    <n v="1920"/>
    <x v="4"/>
  </r>
  <r>
    <n v="55"/>
    <x v="2893"/>
    <s v="MC-07"/>
    <s v="57.27N, 137.66E"/>
    <n v="221"/>
    <n v="9366"/>
    <n v="0"/>
    <x v="4"/>
  </r>
  <r>
    <n v="82"/>
    <x v="2894"/>
    <s v="MC-29"/>
    <s v="46.06S, 148.21E"/>
    <n v="41"/>
    <n v="38630"/>
    <n v="38630"/>
    <x v="3"/>
  </r>
  <r>
    <n v="101"/>
    <x v="977"/>
    <s v="MC-07"/>
    <s v="55.72N, 152.07E"/>
    <n v="41"/>
    <n v="50510"/>
    <n v="50510"/>
    <x v="4"/>
  </r>
  <r>
    <n v="41"/>
    <x v="1644"/>
    <s v="MC-01"/>
    <s v="74.37N, 13.69E"/>
    <n v="24"/>
    <n v="15109"/>
    <n v="15109"/>
    <x v="19"/>
  </r>
  <r>
    <n v="69"/>
    <x v="2895"/>
    <s v="MC-02"/>
    <s v="51.42N, 167.67W"/>
    <n v="113"/>
    <n v="1920"/>
    <n v="0"/>
    <x v="29"/>
  </r>
  <r>
    <n v="31"/>
    <x v="2896"/>
    <s v="MC-01"/>
    <s v="89.09N, 85.22W"/>
    <n v="12"/>
    <n v="629"/>
    <n v="629"/>
    <x v="19"/>
  </r>
  <r>
    <n v="39"/>
    <x v="2897"/>
    <s v="MC-29"/>
    <s v="64.07S, 170.99E"/>
    <n v="344"/>
    <n v="15109"/>
    <n v="0"/>
    <x v="3"/>
  </r>
  <r>
    <n v="30"/>
    <x v="2898"/>
    <s v="MC-10"/>
    <s v="3.35N, 83.09W"/>
    <n v="157"/>
    <n v="6205"/>
    <n v="0"/>
    <x v="23"/>
  </r>
  <r>
    <n v="29"/>
    <x v="2899"/>
    <s v="MC-16"/>
    <s v="29.18S, 152.96W"/>
    <n v="12"/>
    <n v="5622"/>
    <n v="5622"/>
    <x v="21"/>
  </r>
  <r>
    <n v="83"/>
    <x v="2900"/>
    <s v="MC-06"/>
    <s v="54.78N, 92.66E"/>
    <n v="12"/>
    <n v="4076"/>
    <n v="4076"/>
    <x v="8"/>
  </r>
  <r>
    <n v="45"/>
    <x v="1566"/>
    <s v="MC-21"/>
    <s v="15.41S, 63.81E"/>
    <n v="41"/>
    <n v="1396"/>
    <n v="1396"/>
    <x v="27"/>
  </r>
  <r>
    <n v="17"/>
    <x v="2901"/>
    <s v="MC-14"/>
    <s v="9.47N, 106.00E"/>
    <n v="88"/>
    <n v="3612"/>
    <n v="3612"/>
    <x v="1"/>
  </r>
  <r>
    <n v="100"/>
    <x v="1239"/>
    <s v="MC-30"/>
    <s v="74.52S, 149.96W"/>
    <n v="188"/>
    <n v="9985"/>
    <n v="0"/>
    <x v="15"/>
  </r>
  <r>
    <n v="14"/>
    <x v="2902"/>
    <s v="MC-11"/>
    <s v="9.24N, 20.31W"/>
    <n v="70"/>
    <n v="6618"/>
    <n v="6618"/>
    <x v="22"/>
  </r>
  <r>
    <n v="41"/>
    <x v="1920"/>
    <s v="MC-05"/>
    <s v="55.73N, 13.54E"/>
    <n v="163"/>
    <n v="15109"/>
    <n v="0"/>
    <x v="2"/>
  </r>
  <r>
    <n v="66"/>
    <x v="402"/>
    <s v="MC-14"/>
    <s v="5.40N, 134.92E"/>
    <n v="88"/>
    <n v="4731"/>
    <n v="4731"/>
    <x v="1"/>
  </r>
  <r>
    <n v="90"/>
    <x v="2903"/>
    <s v="MC-24"/>
    <s v="57.49S, 146.78W"/>
    <n v="365"/>
    <n v="4563"/>
    <n v="0"/>
    <x v="10"/>
  </r>
  <r>
    <n v="76"/>
    <x v="2904"/>
    <s v="MC-07"/>
    <s v="51.61N, 178.81E"/>
    <n v="277"/>
    <n v="2880"/>
    <n v="0"/>
    <x v="4"/>
  </r>
  <r>
    <n v="41"/>
    <x v="2905"/>
    <s v="MC-05"/>
    <s v="59.00N, 32.29E"/>
    <n v="128"/>
    <n v="1396"/>
    <n v="0"/>
    <x v="2"/>
  </r>
  <r>
    <n v="38"/>
    <x v="1472"/>
    <s v="MC-01"/>
    <s v="82.59N, 131.55W"/>
    <n v="30"/>
    <n v="4902"/>
    <n v="4902"/>
    <x v="19"/>
  </r>
  <r>
    <n v="31"/>
    <x v="2906"/>
    <s v="MC-03"/>
    <s v="48.63N, 106.53W"/>
    <n v="152"/>
    <n v="756"/>
    <n v="0"/>
    <x v="24"/>
  </r>
  <r>
    <n v="72"/>
    <x v="2753"/>
    <s v="MC-17"/>
    <s v="23.75S, 112.53W"/>
    <n v="175"/>
    <n v="9670"/>
    <n v="0"/>
    <x v="20"/>
  </r>
  <r>
    <n v="26"/>
    <x v="2907"/>
    <s v="MC-30"/>
    <s v="68.35S, 91.54E"/>
    <n v="11"/>
    <n v="14025"/>
    <n v="14025"/>
    <x v="15"/>
  </r>
  <r>
    <n v="51"/>
    <x v="2908"/>
    <s v="MC-26"/>
    <s v="58.33S, 46.72W"/>
    <n v="120"/>
    <n v="16330"/>
    <n v="0"/>
    <x v="13"/>
  </r>
  <r>
    <n v="20"/>
    <x v="2909"/>
    <s v="MC-27"/>
    <s v="54.94S, 58.42E"/>
    <n v="109"/>
    <n v="9985"/>
    <n v="0"/>
    <x v="17"/>
  </r>
  <r>
    <n v="32"/>
    <x v="2906"/>
    <s v="MC-17"/>
    <s v="26.24S, 105.43W"/>
    <n v="344"/>
    <n v="1656"/>
    <n v="0"/>
    <x v="20"/>
  </r>
  <r>
    <n v="35"/>
    <x v="1819"/>
    <s v="MC-17"/>
    <s v="11.90S, 91.02W"/>
    <n v="54"/>
    <n v="8255"/>
    <n v="8255"/>
    <x v="20"/>
  </r>
  <r>
    <n v="55"/>
    <x v="975"/>
    <s v="MC-07"/>
    <s v="58.53N, 135.20E"/>
    <n v="231"/>
    <n v="4235"/>
    <n v="0"/>
    <x v="4"/>
  </r>
  <r>
    <n v="89"/>
    <x v="2910"/>
    <s v="MC-30"/>
    <s v="81.84S, 82.52W"/>
    <n v="19"/>
    <n v="8791"/>
    <n v="8791"/>
    <x v="15"/>
  </r>
  <r>
    <n v="95"/>
    <x v="2246"/>
    <s v="MC-18"/>
    <s v="6.28S, 64.98W"/>
    <n v="120"/>
    <n v="7052"/>
    <n v="0"/>
    <x v="25"/>
  </r>
  <r>
    <n v="27"/>
    <x v="2911"/>
    <s v="MC-29"/>
    <s v="52.81S, 121.01E"/>
    <n v="25"/>
    <n v="7752"/>
    <n v="7752"/>
    <x v="3"/>
  </r>
  <r>
    <n v="2"/>
    <x v="2912"/>
    <s v="MC-14"/>
    <s v="2.72N, 128.15E"/>
    <n v="482"/>
    <n v="883"/>
    <n v="0"/>
    <x v="1"/>
  </r>
  <r>
    <n v="38"/>
    <x v="848"/>
    <s v="MC-03"/>
    <s v="60.29N, 97.46W"/>
    <n v="252"/>
    <n v="4563"/>
    <n v="0"/>
    <x v="24"/>
  </r>
  <r>
    <n v="97"/>
    <x v="1236"/>
    <s v="MC-01"/>
    <s v="77.68N, 21.68W"/>
    <n v="82"/>
    <n v="5255"/>
    <n v="5255"/>
    <x v="19"/>
  </r>
  <r>
    <n v="8"/>
    <x v="2382"/>
    <s v="MC-27"/>
    <s v="40.58S, 46.81E"/>
    <n v="77"/>
    <n v="4563"/>
    <n v="4563"/>
    <x v="17"/>
  </r>
  <r>
    <n v="44"/>
    <x v="2913"/>
    <s v="MC-07"/>
    <s v="48.70N, 129.53E"/>
    <n v="791"/>
    <n v="72463"/>
    <n v="0"/>
    <x v="4"/>
  </r>
  <r>
    <n v="56"/>
    <x v="2914"/>
    <s v="MC-25"/>
    <s v="58.25S, 93.02W"/>
    <n v="41"/>
    <n v="8000"/>
    <n v="8000"/>
    <x v="16"/>
  </r>
  <r>
    <n v="4"/>
    <x v="1989"/>
    <s v="MC-26"/>
    <s v="39.62S, 7.91W"/>
    <n v="1057"/>
    <n v="27536"/>
    <n v="0"/>
    <x v="13"/>
  </r>
  <r>
    <n v="19"/>
    <x v="700"/>
    <s v="MC-07"/>
    <s v="39.36N, 163.14E"/>
    <n v="59"/>
    <n v="1138"/>
    <n v="1138"/>
    <x v="4"/>
  </r>
  <r>
    <n v="37"/>
    <x v="2915"/>
    <s v="MC-15"/>
    <s v="21.14N, 140.26E"/>
    <n v="19"/>
    <n v="2054"/>
    <n v="2054"/>
    <x v="12"/>
  </r>
  <r>
    <n v="9"/>
    <x v="2916"/>
    <s v="MC-11"/>
    <s v="1.77N, 12.43W"/>
    <n v="344"/>
    <n v="3313"/>
    <n v="0"/>
    <x v="22"/>
  </r>
  <r>
    <n v="51"/>
    <x v="2917"/>
    <s v="MC-26"/>
    <s v="53.88S, 38.12W"/>
    <n v="11"/>
    <n v="1656"/>
    <n v="1656"/>
    <x v="13"/>
  </r>
  <r>
    <n v="27"/>
    <x v="2918"/>
    <s v="MC-30"/>
    <s v="88.80S, 123.06E"/>
    <n v="61"/>
    <n v="7752"/>
    <n v="7752"/>
    <x v="15"/>
  </r>
  <r>
    <n v="56"/>
    <x v="2919"/>
    <s v="MC-18"/>
    <s v="29.10S, 49.00W"/>
    <n v="157"/>
    <n v="1010"/>
    <n v="0"/>
    <x v="25"/>
  </r>
  <r>
    <n v="95"/>
    <x v="2920"/>
    <s v="MC-09"/>
    <s v="1.11N, 91.58W"/>
    <n v="163"/>
    <n v="4076"/>
    <n v="0"/>
    <x v="5"/>
  </r>
  <r>
    <n v="60"/>
    <x v="2921"/>
    <s v="MC-26"/>
    <s v="57.37S, 38.23W"/>
    <n v="30"/>
    <n v="27536"/>
    <n v="27536"/>
    <x v="13"/>
  </r>
  <r>
    <n v="58"/>
    <x v="2922"/>
    <s v="MC-26"/>
    <s v="43.71S, 12.21W"/>
    <n v="416"/>
    <n v="12178"/>
    <n v="0"/>
    <x v="13"/>
  </r>
  <r>
    <n v="52"/>
    <x v="2923"/>
    <s v="MC-03"/>
    <s v="31.16N, 100.38W"/>
    <n v="24"/>
    <n v="5812"/>
    <n v="5812"/>
    <x v="24"/>
  </r>
  <r>
    <n v="85"/>
    <x v="2924"/>
    <s v="MC-22"/>
    <s v="10.40S, 101.88E"/>
    <n v="63"/>
    <n v="2599"/>
    <n v="2599"/>
    <x v="9"/>
  </r>
  <r>
    <n v="26"/>
    <x v="1312"/>
    <s v="MC-27"/>
    <s v="50.66S, 53.98E"/>
    <n v="12"/>
    <n v="72463"/>
    <n v="72463"/>
    <x v="17"/>
  </r>
  <r>
    <n v="88"/>
    <x v="1387"/>
    <s v="MC-19"/>
    <s v="16.21S, 29.49W"/>
    <n v="204"/>
    <n v="1788"/>
    <n v="0"/>
    <x v="14"/>
  </r>
  <r>
    <n v="44"/>
    <x v="2925"/>
    <s v="MC-07"/>
    <s v="45.57N, 139.60E"/>
    <n v="482"/>
    <n v="18486"/>
    <n v="0"/>
    <x v="4"/>
  </r>
  <r>
    <n v="69"/>
    <x v="2926"/>
    <s v="MC-01"/>
    <s v="83.33N, 151.85E"/>
    <n v="147"/>
    <n v="38630"/>
    <n v="0"/>
    <x v="19"/>
  </r>
  <r>
    <n v="17"/>
    <x v="2638"/>
    <s v="MC-13"/>
    <s v="25.40N, 73.15E"/>
    <n v="124"/>
    <n v="8000"/>
    <n v="0"/>
    <x v="0"/>
  </r>
  <r>
    <n v="99"/>
    <x v="2927"/>
    <s v="MC-04"/>
    <s v="31.18N, 4.19W"/>
    <n v="292"/>
    <n v="5436"/>
    <n v="0"/>
    <x v="7"/>
  </r>
  <r>
    <n v="31"/>
    <x v="2928"/>
    <s v="MC-03"/>
    <s v="44.76N, 89.31W"/>
    <n v="88"/>
    <n v="8000"/>
    <n v="8000"/>
    <x v="24"/>
  </r>
  <r>
    <n v="69"/>
    <x v="2929"/>
    <s v="MC-01"/>
    <s v="89.03N, 157.02E"/>
    <n v="43"/>
    <n v="7512"/>
    <n v="7512"/>
    <x v="19"/>
  </r>
  <r>
    <n v="52"/>
    <x v="1912"/>
    <s v="MC-09"/>
    <s v="22.20N, 124.37W"/>
    <n v="80"/>
    <n v="8000"/>
    <n v="8000"/>
    <x v="5"/>
  </r>
  <r>
    <n v="17"/>
    <x v="1046"/>
    <s v="MC-06"/>
    <s v="38.81N, 69.79E"/>
    <n v="41"/>
    <n v="3612"/>
    <n v="3612"/>
    <x v="8"/>
  </r>
  <r>
    <n v="2"/>
    <x v="93"/>
    <s v="MC-14"/>
    <s v="5.99N, 112.91E"/>
    <n v="43"/>
    <n v="4398"/>
    <n v="4398"/>
    <x v="1"/>
  </r>
  <r>
    <n v="31"/>
    <x v="499"/>
    <s v="MC-01"/>
    <s v="83.31N, 113.64W"/>
    <n v="96"/>
    <n v="1138"/>
    <n v="1138"/>
    <x v="19"/>
  </r>
  <r>
    <n v="27"/>
    <x v="2930"/>
    <s v="MC-28"/>
    <s v="54.87S, 87.75E"/>
    <n v="82"/>
    <n v="7279"/>
    <n v="7279"/>
    <x v="18"/>
  </r>
  <r>
    <n v="27"/>
    <x v="1189"/>
    <s v="MC-28"/>
    <s v="50.28S, 75.98E"/>
    <n v="702"/>
    <n v="22220"/>
    <n v="0"/>
    <x v="18"/>
  </r>
  <r>
    <n v="5"/>
    <x v="2931"/>
    <s v="MC-12"/>
    <s v="9.96N, 42.14E"/>
    <n v="70"/>
    <n v="2461"/>
    <n v="2461"/>
    <x v="11"/>
  </r>
  <r>
    <n v="76"/>
    <x v="2932"/>
    <s v="MC-07"/>
    <s v="38.00N, 167.56E"/>
    <n v="212"/>
    <n v="1396"/>
    <n v="0"/>
    <x v="4"/>
  </r>
  <r>
    <n v="75"/>
    <x v="2933"/>
    <s v="MC-28"/>
    <s v="60.85S, 100.34E"/>
    <n v="96"/>
    <n v="11771"/>
    <n v="11771"/>
    <x v="18"/>
  </r>
  <r>
    <n v="83"/>
    <x v="2934"/>
    <s v="MC-06"/>
    <s v="38.52N, 75.55E"/>
    <n v="45"/>
    <n v="2599"/>
    <n v="2599"/>
    <x v="8"/>
  </r>
  <r>
    <n v="29"/>
    <x v="2935"/>
    <s v="MC-24"/>
    <s v="41.35S, 160.41W"/>
    <n v="43"/>
    <n v="19313"/>
    <n v="19313"/>
    <x v="10"/>
  </r>
  <r>
    <n v="60"/>
    <x v="2936"/>
    <s v="MC-26"/>
    <s v="61.92S, 31.22W"/>
    <n v="43"/>
    <n v="17000"/>
    <n v="17000"/>
    <x v="13"/>
  </r>
  <r>
    <n v="55"/>
    <x v="2937"/>
    <s v="MC-07"/>
    <s v="38.88N, 144.40E"/>
    <n v="905"/>
    <n v="1920"/>
    <n v="0"/>
    <x v="4"/>
  </r>
  <r>
    <n v="44"/>
    <x v="1585"/>
    <s v="MC-01"/>
    <s v="85.58N, 108.11E"/>
    <n v="90"/>
    <n v="4563"/>
    <n v="4563"/>
    <x v="19"/>
  </r>
  <r>
    <n v="34"/>
    <x v="2938"/>
    <s v="MC-14"/>
    <s v="27.37N, 117.47E"/>
    <n v="63"/>
    <n v="6006"/>
    <n v="6006"/>
    <x v="1"/>
  </r>
  <r>
    <n v="82"/>
    <x v="2939"/>
    <s v="MC-23"/>
    <s v="18.82S, 172.00E"/>
    <n v="128"/>
    <n v="9670"/>
    <n v="0"/>
    <x v="6"/>
  </r>
  <r>
    <n v="98"/>
    <x v="2940"/>
    <s v="MC-28"/>
    <s v="37.86S, 100.41E"/>
    <n v="133"/>
    <n v="7752"/>
    <n v="0"/>
    <x v="18"/>
  </r>
  <r>
    <n v="66"/>
    <x v="370"/>
    <s v="MC-15"/>
    <s v="20.78N, 157.78E"/>
    <n v="791"/>
    <n v="3167"/>
    <n v="0"/>
    <x v="12"/>
  </r>
  <r>
    <n v="94"/>
    <x v="2655"/>
    <s v="MC-29"/>
    <s v="36.96S, 144.50E"/>
    <n v="14"/>
    <n v="6409"/>
    <n v="6409"/>
    <x v="3"/>
  </r>
  <r>
    <n v="30"/>
    <x v="1026"/>
    <s v="MC-03"/>
    <s v="32.80N, 75.61W"/>
    <n v="70"/>
    <n v="7279"/>
    <n v="7279"/>
    <x v="24"/>
  </r>
  <r>
    <n v="47"/>
    <x v="2350"/>
    <s v="MC-04"/>
    <s v="42.04N, 11.49W"/>
    <n v="157"/>
    <n v="8519"/>
    <n v="0"/>
    <x v="7"/>
  </r>
  <r>
    <n v="26"/>
    <x v="2941"/>
    <s v="MC-27"/>
    <s v="47.13S, 48.22E"/>
    <n v="30"/>
    <n v="4398"/>
    <n v="4398"/>
    <x v="17"/>
  </r>
  <r>
    <n v="66"/>
    <x v="2942"/>
    <s v="MC-15"/>
    <s v="23.57N, 163.62E"/>
    <n v="30"/>
    <n v="11382"/>
    <n v="11382"/>
    <x v="12"/>
  </r>
  <r>
    <n v="56"/>
    <x v="2943"/>
    <s v="MC-25"/>
    <s v="31.04S, 68.71W"/>
    <n v="241"/>
    <n v="1788"/>
    <n v="0"/>
    <x v="16"/>
  </r>
  <r>
    <n v="56"/>
    <x v="1912"/>
    <s v="MC-25"/>
    <s v="46.38S, 95.14W"/>
    <n v="39"/>
    <n v="35789"/>
    <n v="35789"/>
    <x v="16"/>
  </r>
  <r>
    <n v="20"/>
    <x v="2944"/>
    <s v="MC-28"/>
    <s v="48.10S, 66.71E"/>
    <n v="61"/>
    <n v="1010"/>
    <n v="1010"/>
    <x v="18"/>
  </r>
  <r>
    <n v="31"/>
    <x v="2945"/>
    <s v="MC-01"/>
    <s v="77.20N, 108.93W"/>
    <n v="572"/>
    <n v="11382"/>
    <n v="0"/>
    <x v="19"/>
  </r>
  <r>
    <n v="56"/>
    <x v="2946"/>
    <s v="MC-25"/>
    <s v="44.54S, 79.37W"/>
    <n v="147"/>
    <n v="3461"/>
    <n v="0"/>
    <x v="16"/>
  </r>
  <r>
    <n v="4"/>
    <x v="1482"/>
    <s v="MC-26"/>
    <s v="48.33S, 22.66W"/>
    <n v="1057"/>
    <n v="5255"/>
    <n v="0"/>
    <x v="13"/>
  </r>
  <r>
    <n v="9"/>
    <x v="2947"/>
    <s v="MC-19"/>
    <s v="27.80S, 30.16W"/>
    <n v="43"/>
    <n v="12178"/>
    <n v="12178"/>
    <x v="14"/>
  </r>
  <r>
    <n v="34"/>
    <x v="2284"/>
    <s v="MC-14"/>
    <s v="18.23N, 124.33E"/>
    <n v="22"/>
    <n v="11771"/>
    <n v="11771"/>
    <x v="1"/>
  </r>
  <r>
    <n v="23"/>
    <x v="2948"/>
    <s v="MC-16"/>
    <s v="13.08S, 174.89W"/>
    <n v="39"/>
    <n v="9985"/>
    <n v="9985"/>
    <x v="21"/>
  </r>
  <r>
    <n v="4"/>
    <x v="2949"/>
    <s v="MC-26"/>
    <s v="61.75S, 18.51W"/>
    <n v="25"/>
    <n v="38630"/>
    <n v="38630"/>
    <x v="13"/>
  </r>
  <r>
    <n v="58"/>
    <x v="2950"/>
    <s v="MC-30"/>
    <s v="69.45S, 9.73W"/>
    <n v="128"/>
    <n v="9670"/>
    <n v="0"/>
    <x v="15"/>
  </r>
  <r>
    <n v="10"/>
    <x v="2951"/>
    <s v="MC-19"/>
    <s v="27.91S, 34.42W"/>
    <n v="7"/>
    <n v="2324"/>
    <n v="2324"/>
    <x v="14"/>
  </r>
  <r>
    <n v="32"/>
    <x v="2952"/>
    <s v="MC-17"/>
    <s v="21.64S, 98.47W"/>
    <n v="34"/>
    <n v="11011"/>
    <n v="11011"/>
    <x v="20"/>
  </r>
  <r>
    <n v="45"/>
    <x v="2953"/>
    <s v="MC-13"/>
    <s v="9.92N, 58.44E"/>
    <n v="241"/>
    <n v="2054"/>
    <n v="0"/>
    <x v="0"/>
  </r>
  <r>
    <n v="36"/>
    <x v="2954"/>
    <s v="MC-08"/>
    <s v="8.46N, 155.81W"/>
    <n v="252"/>
    <n v="8791"/>
    <n v="0"/>
    <x v="28"/>
  </r>
  <r>
    <n v="69"/>
    <x v="621"/>
    <s v="MC-02"/>
    <s v="53.82N, 167.71W"/>
    <n v="41"/>
    <n v="2599"/>
    <n v="2599"/>
    <x v="29"/>
  </r>
  <r>
    <n v="69"/>
    <x v="2955"/>
    <s v="MC-01"/>
    <s v="87.94N, 149.07E"/>
    <n v="344"/>
    <n v="45837"/>
    <n v="0"/>
    <x v="19"/>
  </r>
  <r>
    <n v="39"/>
    <x v="2956"/>
    <s v="MC-24"/>
    <s v="60.67S, 177.18W"/>
    <n v="41"/>
    <n v="101649"/>
    <n v="101649"/>
    <x v="10"/>
  </r>
  <r>
    <n v="10"/>
    <x v="2957"/>
    <s v="MC-18"/>
    <s v="20.01S, 51.97W"/>
    <n v="96"/>
    <n v="3461"/>
    <n v="3461"/>
    <x v="25"/>
  </r>
  <r>
    <n v="20"/>
    <x v="2958"/>
    <s v="MC-28"/>
    <s v="56.73S, 79.42E"/>
    <n v="702"/>
    <n v="9985"/>
    <n v="0"/>
    <x v="18"/>
  </r>
  <r>
    <n v="46"/>
    <x v="2959"/>
    <s v="MC-25"/>
    <s v="61.81S, 116.51W"/>
    <n v="72"/>
    <n v="23366"/>
    <n v="23366"/>
    <x v="16"/>
  </r>
  <r>
    <n v="76"/>
    <x v="2960"/>
    <s v="MC-07"/>
    <s v="46.28N, 173.97E"/>
    <n v="292"/>
    <n v="6618"/>
    <n v="0"/>
    <x v="4"/>
  </r>
  <r>
    <n v="4"/>
    <x v="2961"/>
    <s v="MC-26"/>
    <s v="43.65S, 27.27W"/>
    <n v="36"/>
    <n v="8255"/>
    <n v="8255"/>
    <x v="13"/>
  </r>
  <r>
    <n v="2"/>
    <x v="2962"/>
    <s v="MC-14"/>
    <s v="16.39N, 116.70E"/>
    <n v="82"/>
    <n v="883"/>
    <n v="883"/>
    <x v="1"/>
  </r>
  <r>
    <n v="77"/>
    <x v="2963"/>
    <s v="MC-22"/>
    <s v="17.35S, 93.77E"/>
    <n v="307"/>
    <n v="7052"/>
    <n v="0"/>
    <x v="9"/>
  </r>
  <r>
    <n v="79"/>
    <x v="2964"/>
    <s v="MC-14"/>
    <s v="14.19N, 133.79E"/>
    <n v="133"/>
    <n v="9985"/>
    <n v="0"/>
    <x v="1"/>
  </r>
  <r>
    <n v="59"/>
    <x v="2965"/>
    <s v="MC-28"/>
    <s v="35.09S, 112.69E"/>
    <n v="307"/>
    <n v="2188"/>
    <n v="0"/>
    <x v="18"/>
  </r>
  <r>
    <n v="75"/>
    <x v="2966"/>
    <s v="MC-28"/>
    <s v="49.58S, 107.34E"/>
    <n v="63"/>
    <n v="1138"/>
    <n v="1138"/>
    <x v="18"/>
  </r>
  <r>
    <n v="100"/>
    <x v="673"/>
    <s v="MC-30"/>
    <s v="68.52S, 145.37W"/>
    <n v="41"/>
    <n v="56210"/>
    <n v="56210"/>
    <x v="15"/>
  </r>
  <r>
    <n v="14"/>
    <x v="2967"/>
    <s v="MC-11"/>
    <s v="23.78N, 28.98W"/>
    <n v="117"/>
    <n v="12605"/>
    <n v="0"/>
    <x v="22"/>
  </r>
  <r>
    <n v="52"/>
    <x v="1663"/>
    <s v="MC-09"/>
    <s v="8.57N, 125.01W"/>
    <n v="204"/>
    <n v="8519"/>
    <n v="0"/>
    <x v="5"/>
  </r>
  <r>
    <n v="65"/>
    <x v="2968"/>
    <s v="MC-11"/>
    <s v="4.27N, 16.83W"/>
    <n v="117"/>
    <n v="3167"/>
    <n v="0"/>
    <x v="22"/>
  </r>
  <r>
    <n v="66"/>
    <x v="2969"/>
    <s v="MC-23"/>
    <s v="2.63S, 158.55E"/>
    <n v="152"/>
    <n v="5622"/>
    <n v="0"/>
    <x v="6"/>
  </r>
  <r>
    <n v="99"/>
    <x v="2900"/>
    <s v="MC-12"/>
    <s v="29.56N, 31.52E"/>
    <n v="188"/>
    <n v="18486"/>
    <n v="0"/>
    <x v="11"/>
  </r>
  <r>
    <n v="39"/>
    <x v="2970"/>
    <s v="MC-30"/>
    <s v="67.32S, 172.64E"/>
    <n v="19"/>
    <n v="35789"/>
    <n v="35789"/>
    <x v="15"/>
  </r>
  <r>
    <n v="54"/>
    <x v="2971"/>
    <s v="MC-14"/>
    <s v="7.29N, 127.29E"/>
    <n v="39"/>
    <n v="2461"/>
    <n v="2461"/>
    <x v="1"/>
  </r>
  <r>
    <n v="83"/>
    <x v="2972"/>
    <s v="MC-06"/>
    <s v="44.06N, 81.61E"/>
    <n v="75"/>
    <n v="45837"/>
    <n v="45837"/>
    <x v="8"/>
  </r>
  <r>
    <n v="66"/>
    <x v="672"/>
    <s v="MC-15"/>
    <s v="12.29N, 138.04E"/>
    <n v="90"/>
    <n v="8255"/>
    <n v="8255"/>
    <x v="12"/>
  </r>
  <r>
    <n v="17"/>
    <x v="828"/>
    <s v="MC-14"/>
    <s v="6.10N, 96.95E"/>
    <n v="147"/>
    <n v="6618"/>
    <n v="0"/>
    <x v="1"/>
  </r>
  <r>
    <n v="99"/>
    <x v="2973"/>
    <s v="MC-12"/>
    <s v="27.91N, 19.37E"/>
    <n v="106"/>
    <n v="8519"/>
    <n v="0"/>
    <x v="11"/>
  </r>
  <r>
    <n v="79"/>
    <x v="2974"/>
    <s v="MC-15"/>
    <s v="13.78N, 138.19E"/>
    <n v="120"/>
    <n v="2880"/>
    <n v="0"/>
    <x v="12"/>
  </r>
  <r>
    <n v="98"/>
    <x v="1266"/>
    <s v="MC-22"/>
    <s v="29.85S, 96.84E"/>
    <n v="169"/>
    <n v="15700"/>
    <n v="0"/>
    <x v="9"/>
  </r>
  <r>
    <n v="16"/>
    <x v="2975"/>
    <s v="MC-25"/>
    <s v="58.90S, 110.39W"/>
    <n v="365"/>
    <n v="6006"/>
    <n v="0"/>
    <x v="16"/>
  </r>
  <r>
    <n v="41"/>
    <x v="2976"/>
    <s v="MC-05"/>
    <s v="58.64N, 53.20E"/>
    <n v="221"/>
    <n v="4902"/>
    <n v="0"/>
    <x v="2"/>
  </r>
  <r>
    <n v="18"/>
    <x v="2584"/>
    <s v="MC-29"/>
    <s v="35.99S, 156.24E"/>
    <n v="169"/>
    <n v="1396"/>
    <n v="0"/>
    <x v="3"/>
  </r>
  <r>
    <n v="53"/>
    <x v="2977"/>
    <s v="MC-24"/>
    <s v="64.42S, 153.34W"/>
    <n v="113"/>
    <n v="14025"/>
    <n v="0"/>
    <x v="10"/>
  </r>
  <r>
    <n v="32"/>
    <x v="2818"/>
    <s v="MC-25"/>
    <s v="40.61S, 98.24W"/>
    <n v="12"/>
    <n v="14551"/>
    <n v="14551"/>
    <x v="16"/>
  </r>
  <r>
    <n v="46"/>
    <x v="2978"/>
    <s v="MC-24"/>
    <s v="60.16S, 121.64W"/>
    <n v="292"/>
    <n v="38630"/>
    <n v="0"/>
    <x v="10"/>
  </r>
  <r>
    <n v="56"/>
    <x v="2979"/>
    <s v="MC-25"/>
    <s v="34.06S, 90.34W"/>
    <n v="152"/>
    <n v="6618"/>
    <n v="0"/>
    <x v="16"/>
  </r>
  <r>
    <n v="99"/>
    <x v="2980"/>
    <s v="MC-05"/>
    <s v="39.16N, 13.80E"/>
    <n v="241"/>
    <n v="16330"/>
    <n v="0"/>
    <x v="2"/>
  </r>
  <r>
    <n v="59"/>
    <x v="2981"/>
    <s v="MC-29"/>
    <s v="32.76S, 124.84E"/>
    <n v="39"/>
    <n v="1656"/>
    <n v="1656"/>
    <x v="3"/>
  </r>
  <r>
    <n v="85"/>
    <x v="2982"/>
    <s v="MC-22"/>
    <s v="6.04S, 99.67E"/>
    <n v="96"/>
    <n v="8000"/>
    <n v="8000"/>
    <x v="9"/>
  </r>
  <r>
    <n v="98"/>
    <x v="2983"/>
    <s v="MC-30"/>
    <s v="70.40S, 105.63E"/>
    <n v="133"/>
    <n v="6832"/>
    <n v="0"/>
    <x v="15"/>
  </r>
  <r>
    <n v="35"/>
    <x v="2984"/>
    <s v="MC-17"/>
    <s v="10.99S, 107.59W"/>
    <n v="147"/>
    <n v="3461"/>
    <n v="0"/>
    <x v="20"/>
  </r>
  <r>
    <n v="69"/>
    <x v="362"/>
    <s v="MC-07"/>
    <s v="45.70N, 171.70E"/>
    <n v="524"/>
    <n v="7752"/>
    <n v="0"/>
    <x v="4"/>
  </r>
  <r>
    <n v="75"/>
    <x v="2985"/>
    <s v="MC-28"/>
    <s v="41.57S, 107.12E"/>
    <n v="72"/>
    <n v="9670"/>
    <n v="9670"/>
    <x v="18"/>
  </r>
  <r>
    <n v="74"/>
    <x v="2986"/>
    <s v="MC-12"/>
    <s v="14.64N, 17.19E"/>
    <n v="142"/>
    <n v="2880"/>
    <n v="0"/>
    <x v="11"/>
  </r>
  <r>
    <n v="27"/>
    <x v="2987"/>
    <s v="MC-30"/>
    <s v="69.36S, 100.90E"/>
    <n v="572"/>
    <n v="3764"/>
    <n v="0"/>
    <x v="15"/>
  </r>
  <r>
    <n v="76"/>
    <x v="2988"/>
    <s v="MC-07"/>
    <s v="52.43N, 150.74E"/>
    <n v="36"/>
    <n v="2880"/>
    <n v="2880"/>
    <x v="4"/>
  </r>
  <r>
    <n v="79"/>
    <x v="2989"/>
    <s v="MC-14"/>
    <s v="16.19N, 126.02E"/>
    <n v="188"/>
    <n v="4235"/>
    <n v="0"/>
    <x v="1"/>
  </r>
  <r>
    <n v="69"/>
    <x v="2933"/>
    <s v="MC-02"/>
    <s v="52.78N, 177.66W"/>
    <n v="32"/>
    <n v="1010"/>
    <n v="1010"/>
    <x v="29"/>
  </r>
  <r>
    <n v="67"/>
    <x v="2990"/>
    <s v="MC-26"/>
    <s v="51.14S, 47.86W"/>
    <n v="188"/>
    <n v="7752"/>
    <n v="0"/>
    <x v="13"/>
  </r>
  <r>
    <n v="49"/>
    <x v="2991"/>
    <s v="MC-19"/>
    <s v="22.76S, 26.89W"/>
    <n v="100"/>
    <n v="4076"/>
    <n v="4076"/>
    <x v="14"/>
  </r>
  <r>
    <n v="56"/>
    <x v="2992"/>
    <s v="MC-18"/>
    <s v="11.95S, 60.54W"/>
    <n v="63"/>
    <n v="3313"/>
    <n v="3313"/>
    <x v="25"/>
  </r>
  <r>
    <n v="3"/>
    <x v="2993"/>
    <s v="MC-24"/>
    <s v="42.97S, 143.50W"/>
    <n v="65"/>
    <n v="4076"/>
    <n v="4076"/>
    <x v="10"/>
  </r>
  <r>
    <n v="62"/>
    <x v="2994"/>
    <s v="MC-12"/>
    <s v="11.43N, 19.93E"/>
    <n v="117"/>
    <n v="2461"/>
    <n v="0"/>
    <x v="11"/>
  </r>
  <r>
    <n v="64"/>
    <x v="888"/>
    <s v="MC-28"/>
    <s v="63.35S, 77.68E"/>
    <n v="389"/>
    <n v="3461"/>
    <n v="0"/>
    <x v="18"/>
  </r>
  <r>
    <n v="69"/>
    <x v="1598"/>
    <s v="MC-02"/>
    <s v="47.05N, 179.57W"/>
    <n v="39"/>
    <n v="12605"/>
    <n v="12605"/>
    <x v="29"/>
  </r>
  <r>
    <n v="57"/>
    <x v="2995"/>
    <s v="MC-25"/>
    <s v="41.69S, 93.67W"/>
    <n v="142"/>
    <n v="2739"/>
    <n v="0"/>
    <x v="16"/>
  </r>
  <r>
    <n v="82"/>
    <x v="2996"/>
    <s v="MC-29"/>
    <s v="60.41S, 145.89E"/>
    <n v="702"/>
    <n v="9670"/>
    <n v="0"/>
    <x v="3"/>
  </r>
  <r>
    <n v="100"/>
    <x v="201"/>
    <s v="MC-30"/>
    <s v="72.17S, 146.03W"/>
    <n v="82"/>
    <n v="63326"/>
    <n v="63326"/>
    <x v="15"/>
  </r>
  <r>
    <n v="27"/>
    <x v="1427"/>
    <s v="MC-30"/>
    <s v="81.56S, 121.81E"/>
    <n v="113"/>
    <n v="21171"/>
    <n v="0"/>
    <x v="15"/>
  </r>
  <r>
    <n v="10"/>
    <x v="2997"/>
    <s v="MC-19"/>
    <s v="13.15S, 39.40W"/>
    <n v="120"/>
    <n v="8519"/>
    <n v="0"/>
    <x v="14"/>
  </r>
  <r>
    <n v="38"/>
    <x v="2998"/>
    <s v="MC-01"/>
    <s v="66.00N, 98.77W"/>
    <n v="117"/>
    <n v="8000"/>
    <n v="0"/>
    <x v="19"/>
  </r>
  <r>
    <n v="53"/>
    <x v="2999"/>
    <s v="MC-24"/>
    <s v="58.98S, 144.80W"/>
    <n v="204"/>
    <n v="13054"/>
    <n v="0"/>
    <x v="10"/>
  </r>
  <r>
    <n v="70"/>
    <x v="1334"/>
    <s v="MC-18"/>
    <s v="21.20S, 53.87W"/>
    <n v="75"/>
    <n v="629"/>
    <n v="629"/>
    <x v="25"/>
  </r>
  <r>
    <n v="68"/>
    <x v="3000"/>
    <s v="MC-14"/>
    <s v="16.27N, 109.14E"/>
    <n v="447"/>
    <n v="1138"/>
    <n v="0"/>
    <x v="1"/>
  </r>
  <r>
    <n v="7"/>
    <x v="2265"/>
    <s v="MC-04"/>
    <s v="36.66N, 47.70W"/>
    <n v="128"/>
    <n v="23366"/>
    <n v="0"/>
    <x v="7"/>
  </r>
  <r>
    <n v="37"/>
    <x v="2640"/>
    <s v="MC-22"/>
    <s v="2.89S, 129.34E"/>
    <n v="57"/>
    <n v="6205"/>
    <n v="6205"/>
    <x v="9"/>
  </r>
  <r>
    <n v="18"/>
    <x v="3001"/>
    <s v="MC-23"/>
    <s v="18.85S, 157.74E"/>
    <n v="791"/>
    <n v="7052"/>
    <n v="0"/>
    <x v="6"/>
  </r>
  <r>
    <n v="31"/>
    <x v="3002"/>
    <s v="MC-03"/>
    <s v="46.02N, 111.37W"/>
    <n v="152"/>
    <n v="35789"/>
    <n v="0"/>
    <x v="24"/>
  </r>
  <r>
    <n v="41"/>
    <x v="3003"/>
    <s v="MC-01"/>
    <s v="84.26N, 13.18E"/>
    <n v="50"/>
    <n v="38630"/>
    <n v="38630"/>
    <x v="19"/>
  </r>
  <r>
    <n v="30"/>
    <x v="3004"/>
    <s v="MC-10"/>
    <s v="15.14N, 68.00W"/>
    <n v="181"/>
    <n v="9985"/>
    <n v="0"/>
    <x v="23"/>
  </r>
  <r>
    <n v="55"/>
    <x v="1056"/>
    <s v="MC-07"/>
    <s v="54.91N, 131.98E"/>
    <n v="30"/>
    <n v="8000"/>
    <n v="8000"/>
    <x v="4"/>
  </r>
  <r>
    <n v="41"/>
    <x v="2192"/>
    <s v="MC-01"/>
    <s v="76.24N, 38.47E"/>
    <n v="325"/>
    <n v="2188"/>
    <n v="0"/>
    <x v="19"/>
  </r>
  <r>
    <n v="2"/>
    <x v="3005"/>
    <s v="MC-22"/>
    <s v="6.09S, 132.89E"/>
    <n v="43"/>
    <n v="4076"/>
    <n v="4076"/>
    <x v="9"/>
  </r>
  <r>
    <n v="37"/>
    <x v="3006"/>
    <s v="MC-15"/>
    <s v="12.00N, 147.69E"/>
    <n v="307"/>
    <n v="2461"/>
    <n v="0"/>
    <x v="12"/>
  </r>
  <r>
    <n v="94"/>
    <x v="2076"/>
    <s v="MC-23"/>
    <s v="27.05S, 152.56E"/>
    <n v="11"/>
    <n v="5622"/>
    <n v="5622"/>
    <x v="6"/>
  </r>
  <r>
    <n v="29"/>
    <x v="553"/>
    <s v="MC-24"/>
    <s v="47.77S, 152.89W"/>
    <n v="11"/>
    <n v="1138"/>
    <n v="1138"/>
    <x v="10"/>
  </r>
  <r>
    <n v="76"/>
    <x v="3007"/>
    <s v="MC-07"/>
    <s v="38.76N, 158.42E"/>
    <n v="93"/>
    <n v="12178"/>
    <n v="12178"/>
    <x v="4"/>
  </r>
  <r>
    <n v="47"/>
    <x v="3008"/>
    <s v="MC-04"/>
    <s v="39.27N, 37.38W"/>
    <n v="43"/>
    <n v="629"/>
    <n v="629"/>
    <x v="7"/>
  </r>
  <r>
    <n v="89"/>
    <x v="3009"/>
    <s v="MC-30"/>
    <s v="81.03S, 79.35W"/>
    <n v="32"/>
    <n v="27536"/>
    <n v="27536"/>
    <x v="15"/>
  </r>
  <r>
    <n v="55"/>
    <x v="2212"/>
    <s v="MC-07"/>
    <s v="33.40N, 140.07E"/>
    <n v="277"/>
    <n v="2054"/>
    <n v="0"/>
    <x v="4"/>
  </r>
  <r>
    <n v="94"/>
    <x v="2775"/>
    <s v="MC-29"/>
    <s v="45.88S, 130.93E"/>
    <n v="37"/>
    <n v="35789"/>
    <n v="35789"/>
    <x v="3"/>
  </r>
  <r>
    <n v="32"/>
    <x v="3010"/>
    <s v="MC-17"/>
    <s v="17.13S, 106.19W"/>
    <n v="90"/>
    <n v="1788"/>
    <n v="1788"/>
    <x v="20"/>
  </r>
  <r>
    <n v="42"/>
    <x v="3011"/>
    <s v="MC-07"/>
    <s v="32.00N, 170.86E"/>
    <n v="52"/>
    <n v="756"/>
    <n v="756"/>
    <x v="4"/>
  </r>
  <r>
    <n v="31"/>
    <x v="3012"/>
    <s v="MC-01"/>
    <s v="73.44N, 106.17W"/>
    <n v="175"/>
    <n v="38630"/>
    <n v="0"/>
    <x v="19"/>
  </r>
  <r>
    <n v="55"/>
    <x v="3013"/>
    <s v="MC-15"/>
    <s v="18.35N, 148.05E"/>
    <n v="43"/>
    <n v="1920"/>
    <n v="1920"/>
    <x v="12"/>
  </r>
  <r>
    <n v="2"/>
    <x v="3014"/>
    <s v="MC-14"/>
    <s v="15.71N, 113.83E"/>
    <n v="25"/>
    <n v="2461"/>
    <n v="2461"/>
    <x v="1"/>
  </r>
  <r>
    <n v="95"/>
    <x v="3015"/>
    <s v="MC-18"/>
    <s v="10.52S, 69.25W"/>
    <n v="75"/>
    <n v="5622"/>
    <n v="5622"/>
    <x v="25"/>
  </r>
  <r>
    <n v="95"/>
    <x v="3016"/>
    <s v="MC-09"/>
    <s v="2.66N, 97.61W"/>
    <n v="88"/>
    <n v="2739"/>
    <n v="2739"/>
    <x v="5"/>
  </r>
  <r>
    <n v="99"/>
    <x v="3017"/>
    <s v="MC-12"/>
    <s v="21.80N, 4.34E"/>
    <n v="30"/>
    <n v="5622"/>
    <n v="5622"/>
    <x v="11"/>
  </r>
  <r>
    <n v="82"/>
    <x v="935"/>
    <s v="MC-29"/>
    <s v="53.31S, 144.42E"/>
    <n v="65"/>
    <n v="1010"/>
    <n v="1010"/>
    <x v="3"/>
  </r>
  <r>
    <n v="69"/>
    <x v="3018"/>
    <s v="MC-07"/>
    <s v="56.45N, 145.37E"/>
    <n v="252"/>
    <n v="7279"/>
    <n v="0"/>
    <x v="4"/>
  </r>
  <r>
    <n v="25"/>
    <x v="1365"/>
    <s v="MC-24"/>
    <s v="58.51S, 155.38W"/>
    <n v="70"/>
    <n v="3612"/>
    <n v="3612"/>
    <x v="10"/>
  </r>
  <r>
    <n v="66"/>
    <x v="1403"/>
    <s v="MC-15"/>
    <s v="18.47N, 136.24E"/>
    <n v="905"/>
    <n v="6006"/>
    <n v="0"/>
    <x v="12"/>
  </r>
  <r>
    <n v="91"/>
    <x v="3019"/>
    <s v="MC-01"/>
    <s v="82.09N, 135.24W"/>
    <n v="30"/>
    <n v="6006"/>
    <n v="6006"/>
    <x v="19"/>
  </r>
  <r>
    <n v="61"/>
    <x v="3020"/>
    <s v="MC-26"/>
    <s v="51.42S, 12.50W"/>
    <n v="137"/>
    <n v="11771"/>
    <n v="0"/>
    <x v="13"/>
  </r>
  <r>
    <n v="86"/>
    <x v="3021"/>
    <s v="MC-06"/>
    <s v="54.07N, 116.38E"/>
    <n v="702"/>
    <n v="4235"/>
    <n v="0"/>
    <x v="8"/>
  </r>
  <r>
    <n v="36"/>
    <x v="3022"/>
    <s v="MC-16"/>
    <s v="9.79S, 177.10W"/>
    <n v="48"/>
    <n v="7512"/>
    <n v="7512"/>
    <x v="21"/>
  </r>
  <r>
    <n v="47"/>
    <x v="38"/>
    <s v="MC-11"/>
    <s v="10.36N, 3.38W"/>
    <n v="905"/>
    <n v="3313"/>
    <n v="0"/>
    <x v="22"/>
  </r>
  <r>
    <n v="27"/>
    <x v="3023"/>
    <s v="MC-28"/>
    <s v="60.99S, 105.38E"/>
    <n v="524"/>
    <n v="6832"/>
    <n v="0"/>
    <x v="18"/>
  </r>
  <r>
    <n v="32"/>
    <x v="3024"/>
    <s v="MC-17"/>
    <s v="23.90S, 116.22W"/>
    <n v="52"/>
    <n v="4398"/>
    <n v="4398"/>
    <x v="20"/>
  </r>
  <r>
    <n v="63"/>
    <x v="723"/>
    <s v="MC-28"/>
    <s v="58.77S, 119.73E"/>
    <n v="181"/>
    <n v="1656"/>
    <n v="0"/>
    <x v="18"/>
  </r>
  <r>
    <n v="52"/>
    <x v="3025"/>
    <s v="MC-17"/>
    <s v="3.35S, 127.35W"/>
    <n v="147"/>
    <n v="1920"/>
    <n v="0"/>
    <x v="20"/>
  </r>
  <r>
    <n v="9"/>
    <x v="307"/>
    <s v="MC-19"/>
    <s v="2.14S, 15.98W"/>
    <n v="212"/>
    <n v="3764"/>
    <n v="0"/>
    <x v="14"/>
  </r>
  <r>
    <n v="94"/>
    <x v="609"/>
    <s v="MC-29"/>
    <s v="55.67S, 153.29E"/>
    <n v="702"/>
    <n v="13527"/>
    <n v="0"/>
    <x v="3"/>
  </r>
  <r>
    <n v="85"/>
    <x v="3026"/>
    <s v="MC-13"/>
    <s v="4.94N, 76.26E"/>
    <n v="1057"/>
    <n v="6205"/>
    <n v="0"/>
    <x v="0"/>
  </r>
  <r>
    <n v="8"/>
    <x v="1468"/>
    <s v="MC-27"/>
    <s v="54.56S, 12.39E"/>
    <n v="77"/>
    <n v="9366"/>
    <n v="9366"/>
    <x v="17"/>
  </r>
  <r>
    <n v="4"/>
    <x v="3027"/>
    <s v="MC-19"/>
    <s v="25.52S, 24.98W"/>
    <n v="90"/>
    <n v="2599"/>
    <n v="2599"/>
    <x v="14"/>
  </r>
  <r>
    <n v="38"/>
    <x v="3028"/>
    <s v="MC-01"/>
    <s v="70.55N, 121.92W"/>
    <n v="905"/>
    <n v="7752"/>
    <n v="0"/>
    <x v="19"/>
  </r>
  <r>
    <n v="55"/>
    <x v="3029"/>
    <s v="MC-07"/>
    <s v="56.86N, 141.53E"/>
    <n v="264"/>
    <n v="1396"/>
    <n v="0"/>
    <x v="4"/>
  </r>
  <r>
    <n v="99"/>
    <x v="3030"/>
    <s v="MC-05"/>
    <s v="42.70N, 15.84E"/>
    <n v="7"/>
    <n v="3461"/>
    <n v="3461"/>
    <x v="2"/>
  </r>
  <r>
    <n v="27"/>
    <x v="3031"/>
    <s v="MC-30"/>
    <s v="74.97S, 112.17E"/>
    <n v="63"/>
    <n v="2324"/>
    <n v="2324"/>
    <x v="15"/>
  </r>
  <r>
    <n v="23"/>
    <x v="3032"/>
    <s v="MC-16"/>
    <s v="1.01S, 164.87W"/>
    <n v="482"/>
    <n v="1267"/>
    <n v="0"/>
    <x v="21"/>
  </r>
  <r>
    <n v="27"/>
    <x v="87"/>
    <s v="MC-30"/>
    <s v="82.33S, 112.28E"/>
    <n v="103"/>
    <n v="4563"/>
    <n v="0"/>
    <x v="15"/>
  </r>
  <r>
    <n v="77"/>
    <x v="3033"/>
    <s v="MC-28"/>
    <s v="35.25S, 82.20E"/>
    <n v="791"/>
    <n v="2599"/>
    <n v="0"/>
    <x v="18"/>
  </r>
  <r>
    <n v="100"/>
    <x v="1866"/>
    <s v="MC-24"/>
    <s v="47.78S, 146.09W"/>
    <n v="231"/>
    <n v="7752"/>
    <n v="0"/>
    <x v="10"/>
  </r>
  <r>
    <n v="47"/>
    <x v="3034"/>
    <s v="MC-04"/>
    <s v="34.95N, 42.97W"/>
    <n v="631"/>
    <n v="2880"/>
    <n v="0"/>
    <x v="7"/>
  </r>
  <r>
    <n v="47"/>
    <x v="3035"/>
    <s v="MC-04"/>
    <s v="45.61N, 10.38W"/>
    <n v="37"/>
    <n v="17718"/>
    <n v="17718"/>
    <x v="7"/>
  </r>
  <r>
    <n v="34"/>
    <x v="3036"/>
    <s v="MC-14"/>
    <s v="9.05N, 104.41E"/>
    <n v="75"/>
    <n v="3022"/>
    <n v="3022"/>
    <x v="1"/>
  </r>
  <r>
    <n v="90"/>
    <x v="3037"/>
    <s v="MC-30"/>
    <s v="73.38S, 156.21W"/>
    <n v="82"/>
    <n v="11011"/>
    <n v="11011"/>
    <x v="15"/>
  </r>
  <r>
    <n v="94"/>
    <x v="3038"/>
    <s v="MC-29"/>
    <s v="44.82S, 136.76E"/>
    <n v="252"/>
    <n v="6618"/>
    <n v="0"/>
    <x v="3"/>
  </r>
  <r>
    <n v="19"/>
    <x v="3039"/>
    <s v="MC-07"/>
    <s v="42.61N, 161.37E"/>
    <n v="27"/>
    <n v="2054"/>
    <n v="2054"/>
    <x v="4"/>
  </r>
  <r>
    <n v="25"/>
    <x v="1553"/>
    <s v="MC-24"/>
    <s v="46.28S, 150.92W"/>
    <n v="88"/>
    <n v="26004"/>
    <n v="26004"/>
    <x v="10"/>
  </r>
  <r>
    <n v="38"/>
    <x v="3040"/>
    <s v="MC-01"/>
    <s v="85.25N, 101.32W"/>
    <n v="20"/>
    <n v="22220"/>
    <n v="22220"/>
    <x v="19"/>
  </r>
  <r>
    <n v="9"/>
    <x v="3041"/>
    <s v="MC-19"/>
    <s v="6.75S, 16.81W"/>
    <n v="482"/>
    <n v="3461"/>
    <n v="0"/>
    <x v="14"/>
  </r>
  <r>
    <n v="62"/>
    <x v="3042"/>
    <s v="MC-12"/>
    <s v="10.84N, 8.10E"/>
    <n v="325"/>
    <n v="756"/>
    <n v="0"/>
    <x v="11"/>
  </r>
  <r>
    <n v="55"/>
    <x v="3043"/>
    <s v="MC-07"/>
    <s v="33.87N, 143.52E"/>
    <n v="152"/>
    <n v="7279"/>
    <n v="0"/>
    <x v="4"/>
  </r>
  <r>
    <n v="35"/>
    <x v="3044"/>
    <s v="MC-18"/>
    <s v="3.11S, 85.97W"/>
    <n v="59"/>
    <n v="629"/>
    <n v="629"/>
    <x v="25"/>
  </r>
  <r>
    <n v="9"/>
    <x v="3045"/>
    <s v="MC-19"/>
    <s v="22.44S, 7.22W"/>
    <n v="24"/>
    <n v="1656"/>
    <n v="1656"/>
    <x v="14"/>
  </r>
  <r>
    <n v="52"/>
    <x v="1387"/>
    <s v="MC-08"/>
    <s v="12.58N, 139.05W"/>
    <n v="43"/>
    <n v="6618"/>
    <n v="6618"/>
    <x v="28"/>
  </r>
  <r>
    <n v="75"/>
    <x v="3046"/>
    <s v="MC-29"/>
    <s v="31.85S, 126.25E"/>
    <n v="47"/>
    <n v="756"/>
    <n v="756"/>
    <x v="3"/>
  </r>
  <r>
    <n v="86"/>
    <x v="1431"/>
    <s v="MC-01"/>
    <s v="72.59N, 100.05E"/>
    <n v="120"/>
    <n v="12605"/>
    <n v="0"/>
    <x v="19"/>
  </r>
  <r>
    <n v="43"/>
    <x v="1057"/>
    <s v="MC-17"/>
    <s v="10.19S, 92.91W"/>
    <n v="34"/>
    <n v="8255"/>
    <n v="8255"/>
    <x v="20"/>
  </r>
  <r>
    <n v="75"/>
    <x v="3047"/>
    <s v="MC-28"/>
    <s v="62.07S, 98.37E"/>
    <n v="34"/>
    <n v="24621"/>
    <n v="24621"/>
    <x v="18"/>
  </r>
  <r>
    <n v="84"/>
    <x v="1691"/>
    <s v="MC-06"/>
    <s v="47.33N, 117.32E"/>
    <n v="264"/>
    <n v="27536"/>
    <n v="0"/>
    <x v="8"/>
  </r>
  <r>
    <n v="61"/>
    <x v="3048"/>
    <s v="MC-26"/>
    <s v="54.58S, 19.00W"/>
    <n v="277"/>
    <n v="24621"/>
    <n v="0"/>
    <x v="13"/>
  </r>
  <r>
    <n v="78"/>
    <x v="2557"/>
    <s v="MC-16"/>
    <s v="1.70S, 147.45W"/>
    <n v="103"/>
    <n v="5076"/>
    <n v="0"/>
    <x v="21"/>
  </r>
  <r>
    <n v="16"/>
    <x v="3049"/>
    <s v="MC-25"/>
    <s v="57.62S, 96.48W"/>
    <n v="52"/>
    <n v="6409"/>
    <n v="6409"/>
    <x v="16"/>
  </r>
  <r>
    <n v="31"/>
    <x v="1854"/>
    <s v="MC-03"/>
    <s v="42.37N, 71.19W"/>
    <n v="572"/>
    <n v="13054"/>
    <n v="0"/>
    <x v="24"/>
  </r>
  <r>
    <n v="90"/>
    <x v="3050"/>
    <s v="MC-30"/>
    <s v="67.51S, 174.22W"/>
    <n v="82"/>
    <n v="2880"/>
    <n v="2880"/>
    <x v="15"/>
  </r>
  <r>
    <n v="7"/>
    <x v="3051"/>
    <s v="MC-04"/>
    <s v="60.29N, 50.59W"/>
    <n v="65"/>
    <n v="9074"/>
    <n v="9074"/>
    <x v="7"/>
  </r>
  <r>
    <n v="90"/>
    <x v="3052"/>
    <s v="MC-24"/>
    <s v="63.69S, 147.55W"/>
    <n v="34"/>
    <n v="8000"/>
    <n v="8000"/>
    <x v="10"/>
  </r>
  <r>
    <n v="52"/>
    <x v="3053"/>
    <s v="MC-16"/>
    <s v="8.00S, 142.08W"/>
    <n v="181"/>
    <n v="5622"/>
    <n v="0"/>
    <x v="21"/>
  </r>
  <r>
    <n v="69"/>
    <x v="974"/>
    <s v="MC-01"/>
    <s v="80.04N, 174.08W"/>
    <n v="12"/>
    <n v="3022"/>
    <n v="3022"/>
    <x v="19"/>
  </r>
  <r>
    <n v="4"/>
    <x v="3054"/>
    <s v="MC-26"/>
    <s v="48.69S, 25.02W"/>
    <n v="212"/>
    <n v="8519"/>
    <n v="0"/>
    <x v="13"/>
  </r>
  <r>
    <n v="6"/>
    <x v="3055"/>
    <s v="MC-01"/>
    <s v="72.34N, 138.45E"/>
    <n v="96"/>
    <n v="14025"/>
    <n v="14025"/>
    <x v="19"/>
  </r>
  <r>
    <n v="42"/>
    <x v="3056"/>
    <s v="MC-15"/>
    <s v="28.18N, 178.71E"/>
    <n v="32"/>
    <n v="11771"/>
    <n v="11771"/>
    <x v="12"/>
  </r>
  <r>
    <n v="47"/>
    <x v="2715"/>
    <s v="MC-04"/>
    <s v="42.94N, 15.77W"/>
    <n v="25"/>
    <n v="1396"/>
    <n v="1396"/>
    <x v="7"/>
  </r>
  <r>
    <n v="55"/>
    <x v="2968"/>
    <s v="MC-15"/>
    <s v="19.60N, 159.43E"/>
    <n v="524"/>
    <n v="11771"/>
    <n v="0"/>
    <x v="12"/>
  </r>
  <r>
    <n v="99"/>
    <x v="3057"/>
    <s v="MC-05"/>
    <s v="54.25N, 22.08E"/>
    <n v="80"/>
    <n v="13054"/>
    <n v="13054"/>
    <x v="2"/>
  </r>
  <r>
    <n v="34"/>
    <x v="446"/>
    <s v="MC-06"/>
    <s v="32.97N, 103.08E"/>
    <n v="905"/>
    <n v="9985"/>
    <n v="0"/>
    <x v="8"/>
  </r>
  <r>
    <n v="55"/>
    <x v="3058"/>
    <s v="MC-15"/>
    <s v="17.06N, 156.36E"/>
    <n v="30"/>
    <n v="4902"/>
    <n v="4902"/>
    <x v="12"/>
  </r>
  <r>
    <n v="72"/>
    <x v="3059"/>
    <s v="MC-24"/>
    <s v="39.25S, 130.29W"/>
    <n v="17"/>
    <n v="19313"/>
    <n v="19313"/>
    <x v="10"/>
  </r>
  <r>
    <n v="27"/>
    <x v="758"/>
    <s v="MC-30"/>
    <s v="73.01S, 115.80E"/>
    <n v="50"/>
    <n v="5622"/>
    <n v="5622"/>
    <x v="15"/>
  </r>
  <r>
    <n v="29"/>
    <x v="2587"/>
    <s v="MC-24"/>
    <s v="33.42S, 138.61W"/>
    <n v="59"/>
    <n v="4076"/>
    <n v="4076"/>
    <x v="10"/>
  </r>
  <r>
    <n v="98"/>
    <x v="3060"/>
    <s v="MC-22"/>
    <s v="28.36S, 107.16E"/>
    <n v="572"/>
    <n v="2599"/>
    <n v="0"/>
    <x v="9"/>
  </r>
  <r>
    <n v="45"/>
    <x v="2621"/>
    <s v="MC-12"/>
    <s v="13.69N, 44.20E"/>
    <n v="175"/>
    <n v="8519"/>
    <n v="0"/>
    <x v="11"/>
  </r>
  <r>
    <n v="44"/>
    <x v="3061"/>
    <s v="MC-01"/>
    <s v="71.13N, 142.26E"/>
    <n v="188"/>
    <n v="7279"/>
    <n v="0"/>
    <x v="19"/>
  </r>
  <r>
    <n v="9"/>
    <x v="3062"/>
    <s v="MC-19"/>
    <s v="18.21S, 3.63W"/>
    <n v="905"/>
    <n v="1526"/>
    <n v="0"/>
    <x v="14"/>
  </r>
  <r>
    <n v="2"/>
    <x v="3063"/>
    <s v="MC-07"/>
    <s v="36.49N, 136.46E"/>
    <n v="1057"/>
    <n v="21171"/>
    <n v="0"/>
    <x v="4"/>
  </r>
  <r>
    <n v="61"/>
    <x v="3064"/>
    <s v="MC-26"/>
    <s v="52.50S, 41.16W"/>
    <n v="12"/>
    <n v="2739"/>
    <n v="2739"/>
    <x v="13"/>
  </r>
  <r>
    <n v="32"/>
    <x v="1464"/>
    <s v="MC-25"/>
    <s v="44.15S, 84.80W"/>
    <n v="241"/>
    <n v="13527"/>
    <n v="0"/>
    <x v="16"/>
  </r>
  <r>
    <n v="86"/>
    <x v="70"/>
    <s v="MC-01"/>
    <s v="79.39N, 109.87E"/>
    <n v="82"/>
    <n v="4902"/>
    <n v="4902"/>
    <x v="19"/>
  </r>
  <r>
    <n v="28"/>
    <x v="3065"/>
    <s v="MC-25"/>
    <s v="49.12S, 65.15W"/>
    <n v="48"/>
    <n v="2054"/>
    <n v="2054"/>
    <x v="16"/>
  </r>
  <r>
    <n v="6"/>
    <x v="3066"/>
    <s v="MC-01"/>
    <s v="85.85N, 153.11E"/>
    <n v="631"/>
    <n v="6409"/>
    <n v="0"/>
    <x v="19"/>
  </r>
  <r>
    <n v="32"/>
    <x v="3067"/>
    <s v="MC-25"/>
    <s v="41.47S, 76.56W"/>
    <n v="70"/>
    <n v="27536"/>
    <n v="27536"/>
    <x v="16"/>
  </r>
  <r>
    <n v="29"/>
    <x v="3068"/>
    <s v="MC-17"/>
    <s v="21.99S, 134.74W"/>
    <n v="70"/>
    <n v="9074"/>
    <n v="9074"/>
    <x v="20"/>
  </r>
  <r>
    <n v="11"/>
    <x v="3069"/>
    <s v="MC-30"/>
    <s v="76.67S, 9.25W"/>
    <n v="85"/>
    <n v="1267"/>
    <n v="1267"/>
    <x v="15"/>
  </r>
  <r>
    <n v="30"/>
    <x v="1645"/>
    <s v="MC-03"/>
    <s v="32.03N, 83.62W"/>
    <n v="133"/>
    <n v="6832"/>
    <n v="0"/>
    <x v="24"/>
  </r>
  <r>
    <n v="54"/>
    <x v="3070"/>
    <s v="MC-14"/>
    <s v="9.32N, 129.93E"/>
    <n v="416"/>
    <n v="6832"/>
    <n v="0"/>
    <x v="1"/>
  </r>
  <r>
    <n v="98"/>
    <x v="3071"/>
    <s v="MC-28"/>
    <s v="55.43S, 91.59E"/>
    <n v="109"/>
    <n v="72463"/>
    <n v="0"/>
    <x v="18"/>
  </r>
  <r>
    <n v="18"/>
    <x v="3072"/>
    <s v="MC-29"/>
    <s v="47.57S, 169.26E"/>
    <n v="93"/>
    <n v="21171"/>
    <n v="21171"/>
    <x v="3"/>
  </r>
  <r>
    <n v="20"/>
    <x v="3073"/>
    <s v="MC-27"/>
    <s v="40.00S, 59.69E"/>
    <n v="59"/>
    <n v="20205"/>
    <n v="20205"/>
    <x v="17"/>
  </r>
  <r>
    <n v="5"/>
    <x v="3074"/>
    <s v="MC-21"/>
    <s v="10.74S, 62.61E"/>
    <n v="120"/>
    <n v="7512"/>
    <n v="0"/>
    <x v="27"/>
  </r>
  <r>
    <n v="67"/>
    <x v="2615"/>
    <s v="MC-19"/>
    <s v="17.23S, 43.92W"/>
    <n v="43"/>
    <n v="7279"/>
    <n v="7279"/>
    <x v="14"/>
  </r>
  <r>
    <n v="77"/>
    <x v="3075"/>
    <s v="MC-22"/>
    <s v="29.10S, 100.86E"/>
    <n v="103"/>
    <n v="5076"/>
    <n v="0"/>
    <x v="9"/>
  </r>
  <r>
    <n v="47"/>
    <x v="3076"/>
    <s v="MC-05"/>
    <s v="42.86N, 3.93E"/>
    <n v="277"/>
    <n v="7752"/>
    <n v="0"/>
    <x v="2"/>
  </r>
  <r>
    <n v="86"/>
    <x v="1463"/>
    <s v="MC-01"/>
    <s v="67.69N, 137.19E"/>
    <n v="41"/>
    <n v="38630"/>
    <n v="38630"/>
    <x v="19"/>
  </r>
  <r>
    <n v="82"/>
    <x v="3077"/>
    <s v="MC-29"/>
    <s v="44.75S, 144.15E"/>
    <n v="277"/>
    <n v="5436"/>
    <n v="0"/>
    <x v="3"/>
  </r>
  <r>
    <n v="60"/>
    <x v="3078"/>
    <s v="MC-26"/>
    <s v="46.92S, 26.98W"/>
    <n v="307"/>
    <n v="5812"/>
    <n v="0"/>
    <x v="13"/>
  </r>
  <r>
    <n v="36"/>
    <x v="3079"/>
    <s v="MC-08"/>
    <s v="9.80N, 176.86W"/>
    <n v="75"/>
    <n v="1656"/>
    <n v="1656"/>
    <x v="28"/>
  </r>
  <r>
    <n v="27"/>
    <x v="532"/>
    <s v="MC-28"/>
    <s v="52.23S, 78.12E"/>
    <n v="17"/>
    <n v="8519"/>
    <n v="8519"/>
    <x v="18"/>
  </r>
  <r>
    <n v="47"/>
    <x v="3080"/>
    <s v="MC-04"/>
    <s v="48.77N, 4.05W"/>
    <n v="70"/>
    <n v="15700"/>
    <n v="15700"/>
    <x v="7"/>
  </r>
  <r>
    <n v="7"/>
    <x v="3081"/>
    <s v="MC-04"/>
    <s v="61.34N, 55.22W"/>
    <n v="344"/>
    <n v="14551"/>
    <n v="0"/>
    <x v="7"/>
  </r>
  <r>
    <n v="31"/>
    <x v="3082"/>
    <s v="MC-03"/>
    <s v="61.09N, 98.78W"/>
    <n v="88"/>
    <n v="14025"/>
    <n v="14025"/>
    <x v="24"/>
  </r>
  <r>
    <n v="52"/>
    <x v="3083"/>
    <s v="MC-09"/>
    <s v="26.94N, 114.79W"/>
    <n v="63"/>
    <n v="2880"/>
    <n v="2880"/>
    <x v="5"/>
  </r>
  <r>
    <n v="76"/>
    <x v="3084"/>
    <s v="MC-07"/>
    <s v="33.09N, 154.38E"/>
    <n v="106"/>
    <n v="17000"/>
    <n v="0"/>
    <x v="4"/>
  </r>
  <r>
    <n v="75"/>
    <x v="654"/>
    <s v="MC-28"/>
    <s v="53.01S, 101.12E"/>
    <n v="389"/>
    <n v="2880"/>
    <n v="0"/>
    <x v="18"/>
  </r>
  <r>
    <n v="34"/>
    <x v="1244"/>
    <s v="MC-14"/>
    <s v="21.30N, 120.63E"/>
    <n v="1057"/>
    <n v="2599"/>
    <n v="0"/>
    <x v="1"/>
  </r>
  <r>
    <n v="56"/>
    <x v="3085"/>
    <s v="MC-18"/>
    <s v="13.91S, 54.30W"/>
    <n v="32"/>
    <n v="4902"/>
    <n v="4902"/>
    <x v="25"/>
  </r>
  <r>
    <n v="47"/>
    <x v="3086"/>
    <s v="MC-04"/>
    <s v="41.20N, 31.05W"/>
    <n v="365"/>
    <n v="6205"/>
    <n v="0"/>
    <x v="7"/>
  </r>
  <r>
    <n v="35"/>
    <x v="3087"/>
    <s v="MC-25"/>
    <s v="32.52S, 111.82W"/>
    <n v="72"/>
    <n v="13054"/>
    <n v="13054"/>
    <x v="16"/>
  </r>
  <r>
    <n v="95"/>
    <x v="341"/>
    <s v="MC-10"/>
    <s v="9.40N, 65.58W"/>
    <n v="34"/>
    <n v="9074"/>
    <n v="9074"/>
    <x v="23"/>
  </r>
  <r>
    <n v="46"/>
    <x v="3088"/>
    <s v="MC-25"/>
    <s v="49.70S, 110.62W"/>
    <n v="169"/>
    <n v="29243"/>
    <n v="0"/>
    <x v="16"/>
  </r>
  <r>
    <n v="99"/>
    <x v="3089"/>
    <s v="MC-05"/>
    <s v="51.68N, 32.52E"/>
    <n v="48"/>
    <n v="22220"/>
    <n v="22220"/>
    <x v="2"/>
  </r>
  <r>
    <n v="29"/>
    <x v="3090"/>
    <s v="MC-24"/>
    <s v="32.25S, 146.09W"/>
    <n v="70"/>
    <n v="9985"/>
    <n v="9985"/>
    <x v="10"/>
  </r>
  <r>
    <n v="56"/>
    <x v="3091"/>
    <s v="MC-25"/>
    <s v="35.66S, 75.54W"/>
    <n v="106"/>
    <n v="1920"/>
    <n v="0"/>
    <x v="16"/>
  </r>
  <r>
    <n v="66"/>
    <x v="3092"/>
    <s v="MC-15"/>
    <s v="14.67N, 137.86E"/>
    <n v="61"/>
    <n v="6205"/>
    <n v="6205"/>
    <x v="12"/>
  </r>
  <r>
    <n v="39"/>
    <x v="3093"/>
    <s v="MC-29"/>
    <s v="61.99S, 179.21E"/>
    <n v="39"/>
    <n v="6205"/>
    <n v="6205"/>
    <x v="3"/>
  </r>
  <r>
    <n v="76"/>
    <x v="3094"/>
    <s v="MC-07"/>
    <s v="58.57N, 162.89E"/>
    <n v="72"/>
    <n v="11771"/>
    <n v="11771"/>
    <x v="4"/>
  </r>
  <r>
    <n v="27"/>
    <x v="3095"/>
    <s v="MC-28"/>
    <s v="52.96S, 119.34E"/>
    <n v="17"/>
    <n v="629"/>
    <n v="629"/>
    <x v="18"/>
  </r>
  <r>
    <n v="66"/>
    <x v="3096"/>
    <s v="MC-15"/>
    <s v="1.38N, 145.99E"/>
    <n v="90"/>
    <n v="5622"/>
    <n v="5622"/>
    <x v="12"/>
  </r>
  <r>
    <n v="26"/>
    <x v="3097"/>
    <s v="MC-21"/>
    <s v="29.69S, 57.60E"/>
    <n v="169"/>
    <n v="1267"/>
    <n v="0"/>
    <x v="27"/>
  </r>
  <r>
    <n v="50"/>
    <x v="3098"/>
    <s v="MC-14"/>
    <s v="27.99N, 131.78E"/>
    <n v="27"/>
    <n v="3919"/>
    <n v="3919"/>
    <x v="1"/>
  </r>
  <r>
    <n v="61"/>
    <x v="1102"/>
    <s v="MC-30"/>
    <s v="77.29S, 13.48W"/>
    <n v="39"/>
    <n v="629"/>
    <n v="629"/>
    <x v="15"/>
  </r>
  <r>
    <n v="79"/>
    <x v="3099"/>
    <s v="MC-14"/>
    <s v="3.79N, 129.21E"/>
    <n v="791"/>
    <n v="6409"/>
    <n v="0"/>
    <x v="1"/>
  </r>
  <r>
    <n v="9"/>
    <x v="3100"/>
    <s v="MC-19"/>
    <s v="23.63S, 12.82W"/>
    <n v="389"/>
    <n v="883"/>
    <n v="0"/>
    <x v="14"/>
  </r>
  <r>
    <n v="56"/>
    <x v="2320"/>
    <s v="MC-26"/>
    <s v="38.88S, 59.30W"/>
    <n v="77"/>
    <n v="15700"/>
    <n v="15700"/>
    <x v="13"/>
  </r>
  <r>
    <n v="42"/>
    <x v="3101"/>
    <s v="MC-07"/>
    <s v="44.02N, 138.89E"/>
    <n v="61"/>
    <n v="8791"/>
    <n v="8791"/>
    <x v="4"/>
  </r>
  <r>
    <n v="44"/>
    <x v="3102"/>
    <s v="MC-06"/>
    <s v="47.81N, 110.54E"/>
    <n v="292"/>
    <n v="4731"/>
    <n v="0"/>
    <x v="8"/>
  </r>
  <r>
    <n v="2"/>
    <x v="3103"/>
    <s v="MC-14"/>
    <s v="12.15N, 125.10E"/>
    <n v="252"/>
    <n v="4563"/>
    <n v="0"/>
    <x v="1"/>
  </r>
  <r>
    <n v="69"/>
    <x v="3104"/>
    <s v="MC-07"/>
    <s v="48.05N, 157.69E"/>
    <n v="157"/>
    <n v="1138"/>
    <n v="0"/>
    <x v="4"/>
  </r>
  <r>
    <n v="23"/>
    <x v="3105"/>
    <s v="MC-16"/>
    <s v="2.35S, 171.22W"/>
    <n v="169"/>
    <n v="3167"/>
    <n v="0"/>
    <x v="21"/>
  </r>
  <r>
    <n v="99"/>
    <x v="3106"/>
    <s v="MC-04"/>
    <s v="52.01N, 9.80W"/>
    <n v="188"/>
    <n v="45837"/>
    <n v="0"/>
    <x v="7"/>
  </r>
  <r>
    <n v="4"/>
    <x v="3107"/>
    <s v="MC-26"/>
    <s v="47.82S, 10.50W"/>
    <n v="175"/>
    <n v="19313"/>
    <n v="0"/>
    <x v="13"/>
  </r>
  <r>
    <n v="33"/>
    <x v="3108"/>
    <s v="MC-05"/>
    <s v="63.21N, 33.63E"/>
    <n v="19"/>
    <n v="11771"/>
    <n v="11771"/>
    <x v="2"/>
  </r>
  <r>
    <n v="32"/>
    <x v="3109"/>
    <s v="MC-17"/>
    <s v="20.82S, 93.99W"/>
    <n v="36"/>
    <n v="7052"/>
    <n v="7052"/>
    <x v="20"/>
  </r>
  <r>
    <n v="75"/>
    <x v="254"/>
    <s v="MC-28"/>
    <s v="57.52S, 116.67E"/>
    <n v="325"/>
    <n v="27536"/>
    <n v="0"/>
    <x v="18"/>
  </r>
  <r>
    <n v="99"/>
    <x v="869"/>
    <s v="MC-11"/>
    <s v="11.84N, 10.11W"/>
    <n v="82"/>
    <n v="5255"/>
    <n v="5255"/>
    <x v="22"/>
  </r>
  <r>
    <n v="51"/>
    <x v="1217"/>
    <s v="MC-26"/>
    <s v="58.03S, 44.30W"/>
    <n v="106"/>
    <n v="4563"/>
    <n v="0"/>
    <x v="13"/>
  </r>
  <r>
    <n v="38"/>
    <x v="3110"/>
    <s v="MC-03"/>
    <s v="64.64N, 97.49W"/>
    <n v="204"/>
    <n v="1138"/>
    <n v="0"/>
    <x v="24"/>
  </r>
  <r>
    <n v="86"/>
    <x v="2404"/>
    <s v="MC-01"/>
    <s v="70.92N, 116.48E"/>
    <n v="241"/>
    <n v="20205"/>
    <n v="0"/>
    <x v="19"/>
  </r>
  <r>
    <n v="10"/>
    <x v="3111"/>
    <s v="MC-19"/>
    <s v="21.76S, 32.76W"/>
    <n v="47"/>
    <n v="12605"/>
    <n v="12605"/>
    <x v="14"/>
  </r>
  <r>
    <n v="17"/>
    <x v="2659"/>
    <s v="MC-13"/>
    <s v="18.93N, 75.85E"/>
    <n v="157"/>
    <n v="1267"/>
    <n v="0"/>
    <x v="0"/>
  </r>
  <r>
    <n v="77"/>
    <x v="3112"/>
    <s v="MC-28"/>
    <s v="38.26S, 87.63E"/>
    <n v="14"/>
    <n v="2054"/>
    <n v="2054"/>
    <x v="18"/>
  </r>
  <r>
    <n v="2"/>
    <x v="3113"/>
    <s v="MC-14"/>
    <s v="10.93N, 121.28E"/>
    <n v="344"/>
    <n v="3919"/>
    <n v="0"/>
    <x v="1"/>
  </r>
  <r>
    <n v="27"/>
    <x v="3114"/>
    <s v="MC-28"/>
    <s v="54.51S, 76.92E"/>
    <n v="85"/>
    <n v="3764"/>
    <n v="3764"/>
    <x v="18"/>
  </r>
  <r>
    <n v="87"/>
    <x v="3115"/>
    <s v="MC-26"/>
    <s v="39.45S, 24.21W"/>
    <n v="137"/>
    <n v="3461"/>
    <n v="0"/>
    <x v="13"/>
  </r>
  <r>
    <n v="89"/>
    <x v="3116"/>
    <s v="MC-25"/>
    <s v="60.51S, 118.66W"/>
    <n v="59"/>
    <n v="13527"/>
    <n v="13527"/>
    <x v="16"/>
  </r>
  <r>
    <n v="52"/>
    <x v="3117"/>
    <s v="MC-09"/>
    <s v="3.86N, 115.39W"/>
    <n v="188"/>
    <n v="5622"/>
    <n v="0"/>
    <x v="5"/>
  </r>
  <r>
    <n v="52"/>
    <x v="3118"/>
    <s v="MC-17"/>
    <s v="5.09S, 125.53W"/>
    <n v="77"/>
    <n v="6205"/>
    <n v="6205"/>
    <x v="20"/>
  </r>
  <r>
    <n v="74"/>
    <x v="1912"/>
    <s v="MC-12"/>
    <s v="26.46N, 14.84E"/>
    <n v="20"/>
    <n v="2324"/>
    <n v="2324"/>
    <x v="11"/>
  </r>
  <r>
    <n v="47"/>
    <x v="533"/>
    <s v="MC-11"/>
    <s v="3.75N, 42.65W"/>
    <n v="63"/>
    <n v="2461"/>
    <n v="2461"/>
    <x v="22"/>
  </r>
  <r>
    <n v="49"/>
    <x v="3119"/>
    <s v="MC-19"/>
    <s v="19.85S, 20.00W"/>
    <n v="45"/>
    <n v="9366"/>
    <n v="9366"/>
    <x v="14"/>
  </r>
  <r>
    <n v="27"/>
    <x v="3120"/>
    <s v="MC-29"/>
    <s v="56.01S, 122.31E"/>
    <n v="9"/>
    <n v="1010"/>
    <n v="1010"/>
    <x v="3"/>
  </r>
  <r>
    <n v="5"/>
    <x v="2901"/>
    <s v="MC-21"/>
    <s v="20.98S, 78.18E"/>
    <n v="88"/>
    <n v="1788"/>
    <n v="1788"/>
    <x v="27"/>
  </r>
  <r>
    <n v="51"/>
    <x v="1709"/>
    <s v="MC-26"/>
    <s v="53.91S, 57.31W"/>
    <n v="11"/>
    <n v="41937"/>
    <n v="41937"/>
    <x v="13"/>
  </r>
  <r>
    <n v="47"/>
    <x v="1290"/>
    <s v="MC-11"/>
    <s v="24.79N, 3.03W"/>
    <n v="152"/>
    <n v="4902"/>
    <n v="0"/>
    <x v="22"/>
  </r>
  <r>
    <n v="60"/>
    <x v="716"/>
    <s v="MC-26"/>
    <s v="42.11S, 22.73W"/>
    <n v="9"/>
    <n v="3167"/>
    <n v="3167"/>
    <x v="13"/>
  </r>
  <r>
    <n v="4"/>
    <x v="3121"/>
    <s v="MC-26"/>
    <s v="50.61S, 10.79W"/>
    <n v="152"/>
    <n v="1267"/>
    <n v="0"/>
    <x v="13"/>
  </r>
  <r>
    <n v="78"/>
    <x v="2725"/>
    <s v="MC-08"/>
    <s v="17.51N, 165.95W"/>
    <n v="57"/>
    <n v="9985"/>
    <n v="9985"/>
    <x v="28"/>
  </r>
  <r>
    <n v="3"/>
    <x v="3122"/>
    <s v="MC-24"/>
    <s v="48.16S, 127.17W"/>
    <n v="19"/>
    <n v="3313"/>
    <n v="3313"/>
    <x v="10"/>
  </r>
  <r>
    <n v="40"/>
    <x v="3123"/>
    <s v="MC-23"/>
    <s v="15.06S, 140.98E"/>
    <n v="702"/>
    <n v="11011"/>
    <n v="0"/>
    <x v="6"/>
  </r>
  <r>
    <n v="4"/>
    <x v="2372"/>
    <s v="MC-26"/>
    <s v="51.14S, 20.78W"/>
    <n v="36"/>
    <n v="2739"/>
    <n v="2739"/>
    <x v="13"/>
  </r>
  <r>
    <n v="39"/>
    <x v="1566"/>
    <s v="MC-30"/>
    <s v="69.59S, 168.28W"/>
    <n v="54"/>
    <n v="8519"/>
    <n v="8519"/>
    <x v="15"/>
  </r>
  <r>
    <n v="77"/>
    <x v="3124"/>
    <s v="MC-28"/>
    <s v="32.46S, 86.11E"/>
    <n v="631"/>
    <n v="12178"/>
    <n v="0"/>
    <x v="18"/>
  </r>
  <r>
    <n v="5"/>
    <x v="2851"/>
    <s v="MC-13"/>
    <s v="4.80N, 68.17E"/>
    <n v="48"/>
    <n v="3313"/>
    <n v="3313"/>
    <x v="0"/>
  </r>
  <r>
    <n v="84"/>
    <x v="3125"/>
    <s v="MC-07"/>
    <s v="63.58N, 130.09E"/>
    <n v="325"/>
    <n v="11771"/>
    <n v="0"/>
    <x v="4"/>
  </r>
  <r>
    <n v="32"/>
    <x v="900"/>
    <s v="MC-25"/>
    <s v="54.57S, 101.56W"/>
    <n v="20"/>
    <n v="2461"/>
    <n v="2461"/>
    <x v="16"/>
  </r>
  <r>
    <n v="23"/>
    <x v="1806"/>
    <s v="MC-16"/>
    <s v="25.74S, 167.37W"/>
    <n v="572"/>
    <n v="756"/>
    <n v="0"/>
    <x v="21"/>
  </r>
  <r>
    <n v="12"/>
    <x v="3126"/>
    <s v="MC-17"/>
    <s v="2.49S, 105.72W"/>
    <n v="109"/>
    <n v="1656"/>
    <n v="0"/>
    <x v="20"/>
  </r>
  <r>
    <n v="10"/>
    <x v="3127"/>
    <s v="MC-18"/>
    <s v="20.17S, 47.53W"/>
    <n v="791"/>
    <n v="9074"/>
    <n v="0"/>
    <x v="25"/>
  </r>
  <r>
    <n v="47"/>
    <x v="2437"/>
    <s v="MC-11"/>
    <s v="19.56N, 5.01W"/>
    <n v="344"/>
    <n v="12605"/>
    <n v="0"/>
    <x v="22"/>
  </r>
  <r>
    <n v="86"/>
    <x v="1289"/>
    <s v="MC-06"/>
    <s v="64.59N, 110.30E"/>
    <n v="204"/>
    <n v="3022"/>
    <n v="0"/>
    <x v="8"/>
  </r>
  <r>
    <n v="5"/>
    <x v="3128"/>
    <s v="MC-12"/>
    <s v="4.29N, 43.58E"/>
    <n v="631"/>
    <n v="3461"/>
    <n v="0"/>
    <x v="11"/>
  </r>
  <r>
    <n v="9"/>
    <x v="1524"/>
    <s v="MC-19"/>
    <s v="17.60S, 2.67W"/>
    <n v="124"/>
    <n v="5812"/>
    <n v="0"/>
    <x v="14"/>
  </r>
  <r>
    <n v="99"/>
    <x v="3129"/>
    <s v="MC-05"/>
    <s v="46.30N, 17.66E"/>
    <n v="905"/>
    <n v="20205"/>
    <n v="0"/>
    <x v="2"/>
  </r>
  <r>
    <n v="76"/>
    <x v="3130"/>
    <s v="MC-07"/>
    <s v="42.59N, 177.86E"/>
    <n v="90"/>
    <n v="22220"/>
    <n v="22220"/>
    <x v="4"/>
  </r>
  <r>
    <n v="98"/>
    <x v="3131"/>
    <s v="MC-28"/>
    <s v="52.82S, 77.07E"/>
    <n v="25"/>
    <n v="9366"/>
    <n v="9366"/>
    <x v="18"/>
  </r>
  <r>
    <n v="38"/>
    <x v="3132"/>
    <s v="MC-01"/>
    <s v="83.75N, 95.62W"/>
    <n v="45"/>
    <n v="3461"/>
    <n v="3461"/>
    <x v="19"/>
  </r>
  <r>
    <n v="31"/>
    <x v="820"/>
    <s v="MC-03"/>
    <s v="46.41N, 115.24W"/>
    <n v="524"/>
    <n v="29243"/>
    <n v="0"/>
    <x v="24"/>
  </r>
  <r>
    <n v="27"/>
    <x v="3133"/>
    <s v="MC-30"/>
    <s v="77.31S, 115.76E"/>
    <n v="292"/>
    <n v="38630"/>
    <n v="0"/>
    <x v="15"/>
  </r>
  <r>
    <n v="83"/>
    <x v="305"/>
    <s v="MC-06"/>
    <s v="45.23N, 95.07E"/>
    <n v="11"/>
    <n v="29243"/>
    <n v="29243"/>
    <x v="8"/>
  </r>
  <r>
    <n v="17"/>
    <x v="3134"/>
    <s v="MC-21"/>
    <s v="1.06S, 81.57E"/>
    <n v="188"/>
    <n v="3461"/>
    <n v="0"/>
    <x v="27"/>
  </r>
  <r>
    <n v="18"/>
    <x v="3135"/>
    <s v="MC-24"/>
    <s v="47.06S, 176.19W"/>
    <n v="12"/>
    <n v="12605"/>
    <n v="12605"/>
    <x v="10"/>
  </r>
  <r>
    <n v="94"/>
    <x v="3136"/>
    <s v="MC-29"/>
    <s v="56.48S, 143.19E"/>
    <n v="45"/>
    <n v="11382"/>
    <n v="11382"/>
    <x v="3"/>
  </r>
  <r>
    <n v="74"/>
    <x v="3137"/>
    <s v="MC-12"/>
    <s v="17.91N, 17.37E"/>
    <n v="169"/>
    <n v="2880"/>
    <n v="0"/>
    <x v="11"/>
  </r>
  <r>
    <n v="10"/>
    <x v="3138"/>
    <s v="MC-25"/>
    <s v="39.88S, 63.08W"/>
    <n v="15"/>
    <n v="9985"/>
    <n v="9985"/>
    <x v="16"/>
  </r>
  <r>
    <n v="40"/>
    <x v="3139"/>
    <s v="MC-23"/>
    <s v="12.66S, 154.21E"/>
    <n v="204"/>
    <n v="2054"/>
    <n v="0"/>
    <x v="6"/>
  </r>
  <r>
    <n v="57"/>
    <x v="929"/>
    <s v="MC-25"/>
    <s v="57.91S, 95.05W"/>
    <n v="1057"/>
    <n v="7752"/>
    <n v="0"/>
    <x v="16"/>
  </r>
  <r>
    <n v="60"/>
    <x v="3140"/>
    <s v="MC-26"/>
    <s v="44.46S, 29.42W"/>
    <n v="12"/>
    <n v="4902"/>
    <n v="4902"/>
    <x v="13"/>
  </r>
  <r>
    <n v="37"/>
    <x v="3141"/>
    <s v="MC-15"/>
    <s v="21.90N, 137.59E"/>
    <n v="70"/>
    <n v="1396"/>
    <n v="1396"/>
    <x v="12"/>
  </r>
  <r>
    <n v="20"/>
    <x v="3142"/>
    <s v="MC-28"/>
    <s v="40.60S, 66.63E"/>
    <n v="45"/>
    <n v="9366"/>
    <n v="9366"/>
    <x v="18"/>
  </r>
  <r>
    <n v="27"/>
    <x v="1029"/>
    <s v="MC-28"/>
    <s v="54.52S, 77.63E"/>
    <n v="57"/>
    <n v="11382"/>
    <n v="11382"/>
    <x v="18"/>
  </r>
  <r>
    <n v="27"/>
    <x v="3143"/>
    <s v="MC-30"/>
    <s v="67.89S, 116.40E"/>
    <n v="117"/>
    <n v="9985"/>
    <n v="0"/>
    <x v="15"/>
  </r>
  <r>
    <n v="69"/>
    <x v="3144"/>
    <s v="MC-01"/>
    <s v="85.95N, 156.47E"/>
    <n v="181"/>
    <n v="72463"/>
    <n v="0"/>
    <x v="19"/>
  </r>
  <r>
    <n v="82"/>
    <x v="3145"/>
    <s v="MC-29"/>
    <s v="52.06S, 151.33E"/>
    <n v="67"/>
    <n v="26004"/>
    <n v="26004"/>
    <x v="3"/>
  </r>
  <r>
    <n v="97"/>
    <x v="3146"/>
    <s v="MC-04"/>
    <s v="63.33N, 23.60W"/>
    <n v="188"/>
    <n v="2880"/>
    <n v="0"/>
    <x v="7"/>
  </r>
  <r>
    <n v="84"/>
    <x v="2852"/>
    <s v="MC-06"/>
    <s v="49.54N, 119.10E"/>
    <n v="54"/>
    <n v="26004"/>
    <n v="26004"/>
    <x v="8"/>
  </r>
  <r>
    <n v="18"/>
    <x v="3147"/>
    <s v="MC-16"/>
    <s v="28.28S, 178.85W"/>
    <n v="221"/>
    <n v="3612"/>
    <n v="0"/>
    <x v="21"/>
  </r>
  <r>
    <n v="50"/>
    <x v="2773"/>
    <s v="MC-15"/>
    <s v="27.98N, 145.48E"/>
    <n v="45"/>
    <n v="7512"/>
    <n v="7512"/>
    <x v="12"/>
  </r>
  <r>
    <n v="10"/>
    <x v="3148"/>
    <s v="MC-18"/>
    <s v="8.08S, 59.98W"/>
    <n v="447"/>
    <n v="1656"/>
    <n v="0"/>
    <x v="25"/>
  </r>
  <r>
    <n v="52"/>
    <x v="3149"/>
    <s v="MC-09"/>
    <s v="26.18N, 108.66W"/>
    <n v="75"/>
    <n v="5076"/>
    <n v="5076"/>
    <x v="5"/>
  </r>
  <r>
    <n v="55"/>
    <x v="3150"/>
    <s v="MC-15"/>
    <s v="26.34N, 162.98E"/>
    <n v="63"/>
    <n v="1788"/>
    <n v="1788"/>
    <x v="12"/>
  </r>
  <r>
    <n v="54"/>
    <x v="2162"/>
    <s v="MC-14"/>
    <s v="27.15N, 99.75E"/>
    <n v="50"/>
    <n v="3022"/>
    <n v="3022"/>
    <x v="1"/>
  </r>
  <r>
    <n v="70"/>
    <x v="1586"/>
    <s v="MC-18"/>
    <s v="19.83S, 47.37W"/>
    <n v="447"/>
    <n v="8255"/>
    <n v="0"/>
    <x v="25"/>
  </r>
  <r>
    <n v="52"/>
    <x v="2482"/>
    <s v="MC-16"/>
    <s v="15.72S, 139.64W"/>
    <n v="39"/>
    <n v="6205"/>
    <n v="6205"/>
    <x v="21"/>
  </r>
  <r>
    <n v="9"/>
    <x v="3151"/>
    <s v="MC-26"/>
    <s v="40.41S, 28.39W"/>
    <n v="30"/>
    <n v="1526"/>
    <n v="1526"/>
    <x v="13"/>
  </r>
  <r>
    <n v="49"/>
    <x v="3152"/>
    <s v="MC-26"/>
    <s v="38.06S, 34.64W"/>
    <n v="447"/>
    <n v="756"/>
    <n v="0"/>
    <x v="13"/>
  </r>
  <r>
    <n v="39"/>
    <x v="3153"/>
    <s v="MC-24"/>
    <s v="60.62S, 174.70W"/>
    <n v="157"/>
    <n v="3461"/>
    <n v="0"/>
    <x v="10"/>
  </r>
  <r>
    <n v="97"/>
    <x v="3154"/>
    <s v="MC-01"/>
    <s v="80.39N, 12.85W"/>
    <n v="36"/>
    <n v="2739"/>
    <n v="2739"/>
    <x v="19"/>
  </r>
  <r>
    <n v="24"/>
    <x v="741"/>
    <s v="MC-23"/>
    <s v="28.29S, 137.50E"/>
    <n v="117"/>
    <n v="3919"/>
    <n v="0"/>
    <x v="6"/>
  </r>
  <r>
    <n v="55"/>
    <x v="2646"/>
    <s v="MC-07"/>
    <s v="58.52N, 155.41E"/>
    <n v="365"/>
    <n v="7752"/>
    <n v="0"/>
    <x v="4"/>
  </r>
  <r>
    <n v="39"/>
    <x v="3155"/>
    <s v="MC-24"/>
    <s v="53.58S, 168.38W"/>
    <n v="47"/>
    <n v="1396"/>
    <n v="1396"/>
    <x v="10"/>
  </r>
  <r>
    <n v="27"/>
    <x v="1893"/>
    <s v="MC-28"/>
    <s v="59.71S, 77.91E"/>
    <n v="52"/>
    <n v="3461"/>
    <n v="3461"/>
    <x v="18"/>
  </r>
  <r>
    <n v="34"/>
    <x v="3156"/>
    <s v="MC-14"/>
    <s v="8.40N, 101.51E"/>
    <n v="188"/>
    <n v="883"/>
    <n v="0"/>
    <x v="1"/>
  </r>
  <r>
    <n v="98"/>
    <x v="1006"/>
    <s v="MC-21"/>
    <s v="26.95S, 82.88E"/>
    <n v="20"/>
    <n v="1138"/>
    <n v="1138"/>
    <x v="27"/>
  </r>
  <r>
    <n v="8"/>
    <x v="3157"/>
    <s v="MC-27"/>
    <s v="47.20S, 3.13E"/>
    <n v="41"/>
    <n v="13527"/>
    <n v="13527"/>
    <x v="17"/>
  </r>
  <r>
    <n v="27"/>
    <x v="3158"/>
    <s v="MC-30"/>
    <s v="84.83S, 98.75E"/>
    <n v="221"/>
    <n v="7279"/>
    <n v="0"/>
    <x v="15"/>
  </r>
  <r>
    <n v="8"/>
    <x v="1521"/>
    <s v="MC-27"/>
    <s v="44.08S, 18.07E"/>
    <n v="90"/>
    <n v="12605"/>
    <n v="12605"/>
    <x v="17"/>
  </r>
  <r>
    <n v="49"/>
    <x v="1933"/>
    <s v="MC-26"/>
    <s v="35.14S, 17.75W"/>
    <n v="221"/>
    <n v="6409"/>
    <n v="0"/>
    <x v="13"/>
  </r>
  <r>
    <n v="26"/>
    <x v="3159"/>
    <s v="MC-27"/>
    <s v="34.34S, 52.37E"/>
    <n v="15"/>
    <n v="17000"/>
    <n v="17000"/>
    <x v="17"/>
  </r>
  <r>
    <n v="56"/>
    <x v="3160"/>
    <s v="MC-18"/>
    <s v="20.89S, 68.29W"/>
    <n v="93"/>
    <n v="5622"/>
    <n v="5622"/>
    <x v="25"/>
  </r>
  <r>
    <n v="94"/>
    <x v="3161"/>
    <s v="MC-29"/>
    <s v="52.94S, 130.90E"/>
    <n v="54"/>
    <n v="883"/>
    <n v="883"/>
    <x v="3"/>
  </r>
  <r>
    <n v="54"/>
    <x v="3162"/>
    <s v="MC-14"/>
    <s v="17.46N, 113.68E"/>
    <n v="241"/>
    <n v="5436"/>
    <n v="0"/>
    <x v="1"/>
  </r>
  <r>
    <n v="67"/>
    <x v="3163"/>
    <s v="MC-25"/>
    <s v="38.54S, 84.49W"/>
    <n v="204"/>
    <n v="19313"/>
    <n v="0"/>
    <x v="16"/>
  </r>
  <r>
    <n v="63"/>
    <x v="76"/>
    <s v="MC-30"/>
    <s v="69.89S, 98.65E"/>
    <n v="11"/>
    <n v="3022"/>
    <n v="3022"/>
    <x v="15"/>
  </r>
  <r>
    <n v="76"/>
    <x v="3164"/>
    <s v="MC-07"/>
    <s v="33.18N, 176.84E"/>
    <n v="117"/>
    <n v="12605"/>
    <n v="0"/>
    <x v="4"/>
  </r>
  <r>
    <n v="16"/>
    <x v="3165"/>
    <s v="MC-25"/>
    <s v="46.64S, 106.91W"/>
    <n v="90"/>
    <n v="3919"/>
    <n v="3919"/>
    <x v="16"/>
  </r>
  <r>
    <n v="17"/>
    <x v="1125"/>
    <s v="MC-06"/>
    <s v="39.23N, 86.99E"/>
    <n v="82"/>
    <n v="2880"/>
    <n v="2880"/>
    <x v="8"/>
  </r>
  <r>
    <n v="26"/>
    <x v="3166"/>
    <s v="MC-28"/>
    <s v="33.51S, 75.29E"/>
    <n v="45"/>
    <n v="18486"/>
    <n v="18486"/>
    <x v="18"/>
  </r>
  <r>
    <n v="9"/>
    <x v="3167"/>
    <s v="MC-11"/>
    <s v="2.66N, 7.54W"/>
    <n v="70"/>
    <n v="3461"/>
    <n v="3461"/>
    <x v="22"/>
  </r>
  <r>
    <n v="4"/>
    <x v="3168"/>
    <s v="MC-26"/>
    <s v="58.63S, 42.39W"/>
    <n v="61"/>
    <n v="4731"/>
    <n v="4731"/>
    <x v="13"/>
  </r>
  <r>
    <n v="19"/>
    <x v="3169"/>
    <s v="MC-07"/>
    <s v="39.21N, 156.53E"/>
    <n v="96"/>
    <n v="7052"/>
    <n v="7052"/>
    <x v="4"/>
  </r>
  <r>
    <n v="47"/>
    <x v="3170"/>
    <s v="MC-11"/>
    <s v="3.76N, 20.20W"/>
    <n v="65"/>
    <n v="6205"/>
    <n v="6205"/>
    <x v="22"/>
  </r>
  <r>
    <n v="4"/>
    <x v="3171"/>
    <s v="MC-19"/>
    <s v="26.08S, 33.61W"/>
    <n v="152"/>
    <n v="1656"/>
    <n v="0"/>
    <x v="14"/>
  </r>
  <r>
    <n v="94"/>
    <x v="1708"/>
    <s v="MC-29"/>
    <s v="64.90S, 134.68E"/>
    <n v="120"/>
    <n v="23366"/>
    <n v="0"/>
    <x v="3"/>
  </r>
  <r>
    <n v="85"/>
    <x v="3172"/>
    <s v="MC-22"/>
    <s v="7.68S, 104.87E"/>
    <n v="307"/>
    <n v="883"/>
    <n v="0"/>
    <x v="9"/>
  </r>
  <r>
    <n v="56"/>
    <x v="2106"/>
    <s v="MC-18"/>
    <s v="19.87S, 73.41W"/>
    <n v="37"/>
    <n v="8255"/>
    <n v="8255"/>
    <x v="25"/>
  </r>
  <r>
    <n v="20"/>
    <x v="3063"/>
    <s v="MC-28"/>
    <s v="38.68S, 67.94E"/>
    <n v="85"/>
    <n v="11771"/>
    <n v="11771"/>
    <x v="18"/>
  </r>
  <r>
    <n v="32"/>
    <x v="3173"/>
    <s v="MC-25"/>
    <s v="33.55S, 111.58W"/>
    <n v="39"/>
    <n v="19313"/>
    <n v="19313"/>
    <x v="16"/>
  </r>
  <r>
    <n v="89"/>
    <x v="3174"/>
    <s v="MC-25"/>
    <s v="63.09S, 114.15W"/>
    <n v="181"/>
    <n v="10654"/>
    <n v="0"/>
    <x v="16"/>
  </r>
  <r>
    <n v="66"/>
    <x v="3175"/>
    <s v="MC-23"/>
    <s v="2.49S, 141.19E"/>
    <n v="65"/>
    <n v="3612"/>
    <n v="3612"/>
    <x v="6"/>
  </r>
  <r>
    <n v="39"/>
    <x v="3176"/>
    <s v="MC-29"/>
    <s v="46.01S, 177.04E"/>
    <n v="109"/>
    <n v="1010"/>
    <n v="0"/>
    <x v="3"/>
  </r>
  <r>
    <n v="26"/>
    <x v="3177"/>
    <s v="MC-28"/>
    <s v="50.06S, 83.00E"/>
    <n v="59"/>
    <n v="5436"/>
    <n v="5436"/>
    <x v="18"/>
  </r>
  <r>
    <n v="10"/>
    <x v="3178"/>
    <s v="MC-19"/>
    <s v="19.25S, 35.27W"/>
    <n v="59"/>
    <n v="6006"/>
    <n v="6006"/>
    <x v="14"/>
  </r>
  <r>
    <n v="38"/>
    <x v="1232"/>
    <s v="MC-02"/>
    <s v="62.12N, 128.42W"/>
    <n v="147"/>
    <n v="4731"/>
    <n v="0"/>
    <x v="29"/>
  </r>
  <r>
    <n v="32"/>
    <x v="140"/>
    <s v="MC-25"/>
    <s v="47.48S, 93.91W"/>
    <n v="14"/>
    <n v="4076"/>
    <n v="4076"/>
    <x v="16"/>
  </r>
  <r>
    <n v="42"/>
    <x v="3179"/>
    <s v="MC-07"/>
    <s v="43.73N, 173.22E"/>
    <n v="631"/>
    <n v="14551"/>
    <n v="0"/>
    <x v="4"/>
  </r>
  <r>
    <n v="77"/>
    <x v="3180"/>
    <s v="MC-22"/>
    <s v="14.94S, 112.53E"/>
    <n v="152"/>
    <n v="1267"/>
    <n v="0"/>
    <x v="9"/>
  </r>
  <r>
    <n v="100"/>
    <x v="3181"/>
    <s v="MC-24"/>
    <s v="57.13S, 165.67W"/>
    <n v="188"/>
    <n v="4076"/>
    <n v="0"/>
    <x v="10"/>
  </r>
  <r>
    <n v="5"/>
    <x v="3142"/>
    <s v="MC-13"/>
    <s v="24.06N, 63.26E"/>
    <n v="524"/>
    <n v="4563"/>
    <n v="0"/>
    <x v="0"/>
  </r>
  <r>
    <n v="45"/>
    <x v="536"/>
    <s v="MC-21"/>
    <s v="12.85S, 75.44E"/>
    <n v="43"/>
    <n v="7512"/>
    <n v="7512"/>
    <x v="27"/>
  </r>
  <r>
    <n v="2"/>
    <x v="3182"/>
    <s v="MC-22"/>
    <s v="6.53S, 120.94E"/>
    <n v="147"/>
    <n v="5812"/>
    <n v="0"/>
    <x v="9"/>
  </r>
  <r>
    <n v="12"/>
    <x v="3183"/>
    <s v="MC-09"/>
    <s v="1.39N, 104.18W"/>
    <n v="365"/>
    <n v="3612"/>
    <n v="0"/>
    <x v="5"/>
  </r>
  <r>
    <n v="41"/>
    <x v="3184"/>
    <s v="MC-05"/>
    <s v="51.98N, 37.54E"/>
    <n v="50"/>
    <n v="1788"/>
    <n v="1788"/>
    <x v="2"/>
  </r>
  <r>
    <n v="89"/>
    <x v="1473"/>
    <s v="MC-25"/>
    <s v="52.04S, 108.34W"/>
    <n v="34"/>
    <n v="17718"/>
    <n v="17718"/>
    <x v="16"/>
  </r>
  <r>
    <n v="77"/>
    <x v="3185"/>
    <s v="MC-22"/>
    <s v="24.94S, 96.01E"/>
    <n v="96"/>
    <n v="5436"/>
    <n v="5436"/>
    <x v="9"/>
  </r>
  <r>
    <n v="28"/>
    <x v="3186"/>
    <s v="MC-30"/>
    <s v="75.76S, 43.00W"/>
    <n v="85"/>
    <n v="3313"/>
    <n v="3313"/>
    <x v="15"/>
  </r>
  <r>
    <n v="9"/>
    <x v="3187"/>
    <s v="MC-19"/>
    <s v="16.25S, 22.04W"/>
    <n v="524"/>
    <n v="5812"/>
    <n v="0"/>
    <x v="14"/>
  </r>
  <r>
    <n v="52"/>
    <x v="3188"/>
    <s v="MC-17"/>
    <s v="12.96S, 117.24W"/>
    <n v="1057"/>
    <n v="5812"/>
    <n v="0"/>
    <x v="20"/>
  </r>
  <r>
    <n v="74"/>
    <x v="3189"/>
    <s v="MC-12"/>
    <s v="7.03N, 8.67E"/>
    <n v="157"/>
    <n v="3167"/>
    <n v="0"/>
    <x v="11"/>
  </r>
  <r>
    <n v="5"/>
    <x v="3190"/>
    <s v="MC-12"/>
    <s v="11.17N, 39.44E"/>
    <n v="106"/>
    <n v="3461"/>
    <n v="0"/>
    <x v="11"/>
  </r>
  <r>
    <n v="3"/>
    <x v="3191"/>
    <s v="MC-24"/>
    <s v="57.87S, 132.24W"/>
    <n v="212"/>
    <n v="3313"/>
    <n v="0"/>
    <x v="10"/>
  </r>
  <r>
    <n v="53"/>
    <x v="3061"/>
    <s v="MC-24"/>
    <s v="59.33S, 153.44W"/>
    <n v="169"/>
    <n v="5622"/>
    <n v="0"/>
    <x v="10"/>
  </r>
  <r>
    <n v="28"/>
    <x v="3192"/>
    <s v="MC-25"/>
    <s v="46.35S, 86.03W"/>
    <n v="117"/>
    <n v="9366"/>
    <n v="0"/>
    <x v="16"/>
  </r>
  <r>
    <n v="86"/>
    <x v="1866"/>
    <s v="MC-01"/>
    <s v="83.72N, 114.72E"/>
    <n v="47"/>
    <n v="7752"/>
    <n v="7752"/>
    <x v="19"/>
  </r>
  <r>
    <n v="54"/>
    <x v="1822"/>
    <s v="MC-14"/>
    <s v="26.96N, 100.94E"/>
    <n v="147"/>
    <n v="883"/>
    <n v="0"/>
    <x v="1"/>
  </r>
  <r>
    <n v="12"/>
    <x v="3193"/>
    <s v="MC-17"/>
    <s v="12.23S, 112.07W"/>
    <n v="113"/>
    <n v="3022"/>
    <n v="0"/>
    <x v="20"/>
  </r>
  <r>
    <n v="89"/>
    <x v="3194"/>
    <s v="MC-30"/>
    <s v="66.81S, 79.18W"/>
    <n v="572"/>
    <n v="11011"/>
    <n v="0"/>
    <x v="15"/>
  </r>
  <r>
    <n v="32"/>
    <x v="3195"/>
    <s v="MC-25"/>
    <s v="45.04S, 92.81W"/>
    <n v="325"/>
    <n v="14025"/>
    <n v="0"/>
    <x v="16"/>
  </r>
  <r>
    <n v="19"/>
    <x v="3196"/>
    <s v="MC-07"/>
    <s v="51.04N, 149.25E"/>
    <n v="1270"/>
    <n v="6409"/>
    <n v="0"/>
    <x v="4"/>
  </r>
  <r>
    <n v="76"/>
    <x v="554"/>
    <s v="MC-07"/>
    <s v="41.62N, 150.53E"/>
    <n v="117"/>
    <n v="1138"/>
    <n v="0"/>
    <x v="4"/>
  </r>
  <r>
    <n v="100"/>
    <x v="338"/>
    <s v="MC-30"/>
    <s v="70.07S, 161.69W"/>
    <n v="231"/>
    <n v="9366"/>
    <n v="0"/>
    <x v="15"/>
  </r>
  <r>
    <n v="98"/>
    <x v="3197"/>
    <s v="MC-28"/>
    <s v="31.00S, 74.72E"/>
    <n v="416"/>
    <n v="5812"/>
    <n v="0"/>
    <x v="18"/>
  </r>
  <r>
    <n v="82"/>
    <x v="3198"/>
    <s v="MC-23"/>
    <s v="29.72S, 166.86E"/>
    <n v="96"/>
    <n v="4398"/>
    <n v="4398"/>
    <x v="6"/>
  </r>
  <r>
    <n v="45"/>
    <x v="3199"/>
    <s v="MC-21"/>
    <s v="8.62S, 58.85E"/>
    <n v="365"/>
    <n v="2739"/>
    <n v="0"/>
    <x v="27"/>
  </r>
  <r>
    <n v="4"/>
    <x v="3200"/>
    <s v="MC-26"/>
    <s v="32.66S, 32.52W"/>
    <n v="12"/>
    <n v="3461"/>
    <n v="3461"/>
    <x v="13"/>
  </r>
  <r>
    <n v="31"/>
    <x v="445"/>
    <s v="MC-01"/>
    <s v="72.51N, 91.60W"/>
    <n v="124"/>
    <n v="7752"/>
    <n v="0"/>
    <x v="19"/>
  </r>
  <r>
    <n v="55"/>
    <x v="3201"/>
    <s v="MC-07"/>
    <s v="31.34N, 128.61E"/>
    <n v="157"/>
    <n v="15109"/>
    <n v="0"/>
    <x v="4"/>
  </r>
  <r>
    <n v="23"/>
    <x v="978"/>
    <s v="MC-16"/>
    <s v="1.26S, 141.29W"/>
    <n v="221"/>
    <n v="1138"/>
    <n v="0"/>
    <x v="21"/>
  </r>
  <r>
    <n v="55"/>
    <x v="3202"/>
    <s v="MC-15"/>
    <s v="20.49N, 150.77E"/>
    <n v="15"/>
    <n v="4563"/>
    <n v="4563"/>
    <x v="12"/>
  </r>
  <r>
    <n v="20"/>
    <x v="3203"/>
    <s v="MC-27"/>
    <s v="39.18S, 55.40E"/>
    <n v="482"/>
    <n v="10654"/>
    <n v="0"/>
    <x v="17"/>
  </r>
  <r>
    <n v="27"/>
    <x v="3204"/>
    <s v="MC-28"/>
    <s v="64.15S, 92.53E"/>
    <n v="524"/>
    <n v="17000"/>
    <n v="0"/>
    <x v="18"/>
  </r>
  <r>
    <n v="26"/>
    <x v="3205"/>
    <s v="MC-27"/>
    <s v="62.10S, 53.67E"/>
    <n v="221"/>
    <n v="8519"/>
    <n v="0"/>
    <x v="17"/>
  </r>
  <r>
    <n v="10"/>
    <x v="3206"/>
    <s v="MC-25"/>
    <s v="42.95S, 73.24W"/>
    <n v="128"/>
    <n v="2188"/>
    <n v="0"/>
    <x v="16"/>
  </r>
  <r>
    <n v="98"/>
    <x v="1663"/>
    <s v="MC-28"/>
    <s v="40.78S, 71.94E"/>
    <n v="791"/>
    <n v="15109"/>
    <n v="0"/>
    <x v="18"/>
  </r>
  <r>
    <n v="5"/>
    <x v="3207"/>
    <s v="MC-21"/>
    <s v="4.75S, 84.31E"/>
    <n v="61"/>
    <n v="1920"/>
    <n v="1920"/>
    <x v="27"/>
  </r>
  <r>
    <n v="42"/>
    <x v="3208"/>
    <s v="MC-15"/>
    <s v="24.50N, 141.82E"/>
    <n v="133"/>
    <n v="756"/>
    <n v="0"/>
    <x v="12"/>
  </r>
  <r>
    <n v="47"/>
    <x v="3209"/>
    <s v="MC-04"/>
    <s v="48.53N, 24.57W"/>
    <n v="45"/>
    <n v="2461"/>
    <n v="2461"/>
    <x v="7"/>
  </r>
  <r>
    <n v="44"/>
    <x v="2498"/>
    <s v="MC-06"/>
    <s v="46.18N, 107.63E"/>
    <n v="152"/>
    <n v="629"/>
    <n v="0"/>
    <x v="8"/>
  </r>
  <r>
    <n v="42"/>
    <x v="3210"/>
    <s v="MC-15"/>
    <s v="9.17N, 171.60E"/>
    <n v="1270"/>
    <n v="6006"/>
    <n v="0"/>
    <x v="12"/>
  </r>
  <r>
    <n v="24"/>
    <x v="3211"/>
    <s v="MC-29"/>
    <s v="41.10S, 126.52E"/>
    <n v="307"/>
    <n v="629"/>
    <n v="0"/>
    <x v="3"/>
  </r>
  <r>
    <n v="82"/>
    <x v="3212"/>
    <s v="MC-29"/>
    <s v="40.15S, 152.99E"/>
    <n v="45"/>
    <n v="12605"/>
    <n v="12605"/>
    <x v="3"/>
  </r>
  <r>
    <n v="22"/>
    <x v="3213"/>
    <s v="MC-20"/>
    <s v="8.56S, 41.13E"/>
    <n v="142"/>
    <n v="756"/>
    <n v="0"/>
    <x v="26"/>
  </r>
  <r>
    <n v="5"/>
    <x v="1186"/>
    <s v="MC-13"/>
    <s v="17.76N, 61.43E"/>
    <n v="204"/>
    <n v="2599"/>
    <n v="0"/>
    <x v="0"/>
  </r>
  <r>
    <n v="86"/>
    <x v="3214"/>
    <s v="MC-01"/>
    <s v="84.12N, 124.70E"/>
    <n v="36"/>
    <n v="3167"/>
    <n v="3167"/>
    <x v="19"/>
  </r>
  <r>
    <n v="98"/>
    <x v="1272"/>
    <s v="MC-28"/>
    <s v="57.82S, 93.92E"/>
    <n v="344"/>
    <n v="11382"/>
    <n v="0"/>
    <x v="18"/>
  </r>
  <r>
    <n v="35"/>
    <x v="1026"/>
    <s v="MC-17"/>
    <s v="14.65S, 115.32W"/>
    <n v="702"/>
    <n v="10654"/>
    <n v="0"/>
    <x v="20"/>
  </r>
  <r>
    <n v="27"/>
    <x v="3215"/>
    <s v="MC-28"/>
    <s v="61.28S, 91.29E"/>
    <n v="7"/>
    <n v="4398"/>
    <n v="4398"/>
    <x v="18"/>
  </r>
  <r>
    <n v="77"/>
    <x v="3216"/>
    <s v="MC-22"/>
    <s v="12.33S, 111.01E"/>
    <n v="181"/>
    <n v="4563"/>
    <n v="0"/>
    <x v="9"/>
  </r>
  <r>
    <n v="56"/>
    <x v="3217"/>
    <s v="MC-25"/>
    <s v="43.53S, 69.45W"/>
    <n v="41"/>
    <n v="14025"/>
    <n v="14025"/>
    <x v="16"/>
  </r>
  <r>
    <n v="69"/>
    <x v="3218"/>
    <s v="MC-07"/>
    <s v="50.03N, 152.18E"/>
    <n v="24"/>
    <n v="35789"/>
    <n v="35789"/>
    <x v="4"/>
  </r>
  <r>
    <n v="39"/>
    <x v="3219"/>
    <s v="MC-24"/>
    <s v="49.85S, 165.46W"/>
    <n v="59"/>
    <n v="5622"/>
    <n v="5622"/>
    <x v="10"/>
  </r>
  <r>
    <n v="41"/>
    <x v="1218"/>
    <s v="MC-05"/>
    <s v="50.67N, 37.03E"/>
    <n v="85"/>
    <n v="18486"/>
    <n v="18486"/>
    <x v="2"/>
  </r>
  <r>
    <n v="90"/>
    <x v="2064"/>
    <s v="MC-24"/>
    <s v="64.14S, 152.54W"/>
    <n v="231"/>
    <n v="9074"/>
    <n v="0"/>
    <x v="10"/>
  </r>
  <r>
    <n v="79"/>
    <x v="3220"/>
    <s v="MC-14"/>
    <s v="8.43N, 107.25E"/>
    <n v="152"/>
    <n v="2880"/>
    <n v="0"/>
    <x v="1"/>
  </r>
  <r>
    <n v="32"/>
    <x v="3221"/>
    <s v="MC-25"/>
    <s v="44.63S, 91.38W"/>
    <n v="142"/>
    <n v="26004"/>
    <n v="0"/>
    <x v="16"/>
  </r>
  <r>
    <n v="76"/>
    <x v="3222"/>
    <s v="MC-15"/>
    <s v="28.56N, 171.18E"/>
    <n v="39"/>
    <n v="16330"/>
    <n v="16330"/>
    <x v="12"/>
  </r>
  <r>
    <n v="10"/>
    <x v="1845"/>
    <s v="MC-25"/>
    <s v="34.39S, 67.72W"/>
    <n v="181"/>
    <n v="5255"/>
    <n v="0"/>
    <x v="16"/>
  </r>
  <r>
    <n v="34"/>
    <x v="2658"/>
    <s v="MC-07"/>
    <s v="37.41N, 122.65E"/>
    <n v="325"/>
    <n v="24621"/>
    <n v="0"/>
    <x v="4"/>
  </r>
  <r>
    <n v="62"/>
    <x v="3223"/>
    <s v="MC-21"/>
    <s v="2.85S, 49.59E"/>
    <n v="169"/>
    <n v="5436"/>
    <n v="0"/>
    <x v="27"/>
  </r>
  <r>
    <n v="66"/>
    <x v="3224"/>
    <s v="MC-07"/>
    <s v="34.48N, 154.95E"/>
    <n v="128"/>
    <n v="12178"/>
    <n v="0"/>
    <x v="4"/>
  </r>
  <r>
    <n v="66"/>
    <x v="3225"/>
    <s v="MC-15"/>
    <s v="27.17N, 143.35E"/>
    <n v="30"/>
    <n v="2188"/>
    <n v="2188"/>
    <x v="12"/>
  </r>
  <r>
    <n v="35"/>
    <x v="3226"/>
    <s v="MC-25"/>
    <s v="31.82S, 86.83W"/>
    <n v="57"/>
    <n v="2739"/>
    <n v="2739"/>
    <x v="16"/>
  </r>
  <r>
    <n v="77"/>
    <x v="3227"/>
    <s v="MC-28"/>
    <s v="36.39S, 105.41E"/>
    <n v="14"/>
    <n v="10313"/>
    <n v="10313"/>
    <x v="18"/>
  </r>
  <r>
    <n v="55"/>
    <x v="3228"/>
    <s v="MC-14"/>
    <s v="17.06N, 131.22E"/>
    <n v="63"/>
    <n v="3919"/>
    <n v="3919"/>
    <x v="1"/>
  </r>
  <r>
    <n v="86"/>
    <x v="3229"/>
    <s v="MC-06"/>
    <s v="63.90N, 99.05E"/>
    <n v="572"/>
    <n v="13527"/>
    <n v="0"/>
    <x v="8"/>
  </r>
  <r>
    <n v="84"/>
    <x v="1550"/>
    <s v="MC-07"/>
    <s v="44.90N, 135.49E"/>
    <n v="905"/>
    <n v="29243"/>
    <n v="0"/>
    <x v="4"/>
  </r>
  <r>
    <n v="2"/>
    <x v="3230"/>
    <s v="MC-15"/>
    <s v="1.53N, 142.37E"/>
    <n v="96"/>
    <n v="1138"/>
    <n v="1138"/>
    <x v="12"/>
  </r>
  <r>
    <n v="52"/>
    <x v="3231"/>
    <s v="MC-16"/>
    <s v="14.56S, 143.55W"/>
    <n v="204"/>
    <n v="3919"/>
    <n v="0"/>
    <x v="21"/>
  </r>
  <r>
    <n v="83"/>
    <x v="2810"/>
    <s v="MC-01"/>
    <s v="67.44N, 77.55E"/>
    <n v="212"/>
    <n v="5436"/>
    <n v="0"/>
    <x v="19"/>
  </r>
  <r>
    <n v="12"/>
    <x v="163"/>
    <s v="MC-09"/>
    <s v="5.23N, 126.76W"/>
    <n v="106"/>
    <n v="5436"/>
    <n v="0"/>
    <x v="5"/>
  </r>
  <r>
    <n v="47"/>
    <x v="3232"/>
    <s v="MC-04"/>
    <s v="36.67N, 8.98W"/>
    <n v="34"/>
    <n v="1010"/>
    <n v="1010"/>
    <x v="7"/>
  </r>
  <r>
    <n v="27"/>
    <x v="3233"/>
    <s v="MC-30"/>
    <s v="70.15S, 76.87E"/>
    <n v="88"/>
    <n v="9074"/>
    <n v="9074"/>
    <x v="15"/>
  </r>
  <r>
    <n v="88"/>
    <x v="3234"/>
    <s v="MC-19"/>
    <s v="6.44S, 21.35W"/>
    <n v="252"/>
    <n v="5255"/>
    <n v="0"/>
    <x v="14"/>
  </r>
  <r>
    <n v="52"/>
    <x v="35"/>
    <s v="MC-09"/>
    <s v="14.26N, 100.20W"/>
    <n v="137"/>
    <n v="5255"/>
    <n v="0"/>
    <x v="5"/>
  </r>
  <r>
    <n v="32"/>
    <x v="2738"/>
    <s v="MC-25"/>
    <s v="53.48S, 111.03W"/>
    <n v="50"/>
    <n v="63326"/>
    <n v="63326"/>
    <x v="16"/>
  </r>
  <r>
    <n v="77"/>
    <x v="3235"/>
    <s v="MC-28"/>
    <s v="39.57S, 96.47E"/>
    <n v="24"/>
    <n v="5255"/>
    <n v="5255"/>
    <x v="18"/>
  </r>
  <r>
    <n v="31"/>
    <x v="3236"/>
    <s v="MC-03"/>
    <s v="63.04N, 84.63W"/>
    <n v="175"/>
    <n v="1920"/>
    <n v="0"/>
    <x v="24"/>
  </r>
  <r>
    <n v="48"/>
    <x v="3237"/>
    <s v="MC-07"/>
    <s v="45.70N, 134.85E"/>
    <n v="152"/>
    <n v="13527"/>
    <n v="0"/>
    <x v="4"/>
  </r>
  <r>
    <n v="26"/>
    <x v="3238"/>
    <s v="MC-28"/>
    <s v="43.53S, 64.32E"/>
    <n v="163"/>
    <n v="26004"/>
    <n v="0"/>
    <x v="18"/>
  </r>
  <r>
    <n v="72"/>
    <x v="202"/>
    <s v="MC-25"/>
    <s v="36.07S, 112.82W"/>
    <n v="344"/>
    <n v="3313"/>
    <n v="0"/>
    <x v="16"/>
  </r>
  <r>
    <n v="2"/>
    <x v="3239"/>
    <s v="MC-06"/>
    <s v="33.72N, 94.19E"/>
    <n v="292"/>
    <n v="1396"/>
    <n v="0"/>
    <x v="8"/>
  </r>
  <r>
    <n v="2"/>
    <x v="3240"/>
    <s v="MC-22"/>
    <s v="13.91S, 101.12E"/>
    <n v="1270"/>
    <n v="9366"/>
    <n v="0"/>
    <x v="9"/>
  </r>
  <r>
    <n v="17"/>
    <x v="3241"/>
    <s v="MC-13"/>
    <s v="6.28N, 78.69E"/>
    <n v="113"/>
    <n v="7052"/>
    <n v="0"/>
    <x v="0"/>
  </r>
  <r>
    <n v="82"/>
    <x v="505"/>
    <s v="MC-29"/>
    <s v="34.46S, 144.11E"/>
    <n v="36"/>
    <n v="18486"/>
    <n v="18486"/>
    <x v="3"/>
  </r>
  <r>
    <n v="58"/>
    <x v="2224"/>
    <s v="MC-30"/>
    <s v="67.25S, 19.32W"/>
    <n v="117"/>
    <n v="38630"/>
    <n v="0"/>
    <x v="15"/>
  </r>
  <r>
    <n v="10"/>
    <x v="104"/>
    <s v="MC-25"/>
    <s v="48.58S, 70.68W"/>
    <n v="905"/>
    <n v="22220"/>
    <n v="0"/>
    <x v="16"/>
  </r>
  <r>
    <n v="47"/>
    <x v="3242"/>
    <s v="MC-04"/>
    <s v="32.38N, 40.18W"/>
    <n v="24"/>
    <n v="756"/>
    <n v="756"/>
    <x v="7"/>
  </r>
  <r>
    <n v="27"/>
    <x v="3243"/>
    <s v="MC-30"/>
    <s v="68.70S, 78.60E"/>
    <n v="365"/>
    <n v="45837"/>
    <n v="0"/>
    <x v="15"/>
  </r>
  <r>
    <n v="55"/>
    <x v="3244"/>
    <s v="MC-07"/>
    <s v="44.08N, 130.23E"/>
    <n v="63"/>
    <n v="7752"/>
    <n v="7752"/>
    <x v="4"/>
  </r>
  <r>
    <n v="9"/>
    <x v="3245"/>
    <s v="MC-27"/>
    <s v="40.39S, 2.55E"/>
    <n v="100"/>
    <n v="4235"/>
    <n v="4235"/>
    <x v="17"/>
  </r>
  <r>
    <n v="98"/>
    <x v="2481"/>
    <s v="MC-28"/>
    <s v="39.85S, 90.74E"/>
    <n v="100"/>
    <n v="1656"/>
    <n v="1656"/>
    <x v="18"/>
  </r>
  <r>
    <n v="78"/>
    <x v="1043"/>
    <s v="MC-08"/>
    <s v="6.96N, 162.13W"/>
    <n v="39"/>
    <n v="6409"/>
    <n v="6409"/>
    <x v="28"/>
  </r>
  <r>
    <n v="11"/>
    <x v="3246"/>
    <s v="MC-26"/>
    <s v="53.44S, 32.99W"/>
    <n v="106"/>
    <n v="6006"/>
    <n v="0"/>
    <x v="13"/>
  </r>
  <r>
    <n v="27"/>
    <x v="3247"/>
    <s v="MC-30"/>
    <s v="85.18S, 94.29E"/>
    <n v="19"/>
    <n v="16330"/>
    <n v="16330"/>
    <x v="15"/>
  </r>
  <r>
    <n v="77"/>
    <x v="822"/>
    <s v="MC-22"/>
    <s v="22.86S, 93.87E"/>
    <n v="24"/>
    <n v="1656"/>
    <n v="1656"/>
    <x v="9"/>
  </r>
  <r>
    <n v="62"/>
    <x v="3248"/>
    <s v="MC-12"/>
    <s v="16.42N, 18.87E"/>
    <n v="67"/>
    <n v="8000"/>
    <n v="8000"/>
    <x v="11"/>
  </r>
  <r>
    <n v="45"/>
    <x v="3249"/>
    <s v="MC-13"/>
    <s v="15.09N, 66.28E"/>
    <n v="90"/>
    <n v="1396"/>
    <n v="1396"/>
    <x v="0"/>
  </r>
  <r>
    <n v="45"/>
    <x v="1074"/>
    <s v="MC-21"/>
    <s v="13.46S, 73.35E"/>
    <n v="88"/>
    <n v="4076"/>
    <n v="4076"/>
    <x v="27"/>
  </r>
  <r>
    <n v="2"/>
    <x v="3250"/>
    <s v="MC-22"/>
    <s v="11.01S, 95.28E"/>
    <n v="96"/>
    <n v="883"/>
    <n v="883"/>
    <x v="9"/>
  </r>
  <r>
    <n v="2"/>
    <x v="3251"/>
    <s v="MC-23"/>
    <s v="14.59S, 138.00E"/>
    <n v="221"/>
    <n v="6618"/>
    <n v="0"/>
    <x v="6"/>
  </r>
  <r>
    <n v="44"/>
    <x v="363"/>
    <s v="MC-01"/>
    <s v="78.38N, 146.34E"/>
    <n v="54"/>
    <n v="1920"/>
    <n v="1920"/>
    <x v="19"/>
  </r>
  <r>
    <n v="60"/>
    <x v="277"/>
    <s v="MC-26"/>
    <s v="45.98S, 28.18W"/>
    <n v="124"/>
    <n v="33322"/>
    <n v="0"/>
    <x v="13"/>
  </r>
  <r>
    <n v="26"/>
    <x v="3252"/>
    <s v="MC-30"/>
    <s v="67.02S, 58.43E"/>
    <n v="88"/>
    <n v="19313"/>
    <n v="19313"/>
    <x v="15"/>
  </r>
  <r>
    <n v="2"/>
    <x v="2494"/>
    <s v="MC-15"/>
    <s v="20.37N, 144.99E"/>
    <n v="61"/>
    <n v="8000"/>
    <n v="8000"/>
    <x v="12"/>
  </r>
  <r>
    <n v="2"/>
    <x v="1024"/>
    <s v="MC-23"/>
    <s v="12.70S, 143.33E"/>
    <n v="447"/>
    <n v="6006"/>
    <n v="0"/>
    <x v="6"/>
  </r>
  <r>
    <n v="98"/>
    <x v="3253"/>
    <s v="MC-28"/>
    <s v="41.61S, 97.58E"/>
    <n v="292"/>
    <n v="18486"/>
    <n v="0"/>
    <x v="18"/>
  </r>
  <r>
    <n v="13"/>
    <x v="3254"/>
    <s v="MC-07"/>
    <s v="58.65N, 128.29E"/>
    <n v="90"/>
    <n v="5255"/>
    <n v="5255"/>
    <x v="4"/>
  </r>
  <r>
    <n v="59"/>
    <x v="2366"/>
    <s v="MC-29"/>
    <s v="53.18S, 128.27E"/>
    <n v="905"/>
    <n v="10313"/>
    <n v="0"/>
    <x v="3"/>
  </r>
  <r>
    <n v="42"/>
    <x v="1306"/>
    <s v="MC-02"/>
    <s v="46.62N, 176.95W"/>
    <n v="63"/>
    <n v="4902"/>
    <n v="4902"/>
    <x v="29"/>
  </r>
  <r>
    <n v="47"/>
    <x v="1036"/>
    <s v="MC-11"/>
    <s v="8.67N, 39.06W"/>
    <n v="188"/>
    <n v="4076"/>
    <n v="0"/>
    <x v="22"/>
  </r>
  <r>
    <n v="94"/>
    <x v="3255"/>
    <s v="MC-29"/>
    <s v="55.83S, 125.27E"/>
    <n v="36"/>
    <n v="23366"/>
    <n v="23366"/>
    <x v="3"/>
  </r>
  <r>
    <n v="6"/>
    <x v="3256"/>
    <s v="MC-01"/>
    <s v="70.64N, 161.36E"/>
    <n v="24"/>
    <n v="5255"/>
    <n v="5255"/>
    <x v="19"/>
  </r>
  <r>
    <n v="50"/>
    <x v="3257"/>
    <s v="MC-15"/>
    <s v="16.49N, 136.60E"/>
    <n v="100"/>
    <n v="6409"/>
    <n v="6409"/>
    <x v="12"/>
  </r>
  <r>
    <n v="9"/>
    <x v="3258"/>
    <s v="MC-26"/>
    <s v="41.19S, 8.99W"/>
    <n v="9"/>
    <n v="10313"/>
    <n v="10313"/>
    <x v="13"/>
  </r>
  <r>
    <n v="75"/>
    <x v="3259"/>
    <s v="MC-28"/>
    <s v="46.80S, 106.83E"/>
    <n v="90"/>
    <n v="8519"/>
    <n v="8519"/>
    <x v="18"/>
  </r>
  <r>
    <n v="4"/>
    <x v="3260"/>
    <s v="MC-26"/>
    <s v="48.46S, 31.20W"/>
    <n v="59"/>
    <n v="18486"/>
    <n v="18486"/>
    <x v="13"/>
  </r>
  <r>
    <n v="5"/>
    <x v="3261"/>
    <s v="MC-21"/>
    <s v="13.34S, 80.72E"/>
    <n v="41"/>
    <n v="5436"/>
    <n v="5436"/>
    <x v="27"/>
  </r>
  <r>
    <n v="5"/>
    <x v="3262"/>
    <s v="MC-21"/>
    <s v="6.54S, 80.82E"/>
    <n v="65"/>
    <n v="5436"/>
    <n v="5436"/>
    <x v="27"/>
  </r>
  <r>
    <n v="53"/>
    <x v="3263"/>
    <s v="MC-30"/>
    <s v="88.60S, 178.38W"/>
    <n v="96"/>
    <n v="14551"/>
    <n v="14551"/>
    <x v="15"/>
  </r>
  <r>
    <n v="32"/>
    <x v="2585"/>
    <s v="MC-25"/>
    <s v="33.90S, 114.71W"/>
    <n v="133"/>
    <n v="2461"/>
    <n v="0"/>
    <x v="16"/>
  </r>
  <r>
    <n v="69"/>
    <x v="3264"/>
    <s v="MC-01"/>
    <s v="89.75N, 168.91E"/>
    <n v="11"/>
    <n v="10654"/>
    <n v="10654"/>
    <x v="19"/>
  </r>
  <r>
    <n v="20"/>
    <x v="3265"/>
    <s v="MC-27"/>
    <s v="60.48S, 59.90E"/>
    <n v="365"/>
    <n v="11771"/>
    <n v="0"/>
    <x v="17"/>
  </r>
  <r>
    <n v="23"/>
    <x v="3266"/>
    <s v="MC-16"/>
    <s v="3.21S, 174.40W"/>
    <n v="96"/>
    <n v="6006"/>
    <n v="6006"/>
    <x v="21"/>
  </r>
  <r>
    <n v="6"/>
    <x v="3267"/>
    <s v="MC-01"/>
    <s v="84.42N, 135.20E"/>
    <n v="30"/>
    <n v="1526"/>
    <n v="1526"/>
    <x v="19"/>
  </r>
  <r>
    <n v="55"/>
    <x v="3268"/>
    <s v="MC-07"/>
    <s v="42.70N, 131.38E"/>
    <n v="52"/>
    <n v="5255"/>
    <n v="5255"/>
    <x v="4"/>
  </r>
  <r>
    <n v="100"/>
    <x v="3269"/>
    <s v="MC-24"/>
    <s v="48.54S, 145.59W"/>
    <n v="85"/>
    <n v="2324"/>
    <n v="2324"/>
    <x v="10"/>
  </r>
  <r>
    <n v="98"/>
    <x v="716"/>
    <s v="MC-28"/>
    <s v="47.67S, 83.43E"/>
    <n v="120"/>
    <n v="56210"/>
    <n v="0"/>
    <x v="18"/>
  </r>
  <r>
    <n v="5"/>
    <x v="1571"/>
    <s v="MC-21"/>
    <s v="5.93S, 69.25E"/>
    <n v="163"/>
    <n v="5812"/>
    <n v="0"/>
    <x v="27"/>
  </r>
  <r>
    <n v="84"/>
    <x v="3270"/>
    <s v="MC-07"/>
    <s v="49.53N, 130.67E"/>
    <n v="124"/>
    <n v="56210"/>
    <n v="0"/>
    <x v="4"/>
  </r>
  <r>
    <n v="7"/>
    <x v="3271"/>
    <s v="MC-04"/>
    <s v="47.12N, 59.34W"/>
    <n v="29"/>
    <n v="5812"/>
    <n v="5812"/>
    <x v="7"/>
  </r>
  <r>
    <n v="95"/>
    <x v="3272"/>
    <s v="MC-10"/>
    <s v="7.07N, 81.25W"/>
    <n v="70"/>
    <n v="5812"/>
    <n v="5812"/>
    <x v="23"/>
  </r>
  <r>
    <n v="86"/>
    <x v="3273"/>
    <s v="MC-06"/>
    <s v="53.40N, 111.26E"/>
    <n v="22"/>
    <n v="20205"/>
    <n v="20205"/>
    <x v="8"/>
  </r>
  <r>
    <n v="82"/>
    <x v="3274"/>
    <s v="MC-29"/>
    <s v="38.90S, 143.56E"/>
    <n v="106"/>
    <n v="883"/>
    <n v="0"/>
    <x v="3"/>
  </r>
  <r>
    <n v="47"/>
    <x v="1372"/>
    <s v="MC-04"/>
    <s v="47.63N, 24.78W"/>
    <n v="163"/>
    <n v="11382"/>
    <n v="0"/>
    <x v="7"/>
  </r>
  <r>
    <n v="10"/>
    <x v="1489"/>
    <s v="MC-25"/>
    <s v="43.25S, 76.61W"/>
    <n v="63"/>
    <n v="2461"/>
    <n v="2461"/>
    <x v="16"/>
  </r>
  <r>
    <n v="35"/>
    <x v="3275"/>
    <s v="MC-17"/>
    <s v="20.93S, 92.68W"/>
    <n v="572"/>
    <n v="10654"/>
    <n v="0"/>
    <x v="20"/>
  </r>
  <r>
    <n v="56"/>
    <x v="171"/>
    <s v="MC-26"/>
    <s v="46.15S, 51.26W"/>
    <n v="32"/>
    <n v="3919"/>
    <n v="3919"/>
    <x v="13"/>
  </r>
  <r>
    <n v="91"/>
    <x v="3276"/>
    <s v="MC-01"/>
    <s v="70.34N, 146.84W"/>
    <n v="24"/>
    <n v="9366"/>
    <n v="9366"/>
    <x v="19"/>
  </r>
  <r>
    <n v="53"/>
    <x v="3277"/>
    <s v="MC-24"/>
    <s v="55.99S, 141.50W"/>
    <n v="196"/>
    <n v="1788"/>
    <n v="0"/>
    <x v="10"/>
  </r>
  <r>
    <n v="23"/>
    <x v="3211"/>
    <s v="MC-24"/>
    <s v="40.94S, 159.17W"/>
    <n v="157"/>
    <n v="6618"/>
    <n v="0"/>
    <x v="10"/>
  </r>
  <r>
    <n v="19"/>
    <x v="3278"/>
    <s v="MC-07"/>
    <s v="57.80N, 163.40E"/>
    <n v="365"/>
    <n v="1138"/>
    <n v="0"/>
    <x v="4"/>
  </r>
  <r>
    <n v="77"/>
    <x v="3279"/>
    <s v="MC-22"/>
    <s v="12.36S, 101.15E"/>
    <n v="52"/>
    <n v="3461"/>
    <n v="3461"/>
    <x v="9"/>
  </r>
  <r>
    <n v="28"/>
    <x v="3280"/>
    <s v="MC-25"/>
    <s v="55.71S, 72.69W"/>
    <n v="572"/>
    <n v="38630"/>
    <n v="0"/>
    <x v="16"/>
  </r>
  <r>
    <n v="69"/>
    <x v="729"/>
    <s v="MC-07"/>
    <s v="61.98N, 150.10E"/>
    <n v="416"/>
    <n v="17718"/>
    <n v="0"/>
    <x v="4"/>
  </r>
  <r>
    <n v="74"/>
    <x v="1052"/>
    <s v="MC-12"/>
    <s v="16.87N, 11.77E"/>
    <n v="36"/>
    <n v="9366"/>
    <n v="9366"/>
    <x v="11"/>
  </r>
  <r>
    <n v="56"/>
    <x v="3281"/>
    <s v="MC-18"/>
    <s v="27.61S, 58.88W"/>
    <n v="482"/>
    <n v="7512"/>
    <n v="0"/>
    <x v="25"/>
  </r>
  <r>
    <n v="54"/>
    <x v="2697"/>
    <s v="MC-14"/>
    <s v="5.09N, 106.74E"/>
    <n v="175"/>
    <n v="4563"/>
    <n v="0"/>
    <x v="1"/>
  </r>
  <r>
    <n v="55"/>
    <x v="1429"/>
    <s v="MC-15"/>
    <s v="23.35N, 142.76E"/>
    <n v="29"/>
    <n v="1656"/>
    <n v="1656"/>
    <x v="12"/>
  </r>
  <r>
    <n v="47"/>
    <x v="3282"/>
    <s v="MC-11"/>
    <s v="28.37N, 21.35W"/>
    <n v="75"/>
    <n v="2324"/>
    <n v="2324"/>
    <x v="22"/>
  </r>
  <r>
    <n v="42"/>
    <x v="3283"/>
    <s v="MC-15"/>
    <s v="16.42N, 150.92E"/>
    <n v="175"/>
    <n v="10313"/>
    <n v="0"/>
    <x v="12"/>
  </r>
  <r>
    <n v="5"/>
    <x v="3284"/>
    <s v="MC-13"/>
    <s v="20.07N, 77.43E"/>
    <n v="59"/>
    <n v="8000"/>
    <n v="8000"/>
    <x v="0"/>
  </r>
  <r>
    <n v="77"/>
    <x v="3285"/>
    <s v="MC-28"/>
    <s v="40.73S, 102.85E"/>
    <n v="59"/>
    <n v="756"/>
    <n v="756"/>
    <x v="18"/>
  </r>
  <r>
    <n v="101"/>
    <x v="3286"/>
    <s v="MC-07"/>
    <s v="64.40N, 164.58E"/>
    <n v="67"/>
    <n v="3461"/>
    <n v="3461"/>
    <x v="4"/>
  </r>
  <r>
    <n v="89"/>
    <x v="3287"/>
    <s v="MC-25"/>
    <s v="48.29S, 106.52W"/>
    <n v="241"/>
    <n v="6832"/>
    <n v="0"/>
    <x v="16"/>
  </r>
  <r>
    <n v="83"/>
    <x v="3288"/>
    <s v="MC-01"/>
    <s v="73.05N, 60.79E"/>
    <n v="70"/>
    <n v="1788"/>
    <n v="1788"/>
    <x v="19"/>
  </r>
  <r>
    <n v="17"/>
    <x v="3289"/>
    <s v="MC-13"/>
    <s v="22.37N, 68.68E"/>
    <n v="47"/>
    <n v="2739"/>
    <n v="2739"/>
    <x v="0"/>
  </r>
  <r>
    <n v="6"/>
    <x v="3290"/>
    <s v="MC-01"/>
    <s v="74.11N, 137.64E"/>
    <n v="24"/>
    <n v="33322"/>
    <n v="33322"/>
    <x v="19"/>
  </r>
  <r>
    <n v="47"/>
    <x v="515"/>
    <s v="MC-04"/>
    <s v="38.22N, 28.11W"/>
    <n v="90"/>
    <n v="14551"/>
    <n v="14551"/>
    <x v="7"/>
  </r>
  <r>
    <n v="99"/>
    <x v="3291"/>
    <s v="MC-12"/>
    <s v="23.33N, 21.37E"/>
    <n v="631"/>
    <n v="4563"/>
    <n v="0"/>
    <x v="11"/>
  </r>
  <r>
    <n v="6"/>
    <x v="3292"/>
    <s v="MC-01"/>
    <s v="68.33N, 161.93E"/>
    <n v="37"/>
    <n v="10654"/>
    <n v="10654"/>
    <x v="19"/>
  </r>
  <r>
    <n v="71"/>
    <x v="894"/>
    <s v="MC-24"/>
    <s v="38.94S, 150.50W"/>
    <n v="241"/>
    <n v="7279"/>
    <n v="0"/>
    <x v="10"/>
  </r>
  <r>
    <n v="9"/>
    <x v="4"/>
    <s v="MC-26"/>
    <s v="35.74S, 18.12W"/>
    <n v="24"/>
    <n v="22220"/>
    <n v="22220"/>
    <x v="13"/>
  </r>
  <r>
    <n v="34"/>
    <x v="3293"/>
    <s v="MC-14"/>
    <s v="26.81N, 119.06E"/>
    <n v="39"/>
    <n v="3313"/>
    <n v="3313"/>
    <x v="1"/>
  </r>
  <r>
    <n v="85"/>
    <x v="3294"/>
    <s v="MC-21"/>
    <s v="6.14S, 77.73E"/>
    <n v="252"/>
    <n v="6006"/>
    <n v="0"/>
    <x v="27"/>
  </r>
  <r>
    <n v="64"/>
    <x v="2084"/>
    <s v="MC-28"/>
    <s v="62.46S, 79.45E"/>
    <n v="24"/>
    <n v="24621"/>
    <n v="24621"/>
    <x v="18"/>
  </r>
  <r>
    <n v="47"/>
    <x v="168"/>
    <s v="MC-11"/>
    <s v="12.20N, 39.20W"/>
    <n v="82"/>
    <n v="5076"/>
    <n v="5076"/>
    <x v="22"/>
  </r>
  <r>
    <n v="26"/>
    <x v="1738"/>
    <s v="MC-28"/>
    <s v="44.83S, 78.87E"/>
    <n v="212"/>
    <n v="7512"/>
    <n v="0"/>
    <x v="18"/>
  </r>
  <r>
    <n v="94"/>
    <x v="1623"/>
    <s v="MC-29"/>
    <s v="46.75S, 129.00E"/>
    <n v="59"/>
    <n v="56210"/>
    <n v="56210"/>
    <x v="3"/>
  </r>
  <r>
    <n v="77"/>
    <x v="3295"/>
    <s v="MC-22"/>
    <s v="19.14S, 103.55E"/>
    <n v="24"/>
    <n v="1267"/>
    <n v="1267"/>
    <x v="9"/>
  </r>
  <r>
    <n v="17"/>
    <x v="3296"/>
    <s v="MC-06"/>
    <s v="34.61N, 104.34E"/>
    <n v="124"/>
    <n v="5255"/>
    <n v="0"/>
    <x v="8"/>
  </r>
  <r>
    <n v="75"/>
    <x v="3297"/>
    <s v="MC-29"/>
    <s v="59.20S, 128.86E"/>
    <n v="277"/>
    <n v="33322"/>
    <n v="0"/>
    <x v="3"/>
  </r>
  <r>
    <n v="26"/>
    <x v="3298"/>
    <s v="MC-27"/>
    <s v="54.81S, 50.89E"/>
    <n v="41"/>
    <n v="5436"/>
    <n v="5436"/>
    <x v="17"/>
  </r>
  <r>
    <n v="32"/>
    <x v="2905"/>
    <s v="MC-25"/>
    <s v="50.70S, 111.93W"/>
    <n v="482"/>
    <n v="13527"/>
    <n v="0"/>
    <x v="16"/>
  </r>
  <r>
    <n v="15"/>
    <x v="545"/>
    <s v="MC-16"/>
    <s v="28.35S, 174.36W"/>
    <n v="96"/>
    <n v="10654"/>
    <n v="10654"/>
    <x v="21"/>
  </r>
  <r>
    <n v="29"/>
    <x v="3247"/>
    <s v="MC-16"/>
    <s v="25.97S, 157.63W"/>
    <n v="57"/>
    <n v="9985"/>
    <n v="9985"/>
    <x v="21"/>
  </r>
  <r>
    <n v="29"/>
    <x v="3299"/>
    <s v="MC-16"/>
    <s v="18.23S, 141.08W"/>
    <n v="63"/>
    <n v="1267"/>
    <n v="1267"/>
    <x v="21"/>
  </r>
  <r>
    <n v="83"/>
    <x v="3300"/>
    <s v="MC-01"/>
    <s v="72.75N, 78.29E"/>
    <n v="88"/>
    <n v="31157"/>
    <n v="31157"/>
    <x v="19"/>
  </r>
  <r>
    <n v="33"/>
    <x v="0"/>
    <s v="MC-05"/>
    <s v="59.35N, 45.28E"/>
    <n v="100"/>
    <n v="1010"/>
    <n v="1010"/>
    <x v="2"/>
  </r>
  <r>
    <n v="65"/>
    <x v="1207"/>
    <s v="MC-19"/>
    <s v="19.17S, 11.71W"/>
    <n v="221"/>
    <n v="3764"/>
    <n v="0"/>
    <x v="14"/>
  </r>
  <r>
    <n v="24"/>
    <x v="3301"/>
    <s v="MC-22"/>
    <s v="28.90S, 124.21E"/>
    <n v="482"/>
    <n v="1267"/>
    <n v="0"/>
    <x v="9"/>
  </r>
  <r>
    <n v="92"/>
    <x v="3302"/>
    <s v="MC-01"/>
    <s v="68.63N, 62.23E"/>
    <n v="43"/>
    <n v="3612"/>
    <n v="3612"/>
    <x v="19"/>
  </r>
  <r>
    <n v="17"/>
    <x v="3303"/>
    <s v="MC-06"/>
    <s v="43.37N, 99.20E"/>
    <n v="702"/>
    <n v="4563"/>
    <n v="0"/>
    <x v="8"/>
  </r>
  <r>
    <n v="66"/>
    <x v="3304"/>
    <s v="MC-15"/>
    <s v="15.61N, 163.79E"/>
    <n v="61"/>
    <n v="8791"/>
    <n v="8791"/>
    <x v="12"/>
  </r>
  <r>
    <n v="41"/>
    <x v="3305"/>
    <s v="MC-01"/>
    <s v="82.53N, 43.11E"/>
    <n v="416"/>
    <n v="3461"/>
    <n v="0"/>
    <x v="19"/>
  </r>
  <r>
    <n v="56"/>
    <x v="3306"/>
    <s v="MC-25"/>
    <s v="52.41S, 73.46W"/>
    <n v="631"/>
    <n v="2461"/>
    <n v="0"/>
    <x v="16"/>
  </r>
  <r>
    <n v="84"/>
    <x v="1866"/>
    <s v="MC-07"/>
    <s v="53.77N, 134.68E"/>
    <n v="82"/>
    <n v="1010"/>
    <n v="1010"/>
    <x v="4"/>
  </r>
  <r>
    <n v="31"/>
    <x v="2253"/>
    <s v="MC-03"/>
    <s v="57.22N, 96.56W"/>
    <n v="27"/>
    <n v="31157"/>
    <n v="31157"/>
    <x v="24"/>
  </r>
  <r>
    <n v="63"/>
    <x v="1748"/>
    <s v="MC-28"/>
    <s v="55.52S, 116.66E"/>
    <n v="277"/>
    <n v="4731"/>
    <n v="0"/>
    <x v="18"/>
  </r>
  <r>
    <n v="66"/>
    <x v="3307"/>
    <s v="MC-15"/>
    <s v="23.76N, 158.49E"/>
    <n v="37"/>
    <n v="2054"/>
    <n v="2054"/>
    <x v="12"/>
  </r>
  <r>
    <n v="78"/>
    <x v="3308"/>
    <s v="MC-16"/>
    <s v="6.16S, 149.41W"/>
    <n v="196"/>
    <n v="8000"/>
    <n v="0"/>
    <x v="21"/>
  </r>
  <r>
    <n v="37"/>
    <x v="3309"/>
    <s v="MC-15"/>
    <s v="15.48N, 144.15E"/>
    <n v="124"/>
    <n v="9985"/>
    <n v="0"/>
    <x v="12"/>
  </r>
  <r>
    <n v="48"/>
    <x v="72"/>
    <s v="MC-07"/>
    <s v="61.86N, 133.13E"/>
    <n v="47"/>
    <n v="38630"/>
    <n v="38630"/>
    <x v="4"/>
  </r>
  <r>
    <n v="29"/>
    <x v="3310"/>
    <s v="MC-16"/>
    <s v="28.36S, 144.56W"/>
    <n v="50"/>
    <n v="5076"/>
    <n v="5076"/>
    <x v="21"/>
  </r>
  <r>
    <n v="13"/>
    <x v="3311"/>
    <s v="MC-01"/>
    <s v="69.13N, 133.96E"/>
    <n v="54"/>
    <n v="15700"/>
    <n v="15700"/>
    <x v="19"/>
  </r>
  <r>
    <n v="56"/>
    <x v="3312"/>
    <s v="MC-18"/>
    <s v="18.01S, 74.77W"/>
    <n v="100"/>
    <n v="4902"/>
    <n v="4902"/>
    <x v="25"/>
  </r>
  <r>
    <n v="17"/>
    <x v="3313"/>
    <s v="MC-14"/>
    <s v="15.23N, 98.45E"/>
    <n v="88"/>
    <n v="1920"/>
    <n v="1920"/>
    <x v="1"/>
  </r>
  <r>
    <n v="69"/>
    <x v="3314"/>
    <s v="MC-01"/>
    <s v="78.44N, 157.49E"/>
    <n v="17"/>
    <n v="13527"/>
    <n v="13527"/>
    <x v="19"/>
  </r>
  <r>
    <n v="21"/>
    <x v="1155"/>
    <s v="MC-17"/>
    <s v="20.79S, 126.53W"/>
    <n v="70"/>
    <n v="7052"/>
    <n v="7052"/>
    <x v="20"/>
  </r>
  <r>
    <n v="60"/>
    <x v="3315"/>
    <s v="MC-26"/>
    <s v="60.41S, 17.17W"/>
    <n v="47"/>
    <n v="3764"/>
    <n v="3764"/>
    <x v="13"/>
  </r>
  <r>
    <n v="17"/>
    <x v="3316"/>
    <s v="MC-14"/>
    <s v="23.20N, 105.30E"/>
    <n v="93"/>
    <n v="6205"/>
    <n v="6205"/>
    <x v="1"/>
  </r>
  <r>
    <n v="44"/>
    <x v="3317"/>
    <s v="MC-07"/>
    <s v="41.40N, 147.61E"/>
    <n v="344"/>
    <n v="1920"/>
    <n v="0"/>
    <x v="4"/>
  </r>
  <r>
    <n v="37"/>
    <x v="1819"/>
    <s v="MC-15"/>
    <s v="10.23N, 140.22E"/>
    <n v="67"/>
    <n v="6618"/>
    <n v="6618"/>
    <x v="12"/>
  </r>
  <r>
    <n v="32"/>
    <x v="1537"/>
    <s v="MC-25"/>
    <s v="39.78S, 77.65W"/>
    <n v="29"/>
    <n v="1920"/>
    <n v="1920"/>
    <x v="16"/>
  </r>
  <r>
    <n v="98"/>
    <x v="2127"/>
    <s v="MC-28"/>
    <s v="42.87S, 98.84E"/>
    <n v="22"/>
    <n v="3764"/>
    <n v="3764"/>
    <x v="18"/>
  </r>
  <r>
    <n v="78"/>
    <x v="3318"/>
    <s v="MC-16"/>
    <s v="10.23S, 171.04W"/>
    <n v="88"/>
    <n v="1656"/>
    <n v="1656"/>
    <x v="21"/>
  </r>
  <r>
    <n v="4"/>
    <x v="3319"/>
    <s v="MC-19"/>
    <s v="29.66S, 39.43W"/>
    <n v="231"/>
    <n v="1920"/>
    <n v="0"/>
    <x v="14"/>
  </r>
  <r>
    <n v="2"/>
    <x v="3320"/>
    <s v="MC-22"/>
    <s v="11.37S, 104.83E"/>
    <n v="152"/>
    <n v="629"/>
    <n v="0"/>
    <x v="9"/>
  </r>
  <r>
    <n v="27"/>
    <x v="3321"/>
    <s v="MC-28"/>
    <s v="50.33S, 97.33E"/>
    <n v="482"/>
    <n v="31157"/>
    <n v="0"/>
    <x v="18"/>
  </r>
  <r>
    <n v="27"/>
    <x v="3322"/>
    <s v="MC-28"/>
    <s v="55.54S, 106.77E"/>
    <n v="905"/>
    <n v="3167"/>
    <n v="0"/>
    <x v="18"/>
  </r>
  <r>
    <n v="77"/>
    <x v="3323"/>
    <s v="MC-21"/>
    <s v="19.32S, 82.80E"/>
    <n v="631"/>
    <n v="2324"/>
    <n v="0"/>
    <x v="27"/>
  </r>
  <r>
    <n v="44"/>
    <x v="2784"/>
    <s v="MC-06"/>
    <s v="58.56N, 116.65E"/>
    <n v="77"/>
    <n v="6205"/>
    <n v="6205"/>
    <x v="8"/>
  </r>
  <r>
    <n v="82"/>
    <x v="3324"/>
    <s v="MC-29"/>
    <s v="31.76S, 174.85E"/>
    <n v="702"/>
    <n v="10313"/>
    <n v="0"/>
    <x v="3"/>
  </r>
  <r>
    <n v="60"/>
    <x v="3325"/>
    <s v="MC-26"/>
    <s v="43.08S, 35.75W"/>
    <n v="41"/>
    <n v="1656"/>
    <n v="1656"/>
    <x v="13"/>
  </r>
  <r>
    <n v="18"/>
    <x v="3326"/>
    <s v="MC-24"/>
    <s v="46.55S, 178.85W"/>
    <n v="147"/>
    <n v="8791"/>
    <n v="0"/>
    <x v="10"/>
  </r>
  <r>
    <n v="86"/>
    <x v="3327"/>
    <s v="MC-06"/>
    <s v="61.72N, 102.93E"/>
    <n v="1057"/>
    <n v="3919"/>
    <n v="0"/>
    <x v="8"/>
  </r>
  <r>
    <n v="89"/>
    <x v="3328"/>
    <s v="MC-30"/>
    <s v="81.80S, 114.36W"/>
    <n v="88"/>
    <n v="1267"/>
    <n v="1267"/>
    <x v="15"/>
  </r>
  <r>
    <n v="10"/>
    <x v="3329"/>
    <s v="MC-19"/>
    <s v="14.55S, 39.87W"/>
    <n v="34"/>
    <n v="5622"/>
    <n v="5622"/>
    <x v="14"/>
  </r>
  <r>
    <n v="41"/>
    <x v="3330"/>
    <s v="MC-01"/>
    <s v="66.44N, 44.05E"/>
    <n v="27"/>
    <n v="31157"/>
    <n v="31157"/>
    <x v="19"/>
  </r>
  <r>
    <n v="27"/>
    <x v="3331"/>
    <s v="MC-28"/>
    <s v="59.76S, 113.76E"/>
    <n v="85"/>
    <n v="8791"/>
    <n v="8791"/>
    <x v="18"/>
  </r>
  <r>
    <n v="41"/>
    <x v="3332"/>
    <s v="MC-05"/>
    <s v="51.56N, 46.95E"/>
    <n v="231"/>
    <n v="17718"/>
    <n v="0"/>
    <x v="2"/>
  </r>
  <r>
    <n v="13"/>
    <x v="2289"/>
    <s v="MC-06"/>
    <s v="54.33N, 115.51E"/>
    <n v="169"/>
    <n v="27536"/>
    <n v="0"/>
    <x v="8"/>
  </r>
  <r>
    <n v="27"/>
    <x v="3333"/>
    <s v="MC-28"/>
    <s v="56.48S, 111.21E"/>
    <n v="1270"/>
    <n v="15109"/>
    <n v="0"/>
    <x v="18"/>
  </r>
  <r>
    <n v="39"/>
    <x v="3334"/>
    <s v="MC-30"/>
    <s v="79.50S, 172.81E"/>
    <n v="67"/>
    <n v="2188"/>
    <n v="2188"/>
    <x v="15"/>
  </r>
  <r>
    <n v="65"/>
    <x v="1832"/>
    <s v="MC-11"/>
    <s v="14.59N, 2.68W"/>
    <n v="75"/>
    <n v="2188"/>
    <n v="2188"/>
    <x v="22"/>
  </r>
  <r>
    <n v="77"/>
    <x v="3335"/>
    <s v="MC-28"/>
    <s v="35.44S, 81.96E"/>
    <n v="27"/>
    <n v="10313"/>
    <n v="10313"/>
    <x v="18"/>
  </r>
  <r>
    <n v="37"/>
    <x v="3336"/>
    <s v="MC-14"/>
    <s v="5.59N, 120.21E"/>
    <n v="142"/>
    <n v="2461"/>
    <n v="0"/>
    <x v="1"/>
  </r>
  <r>
    <n v="95"/>
    <x v="3337"/>
    <s v="MC-18"/>
    <s v="13.91S, 66.24W"/>
    <n v="34"/>
    <n v="6205"/>
    <n v="6205"/>
    <x v="25"/>
  </r>
  <r>
    <n v="94"/>
    <x v="63"/>
    <s v="MC-29"/>
    <s v="49.46S, 136.86E"/>
    <n v="82"/>
    <n v="1656"/>
    <n v="1656"/>
    <x v="3"/>
  </r>
  <r>
    <n v="66"/>
    <x v="3338"/>
    <s v="MC-07"/>
    <s v="32.62N, 141.28E"/>
    <n v="45"/>
    <n v="3919"/>
    <n v="3919"/>
    <x v="4"/>
  </r>
  <r>
    <n v="74"/>
    <x v="270"/>
    <s v="MC-12"/>
    <s v="21.83N, 13.03E"/>
    <n v="14"/>
    <n v="12178"/>
    <n v="12178"/>
    <x v="11"/>
  </r>
  <r>
    <n v="25"/>
    <x v="867"/>
    <s v="MC-24"/>
    <s v="56.45S, 171.20W"/>
    <n v="15"/>
    <n v="5812"/>
    <n v="5812"/>
    <x v="10"/>
  </r>
  <r>
    <n v="44"/>
    <x v="571"/>
    <s v="MC-01"/>
    <s v="80.57N, 126.31E"/>
    <n v="702"/>
    <n v="18486"/>
    <n v="0"/>
    <x v="19"/>
  </r>
  <r>
    <n v="56"/>
    <x v="2678"/>
    <s v="MC-17"/>
    <s v="11.82S, 95.67W"/>
    <n v="124"/>
    <n v="7512"/>
    <n v="0"/>
    <x v="20"/>
  </r>
  <r>
    <n v="31"/>
    <x v="3339"/>
    <s v="MC-01"/>
    <s v="82.65N, 102.99W"/>
    <n v="163"/>
    <n v="4398"/>
    <n v="0"/>
    <x v="19"/>
  </r>
  <r>
    <n v="30"/>
    <x v="3340"/>
    <s v="MC-03"/>
    <s v="31.70N, 71.43W"/>
    <n v="1270"/>
    <n v="5255"/>
    <n v="0"/>
    <x v="24"/>
  </r>
  <r>
    <n v="30"/>
    <x v="3341"/>
    <s v="MC-03"/>
    <s v="38.73N, 82.89W"/>
    <n v="113"/>
    <n v="4563"/>
    <n v="0"/>
    <x v="24"/>
  </r>
  <r>
    <n v="2"/>
    <x v="3342"/>
    <s v="MC-23"/>
    <s v="9.36S, 139.98E"/>
    <n v="447"/>
    <n v="8791"/>
    <n v="0"/>
    <x v="6"/>
  </r>
  <r>
    <n v="52"/>
    <x v="421"/>
    <s v="MC-17"/>
    <s v="2.07S, 100.21W"/>
    <n v="93"/>
    <n v="1526"/>
    <n v="1526"/>
    <x v="20"/>
  </r>
  <r>
    <n v="52"/>
    <x v="2983"/>
    <s v="MC-17"/>
    <s v="8.92S, 120.92W"/>
    <n v="264"/>
    <n v="4076"/>
    <n v="0"/>
    <x v="20"/>
  </r>
  <r>
    <n v="28"/>
    <x v="1510"/>
    <s v="MC-25"/>
    <s v="44.56S, 76.47W"/>
    <n v="524"/>
    <n v="4235"/>
    <n v="0"/>
    <x v="16"/>
  </r>
  <r>
    <n v="3"/>
    <x v="3343"/>
    <s v="MC-24"/>
    <s v="43.24S, 127.21W"/>
    <n v="1270"/>
    <n v="2188"/>
    <n v="0"/>
    <x v="10"/>
  </r>
  <r>
    <n v="17"/>
    <x v="3344"/>
    <s v="MC-13"/>
    <s v="12.46N, 65.27E"/>
    <n v="82"/>
    <n v="4731"/>
    <n v="4731"/>
    <x v="0"/>
  </r>
  <r>
    <n v="52"/>
    <x v="1357"/>
    <s v="MC-09"/>
    <s v="18.19N, 116.28W"/>
    <n v="117"/>
    <n v="7752"/>
    <n v="0"/>
    <x v="5"/>
  </r>
  <r>
    <n v="44"/>
    <x v="3345"/>
    <s v="MC-06"/>
    <s v="63.45N, 116.55E"/>
    <n v="17"/>
    <n v="20205"/>
    <n v="20205"/>
    <x v="8"/>
  </r>
  <r>
    <n v="45"/>
    <x v="3346"/>
    <s v="MC-13"/>
    <s v="17.96N, 52.94E"/>
    <n v="32"/>
    <n v="756"/>
    <n v="756"/>
    <x v="0"/>
  </r>
  <r>
    <n v="10"/>
    <x v="3347"/>
    <s v="MC-18"/>
    <s v="3.57S, 65.57W"/>
    <n v="791"/>
    <n v="2880"/>
    <n v="0"/>
    <x v="25"/>
  </r>
  <r>
    <n v="5"/>
    <x v="3348"/>
    <s v="MC-13"/>
    <s v="10.97N, 56.54E"/>
    <n v="54"/>
    <n v="7512"/>
    <n v="7512"/>
    <x v="0"/>
  </r>
  <r>
    <n v="10"/>
    <x v="3349"/>
    <s v="MC-26"/>
    <s v="32.38S, 36.94W"/>
    <n v="50"/>
    <n v="15700"/>
    <n v="15700"/>
    <x v="13"/>
  </r>
  <r>
    <n v="62"/>
    <x v="633"/>
    <s v="MC-12"/>
    <s v="9.53N, 44.27E"/>
    <n v="113"/>
    <n v="5622"/>
    <n v="0"/>
    <x v="11"/>
  </r>
  <r>
    <n v="53"/>
    <x v="35"/>
    <s v="MC-30"/>
    <s v="89.27S, 142.05W"/>
    <n v="524"/>
    <n v="19313"/>
    <n v="0"/>
    <x v="15"/>
  </r>
  <r>
    <n v="83"/>
    <x v="3350"/>
    <s v="MC-01"/>
    <s v="69.19N, 70.70E"/>
    <n v="20"/>
    <n v="84631"/>
    <n v="84631"/>
    <x v="19"/>
  </r>
  <r>
    <n v="43"/>
    <x v="2917"/>
    <s v="MC-17"/>
    <s v="29.66S, 109.86W"/>
    <n v="90"/>
    <n v="2739"/>
    <n v="2739"/>
    <x v="20"/>
  </r>
  <r>
    <n v="82"/>
    <x v="3351"/>
    <s v="MC-29"/>
    <s v="61.34S, 170.79E"/>
    <n v="241"/>
    <n v="31157"/>
    <n v="0"/>
    <x v="3"/>
  </r>
  <r>
    <n v="5"/>
    <x v="1051"/>
    <s v="MC-13"/>
    <s v="13.58N, 57.25E"/>
    <n v="30"/>
    <n v="8255"/>
    <n v="8255"/>
    <x v="0"/>
  </r>
  <r>
    <n v="35"/>
    <x v="3352"/>
    <s v="MC-25"/>
    <s v="32.88S, 95.68W"/>
    <n v="344"/>
    <n v="17000"/>
    <n v="0"/>
    <x v="16"/>
  </r>
  <r>
    <n v="35"/>
    <x v="3353"/>
    <s v="MC-18"/>
    <s v="1.18S, 89.46W"/>
    <n v="264"/>
    <n v="629"/>
    <n v="0"/>
    <x v="25"/>
  </r>
  <r>
    <n v="26"/>
    <x v="3354"/>
    <s v="MC-30"/>
    <s v="73.73S, 73.49E"/>
    <n v="344"/>
    <n v="629"/>
    <n v="0"/>
    <x v="15"/>
  </r>
  <r>
    <n v="94"/>
    <x v="3355"/>
    <s v="MC-29"/>
    <s v="31.47S, 147.56E"/>
    <n v="41"/>
    <n v="883"/>
    <n v="883"/>
    <x v="3"/>
  </r>
  <r>
    <n v="52"/>
    <x v="3272"/>
    <s v="MC-17"/>
    <s v="14.29S, 123.62W"/>
    <n v="221"/>
    <n v="8519"/>
    <n v="0"/>
    <x v="20"/>
  </r>
  <r>
    <n v="17"/>
    <x v="3062"/>
    <s v="MC-06"/>
    <s v="38.37N, 94.94E"/>
    <n v="48"/>
    <n v="6618"/>
    <n v="6618"/>
    <x v="8"/>
  </r>
  <r>
    <n v="94"/>
    <x v="2398"/>
    <s v="MC-29"/>
    <s v="60.52S, 135.54E"/>
    <n v="109"/>
    <n v="31157"/>
    <n v="0"/>
    <x v="3"/>
  </r>
  <r>
    <n v="77"/>
    <x v="1376"/>
    <s v="MC-28"/>
    <s v="40.71S, 109.36E"/>
    <n v="80"/>
    <n v="10313"/>
    <n v="10313"/>
    <x v="18"/>
  </r>
  <r>
    <n v="81"/>
    <x v="3356"/>
    <s v="MC-16"/>
    <s v="14.47S, 172.50W"/>
    <n v="142"/>
    <n v="10654"/>
    <n v="0"/>
    <x v="21"/>
  </r>
  <r>
    <n v="47"/>
    <x v="3357"/>
    <s v="MC-04"/>
    <s v="51.31N, 26.57W"/>
    <n v="41"/>
    <n v="7512"/>
    <n v="7512"/>
    <x v="7"/>
  </r>
  <r>
    <n v="60"/>
    <x v="309"/>
    <s v="MC-26"/>
    <s v="34.76S, 45.85W"/>
    <n v="196"/>
    <n v="6205"/>
    <n v="0"/>
    <x v="13"/>
  </r>
  <r>
    <n v="99"/>
    <x v="694"/>
    <s v="MC-04"/>
    <s v="39.56N, 10.37W"/>
    <n v="65"/>
    <n v="2739"/>
    <n v="2739"/>
    <x v="7"/>
  </r>
  <r>
    <n v="94"/>
    <x v="3358"/>
    <s v="MC-29"/>
    <s v="48.87S, 152.18E"/>
    <n v="103"/>
    <n v="1920"/>
    <n v="0"/>
    <x v="3"/>
  </r>
  <r>
    <n v="13"/>
    <x v="1487"/>
    <s v="MC-07"/>
    <s v="52.57N, 130.57E"/>
    <n v="77"/>
    <n v="2324"/>
    <n v="2324"/>
    <x v="4"/>
  </r>
  <r>
    <n v="41"/>
    <x v="3359"/>
    <s v="MC-05"/>
    <s v="48.01N, 36.89E"/>
    <n v="93"/>
    <n v="1920"/>
    <n v="1920"/>
    <x v="2"/>
  </r>
  <r>
    <n v="9"/>
    <x v="3360"/>
    <s v="MC-20"/>
    <s v="29.96S, 3.50E"/>
    <n v="181"/>
    <n v="9985"/>
    <n v="0"/>
    <x v="26"/>
  </r>
  <r>
    <n v="18"/>
    <x v="2645"/>
    <s v="MC-23"/>
    <s v="8.32S, 151.58E"/>
    <n v="37"/>
    <n v="2054"/>
    <n v="2054"/>
    <x v="6"/>
  </r>
  <r>
    <n v="89"/>
    <x v="3361"/>
    <s v="MC-30"/>
    <s v="66.14S, 104.15W"/>
    <n v="7"/>
    <n v="35789"/>
    <n v="35789"/>
    <x v="15"/>
  </r>
  <r>
    <n v="4"/>
    <x v="3362"/>
    <s v="MC-26"/>
    <s v="55.55S, 18.72W"/>
    <n v="12"/>
    <n v="10313"/>
    <n v="10313"/>
    <x v="13"/>
  </r>
  <r>
    <n v="64"/>
    <x v="1609"/>
    <s v="MC-28"/>
    <s v="47.90S, 78.38E"/>
    <n v="157"/>
    <n v="3919"/>
    <n v="0"/>
    <x v="18"/>
  </r>
  <r>
    <n v="5"/>
    <x v="3363"/>
    <s v="MC-21"/>
    <s v="9.19S, 49.78E"/>
    <n v="389"/>
    <n v="7279"/>
    <n v="0"/>
    <x v="27"/>
  </r>
  <r>
    <n v="31"/>
    <x v="3364"/>
    <s v="MC-01"/>
    <s v="80.62N, 109.31W"/>
    <n v="572"/>
    <n v="63326"/>
    <n v="0"/>
    <x v="19"/>
  </r>
  <r>
    <n v="34"/>
    <x v="3365"/>
    <s v="MC-14"/>
    <s v="11.93N, 103.20E"/>
    <n v="117"/>
    <n v="2880"/>
    <n v="0"/>
    <x v="1"/>
  </r>
  <r>
    <n v="14"/>
    <x v="3366"/>
    <s v="MC-11"/>
    <s v="16.40N, 16.26W"/>
    <n v="117"/>
    <n v="8519"/>
    <n v="0"/>
    <x v="22"/>
  </r>
  <r>
    <n v="98"/>
    <x v="927"/>
    <s v="MC-30"/>
    <s v="67.86S, 67.09E"/>
    <n v="90"/>
    <n v="21171"/>
    <n v="21171"/>
    <x v="15"/>
  </r>
  <r>
    <n v="41"/>
    <x v="3367"/>
    <s v="MC-01"/>
    <s v="72.22N, 46.57E"/>
    <n v="277"/>
    <n v="11771"/>
    <n v="0"/>
    <x v="19"/>
  </r>
  <r>
    <n v="52"/>
    <x v="3368"/>
    <s v="MC-09"/>
    <s v="19.92N, 113.63W"/>
    <n v="241"/>
    <n v="6205"/>
    <n v="0"/>
    <x v="5"/>
  </r>
  <r>
    <n v="86"/>
    <x v="3369"/>
    <s v="MC-01"/>
    <s v="83.28N, 138.97E"/>
    <n v="905"/>
    <n v="1788"/>
    <n v="0"/>
    <x v="19"/>
  </r>
  <r>
    <n v="84"/>
    <x v="3370"/>
    <s v="MC-06"/>
    <s v="63.71N, 119.23E"/>
    <n v="212"/>
    <n v="6205"/>
    <n v="0"/>
    <x v="8"/>
  </r>
  <r>
    <n v="52"/>
    <x v="3371"/>
    <s v="MC-17"/>
    <s v="10.61S, 109.13W"/>
    <n v="109"/>
    <n v="3919"/>
    <n v="0"/>
    <x v="20"/>
  </r>
  <r>
    <n v="22"/>
    <x v="1002"/>
    <s v="MC-20"/>
    <s v="3.47S, 38.18E"/>
    <n v="188"/>
    <n v="3612"/>
    <n v="0"/>
    <x v="26"/>
  </r>
  <r>
    <n v="32"/>
    <x v="1476"/>
    <s v="MC-17"/>
    <s v="18.82S, 110.51W"/>
    <n v="241"/>
    <n v="756"/>
    <n v="0"/>
    <x v="20"/>
  </r>
  <r>
    <n v="76"/>
    <x v="3372"/>
    <s v="MC-08"/>
    <s v="26.07N, 176.72W"/>
    <n v="93"/>
    <n v="4076"/>
    <n v="4076"/>
    <x v="28"/>
  </r>
  <r>
    <n v="86"/>
    <x v="3373"/>
    <s v="MC-07"/>
    <s v="56.31N, 121.34E"/>
    <n v="34"/>
    <n v="3461"/>
    <n v="3461"/>
    <x v="4"/>
  </r>
  <r>
    <n v="25"/>
    <x v="1100"/>
    <s v="MC-24"/>
    <s v="42.66S, 156.69W"/>
    <n v="292"/>
    <n v="13054"/>
    <n v="0"/>
    <x v="10"/>
  </r>
  <r>
    <n v="89"/>
    <x v="3374"/>
    <s v="MC-25"/>
    <s v="49.77S, 79.46W"/>
    <n v="124"/>
    <n v="5436"/>
    <n v="0"/>
    <x v="16"/>
  </r>
  <r>
    <n v="52"/>
    <x v="3375"/>
    <s v="MC-08"/>
    <s v="15.50N, 139.05W"/>
    <n v="152"/>
    <n v="1010"/>
    <n v="0"/>
    <x v="28"/>
  </r>
  <r>
    <n v="23"/>
    <x v="3376"/>
    <s v="MC-16"/>
    <s v="3.39S, 175.25W"/>
    <n v="631"/>
    <n v="1267"/>
    <n v="0"/>
    <x v="21"/>
  </r>
  <r>
    <n v="22"/>
    <x v="116"/>
    <s v="MC-21"/>
    <s v="5.55S, 62.13E"/>
    <n v="103"/>
    <n v="3461"/>
    <n v="0"/>
    <x v="27"/>
  </r>
  <r>
    <n v="28"/>
    <x v="3377"/>
    <s v="MC-30"/>
    <s v="78.83S, 73.91W"/>
    <n v="212"/>
    <n v="13054"/>
    <n v="0"/>
    <x v="15"/>
  </r>
  <r>
    <n v="20"/>
    <x v="3378"/>
    <s v="MC-27"/>
    <s v="63.31S, 59.83E"/>
    <n v="80"/>
    <n v="17718"/>
    <n v="17718"/>
    <x v="17"/>
  </r>
  <r>
    <n v="44"/>
    <x v="3379"/>
    <s v="MC-01"/>
    <s v="76.86N, 154.34E"/>
    <n v="43"/>
    <n v="5255"/>
    <n v="5255"/>
    <x v="19"/>
  </r>
  <r>
    <n v="55"/>
    <x v="356"/>
    <s v="MC-07"/>
    <s v="35.81N, 166.62E"/>
    <n v="196"/>
    <n v="883"/>
    <n v="0"/>
    <x v="4"/>
  </r>
  <r>
    <n v="49"/>
    <x v="3380"/>
    <s v="MC-19"/>
    <s v="20.75S, 35.60W"/>
    <n v="117"/>
    <n v="10313"/>
    <n v="0"/>
    <x v="14"/>
  </r>
  <r>
    <n v="32"/>
    <x v="3381"/>
    <s v="MC-25"/>
    <s v="62.85S, 111.11W"/>
    <n v="96"/>
    <n v="2188"/>
    <n v="2188"/>
    <x v="16"/>
  </r>
  <r>
    <n v="38"/>
    <x v="3382"/>
    <s v="MC-01"/>
    <s v="76.28N, 98.57W"/>
    <n v="27"/>
    <n v="1656"/>
    <n v="1656"/>
    <x v="19"/>
  </r>
  <r>
    <n v="56"/>
    <x v="3294"/>
    <s v="MC-18"/>
    <s v="24.49S, 85.36W"/>
    <n v="39"/>
    <n v="5076"/>
    <n v="5076"/>
    <x v="25"/>
  </r>
  <r>
    <n v="73"/>
    <x v="1550"/>
    <s v="MC-26"/>
    <s v="63.18S, 59.83W"/>
    <n v="100"/>
    <n v="8519"/>
    <n v="8519"/>
    <x v="13"/>
  </r>
  <r>
    <n v="38"/>
    <x v="3383"/>
    <s v="MC-03"/>
    <s v="63.03N, 93.56W"/>
    <n v="7"/>
    <n v="9366"/>
    <n v="9366"/>
    <x v="24"/>
  </r>
  <r>
    <n v="32"/>
    <x v="3384"/>
    <s v="MC-17"/>
    <s v="21.44S, 114.29W"/>
    <n v="416"/>
    <n v="2599"/>
    <n v="0"/>
    <x v="20"/>
  </r>
  <r>
    <n v="89"/>
    <x v="3385"/>
    <s v="MC-30"/>
    <s v="76.72S, 111.35W"/>
    <n v="17"/>
    <n v="21171"/>
    <n v="21171"/>
    <x v="15"/>
  </r>
  <r>
    <n v="55"/>
    <x v="3386"/>
    <s v="MC-07"/>
    <s v="50.22N, 147.65E"/>
    <n v="1270"/>
    <n v="6205"/>
    <n v="0"/>
    <x v="4"/>
  </r>
  <r>
    <n v="66"/>
    <x v="1780"/>
    <s v="MC-07"/>
    <s v="31.99N, 162.50E"/>
    <n v="482"/>
    <n v="3022"/>
    <n v="0"/>
    <x v="4"/>
  </r>
  <r>
    <n v="32"/>
    <x v="3387"/>
    <s v="MC-25"/>
    <s v="54.90S, 109.86W"/>
    <n v="32"/>
    <n v="15700"/>
    <n v="15700"/>
    <x v="16"/>
  </r>
  <r>
    <n v="38"/>
    <x v="3093"/>
    <s v="MC-03"/>
    <s v="63.67N, 102.99W"/>
    <n v="88"/>
    <n v="13527"/>
    <n v="13527"/>
    <x v="24"/>
  </r>
  <r>
    <n v="79"/>
    <x v="3388"/>
    <s v="MC-15"/>
    <s v="9.70N, 139.12E"/>
    <n v="292"/>
    <n v="3461"/>
    <n v="0"/>
    <x v="12"/>
  </r>
  <r>
    <n v="2"/>
    <x v="3389"/>
    <s v="MC-22"/>
    <s v="8.76S, 133.45E"/>
    <n v="41"/>
    <n v="5436"/>
    <n v="5436"/>
    <x v="9"/>
  </r>
  <r>
    <n v="24"/>
    <x v="3390"/>
    <s v="MC-29"/>
    <s v="38.78S, 141.18E"/>
    <n v="169"/>
    <n v="17000"/>
    <n v="0"/>
    <x v="3"/>
  </r>
  <r>
    <n v="77"/>
    <x v="3391"/>
    <s v="MC-22"/>
    <s v="24.87S, 111.33E"/>
    <n v="63"/>
    <n v="4902"/>
    <n v="4902"/>
    <x v="9"/>
  </r>
  <r>
    <n v="50"/>
    <x v="3392"/>
    <s v="MC-15"/>
    <s v="16.61N, 148.48E"/>
    <n v="67"/>
    <n v="9985"/>
    <n v="9985"/>
    <x v="12"/>
  </r>
  <r>
    <n v="27"/>
    <x v="3393"/>
    <s v="MC-28"/>
    <s v="59.50S, 106.52E"/>
    <n v="65"/>
    <n v="4076"/>
    <n v="4076"/>
    <x v="18"/>
  </r>
  <r>
    <n v="47"/>
    <x v="1966"/>
    <s v="MC-11"/>
    <s v="20.69N, 8.82W"/>
    <n v="252"/>
    <n v="6006"/>
    <n v="0"/>
    <x v="22"/>
  </r>
  <r>
    <n v="69"/>
    <x v="1800"/>
    <s v="MC-01"/>
    <s v="77.32N, 176.87W"/>
    <n v="50"/>
    <n v="6205"/>
    <n v="6205"/>
    <x v="19"/>
  </r>
  <r>
    <n v="85"/>
    <x v="3394"/>
    <s v="MC-14"/>
    <s v="7.21N, 101.01E"/>
    <n v="181"/>
    <n v="1010"/>
    <n v="0"/>
    <x v="1"/>
  </r>
  <r>
    <n v="66"/>
    <x v="1096"/>
    <s v="MC-15"/>
    <s v="6.16N, 140.16E"/>
    <n v="77"/>
    <n v="5436"/>
    <n v="5436"/>
    <x v="12"/>
  </r>
  <r>
    <n v="10"/>
    <x v="3395"/>
    <s v="MC-26"/>
    <s v="44.48S, 52.27W"/>
    <n v="72"/>
    <n v="33322"/>
    <n v="33322"/>
    <x v="13"/>
  </r>
  <r>
    <n v="94"/>
    <x v="3396"/>
    <s v="MC-29"/>
    <s v="41.75S, 124.72E"/>
    <n v="277"/>
    <n v="12605"/>
    <n v="0"/>
    <x v="3"/>
  </r>
  <r>
    <n v="9"/>
    <x v="3397"/>
    <s v="MC-12"/>
    <s v="2.01N, 10.85E"/>
    <n v="264"/>
    <n v="6409"/>
    <n v="0"/>
    <x v="11"/>
  </r>
  <r>
    <n v="60"/>
    <x v="5"/>
    <s v="MC-26"/>
    <s v="41.43S, 14.56W"/>
    <n v="72"/>
    <n v="883"/>
    <n v="883"/>
    <x v="13"/>
  </r>
  <r>
    <n v="56"/>
    <x v="3398"/>
    <s v="MC-26"/>
    <s v="48.47S, 51.24W"/>
    <n v="1270"/>
    <n v="17000"/>
    <n v="0"/>
    <x v="13"/>
  </r>
  <r>
    <n v="30"/>
    <x v="3399"/>
    <s v="MC-03"/>
    <s v="36.25N, 84.29W"/>
    <n v="142"/>
    <n v="13527"/>
    <n v="0"/>
    <x v="24"/>
  </r>
  <r>
    <n v="60"/>
    <x v="3125"/>
    <s v="MC-26"/>
    <s v="39.60S, 45.64W"/>
    <n v="54"/>
    <n v="2880"/>
    <n v="2880"/>
    <x v="13"/>
  </r>
  <r>
    <n v="56"/>
    <x v="2381"/>
    <s v="MC-25"/>
    <s v="36.46S, 69.54W"/>
    <n v="34"/>
    <n v="3461"/>
    <n v="3461"/>
    <x v="16"/>
  </r>
  <r>
    <n v="3"/>
    <x v="3400"/>
    <s v="MC-24"/>
    <s v="55.34S, 130.32W"/>
    <n v="447"/>
    <n v="9366"/>
    <n v="0"/>
    <x v="10"/>
  </r>
  <r>
    <n v="5"/>
    <x v="3401"/>
    <s v="MC-21"/>
    <s v="10.24S, 67.52E"/>
    <n v="188"/>
    <n v="7512"/>
    <n v="0"/>
    <x v="27"/>
  </r>
  <r>
    <n v="87"/>
    <x v="1576"/>
    <s v="MC-26"/>
    <s v="45.09S, 45.03W"/>
    <n v="75"/>
    <n v="6832"/>
    <n v="6832"/>
    <x v="13"/>
  </r>
  <r>
    <n v="69"/>
    <x v="3402"/>
    <s v="MC-01"/>
    <s v="75.52N, 170.89W"/>
    <n v="50"/>
    <n v="10313"/>
    <n v="10313"/>
    <x v="19"/>
  </r>
  <r>
    <n v="35"/>
    <x v="3403"/>
    <s v="MC-17"/>
    <s v="2.52S, 114.22W"/>
    <n v="50"/>
    <n v="1656"/>
    <n v="1656"/>
    <x v="20"/>
  </r>
  <r>
    <n v="29"/>
    <x v="3404"/>
    <s v="MC-17"/>
    <s v="23.41S, 133.00W"/>
    <n v="57"/>
    <n v="1010"/>
    <n v="1010"/>
    <x v="20"/>
  </r>
  <r>
    <n v="34"/>
    <x v="2181"/>
    <s v="MC-14"/>
    <s v="26.54N, 102.79E"/>
    <n v="791"/>
    <n v="4563"/>
    <n v="0"/>
    <x v="1"/>
  </r>
  <r>
    <n v="49"/>
    <x v="1972"/>
    <s v="MC-26"/>
    <s v="36.34S, 20.69W"/>
    <n v="93"/>
    <n v="1396"/>
    <n v="1396"/>
    <x v="13"/>
  </r>
  <r>
    <n v="32"/>
    <x v="1554"/>
    <s v="MC-25"/>
    <s v="52.18S, 76.20W"/>
    <n v="344"/>
    <n v="17718"/>
    <n v="0"/>
    <x v="16"/>
  </r>
  <r>
    <n v="46"/>
    <x v="3405"/>
    <s v="MC-30"/>
    <s v="66.71S, 102.40W"/>
    <n v="24"/>
    <n v="1396"/>
    <n v="1396"/>
    <x v="15"/>
  </r>
  <r>
    <n v="5"/>
    <x v="751"/>
    <s v="MC-20"/>
    <s v="13.05S, 40.46E"/>
    <n v="572"/>
    <n v="3612"/>
    <n v="0"/>
    <x v="26"/>
  </r>
  <r>
    <n v="11"/>
    <x v="3406"/>
    <s v="MC-26"/>
    <s v="54.86S, 12.87W"/>
    <n v="25"/>
    <n v="22220"/>
    <n v="22220"/>
    <x v="13"/>
  </r>
  <r>
    <n v="52"/>
    <x v="2252"/>
    <s v="MC-09"/>
    <s v="9.67N, 106.06W"/>
    <n v="93"/>
    <n v="6006"/>
    <n v="6006"/>
    <x v="5"/>
  </r>
  <r>
    <n v="26"/>
    <x v="3407"/>
    <s v="MC-21"/>
    <s v="24.76S, 55.46E"/>
    <n v="124"/>
    <n v="2880"/>
    <n v="0"/>
    <x v="27"/>
  </r>
  <r>
    <n v="99"/>
    <x v="718"/>
    <s v="MC-04"/>
    <s v="48.19N, 3.98W"/>
    <n v="36"/>
    <n v="4902"/>
    <n v="4902"/>
    <x v="7"/>
  </r>
  <r>
    <n v="44"/>
    <x v="3408"/>
    <s v="MC-01"/>
    <s v="83.64N, 127.71E"/>
    <n v="32"/>
    <n v="56210"/>
    <n v="56210"/>
    <x v="19"/>
  </r>
  <r>
    <n v="10"/>
    <x v="588"/>
    <s v="MC-25"/>
    <s v="36.42S, 74.93W"/>
    <n v="77"/>
    <n v="7052"/>
    <n v="7052"/>
    <x v="16"/>
  </r>
  <r>
    <n v="17"/>
    <x v="3409"/>
    <s v="MC-06"/>
    <s v="38.83N, 92.63E"/>
    <n v="307"/>
    <n v="629"/>
    <n v="0"/>
    <x v="8"/>
  </r>
  <r>
    <n v="78"/>
    <x v="1868"/>
    <s v="MC-16"/>
    <s v="1.82S, 169.56W"/>
    <n v="96"/>
    <n v="2599"/>
    <n v="2599"/>
    <x v="21"/>
  </r>
  <r>
    <n v="66"/>
    <x v="3410"/>
    <s v="MC-15"/>
    <s v="7.49N, 151.45E"/>
    <n v="277"/>
    <n v="7052"/>
    <n v="0"/>
    <x v="12"/>
  </r>
  <r>
    <n v="39"/>
    <x v="3411"/>
    <s v="MC-24"/>
    <s v="64.41S, 160.32W"/>
    <n v="221"/>
    <n v="41937"/>
    <n v="0"/>
    <x v="10"/>
  </r>
  <r>
    <n v="46"/>
    <x v="2703"/>
    <s v="MC-25"/>
    <s v="64.62S, 110.55W"/>
    <n v="128"/>
    <n v="50510"/>
    <n v="0"/>
    <x v="16"/>
  </r>
  <r>
    <n v="5"/>
    <x v="3148"/>
    <s v="MC-13"/>
    <s v="11.82N, 68.98E"/>
    <n v="212"/>
    <n v="629"/>
    <n v="0"/>
    <x v="0"/>
  </r>
  <r>
    <n v="66"/>
    <x v="3412"/>
    <s v="MC-07"/>
    <s v="35.01N, 139.62E"/>
    <n v="80"/>
    <n v="1788"/>
    <n v="1788"/>
    <x v="4"/>
  </r>
  <r>
    <n v="90"/>
    <x v="3413"/>
    <s v="MC-30"/>
    <s v="73.14S, 146.72W"/>
    <n v="389"/>
    <n v="6006"/>
    <n v="0"/>
    <x v="15"/>
  </r>
  <r>
    <n v="27"/>
    <x v="3032"/>
    <s v="MC-30"/>
    <s v="83.65S, 82.90E"/>
    <n v="43"/>
    <n v="8255"/>
    <n v="8255"/>
    <x v="15"/>
  </r>
  <r>
    <n v="29"/>
    <x v="3414"/>
    <s v="MC-24"/>
    <s v="44.49S, 158.88W"/>
    <n v="96"/>
    <n v="1920"/>
    <n v="1920"/>
    <x v="10"/>
  </r>
  <r>
    <n v="84"/>
    <x v="2950"/>
    <s v="MC-07"/>
    <s v="58.40N, 136.94E"/>
    <n v="181"/>
    <n v="14551"/>
    <n v="0"/>
    <x v="4"/>
  </r>
  <r>
    <n v="56"/>
    <x v="982"/>
    <s v="MC-18"/>
    <s v="27.73S, 78.88W"/>
    <n v="791"/>
    <n v="14025"/>
    <n v="0"/>
    <x v="25"/>
  </r>
  <r>
    <n v="76"/>
    <x v="3415"/>
    <s v="MC-01"/>
    <s v="66.05N, 169.81W"/>
    <n v="175"/>
    <n v="1526"/>
    <n v="0"/>
    <x v="19"/>
  </r>
  <r>
    <n v="69"/>
    <x v="1934"/>
    <s v="MC-02"/>
    <s v="59.91N, 175.78W"/>
    <n v="34"/>
    <n v="12605"/>
    <n v="12605"/>
    <x v="29"/>
  </r>
  <r>
    <n v="89"/>
    <x v="2038"/>
    <s v="MC-30"/>
    <s v="69.93S, 91.92W"/>
    <n v="50"/>
    <n v="72463"/>
    <n v="72463"/>
    <x v="15"/>
  </r>
  <r>
    <n v="58"/>
    <x v="3416"/>
    <s v="MC-26"/>
    <s v="55.55S, 16.50W"/>
    <n v="36"/>
    <n v="5076"/>
    <n v="5076"/>
    <x v="13"/>
  </r>
  <r>
    <n v="85"/>
    <x v="1093"/>
    <s v="MC-13"/>
    <s v="4.66N, 75.15E"/>
    <n v="93"/>
    <n v="4235"/>
    <n v="4235"/>
    <x v="0"/>
  </r>
  <r>
    <n v="41"/>
    <x v="3417"/>
    <s v="MC-05"/>
    <s v="53.01N, 42.03E"/>
    <n v="67"/>
    <n v="84631"/>
    <n v="84631"/>
    <x v="2"/>
  </r>
  <r>
    <n v="61"/>
    <x v="473"/>
    <s v="MC-30"/>
    <s v="75.14S, 26.99W"/>
    <n v="212"/>
    <n v="3022"/>
    <n v="0"/>
    <x v="15"/>
  </r>
  <r>
    <n v="17"/>
    <x v="3418"/>
    <s v="MC-06"/>
    <s v="44.33N, 71.34E"/>
    <n v="133"/>
    <n v="4731"/>
    <n v="0"/>
    <x v="8"/>
  </r>
  <r>
    <n v="61"/>
    <x v="754"/>
    <s v="MC-26"/>
    <s v="53.47S, 26.41W"/>
    <n v="36"/>
    <n v="5622"/>
    <n v="5622"/>
    <x v="13"/>
  </r>
  <r>
    <n v="77"/>
    <x v="3419"/>
    <s v="MC-22"/>
    <s v="26.78S, 114.58E"/>
    <n v="133"/>
    <n v="10313"/>
    <n v="0"/>
    <x v="9"/>
  </r>
  <r>
    <n v="99"/>
    <x v="2109"/>
    <s v="MC-12"/>
    <s v="21.65N, 9.86E"/>
    <n v="181"/>
    <n v="13527"/>
    <n v="0"/>
    <x v="11"/>
  </r>
  <r>
    <n v="97"/>
    <x v="514"/>
    <s v="MC-04"/>
    <s v="62.87N, 47.83W"/>
    <n v="212"/>
    <n v="50510"/>
    <n v="0"/>
    <x v="7"/>
  </r>
  <r>
    <n v="27"/>
    <x v="3420"/>
    <s v="MC-28"/>
    <s v="52.17S, 105.19E"/>
    <n v="63"/>
    <n v="2461"/>
    <n v="2461"/>
    <x v="18"/>
  </r>
  <r>
    <n v="75"/>
    <x v="3421"/>
    <s v="MC-28"/>
    <s v="54.08S, 93.66E"/>
    <n v="29"/>
    <n v="15109"/>
    <n v="15109"/>
    <x v="18"/>
  </r>
  <r>
    <n v="56"/>
    <x v="1104"/>
    <s v="MC-18"/>
    <s v="15.21S, 84.13W"/>
    <n v="344"/>
    <n v="2599"/>
    <n v="0"/>
    <x v="25"/>
  </r>
  <r>
    <n v="95"/>
    <x v="852"/>
    <s v="MC-18"/>
    <s v="1.17S, 84.10W"/>
    <n v="212"/>
    <n v="3612"/>
    <n v="0"/>
    <x v="25"/>
  </r>
  <r>
    <n v="94"/>
    <x v="2383"/>
    <s v="MC-29"/>
    <s v="44.13S, 125.02E"/>
    <n v="25"/>
    <n v="20205"/>
    <n v="20205"/>
    <x v="3"/>
  </r>
  <r>
    <n v="2"/>
    <x v="3422"/>
    <s v="MC-14"/>
    <s v="13.82N, 97.34E"/>
    <n v="54"/>
    <n v="3919"/>
    <n v="3919"/>
    <x v="1"/>
  </r>
  <r>
    <n v="61"/>
    <x v="737"/>
    <s v="MC-30"/>
    <s v="67.85S, 4.85W"/>
    <n v="120"/>
    <n v="9670"/>
    <n v="0"/>
    <x v="15"/>
  </r>
  <r>
    <n v="44"/>
    <x v="1969"/>
    <s v="MC-01"/>
    <s v="76.72N, 114.61E"/>
    <n v="72"/>
    <n v="756"/>
    <n v="756"/>
    <x v="19"/>
  </r>
  <r>
    <n v="86"/>
    <x v="3388"/>
    <s v="MC-01"/>
    <s v="84.67N, 98.10E"/>
    <n v="447"/>
    <n v="4076"/>
    <n v="0"/>
    <x v="19"/>
  </r>
  <r>
    <n v="20"/>
    <x v="3423"/>
    <s v="MC-27"/>
    <s v="53.02S, 58.19E"/>
    <n v="32"/>
    <n v="63326"/>
    <n v="63326"/>
    <x v="17"/>
  </r>
  <r>
    <n v="3"/>
    <x v="3424"/>
    <s v="MC-24"/>
    <s v="41.72S, 139.44W"/>
    <n v="15"/>
    <n v="1920"/>
    <n v="1920"/>
    <x v="10"/>
  </r>
  <r>
    <n v="2"/>
    <x v="3425"/>
    <s v="MC-14"/>
    <s v="24.94N, 96.93E"/>
    <n v="67"/>
    <n v="7512"/>
    <n v="7512"/>
    <x v="1"/>
  </r>
  <r>
    <n v="72"/>
    <x v="805"/>
    <s v="MC-24"/>
    <s v="44.35S, 122.27W"/>
    <n v="128"/>
    <n v="1138"/>
    <n v="0"/>
    <x v="10"/>
  </r>
  <r>
    <n v="49"/>
    <x v="3426"/>
    <s v="MC-26"/>
    <s v="34.50S, 14.08W"/>
    <n v="292"/>
    <n v="3612"/>
    <n v="0"/>
    <x v="13"/>
  </r>
  <r>
    <n v="63"/>
    <x v="3427"/>
    <s v="MC-28"/>
    <s v="40.57S, 98.33E"/>
    <n v="20"/>
    <n v="33322"/>
    <n v="33322"/>
    <x v="18"/>
  </r>
  <r>
    <n v="99"/>
    <x v="945"/>
    <s v="MC-04"/>
    <s v="43.18N, 3.54W"/>
    <n v="447"/>
    <n v="1396"/>
    <n v="0"/>
    <x v="7"/>
  </r>
  <r>
    <n v="70"/>
    <x v="1551"/>
    <s v="MC-18"/>
    <s v="24.23S, 46.00W"/>
    <n v="292"/>
    <n v="2324"/>
    <n v="0"/>
    <x v="25"/>
  </r>
  <r>
    <n v="27"/>
    <x v="3428"/>
    <s v="MC-30"/>
    <s v="84.99S, 118.17E"/>
    <n v="15"/>
    <n v="15700"/>
    <n v="15700"/>
    <x v="15"/>
  </r>
  <r>
    <n v="95"/>
    <x v="791"/>
    <s v="MC-18"/>
    <s v="6.78S, 69.85W"/>
    <n v="204"/>
    <n v="8000"/>
    <n v="0"/>
    <x v="25"/>
  </r>
  <r>
    <n v="28"/>
    <x v="3429"/>
    <s v="MC-30"/>
    <s v="76.72S, 64.52W"/>
    <n v="344"/>
    <n v="2739"/>
    <n v="0"/>
    <x v="15"/>
  </r>
  <r>
    <n v="66"/>
    <x v="3430"/>
    <s v="MC-14"/>
    <s v="10.55N, 130.15E"/>
    <n v="188"/>
    <n v="3919"/>
    <n v="0"/>
    <x v="1"/>
  </r>
  <r>
    <n v="65"/>
    <x v="3431"/>
    <s v="MC-19"/>
    <s v="4.16S, 11.00W"/>
    <n v="75"/>
    <n v="1920"/>
    <n v="1920"/>
    <x v="14"/>
  </r>
  <r>
    <n v="24"/>
    <x v="430"/>
    <s v="MC-29"/>
    <s v="37.07S, 132.96E"/>
    <n v="88"/>
    <n v="5812"/>
    <n v="5812"/>
    <x v="3"/>
  </r>
  <r>
    <n v="100"/>
    <x v="3432"/>
    <s v="MC-24"/>
    <s v="53.20S, 167.56W"/>
    <n v="221"/>
    <n v="5436"/>
    <n v="0"/>
    <x v="10"/>
  </r>
  <r>
    <n v="10"/>
    <x v="139"/>
    <s v="MC-19"/>
    <s v="9.94S, 41.71W"/>
    <n v="75"/>
    <n v="1788"/>
    <n v="1788"/>
    <x v="14"/>
  </r>
  <r>
    <n v="49"/>
    <x v="611"/>
    <s v="MC-26"/>
    <s v="33.19S, 35.84W"/>
    <n v="113"/>
    <n v="3461"/>
    <n v="0"/>
    <x v="13"/>
  </r>
  <r>
    <n v="51"/>
    <x v="3433"/>
    <s v="MC-26"/>
    <s v="48.70S, 47.83W"/>
    <n v="88"/>
    <n v="14551"/>
    <n v="14551"/>
    <x v="13"/>
  </r>
  <r>
    <n v="10"/>
    <x v="3434"/>
    <s v="MC-26"/>
    <s v="34.92S, 44.95W"/>
    <n v="93"/>
    <n v="5436"/>
    <n v="5436"/>
    <x v="13"/>
  </r>
  <r>
    <n v="35"/>
    <x v="3435"/>
    <s v="MC-17"/>
    <s v="12.38S, 113.89W"/>
    <n v="103"/>
    <n v="7052"/>
    <n v="0"/>
    <x v="20"/>
  </r>
  <r>
    <n v="93"/>
    <x v="1675"/>
    <s v="MC-03"/>
    <s v="35.75N, 110.26W"/>
    <n v="14"/>
    <n v="3022"/>
    <n v="3022"/>
    <x v="24"/>
  </r>
  <r>
    <n v="42"/>
    <x v="2664"/>
    <s v="MC-07"/>
    <s v="43.55N, 138.67E"/>
    <n v="175"/>
    <n v="5812"/>
    <n v="0"/>
    <x v="4"/>
  </r>
  <r>
    <n v="55"/>
    <x v="3436"/>
    <s v="MC-15"/>
    <s v="26.77N, 139.04E"/>
    <n v="82"/>
    <n v="13054"/>
    <n v="13054"/>
    <x v="12"/>
  </r>
  <r>
    <n v="2"/>
    <x v="2059"/>
    <s v="MC-14"/>
    <s v="29.92N, 96.15E"/>
    <n v="152"/>
    <n v="9366"/>
    <n v="0"/>
    <x v="1"/>
  </r>
  <r>
    <n v="5"/>
    <x v="3437"/>
    <s v="MC-13"/>
    <s v="25.31N, 71.19E"/>
    <n v="100"/>
    <n v="4076"/>
    <n v="4076"/>
    <x v="0"/>
  </r>
  <r>
    <n v="32"/>
    <x v="3438"/>
    <s v="MC-25"/>
    <s v="62.55S, 105.43W"/>
    <n v="163"/>
    <n v="9985"/>
    <n v="0"/>
    <x v="16"/>
  </r>
  <r>
    <n v="53"/>
    <x v="1372"/>
    <s v="MC-30"/>
    <s v="69.32S, 149.17W"/>
    <n v="325"/>
    <n v="1267"/>
    <n v="0"/>
    <x v="15"/>
  </r>
  <r>
    <n v="84"/>
    <x v="2541"/>
    <s v="MC-07"/>
    <s v="54.98N, 126.09E"/>
    <n v="70"/>
    <n v="10654"/>
    <n v="10654"/>
    <x v="4"/>
  </r>
  <r>
    <n v="41"/>
    <x v="3439"/>
    <s v="MC-05"/>
    <s v="47.44N, 42.80E"/>
    <n v="93"/>
    <n v="6618"/>
    <n v="6618"/>
    <x v="2"/>
  </r>
  <r>
    <n v="74"/>
    <x v="3440"/>
    <s v="MC-12"/>
    <s v="9.20N, 1.21E"/>
    <n v="389"/>
    <n v="756"/>
    <n v="0"/>
    <x v="11"/>
  </r>
  <r>
    <n v="55"/>
    <x v="1336"/>
    <s v="MC-07"/>
    <s v="56.44N, 127.20E"/>
    <n v="17"/>
    <n v="3919"/>
    <n v="3919"/>
    <x v="4"/>
  </r>
  <r>
    <n v="64"/>
    <x v="3441"/>
    <s v="MC-28"/>
    <s v="38.78S, 62.18E"/>
    <n v="36"/>
    <n v="7752"/>
    <n v="7752"/>
    <x v="18"/>
  </r>
  <r>
    <n v="50"/>
    <x v="1921"/>
    <s v="MC-15"/>
    <s v="27.11N, 153.11E"/>
    <n v="96"/>
    <n v="5812"/>
    <n v="5812"/>
    <x v="12"/>
  </r>
  <r>
    <n v="2"/>
    <x v="3442"/>
    <s v="MC-07"/>
    <s v="33.70N, 133.54E"/>
    <n v="48"/>
    <n v="1656"/>
    <n v="1656"/>
    <x v="4"/>
  </r>
  <r>
    <n v="34"/>
    <x v="3443"/>
    <s v="MC-14"/>
    <s v="22.60N, 129.94E"/>
    <n v="67"/>
    <n v="4563"/>
    <n v="4563"/>
    <x v="1"/>
  </r>
  <r>
    <n v="25"/>
    <x v="3444"/>
    <s v="MC-24"/>
    <s v="47.18S, 161.25W"/>
    <n v="524"/>
    <n v="756"/>
    <n v="0"/>
    <x v="10"/>
  </r>
  <r>
    <n v="22"/>
    <x v="3445"/>
    <s v="MC-21"/>
    <s v="7.83S, 46.94E"/>
    <n v="264"/>
    <n v="2188"/>
    <n v="0"/>
    <x v="27"/>
  </r>
  <r>
    <n v="57"/>
    <x v="3446"/>
    <s v="MC-25"/>
    <s v="42.55S, 115.20W"/>
    <n v="25"/>
    <n v="7279"/>
    <n v="7279"/>
    <x v="16"/>
  </r>
  <r>
    <n v="82"/>
    <x v="2690"/>
    <s v="MC-29"/>
    <s v="31.69S, 172.64E"/>
    <n v="24"/>
    <n v="9985"/>
    <n v="9985"/>
    <x v="3"/>
  </r>
  <r>
    <n v="44"/>
    <x v="2691"/>
    <s v="MC-07"/>
    <s v="41.44N, 149.12E"/>
    <n v="82"/>
    <n v="9985"/>
    <n v="9985"/>
    <x v="4"/>
  </r>
  <r>
    <n v="89"/>
    <x v="3447"/>
    <s v="MC-30"/>
    <s v="81.09S, 108.16W"/>
    <n v="175"/>
    <n v="10654"/>
    <n v="0"/>
    <x v="15"/>
  </r>
  <r>
    <n v="98"/>
    <x v="317"/>
    <s v="MC-30"/>
    <s v="67.38S, 98.34E"/>
    <n v="905"/>
    <n v="7512"/>
    <n v="0"/>
    <x v="15"/>
  </r>
  <r>
    <n v="7"/>
    <x v="3448"/>
    <s v="MC-04"/>
    <s v="44.51N, 58.78W"/>
    <n v="204"/>
    <n v="19313"/>
    <n v="0"/>
    <x v="7"/>
  </r>
  <r>
    <n v="34"/>
    <x v="2863"/>
    <s v="MC-14"/>
    <s v="13.62N, 107.90E"/>
    <n v="124"/>
    <n v="629"/>
    <n v="0"/>
    <x v="1"/>
  </r>
  <r>
    <n v="43"/>
    <x v="3449"/>
    <s v="MC-18"/>
    <s v="22.06S, 82.01W"/>
    <n v="147"/>
    <n v="1526"/>
    <n v="0"/>
    <x v="25"/>
  </r>
  <r>
    <n v="76"/>
    <x v="3450"/>
    <s v="MC-02"/>
    <s v="34.25N, 173.92W"/>
    <n v="9"/>
    <n v="1138"/>
    <n v="1138"/>
    <x v="29"/>
  </r>
  <r>
    <n v="23"/>
    <x v="3451"/>
    <s v="MC-16"/>
    <s v="29.38S, 138.47W"/>
    <n v="120"/>
    <n v="2461"/>
    <n v="0"/>
    <x v="21"/>
  </r>
  <r>
    <n v="49"/>
    <x v="1610"/>
    <s v="MC-26"/>
    <s v="32.48S, 19.21W"/>
    <n v="791"/>
    <n v="9985"/>
    <n v="0"/>
    <x v="13"/>
  </r>
  <r>
    <n v="99"/>
    <x v="3452"/>
    <s v="MC-05"/>
    <s v="55.67N, 7.67E"/>
    <n v="77"/>
    <n v="15109"/>
    <n v="15109"/>
    <x v="2"/>
  </r>
  <r>
    <n v="75"/>
    <x v="3453"/>
    <s v="MC-28"/>
    <s v="50.40S, 96.65E"/>
    <n v="128"/>
    <n v="15109"/>
    <n v="0"/>
    <x v="18"/>
  </r>
  <r>
    <n v="20"/>
    <x v="3454"/>
    <s v="MC-28"/>
    <s v="40.89S, 69.38E"/>
    <n v="231"/>
    <n v="9074"/>
    <n v="0"/>
    <x v="18"/>
  </r>
  <r>
    <n v="54"/>
    <x v="3455"/>
    <s v="MC-22"/>
    <s v="2.60S, 114.42E"/>
    <n v="67"/>
    <n v="2739"/>
    <n v="2739"/>
    <x v="9"/>
  </r>
  <r>
    <n v="31"/>
    <x v="2091"/>
    <s v="MC-01"/>
    <s v="71.12N, 95.65W"/>
    <n v="54"/>
    <n v="883"/>
    <n v="883"/>
    <x v="19"/>
  </r>
  <r>
    <n v="38"/>
    <x v="3456"/>
    <s v="MC-01"/>
    <s v="69.92N, 131.77W"/>
    <n v="1270"/>
    <n v="1526"/>
    <n v="0"/>
    <x v="19"/>
  </r>
  <r>
    <n v="84"/>
    <x v="773"/>
    <s v="MC-07"/>
    <s v="49.29N, 131.74E"/>
    <n v="75"/>
    <n v="5436"/>
    <n v="5436"/>
    <x v="4"/>
  </r>
  <r>
    <n v="34"/>
    <x v="3457"/>
    <s v="MC-14"/>
    <s v="22.63N, 114.50E"/>
    <n v="292"/>
    <n v="3764"/>
    <n v="0"/>
    <x v="1"/>
  </r>
  <r>
    <n v="85"/>
    <x v="3458"/>
    <s v="MC-22"/>
    <s v="23.70S, 115.06E"/>
    <n v="175"/>
    <n v="4902"/>
    <n v="0"/>
    <x v="9"/>
  </r>
  <r>
    <n v="82"/>
    <x v="1624"/>
    <s v="MC-29"/>
    <s v="35.40S, 147.71E"/>
    <n v="157"/>
    <n v="1656"/>
    <n v="0"/>
    <x v="3"/>
  </r>
  <r>
    <n v="75"/>
    <x v="3459"/>
    <s v="MC-28"/>
    <s v="52.72S, 98.47E"/>
    <n v="67"/>
    <n v="3764"/>
    <n v="3764"/>
    <x v="18"/>
  </r>
  <r>
    <n v="31"/>
    <x v="1481"/>
    <s v="MC-03"/>
    <s v="43.53N, 97.61W"/>
    <n v="30"/>
    <n v="2324"/>
    <n v="2324"/>
    <x v="24"/>
  </r>
  <r>
    <n v="4"/>
    <x v="1423"/>
    <s v="MC-19"/>
    <s v="25.64S, 28.39W"/>
    <n v="702"/>
    <n v="9670"/>
    <n v="0"/>
    <x v="14"/>
  </r>
  <r>
    <n v="32"/>
    <x v="3460"/>
    <s v="MC-25"/>
    <s v="51.51S, 106.78W"/>
    <n v="252"/>
    <n v="8000"/>
    <n v="0"/>
    <x v="16"/>
  </r>
  <r>
    <n v="28"/>
    <x v="2016"/>
    <s v="MC-30"/>
    <s v="78.29S, 79.24W"/>
    <n v="204"/>
    <n v="2054"/>
    <n v="0"/>
    <x v="15"/>
  </r>
  <r>
    <n v="69"/>
    <x v="3461"/>
    <s v="MC-01"/>
    <s v="72.16N, 177.17E"/>
    <n v="365"/>
    <n v="15700"/>
    <n v="0"/>
    <x v="19"/>
  </r>
  <r>
    <n v="9"/>
    <x v="3462"/>
    <s v="MC-11"/>
    <s v="1.45N, 16.84W"/>
    <n v="96"/>
    <n v="2880"/>
    <n v="2880"/>
    <x v="22"/>
  </r>
  <r>
    <n v="60"/>
    <x v="3463"/>
    <s v="MC-26"/>
    <s v="57.68S, 31.60W"/>
    <n v="120"/>
    <n v="12178"/>
    <n v="0"/>
    <x v="13"/>
  </r>
  <r>
    <n v="5"/>
    <x v="3464"/>
    <s v="MC-20"/>
    <s v="7.08S, 40.88E"/>
    <n v="48"/>
    <n v="5255"/>
    <n v="5255"/>
    <x v="26"/>
  </r>
  <r>
    <n v="47"/>
    <x v="1440"/>
    <s v="MC-11"/>
    <s v="19.40N, 22.88W"/>
    <n v="27"/>
    <n v="9985"/>
    <n v="9985"/>
    <x v="22"/>
  </r>
  <r>
    <n v="37"/>
    <x v="3465"/>
    <s v="MC-14"/>
    <s v="22.41N, 128.15E"/>
    <n v="307"/>
    <n v="5812"/>
    <n v="0"/>
    <x v="1"/>
  </r>
  <r>
    <n v="44"/>
    <x v="3466"/>
    <s v="MC-01"/>
    <s v="75.81N, 150.19E"/>
    <n v="41"/>
    <n v="2324"/>
    <n v="2324"/>
    <x v="19"/>
  </r>
  <r>
    <n v="92"/>
    <x v="3467"/>
    <s v="MC-01"/>
    <s v="80.11N, 63.60E"/>
    <n v="34"/>
    <n v="7752"/>
    <n v="7752"/>
    <x v="19"/>
  </r>
  <r>
    <n v="3"/>
    <x v="3468"/>
    <s v="MC-24"/>
    <s v="37.76S, 135.18W"/>
    <n v="124"/>
    <n v="3022"/>
    <n v="0"/>
    <x v="10"/>
  </r>
  <r>
    <n v="52"/>
    <x v="3469"/>
    <s v="MC-17"/>
    <s v="4.20S, 99.23W"/>
    <n v="157"/>
    <n v="2739"/>
    <n v="0"/>
    <x v="20"/>
  </r>
  <r>
    <n v="19"/>
    <x v="3470"/>
    <s v="MC-07"/>
    <s v="58.87N, 166.42E"/>
    <n v="152"/>
    <n v="2461"/>
    <n v="0"/>
    <x v="4"/>
  </r>
  <r>
    <n v="75"/>
    <x v="3471"/>
    <s v="MC-28"/>
    <s v="45.13S, 113.97E"/>
    <n v="15"/>
    <n v="33322"/>
    <n v="33322"/>
    <x v="18"/>
  </r>
  <r>
    <n v="30"/>
    <x v="3472"/>
    <s v="MC-10"/>
    <s v="7.16N, 57.93W"/>
    <n v="905"/>
    <n v="4563"/>
    <n v="0"/>
    <x v="23"/>
  </r>
  <r>
    <n v="100"/>
    <x v="3473"/>
    <s v="MC-30"/>
    <s v="69.27S, 169.99W"/>
    <n v="241"/>
    <n v="6832"/>
    <n v="0"/>
    <x v="15"/>
  </r>
  <r>
    <n v="77"/>
    <x v="3474"/>
    <s v="MC-28"/>
    <s v="38.39S, 105.35E"/>
    <n v="252"/>
    <n v="6006"/>
    <n v="0"/>
    <x v="18"/>
  </r>
  <r>
    <n v="89"/>
    <x v="3475"/>
    <s v="MC-30"/>
    <s v="87.90S, 91.34W"/>
    <n v="14"/>
    <n v="101649"/>
    <n v="101649"/>
    <x v="15"/>
  </r>
  <r>
    <n v="73"/>
    <x v="2422"/>
    <s v="MC-25"/>
    <s v="63.86S, 64.78W"/>
    <n v="791"/>
    <n v="4563"/>
    <n v="0"/>
    <x v="16"/>
  </r>
  <r>
    <n v="95"/>
    <x v="3476"/>
    <s v="MC-10"/>
    <s v="28.41N, 86.10W"/>
    <n v="43"/>
    <n v="7752"/>
    <n v="7752"/>
    <x v="23"/>
  </r>
  <r>
    <n v="38"/>
    <x v="3477"/>
    <s v="MC-01"/>
    <s v="79.59N, 102.38W"/>
    <n v="11"/>
    <n v="21171"/>
    <n v="21171"/>
    <x v="19"/>
  </r>
  <r>
    <n v="55"/>
    <x v="2064"/>
    <s v="MC-15"/>
    <s v="29.67N, 136.11E"/>
    <n v="147"/>
    <n v="15109"/>
    <n v="0"/>
    <x v="12"/>
  </r>
  <r>
    <n v="38"/>
    <x v="2403"/>
    <s v="MC-01"/>
    <s v="68.07N, 94.26W"/>
    <n v="75"/>
    <n v="63326"/>
    <n v="63326"/>
    <x v="19"/>
  </r>
  <r>
    <n v="81"/>
    <x v="3478"/>
    <s v="MC-08"/>
    <s v="2.65N, 173.00W"/>
    <n v="128"/>
    <n v="6832"/>
    <n v="0"/>
    <x v="28"/>
  </r>
  <r>
    <n v="91"/>
    <x v="3479"/>
    <s v="MC-01"/>
    <s v="67.09N, 130.99W"/>
    <n v="325"/>
    <n v="2461"/>
    <n v="0"/>
    <x v="19"/>
  </r>
  <r>
    <n v="34"/>
    <x v="3480"/>
    <s v="MC-14"/>
    <s v="12.19N, 105.40E"/>
    <n v="96"/>
    <n v="2461"/>
    <n v="2461"/>
    <x v="1"/>
  </r>
  <r>
    <n v="82"/>
    <x v="3481"/>
    <s v="MC-23"/>
    <s v="27.25S, 145.01E"/>
    <n v="45"/>
    <n v="3313"/>
    <n v="3313"/>
    <x v="6"/>
  </r>
  <r>
    <n v="84"/>
    <x v="3482"/>
    <s v="MC-07"/>
    <s v="63.25N, 135.66E"/>
    <n v="61"/>
    <n v="19313"/>
    <n v="19313"/>
    <x v="4"/>
  </r>
  <r>
    <n v="86"/>
    <x v="1440"/>
    <s v="MC-01"/>
    <s v="81.52N, 143.14E"/>
    <n v="20"/>
    <n v="5436"/>
    <n v="5436"/>
    <x v="19"/>
  </r>
  <r>
    <n v="18"/>
    <x v="3483"/>
    <s v="MC-23"/>
    <s v="24.39S, 148.84E"/>
    <n v="307"/>
    <n v="3764"/>
    <n v="0"/>
    <x v="6"/>
  </r>
  <r>
    <n v="72"/>
    <x v="1056"/>
    <s v="MC-25"/>
    <s v="37.94S, 118.03W"/>
    <n v="7"/>
    <n v="7052"/>
    <n v="7052"/>
    <x v="16"/>
  </r>
  <r>
    <n v="41"/>
    <x v="3484"/>
    <s v="MC-01"/>
    <s v="70.39N, 34.37E"/>
    <n v="292"/>
    <n v="12178"/>
    <n v="0"/>
    <x v="19"/>
  </r>
  <r>
    <n v="83"/>
    <x v="1918"/>
    <s v="MC-06"/>
    <s v="47.14N, 67.29E"/>
    <n v="524"/>
    <n v="2054"/>
    <n v="0"/>
    <x v="8"/>
  </r>
  <r>
    <n v="95"/>
    <x v="1457"/>
    <s v="MC-18"/>
    <s v="10.16S, 77.57W"/>
    <n v="47"/>
    <n v="3919"/>
    <n v="3919"/>
    <x v="25"/>
  </r>
  <r>
    <n v="49"/>
    <x v="3061"/>
    <s v="MC-19"/>
    <s v="20.13S, 27.52W"/>
    <n v="65"/>
    <n v="1526"/>
    <n v="1526"/>
    <x v="14"/>
  </r>
  <r>
    <n v="94"/>
    <x v="2009"/>
    <s v="MC-29"/>
    <s v="62.87S, 125.51E"/>
    <n v="231"/>
    <n v="63326"/>
    <n v="0"/>
    <x v="3"/>
  </r>
  <r>
    <n v="94"/>
    <x v="3485"/>
    <s v="MC-29"/>
    <s v="33.45S, 138.76E"/>
    <n v="389"/>
    <n v="4398"/>
    <n v="0"/>
    <x v="3"/>
  </r>
  <r>
    <n v="44"/>
    <x v="3486"/>
    <s v="MC-07"/>
    <s v="44.03N, 139.46E"/>
    <n v="524"/>
    <n v="14025"/>
    <n v="0"/>
    <x v="4"/>
  </r>
  <r>
    <n v="98"/>
    <x v="3328"/>
    <s v="MC-28"/>
    <s v="36.58S, 89.25E"/>
    <n v="307"/>
    <n v="2599"/>
    <n v="0"/>
    <x v="18"/>
  </r>
  <r>
    <n v="86"/>
    <x v="3328"/>
    <s v="MC-01"/>
    <s v="69.03N, 109.48E"/>
    <n v="252"/>
    <n v="6205"/>
    <n v="0"/>
    <x v="19"/>
  </r>
  <r>
    <n v="99"/>
    <x v="3487"/>
    <s v="MC-05"/>
    <s v="37.38N, 2.74E"/>
    <n v="103"/>
    <n v="3919"/>
    <n v="0"/>
    <x v="2"/>
  </r>
  <r>
    <n v="21"/>
    <x v="2776"/>
    <s v="MC-17"/>
    <s v="5.18S, 106.85W"/>
    <n v="572"/>
    <n v="2054"/>
    <n v="0"/>
    <x v="20"/>
  </r>
  <r>
    <n v="44"/>
    <x v="2818"/>
    <s v="MC-07"/>
    <s v="52.23N, 129.51E"/>
    <n v="109"/>
    <n v="3764"/>
    <n v="0"/>
    <x v="4"/>
  </r>
  <r>
    <n v="52"/>
    <x v="2652"/>
    <s v="MC-09"/>
    <s v="29.46N, 100.73W"/>
    <n v="365"/>
    <n v="2054"/>
    <n v="0"/>
    <x v="5"/>
  </r>
  <r>
    <n v="88"/>
    <x v="2888"/>
    <s v="MC-19"/>
    <s v="12.17S, 24.09W"/>
    <n v="181"/>
    <n v="2739"/>
    <n v="0"/>
    <x v="14"/>
  </r>
  <r>
    <n v="18"/>
    <x v="2650"/>
    <s v="MC-23"/>
    <s v="26.07S, 178.14E"/>
    <n v="57"/>
    <n v="12178"/>
    <n v="12178"/>
    <x v="6"/>
  </r>
  <r>
    <n v="10"/>
    <x v="3488"/>
    <s v="MC-26"/>
    <s v="42.37S, 54.69W"/>
    <n v="416"/>
    <n v="23366"/>
    <n v="0"/>
    <x v="13"/>
  </r>
  <r>
    <n v="100"/>
    <x v="3489"/>
    <s v="MC-30"/>
    <s v="71.48S, 152.92W"/>
    <n v="29"/>
    <n v="11011"/>
    <n v="11011"/>
    <x v="15"/>
  </r>
  <r>
    <n v="26"/>
    <x v="3490"/>
    <s v="MC-28"/>
    <s v="63.60S, 72.61E"/>
    <n v="1057"/>
    <n v="2739"/>
    <n v="0"/>
    <x v="18"/>
  </r>
  <r>
    <n v="17"/>
    <x v="3491"/>
    <s v="MC-13"/>
    <s v="8.65N, 65.60E"/>
    <n v="447"/>
    <n v="883"/>
    <n v="0"/>
    <x v="0"/>
  </r>
  <r>
    <n v="23"/>
    <x v="3492"/>
    <s v="MC-16"/>
    <s v="1.49S, 146.25W"/>
    <n v="100"/>
    <n v="4731"/>
    <n v="4731"/>
    <x v="21"/>
  </r>
  <r>
    <n v="76"/>
    <x v="2510"/>
    <s v="MC-07"/>
    <s v="34.15N, 153.61E"/>
    <n v="24"/>
    <n v="4398"/>
    <n v="4398"/>
    <x v="4"/>
  </r>
  <r>
    <n v="76"/>
    <x v="3493"/>
    <s v="MC-01"/>
    <s v="66.74N, 170.26E"/>
    <n v="169"/>
    <n v="3461"/>
    <n v="0"/>
    <x v="19"/>
  </r>
  <r>
    <n v="69"/>
    <x v="1016"/>
    <s v="MC-01"/>
    <s v="84.57N, 172.51W"/>
    <n v="905"/>
    <n v="8519"/>
    <n v="0"/>
    <x v="19"/>
  </r>
  <r>
    <n v="49"/>
    <x v="2451"/>
    <s v="MC-26"/>
    <s v="40.44S, 15.48W"/>
    <n v="109"/>
    <n v="7752"/>
    <n v="0"/>
    <x v="13"/>
  </r>
  <r>
    <n v="32"/>
    <x v="3494"/>
    <s v="MC-25"/>
    <s v="57.55S, 78.74W"/>
    <n v="32"/>
    <n v="29243"/>
    <n v="29243"/>
    <x v="16"/>
  </r>
  <r>
    <n v="17"/>
    <x v="614"/>
    <s v="MC-06"/>
    <s v="36.24N, 77.88E"/>
    <n v="264"/>
    <n v="7279"/>
    <n v="0"/>
    <x v="8"/>
  </r>
  <r>
    <n v="72"/>
    <x v="578"/>
    <s v="MC-17"/>
    <s v="12.83S, 131.04W"/>
    <n v="905"/>
    <n v="1396"/>
    <n v="0"/>
    <x v="20"/>
  </r>
  <r>
    <n v="64"/>
    <x v="1138"/>
    <s v="MC-28"/>
    <s v="60.62S, 81.35E"/>
    <n v="75"/>
    <n v="12605"/>
    <n v="12605"/>
    <x v="18"/>
  </r>
  <r>
    <n v="71"/>
    <x v="3495"/>
    <s v="MC-24"/>
    <s v="39.49S, 157.46W"/>
    <n v="212"/>
    <n v="9670"/>
    <n v="0"/>
    <x v="10"/>
  </r>
  <r>
    <n v="10"/>
    <x v="3496"/>
    <s v="MC-26"/>
    <s v="38.69S, 53.12W"/>
    <n v="1270"/>
    <n v="7512"/>
    <n v="0"/>
    <x v="13"/>
  </r>
  <r>
    <n v="18"/>
    <x v="3497"/>
    <s v="MC-23"/>
    <s v="17.38S, 153.13E"/>
    <n v="389"/>
    <n v="8255"/>
    <n v="0"/>
    <x v="6"/>
  </r>
  <r>
    <n v="4"/>
    <x v="3498"/>
    <s v="MC-26"/>
    <s v="62.25S, 16.92W"/>
    <n v="25"/>
    <n v="5436"/>
    <n v="5436"/>
    <x v="13"/>
  </r>
  <r>
    <n v="75"/>
    <x v="155"/>
    <s v="MC-22"/>
    <s v="24.31S, 97.76E"/>
    <n v="43"/>
    <n v="3764"/>
    <n v="3764"/>
    <x v="9"/>
  </r>
  <r>
    <n v="74"/>
    <x v="3499"/>
    <s v="MC-12"/>
    <s v="6.54N, 9.99E"/>
    <n v="147"/>
    <n v="6205"/>
    <n v="0"/>
    <x v="11"/>
  </r>
  <r>
    <n v="19"/>
    <x v="3500"/>
    <s v="MC-07"/>
    <s v="54.54N, 170.83E"/>
    <n v="59"/>
    <n v="19313"/>
    <n v="19313"/>
    <x v="4"/>
  </r>
  <r>
    <n v="71"/>
    <x v="746"/>
    <s v="MC-24"/>
    <s v="60.47S, 145.78W"/>
    <n v="147"/>
    <n v="17000"/>
    <n v="0"/>
    <x v="10"/>
  </r>
  <r>
    <n v="38"/>
    <x v="88"/>
    <s v="MC-01"/>
    <s v="78.39N, 105.00W"/>
    <n v="113"/>
    <n v="7752"/>
    <n v="0"/>
    <x v="19"/>
  </r>
  <r>
    <n v="34"/>
    <x v="3501"/>
    <s v="MC-14"/>
    <s v="27.89N, 97.87E"/>
    <n v="11"/>
    <n v="13527"/>
    <n v="13527"/>
    <x v="1"/>
  </r>
  <r>
    <n v="44"/>
    <x v="3502"/>
    <s v="MC-07"/>
    <s v="55.28N, 128.90E"/>
    <n v="188"/>
    <n v="3919"/>
    <n v="0"/>
    <x v="4"/>
  </r>
  <r>
    <n v="66"/>
    <x v="617"/>
    <s v="MC-15"/>
    <s v="9.03N, 156.79E"/>
    <n v="39"/>
    <n v="4731"/>
    <n v="4731"/>
    <x v="12"/>
  </r>
  <r>
    <n v="17"/>
    <x v="3503"/>
    <s v="MC-06"/>
    <s v="37.02N, 85.10E"/>
    <n v="9"/>
    <n v="8519"/>
    <n v="8519"/>
    <x v="8"/>
  </r>
  <r>
    <n v="18"/>
    <x v="3504"/>
    <s v="MC-23"/>
    <s v="19.31S, 178.05E"/>
    <n v="17"/>
    <n v="2739"/>
    <n v="2739"/>
    <x v="6"/>
  </r>
  <r>
    <n v="26"/>
    <x v="3505"/>
    <s v="MC-21"/>
    <s v="29.44S, 74.31E"/>
    <n v="52"/>
    <n v="5436"/>
    <n v="5436"/>
    <x v="27"/>
  </r>
  <r>
    <n v="54"/>
    <x v="3506"/>
    <s v="MC-22"/>
    <s v="2.33S, 99.82E"/>
    <n v="50"/>
    <n v="4731"/>
    <n v="4731"/>
    <x v="9"/>
  </r>
  <r>
    <n v="98"/>
    <x v="3507"/>
    <s v="MC-28"/>
    <s v="33.19S, 78.01E"/>
    <n v="133"/>
    <n v="4902"/>
    <n v="0"/>
    <x v="18"/>
  </r>
  <r>
    <n v="24"/>
    <x v="2289"/>
    <s v="MC-23"/>
    <s v="22.36S, 140.96E"/>
    <n v="41"/>
    <n v="4076"/>
    <n v="4076"/>
    <x v="6"/>
  </r>
  <r>
    <n v="97"/>
    <x v="3508"/>
    <s v="MC-04"/>
    <s v="64.26N, 12.00W"/>
    <n v="264"/>
    <n v="5076"/>
    <n v="0"/>
    <x v="7"/>
  </r>
  <r>
    <n v="82"/>
    <x v="3509"/>
    <s v="MC-23"/>
    <s v="18.45S, 167.20E"/>
    <n v="72"/>
    <n v="3461"/>
    <n v="3461"/>
    <x v="6"/>
  </r>
  <r>
    <n v="32"/>
    <x v="3510"/>
    <s v="MC-25"/>
    <s v="44.41S, 90.70W"/>
    <n v="416"/>
    <n v="24621"/>
    <n v="0"/>
    <x v="16"/>
  </r>
  <r>
    <n v="23"/>
    <x v="3511"/>
    <s v="MC-24"/>
    <s v="43.54S, 145.72W"/>
    <n v="389"/>
    <n v="31157"/>
    <n v="0"/>
    <x v="10"/>
  </r>
  <r>
    <n v="26"/>
    <x v="1404"/>
    <s v="MC-30"/>
    <s v="74.78S, 83.00E"/>
    <n v="9"/>
    <n v="6205"/>
    <n v="6205"/>
    <x v="15"/>
  </r>
  <r>
    <n v="4"/>
    <x v="3512"/>
    <s v="MC-26"/>
    <s v="43.81S, 18.15W"/>
    <n v="196"/>
    <n v="8255"/>
    <n v="0"/>
    <x v="13"/>
  </r>
  <r>
    <n v="27"/>
    <x v="3513"/>
    <s v="MC-30"/>
    <s v="78.98S, 97.16E"/>
    <n v="416"/>
    <n v="1267"/>
    <n v="0"/>
    <x v="15"/>
  </r>
  <r>
    <n v="12"/>
    <x v="507"/>
    <s v="MC-09"/>
    <s v="9.91N, 104.14W"/>
    <n v="212"/>
    <n v="5622"/>
    <n v="0"/>
    <x v="5"/>
  </r>
  <r>
    <n v="83"/>
    <x v="3514"/>
    <s v="MC-01"/>
    <s v="72.82N, 65.40E"/>
    <n v="1270"/>
    <n v="45837"/>
    <n v="0"/>
    <x v="19"/>
  </r>
  <r>
    <n v="62"/>
    <x v="3515"/>
    <s v="MC-20"/>
    <s v="1.24S, 42.02E"/>
    <n v="188"/>
    <n v="883"/>
    <n v="0"/>
    <x v="26"/>
  </r>
  <r>
    <n v="20"/>
    <x v="3516"/>
    <s v="MC-28"/>
    <s v="43.12S, 63.98E"/>
    <n v="85"/>
    <n v="2054"/>
    <n v="2054"/>
    <x v="18"/>
  </r>
  <r>
    <n v="89"/>
    <x v="3517"/>
    <s v="MC-25"/>
    <s v="63.18S, 100.53W"/>
    <n v="572"/>
    <n v="5076"/>
    <n v="0"/>
    <x v="16"/>
  </r>
  <r>
    <n v="83"/>
    <x v="392"/>
    <s v="MC-06"/>
    <s v="42.00N, 87.61E"/>
    <n v="93"/>
    <n v="1010"/>
    <n v="1010"/>
    <x v="8"/>
  </r>
  <r>
    <n v="17"/>
    <x v="3518"/>
    <s v="MC-14"/>
    <s v="21.57N, 110.61E"/>
    <n v="88"/>
    <n v="3612"/>
    <n v="3612"/>
    <x v="1"/>
  </r>
  <r>
    <n v="27"/>
    <x v="3519"/>
    <s v="MC-28"/>
    <s v="62.23S, 77.86E"/>
    <n v="241"/>
    <n v="26004"/>
    <n v="0"/>
    <x v="18"/>
  </r>
  <r>
    <n v="99"/>
    <x v="3520"/>
    <s v="MC-11"/>
    <s v="22.69N, 9.84W"/>
    <n v="65"/>
    <n v="2739"/>
    <n v="2739"/>
    <x v="22"/>
  </r>
  <r>
    <n v="27"/>
    <x v="3521"/>
    <s v="MC-30"/>
    <s v="87.76S, 94.92E"/>
    <n v="72"/>
    <n v="12605"/>
    <n v="12605"/>
    <x v="15"/>
  </r>
  <r>
    <n v="76"/>
    <x v="3522"/>
    <s v="MC-07"/>
    <s v="43.24N, 153.35E"/>
    <n v="124"/>
    <n v="1788"/>
    <n v="0"/>
    <x v="4"/>
  </r>
  <r>
    <n v="18"/>
    <x v="1667"/>
    <s v="MC-16"/>
    <s v="8.11S, 169.28W"/>
    <n v="61"/>
    <n v="1010"/>
    <n v="1010"/>
    <x v="21"/>
  </r>
  <r>
    <n v="4"/>
    <x v="3523"/>
    <s v="MC-26"/>
    <s v="50.65S, 42.43W"/>
    <n v="181"/>
    <n v="8000"/>
    <n v="0"/>
    <x v="13"/>
  </r>
  <r>
    <n v="2"/>
    <x v="3524"/>
    <s v="MC-14"/>
    <s v="8.10N, 112.04E"/>
    <n v="90"/>
    <n v="6409"/>
    <n v="6409"/>
    <x v="1"/>
  </r>
  <r>
    <n v="56"/>
    <x v="1251"/>
    <s v="MC-26"/>
    <s v="44.44S, 50.82W"/>
    <n v="9"/>
    <n v="19313"/>
    <n v="19313"/>
    <x v="13"/>
  </r>
  <r>
    <n v="60"/>
    <x v="1085"/>
    <s v="MC-26"/>
    <s v="51.66S, 30.10W"/>
    <n v="277"/>
    <n v="19313"/>
    <n v="0"/>
    <x v="13"/>
  </r>
  <r>
    <n v="32"/>
    <x v="2466"/>
    <s v="MC-25"/>
    <s v="42.88S, 93.93W"/>
    <n v="196"/>
    <n v="24621"/>
    <n v="0"/>
    <x v="16"/>
  </r>
  <r>
    <n v="20"/>
    <x v="3399"/>
    <s v="MC-28"/>
    <s v="52.18S, 85.83E"/>
    <n v="142"/>
    <n v="18486"/>
    <n v="0"/>
    <x v="18"/>
  </r>
  <r>
    <n v="9"/>
    <x v="2958"/>
    <s v="MC-19"/>
    <s v="16.18S, 7.90W"/>
    <n v="252"/>
    <n v="7279"/>
    <n v="0"/>
    <x v="14"/>
  </r>
  <r>
    <n v="47"/>
    <x v="13"/>
    <s v="MC-11"/>
    <s v="17.32N, 14.30W"/>
    <n v="133"/>
    <n v="4076"/>
    <n v="0"/>
    <x v="22"/>
  </r>
  <r>
    <n v="1"/>
    <x v="3525"/>
    <s v="MC-06"/>
    <s v="46.37N, 70.37E"/>
    <n v="90"/>
    <n v="13054"/>
    <n v="13054"/>
    <x v="8"/>
  </r>
  <r>
    <n v="10"/>
    <x v="2284"/>
    <s v="MC-25"/>
    <s v="41.18S, 61.11W"/>
    <n v="12"/>
    <n v="11011"/>
    <n v="11011"/>
    <x v="16"/>
  </r>
  <r>
    <n v="5"/>
    <x v="3526"/>
    <s v="MC-21"/>
    <s v="3.87S, 54.01E"/>
    <n v="113"/>
    <n v="4076"/>
    <n v="0"/>
    <x v="27"/>
  </r>
  <r>
    <n v="18"/>
    <x v="2339"/>
    <s v="MC-23"/>
    <s v="8.16S, 178.57E"/>
    <n v="109"/>
    <n v="2461"/>
    <n v="0"/>
    <x v="6"/>
  </r>
  <r>
    <n v="76"/>
    <x v="3527"/>
    <s v="MC-07"/>
    <s v="46.79N, 158.16E"/>
    <n v="117"/>
    <n v="5076"/>
    <n v="0"/>
    <x v="4"/>
  </r>
  <r>
    <n v="79"/>
    <x v="2414"/>
    <s v="MC-14"/>
    <s v="4.05N, 133.33E"/>
    <n v="212"/>
    <n v="5255"/>
    <n v="0"/>
    <x v="1"/>
  </r>
  <r>
    <n v="2"/>
    <x v="3528"/>
    <s v="MC-14"/>
    <s v="8.37N, 117.41E"/>
    <n v="133"/>
    <n v="6832"/>
    <n v="0"/>
    <x v="1"/>
  </r>
  <r>
    <n v="52"/>
    <x v="3529"/>
    <s v="MC-17"/>
    <s v="5.55S, 101.72W"/>
    <n v="65"/>
    <n v="1788"/>
    <n v="1788"/>
    <x v="20"/>
  </r>
  <r>
    <n v="27"/>
    <x v="3530"/>
    <s v="MC-30"/>
    <s v="84.91S, 105.93E"/>
    <n v="27"/>
    <n v="50510"/>
    <n v="50510"/>
    <x v="15"/>
  </r>
  <r>
    <n v="10"/>
    <x v="2597"/>
    <s v="MC-25"/>
    <s v="37.04S, 74.89W"/>
    <n v="17"/>
    <n v="16330"/>
    <n v="16330"/>
    <x v="16"/>
  </r>
  <r>
    <n v="10"/>
    <x v="176"/>
    <s v="MC-26"/>
    <s v="42.45S, 49.22W"/>
    <n v="133"/>
    <n v="19313"/>
    <n v="0"/>
    <x v="13"/>
  </r>
  <r>
    <n v="22"/>
    <x v="3531"/>
    <s v="MC-12"/>
    <s v="12.95N, 36.46E"/>
    <n v="204"/>
    <n v="9366"/>
    <n v="0"/>
    <x v="11"/>
  </r>
  <r>
    <n v="31"/>
    <x v="3532"/>
    <s v="MC-01"/>
    <s v="87.93N, 112.32W"/>
    <n v="137"/>
    <n v="19313"/>
    <n v="0"/>
    <x v="19"/>
  </r>
  <r>
    <n v="88"/>
    <x v="156"/>
    <s v="MC-19"/>
    <s v="16.18S, 32.35W"/>
    <n v="133"/>
    <n v="756"/>
    <n v="0"/>
    <x v="14"/>
  </r>
  <r>
    <n v="28"/>
    <x v="3533"/>
    <s v="MC-30"/>
    <s v="73.16S, 76.95W"/>
    <n v="120"/>
    <n v="9366"/>
    <n v="0"/>
    <x v="15"/>
  </r>
  <r>
    <n v="32"/>
    <x v="2349"/>
    <s v="MC-25"/>
    <s v="41.54S, 85.75W"/>
    <n v="90"/>
    <n v="26004"/>
    <n v="26004"/>
    <x v="16"/>
  </r>
  <r>
    <n v="52"/>
    <x v="599"/>
    <s v="MC-08"/>
    <s v="29.14N, 140.91W"/>
    <n v="11"/>
    <n v="1010"/>
    <n v="1010"/>
    <x v="28"/>
  </r>
  <r>
    <n v="20"/>
    <x v="3534"/>
    <s v="MC-28"/>
    <s v="64.01S, 83.14E"/>
    <n v="103"/>
    <n v="14551"/>
    <n v="0"/>
    <x v="18"/>
  </r>
  <r>
    <n v="60"/>
    <x v="2371"/>
    <s v="MC-26"/>
    <s v="55.75S, 20.16W"/>
    <n v="32"/>
    <n v="6205"/>
    <n v="6205"/>
    <x v="13"/>
  </r>
  <r>
    <n v="69"/>
    <x v="82"/>
    <s v="MC-01"/>
    <s v="70.16N, 175.30E"/>
    <n v="157"/>
    <n v="17718"/>
    <n v="0"/>
    <x v="19"/>
  </r>
  <r>
    <n v="72"/>
    <x v="3535"/>
    <s v="MC-17"/>
    <s v="16.89S, 119.53W"/>
    <n v="128"/>
    <n v="2324"/>
    <n v="0"/>
    <x v="20"/>
  </r>
  <r>
    <n v="15"/>
    <x v="3536"/>
    <s v="MC-24"/>
    <s v="40.68S, 165.32W"/>
    <n v="128"/>
    <n v="4398"/>
    <n v="0"/>
    <x v="10"/>
  </r>
  <r>
    <n v="51"/>
    <x v="2166"/>
    <s v="MC-26"/>
    <s v="39.80S, 34.28W"/>
    <n v="100"/>
    <n v="5812"/>
    <n v="5812"/>
    <x v="13"/>
  </r>
  <r>
    <n v="89"/>
    <x v="3537"/>
    <s v="MC-30"/>
    <s v="82.23S, 88.04W"/>
    <n v="30"/>
    <n v="72463"/>
    <n v="72463"/>
    <x v="15"/>
  </r>
  <r>
    <n v="52"/>
    <x v="2125"/>
    <s v="MC-09"/>
    <s v="16.98N, 114.01W"/>
    <n v="77"/>
    <n v="1396"/>
    <n v="1396"/>
    <x v="5"/>
  </r>
  <r>
    <n v="35"/>
    <x v="3538"/>
    <s v="MC-17"/>
    <s v="7.87S, 101.06W"/>
    <n v="344"/>
    <n v="2599"/>
    <n v="0"/>
    <x v="20"/>
  </r>
  <r>
    <n v="42"/>
    <x v="3539"/>
    <s v="MC-07"/>
    <s v="46.29N, 164.53E"/>
    <n v="1270"/>
    <n v="629"/>
    <n v="0"/>
    <x v="4"/>
  </r>
  <r>
    <n v="69"/>
    <x v="3540"/>
    <s v="MC-07"/>
    <s v="50.88N, 167.42E"/>
    <n v="39"/>
    <n v="38630"/>
    <n v="38630"/>
    <x v="4"/>
  </r>
  <r>
    <n v="76"/>
    <x v="3541"/>
    <s v="MC-02"/>
    <s v="54.48N, 178.53W"/>
    <n v="43"/>
    <n v="756"/>
    <n v="756"/>
    <x v="29"/>
  </r>
  <r>
    <n v="44"/>
    <x v="2107"/>
    <s v="MC-07"/>
    <s v="61.47N, 126.45E"/>
    <n v="90"/>
    <n v="10654"/>
    <n v="10654"/>
    <x v="4"/>
  </r>
  <r>
    <n v="17"/>
    <x v="3542"/>
    <s v="MC-13"/>
    <s v="1.73N, 78.89E"/>
    <n v="96"/>
    <n v="2599"/>
    <n v="2599"/>
    <x v="0"/>
  </r>
  <r>
    <n v="61"/>
    <x v="3543"/>
    <s v="MC-30"/>
    <s v="84.32S, 4.91W"/>
    <n v="65"/>
    <n v="31157"/>
    <n v="31157"/>
    <x v="15"/>
  </r>
  <r>
    <n v="9"/>
    <x v="3544"/>
    <s v="MC-19"/>
    <s v="23.62S, 8.42W"/>
    <n v="100"/>
    <n v="9985"/>
    <n v="9985"/>
    <x v="14"/>
  </r>
  <r>
    <n v="89"/>
    <x v="3545"/>
    <s v="MC-25"/>
    <s v="53.95S, 87.85W"/>
    <n v="365"/>
    <n v="883"/>
    <n v="0"/>
    <x v="16"/>
  </r>
  <r>
    <n v="19"/>
    <x v="3546"/>
    <s v="MC-07"/>
    <s v="33.08N, 153.10E"/>
    <n v="82"/>
    <n v="1788"/>
    <n v="1788"/>
    <x v="4"/>
  </r>
  <r>
    <n v="42"/>
    <x v="1958"/>
    <s v="MC-15"/>
    <s v="5.92N, 169.42E"/>
    <n v="109"/>
    <n v="2599"/>
    <n v="0"/>
    <x v="12"/>
  </r>
  <r>
    <n v="88"/>
    <x v="3547"/>
    <s v="MC-19"/>
    <s v="3.86S, 26.58W"/>
    <n v="103"/>
    <n v="6006"/>
    <n v="0"/>
    <x v="14"/>
  </r>
  <r>
    <n v="39"/>
    <x v="3548"/>
    <s v="MC-24"/>
    <s v="50.35S, 160.10W"/>
    <n v="36"/>
    <n v="41937"/>
    <n v="41937"/>
    <x v="10"/>
  </r>
  <r>
    <n v="76"/>
    <x v="3549"/>
    <s v="MC-02"/>
    <s v="34.10N, 177.99W"/>
    <n v="147"/>
    <n v="3764"/>
    <n v="0"/>
    <x v="29"/>
  </r>
  <r>
    <n v="11"/>
    <x v="983"/>
    <s v="MC-30"/>
    <s v="70.40S, 18.19W"/>
    <n v="12"/>
    <n v="17718"/>
    <n v="17718"/>
    <x v="15"/>
  </r>
  <r>
    <n v="47"/>
    <x v="3550"/>
    <s v="MC-04"/>
    <s v="39.38N, 1.66W"/>
    <n v="90"/>
    <n v="8000"/>
    <n v="8000"/>
    <x v="7"/>
  </r>
  <r>
    <n v="13"/>
    <x v="3390"/>
    <s v="MC-01"/>
    <s v="66.98N, 131.81E"/>
    <n v="128"/>
    <n v="7279"/>
    <n v="0"/>
    <x v="19"/>
  </r>
  <r>
    <n v="94"/>
    <x v="3551"/>
    <s v="MC-29"/>
    <s v="51.91S, 127.49E"/>
    <n v="109"/>
    <n v="3612"/>
    <n v="0"/>
    <x v="3"/>
  </r>
  <r>
    <n v="41"/>
    <x v="3552"/>
    <s v="MC-01"/>
    <s v="82.57N, 47.47E"/>
    <n v="147"/>
    <n v="8000"/>
    <n v="0"/>
    <x v="19"/>
  </r>
  <r>
    <n v="17"/>
    <x v="2645"/>
    <s v="MC-13"/>
    <s v="22.00N, 83.17E"/>
    <n v="113"/>
    <n v="2880"/>
    <n v="0"/>
    <x v="0"/>
  </r>
  <r>
    <n v="83"/>
    <x v="3553"/>
    <s v="MC-06"/>
    <s v="48.75N, 90.36E"/>
    <n v="80"/>
    <n v="756"/>
    <n v="756"/>
    <x v="8"/>
  </r>
  <r>
    <n v="91"/>
    <x v="155"/>
    <s v="MC-01"/>
    <s v="80.96N, 148.00W"/>
    <n v="32"/>
    <n v="29243"/>
    <n v="29243"/>
    <x v="19"/>
  </r>
  <r>
    <n v="31"/>
    <x v="3554"/>
    <s v="MC-01"/>
    <s v="72.32N, 74.38W"/>
    <n v="100"/>
    <n v="12178"/>
    <n v="12178"/>
    <x v="19"/>
  </r>
  <r>
    <n v="66"/>
    <x v="1211"/>
    <s v="MC-15"/>
    <s v="1.44N, 146.44E"/>
    <n v="231"/>
    <n v="5622"/>
    <n v="0"/>
    <x v="12"/>
  </r>
  <r>
    <n v="42"/>
    <x v="3555"/>
    <s v="MC-15"/>
    <s v="23.85N, 151.83E"/>
    <n v="36"/>
    <n v="3461"/>
    <n v="3461"/>
    <x v="12"/>
  </r>
  <r>
    <n v="76"/>
    <x v="3556"/>
    <s v="MC-01"/>
    <s v="67.60N, 169.28E"/>
    <n v="212"/>
    <n v="4902"/>
    <n v="0"/>
    <x v="19"/>
  </r>
  <r>
    <n v="34"/>
    <x v="3557"/>
    <s v="MC-06"/>
    <s v="37.97N, 106.82E"/>
    <n v="128"/>
    <n v="883"/>
    <n v="0"/>
    <x v="8"/>
  </r>
  <r>
    <n v="49"/>
    <x v="3558"/>
    <s v="MC-19"/>
    <s v="21.58S, 13.36W"/>
    <n v="47"/>
    <n v="2739"/>
    <n v="2739"/>
    <x v="14"/>
  </r>
  <r>
    <n v="62"/>
    <x v="3559"/>
    <s v="MC-12"/>
    <s v="1.29N, 20.80E"/>
    <n v="157"/>
    <n v="883"/>
    <n v="0"/>
    <x v="11"/>
  </r>
  <r>
    <n v="10"/>
    <x v="1841"/>
    <s v="MC-18"/>
    <s v="3.44S, 60.37W"/>
    <n v="113"/>
    <n v="6006"/>
    <n v="0"/>
    <x v="25"/>
  </r>
  <r>
    <n v="42"/>
    <x v="2573"/>
    <s v="MC-15"/>
    <s v="22.41N, 152.29E"/>
    <n v="19"/>
    <n v="1526"/>
    <n v="1526"/>
    <x v="12"/>
  </r>
  <r>
    <n v="51"/>
    <x v="3560"/>
    <s v="MC-26"/>
    <s v="40.46S, 39.33W"/>
    <n v="142"/>
    <n v="4235"/>
    <n v="0"/>
    <x v="13"/>
  </r>
  <r>
    <n v="69"/>
    <x v="1993"/>
    <s v="MC-01"/>
    <s v="68.14N, 179.94E"/>
    <n v="905"/>
    <n v="4235"/>
    <n v="0"/>
    <x v="19"/>
  </r>
  <r>
    <n v="44"/>
    <x v="3561"/>
    <s v="MC-07"/>
    <s v="52.35N, 124.45E"/>
    <n v="37"/>
    <n v="3313"/>
    <n v="3313"/>
    <x v="4"/>
  </r>
  <r>
    <n v="72"/>
    <x v="3562"/>
    <s v="MC-17"/>
    <s v="14.38S, 120.59W"/>
    <n v="88"/>
    <n v="8000"/>
    <n v="8000"/>
    <x v="20"/>
  </r>
  <r>
    <n v="33"/>
    <x v="3563"/>
    <s v="MC-01"/>
    <s v="85.09N, 53.76E"/>
    <n v="147"/>
    <n v="2599"/>
    <n v="0"/>
    <x v="19"/>
  </r>
  <r>
    <n v="56"/>
    <x v="3564"/>
    <s v="MC-18"/>
    <s v="19.78S, 75.19W"/>
    <n v="80"/>
    <n v="4235"/>
    <n v="4235"/>
    <x v="25"/>
  </r>
  <r>
    <n v="26"/>
    <x v="3565"/>
    <s v="MC-30"/>
    <s v="73.97S, 54.84E"/>
    <n v="59"/>
    <n v="10654"/>
    <n v="10654"/>
    <x v="15"/>
  </r>
  <r>
    <n v="17"/>
    <x v="3566"/>
    <s v="MC-13"/>
    <s v="24.48N, 83.35E"/>
    <n v="85"/>
    <n v="14551"/>
    <n v="14551"/>
    <x v="0"/>
  </r>
  <r>
    <n v="17"/>
    <x v="3567"/>
    <s v="MC-22"/>
    <s v="1.81S, 107.29E"/>
    <n v="61"/>
    <n v="1010"/>
    <n v="1010"/>
    <x v="9"/>
  </r>
  <r>
    <n v="59"/>
    <x v="3568"/>
    <s v="MC-28"/>
    <s v="44.44S, 114.01E"/>
    <n v="128"/>
    <n v="8519"/>
    <n v="0"/>
    <x v="18"/>
  </r>
  <r>
    <n v="14"/>
    <x v="3569"/>
    <s v="MC-11"/>
    <s v="15.91N, 15.67W"/>
    <n v="65"/>
    <n v="883"/>
    <n v="883"/>
    <x v="22"/>
  </r>
  <r>
    <n v="55"/>
    <x v="3570"/>
    <s v="MC-07"/>
    <s v="38.61N, 143.13E"/>
    <n v="157"/>
    <n v="3919"/>
    <n v="0"/>
    <x v="4"/>
  </r>
  <r>
    <n v="95"/>
    <x v="2709"/>
    <s v="MC-09"/>
    <s v="22.30N, 92.17W"/>
    <n v="43"/>
    <n v="7052"/>
    <n v="7052"/>
    <x v="5"/>
  </r>
  <r>
    <n v="98"/>
    <x v="3471"/>
    <s v="MC-28"/>
    <s v="59.02S, 72.70E"/>
    <n v="631"/>
    <n v="18486"/>
    <n v="0"/>
    <x v="18"/>
  </r>
  <r>
    <n v="39"/>
    <x v="891"/>
    <s v="MC-30"/>
    <s v="69.75S, 171.52E"/>
    <n v="416"/>
    <n v="5076"/>
    <n v="0"/>
    <x v="15"/>
  </r>
  <r>
    <n v="55"/>
    <x v="3571"/>
    <s v="MC-07"/>
    <s v="53.64N, 128.38E"/>
    <n v="292"/>
    <n v="3919"/>
    <n v="0"/>
    <x v="4"/>
  </r>
  <r>
    <n v="42"/>
    <x v="1284"/>
    <s v="MC-07"/>
    <s v="35.69N, 162.27E"/>
    <n v="124"/>
    <n v="15109"/>
    <n v="0"/>
    <x v="4"/>
  </r>
  <r>
    <n v="2"/>
    <x v="3572"/>
    <s v="MC-22"/>
    <s v="14.56S, 123.06E"/>
    <n v="292"/>
    <n v="8255"/>
    <n v="0"/>
    <x v="9"/>
  </r>
  <r>
    <n v="90"/>
    <x v="3573"/>
    <s v="MC-24"/>
    <s v="56.14S, 169.75W"/>
    <n v="72"/>
    <n v="13527"/>
    <n v="13527"/>
    <x v="10"/>
  </r>
  <r>
    <n v="86"/>
    <x v="3300"/>
    <s v="MC-01"/>
    <s v="82.98N, 99.15E"/>
    <n v="344"/>
    <n v="27536"/>
    <n v="0"/>
    <x v="19"/>
  </r>
  <r>
    <n v="75"/>
    <x v="3574"/>
    <s v="MC-28"/>
    <s v="58.41S, 110.83E"/>
    <n v="25"/>
    <n v="7512"/>
    <n v="7512"/>
    <x v="18"/>
  </r>
  <r>
    <n v="30"/>
    <x v="1018"/>
    <s v="MC-03"/>
    <s v="36.97N, 61.14W"/>
    <n v="15"/>
    <n v="1656"/>
    <n v="1656"/>
    <x v="24"/>
  </r>
  <r>
    <n v="62"/>
    <x v="2112"/>
    <s v="MC-20"/>
    <s v="20.63S, 28.23E"/>
    <n v="100"/>
    <n v="9670"/>
    <n v="9670"/>
    <x v="26"/>
  </r>
  <r>
    <n v="30"/>
    <x v="3575"/>
    <s v="MC-09"/>
    <s v="24.92N, 92.51W"/>
    <n v="128"/>
    <n v="5812"/>
    <n v="0"/>
    <x v="5"/>
  </r>
  <r>
    <n v="54"/>
    <x v="3576"/>
    <s v="MC-14"/>
    <s v="3.08N, 125.23E"/>
    <n v="152"/>
    <n v="4235"/>
    <n v="0"/>
    <x v="1"/>
  </r>
  <r>
    <n v="92"/>
    <x v="1785"/>
    <s v="MC-01"/>
    <s v="77.26N, 61.50E"/>
    <n v="67"/>
    <n v="6205"/>
    <n v="6205"/>
    <x v="19"/>
  </r>
  <r>
    <n v="45"/>
    <x v="3577"/>
    <s v="MC-13"/>
    <s v="6.47N, 55.05E"/>
    <n v="188"/>
    <n v="6832"/>
    <n v="0"/>
    <x v="0"/>
  </r>
  <r>
    <n v="73"/>
    <x v="3578"/>
    <s v="MC-30"/>
    <s v="83.58S, 59.70W"/>
    <n v="50"/>
    <n v="2188"/>
    <n v="2188"/>
    <x v="15"/>
  </r>
  <r>
    <n v="82"/>
    <x v="3579"/>
    <s v="MC-29"/>
    <s v="49.27S, 145.27E"/>
    <n v="54"/>
    <n v="35789"/>
    <n v="35789"/>
    <x v="3"/>
  </r>
  <r>
    <n v="78"/>
    <x v="3580"/>
    <s v="MC-08"/>
    <s v="5.32N, 165.50W"/>
    <n v="447"/>
    <n v="6409"/>
    <n v="0"/>
    <x v="28"/>
  </r>
  <r>
    <n v="50"/>
    <x v="1470"/>
    <s v="MC-15"/>
    <s v="11.37N, 141.90E"/>
    <n v="572"/>
    <n v="3919"/>
    <n v="0"/>
    <x v="12"/>
  </r>
  <r>
    <n v="5"/>
    <x v="3581"/>
    <s v="MC-21"/>
    <s v="3.89S, 63.07E"/>
    <n v="344"/>
    <n v="4902"/>
    <n v="0"/>
    <x v="27"/>
  </r>
  <r>
    <n v="89"/>
    <x v="3582"/>
    <s v="MC-30"/>
    <s v="86.93S, 75.14W"/>
    <n v="17"/>
    <n v="20205"/>
    <n v="20205"/>
    <x v="15"/>
  </r>
  <r>
    <n v="98"/>
    <x v="3583"/>
    <s v="MC-28"/>
    <s v="52.90S, 95.05E"/>
    <n v="905"/>
    <n v="14025"/>
    <n v="0"/>
    <x v="18"/>
  </r>
  <r>
    <n v="89"/>
    <x v="1259"/>
    <s v="MC-30"/>
    <s v="76.35S, 114.95W"/>
    <n v="77"/>
    <n v="8255"/>
    <n v="8255"/>
    <x v="15"/>
  </r>
  <r>
    <n v="32"/>
    <x v="3484"/>
    <s v="MC-25"/>
    <s v="48.99S, 85.62W"/>
    <n v="15"/>
    <n v="38630"/>
    <n v="38630"/>
    <x v="16"/>
  </r>
  <r>
    <n v="36"/>
    <x v="2389"/>
    <s v="MC-16"/>
    <s v="6.42S, 157.79W"/>
    <n v="142"/>
    <n v="7512"/>
    <n v="0"/>
    <x v="21"/>
  </r>
  <r>
    <n v="38"/>
    <x v="1693"/>
    <s v="MC-01"/>
    <s v="67.50N, 129.71W"/>
    <n v="204"/>
    <n v="9074"/>
    <n v="0"/>
    <x v="19"/>
  </r>
  <r>
    <n v="17"/>
    <x v="3584"/>
    <s v="MC-14"/>
    <s v="9.27N, 105.38E"/>
    <n v="133"/>
    <n v="1138"/>
    <n v="0"/>
    <x v="1"/>
  </r>
  <r>
    <n v="27"/>
    <x v="3585"/>
    <s v="MC-30"/>
    <s v="76.45S, 120.76E"/>
    <n v="32"/>
    <n v="8791"/>
    <n v="8791"/>
    <x v="15"/>
  </r>
  <r>
    <n v="12"/>
    <x v="3586"/>
    <s v="MC-17"/>
    <s v="16.57S, 122.98W"/>
    <n v="63"/>
    <n v="3461"/>
    <n v="3461"/>
    <x v="20"/>
  </r>
  <r>
    <n v="53"/>
    <x v="2426"/>
    <s v="MC-30"/>
    <s v="76.18S, 140.09W"/>
    <n v="61"/>
    <n v="13527"/>
    <n v="13527"/>
    <x v="15"/>
  </r>
  <r>
    <n v="4"/>
    <x v="3587"/>
    <s v="MC-26"/>
    <s v="41.45S, 20.98W"/>
    <n v="37"/>
    <n v="33322"/>
    <n v="33322"/>
    <x v="13"/>
  </r>
  <r>
    <n v="10"/>
    <x v="3588"/>
    <s v="MC-18"/>
    <s v="22.80S, 50.06W"/>
    <n v="221"/>
    <n v="14025"/>
    <n v="0"/>
    <x v="25"/>
  </r>
  <r>
    <n v="26"/>
    <x v="3589"/>
    <s v="MC-27"/>
    <s v="61.40S, 51.48E"/>
    <n v="20"/>
    <n v="101649"/>
    <n v="101649"/>
    <x v="17"/>
  </r>
  <r>
    <n v="62"/>
    <x v="3590"/>
    <s v="MC-20"/>
    <s v="17.90S, 40.27E"/>
    <n v="82"/>
    <n v="3919"/>
    <n v="3919"/>
    <x v="26"/>
  </r>
  <r>
    <n v="69"/>
    <x v="3307"/>
    <s v="MC-01"/>
    <s v="89.39N, 174.15E"/>
    <n v="29"/>
    <n v="38630"/>
    <n v="38630"/>
    <x v="19"/>
  </r>
  <r>
    <n v="20"/>
    <x v="231"/>
    <s v="MC-28"/>
    <s v="37.76S, 64.93E"/>
    <n v="307"/>
    <n v="5436"/>
    <n v="0"/>
    <x v="18"/>
  </r>
  <r>
    <n v="47"/>
    <x v="2058"/>
    <s v="MC-11"/>
    <s v="26.09N, 43.11W"/>
    <n v="15"/>
    <n v="1396"/>
    <n v="1396"/>
    <x v="22"/>
  </r>
  <r>
    <n v="86"/>
    <x v="3323"/>
    <s v="MC-06"/>
    <s v="63.77N, 106.51E"/>
    <n v="482"/>
    <n v="2188"/>
    <n v="0"/>
    <x v="8"/>
  </r>
  <r>
    <n v="51"/>
    <x v="3591"/>
    <s v="MC-26"/>
    <s v="51.53S, 54.37W"/>
    <n v="147"/>
    <n v="2599"/>
    <n v="0"/>
    <x v="13"/>
  </r>
  <r>
    <n v="89"/>
    <x v="3592"/>
    <s v="MC-25"/>
    <s v="54.27S, 82.38W"/>
    <n v="175"/>
    <n v="14551"/>
    <n v="0"/>
    <x v="16"/>
  </r>
  <r>
    <n v="66"/>
    <x v="3593"/>
    <s v="MC-15"/>
    <s v="15.40N, 145.24E"/>
    <n v="1270"/>
    <n v="8255"/>
    <n v="0"/>
    <x v="12"/>
  </r>
  <r>
    <n v="2"/>
    <x v="3594"/>
    <s v="MC-14"/>
    <s v="13.43N, 105.66E"/>
    <n v="93"/>
    <n v="4731"/>
    <n v="4731"/>
    <x v="1"/>
  </r>
  <r>
    <n v="5"/>
    <x v="3595"/>
    <s v="MC-13"/>
    <s v="7.82N, 76.82E"/>
    <n v="45"/>
    <n v="7052"/>
    <n v="7052"/>
    <x v="0"/>
  </r>
  <r>
    <n v="47"/>
    <x v="3596"/>
    <s v="MC-05"/>
    <s v="41.09N, 5.55E"/>
    <n v="1270"/>
    <n v="27536"/>
    <n v="0"/>
    <x v="2"/>
  </r>
  <r>
    <n v="38"/>
    <x v="2381"/>
    <s v="MC-01"/>
    <s v="85.73N, 118.82W"/>
    <n v="32"/>
    <n v="11011"/>
    <n v="11011"/>
    <x v="19"/>
  </r>
  <r>
    <n v="17"/>
    <x v="942"/>
    <s v="MC-13"/>
    <s v="18.87N, 82.17E"/>
    <n v="307"/>
    <n v="1788"/>
    <n v="0"/>
    <x v="0"/>
  </r>
  <r>
    <n v="86"/>
    <x v="1868"/>
    <s v="MC-01"/>
    <s v="86.20N, 105.07E"/>
    <n v="15"/>
    <n v="9670"/>
    <n v="9670"/>
    <x v="19"/>
  </r>
  <r>
    <n v="47"/>
    <x v="360"/>
    <s v="MC-11"/>
    <s v="15.59N, 25.74W"/>
    <n v="152"/>
    <n v="629"/>
    <n v="0"/>
    <x v="22"/>
  </r>
  <r>
    <n v="18"/>
    <x v="3597"/>
    <s v="MC-29"/>
    <s v="34.91S, 163.45E"/>
    <n v="905"/>
    <n v="1788"/>
    <n v="0"/>
    <x v="3"/>
  </r>
  <r>
    <n v="72"/>
    <x v="3598"/>
    <s v="MC-17"/>
    <s v="20.18S, 105.60W"/>
    <n v="82"/>
    <n v="2599"/>
    <n v="2599"/>
    <x v="20"/>
  </r>
  <r>
    <n v="84"/>
    <x v="3599"/>
    <s v="MC-07"/>
    <s v="44.20N, 133.76E"/>
    <n v="11"/>
    <n v="27536"/>
    <n v="27536"/>
    <x v="4"/>
  </r>
  <r>
    <n v="35"/>
    <x v="2168"/>
    <s v="MC-18"/>
    <s v="29.75S, 88.75W"/>
    <n v="231"/>
    <n v="2054"/>
    <n v="0"/>
    <x v="25"/>
  </r>
  <r>
    <n v="77"/>
    <x v="3600"/>
    <s v="MC-28"/>
    <s v="38.85S, 107.25E"/>
    <n v="389"/>
    <n v="2739"/>
    <n v="0"/>
    <x v="18"/>
  </r>
  <r>
    <n v="15"/>
    <x v="3601"/>
    <s v="MC-16"/>
    <s v="24.58S, 151.92W"/>
    <n v="109"/>
    <n v="5255"/>
    <n v="0"/>
    <x v="21"/>
  </r>
  <r>
    <n v="92"/>
    <x v="1435"/>
    <s v="MC-01"/>
    <s v="82.90N, 67.73E"/>
    <n v="702"/>
    <n v="1656"/>
    <n v="0"/>
    <x v="19"/>
  </r>
  <r>
    <n v="32"/>
    <x v="865"/>
    <s v="MC-25"/>
    <s v="42.74S, 112.99W"/>
    <n v="631"/>
    <n v="756"/>
    <n v="0"/>
    <x v="16"/>
  </r>
  <r>
    <n v="76"/>
    <x v="3602"/>
    <s v="MC-15"/>
    <s v="23.42N, 162.12E"/>
    <n v="128"/>
    <n v="9985"/>
    <n v="0"/>
    <x v="12"/>
  </r>
  <r>
    <n v="41"/>
    <x v="3603"/>
    <s v="MC-05"/>
    <s v="58.69N, 48.48E"/>
    <n v="1057"/>
    <n v="21171"/>
    <n v="0"/>
    <x v="2"/>
  </r>
  <r>
    <n v="91"/>
    <x v="3604"/>
    <s v="MC-01"/>
    <s v="75.86N, 134.24W"/>
    <n v="103"/>
    <n v="4902"/>
    <n v="0"/>
    <x v="19"/>
  </r>
  <r>
    <n v="83"/>
    <x v="1073"/>
    <s v="MC-06"/>
    <s v="53.16N, 74.88E"/>
    <n v="54"/>
    <n v="19313"/>
    <n v="19313"/>
    <x v="8"/>
  </r>
  <r>
    <n v="4"/>
    <x v="1801"/>
    <s v="MC-26"/>
    <s v="54.17S, 28.63W"/>
    <n v="12"/>
    <n v="17000"/>
    <n v="17000"/>
    <x v="13"/>
  </r>
  <r>
    <n v="87"/>
    <x v="913"/>
    <s v="MC-26"/>
    <s v="50.39S, 25.46W"/>
    <n v="277"/>
    <n v="629"/>
    <n v="0"/>
    <x v="13"/>
  </r>
  <r>
    <n v="77"/>
    <x v="3605"/>
    <s v="MC-21"/>
    <s v="28.59S, 82.97E"/>
    <n v="82"/>
    <n v="6205"/>
    <n v="6205"/>
    <x v="27"/>
  </r>
  <r>
    <n v="101"/>
    <x v="3606"/>
    <s v="MC-07"/>
    <s v="40.49N, 148.60E"/>
    <n v="39"/>
    <n v="2188"/>
    <n v="2188"/>
    <x v="4"/>
  </r>
  <r>
    <n v="39"/>
    <x v="1591"/>
    <s v="MC-30"/>
    <s v="80.47S, 165.73E"/>
    <n v="36"/>
    <n v="15109"/>
    <n v="15109"/>
    <x v="15"/>
  </r>
  <r>
    <n v="47"/>
    <x v="1912"/>
    <s v="MC-11"/>
    <s v="23.84N, 13.60W"/>
    <n v="389"/>
    <n v="8791"/>
    <n v="0"/>
    <x v="22"/>
  </r>
  <r>
    <n v="10"/>
    <x v="3607"/>
    <s v="MC-19"/>
    <s v="23.78S, 32.39W"/>
    <n v="181"/>
    <n v="6832"/>
    <n v="0"/>
    <x v="14"/>
  </r>
  <r>
    <n v="27"/>
    <x v="3608"/>
    <s v="MC-30"/>
    <s v="77.31S, 105.03E"/>
    <n v="188"/>
    <n v="15109"/>
    <n v="0"/>
    <x v="15"/>
  </r>
  <r>
    <n v="9"/>
    <x v="3609"/>
    <s v="MC-19"/>
    <s v="17.26S, 27.97W"/>
    <n v="175"/>
    <n v="9670"/>
    <n v="0"/>
    <x v="14"/>
  </r>
  <r>
    <n v="56"/>
    <x v="3610"/>
    <s v="MC-25"/>
    <s v="43.87S, 70.49W"/>
    <n v="14"/>
    <n v="3313"/>
    <n v="3313"/>
    <x v="16"/>
  </r>
  <r>
    <n v="97"/>
    <x v="3611"/>
    <s v="MC-01"/>
    <s v="82.09N, 23.78W"/>
    <n v="85"/>
    <n v="2054"/>
    <n v="2054"/>
    <x v="19"/>
  </r>
  <r>
    <n v="86"/>
    <x v="1245"/>
    <s v="MC-07"/>
    <s v="63.41N, 126.44E"/>
    <n v="188"/>
    <n v="27536"/>
    <n v="0"/>
    <x v="4"/>
  </r>
  <r>
    <n v="52"/>
    <x v="3612"/>
    <s v="MC-09"/>
    <s v="18.68N, 112.67W"/>
    <n v="204"/>
    <n v="2461"/>
    <n v="0"/>
    <x v="5"/>
  </r>
  <r>
    <n v="69"/>
    <x v="3613"/>
    <s v="MC-01"/>
    <s v="88.41N, 179.34E"/>
    <n v="30"/>
    <n v="11011"/>
    <n v="11011"/>
    <x v="19"/>
  </r>
  <r>
    <n v="2"/>
    <x v="3614"/>
    <s v="MC-14"/>
    <s v="18.26N, 98.99E"/>
    <n v="48"/>
    <n v="8791"/>
    <n v="8791"/>
    <x v="1"/>
  </r>
  <r>
    <n v="79"/>
    <x v="3615"/>
    <s v="MC-22"/>
    <s v="2.29S, 107.39E"/>
    <n v="52"/>
    <n v="3919"/>
    <n v="3919"/>
    <x v="9"/>
  </r>
  <r>
    <n v="23"/>
    <x v="2607"/>
    <s v="MC-17"/>
    <s v="24.20S, 133.98W"/>
    <n v="447"/>
    <n v="10654"/>
    <n v="0"/>
    <x v="20"/>
  </r>
  <r>
    <n v="56"/>
    <x v="3208"/>
    <s v="MC-18"/>
    <s v="16.98S, 50.57W"/>
    <n v="221"/>
    <n v="6409"/>
    <n v="0"/>
    <x v="25"/>
  </r>
  <r>
    <n v="95"/>
    <x v="3197"/>
    <s v="MC-10"/>
    <s v="18.58N, 84.11W"/>
    <n v="142"/>
    <n v="3313"/>
    <n v="0"/>
    <x v="23"/>
  </r>
  <r>
    <n v="78"/>
    <x v="3583"/>
    <s v="MC-08"/>
    <s v="13.71N, 176.12W"/>
    <n v="90"/>
    <n v="4563"/>
    <n v="4563"/>
    <x v="28"/>
  </r>
  <r>
    <n v="89"/>
    <x v="3598"/>
    <s v="MC-30"/>
    <s v="73.99S, 94.37W"/>
    <n v="82"/>
    <n v="15109"/>
    <n v="15109"/>
    <x v="15"/>
  </r>
  <r>
    <n v="47"/>
    <x v="2223"/>
    <s v="MC-11"/>
    <s v="23.90N, 15.76W"/>
    <n v="231"/>
    <n v="1788"/>
    <n v="0"/>
    <x v="22"/>
  </r>
  <r>
    <n v="36"/>
    <x v="3347"/>
    <s v="MC-08"/>
    <s v="7.05N, 156.48W"/>
    <n v="37"/>
    <n v="629"/>
    <n v="629"/>
    <x v="28"/>
  </r>
  <r>
    <n v="59"/>
    <x v="3616"/>
    <s v="MC-28"/>
    <s v="36.90S, 117.65E"/>
    <n v="7"/>
    <n v="6205"/>
    <n v="6205"/>
    <x v="18"/>
  </r>
  <r>
    <n v="34"/>
    <x v="525"/>
    <s v="MC-14"/>
    <s v="26.47N, 118.20E"/>
    <n v="103"/>
    <n v="1788"/>
    <n v="0"/>
    <x v="1"/>
  </r>
  <r>
    <n v="71"/>
    <x v="3617"/>
    <s v="MC-24"/>
    <s v="52.75S, 137.53W"/>
    <n v="702"/>
    <n v="2880"/>
    <n v="0"/>
    <x v="10"/>
  </r>
  <r>
    <n v="55"/>
    <x v="2660"/>
    <s v="MC-07"/>
    <s v="52.24N, 158.55E"/>
    <n v="196"/>
    <n v="7752"/>
    <n v="0"/>
    <x v="4"/>
  </r>
  <r>
    <n v="76"/>
    <x v="3618"/>
    <s v="MC-07"/>
    <s v="56.48N, 167.72E"/>
    <n v="47"/>
    <n v="2739"/>
    <n v="2739"/>
    <x v="4"/>
  </r>
  <r>
    <n v="31"/>
    <x v="3619"/>
    <s v="MC-03"/>
    <s v="58.28N, 113.36W"/>
    <n v="1057"/>
    <n v="756"/>
    <n v="0"/>
    <x v="24"/>
  </r>
  <r>
    <n v="52"/>
    <x v="2558"/>
    <s v="MC-09"/>
    <s v="29.37N, 124.39W"/>
    <n v="19"/>
    <n v="9366"/>
    <n v="9366"/>
    <x v="5"/>
  </r>
  <r>
    <n v="86"/>
    <x v="1696"/>
    <s v="MC-06"/>
    <s v="57.02N, 112.99E"/>
    <n v="277"/>
    <n v="5255"/>
    <n v="0"/>
    <x v="8"/>
  </r>
  <r>
    <n v="26"/>
    <x v="3620"/>
    <s v="MC-27"/>
    <s v="52.51S, 46.13E"/>
    <n v="70"/>
    <n v="7752"/>
    <n v="7752"/>
    <x v="17"/>
  </r>
  <r>
    <n v="20"/>
    <x v="3621"/>
    <s v="MC-28"/>
    <s v="50.35S, 62.27E"/>
    <n v="137"/>
    <n v="9074"/>
    <n v="0"/>
    <x v="18"/>
  </r>
  <r>
    <n v="5"/>
    <x v="3500"/>
    <s v="MC-13"/>
    <s v="22.61N, 85.77E"/>
    <n v="80"/>
    <n v="5076"/>
    <n v="5076"/>
    <x v="0"/>
  </r>
  <r>
    <n v="47"/>
    <x v="1756"/>
    <s v="MC-11"/>
    <s v="23.97N, 6.75W"/>
    <n v="175"/>
    <n v="11011"/>
    <n v="0"/>
    <x v="22"/>
  </r>
  <r>
    <n v="95"/>
    <x v="1608"/>
    <s v="MC-18"/>
    <s v="7.90S, 80.34W"/>
    <n v="212"/>
    <n v="3612"/>
    <n v="0"/>
    <x v="25"/>
  </r>
  <r>
    <n v="52"/>
    <x v="1218"/>
    <s v="MC-17"/>
    <s v="1.75S, 123.82W"/>
    <n v="905"/>
    <n v="3167"/>
    <n v="0"/>
    <x v="20"/>
  </r>
  <r>
    <n v="42"/>
    <x v="3622"/>
    <s v="MC-07"/>
    <s v="44.37N, 167.55E"/>
    <n v="175"/>
    <n v="7052"/>
    <n v="0"/>
    <x v="4"/>
  </r>
  <r>
    <n v="42"/>
    <x v="1087"/>
    <s v="MC-15"/>
    <s v="11.19N, 173.46E"/>
    <n v="36"/>
    <n v="3612"/>
    <n v="3612"/>
    <x v="12"/>
  </r>
  <r>
    <n v="41"/>
    <x v="3623"/>
    <s v="MC-05"/>
    <s v="53.84N, 27.29E"/>
    <n v="365"/>
    <n v="7052"/>
    <n v="0"/>
    <x v="2"/>
  </r>
  <r>
    <n v="26"/>
    <x v="322"/>
    <s v="MC-20"/>
    <s v="27.33S, 41.05E"/>
    <n v="524"/>
    <n v="14025"/>
    <n v="0"/>
    <x v="26"/>
  </r>
  <r>
    <n v="42"/>
    <x v="3624"/>
    <s v="MC-15"/>
    <s v="15.00N, 153.54E"/>
    <n v="70"/>
    <n v="629"/>
    <n v="629"/>
    <x v="12"/>
  </r>
  <r>
    <n v="20"/>
    <x v="3625"/>
    <s v="MC-28"/>
    <s v="60.44S, 74.99E"/>
    <n v="14"/>
    <n v="7512"/>
    <n v="7512"/>
    <x v="18"/>
  </r>
  <r>
    <n v="10"/>
    <x v="2382"/>
    <s v="MC-26"/>
    <s v="35.12S, 40.12W"/>
    <n v="100"/>
    <n v="8255"/>
    <n v="8255"/>
    <x v="13"/>
  </r>
  <r>
    <n v="94"/>
    <x v="1067"/>
    <s v="MC-23"/>
    <s v="29.81S, 137.94E"/>
    <n v="482"/>
    <n v="15109"/>
    <n v="0"/>
    <x v="6"/>
  </r>
  <r>
    <n v="94"/>
    <x v="3626"/>
    <s v="MC-29"/>
    <s v="58.37S, 144.22E"/>
    <n v="157"/>
    <n v="6618"/>
    <n v="0"/>
    <x v="3"/>
  </r>
  <r>
    <n v="63"/>
    <x v="3627"/>
    <s v="MC-28"/>
    <s v="62.03S, 93.93E"/>
    <n v="188"/>
    <n v="2188"/>
    <n v="0"/>
    <x v="18"/>
  </r>
  <r>
    <n v="42"/>
    <x v="3628"/>
    <s v="MC-07"/>
    <s v="35.52N, 150.30E"/>
    <n v="344"/>
    <n v="7279"/>
    <n v="0"/>
    <x v="4"/>
  </r>
  <r>
    <n v="28"/>
    <x v="3629"/>
    <s v="MC-26"/>
    <s v="62.41S, 52.19W"/>
    <n v="169"/>
    <n v="10313"/>
    <n v="0"/>
    <x v="13"/>
  </r>
  <r>
    <n v="34"/>
    <x v="2321"/>
    <s v="MC-14"/>
    <s v="13.20N, 108.27E"/>
    <n v="61"/>
    <n v="3919"/>
    <n v="3919"/>
    <x v="1"/>
  </r>
  <r>
    <n v="13"/>
    <x v="3630"/>
    <s v="MC-07"/>
    <s v="54.72N, 127.35E"/>
    <n v="96"/>
    <n v="63326"/>
    <n v="63326"/>
    <x v="4"/>
  </r>
  <r>
    <n v="27"/>
    <x v="3631"/>
    <s v="MC-30"/>
    <s v="77.40S, 75.42E"/>
    <n v="572"/>
    <n v="35789"/>
    <n v="0"/>
    <x v="15"/>
  </r>
  <r>
    <n v="5"/>
    <x v="2521"/>
    <s v="MC-21"/>
    <s v="4.53S, 76.35E"/>
    <n v="57"/>
    <n v="3919"/>
    <n v="3919"/>
    <x v="27"/>
  </r>
  <r>
    <n v="97"/>
    <x v="3632"/>
    <s v="MC-01"/>
    <s v="89.74N, 10.74W"/>
    <n v="175"/>
    <n v="3167"/>
    <n v="0"/>
    <x v="19"/>
  </r>
  <r>
    <n v="55"/>
    <x v="3633"/>
    <s v="MC-07"/>
    <s v="31.53N, 166.26E"/>
    <n v="7"/>
    <n v="3313"/>
    <n v="3313"/>
    <x v="4"/>
  </r>
  <r>
    <n v="81"/>
    <x v="1768"/>
    <s v="MC-08"/>
    <s v="4.34N, 172.74W"/>
    <n v="702"/>
    <n v="4731"/>
    <n v="0"/>
    <x v="28"/>
  </r>
  <r>
    <n v="52"/>
    <x v="2746"/>
    <s v="MC-09"/>
    <s v="13.03N, 126.88W"/>
    <n v="152"/>
    <n v="629"/>
    <n v="0"/>
    <x v="5"/>
  </r>
  <r>
    <n v="100"/>
    <x v="3499"/>
    <s v="MC-30"/>
    <s v="67.86S, 143.09W"/>
    <n v="277"/>
    <n v="9366"/>
    <n v="0"/>
    <x v="15"/>
  </r>
  <r>
    <n v="90"/>
    <x v="3634"/>
    <s v="MC-24"/>
    <s v="61.77S, 173.30W"/>
    <n v="307"/>
    <n v="7752"/>
    <n v="0"/>
    <x v="10"/>
  </r>
  <r>
    <n v="69"/>
    <x v="3635"/>
    <s v="MC-01"/>
    <s v="76.99N, 155.54E"/>
    <n v="19"/>
    <n v="6006"/>
    <n v="6006"/>
    <x v="19"/>
  </r>
  <r>
    <n v="4"/>
    <x v="3636"/>
    <s v="MC-26"/>
    <s v="56.00S, 5.04W"/>
    <n v="252"/>
    <n v="4076"/>
    <n v="0"/>
    <x v="13"/>
  </r>
  <r>
    <n v="62"/>
    <x v="2814"/>
    <s v="MC-20"/>
    <s v="2.00S, 8.07E"/>
    <n v="47"/>
    <n v="2054"/>
    <n v="2054"/>
    <x v="26"/>
  </r>
  <r>
    <n v="93"/>
    <x v="1605"/>
    <s v="MC-03"/>
    <s v="33.78N, 94.36W"/>
    <n v="791"/>
    <n v="2324"/>
    <n v="0"/>
    <x v="24"/>
  </r>
  <r>
    <n v="52"/>
    <x v="3016"/>
    <s v="MC-17"/>
    <s v="15.51S, 112.84W"/>
    <n v="82"/>
    <n v="7512"/>
    <n v="7512"/>
    <x v="20"/>
  </r>
  <r>
    <n v="51"/>
    <x v="3637"/>
    <s v="MC-26"/>
    <s v="59.61S, 46.74W"/>
    <n v="1057"/>
    <n v="1788"/>
    <n v="0"/>
    <x v="13"/>
  </r>
  <r>
    <n v="51"/>
    <x v="994"/>
    <s v="MC-26"/>
    <s v="48.61S, 53.41W"/>
    <n v="163"/>
    <n v="1656"/>
    <n v="0"/>
    <x v="13"/>
  </r>
  <r>
    <n v="34"/>
    <x v="3638"/>
    <s v="MC-14"/>
    <s v="12.66N, 122.29E"/>
    <n v="163"/>
    <n v="5436"/>
    <n v="0"/>
    <x v="1"/>
  </r>
  <r>
    <n v="71"/>
    <x v="1267"/>
    <s v="MC-24"/>
    <s v="54.89S, 144.51W"/>
    <n v="75"/>
    <n v="72463"/>
    <n v="72463"/>
    <x v="10"/>
  </r>
  <r>
    <n v="79"/>
    <x v="2215"/>
    <s v="MC-22"/>
    <s v="2.62S, 128.25E"/>
    <n v="72"/>
    <n v="2880"/>
    <n v="2880"/>
    <x v="9"/>
  </r>
  <r>
    <n v="2"/>
    <x v="95"/>
    <s v="MC-14"/>
    <s v="28.90N, 125.10E"/>
    <n v="169"/>
    <n v="6832"/>
    <n v="0"/>
    <x v="1"/>
  </r>
  <r>
    <n v="47"/>
    <x v="3639"/>
    <s v="MC-11"/>
    <s v="22.74N, 32.82W"/>
    <n v="791"/>
    <n v="3167"/>
    <n v="0"/>
    <x v="22"/>
  </r>
  <r>
    <n v="28"/>
    <x v="3640"/>
    <s v="MC-25"/>
    <s v="41.05S, 70.24W"/>
    <n v="137"/>
    <n v="10313"/>
    <n v="0"/>
    <x v="16"/>
  </r>
  <r>
    <n v="12"/>
    <x v="3641"/>
    <s v="MC-17"/>
    <s v="5.76S, 122.30W"/>
    <n v="241"/>
    <n v="8000"/>
    <n v="0"/>
    <x v="20"/>
  </r>
  <r>
    <n v="56"/>
    <x v="3642"/>
    <s v="MC-18"/>
    <s v="12.63S, 78.01W"/>
    <n v="196"/>
    <n v="629"/>
    <n v="0"/>
    <x v="25"/>
  </r>
  <r>
    <n v="63"/>
    <x v="3643"/>
    <s v="MC-29"/>
    <s v="49.82S, 124.34E"/>
    <n v="109"/>
    <n v="8000"/>
    <n v="0"/>
    <x v="3"/>
  </r>
  <r>
    <n v="24"/>
    <x v="163"/>
    <s v="MC-29"/>
    <s v="41.56S, 135.25E"/>
    <n v="175"/>
    <n v="883"/>
    <n v="0"/>
    <x v="3"/>
  </r>
  <r>
    <n v="67"/>
    <x v="3644"/>
    <s v="MC-18"/>
    <s v="22.05S, 74.36W"/>
    <n v="631"/>
    <n v="8519"/>
    <n v="0"/>
    <x v="25"/>
  </r>
  <r>
    <n v="91"/>
    <x v="3645"/>
    <s v="MC-01"/>
    <s v="86.73N, 150.47W"/>
    <n v="100"/>
    <n v="33322"/>
    <n v="33322"/>
    <x v="19"/>
  </r>
  <r>
    <n v="38"/>
    <x v="3646"/>
    <s v="MC-01"/>
    <s v="88.32N, 97.02W"/>
    <n v="57"/>
    <n v="23366"/>
    <n v="23366"/>
    <x v="19"/>
  </r>
  <r>
    <n v="97"/>
    <x v="3647"/>
    <s v="MC-04"/>
    <s v="64.88N, 33.78W"/>
    <n v="100"/>
    <n v="14025"/>
    <n v="14025"/>
    <x v="7"/>
  </r>
  <r>
    <n v="94"/>
    <x v="234"/>
    <s v="MC-29"/>
    <s v="33.41S, 127.02E"/>
    <n v="30"/>
    <n v="1656"/>
    <n v="1656"/>
    <x v="3"/>
  </r>
  <r>
    <n v="83"/>
    <x v="3648"/>
    <s v="MC-06"/>
    <s v="55.62N, 88.90E"/>
    <n v="157"/>
    <n v="2461"/>
    <n v="0"/>
    <x v="8"/>
  </r>
  <r>
    <n v="100"/>
    <x v="3649"/>
    <s v="MC-24"/>
    <s v="49.50S, 156.90W"/>
    <n v="264"/>
    <n v="2739"/>
    <n v="0"/>
    <x v="10"/>
  </r>
  <r>
    <n v="28"/>
    <x v="3650"/>
    <s v="MC-30"/>
    <s v="84.79S, 88.71W"/>
    <n v="113"/>
    <n v="19313"/>
    <n v="0"/>
    <x v="15"/>
  </r>
  <r>
    <n v="20"/>
    <x v="3651"/>
    <s v="MC-28"/>
    <s v="57.86S, 82.91E"/>
    <n v="241"/>
    <n v="4902"/>
    <n v="0"/>
    <x v="18"/>
  </r>
  <r>
    <n v="77"/>
    <x v="3652"/>
    <s v="MC-21"/>
    <s v="15.66S, 81.30E"/>
    <n v="702"/>
    <n v="1138"/>
    <n v="0"/>
    <x v="27"/>
  </r>
  <r>
    <n v="32"/>
    <x v="3653"/>
    <s v="MC-25"/>
    <s v="53.23S, 119.37W"/>
    <n v="34"/>
    <n v="3167"/>
    <n v="3167"/>
    <x v="16"/>
  </r>
  <r>
    <n v="40"/>
    <x v="2341"/>
    <s v="MC-23"/>
    <s v="13.36S, 153.90E"/>
    <n v="75"/>
    <n v="7279"/>
    <n v="7279"/>
    <x v="6"/>
  </r>
  <r>
    <n v="21"/>
    <x v="3654"/>
    <s v="MC-17"/>
    <s v="18.52S, 123.10W"/>
    <n v="157"/>
    <n v="5436"/>
    <n v="0"/>
    <x v="20"/>
  </r>
  <r>
    <n v="41"/>
    <x v="3655"/>
    <s v="MC-01"/>
    <s v="70.86N, 12.01E"/>
    <n v="221"/>
    <n v="56210"/>
    <n v="0"/>
    <x v="19"/>
  </r>
  <r>
    <n v="98"/>
    <x v="3656"/>
    <s v="MC-28"/>
    <s v="51.06S, 91.05E"/>
    <n v="24"/>
    <n v="2880"/>
    <n v="2880"/>
    <x v="18"/>
  </r>
  <r>
    <n v="9"/>
    <x v="3657"/>
    <s v="MC-19"/>
    <s v="25.16S, 31.59W"/>
    <n v="80"/>
    <n v="8000"/>
    <n v="8000"/>
    <x v="14"/>
  </r>
  <r>
    <n v="20"/>
    <x v="1792"/>
    <s v="MC-27"/>
    <s v="36.16S, 59.61E"/>
    <n v="59"/>
    <n v="17000"/>
    <n v="17000"/>
    <x v="17"/>
  </r>
  <r>
    <n v="69"/>
    <x v="1231"/>
    <s v="MC-02"/>
    <s v="47.43N, 167.21W"/>
    <n v="9"/>
    <n v="15700"/>
    <n v="15700"/>
    <x v="29"/>
  </r>
  <r>
    <n v="59"/>
    <x v="2200"/>
    <s v="MC-28"/>
    <s v="38.62S, 113.69E"/>
    <n v="9"/>
    <n v="23366"/>
    <n v="23366"/>
    <x v="18"/>
  </r>
  <r>
    <n v="27"/>
    <x v="3658"/>
    <s v="MC-29"/>
    <s v="53.69S, 124.37E"/>
    <n v="67"/>
    <n v="5812"/>
    <n v="5812"/>
    <x v="3"/>
  </r>
  <r>
    <n v="34"/>
    <x v="3659"/>
    <s v="MC-14"/>
    <s v="23.90N, 112.50E"/>
    <n v="32"/>
    <n v="6409"/>
    <n v="6409"/>
    <x v="1"/>
  </r>
  <r>
    <n v="5"/>
    <x v="1759"/>
    <s v="MC-12"/>
    <s v="12.09N, 38.60E"/>
    <n v="96"/>
    <n v="6006"/>
    <n v="6006"/>
    <x v="11"/>
  </r>
  <r>
    <n v="60"/>
    <x v="3660"/>
    <s v="MC-26"/>
    <s v="53.09S, 18.88W"/>
    <n v="93"/>
    <n v="14551"/>
    <n v="14551"/>
    <x v="13"/>
  </r>
  <r>
    <n v="44"/>
    <x v="3661"/>
    <s v="MC-07"/>
    <s v="50.97N, 123.95E"/>
    <n v="905"/>
    <n v="2739"/>
    <n v="0"/>
    <x v="4"/>
  </r>
  <r>
    <n v="80"/>
    <x v="3662"/>
    <s v="MC-02"/>
    <s v="50.53N, 166.30W"/>
    <n v="22"/>
    <n v="20205"/>
    <n v="20205"/>
    <x v="29"/>
  </r>
  <r>
    <n v="95"/>
    <x v="3663"/>
    <s v="MC-10"/>
    <s v="10.50N, 71.43W"/>
    <n v="231"/>
    <n v="3313"/>
    <n v="0"/>
    <x v="23"/>
  </r>
  <r>
    <n v="98"/>
    <x v="1965"/>
    <s v="MC-28"/>
    <s v="49.14S, 108.93E"/>
    <n v="9"/>
    <n v="2880"/>
    <n v="2880"/>
    <x v="18"/>
  </r>
  <r>
    <n v="55"/>
    <x v="3664"/>
    <s v="MC-07"/>
    <s v="54.43N, 164.82E"/>
    <n v="50"/>
    <n v="72463"/>
    <n v="72463"/>
    <x v="4"/>
  </r>
  <r>
    <n v="47"/>
    <x v="3064"/>
    <s v="MC-04"/>
    <s v="47.89N, 9.85W"/>
    <n v="17"/>
    <n v="5622"/>
    <n v="5622"/>
    <x v="7"/>
  </r>
  <r>
    <n v="99"/>
    <x v="905"/>
    <s v="MC-12"/>
    <s v="20.79N, 18.76E"/>
    <n v="93"/>
    <n v="2461"/>
    <n v="2461"/>
    <x v="11"/>
  </r>
  <r>
    <n v="82"/>
    <x v="3665"/>
    <s v="MC-29"/>
    <s v="43.79S, 174.78E"/>
    <n v="43"/>
    <n v="7752"/>
    <n v="7752"/>
    <x v="3"/>
  </r>
  <r>
    <n v="71"/>
    <x v="1631"/>
    <s v="MC-24"/>
    <s v="47.22S, 139.08W"/>
    <n v="152"/>
    <n v="17718"/>
    <n v="0"/>
    <x v="10"/>
  </r>
  <r>
    <n v="3"/>
    <x v="3666"/>
    <s v="MC-24"/>
    <s v="56.50S, 133.16W"/>
    <n v="12"/>
    <n v="6832"/>
    <n v="6832"/>
    <x v="10"/>
  </r>
  <r>
    <n v="6"/>
    <x v="2820"/>
    <s v="MC-01"/>
    <s v="70.30N, 134.12E"/>
    <n v="50"/>
    <n v="4731"/>
    <n v="4731"/>
    <x v="19"/>
  </r>
  <r>
    <n v="88"/>
    <x v="370"/>
    <s v="MC-19"/>
    <s v="20.55S, 16.20W"/>
    <n v="264"/>
    <n v="2880"/>
    <n v="0"/>
    <x v="14"/>
  </r>
  <r>
    <n v="41"/>
    <x v="3667"/>
    <s v="MC-01"/>
    <s v="82.38N, 23.24E"/>
    <n v="36"/>
    <n v="6205"/>
    <n v="6205"/>
    <x v="19"/>
  </r>
  <r>
    <n v="20"/>
    <x v="3668"/>
    <s v="MC-28"/>
    <s v="64.42S, 81.02E"/>
    <n v="14"/>
    <n v="5622"/>
    <n v="5622"/>
    <x v="18"/>
  </r>
  <r>
    <n v="44"/>
    <x v="3669"/>
    <s v="MC-01"/>
    <s v="72.62N, 144.20E"/>
    <n v="292"/>
    <n v="756"/>
    <n v="0"/>
    <x v="19"/>
  </r>
  <r>
    <n v="52"/>
    <x v="3288"/>
    <s v="MC-03"/>
    <s v="31.21N, 103.65W"/>
    <n v="196"/>
    <n v="14551"/>
    <n v="0"/>
    <x v="24"/>
  </r>
  <r>
    <n v="52"/>
    <x v="3670"/>
    <s v="MC-09"/>
    <s v="9.92N, 132.45W"/>
    <n v="54"/>
    <n v="4235"/>
    <n v="4235"/>
    <x v="5"/>
  </r>
  <r>
    <n v="75"/>
    <x v="3671"/>
    <s v="MC-22"/>
    <s v="29.22S, 112.49E"/>
    <n v="24"/>
    <n v="3313"/>
    <n v="3313"/>
    <x v="9"/>
  </r>
  <r>
    <n v="76"/>
    <x v="3672"/>
    <s v="MC-01"/>
    <s v="68.23N, 171.91W"/>
    <n v="25"/>
    <n v="1526"/>
    <n v="1526"/>
    <x v="19"/>
  </r>
  <r>
    <n v="56"/>
    <x v="3673"/>
    <s v="MC-18"/>
    <s v="28.93S, 62.50W"/>
    <n v="36"/>
    <n v="9074"/>
    <n v="9074"/>
    <x v="25"/>
  </r>
  <r>
    <n v="55"/>
    <x v="3674"/>
    <s v="MC-07"/>
    <s v="35.64N, 168.70E"/>
    <n v="50"/>
    <n v="4563"/>
    <n v="4563"/>
    <x v="4"/>
  </r>
  <r>
    <n v="22"/>
    <x v="3675"/>
    <s v="MC-13"/>
    <s v="12.27N, 47.26E"/>
    <n v="702"/>
    <n v="4235"/>
    <n v="0"/>
    <x v="0"/>
  </r>
  <r>
    <n v="4"/>
    <x v="3676"/>
    <s v="MC-26"/>
    <s v="31.91S, 37.13W"/>
    <n v="65"/>
    <n v="2324"/>
    <n v="2324"/>
    <x v="13"/>
  </r>
  <r>
    <n v="66"/>
    <x v="3677"/>
    <s v="MC-15"/>
    <s v="18.72N, 145.77E"/>
    <n v="50"/>
    <n v="11382"/>
    <n v="11382"/>
    <x v="12"/>
  </r>
  <r>
    <n v="50"/>
    <x v="2839"/>
    <s v="MC-15"/>
    <s v="24.01N, 148.10E"/>
    <n v="221"/>
    <n v="9366"/>
    <n v="0"/>
    <x v="12"/>
  </r>
  <r>
    <n v="8"/>
    <x v="3678"/>
    <s v="MC-27"/>
    <s v="50.77S, 5.04E"/>
    <n v="27"/>
    <n v="3612"/>
    <n v="3612"/>
    <x v="17"/>
  </r>
  <r>
    <n v="78"/>
    <x v="3679"/>
    <s v="MC-08"/>
    <s v="9.59N, 162.47W"/>
    <n v="72"/>
    <n v="5812"/>
    <n v="5812"/>
    <x v="28"/>
  </r>
  <r>
    <n v="23"/>
    <x v="3680"/>
    <s v="MC-24"/>
    <s v="45.55S, 150.85W"/>
    <n v="142"/>
    <n v="2599"/>
    <n v="0"/>
    <x v="10"/>
  </r>
  <r>
    <n v="54"/>
    <x v="3681"/>
    <s v="MC-14"/>
    <s v="7.71N, 128.85E"/>
    <n v="65"/>
    <n v="756"/>
    <n v="756"/>
    <x v="1"/>
  </r>
  <r>
    <n v="97"/>
    <x v="3682"/>
    <s v="MC-01"/>
    <s v="76.29N, 11.14W"/>
    <n v="113"/>
    <n v="11011"/>
    <n v="0"/>
    <x v="19"/>
  </r>
  <r>
    <n v="60"/>
    <x v="2310"/>
    <s v="MC-26"/>
    <s v="59.33S, 38.47W"/>
    <n v="142"/>
    <n v="35789"/>
    <n v="0"/>
    <x v="13"/>
  </r>
  <r>
    <n v="1"/>
    <x v="3683"/>
    <s v="MC-06"/>
    <s v="57.75N, 79.10E"/>
    <n v="88"/>
    <n v="3764"/>
    <n v="3764"/>
    <x v="8"/>
  </r>
  <r>
    <n v="100"/>
    <x v="3684"/>
    <s v="MC-30"/>
    <s v="75.01S, 152.84W"/>
    <n v="48"/>
    <n v="1267"/>
    <n v="1267"/>
    <x v="15"/>
  </r>
  <r>
    <n v="31"/>
    <x v="3685"/>
    <s v="MC-03"/>
    <s v="64.12N, 88.99W"/>
    <n v="181"/>
    <n v="19313"/>
    <n v="0"/>
    <x v="24"/>
  </r>
  <r>
    <n v="66"/>
    <x v="333"/>
    <s v="MC-15"/>
    <s v="8.43N, 146.41E"/>
    <n v="48"/>
    <n v="1920"/>
    <n v="1920"/>
    <x v="12"/>
  </r>
  <r>
    <n v="90"/>
    <x v="3475"/>
    <s v="MC-24"/>
    <s v="51.35S, 170.03W"/>
    <n v="416"/>
    <n v="18486"/>
    <n v="0"/>
    <x v="10"/>
  </r>
  <r>
    <n v="47"/>
    <x v="1108"/>
    <s v="MC-04"/>
    <s v="47.35N, 17.23W"/>
    <n v="791"/>
    <n v="14025"/>
    <n v="0"/>
    <x v="7"/>
  </r>
  <r>
    <n v="89"/>
    <x v="202"/>
    <s v="MC-30"/>
    <s v="86.63S, 118.62W"/>
    <n v="29"/>
    <n v="14551"/>
    <n v="14551"/>
    <x v="15"/>
  </r>
  <r>
    <n v="86"/>
    <x v="3686"/>
    <s v="MC-01"/>
    <s v="79.01N, 126.87E"/>
    <n v="325"/>
    <n v="1267"/>
    <n v="0"/>
    <x v="19"/>
  </r>
  <r>
    <n v="86"/>
    <x v="3687"/>
    <s v="MC-01"/>
    <s v="79.38N, 132.55E"/>
    <n v="106"/>
    <n v="1656"/>
    <n v="0"/>
    <x v="19"/>
  </r>
  <r>
    <n v="62"/>
    <x v="3688"/>
    <s v="MC-21"/>
    <s v="21.21S, 48.99E"/>
    <n v="264"/>
    <n v="6618"/>
    <n v="0"/>
    <x v="27"/>
  </r>
  <r>
    <n v="37"/>
    <x v="2346"/>
    <s v="MC-15"/>
    <s v="12.54N, 146.67E"/>
    <n v="37"/>
    <n v="5076"/>
    <n v="5076"/>
    <x v="12"/>
  </r>
  <r>
    <n v="64"/>
    <x v="2618"/>
    <s v="MC-27"/>
    <s v="35.39S, 52.86E"/>
    <n v="32"/>
    <n v="4902"/>
    <n v="4902"/>
    <x v="17"/>
  </r>
  <r>
    <n v="76"/>
    <x v="3689"/>
    <s v="MC-07"/>
    <s v="62.49N, 178.27E"/>
    <n v="65"/>
    <n v="14551"/>
    <n v="14551"/>
    <x v="4"/>
  </r>
  <r>
    <n v="5"/>
    <x v="3690"/>
    <s v="MC-21"/>
    <s v="4.17S, 70.76E"/>
    <n v="90"/>
    <n v="5255"/>
    <n v="5255"/>
    <x v="27"/>
  </r>
  <r>
    <n v="27"/>
    <x v="2693"/>
    <s v="MC-28"/>
    <s v="59.78S, 116.73E"/>
    <n v="54"/>
    <n v="5436"/>
    <n v="5436"/>
    <x v="18"/>
  </r>
  <r>
    <n v="10"/>
    <x v="3691"/>
    <s v="MC-18"/>
    <s v="10.62S, 72.65W"/>
    <n v="124"/>
    <n v="3612"/>
    <n v="0"/>
    <x v="25"/>
  </r>
  <r>
    <n v="13"/>
    <x v="782"/>
    <s v="MC-06"/>
    <s v="57.54N, 108.93E"/>
    <n v="103"/>
    <n v="1138"/>
    <n v="0"/>
    <x v="8"/>
  </r>
  <r>
    <n v="26"/>
    <x v="3692"/>
    <s v="MC-27"/>
    <s v="60.82S, 53.82E"/>
    <n v="54"/>
    <n v="5812"/>
    <n v="5812"/>
    <x v="17"/>
  </r>
  <r>
    <n v="68"/>
    <x v="3693"/>
    <s v="MC-14"/>
    <s v="25.28N, 106.78E"/>
    <n v="142"/>
    <n v="9074"/>
    <n v="0"/>
    <x v="1"/>
  </r>
  <r>
    <n v="19"/>
    <x v="1919"/>
    <s v="MC-07"/>
    <s v="51.03N, 171.68E"/>
    <n v="344"/>
    <n v="12605"/>
    <n v="0"/>
    <x v="4"/>
  </r>
  <r>
    <n v="34"/>
    <x v="3694"/>
    <s v="MC-14"/>
    <s v="20.76N, 113.60E"/>
    <n v="103"/>
    <n v="8519"/>
    <n v="0"/>
    <x v="1"/>
  </r>
  <r>
    <n v="37"/>
    <x v="3695"/>
    <s v="MC-15"/>
    <s v="11.70N, 140.84E"/>
    <n v="37"/>
    <n v="3919"/>
    <n v="3919"/>
    <x v="12"/>
  </r>
  <r>
    <n v="4"/>
    <x v="2374"/>
    <s v="MC-26"/>
    <s v="55.81S, 32.87W"/>
    <n v="45"/>
    <n v="3313"/>
    <n v="3313"/>
    <x v="13"/>
  </r>
  <r>
    <n v="60"/>
    <x v="3696"/>
    <s v="MC-26"/>
    <s v="43.89S, 31.24W"/>
    <n v="39"/>
    <n v="6006"/>
    <n v="6006"/>
    <x v="13"/>
  </r>
  <r>
    <n v="35"/>
    <x v="1279"/>
    <s v="MC-17"/>
    <s v="13.51S, 109.49W"/>
    <n v="113"/>
    <n v="5622"/>
    <n v="0"/>
    <x v="20"/>
  </r>
  <r>
    <n v="35"/>
    <x v="1757"/>
    <s v="MC-17"/>
    <s v="13.40S, 113.23W"/>
    <n v="93"/>
    <n v="6409"/>
    <n v="6409"/>
    <x v="20"/>
  </r>
  <r>
    <n v="82"/>
    <x v="3697"/>
    <s v="MC-29"/>
    <s v="59.51S, 136.98E"/>
    <n v="231"/>
    <n v="35789"/>
    <n v="0"/>
    <x v="3"/>
  </r>
  <r>
    <n v="95"/>
    <x v="906"/>
    <s v="MC-09"/>
    <s v="22.64N, 94.92W"/>
    <n v="20"/>
    <n v="7752"/>
    <n v="7752"/>
    <x v="5"/>
  </r>
  <r>
    <n v="17"/>
    <x v="3698"/>
    <s v="MC-06"/>
    <s v="37.49N, 111.54E"/>
    <n v="29"/>
    <n v="6832"/>
    <n v="6832"/>
    <x v="8"/>
  </r>
  <r>
    <n v="56"/>
    <x v="247"/>
    <s v="MC-18"/>
    <s v="20.93S, 60.71W"/>
    <n v="196"/>
    <n v="3461"/>
    <n v="0"/>
    <x v="25"/>
  </r>
  <r>
    <n v="60"/>
    <x v="3699"/>
    <s v="MC-26"/>
    <s v="48.13S, 42.88W"/>
    <n v="88"/>
    <n v="18486"/>
    <n v="18486"/>
    <x v="13"/>
  </r>
  <r>
    <n v="23"/>
    <x v="3700"/>
    <s v="MC-16"/>
    <s v="28.74S, 165.53W"/>
    <n v="120"/>
    <n v="9985"/>
    <n v="0"/>
    <x v="21"/>
  </r>
  <r>
    <n v="65"/>
    <x v="3701"/>
    <s v="MC-19"/>
    <s v="1.65S, 7.19W"/>
    <n v="241"/>
    <n v="4731"/>
    <n v="0"/>
    <x v="14"/>
  </r>
  <r>
    <n v="22"/>
    <x v="1654"/>
    <s v="MC-20"/>
    <s v="3.38S, 34.56E"/>
    <n v="344"/>
    <n v="4731"/>
    <n v="0"/>
    <x v="26"/>
  </r>
  <r>
    <n v="31"/>
    <x v="3702"/>
    <s v="MC-03"/>
    <s v="55.54N, 82.40W"/>
    <n v="24"/>
    <n v="2054"/>
    <n v="2054"/>
    <x v="24"/>
  </r>
  <r>
    <n v="29"/>
    <x v="3703"/>
    <s v="MC-16"/>
    <s v="29.46S, 149.51W"/>
    <n v="196"/>
    <n v="1526"/>
    <n v="0"/>
    <x v="21"/>
  </r>
  <r>
    <n v="52"/>
    <x v="96"/>
    <s v="MC-09"/>
    <s v="10.06N, 108.50W"/>
    <n v="175"/>
    <n v="6618"/>
    <n v="0"/>
    <x v="5"/>
  </r>
  <r>
    <n v="75"/>
    <x v="2397"/>
    <s v="MC-28"/>
    <s v="62.43S, 91.10E"/>
    <n v="65"/>
    <n v="24621"/>
    <n v="24621"/>
    <x v="18"/>
  </r>
  <r>
    <n v="44"/>
    <x v="3704"/>
    <s v="MC-01"/>
    <s v="72.31N, 133.07E"/>
    <n v="212"/>
    <n v="6409"/>
    <n v="0"/>
    <x v="19"/>
  </r>
  <r>
    <n v="5"/>
    <x v="3705"/>
    <s v="MC-13"/>
    <s v="20.08N, 75.67E"/>
    <n v="344"/>
    <n v="5076"/>
    <n v="0"/>
    <x v="0"/>
  </r>
  <r>
    <n v="35"/>
    <x v="1678"/>
    <s v="MC-18"/>
    <s v="9.69S, 85.54W"/>
    <n v="169"/>
    <n v="883"/>
    <n v="0"/>
    <x v="25"/>
  </r>
  <r>
    <n v="95"/>
    <x v="3706"/>
    <s v="MC-17"/>
    <s v="4.00S, 96.29W"/>
    <n v="70"/>
    <n v="6409"/>
    <n v="6409"/>
    <x v="20"/>
  </r>
  <r>
    <n v="8"/>
    <x v="3707"/>
    <s v="MC-27"/>
    <s v="38.92S, 28.76E"/>
    <n v="117"/>
    <n v="24621"/>
    <n v="0"/>
    <x v="17"/>
  </r>
  <r>
    <n v="94"/>
    <x v="3708"/>
    <s v="MC-29"/>
    <s v="43.09S, 149.35E"/>
    <n v="447"/>
    <n v="9366"/>
    <n v="0"/>
    <x v="3"/>
  </r>
  <r>
    <n v="23"/>
    <x v="2866"/>
    <s v="MC-16"/>
    <s v="29.33S, 161.27W"/>
    <n v="90"/>
    <n v="3612"/>
    <n v="3612"/>
    <x v="21"/>
  </r>
  <r>
    <n v="39"/>
    <x v="3709"/>
    <s v="MC-29"/>
    <s v="51.74S, 162.62E"/>
    <n v="93"/>
    <n v="101649"/>
    <n v="101649"/>
    <x v="3"/>
  </r>
  <r>
    <n v="3"/>
    <x v="3710"/>
    <s v="MC-24"/>
    <s v="57.85S, 141.69W"/>
    <n v="48"/>
    <n v="2461"/>
    <n v="2461"/>
    <x v="10"/>
  </r>
  <r>
    <n v="42"/>
    <x v="3711"/>
    <s v="MC-15"/>
    <s v="28.14N, 146.31E"/>
    <n v="416"/>
    <n v="7512"/>
    <n v="0"/>
    <x v="12"/>
  </r>
  <r>
    <n v="94"/>
    <x v="778"/>
    <s v="MC-29"/>
    <s v="32.58S, 149.08E"/>
    <n v="63"/>
    <n v="4563"/>
    <n v="4563"/>
    <x v="3"/>
  </r>
  <r>
    <n v="69"/>
    <x v="3712"/>
    <s v="MC-07"/>
    <s v="55.20N, 150.73E"/>
    <n v="77"/>
    <n v="12605"/>
    <n v="12605"/>
    <x v="4"/>
  </r>
  <r>
    <n v="49"/>
    <x v="3713"/>
    <s v="MC-26"/>
    <s v="31.41S, 21.42W"/>
    <n v="43"/>
    <n v="756"/>
    <n v="756"/>
    <x v="13"/>
  </r>
  <r>
    <n v="55"/>
    <x v="1012"/>
    <s v="MC-07"/>
    <s v="39.59N, 154.21E"/>
    <n v="631"/>
    <n v="883"/>
    <n v="0"/>
    <x v="4"/>
  </r>
  <r>
    <n v="24"/>
    <x v="3714"/>
    <s v="MC-23"/>
    <s v="29.05S, 138.71E"/>
    <n v="34"/>
    <n v="9074"/>
    <n v="9074"/>
    <x v="6"/>
  </r>
  <r>
    <n v="41"/>
    <x v="745"/>
    <s v="MC-01"/>
    <s v="75.31N, 16.96E"/>
    <n v="22"/>
    <n v="5812"/>
    <n v="5812"/>
    <x v="19"/>
  </r>
  <r>
    <n v="20"/>
    <x v="3715"/>
    <s v="MC-28"/>
    <s v="46.82S, 83.24E"/>
    <n v="137"/>
    <n v="7279"/>
    <n v="0"/>
    <x v="18"/>
  </r>
  <r>
    <n v="39"/>
    <x v="229"/>
    <s v="MC-24"/>
    <s v="44.68S, 174.08W"/>
    <n v="93"/>
    <n v="18486"/>
    <n v="18486"/>
    <x v="10"/>
  </r>
  <r>
    <n v="17"/>
    <x v="3716"/>
    <s v="MC-06"/>
    <s v="37.40N, 105.14E"/>
    <n v="1057"/>
    <n v="10313"/>
    <n v="0"/>
    <x v="8"/>
  </r>
  <r>
    <n v="80"/>
    <x v="3717"/>
    <s v="MC-02"/>
    <s v="44.06N, 148.92W"/>
    <n v="188"/>
    <n v="2188"/>
    <n v="0"/>
    <x v="29"/>
  </r>
  <r>
    <n v="29"/>
    <x v="3718"/>
    <s v="MC-16"/>
    <s v="29.29S, 159.78W"/>
    <n v="221"/>
    <n v="7052"/>
    <n v="0"/>
    <x v="21"/>
  </r>
  <r>
    <n v="89"/>
    <x v="3719"/>
    <s v="MC-30"/>
    <s v="86.66S, 82.22W"/>
    <n v="22"/>
    <n v="84631"/>
    <n v="84631"/>
    <x v="15"/>
  </r>
  <r>
    <n v="44"/>
    <x v="3720"/>
    <s v="MC-06"/>
    <s v="54.27N, 112.24E"/>
    <n v="61"/>
    <n v="9985"/>
    <n v="9985"/>
    <x v="8"/>
  </r>
  <r>
    <n v="42"/>
    <x v="3721"/>
    <s v="MC-07"/>
    <s v="40.26N, 171.07E"/>
    <n v="93"/>
    <n v="4235"/>
    <n v="4235"/>
    <x v="4"/>
  </r>
  <r>
    <n v="4"/>
    <x v="2471"/>
    <s v="MC-26"/>
    <s v="52.00S, 37.66W"/>
    <n v="157"/>
    <n v="4076"/>
    <n v="0"/>
    <x v="13"/>
  </r>
  <r>
    <n v="76"/>
    <x v="3722"/>
    <s v="MC-01"/>
    <s v="70.74N, 166.76E"/>
    <n v="96"/>
    <n v="3313"/>
    <n v="3313"/>
    <x v="19"/>
  </r>
  <r>
    <n v="45"/>
    <x v="3723"/>
    <s v="MC-21"/>
    <s v="10.43S, 46.15E"/>
    <n v="252"/>
    <n v="1138"/>
    <n v="0"/>
    <x v="27"/>
  </r>
  <r>
    <n v="94"/>
    <x v="3724"/>
    <s v="MC-29"/>
    <s v="47.43S, 134.94E"/>
    <n v="54"/>
    <n v="8519"/>
    <n v="8519"/>
    <x v="3"/>
  </r>
  <r>
    <n v="45"/>
    <x v="2839"/>
    <s v="MC-13"/>
    <s v="2.87N, 66.27E"/>
    <n v="264"/>
    <n v="5812"/>
    <n v="0"/>
    <x v="0"/>
  </r>
  <r>
    <n v="4"/>
    <x v="3725"/>
    <s v="MC-26"/>
    <s v="40.03S, 31.41W"/>
    <n v="39"/>
    <n v="883"/>
    <n v="883"/>
    <x v="13"/>
  </r>
  <r>
    <n v="35"/>
    <x v="2458"/>
    <s v="MC-17"/>
    <s v="1.57S, 96.36W"/>
    <n v="416"/>
    <n v="3022"/>
    <n v="0"/>
    <x v="20"/>
  </r>
  <r>
    <n v="17"/>
    <x v="3726"/>
    <s v="MC-06"/>
    <s v="42.02N, 74.76E"/>
    <n v="196"/>
    <n v="24621"/>
    <n v="0"/>
    <x v="8"/>
  </r>
  <r>
    <n v="36"/>
    <x v="3727"/>
    <s v="MC-16"/>
    <s v="14.42S, 137.98W"/>
    <n v="29"/>
    <n v="2324"/>
    <n v="2324"/>
    <x v="21"/>
  </r>
  <r>
    <n v="5"/>
    <x v="3246"/>
    <s v="MC-20"/>
    <s v="16.13S, 39.32E"/>
    <n v="70"/>
    <n v="6409"/>
    <n v="6409"/>
    <x v="26"/>
  </r>
  <r>
    <n v="39"/>
    <x v="3728"/>
    <s v="MC-24"/>
    <s v="64.69S, 176.56W"/>
    <n v="142"/>
    <n v="8791"/>
    <n v="0"/>
    <x v="10"/>
  </r>
  <r>
    <n v="77"/>
    <x v="3729"/>
    <s v="MC-22"/>
    <s v="28.28S, 101.44E"/>
    <n v="147"/>
    <n v="3022"/>
    <n v="0"/>
    <x v="9"/>
  </r>
  <r>
    <n v="57"/>
    <x v="3730"/>
    <s v="MC-25"/>
    <s v="40.28S, 87.87W"/>
    <n v="19"/>
    <n v="883"/>
    <n v="883"/>
    <x v="16"/>
  </r>
  <r>
    <n v="47"/>
    <x v="3731"/>
    <s v="MC-04"/>
    <s v="38.61N, 11.00W"/>
    <n v="12"/>
    <n v="2739"/>
    <n v="2739"/>
    <x v="7"/>
  </r>
  <r>
    <n v="45"/>
    <x v="3732"/>
    <s v="MC-13"/>
    <s v="12.07N, 55.12E"/>
    <n v="389"/>
    <n v="2880"/>
    <n v="0"/>
    <x v="0"/>
  </r>
  <r>
    <n v="74"/>
    <x v="469"/>
    <s v="MC-12"/>
    <s v="8.15N, 10.65E"/>
    <n v="96"/>
    <n v="1396"/>
    <n v="1396"/>
    <x v="11"/>
  </r>
  <r>
    <n v="38"/>
    <x v="3733"/>
    <s v="MC-01"/>
    <s v="85.73N, 124.28W"/>
    <n v="264"/>
    <n v="10313"/>
    <n v="0"/>
    <x v="19"/>
  </r>
  <r>
    <n v="58"/>
    <x v="3466"/>
    <s v="MC-26"/>
    <s v="63.43S, 14.12W"/>
    <n v="80"/>
    <n v="38630"/>
    <n v="38630"/>
    <x v="13"/>
  </r>
  <r>
    <n v="19"/>
    <x v="3734"/>
    <s v="MC-07"/>
    <s v="37.19N, 168.28E"/>
    <n v="147"/>
    <n v="26004"/>
    <n v="0"/>
    <x v="4"/>
  </r>
  <r>
    <n v="29"/>
    <x v="3735"/>
    <s v="MC-16"/>
    <s v="19.54S, 158.81W"/>
    <n v="85"/>
    <n v="1138"/>
    <n v="1138"/>
    <x v="21"/>
  </r>
  <r>
    <n v="11"/>
    <x v="3736"/>
    <s v="MC-30"/>
    <s v="68.70S, 28.23W"/>
    <n v="36"/>
    <n v="3167"/>
    <n v="3167"/>
    <x v="15"/>
  </r>
  <r>
    <n v="86"/>
    <x v="3737"/>
    <s v="MC-01"/>
    <s v="77.68N, 128.21E"/>
    <n v="61"/>
    <n v="20205"/>
    <n v="20205"/>
    <x v="19"/>
  </r>
  <r>
    <n v="42"/>
    <x v="2617"/>
    <s v="MC-07"/>
    <s v="42.98N, 140.96E"/>
    <n v="447"/>
    <n v="1010"/>
    <n v="0"/>
    <x v="4"/>
  </r>
  <r>
    <n v="6"/>
    <x v="3738"/>
    <s v="MC-01"/>
    <s v="66.50N, 151.90E"/>
    <n v="25"/>
    <n v="24621"/>
    <n v="24621"/>
    <x v="19"/>
  </r>
  <r>
    <n v="52"/>
    <x v="1249"/>
    <s v="MC-17"/>
    <s v="13.01S, 112.73W"/>
    <n v="344"/>
    <n v="1788"/>
    <n v="0"/>
    <x v="20"/>
  </r>
  <r>
    <n v="41"/>
    <x v="3648"/>
    <s v="MC-05"/>
    <s v="59.45N, 48.24E"/>
    <n v="416"/>
    <n v="6618"/>
    <n v="0"/>
    <x v="2"/>
  </r>
  <r>
    <n v="84"/>
    <x v="2481"/>
    <s v="MC-07"/>
    <s v="42.69N, 137.09E"/>
    <n v="59"/>
    <n v="12605"/>
    <n v="12605"/>
    <x v="4"/>
  </r>
  <r>
    <n v="38"/>
    <x v="3237"/>
    <s v="MC-01"/>
    <s v="73.73N, 100.40W"/>
    <n v="88"/>
    <n v="6409"/>
    <n v="6409"/>
    <x v="19"/>
  </r>
  <r>
    <n v="75"/>
    <x v="3739"/>
    <s v="MC-28"/>
    <s v="50.38S, 108.97E"/>
    <n v="241"/>
    <n v="12178"/>
    <n v="0"/>
    <x v="18"/>
  </r>
  <r>
    <n v="41"/>
    <x v="1966"/>
    <s v="MC-01"/>
    <s v="73.58N, 19.05E"/>
    <n v="631"/>
    <n v="3313"/>
    <n v="0"/>
    <x v="19"/>
  </r>
  <r>
    <n v="42"/>
    <x v="2730"/>
    <s v="MC-07"/>
    <s v="34.67N, 166.24E"/>
    <n v="103"/>
    <n v="1138"/>
    <n v="0"/>
    <x v="4"/>
  </r>
  <r>
    <n v="48"/>
    <x v="1869"/>
    <s v="MC-07"/>
    <s v="55.63N, 129.76E"/>
    <n v="292"/>
    <n v="3167"/>
    <n v="0"/>
    <x v="4"/>
  </r>
  <r>
    <n v="4"/>
    <x v="3740"/>
    <s v="MC-26"/>
    <s v="42.56S, 38.45W"/>
    <n v="124"/>
    <n v="1396"/>
    <n v="0"/>
    <x v="13"/>
  </r>
  <r>
    <n v="56"/>
    <x v="3741"/>
    <s v="MC-18"/>
    <s v="15.14S, 67.00W"/>
    <n v="70"/>
    <n v="5622"/>
    <n v="5622"/>
    <x v="25"/>
  </r>
  <r>
    <n v="95"/>
    <x v="1097"/>
    <s v="MC-17"/>
    <s v="11.36S, 93.82W"/>
    <n v="416"/>
    <n v="2880"/>
    <n v="0"/>
    <x v="20"/>
  </r>
  <r>
    <n v="52"/>
    <x v="1146"/>
    <s v="MC-08"/>
    <s v="26.01N, 138.00W"/>
    <n v="109"/>
    <n v="15109"/>
    <n v="0"/>
    <x v="28"/>
  </r>
  <r>
    <n v="35"/>
    <x v="109"/>
    <s v="MC-17"/>
    <s v="8.04S, 107.06W"/>
    <n v="67"/>
    <n v="4076"/>
    <n v="4076"/>
    <x v="20"/>
  </r>
  <r>
    <n v="89"/>
    <x v="3742"/>
    <s v="MC-30"/>
    <s v="81.92S, 105.15W"/>
    <n v="482"/>
    <n v="50510"/>
    <n v="0"/>
    <x v="15"/>
  </r>
  <r>
    <n v="17"/>
    <x v="3743"/>
    <s v="MC-06"/>
    <s v="32.59N, 78.22E"/>
    <n v="43"/>
    <n v="3612"/>
    <n v="3612"/>
    <x v="8"/>
  </r>
  <r>
    <n v="44"/>
    <x v="3744"/>
    <s v="MC-01"/>
    <s v="68.35N, 136.06E"/>
    <n v="7"/>
    <n v="20205"/>
    <n v="20205"/>
    <x v="19"/>
  </r>
  <r>
    <n v="99"/>
    <x v="1251"/>
    <s v="MC-04"/>
    <s v="40.42N, 6.94W"/>
    <n v="365"/>
    <n v="4398"/>
    <n v="0"/>
    <x v="7"/>
  </r>
  <r>
    <n v="32"/>
    <x v="3745"/>
    <s v="MC-17"/>
    <s v="20.97S, 111.43W"/>
    <n v="15"/>
    <n v="2324"/>
    <n v="2324"/>
    <x v="20"/>
  </r>
  <r>
    <n v="23"/>
    <x v="3746"/>
    <s v="MC-16"/>
    <s v="23.00S, 161.89W"/>
    <n v="17"/>
    <n v="2880"/>
    <n v="2880"/>
    <x v="21"/>
  </r>
  <r>
    <n v="56"/>
    <x v="3747"/>
    <s v="MC-17"/>
    <s v="16.97S, 95.86W"/>
    <n v="365"/>
    <n v="2739"/>
    <n v="0"/>
    <x v="20"/>
  </r>
  <r>
    <n v="94"/>
    <x v="1822"/>
    <s v="MC-29"/>
    <s v="36.17S, 124.48E"/>
    <n v="45"/>
    <n v="3612"/>
    <n v="3612"/>
    <x v="3"/>
  </r>
  <r>
    <n v="2"/>
    <x v="3748"/>
    <s v="MC-15"/>
    <s v="20.80N, 142.02E"/>
    <n v="142"/>
    <n v="2880"/>
    <n v="0"/>
    <x v="12"/>
  </r>
  <r>
    <n v="5"/>
    <x v="3749"/>
    <s v="MC-13"/>
    <s v="19.84N, 55.02E"/>
    <n v="19"/>
    <n v="7512"/>
    <n v="7512"/>
    <x v="0"/>
  </r>
  <r>
    <n v="5"/>
    <x v="1796"/>
    <s v="MC-13"/>
    <s v="3.51N, 83.26E"/>
    <n v="54"/>
    <n v="756"/>
    <n v="756"/>
    <x v="0"/>
  </r>
  <r>
    <n v="58"/>
    <x v="533"/>
    <s v="MC-26"/>
    <s v="50.43S, 4.60W"/>
    <n v="41"/>
    <n v="1656"/>
    <n v="1656"/>
    <x v="13"/>
  </r>
  <r>
    <n v="89"/>
    <x v="3750"/>
    <s v="MC-30"/>
    <s v="75.55S, 91.00W"/>
    <n v="54"/>
    <n v="11382"/>
    <n v="11382"/>
    <x v="15"/>
  </r>
  <r>
    <n v="60"/>
    <x v="3751"/>
    <s v="MC-26"/>
    <s v="52.53S, 45.96W"/>
    <n v="212"/>
    <n v="883"/>
    <n v="0"/>
    <x v="13"/>
  </r>
  <r>
    <n v="43"/>
    <x v="3752"/>
    <s v="MC-17"/>
    <s v="16.61S, 115.99W"/>
    <n v="572"/>
    <n v="5622"/>
    <n v="0"/>
    <x v="20"/>
  </r>
  <r>
    <n v="95"/>
    <x v="3753"/>
    <s v="MC-10"/>
    <s v="20.19N, 84.04W"/>
    <n v="231"/>
    <n v="8255"/>
    <n v="0"/>
    <x v="23"/>
  </r>
  <r>
    <n v="10"/>
    <x v="3754"/>
    <s v="MC-18"/>
    <s v="6.47S, 75.37W"/>
    <n v="128"/>
    <n v="5076"/>
    <n v="0"/>
    <x v="25"/>
  </r>
  <r>
    <n v="55"/>
    <x v="529"/>
    <s v="MC-07"/>
    <s v="33.94N, 145.42E"/>
    <n v="163"/>
    <n v="22220"/>
    <n v="0"/>
    <x v="4"/>
  </r>
  <r>
    <n v="55"/>
    <x v="1964"/>
    <s v="MC-07"/>
    <s v="45.21N, 140.69E"/>
    <n v="416"/>
    <n v="756"/>
    <n v="0"/>
    <x v="4"/>
  </r>
  <r>
    <n v="86"/>
    <x v="3755"/>
    <s v="MC-06"/>
    <s v="59.40N, 105.58E"/>
    <n v="212"/>
    <n v="1788"/>
    <n v="0"/>
    <x v="8"/>
  </r>
  <r>
    <n v="50"/>
    <x v="3756"/>
    <s v="MC-15"/>
    <s v="29.43N, 142.17E"/>
    <n v="29"/>
    <n v="5812"/>
    <n v="5812"/>
    <x v="12"/>
  </r>
  <r>
    <n v="36"/>
    <x v="2550"/>
    <s v="MC-08"/>
    <s v="22.51N, 165.19W"/>
    <n v="65"/>
    <n v="6205"/>
    <n v="6205"/>
    <x v="28"/>
  </r>
  <r>
    <n v="41"/>
    <x v="3757"/>
    <s v="MC-01"/>
    <s v="86.64N, 30.99E"/>
    <n v="61"/>
    <n v="8519"/>
    <n v="8519"/>
    <x v="19"/>
  </r>
  <r>
    <n v="43"/>
    <x v="3758"/>
    <s v="MC-09"/>
    <s v="3.76N, 102.75W"/>
    <n v="117"/>
    <n v="1526"/>
    <n v="0"/>
    <x v="5"/>
  </r>
  <r>
    <n v="10"/>
    <x v="1695"/>
    <s v="MC-18"/>
    <s v="17.66S, 73.26W"/>
    <n v="117"/>
    <n v="6006"/>
    <n v="0"/>
    <x v="25"/>
  </r>
  <r>
    <n v="18"/>
    <x v="3759"/>
    <s v="MC-23"/>
    <s v="17.52S, 147.02E"/>
    <n v="67"/>
    <n v="5622"/>
    <n v="5622"/>
    <x v="6"/>
  </r>
  <r>
    <n v="69"/>
    <x v="3760"/>
    <s v="MC-07"/>
    <s v="59.48N, 177.50E"/>
    <n v="344"/>
    <n v="1526"/>
    <n v="0"/>
    <x v="4"/>
  </r>
  <r>
    <n v="26"/>
    <x v="3761"/>
    <s v="MC-21"/>
    <s v="28.97S, 64.89E"/>
    <n v="791"/>
    <n v="15109"/>
    <n v="0"/>
    <x v="27"/>
  </r>
  <r>
    <n v="54"/>
    <x v="648"/>
    <s v="MC-14"/>
    <s v="12.08N, 130.74E"/>
    <n v="524"/>
    <n v="4902"/>
    <n v="0"/>
    <x v="1"/>
  </r>
  <r>
    <n v="98"/>
    <x v="2722"/>
    <s v="MC-30"/>
    <s v="69.66S, 68.56E"/>
    <n v="54"/>
    <n v="6409"/>
    <n v="6409"/>
    <x v="15"/>
  </r>
  <r>
    <n v="10"/>
    <x v="1520"/>
    <s v="MC-18"/>
    <s v="29.76S, 46.66W"/>
    <n v="77"/>
    <n v="9670"/>
    <n v="9670"/>
    <x v="25"/>
  </r>
  <r>
    <n v="90"/>
    <x v="3762"/>
    <s v="MC-24"/>
    <s v="53.51S, 149.53W"/>
    <n v="70"/>
    <n v="883"/>
    <n v="883"/>
    <x v="10"/>
  </r>
  <r>
    <n v="5"/>
    <x v="3763"/>
    <s v="MC-21"/>
    <s v="1.32S, 47.69E"/>
    <n v="106"/>
    <n v="5812"/>
    <n v="0"/>
    <x v="27"/>
  </r>
  <r>
    <n v="76"/>
    <x v="54"/>
    <s v="MC-02"/>
    <s v="58.60N, 171.20W"/>
    <n v="241"/>
    <n v="6006"/>
    <n v="0"/>
    <x v="29"/>
  </r>
  <r>
    <n v="82"/>
    <x v="1768"/>
    <s v="MC-23"/>
    <s v="26.62S, 175.39E"/>
    <n v="80"/>
    <n v="15109"/>
    <n v="15109"/>
    <x v="6"/>
  </r>
  <r>
    <n v="32"/>
    <x v="3764"/>
    <s v="MC-25"/>
    <s v="34.39S, 95.24W"/>
    <n v="416"/>
    <n v="756"/>
    <n v="0"/>
    <x v="16"/>
  </r>
  <r>
    <n v="94"/>
    <x v="3765"/>
    <s v="MC-30"/>
    <s v="66.65S, 140.55E"/>
    <n v="196"/>
    <n v="1656"/>
    <n v="0"/>
    <x v="15"/>
  </r>
  <r>
    <n v="95"/>
    <x v="722"/>
    <s v="MC-10"/>
    <s v="21.63N, 79.56W"/>
    <n v="103"/>
    <n v="12605"/>
    <n v="0"/>
    <x v="23"/>
  </r>
  <r>
    <n v="19"/>
    <x v="3766"/>
    <s v="MC-07"/>
    <s v="47.69N, 159.83E"/>
    <n v="19"/>
    <n v="6618"/>
    <n v="6618"/>
    <x v="4"/>
  </r>
  <r>
    <n v="61"/>
    <x v="3767"/>
    <s v="MC-30"/>
    <s v="67.33S, 42.83W"/>
    <n v="52"/>
    <n v="2324"/>
    <n v="2324"/>
    <x v="15"/>
  </r>
  <r>
    <n v="63"/>
    <x v="1377"/>
    <s v="MC-28"/>
    <s v="41.88S, 99.84E"/>
    <n v="365"/>
    <n v="2054"/>
    <n v="0"/>
    <x v="18"/>
  </r>
  <r>
    <n v="37"/>
    <x v="3768"/>
    <s v="MC-15"/>
    <s v="13.49N, 137.22E"/>
    <n v="70"/>
    <n v="5436"/>
    <n v="5436"/>
    <x v="12"/>
  </r>
  <r>
    <n v="42"/>
    <x v="3769"/>
    <s v="MC-02"/>
    <s v="43.13N, 179.77W"/>
    <n v="7"/>
    <n v="3313"/>
    <n v="3313"/>
    <x v="29"/>
  </r>
  <r>
    <n v="32"/>
    <x v="3770"/>
    <s v="MC-25"/>
    <s v="60.91S, 105.43W"/>
    <n v="1270"/>
    <n v="6006"/>
    <n v="0"/>
    <x v="16"/>
  </r>
  <r>
    <n v="32"/>
    <x v="3771"/>
    <s v="MC-25"/>
    <s v="51.98S, 86.38W"/>
    <n v="416"/>
    <n v="56210"/>
    <n v="0"/>
    <x v="16"/>
  </r>
  <r>
    <n v="10"/>
    <x v="3772"/>
    <s v="MC-18"/>
    <s v="24.80S, 80.53W"/>
    <n v="702"/>
    <n v="6832"/>
    <n v="0"/>
    <x v="25"/>
  </r>
  <r>
    <n v="76"/>
    <x v="3773"/>
    <s v="MC-02"/>
    <s v="60.65N, 172.97W"/>
    <n v="93"/>
    <n v="21171"/>
    <n v="21171"/>
    <x v="29"/>
  </r>
  <r>
    <n v="12"/>
    <x v="3774"/>
    <s v="MC-17"/>
    <s v="8.76S, 111.54W"/>
    <n v="389"/>
    <n v="5076"/>
    <n v="0"/>
    <x v="20"/>
  </r>
  <r>
    <n v="69"/>
    <x v="3775"/>
    <s v="MC-01"/>
    <s v="72.90N, 151.89E"/>
    <n v="65"/>
    <n v="7279"/>
    <n v="7279"/>
    <x v="19"/>
  </r>
  <r>
    <n v="99"/>
    <x v="1309"/>
    <s v="MC-05"/>
    <s v="47.24N, 32.17E"/>
    <n v="61"/>
    <n v="5076"/>
    <n v="5076"/>
    <x v="2"/>
  </r>
  <r>
    <n v="94"/>
    <x v="3776"/>
    <s v="MC-29"/>
    <s v="52.02S, 163.97E"/>
    <n v="22"/>
    <n v="16330"/>
    <n v="16330"/>
    <x v="3"/>
  </r>
  <r>
    <n v="56"/>
    <x v="3777"/>
    <s v="MC-25"/>
    <s v="50.12S, 66.22W"/>
    <n v="37"/>
    <n v="15700"/>
    <n v="15700"/>
    <x v="16"/>
  </r>
  <r>
    <n v="5"/>
    <x v="3342"/>
    <s v="MC-21"/>
    <s v="2.87S, 81.24E"/>
    <n v="204"/>
    <n v="5076"/>
    <n v="0"/>
    <x v="27"/>
  </r>
  <r>
    <n v="52"/>
    <x v="3778"/>
    <s v="MC-17"/>
    <s v="9.68S, 112.62W"/>
    <n v="48"/>
    <n v="5076"/>
    <n v="5076"/>
    <x v="20"/>
  </r>
  <r>
    <n v="99"/>
    <x v="3779"/>
    <s v="MC-12"/>
    <s v="18.57N, 9.62E"/>
    <n v="61"/>
    <n v="3313"/>
    <n v="3313"/>
    <x v="11"/>
  </r>
  <r>
    <n v="2"/>
    <x v="3780"/>
    <s v="MC-15"/>
    <s v="20.94N, 136.30E"/>
    <n v="88"/>
    <n v="2461"/>
    <n v="2461"/>
    <x v="12"/>
  </r>
  <r>
    <n v="16"/>
    <x v="3157"/>
    <s v="MC-25"/>
    <s v="51.04S, 96.62W"/>
    <n v="307"/>
    <n v="21171"/>
    <n v="0"/>
    <x v="16"/>
  </r>
  <r>
    <n v="72"/>
    <x v="3781"/>
    <s v="MC-24"/>
    <s v="34.14S, 124.40W"/>
    <n v="572"/>
    <n v="2461"/>
    <n v="0"/>
    <x v="10"/>
  </r>
  <r>
    <n v="64"/>
    <x v="3782"/>
    <s v="MC-28"/>
    <s v="58.73S, 81.17E"/>
    <n v="29"/>
    <n v="5622"/>
    <n v="5622"/>
    <x v="18"/>
  </r>
  <r>
    <n v="78"/>
    <x v="1280"/>
    <s v="MC-08"/>
    <s v="12.56N, 160.79W"/>
    <n v="1270"/>
    <n v="7052"/>
    <n v="0"/>
    <x v="28"/>
  </r>
  <r>
    <n v="95"/>
    <x v="3783"/>
    <s v="MC-10"/>
    <s v="12.02N, 79.05W"/>
    <n v="88"/>
    <n v="7752"/>
    <n v="7752"/>
    <x v="23"/>
  </r>
  <r>
    <n v="63"/>
    <x v="3784"/>
    <s v="MC-28"/>
    <s v="56.67S, 102.89E"/>
    <n v="128"/>
    <n v="13054"/>
    <n v="0"/>
    <x v="18"/>
  </r>
  <r>
    <n v="55"/>
    <x v="3374"/>
    <s v="MC-07"/>
    <s v="38.74N, 156.92E"/>
    <n v="93"/>
    <n v="3919"/>
    <n v="3919"/>
    <x v="4"/>
  </r>
  <r>
    <n v="58"/>
    <x v="3785"/>
    <s v="MC-27"/>
    <s v="54.99S, 7.00E"/>
    <n v="631"/>
    <n v="883"/>
    <n v="0"/>
    <x v="17"/>
  </r>
  <r>
    <n v="99"/>
    <x v="3786"/>
    <s v="MC-12"/>
    <s v="12.34N, 13.61E"/>
    <n v="344"/>
    <n v="3022"/>
    <n v="0"/>
    <x v="11"/>
  </r>
  <r>
    <n v="43"/>
    <x v="3787"/>
    <s v="MC-17"/>
    <s v="27.88S, 104.42W"/>
    <n v="34"/>
    <n v="15109"/>
    <n v="15109"/>
    <x v="20"/>
  </r>
  <r>
    <n v="60"/>
    <x v="3212"/>
    <s v="MC-26"/>
    <s v="50.08S, 38.75W"/>
    <n v="109"/>
    <n v="10654"/>
    <n v="0"/>
    <x v="13"/>
  </r>
  <r>
    <n v="30"/>
    <x v="2533"/>
    <s v="MC-10"/>
    <s v="4.36N, 80.31W"/>
    <n v="43"/>
    <n v="3022"/>
    <n v="3022"/>
    <x v="23"/>
  </r>
  <r>
    <n v="70"/>
    <x v="182"/>
    <s v="MC-26"/>
    <s v="34.40S, 51.63W"/>
    <n v="113"/>
    <n v="2599"/>
    <n v="0"/>
    <x v="13"/>
  </r>
  <r>
    <n v="41"/>
    <x v="1525"/>
    <s v="MC-01"/>
    <s v="85.10N, 22.81E"/>
    <n v="103"/>
    <n v="3764"/>
    <n v="0"/>
    <x v="19"/>
  </r>
  <r>
    <n v="31"/>
    <x v="3788"/>
    <s v="MC-03"/>
    <s v="53.34N, 78.55W"/>
    <n v="50"/>
    <n v="4076"/>
    <n v="4076"/>
    <x v="24"/>
  </r>
  <r>
    <n v="41"/>
    <x v="1030"/>
    <s v="MC-05"/>
    <s v="53.70N, 39.21E"/>
    <n v="70"/>
    <n v="9985"/>
    <n v="9985"/>
    <x v="2"/>
  </r>
  <r>
    <n v="82"/>
    <x v="3789"/>
    <s v="MC-29"/>
    <s v="44.35S, 167.18E"/>
    <n v="22"/>
    <n v="1267"/>
    <n v="1267"/>
    <x v="3"/>
  </r>
  <r>
    <n v="6"/>
    <x v="3790"/>
    <s v="MC-01"/>
    <s v="72.23N, 149.75E"/>
    <n v="77"/>
    <n v="3313"/>
    <n v="3313"/>
    <x v="19"/>
  </r>
  <r>
    <n v="47"/>
    <x v="1317"/>
    <s v="MC-04"/>
    <s v="43.30N, 23.05W"/>
    <n v="43"/>
    <n v="7752"/>
    <n v="7752"/>
    <x v="7"/>
  </r>
  <r>
    <n v="42"/>
    <x v="3791"/>
    <s v="MC-07"/>
    <s v="34.91N, 140.72E"/>
    <n v="631"/>
    <n v="7279"/>
    <n v="0"/>
    <x v="4"/>
  </r>
  <r>
    <n v="20"/>
    <x v="504"/>
    <s v="MC-28"/>
    <s v="64.86S, 63.42E"/>
    <n v="109"/>
    <n v="7052"/>
    <n v="0"/>
    <x v="18"/>
  </r>
  <r>
    <n v="45"/>
    <x v="2908"/>
    <s v="MC-21"/>
    <s v="16.47S, 49.05E"/>
    <n v="30"/>
    <n v="4563"/>
    <n v="4563"/>
    <x v="27"/>
  </r>
  <r>
    <n v="9"/>
    <x v="3792"/>
    <s v="MC-19"/>
    <s v="20.62S, 24.60W"/>
    <n v="24"/>
    <n v="756"/>
    <n v="756"/>
    <x v="14"/>
  </r>
  <r>
    <n v="24"/>
    <x v="3213"/>
    <s v="MC-23"/>
    <s v="22.37S, 139.24E"/>
    <n v="1270"/>
    <n v="883"/>
    <n v="0"/>
    <x v="6"/>
  </r>
  <r>
    <n v="76"/>
    <x v="3793"/>
    <s v="MC-15"/>
    <s v="23.51N, 147.24E"/>
    <n v="231"/>
    <n v="8519"/>
    <n v="0"/>
    <x v="12"/>
  </r>
  <r>
    <n v="62"/>
    <x v="2237"/>
    <s v="MC-20"/>
    <s v="5.83S, 18.29E"/>
    <n v="791"/>
    <n v="629"/>
    <n v="0"/>
    <x v="26"/>
  </r>
  <r>
    <n v="59"/>
    <x v="3794"/>
    <s v="MC-28"/>
    <s v="51.90S, 113.27E"/>
    <n v="1057"/>
    <n v="13527"/>
    <n v="0"/>
    <x v="18"/>
  </r>
  <r>
    <n v="62"/>
    <x v="131"/>
    <s v="MC-20"/>
    <s v="4.36S, 41.13E"/>
    <n v="252"/>
    <n v="4731"/>
    <n v="0"/>
    <x v="26"/>
  </r>
  <r>
    <n v="20"/>
    <x v="3795"/>
    <s v="MC-28"/>
    <s v="62.39S, 63.57E"/>
    <n v="204"/>
    <n v="13527"/>
    <n v="0"/>
    <x v="18"/>
  </r>
  <r>
    <n v="68"/>
    <x v="3796"/>
    <s v="MC-14"/>
    <s v="18.51N, 115.99E"/>
    <n v="702"/>
    <n v="2324"/>
    <n v="0"/>
    <x v="1"/>
  </r>
  <r>
    <n v="95"/>
    <x v="3797"/>
    <s v="MC-10"/>
    <s v="2.43N, 89.53W"/>
    <n v="85"/>
    <n v="3461"/>
    <n v="3461"/>
    <x v="23"/>
  </r>
  <r>
    <n v="69"/>
    <x v="3798"/>
    <s v="MC-07"/>
    <s v="46.79N, 178.13E"/>
    <n v="157"/>
    <n v="15109"/>
    <n v="0"/>
    <x v="4"/>
  </r>
  <r>
    <n v="27"/>
    <x v="3799"/>
    <s v="MC-29"/>
    <s v="58.44S, 123.37E"/>
    <n v="124"/>
    <n v="1920"/>
    <n v="0"/>
    <x v="3"/>
  </r>
  <r>
    <n v="5"/>
    <x v="1346"/>
    <s v="MC-21"/>
    <s v="18.17S, 76.15E"/>
    <n v="20"/>
    <n v="9074"/>
    <n v="9074"/>
    <x v="27"/>
  </r>
  <r>
    <n v="4"/>
    <x v="2631"/>
    <s v="MC-19"/>
    <s v="23.21S, 38.19W"/>
    <n v="142"/>
    <n v="2880"/>
    <n v="0"/>
    <x v="14"/>
  </r>
  <r>
    <n v="67"/>
    <x v="3800"/>
    <s v="MC-25"/>
    <s v="33.39S, 72.07W"/>
    <n v="41"/>
    <n v="2880"/>
    <n v="2880"/>
    <x v="16"/>
  </r>
  <r>
    <n v="66"/>
    <x v="720"/>
    <s v="MC-22"/>
    <s v="1.17S, 130.45E"/>
    <n v="264"/>
    <n v="2599"/>
    <n v="0"/>
    <x v="9"/>
  </r>
  <r>
    <n v="4"/>
    <x v="2159"/>
    <s v="MC-26"/>
    <s v="39.41S, 3.58W"/>
    <n v="905"/>
    <n v="756"/>
    <n v="0"/>
    <x v="13"/>
  </r>
  <r>
    <n v="4"/>
    <x v="3801"/>
    <s v="MC-26"/>
    <s v="44.06S, 17.73W"/>
    <n v="59"/>
    <n v="11011"/>
    <n v="11011"/>
    <x v="13"/>
  </r>
  <r>
    <n v="28"/>
    <x v="3625"/>
    <s v="MC-30"/>
    <s v="79.14S, 57.57W"/>
    <n v="47"/>
    <n v="16330"/>
    <n v="16330"/>
    <x v="15"/>
  </r>
  <r>
    <n v="44"/>
    <x v="1034"/>
    <s v="MC-07"/>
    <s v="49.85N, 151.08E"/>
    <n v="365"/>
    <n v="4398"/>
    <n v="0"/>
    <x v="4"/>
  </r>
  <r>
    <n v="47"/>
    <x v="3802"/>
    <s v="MC-12"/>
    <s v="24.98N, 1.13E"/>
    <n v="905"/>
    <n v="1920"/>
    <n v="0"/>
    <x v="11"/>
  </r>
  <r>
    <n v="42"/>
    <x v="3803"/>
    <s v="MC-15"/>
    <s v="10.45N, 172.36E"/>
    <n v="59"/>
    <n v="9366"/>
    <n v="9366"/>
    <x v="12"/>
  </r>
  <r>
    <n v="75"/>
    <x v="3562"/>
    <s v="MC-28"/>
    <s v="48.47S, 93.28E"/>
    <n v="175"/>
    <n v="4235"/>
    <n v="0"/>
    <x v="18"/>
  </r>
  <r>
    <n v="82"/>
    <x v="3398"/>
    <s v="MC-23"/>
    <s v="27.92S, 151.19E"/>
    <n v="152"/>
    <n v="11771"/>
    <n v="0"/>
    <x v="6"/>
  </r>
  <r>
    <n v="18"/>
    <x v="3804"/>
    <s v="MC-23"/>
    <s v="15.09S, 155.86E"/>
    <n v="61"/>
    <n v="6205"/>
    <n v="6205"/>
    <x v="6"/>
  </r>
  <r>
    <n v="44"/>
    <x v="3805"/>
    <s v="MC-01"/>
    <s v="70.29N, 111.00E"/>
    <n v="120"/>
    <n v="14025"/>
    <n v="0"/>
    <x v="19"/>
  </r>
  <r>
    <n v="66"/>
    <x v="3806"/>
    <s v="MC-15"/>
    <s v="7.62N, 167.06E"/>
    <n v="88"/>
    <n v="6006"/>
    <n v="6006"/>
    <x v="12"/>
  </r>
  <r>
    <n v="41"/>
    <x v="1294"/>
    <s v="MC-01"/>
    <s v="67.89N, 49.00E"/>
    <n v="292"/>
    <n v="26004"/>
    <n v="0"/>
    <x v="19"/>
  </r>
  <r>
    <n v="44"/>
    <x v="3223"/>
    <s v="MC-06"/>
    <s v="47.42N, 107.41E"/>
    <n v="70"/>
    <n v="29243"/>
    <n v="29243"/>
    <x v="8"/>
  </r>
  <r>
    <n v="45"/>
    <x v="3807"/>
    <s v="MC-13"/>
    <s v="14.07N, 64.23E"/>
    <n v="905"/>
    <n v="9985"/>
    <n v="0"/>
    <x v="0"/>
  </r>
  <r>
    <n v="63"/>
    <x v="2697"/>
    <s v="MC-29"/>
    <s v="49.14S, 121.93E"/>
    <n v="59"/>
    <n v="4731"/>
    <n v="4731"/>
    <x v="3"/>
  </r>
  <r>
    <n v="69"/>
    <x v="3808"/>
    <s v="MC-01"/>
    <s v="81.99N, 177.46E"/>
    <n v="45"/>
    <n v="50510"/>
    <n v="50510"/>
    <x v="19"/>
  </r>
  <r>
    <n v="4"/>
    <x v="3809"/>
    <s v="MC-26"/>
    <s v="55.76S, 33.81W"/>
    <n v="7"/>
    <n v="23366"/>
    <n v="23366"/>
    <x v="13"/>
  </r>
  <r>
    <n v="9"/>
    <x v="3588"/>
    <s v="MC-26"/>
    <s v="37.12S, 28.46W"/>
    <n v="142"/>
    <n v="11011"/>
    <n v="0"/>
    <x v="13"/>
  </r>
  <r>
    <n v="52"/>
    <x v="452"/>
    <s v="MC-09"/>
    <s v="5.63N, 99.13W"/>
    <n v="791"/>
    <n v="3612"/>
    <n v="0"/>
    <x v="5"/>
  </r>
  <r>
    <n v="39"/>
    <x v="1144"/>
    <s v="MC-29"/>
    <s v="50.80S, 164.46E"/>
    <n v="48"/>
    <n v="8519"/>
    <n v="8519"/>
    <x v="3"/>
  </r>
  <r>
    <n v="2"/>
    <x v="2136"/>
    <s v="MC-22"/>
    <s v="5.16S, 130.43E"/>
    <n v="50"/>
    <n v="4563"/>
    <n v="4563"/>
    <x v="9"/>
  </r>
  <r>
    <n v="7"/>
    <x v="3810"/>
    <s v="MC-04"/>
    <s v="52.23N, 41.28W"/>
    <n v="70"/>
    <n v="3313"/>
    <n v="3313"/>
    <x v="7"/>
  </r>
  <r>
    <n v="23"/>
    <x v="3811"/>
    <s v="MC-24"/>
    <s v="41.69S, 137.39W"/>
    <n v="100"/>
    <n v="10313"/>
    <n v="10313"/>
    <x v="10"/>
  </r>
  <r>
    <n v="31"/>
    <x v="3812"/>
    <s v="MC-01"/>
    <s v="89.53N, 101.39W"/>
    <n v="54"/>
    <n v="84631"/>
    <n v="84631"/>
    <x v="19"/>
  </r>
  <r>
    <n v="69"/>
    <x v="3813"/>
    <s v="MC-01"/>
    <s v="84.51N, 167.71E"/>
    <n v="22"/>
    <n v="18486"/>
    <n v="18486"/>
    <x v="19"/>
  </r>
  <r>
    <n v="31"/>
    <x v="3814"/>
    <s v="MC-03"/>
    <s v="54.10N, 102.28W"/>
    <n v="75"/>
    <n v="1656"/>
    <n v="1656"/>
    <x v="24"/>
  </r>
  <r>
    <n v="26"/>
    <x v="2088"/>
    <s v="MC-30"/>
    <s v="68.58S, 58.18E"/>
    <n v="24"/>
    <n v="7512"/>
    <n v="7512"/>
    <x v="15"/>
  </r>
  <r>
    <n v="14"/>
    <x v="2062"/>
    <s v="MC-11"/>
    <s v="24.53N, 23.59W"/>
    <n v="88"/>
    <n v="4398"/>
    <n v="4398"/>
    <x v="22"/>
  </r>
  <r>
    <n v="17"/>
    <x v="438"/>
    <s v="MC-06"/>
    <s v="42.46N, 94.61E"/>
    <n v="791"/>
    <n v="19313"/>
    <n v="0"/>
    <x v="8"/>
  </r>
  <r>
    <n v="76"/>
    <x v="3815"/>
    <s v="MC-07"/>
    <s v="50.11N, 164.08E"/>
    <n v="1270"/>
    <n v="1656"/>
    <n v="0"/>
    <x v="4"/>
  </r>
  <r>
    <n v="41"/>
    <x v="3816"/>
    <s v="MC-05"/>
    <s v="52.37N, 50.29E"/>
    <n v="37"/>
    <n v="26004"/>
    <n v="26004"/>
    <x v="2"/>
  </r>
  <r>
    <n v="85"/>
    <x v="353"/>
    <s v="MC-14"/>
    <s v="1.34N, 93.46E"/>
    <n v="72"/>
    <n v="6832"/>
    <n v="6832"/>
    <x v="1"/>
  </r>
  <r>
    <n v="54"/>
    <x v="1388"/>
    <s v="MC-14"/>
    <s v="27.46N, 104.70E"/>
    <n v="447"/>
    <n v="7279"/>
    <n v="0"/>
    <x v="1"/>
  </r>
  <r>
    <n v="67"/>
    <x v="2594"/>
    <s v="MC-26"/>
    <s v="38.54S, 46.21W"/>
    <n v="147"/>
    <n v="12178"/>
    <n v="0"/>
    <x v="13"/>
  </r>
  <r>
    <n v="28"/>
    <x v="682"/>
    <s v="MC-25"/>
    <s v="47.86S, 84.37W"/>
    <n v="59"/>
    <n v="50510"/>
    <n v="50510"/>
    <x v="16"/>
  </r>
  <r>
    <n v="98"/>
    <x v="3817"/>
    <s v="MC-28"/>
    <s v="49.76S, 64.32E"/>
    <n v="9"/>
    <n v="4731"/>
    <n v="4731"/>
    <x v="18"/>
  </r>
  <r>
    <n v="54"/>
    <x v="3818"/>
    <s v="MC-14"/>
    <s v="9.61N, 109.69E"/>
    <n v="292"/>
    <n v="4902"/>
    <n v="0"/>
    <x v="1"/>
  </r>
  <r>
    <n v="5"/>
    <x v="3819"/>
    <s v="MC-13"/>
    <s v="20.68N, 60.09E"/>
    <n v="241"/>
    <n v="9985"/>
    <n v="0"/>
    <x v="0"/>
  </r>
  <r>
    <n v="95"/>
    <x v="894"/>
    <s v="MC-17"/>
    <s v="6.14S, 93.86W"/>
    <n v="631"/>
    <n v="7052"/>
    <n v="0"/>
    <x v="20"/>
  </r>
  <r>
    <n v="66"/>
    <x v="3820"/>
    <s v="MC-15"/>
    <s v="11.80N, 155.77E"/>
    <n v="106"/>
    <n v="8000"/>
    <n v="0"/>
    <x v="12"/>
  </r>
  <r>
    <n v="26"/>
    <x v="3821"/>
    <s v="MC-27"/>
    <s v="37.76S, 51.94E"/>
    <n v="157"/>
    <n v="2188"/>
    <n v="0"/>
    <x v="17"/>
  </r>
  <r>
    <n v="72"/>
    <x v="2786"/>
    <s v="MC-24"/>
    <s v="31.35S, 129.49W"/>
    <n v="106"/>
    <n v="3764"/>
    <n v="0"/>
    <x v="10"/>
  </r>
  <r>
    <n v="76"/>
    <x v="3822"/>
    <s v="MC-08"/>
    <s v="27.52N, 178.57W"/>
    <n v="15"/>
    <n v="2461"/>
    <n v="2461"/>
    <x v="28"/>
  </r>
  <r>
    <n v="38"/>
    <x v="985"/>
    <s v="MC-01"/>
    <s v="82.13N, 101.39W"/>
    <n v="163"/>
    <n v="19313"/>
    <n v="0"/>
    <x v="19"/>
  </r>
  <r>
    <n v="9"/>
    <x v="3823"/>
    <s v="MC-19"/>
    <s v="18.31S, 18.20W"/>
    <n v="188"/>
    <n v="3461"/>
    <n v="0"/>
    <x v="14"/>
  </r>
  <r>
    <n v="83"/>
    <x v="3824"/>
    <s v="MC-06"/>
    <s v="50.17N, 63.02E"/>
    <n v="905"/>
    <n v="1267"/>
    <n v="0"/>
    <x v="8"/>
  </r>
  <r>
    <n v="99"/>
    <x v="937"/>
    <s v="MC-12"/>
    <s v="18.07N, 8.82E"/>
    <n v="572"/>
    <n v="3919"/>
    <n v="0"/>
    <x v="11"/>
  </r>
  <r>
    <n v="52"/>
    <x v="1359"/>
    <s v="MC-08"/>
    <s v="13.89N, 143.59W"/>
    <n v="85"/>
    <n v="9985"/>
    <n v="9985"/>
    <x v="28"/>
  </r>
  <r>
    <n v="54"/>
    <x v="1357"/>
    <s v="MC-14"/>
    <s v="16.83N, 113.17E"/>
    <n v="157"/>
    <n v="3167"/>
    <n v="0"/>
    <x v="1"/>
  </r>
  <r>
    <n v="44"/>
    <x v="3825"/>
    <s v="MC-07"/>
    <s v="60.43N, 137.65E"/>
    <n v="252"/>
    <n v="63326"/>
    <n v="0"/>
    <x v="4"/>
  </r>
  <r>
    <n v="18"/>
    <x v="1814"/>
    <s v="MC-29"/>
    <s v="35.71S, 179.91E"/>
    <n v="29"/>
    <n v="2324"/>
    <n v="2324"/>
    <x v="3"/>
  </r>
  <r>
    <n v="17"/>
    <x v="3826"/>
    <s v="MC-14"/>
    <s v="22.13N, 99.33E"/>
    <n v="196"/>
    <n v="11382"/>
    <n v="0"/>
    <x v="1"/>
  </r>
  <r>
    <n v="2"/>
    <x v="2326"/>
    <s v="MC-22"/>
    <s v="6.28S, 98.77E"/>
    <n v="277"/>
    <n v="7512"/>
    <n v="0"/>
    <x v="9"/>
  </r>
  <r>
    <n v="66"/>
    <x v="3827"/>
    <s v="MC-14"/>
    <s v="6.95N, 129.17E"/>
    <n v="1057"/>
    <n v="1788"/>
    <n v="0"/>
    <x v="1"/>
  </r>
  <r>
    <n v="96"/>
    <x v="3828"/>
    <s v="MC-01"/>
    <s v="88.74N, 168.79E"/>
    <n v="344"/>
    <n v="84631"/>
    <n v="0"/>
    <x v="19"/>
  </r>
  <r>
    <n v="38"/>
    <x v="3829"/>
    <s v="MC-01"/>
    <s v="72.51N, 104.61W"/>
    <n v="20"/>
    <n v="6832"/>
    <n v="6832"/>
    <x v="19"/>
  </r>
  <r>
    <n v="22"/>
    <x v="3830"/>
    <s v="MC-12"/>
    <s v="6.77N, 41.93E"/>
    <n v="196"/>
    <n v="8255"/>
    <n v="0"/>
    <x v="11"/>
  </r>
  <r>
    <n v="44"/>
    <x v="3831"/>
    <s v="MC-01"/>
    <s v="73.26N, 111.95E"/>
    <n v="50"/>
    <n v="22220"/>
    <n v="22220"/>
    <x v="19"/>
  </r>
  <r>
    <n v="20"/>
    <x v="3832"/>
    <s v="MC-28"/>
    <s v="60.59S, 65.61E"/>
    <n v="52"/>
    <n v="2880"/>
    <n v="2880"/>
    <x v="18"/>
  </r>
  <r>
    <n v="35"/>
    <x v="3833"/>
    <s v="MC-17"/>
    <s v="18.18S, 107.30W"/>
    <n v="120"/>
    <n v="1267"/>
    <n v="0"/>
    <x v="20"/>
  </r>
  <r>
    <n v="8"/>
    <x v="3834"/>
    <s v="MC-30"/>
    <s v="76.39S, 24.07E"/>
    <n v="7"/>
    <n v="6205"/>
    <n v="6205"/>
    <x v="15"/>
  </r>
  <r>
    <n v="32"/>
    <x v="3835"/>
    <s v="MC-25"/>
    <s v="58.28S, 79.53W"/>
    <n v="45"/>
    <n v="23366"/>
    <n v="23366"/>
    <x v="16"/>
  </r>
  <r>
    <n v="2"/>
    <x v="3836"/>
    <s v="MC-14"/>
    <s v="5.77N, 101.19E"/>
    <n v="152"/>
    <n v="5622"/>
    <n v="0"/>
    <x v="1"/>
  </r>
  <r>
    <n v="95"/>
    <x v="3432"/>
    <s v="MC-10"/>
    <s v="13.79N, 87.74W"/>
    <n v="905"/>
    <n v="1788"/>
    <n v="0"/>
    <x v="23"/>
  </r>
  <r>
    <n v="26"/>
    <x v="3448"/>
    <s v="MC-28"/>
    <s v="47.99S, 77.15E"/>
    <n v="447"/>
    <n v="14025"/>
    <n v="0"/>
    <x v="18"/>
  </r>
  <r>
    <n v="94"/>
    <x v="3223"/>
    <s v="MC-29"/>
    <s v="61.14S, 143.46E"/>
    <n v="631"/>
    <n v="8255"/>
    <n v="0"/>
    <x v="3"/>
  </r>
  <r>
    <n v="28"/>
    <x v="3833"/>
    <s v="MC-30"/>
    <s v="85.30S, 77.36W"/>
    <n v="905"/>
    <n v="1920"/>
    <n v="0"/>
    <x v="15"/>
  </r>
  <r>
    <n v="86"/>
    <x v="2006"/>
    <s v="MC-01"/>
    <s v="86.57N, 109.36E"/>
    <n v="791"/>
    <n v="17718"/>
    <n v="0"/>
    <x v="19"/>
  </r>
  <r>
    <n v="99"/>
    <x v="3837"/>
    <s v="MC-12"/>
    <s v="21.58N, 32.74E"/>
    <n v="34"/>
    <n v="9985"/>
    <n v="9985"/>
    <x v="11"/>
  </r>
  <r>
    <n v="41"/>
    <x v="3838"/>
    <s v="MC-01"/>
    <s v="74.78N, 34.41E"/>
    <n v="63"/>
    <n v="2054"/>
    <n v="2054"/>
    <x v="19"/>
  </r>
  <r>
    <n v="41"/>
    <x v="3839"/>
    <s v="MC-01"/>
    <s v="66.12N, 46.79E"/>
    <n v="24"/>
    <n v="9985"/>
    <n v="9985"/>
    <x v="19"/>
  </r>
  <r>
    <n v="18"/>
    <x v="3840"/>
    <s v="MC-16"/>
    <s v="16.46S, 175.54W"/>
    <n v="264"/>
    <n v="1396"/>
    <n v="0"/>
    <x v="21"/>
  </r>
  <r>
    <n v="92"/>
    <x v="1868"/>
    <s v="MC-01"/>
    <s v="72.37N, 72.11E"/>
    <n v="221"/>
    <n v="19313"/>
    <n v="0"/>
    <x v="19"/>
  </r>
  <r>
    <n v="31"/>
    <x v="3841"/>
    <s v="MC-03"/>
    <s v="49.56N, 82.29W"/>
    <n v="70"/>
    <n v="23366"/>
    <n v="23366"/>
    <x v="24"/>
  </r>
  <r>
    <n v="40"/>
    <x v="2957"/>
    <s v="MC-23"/>
    <s v="28.31S, 142.21E"/>
    <n v="113"/>
    <n v="12605"/>
    <n v="0"/>
    <x v="6"/>
  </r>
  <r>
    <n v="75"/>
    <x v="3842"/>
    <s v="MC-28"/>
    <s v="57.68S, 104.10E"/>
    <n v="96"/>
    <n v="3764"/>
    <n v="3764"/>
    <x v="18"/>
  </r>
  <r>
    <n v="73"/>
    <x v="2698"/>
    <s v="MC-30"/>
    <s v="83.13S, 74.70W"/>
    <n v="152"/>
    <n v="10654"/>
    <n v="0"/>
    <x v="15"/>
  </r>
  <r>
    <n v="101"/>
    <x v="3843"/>
    <s v="MC-07"/>
    <s v="61.95N, 170.16E"/>
    <n v="117"/>
    <n v="2461"/>
    <n v="0"/>
    <x v="4"/>
  </r>
  <r>
    <n v="42"/>
    <x v="3782"/>
    <s v="MC-07"/>
    <s v="49.10N, 138.77E"/>
    <n v="22"/>
    <n v="19313"/>
    <n v="19313"/>
    <x v="4"/>
  </r>
  <r>
    <n v="35"/>
    <x v="3844"/>
    <s v="MC-17"/>
    <s v="23.21S, 91.61W"/>
    <n v="17"/>
    <n v="4398"/>
    <n v="4398"/>
    <x v="20"/>
  </r>
  <r>
    <n v="67"/>
    <x v="3845"/>
    <s v="MC-18"/>
    <s v="13.13S, 56.90W"/>
    <n v="109"/>
    <n v="3461"/>
    <n v="0"/>
    <x v="25"/>
  </r>
  <r>
    <n v="5"/>
    <x v="3846"/>
    <s v="MC-13"/>
    <s v="25.30N, 68.10E"/>
    <n v="113"/>
    <n v="1010"/>
    <n v="0"/>
    <x v="0"/>
  </r>
  <r>
    <n v="49"/>
    <x v="2213"/>
    <s v="MC-19"/>
    <s v="29.14S, 21.63W"/>
    <n v="75"/>
    <n v="1396"/>
    <n v="1396"/>
    <x v="14"/>
  </r>
  <r>
    <n v="39"/>
    <x v="3408"/>
    <s v="MC-29"/>
    <s v="38.84S, 165.01E"/>
    <n v="416"/>
    <n v="17718"/>
    <n v="0"/>
    <x v="3"/>
  </r>
  <r>
    <n v="73"/>
    <x v="1883"/>
    <s v="MC-30"/>
    <s v="77.33S, 83.01W"/>
    <n v="277"/>
    <n v="1920"/>
    <n v="0"/>
    <x v="15"/>
  </r>
  <r>
    <n v="92"/>
    <x v="2169"/>
    <s v="MC-01"/>
    <s v="78.51N, 72.72E"/>
    <n v="32"/>
    <n v="1656"/>
    <n v="1656"/>
    <x v="19"/>
  </r>
  <r>
    <n v="52"/>
    <x v="1386"/>
    <s v="MC-16"/>
    <s v="2.99S, 137.58W"/>
    <n v="75"/>
    <n v="6618"/>
    <n v="6618"/>
    <x v="21"/>
  </r>
  <r>
    <n v="26"/>
    <x v="3847"/>
    <s v="MC-27"/>
    <s v="42.01S, 46.23E"/>
    <n v="11"/>
    <n v="8255"/>
    <n v="8255"/>
    <x v="17"/>
  </r>
  <r>
    <n v="95"/>
    <x v="2623"/>
    <s v="MC-10"/>
    <s v="1.72N, 70.74W"/>
    <n v="70"/>
    <n v="1138"/>
    <n v="1138"/>
    <x v="23"/>
  </r>
  <r>
    <n v="67"/>
    <x v="3848"/>
    <s v="MC-25"/>
    <s v="49.41S, 72.65W"/>
    <n v="264"/>
    <n v="2054"/>
    <n v="0"/>
    <x v="16"/>
  </r>
  <r>
    <n v="9"/>
    <x v="3849"/>
    <s v="MC-20"/>
    <s v="17.86S, 5.47E"/>
    <n v="307"/>
    <n v="6618"/>
    <n v="0"/>
    <x v="26"/>
  </r>
  <r>
    <n v="47"/>
    <x v="2273"/>
    <s v="MC-04"/>
    <s v="48.42N, 2.68W"/>
    <n v="32"/>
    <n v="23366"/>
    <n v="23366"/>
    <x v="7"/>
  </r>
  <r>
    <n v="56"/>
    <x v="1831"/>
    <s v="MC-25"/>
    <s v="37.81S, 83.85W"/>
    <n v="152"/>
    <n v="24621"/>
    <n v="0"/>
    <x v="16"/>
  </r>
  <r>
    <n v="13"/>
    <x v="3850"/>
    <s v="MC-01"/>
    <s v="70.07N, 109.44E"/>
    <n v="93"/>
    <n v="1267"/>
    <n v="1267"/>
    <x v="19"/>
  </r>
  <r>
    <n v="99"/>
    <x v="1022"/>
    <s v="MC-12"/>
    <s v="27.46N, 14.47E"/>
    <n v="96"/>
    <n v="12605"/>
    <n v="12605"/>
    <x v="11"/>
  </r>
  <r>
    <n v="41"/>
    <x v="2536"/>
    <s v="MC-05"/>
    <s v="46.80N, 18.70E"/>
    <n v="905"/>
    <n v="2739"/>
    <n v="0"/>
    <x v="2"/>
  </r>
  <r>
    <n v="32"/>
    <x v="3646"/>
    <s v="MC-25"/>
    <s v="44.18S, 112.84W"/>
    <n v="702"/>
    <n v="1788"/>
    <n v="0"/>
    <x v="16"/>
  </r>
  <r>
    <n v="43"/>
    <x v="2868"/>
    <s v="MC-18"/>
    <s v="23.19S, 89.06W"/>
    <n v="65"/>
    <n v="5622"/>
    <n v="5622"/>
    <x v="25"/>
  </r>
  <r>
    <n v="3"/>
    <x v="3851"/>
    <s v="MC-24"/>
    <s v="39.22S, 141.33W"/>
    <n v="24"/>
    <n v="20205"/>
    <n v="20205"/>
    <x v="10"/>
  </r>
  <r>
    <n v="85"/>
    <x v="3092"/>
    <s v="MC-14"/>
    <s v="11.72N, 116.58E"/>
    <n v="169"/>
    <n v="3022"/>
    <n v="0"/>
    <x v="1"/>
  </r>
  <r>
    <n v="10"/>
    <x v="3852"/>
    <s v="MC-25"/>
    <s v="43.31S, 77.68W"/>
    <n v="702"/>
    <n v="21171"/>
    <n v="0"/>
    <x v="16"/>
  </r>
  <r>
    <n v="32"/>
    <x v="3853"/>
    <s v="MC-25"/>
    <s v="56.68S, 115.21W"/>
    <n v="117"/>
    <n v="1788"/>
    <n v="0"/>
    <x v="16"/>
  </r>
  <r>
    <n v="37"/>
    <x v="3002"/>
    <s v="MC-14"/>
    <s v="5.38N, 130.71E"/>
    <n v="48"/>
    <n v="4902"/>
    <n v="4902"/>
    <x v="1"/>
  </r>
  <r>
    <n v="50"/>
    <x v="3854"/>
    <s v="MC-07"/>
    <s v="32.40N, 138.16E"/>
    <n v="39"/>
    <n v="5622"/>
    <n v="5622"/>
    <x v="4"/>
  </r>
  <r>
    <n v="17"/>
    <x v="3855"/>
    <s v="MC-14"/>
    <s v="4.39N, 96.56E"/>
    <n v="59"/>
    <n v="629"/>
    <n v="629"/>
    <x v="1"/>
  </r>
  <r>
    <n v="14"/>
    <x v="1654"/>
    <s v="MC-11"/>
    <s v="12.02N, 25.61W"/>
    <n v="252"/>
    <n v="9074"/>
    <n v="0"/>
    <x v="22"/>
  </r>
  <r>
    <n v="47"/>
    <x v="3856"/>
    <s v="MC-11"/>
    <s v="2.75N, 36.80W"/>
    <n v="128"/>
    <n v="4398"/>
    <n v="0"/>
    <x v="22"/>
  </r>
  <r>
    <n v="41"/>
    <x v="3034"/>
    <s v="MC-01"/>
    <s v="74.31N, 27.42E"/>
    <n v="93"/>
    <n v="41937"/>
    <n v="41937"/>
    <x v="19"/>
  </r>
  <r>
    <n v="75"/>
    <x v="3857"/>
    <s v="MC-22"/>
    <s v="29.23S, 107.42E"/>
    <n v="325"/>
    <n v="1920"/>
    <n v="0"/>
    <x v="9"/>
  </r>
  <r>
    <n v="47"/>
    <x v="158"/>
    <s v="MC-12"/>
    <s v="2.21N, 7.79E"/>
    <n v="152"/>
    <n v="5255"/>
    <n v="0"/>
    <x v="11"/>
  </r>
  <r>
    <n v="2"/>
    <x v="3858"/>
    <s v="MC-14"/>
    <s v="6.05N, 110.24E"/>
    <n v="45"/>
    <n v="5436"/>
    <n v="5436"/>
    <x v="1"/>
  </r>
  <r>
    <n v="37"/>
    <x v="3480"/>
    <s v="MC-15"/>
    <s v="23.73N, 145.52E"/>
    <n v="14"/>
    <n v="4563"/>
    <n v="4563"/>
    <x v="12"/>
  </r>
  <r>
    <n v="7"/>
    <x v="385"/>
    <s v="MC-04"/>
    <s v="46.03N, 35.71W"/>
    <n v="1270"/>
    <n v="22220"/>
    <n v="0"/>
    <x v="7"/>
  </r>
  <r>
    <n v="76"/>
    <x v="3859"/>
    <s v="MC-07"/>
    <s v="49.20N, 145.58E"/>
    <n v="344"/>
    <n v="3461"/>
    <n v="0"/>
    <x v="4"/>
  </r>
  <r>
    <n v="36"/>
    <x v="3860"/>
    <s v="MC-08"/>
    <s v="26.64N, 152.43W"/>
    <n v="25"/>
    <n v="14551"/>
    <n v="14551"/>
    <x v="28"/>
  </r>
  <r>
    <n v="69"/>
    <x v="3861"/>
    <s v="MC-07"/>
    <s v="48.83N, 169.68E"/>
    <n v="100"/>
    <n v="24621"/>
    <n v="24621"/>
    <x v="4"/>
  </r>
  <r>
    <n v="19"/>
    <x v="3862"/>
    <s v="MC-07"/>
    <s v="59.60N, 160.16E"/>
    <n v="106"/>
    <n v="31157"/>
    <n v="0"/>
    <x v="4"/>
  </r>
  <r>
    <n v="45"/>
    <x v="1069"/>
    <s v="MC-12"/>
    <s v="5.24N, 43.05E"/>
    <n v="88"/>
    <n v="4731"/>
    <n v="4731"/>
    <x v="11"/>
  </r>
  <r>
    <n v="61"/>
    <x v="3043"/>
    <s v="MC-26"/>
    <s v="51.46S, 32.27W"/>
    <n v="152"/>
    <n v="17718"/>
    <n v="0"/>
    <x v="13"/>
  </r>
  <r>
    <n v="39"/>
    <x v="3863"/>
    <s v="MC-24"/>
    <s v="45.09S, 168.21W"/>
    <n v="905"/>
    <n v="9985"/>
    <n v="0"/>
    <x v="10"/>
  </r>
  <r>
    <n v="26"/>
    <x v="3864"/>
    <s v="MC-28"/>
    <s v="32.99S, 91.91E"/>
    <n v="702"/>
    <n v="5812"/>
    <n v="0"/>
    <x v="18"/>
  </r>
  <r>
    <n v="18"/>
    <x v="3865"/>
    <s v="MC-23"/>
    <s v="10.33S, 157.91E"/>
    <n v="48"/>
    <n v="8000"/>
    <n v="8000"/>
    <x v="6"/>
  </r>
  <r>
    <n v="47"/>
    <x v="2334"/>
    <s v="MC-12"/>
    <s v="23.72N, 5.25E"/>
    <n v="77"/>
    <n v="3461"/>
    <n v="3461"/>
    <x v="11"/>
  </r>
  <r>
    <n v="88"/>
    <x v="3866"/>
    <s v="MC-19"/>
    <s v="15.47S, 24.19W"/>
    <n v="88"/>
    <n v="5812"/>
    <n v="5812"/>
    <x v="14"/>
  </r>
  <r>
    <n v="45"/>
    <x v="3867"/>
    <s v="MC-21"/>
    <s v="9.59S, 70.63E"/>
    <n v="292"/>
    <n v="5076"/>
    <n v="0"/>
    <x v="27"/>
  </r>
  <r>
    <n v="17"/>
    <x v="3868"/>
    <s v="MC-06"/>
    <s v="35.11N, 108.85E"/>
    <n v="905"/>
    <n v="7752"/>
    <n v="0"/>
    <x v="8"/>
  </r>
  <r>
    <n v="42"/>
    <x v="3869"/>
    <s v="MC-15"/>
    <s v="25.90N, 163.38E"/>
    <n v="19"/>
    <n v="1396"/>
    <n v="1396"/>
    <x v="12"/>
  </r>
  <r>
    <n v="83"/>
    <x v="3870"/>
    <s v="MC-06"/>
    <s v="43.48N, 68.85E"/>
    <n v="120"/>
    <n v="756"/>
    <n v="0"/>
    <x v="8"/>
  </r>
  <r>
    <n v="18"/>
    <x v="3239"/>
    <s v="MC-16"/>
    <s v="21.55S, 178.54W"/>
    <n v="344"/>
    <n v="3313"/>
    <n v="0"/>
    <x v="21"/>
  </r>
  <r>
    <n v="47"/>
    <x v="3820"/>
    <s v="MC-11"/>
    <s v="10.88N, 20.93W"/>
    <n v="447"/>
    <n v="5812"/>
    <n v="0"/>
    <x v="22"/>
  </r>
  <r>
    <n v="44"/>
    <x v="3288"/>
    <s v="MC-01"/>
    <s v="67.56N, 111.87E"/>
    <n v="120"/>
    <n v="4731"/>
    <n v="0"/>
    <x v="19"/>
  </r>
  <r>
    <n v="27"/>
    <x v="3871"/>
    <s v="MC-28"/>
    <s v="54.48S, 112.26E"/>
    <n v="128"/>
    <n v="2461"/>
    <n v="0"/>
    <x v="18"/>
  </r>
  <r>
    <n v="42"/>
    <x v="2865"/>
    <s v="MC-15"/>
    <s v="8.97N, 157.31E"/>
    <n v="344"/>
    <n v="5436"/>
    <n v="0"/>
    <x v="12"/>
  </r>
  <r>
    <n v="26"/>
    <x v="132"/>
    <s v="MC-27"/>
    <s v="44.32S, 46.56E"/>
    <n v="85"/>
    <n v="4563"/>
    <n v="4563"/>
    <x v="17"/>
  </r>
  <r>
    <n v="24"/>
    <x v="875"/>
    <s v="MC-29"/>
    <s v="37.85S, 125.43E"/>
    <n v="15"/>
    <n v="6832"/>
    <n v="6832"/>
    <x v="3"/>
  </r>
  <r>
    <n v="82"/>
    <x v="114"/>
    <s v="MC-29"/>
    <s v="48.37S, 157.43E"/>
    <n v="252"/>
    <n v="13054"/>
    <n v="0"/>
    <x v="3"/>
  </r>
  <r>
    <n v="44"/>
    <x v="3469"/>
    <s v="MC-07"/>
    <s v="46.81N, 145.10E"/>
    <n v="231"/>
    <n v="10313"/>
    <n v="0"/>
    <x v="4"/>
  </r>
  <r>
    <n v="77"/>
    <x v="3872"/>
    <s v="MC-22"/>
    <s v="14.84S, 95.74E"/>
    <n v="1270"/>
    <n v="2324"/>
    <n v="0"/>
    <x v="9"/>
  </r>
  <r>
    <n v="22"/>
    <x v="1511"/>
    <s v="MC-12"/>
    <s v="15.76N, 41.51E"/>
    <n v="221"/>
    <n v="6006"/>
    <n v="0"/>
    <x v="11"/>
  </r>
  <r>
    <n v="26"/>
    <x v="3873"/>
    <s v="MC-21"/>
    <s v="26.18S, 79.49E"/>
    <n v="32"/>
    <n v="6618"/>
    <n v="6618"/>
    <x v="27"/>
  </r>
  <r>
    <n v="65"/>
    <x v="3219"/>
    <s v="MC-19"/>
    <s v="14.03S, 3.19W"/>
    <n v="252"/>
    <n v="6618"/>
    <n v="0"/>
    <x v="14"/>
  </r>
  <r>
    <n v="26"/>
    <x v="3874"/>
    <s v="MC-21"/>
    <s v="27.80S, 52.90E"/>
    <n v="1270"/>
    <n v="2461"/>
    <n v="0"/>
    <x v="27"/>
  </r>
  <r>
    <n v="52"/>
    <x v="3599"/>
    <s v="MC-17"/>
    <s v="2.39S, 102.24W"/>
    <n v="175"/>
    <n v="6618"/>
    <n v="0"/>
    <x v="20"/>
  </r>
  <r>
    <n v="101"/>
    <x v="3875"/>
    <s v="MC-07"/>
    <s v="61.95N, 169.22E"/>
    <n v="72"/>
    <n v="10313"/>
    <n v="10313"/>
    <x v="4"/>
  </r>
  <r>
    <n v="38"/>
    <x v="735"/>
    <s v="MC-01"/>
    <s v="82.09N, 95.82W"/>
    <n v="264"/>
    <n v="15700"/>
    <n v="0"/>
    <x v="19"/>
  </r>
  <r>
    <n v="52"/>
    <x v="3876"/>
    <s v="MC-09"/>
    <s v="16.98N, 134.67W"/>
    <n v="142"/>
    <n v="11382"/>
    <n v="0"/>
    <x v="5"/>
  </r>
  <r>
    <n v="29"/>
    <x v="3349"/>
    <s v="MC-24"/>
    <s v="35.53S, 138.58W"/>
    <n v="631"/>
    <n v="2599"/>
    <n v="0"/>
    <x v="10"/>
  </r>
  <r>
    <n v="89"/>
    <x v="3877"/>
    <s v="MC-30"/>
    <s v="70.77S, 95.19W"/>
    <n v="34"/>
    <n v="5622"/>
    <n v="5622"/>
    <x v="15"/>
  </r>
  <r>
    <n v="23"/>
    <x v="516"/>
    <s v="MC-16"/>
    <s v="28.59S, 154.93W"/>
    <n v="120"/>
    <n v="7512"/>
    <n v="0"/>
    <x v="21"/>
  </r>
  <r>
    <n v="10"/>
    <x v="3878"/>
    <s v="MC-18"/>
    <s v="26.90S, 64.23W"/>
    <n v="389"/>
    <n v="4563"/>
    <n v="0"/>
    <x v="25"/>
  </r>
  <r>
    <n v="72"/>
    <x v="1959"/>
    <s v="MC-17"/>
    <s v="21.92S, 130.47W"/>
    <n v="277"/>
    <n v="7512"/>
    <n v="0"/>
    <x v="20"/>
  </r>
  <r>
    <n v="42"/>
    <x v="3879"/>
    <s v="MC-15"/>
    <s v="25.63N, 138.78E"/>
    <n v="482"/>
    <n v="5436"/>
    <n v="0"/>
    <x v="12"/>
  </r>
  <r>
    <n v="27"/>
    <x v="495"/>
    <s v="MC-28"/>
    <s v="51.78S, 109.74E"/>
    <n v="212"/>
    <n v="20205"/>
    <n v="0"/>
    <x v="18"/>
  </r>
  <r>
    <n v="76"/>
    <x v="3880"/>
    <s v="MC-08"/>
    <s v="29.27N, 178.88W"/>
    <n v="65"/>
    <n v="15109"/>
    <n v="15109"/>
    <x v="28"/>
  </r>
  <r>
    <n v="17"/>
    <x v="3881"/>
    <s v="MC-13"/>
    <s v="24.83N, 69.37E"/>
    <n v="27"/>
    <n v="6006"/>
    <n v="6006"/>
    <x v="0"/>
  </r>
  <r>
    <n v="14"/>
    <x v="2601"/>
    <s v="MC-11"/>
    <s v="24.80N, 12.98W"/>
    <n v="29"/>
    <n v="4398"/>
    <n v="4398"/>
    <x v="22"/>
  </r>
  <r>
    <n v="82"/>
    <x v="1892"/>
    <s v="MC-23"/>
    <s v="24.57S, 144.39E"/>
    <n v="120"/>
    <n v="7512"/>
    <n v="0"/>
    <x v="6"/>
  </r>
  <r>
    <n v="77"/>
    <x v="3882"/>
    <s v="MC-21"/>
    <s v="25.41S, 85.15E"/>
    <n v="1057"/>
    <n v="13527"/>
    <n v="0"/>
    <x v="27"/>
  </r>
  <r>
    <n v="71"/>
    <x v="3883"/>
    <s v="MC-24"/>
    <s v="48.91S, 135.36W"/>
    <n v="142"/>
    <n v="72463"/>
    <n v="0"/>
    <x v="10"/>
  </r>
  <r>
    <n v="35"/>
    <x v="3884"/>
    <s v="MC-17"/>
    <s v="8.79S, 108.27W"/>
    <n v="365"/>
    <n v="1010"/>
    <n v="0"/>
    <x v="20"/>
  </r>
  <r>
    <n v="51"/>
    <x v="3885"/>
    <s v="MC-26"/>
    <s v="50.47S, 37.91W"/>
    <n v="93"/>
    <n v="629"/>
    <n v="629"/>
    <x v="13"/>
  </r>
  <r>
    <n v="4"/>
    <x v="3886"/>
    <s v="MC-26"/>
    <s v="34.52S, 10.12W"/>
    <n v="82"/>
    <n v="9985"/>
    <n v="9985"/>
    <x v="13"/>
  </r>
  <r>
    <n v="85"/>
    <x v="2929"/>
    <s v="MC-22"/>
    <s v="22.04S, 108.02E"/>
    <n v="196"/>
    <n v="12178"/>
    <n v="0"/>
    <x v="9"/>
  </r>
  <r>
    <n v="30"/>
    <x v="3887"/>
    <s v="MC-03"/>
    <s v="37.35N, 68.10W"/>
    <n v="41"/>
    <n v="27536"/>
    <n v="27536"/>
    <x v="24"/>
  </r>
  <r>
    <n v="64"/>
    <x v="3888"/>
    <s v="MC-28"/>
    <s v="64.02S, 70.79E"/>
    <n v="72"/>
    <n v="9366"/>
    <n v="9366"/>
    <x v="18"/>
  </r>
  <r>
    <n v="42"/>
    <x v="3889"/>
    <s v="MC-15"/>
    <s v="9.09N, 167.62E"/>
    <n v="45"/>
    <n v="3461"/>
    <n v="3461"/>
    <x v="12"/>
  </r>
  <r>
    <n v="12"/>
    <x v="3890"/>
    <s v="MC-17"/>
    <s v="20.98S, 102.40W"/>
    <n v="181"/>
    <n v="9366"/>
    <n v="0"/>
    <x v="20"/>
  </r>
  <r>
    <n v="34"/>
    <x v="2123"/>
    <s v="MC-14"/>
    <s v="26.99N, 114.16E"/>
    <n v="482"/>
    <n v="3612"/>
    <n v="0"/>
    <x v="1"/>
  </r>
  <r>
    <n v="54"/>
    <x v="724"/>
    <s v="MC-14"/>
    <s v="7.35N, 108.85E"/>
    <n v="142"/>
    <n v="7052"/>
    <n v="0"/>
    <x v="1"/>
  </r>
  <r>
    <n v="72"/>
    <x v="3891"/>
    <s v="MC-25"/>
    <s v="45.23S, 111.43W"/>
    <n v="27"/>
    <n v="11382"/>
    <n v="11382"/>
    <x v="16"/>
  </r>
  <r>
    <n v="58"/>
    <x v="914"/>
    <s v="MC-26"/>
    <s v="52.25S, 5.69W"/>
    <n v="34"/>
    <n v="13054"/>
    <n v="13054"/>
    <x v="13"/>
  </r>
  <r>
    <n v="43"/>
    <x v="3892"/>
    <s v="MC-17"/>
    <s v="2.11S, 93.69W"/>
    <n v="524"/>
    <n v="3022"/>
    <n v="0"/>
    <x v="20"/>
  </r>
  <r>
    <n v="61"/>
    <x v="928"/>
    <s v="MC-30"/>
    <s v="78.64S, 4.22W"/>
    <n v="109"/>
    <n v="9670"/>
    <n v="0"/>
    <x v="15"/>
  </r>
  <r>
    <n v="60"/>
    <x v="3893"/>
    <s v="MC-26"/>
    <s v="50.28S, 16.93W"/>
    <n v="124"/>
    <n v="1138"/>
    <n v="0"/>
    <x v="13"/>
  </r>
  <r>
    <n v="30"/>
    <x v="3894"/>
    <s v="MC-10"/>
    <s v="20.07N, 64.66W"/>
    <n v="93"/>
    <n v="6205"/>
    <n v="6205"/>
    <x v="23"/>
  </r>
  <r>
    <n v="60"/>
    <x v="2753"/>
    <s v="MC-26"/>
    <s v="36.59S, 13.31W"/>
    <n v="212"/>
    <n v="23366"/>
    <n v="0"/>
    <x v="13"/>
  </r>
  <r>
    <n v="86"/>
    <x v="1925"/>
    <s v="MC-01"/>
    <s v="85.96N, 133.81E"/>
    <n v="307"/>
    <n v="629"/>
    <n v="0"/>
    <x v="19"/>
  </r>
  <r>
    <n v="62"/>
    <x v="2484"/>
    <s v="MC-20"/>
    <s v="21.97S, 35.89E"/>
    <n v="80"/>
    <n v="3919"/>
    <n v="3919"/>
    <x v="26"/>
  </r>
  <r>
    <n v="32"/>
    <x v="3895"/>
    <s v="MC-17"/>
    <s v="29.91S, 99.84W"/>
    <n v="85"/>
    <n v="15109"/>
    <n v="15109"/>
    <x v="20"/>
  </r>
  <r>
    <n v="64"/>
    <x v="3896"/>
    <s v="MC-28"/>
    <s v="58.60S, 71.48E"/>
    <n v="702"/>
    <n v="4731"/>
    <n v="0"/>
    <x v="18"/>
  </r>
  <r>
    <n v="45"/>
    <x v="1083"/>
    <s v="MC-13"/>
    <s v="6.24N, 65.68E"/>
    <n v="221"/>
    <n v="1267"/>
    <n v="0"/>
    <x v="0"/>
  </r>
  <r>
    <n v="12"/>
    <x v="3897"/>
    <s v="MC-17"/>
    <s v="14.88S, 102.82W"/>
    <n v="181"/>
    <n v="6006"/>
    <n v="0"/>
    <x v="20"/>
  </r>
  <r>
    <n v="74"/>
    <x v="1656"/>
    <s v="MC-12"/>
    <s v="18.57N, 19.06E"/>
    <n v="65"/>
    <n v="629"/>
    <n v="629"/>
    <x v="11"/>
  </r>
  <r>
    <n v="17"/>
    <x v="3898"/>
    <s v="MC-14"/>
    <s v="3.78N, 110.06E"/>
    <n v="157"/>
    <n v="3764"/>
    <n v="0"/>
    <x v="1"/>
  </r>
  <r>
    <n v="28"/>
    <x v="3899"/>
    <s v="MC-25"/>
    <s v="61.72S, 83.02W"/>
    <n v="7"/>
    <n v="2461"/>
    <n v="2461"/>
    <x v="16"/>
  </r>
  <r>
    <n v="84"/>
    <x v="3900"/>
    <s v="MC-07"/>
    <s v="43.11N, 135.34E"/>
    <n v="169"/>
    <n v="5255"/>
    <n v="0"/>
    <x v="4"/>
  </r>
  <r>
    <n v="51"/>
    <x v="3901"/>
    <s v="MC-26"/>
    <s v="46.94S, 42.27W"/>
    <n v="85"/>
    <n v="2324"/>
    <n v="2324"/>
    <x v="13"/>
  </r>
  <r>
    <n v="40"/>
    <x v="3902"/>
    <s v="MC-23"/>
    <s v="18.58S, 155.98E"/>
    <n v="292"/>
    <n v="7052"/>
    <n v="0"/>
    <x v="6"/>
  </r>
  <r>
    <n v="17"/>
    <x v="3903"/>
    <s v="MC-06"/>
    <s v="37.32N, 109.59E"/>
    <n v="25"/>
    <n v="6006"/>
    <n v="6006"/>
    <x v="8"/>
  </r>
  <r>
    <n v="84"/>
    <x v="3904"/>
    <s v="MC-07"/>
    <s v="52.02N, 137.06E"/>
    <n v="11"/>
    <n v="2880"/>
    <n v="2880"/>
    <x v="4"/>
  </r>
  <r>
    <n v="60"/>
    <x v="3905"/>
    <s v="MC-26"/>
    <s v="62.39S, 25.60W"/>
    <n v="252"/>
    <n v="12178"/>
    <n v="0"/>
    <x v="13"/>
  </r>
  <r>
    <n v="27"/>
    <x v="850"/>
    <s v="MC-30"/>
    <s v="73.84S, 93.34E"/>
    <n v="48"/>
    <n v="20205"/>
    <n v="20205"/>
    <x v="15"/>
  </r>
  <r>
    <n v="52"/>
    <x v="3906"/>
    <s v="MC-09"/>
    <s v="14.77N, 126.93W"/>
    <n v="231"/>
    <n v="2188"/>
    <n v="0"/>
    <x v="5"/>
  </r>
  <r>
    <n v="44"/>
    <x v="3907"/>
    <s v="MC-07"/>
    <s v="53.99N, 135.77E"/>
    <n v="48"/>
    <n v="8519"/>
    <n v="8519"/>
    <x v="4"/>
  </r>
  <r>
    <n v="69"/>
    <x v="3520"/>
    <s v="MC-01"/>
    <s v="68.22N, 150.15E"/>
    <n v="12"/>
    <n v="41937"/>
    <n v="41937"/>
    <x v="19"/>
  </r>
  <r>
    <n v="60"/>
    <x v="3908"/>
    <s v="MC-26"/>
    <s v="51.20S, 45.10W"/>
    <n v="25"/>
    <n v="45837"/>
    <n v="45837"/>
    <x v="13"/>
  </r>
  <r>
    <n v="26"/>
    <x v="2217"/>
    <s v="MC-28"/>
    <s v="54.64S, 78.36E"/>
    <n v="37"/>
    <n v="9074"/>
    <n v="9074"/>
    <x v="18"/>
  </r>
  <r>
    <n v="70"/>
    <x v="3083"/>
    <s v="MC-19"/>
    <s v="16.87S, 42.88W"/>
    <n v="45"/>
    <n v="11382"/>
    <n v="11382"/>
    <x v="14"/>
  </r>
  <r>
    <n v="85"/>
    <x v="3909"/>
    <s v="MC-13"/>
    <s v="18.93N, 84.83E"/>
    <n v="631"/>
    <n v="6409"/>
    <n v="0"/>
    <x v="0"/>
  </r>
  <r>
    <n v="44"/>
    <x v="3910"/>
    <s v="MC-01"/>
    <s v="79.72N, 124.88E"/>
    <n v="572"/>
    <n v="4235"/>
    <n v="0"/>
    <x v="19"/>
  </r>
  <r>
    <n v="2"/>
    <x v="326"/>
    <s v="MC-14"/>
    <s v="11.36N, 94.70E"/>
    <n v="128"/>
    <n v="5436"/>
    <n v="0"/>
    <x v="1"/>
  </r>
  <r>
    <n v="10"/>
    <x v="3911"/>
    <s v="MC-26"/>
    <s v="46.65S, 41.90W"/>
    <n v="120"/>
    <n v="5436"/>
    <n v="0"/>
    <x v="13"/>
  </r>
  <r>
    <n v="98"/>
    <x v="3912"/>
    <s v="MC-28"/>
    <s v="55.24S, 95.80E"/>
    <n v="1270"/>
    <n v="8000"/>
    <n v="0"/>
    <x v="18"/>
  </r>
  <r>
    <n v="56"/>
    <x v="3913"/>
    <s v="MC-26"/>
    <s v="48.97S, 54.92W"/>
    <n v="72"/>
    <n v="7512"/>
    <n v="7512"/>
    <x v="13"/>
  </r>
  <r>
    <n v="42"/>
    <x v="595"/>
    <s v="MC-07"/>
    <s v="41.02N, 154.89E"/>
    <n v="47"/>
    <n v="4076"/>
    <n v="4076"/>
    <x v="4"/>
  </r>
  <r>
    <n v="37"/>
    <x v="3914"/>
    <s v="MC-22"/>
    <s v="3.96S, 132.70E"/>
    <n v="631"/>
    <n v="4235"/>
    <n v="0"/>
    <x v="9"/>
  </r>
  <r>
    <n v="99"/>
    <x v="3915"/>
    <s v="MC-05"/>
    <s v="46.71N, 16.79E"/>
    <n v="169"/>
    <n v="10654"/>
    <n v="0"/>
    <x v="2"/>
  </r>
  <r>
    <n v="53"/>
    <x v="3916"/>
    <s v="MC-30"/>
    <s v="66.43S, 165.49W"/>
    <n v="72"/>
    <n v="27536"/>
    <n v="27536"/>
    <x v="15"/>
  </r>
  <r>
    <n v="10"/>
    <x v="3917"/>
    <s v="MC-18"/>
    <s v="2.93S, 61.46W"/>
    <n v="133"/>
    <n v="3612"/>
    <n v="0"/>
    <x v="25"/>
  </r>
  <r>
    <n v="95"/>
    <x v="1083"/>
    <s v="MC-10"/>
    <s v="19.17N, 80.26W"/>
    <n v="1270"/>
    <n v="1138"/>
    <n v="0"/>
    <x v="23"/>
  </r>
  <r>
    <n v="69"/>
    <x v="1422"/>
    <s v="MC-01"/>
    <s v="74.32N, 178.71E"/>
    <n v="113"/>
    <n v="35789"/>
    <n v="0"/>
    <x v="19"/>
  </r>
  <r>
    <n v="56"/>
    <x v="1941"/>
    <s v="MC-25"/>
    <s v="53.44S, 70.15W"/>
    <n v="231"/>
    <n v="6205"/>
    <n v="0"/>
    <x v="16"/>
  </r>
  <r>
    <n v="23"/>
    <x v="3918"/>
    <s v="MC-16"/>
    <s v="4.91S, 165.71W"/>
    <n v="252"/>
    <n v="4902"/>
    <n v="0"/>
    <x v="21"/>
  </r>
  <r>
    <n v="100"/>
    <x v="3919"/>
    <s v="MC-24"/>
    <s v="55.21S, 164.80W"/>
    <n v="128"/>
    <n v="5812"/>
    <n v="0"/>
    <x v="10"/>
  </r>
  <r>
    <n v="46"/>
    <x v="1900"/>
    <s v="MC-30"/>
    <s v="66.13S, 124.05W"/>
    <n v="14"/>
    <n v="1526"/>
    <n v="1526"/>
    <x v="15"/>
  </r>
  <r>
    <n v="44"/>
    <x v="3920"/>
    <s v="MC-06"/>
    <s v="62.60N, 116.71E"/>
    <n v="48"/>
    <n v="1010"/>
    <n v="1010"/>
    <x v="8"/>
  </r>
  <r>
    <n v="47"/>
    <x v="3486"/>
    <s v="MC-04"/>
    <s v="40.40N, 17.78W"/>
    <n v="48"/>
    <n v="8519"/>
    <n v="8519"/>
    <x v="7"/>
  </r>
  <r>
    <n v="41"/>
    <x v="3921"/>
    <s v="MC-01"/>
    <s v="82.37N, 17.32E"/>
    <n v="11"/>
    <n v="7279"/>
    <n v="7279"/>
    <x v="19"/>
  </r>
  <r>
    <n v="56"/>
    <x v="3922"/>
    <s v="MC-25"/>
    <s v="33.05S, 91.51W"/>
    <n v="241"/>
    <n v="15109"/>
    <n v="0"/>
    <x v="16"/>
  </r>
  <r>
    <n v="35"/>
    <x v="3923"/>
    <s v="MC-17"/>
    <s v="9.01S, 98.40W"/>
    <n v="109"/>
    <n v="1138"/>
    <n v="0"/>
    <x v="20"/>
  </r>
  <r>
    <n v="66"/>
    <x v="3924"/>
    <s v="MC-15"/>
    <s v="9.52N, 141.22E"/>
    <n v="572"/>
    <n v="2739"/>
    <n v="0"/>
    <x v="12"/>
  </r>
  <r>
    <n v="2"/>
    <x v="3925"/>
    <s v="MC-14"/>
    <s v="4.01N, 131.70E"/>
    <n v="90"/>
    <n v="1656"/>
    <n v="1656"/>
    <x v="1"/>
  </r>
  <r>
    <n v="32"/>
    <x v="3926"/>
    <s v="MC-25"/>
    <s v="50.30S, 110.25W"/>
    <n v="117"/>
    <n v="4563"/>
    <n v="0"/>
    <x v="16"/>
  </r>
  <r>
    <n v="5"/>
    <x v="3927"/>
    <s v="MC-21"/>
    <s v="20.22S, 51.84E"/>
    <n v="57"/>
    <n v="6618"/>
    <n v="6618"/>
    <x v="27"/>
  </r>
  <r>
    <n v="98"/>
    <x v="2927"/>
    <s v="MC-28"/>
    <s v="45.28S, 68.42E"/>
    <n v="45"/>
    <n v="16330"/>
    <n v="16330"/>
    <x v="18"/>
  </r>
  <r>
    <n v="53"/>
    <x v="3928"/>
    <s v="MC-30"/>
    <s v="69.66S, 171.95W"/>
    <n v="447"/>
    <n v="756"/>
    <n v="0"/>
    <x v="15"/>
  </r>
  <r>
    <n v="18"/>
    <x v="3929"/>
    <s v="MC-23"/>
    <s v="13.20S, 166.03E"/>
    <n v="77"/>
    <n v="3313"/>
    <n v="3313"/>
    <x v="6"/>
  </r>
  <r>
    <n v="99"/>
    <x v="3930"/>
    <s v="MC-05"/>
    <s v="52.91N, 5.26E"/>
    <n v="572"/>
    <n v="101649"/>
    <n v="0"/>
    <x v="2"/>
  </r>
  <r>
    <n v="66"/>
    <x v="1361"/>
    <s v="MC-15"/>
    <s v="24.02N, 160.54E"/>
    <n v="221"/>
    <n v="4398"/>
    <n v="0"/>
    <x v="12"/>
  </r>
  <r>
    <n v="55"/>
    <x v="3931"/>
    <s v="MC-07"/>
    <s v="54.00N, 165.23E"/>
    <n v="124"/>
    <n v="2188"/>
    <n v="0"/>
    <x v="4"/>
  </r>
  <r>
    <n v="47"/>
    <x v="51"/>
    <s v="MC-11"/>
    <s v="23.65N, 7.20W"/>
    <n v="100"/>
    <n v="8000"/>
    <n v="8000"/>
    <x v="22"/>
  </r>
  <r>
    <n v="27"/>
    <x v="3932"/>
    <s v="MC-30"/>
    <s v="72.95S, 109.50E"/>
    <n v="93"/>
    <n v="10654"/>
    <n v="10654"/>
    <x v="15"/>
  </r>
  <r>
    <n v="32"/>
    <x v="229"/>
    <s v="MC-25"/>
    <s v="61.44S, 118.07W"/>
    <n v="50"/>
    <n v="27536"/>
    <n v="27536"/>
    <x v="16"/>
  </r>
  <r>
    <n v="27"/>
    <x v="3933"/>
    <s v="MC-29"/>
    <s v="55.87S, 121.29E"/>
    <n v="389"/>
    <n v="2188"/>
    <n v="0"/>
    <x v="3"/>
  </r>
  <r>
    <n v="47"/>
    <x v="3934"/>
    <s v="MC-11"/>
    <s v="5.80N, 2.08W"/>
    <n v="57"/>
    <n v="2599"/>
    <n v="2599"/>
    <x v="22"/>
  </r>
  <r>
    <n v="87"/>
    <x v="3935"/>
    <s v="MC-26"/>
    <s v="47.86S, 12.76W"/>
    <n v="157"/>
    <n v="8255"/>
    <n v="0"/>
    <x v="13"/>
  </r>
  <r>
    <n v="52"/>
    <x v="1109"/>
    <s v="MC-09"/>
    <s v="1.03N, 122.62W"/>
    <n v="120"/>
    <n v="3313"/>
    <n v="0"/>
    <x v="5"/>
  </r>
  <r>
    <n v="76"/>
    <x v="2141"/>
    <s v="MC-01"/>
    <s v="68.16N, 168.04E"/>
    <n v="70"/>
    <n v="20205"/>
    <n v="20205"/>
    <x v="19"/>
  </r>
  <r>
    <n v="77"/>
    <x v="3017"/>
    <s v="MC-28"/>
    <s v="37.43S, 101.92E"/>
    <n v="188"/>
    <n v="2599"/>
    <n v="0"/>
    <x v="18"/>
  </r>
  <r>
    <n v="51"/>
    <x v="3936"/>
    <s v="MC-26"/>
    <s v="55.79S, 52.27W"/>
    <n v="75"/>
    <n v="4235"/>
    <n v="4235"/>
    <x v="13"/>
  </r>
  <r>
    <n v="26"/>
    <x v="3795"/>
    <s v="MC-28"/>
    <s v="58.07S, 63.14E"/>
    <n v="41"/>
    <n v="21171"/>
    <n v="21171"/>
    <x v="18"/>
  </r>
  <r>
    <n v="8"/>
    <x v="3023"/>
    <s v="MC-30"/>
    <s v="73.08S, 7.77E"/>
    <n v="22"/>
    <n v="101649"/>
    <n v="101649"/>
    <x v="15"/>
  </r>
  <r>
    <n v="55"/>
    <x v="797"/>
    <s v="MC-07"/>
    <s v="51.26N, 143.07E"/>
    <n v="34"/>
    <n v="7052"/>
    <n v="7052"/>
    <x v="4"/>
  </r>
  <r>
    <n v="100"/>
    <x v="2722"/>
    <s v="MC-30"/>
    <s v="68.68S, 153.32W"/>
    <n v="24"/>
    <n v="15700"/>
    <n v="15700"/>
    <x v="15"/>
  </r>
  <r>
    <n v="7"/>
    <x v="3937"/>
    <s v="MC-04"/>
    <s v="45.33N, 54.94W"/>
    <n v="277"/>
    <n v="10654"/>
    <n v="0"/>
    <x v="7"/>
  </r>
  <r>
    <n v="38"/>
    <x v="3938"/>
    <s v="MC-01"/>
    <s v="84.03N, 108.21W"/>
    <n v="181"/>
    <n v="26004"/>
    <n v="0"/>
    <x v="19"/>
  </r>
  <r>
    <n v="86"/>
    <x v="1904"/>
    <s v="MC-07"/>
    <s v="53.44N, 137.48E"/>
    <n v="15"/>
    <n v="16330"/>
    <n v="16330"/>
    <x v="4"/>
  </r>
  <r>
    <n v="62"/>
    <x v="3939"/>
    <s v="MC-20"/>
    <s v="5.31S, 43.37E"/>
    <n v="93"/>
    <n v="4076"/>
    <n v="4076"/>
    <x v="26"/>
  </r>
  <r>
    <n v="47"/>
    <x v="5"/>
    <s v="MC-11"/>
    <s v="28.58N, 26.57W"/>
    <n v="77"/>
    <n v="14551"/>
    <n v="14551"/>
    <x v="22"/>
  </r>
  <r>
    <n v="11"/>
    <x v="3169"/>
    <s v="MC-26"/>
    <s v="56.00S, 16.07W"/>
    <n v="59"/>
    <n v="9366"/>
    <n v="9366"/>
    <x v="13"/>
  </r>
  <r>
    <n v="6"/>
    <x v="3940"/>
    <s v="MC-01"/>
    <s v="82.04N, 145.25E"/>
    <n v="1057"/>
    <n v="38630"/>
    <n v="0"/>
    <x v="19"/>
  </r>
  <r>
    <n v="62"/>
    <x v="3941"/>
    <s v="MC-20"/>
    <s v="20.79S, 12.79E"/>
    <n v="482"/>
    <n v="13054"/>
    <n v="0"/>
    <x v="26"/>
  </r>
  <r>
    <n v="38"/>
    <x v="3942"/>
    <s v="MC-01"/>
    <s v="89.96N, 116.64W"/>
    <n v="27"/>
    <n v="3919"/>
    <n v="3919"/>
    <x v="19"/>
  </r>
  <r>
    <n v="2"/>
    <x v="3943"/>
    <s v="MC-14"/>
    <s v="7.14N, 118.72E"/>
    <n v="117"/>
    <n v="2324"/>
    <n v="0"/>
    <x v="1"/>
  </r>
  <r>
    <n v="95"/>
    <x v="360"/>
    <s v="MC-10"/>
    <s v="22.63N, 88.71W"/>
    <n v="34"/>
    <n v="4398"/>
    <n v="4398"/>
    <x v="23"/>
  </r>
  <r>
    <n v="5"/>
    <x v="3944"/>
    <s v="MC-13"/>
    <s v="15.21N, 46.95E"/>
    <n v="572"/>
    <n v="7512"/>
    <n v="0"/>
    <x v="0"/>
  </r>
  <r>
    <n v="6"/>
    <x v="3945"/>
    <s v="MC-07"/>
    <s v="63.70N, 154.16E"/>
    <n v="113"/>
    <n v="9074"/>
    <n v="0"/>
    <x v="4"/>
  </r>
  <r>
    <n v="90"/>
    <x v="3946"/>
    <s v="MC-30"/>
    <s v="69.57S, 165.09W"/>
    <n v="37"/>
    <n v="8255"/>
    <n v="8255"/>
    <x v="15"/>
  </r>
  <r>
    <n v="72"/>
    <x v="3947"/>
    <s v="MC-17"/>
    <s v="16.06S, 116.37W"/>
    <n v="482"/>
    <n v="1138"/>
    <n v="0"/>
    <x v="20"/>
  </r>
  <r>
    <n v="57"/>
    <x v="611"/>
    <s v="MC-25"/>
    <s v="51.21S, 107.89W"/>
    <n v="905"/>
    <n v="3919"/>
    <n v="0"/>
    <x v="16"/>
  </r>
  <r>
    <n v="34"/>
    <x v="3948"/>
    <s v="MC-14"/>
    <s v="17.62N, 104.23E"/>
    <n v="20"/>
    <n v="9985"/>
    <n v="9985"/>
    <x v="1"/>
  </r>
  <r>
    <n v="23"/>
    <x v="3949"/>
    <s v="MC-16"/>
    <s v="4.88S, 152.42W"/>
    <n v="181"/>
    <n v="1920"/>
    <n v="0"/>
    <x v="21"/>
  </r>
  <r>
    <n v="35"/>
    <x v="527"/>
    <s v="MC-17"/>
    <s v="10.56S, 96.82W"/>
    <n v="45"/>
    <n v="4563"/>
    <n v="4563"/>
    <x v="20"/>
  </r>
  <r>
    <n v="86"/>
    <x v="3950"/>
    <s v="MC-01"/>
    <s v="84.43N, 112.73E"/>
    <n v="277"/>
    <n v="4563"/>
    <n v="0"/>
    <x v="19"/>
  </r>
  <r>
    <n v="89"/>
    <x v="2266"/>
    <s v="MC-25"/>
    <s v="58.82S, 116.03W"/>
    <n v="85"/>
    <n v="4235"/>
    <n v="4235"/>
    <x v="16"/>
  </r>
  <r>
    <n v="75"/>
    <x v="3951"/>
    <s v="MC-22"/>
    <s v="25.97S, 110.38E"/>
    <n v="72"/>
    <n v="7052"/>
    <n v="7052"/>
    <x v="9"/>
  </r>
  <r>
    <n v="34"/>
    <x v="3952"/>
    <s v="MC-14"/>
    <s v="28.66N, 129.88E"/>
    <n v="163"/>
    <n v="7512"/>
    <n v="0"/>
    <x v="1"/>
  </r>
  <r>
    <n v="45"/>
    <x v="3555"/>
    <s v="MC-13"/>
    <s v="11.95N, 54.24E"/>
    <n v="169"/>
    <n v="1267"/>
    <n v="0"/>
    <x v="0"/>
  </r>
  <r>
    <n v="5"/>
    <x v="3953"/>
    <s v="MC-13"/>
    <s v="28.42N, 70.00E"/>
    <n v="36"/>
    <n v="2461"/>
    <n v="2461"/>
    <x v="0"/>
  </r>
  <r>
    <n v="28"/>
    <x v="3954"/>
    <s v="MC-30"/>
    <s v="84.10S, 72.39W"/>
    <n v="9"/>
    <n v="1010"/>
    <n v="1010"/>
    <x v="15"/>
  </r>
  <r>
    <n v="66"/>
    <x v="3955"/>
    <s v="MC-15"/>
    <s v="21.16N, 154.95E"/>
    <n v="572"/>
    <n v="6006"/>
    <n v="0"/>
    <x v="12"/>
  </r>
  <r>
    <n v="76"/>
    <x v="3956"/>
    <s v="MC-02"/>
    <s v="64.43N, 179.76W"/>
    <n v="109"/>
    <n v="1267"/>
    <n v="0"/>
    <x v="29"/>
  </r>
  <r>
    <n v="61"/>
    <x v="3957"/>
    <s v="MC-30"/>
    <s v="81.26S, 23.33W"/>
    <n v="90"/>
    <n v="84631"/>
    <n v="84631"/>
    <x v="15"/>
  </r>
  <r>
    <n v="95"/>
    <x v="2140"/>
    <s v="MC-17"/>
    <s v="9.03S, 101.71W"/>
    <n v="120"/>
    <n v="2324"/>
    <n v="0"/>
    <x v="20"/>
  </r>
  <r>
    <n v="66"/>
    <x v="1769"/>
    <s v="MC-14"/>
    <s v="23.58N, 128.57E"/>
    <n v="36"/>
    <n v="11771"/>
    <n v="11771"/>
    <x v="1"/>
  </r>
  <r>
    <n v="6"/>
    <x v="3958"/>
    <s v="MC-01"/>
    <s v="73.65N, 150.25E"/>
    <n v="113"/>
    <n v="5622"/>
    <n v="0"/>
    <x v="19"/>
  </r>
  <r>
    <n v="33"/>
    <x v="3959"/>
    <s v="MC-05"/>
    <s v="64.20N, 35.70E"/>
    <n v="70"/>
    <n v="3919"/>
    <n v="3919"/>
    <x v="2"/>
  </r>
  <r>
    <n v="87"/>
    <x v="27"/>
    <s v="MC-26"/>
    <s v="44.26S, 18.76W"/>
    <n v="17"/>
    <n v="1920"/>
    <n v="1920"/>
    <x v="13"/>
  </r>
  <r>
    <n v="44"/>
    <x v="1855"/>
    <s v="MC-07"/>
    <s v="46.35N, 125.24E"/>
    <n v="22"/>
    <n v="5255"/>
    <n v="5255"/>
    <x v="4"/>
  </r>
  <r>
    <n v="55"/>
    <x v="2620"/>
    <s v="MC-07"/>
    <s v="42.47N, 144.07E"/>
    <n v="45"/>
    <n v="18486"/>
    <n v="18486"/>
    <x v="4"/>
  </r>
  <r>
    <n v="38"/>
    <x v="336"/>
    <s v="MC-01"/>
    <s v="89.12N, 118.26W"/>
    <n v="120"/>
    <n v="7512"/>
    <n v="0"/>
    <x v="19"/>
  </r>
  <r>
    <n v="69"/>
    <x v="3960"/>
    <s v="MC-02"/>
    <s v="64.13N, 169.72W"/>
    <n v="45"/>
    <n v="17718"/>
    <n v="17718"/>
    <x v="29"/>
  </r>
  <r>
    <n v="46"/>
    <x v="3961"/>
    <s v="MC-30"/>
    <s v="69.53S, 119.64W"/>
    <n v="152"/>
    <n v="10654"/>
    <n v="0"/>
    <x v="15"/>
  </r>
  <r>
    <n v="19"/>
    <x v="1583"/>
    <s v="MC-07"/>
    <s v="39.67N, 167.37E"/>
    <n v="82"/>
    <n v="7279"/>
    <n v="7279"/>
    <x v="4"/>
  </r>
  <r>
    <n v="77"/>
    <x v="3479"/>
    <s v="MC-22"/>
    <s v="25.45S, 94.97E"/>
    <n v="61"/>
    <n v="14025"/>
    <n v="14025"/>
    <x v="9"/>
  </r>
  <r>
    <n v="27"/>
    <x v="3962"/>
    <s v="MC-30"/>
    <s v="73.58S, 114.22E"/>
    <n v="106"/>
    <n v="29243"/>
    <n v="0"/>
    <x v="15"/>
  </r>
  <r>
    <n v="101"/>
    <x v="3963"/>
    <s v="MC-07"/>
    <s v="58.66N, 160.93E"/>
    <n v="24"/>
    <n v="10654"/>
    <n v="10654"/>
    <x v="4"/>
  </r>
  <r>
    <n v="53"/>
    <x v="3964"/>
    <s v="MC-24"/>
    <s v="48.51S, 156.23W"/>
    <n v="14"/>
    <n v="1138"/>
    <n v="1138"/>
    <x v="10"/>
  </r>
  <r>
    <n v="72"/>
    <x v="3875"/>
    <s v="MC-17"/>
    <s v="12.12S, 118.85W"/>
    <n v="85"/>
    <n v="5436"/>
    <n v="5436"/>
    <x v="20"/>
  </r>
  <r>
    <n v="17"/>
    <x v="3965"/>
    <s v="MC-14"/>
    <s v="23.48N, 106.60E"/>
    <n v="29"/>
    <n v="1267"/>
    <n v="1267"/>
    <x v="1"/>
  </r>
  <r>
    <n v="52"/>
    <x v="3966"/>
    <s v="MC-08"/>
    <s v="17.01N, 142.06W"/>
    <n v="416"/>
    <n v="629"/>
    <n v="0"/>
    <x v="28"/>
  </r>
  <r>
    <n v="95"/>
    <x v="3967"/>
    <s v="MC-18"/>
    <s v="9.71S, 77.64W"/>
    <n v="82"/>
    <n v="2324"/>
    <n v="2324"/>
    <x v="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79">
  <r>
    <n v="17"/>
    <d v="2061-06-03T00:00:00"/>
    <s v="MC-13"/>
    <s v="13.17N, 77.80E"/>
    <n v="344"/>
    <n v="5622"/>
    <n v="0"/>
    <x v="0"/>
    <s v="Viking 8"/>
    <n v="2054"/>
    <x v="0"/>
    <x v="0"/>
  </r>
  <r>
    <n v="17"/>
    <d v="2056-06-02T00:00:00"/>
    <s v="MC-14"/>
    <s v="14.93N, 106.00E"/>
    <n v="43"/>
    <n v="2054"/>
    <n v="2054"/>
    <x v="1"/>
    <s v="Viking 8"/>
    <n v="2054"/>
    <x v="1"/>
    <x v="1"/>
  </r>
  <r>
    <n v="47"/>
    <d v="2075-10-18T00:00:00"/>
    <s v="MC-05"/>
    <s v="45.57N, 3.30E"/>
    <n v="9"/>
    <n v="23366"/>
    <n v="23366"/>
    <x v="2"/>
    <s v="Spirit 14"/>
    <n v="2065"/>
    <x v="2"/>
    <x v="2"/>
  </r>
  <r>
    <n v="27"/>
    <d v="2059-08-23T00:00:00"/>
    <s v="MC-29"/>
    <s v="53.79S, 121.01E"/>
    <n v="169"/>
    <n v="72463"/>
    <n v="0"/>
    <x v="3"/>
    <s v="Phobos 6"/>
    <n v="2054"/>
    <x v="3"/>
    <x v="3"/>
  </r>
  <r>
    <n v="19"/>
    <d v="2058-10-24T00:00:00"/>
    <s v="MC-07"/>
    <s v="42.75N, 158.49E"/>
    <n v="96"/>
    <n v="3022"/>
    <n v="3022"/>
    <x v="4"/>
    <s v="Viking 13"/>
    <n v="2056"/>
    <x v="4"/>
    <x v="1"/>
  </r>
  <r>
    <n v="101"/>
    <d v="2072-07-30T00:00:00"/>
    <s v="MC-07"/>
    <s v="40.88N, 162.15E"/>
    <n v="1270"/>
    <n v="2461"/>
    <n v="0"/>
    <x v="4"/>
    <s v="Perseverance 8"/>
    <n v="2071"/>
    <x v="5"/>
    <x v="4"/>
  </r>
  <r>
    <n v="12"/>
    <d v="2058-10-24T00:00:00"/>
    <s v="MC-09"/>
    <s v="6.42N, 119.66W"/>
    <n v="45"/>
    <n v="3764"/>
    <n v="3764"/>
    <x v="5"/>
    <s v="Mariner 20"/>
    <n v="2055"/>
    <x v="4"/>
    <x v="5"/>
  </r>
  <r>
    <n v="82"/>
    <d v="2072-02-17T00:00:00"/>
    <s v="MC-23"/>
    <s v="21.38S, 171.49E"/>
    <n v="137"/>
    <n v="8000"/>
    <n v="0"/>
    <x v="6"/>
    <s v="Phoenix 7"/>
    <n v="2068"/>
    <x v="5"/>
    <x v="6"/>
  </r>
  <r>
    <n v="7"/>
    <d v="2056-12-27T00:00:00"/>
    <s v="MC-04"/>
    <s v="37.86N, 40.31W"/>
    <n v="163"/>
    <n v="6006"/>
    <n v="0"/>
    <x v="7"/>
    <s v="Mariner 12"/>
    <n v="2053"/>
    <x v="1"/>
    <x v="5"/>
  </r>
  <r>
    <n v="79"/>
    <d v="2076-02-14T00:00:00"/>
    <s v="MC-06"/>
    <s v="36.31N, 103.41E"/>
    <n v="252"/>
    <n v="4902"/>
    <n v="0"/>
    <x v="8"/>
    <s v="Rosetta 29"/>
    <n v="2073"/>
    <x v="6"/>
    <x v="5"/>
  </r>
  <r>
    <n v="2"/>
    <d v="2052-09-14T00:00:00"/>
    <s v="MC-22"/>
    <s v="11.95S, 122.63E"/>
    <n v="124"/>
    <n v="1788"/>
    <n v="0"/>
    <x v="9"/>
    <s v="Mariner 6"/>
    <n v="2050"/>
    <x v="7"/>
    <x v="1"/>
  </r>
  <r>
    <n v="39"/>
    <d v="2067-07-17T00:00:00"/>
    <s v="MC-24"/>
    <s v="47.29S, 178.82W"/>
    <n v="482"/>
    <n v="3313"/>
    <n v="0"/>
    <x v="10"/>
    <s v="Pathfinder 9"/>
    <n v="2062"/>
    <x v="8"/>
    <x v="3"/>
  </r>
  <r>
    <n v="22"/>
    <d v="2055-01-06T00:00:00"/>
    <s v="MC-12"/>
    <s v="27.63N, 36.90E"/>
    <n v="128"/>
    <n v="6832"/>
    <n v="0"/>
    <x v="11"/>
    <s v="Phobos 1"/>
    <n v="2053"/>
    <x v="9"/>
    <x v="1"/>
  </r>
  <r>
    <n v="42"/>
    <d v="2070-09-17T00:00:00"/>
    <s v="MC-15"/>
    <s v="22.21N, 175.94E"/>
    <n v="88"/>
    <n v="4076"/>
    <n v="4076"/>
    <x v="12"/>
    <s v="Spirit 6"/>
    <n v="2063"/>
    <x v="10"/>
    <x v="0"/>
  </r>
  <r>
    <n v="61"/>
    <d v="2074-02-21T00:00:00"/>
    <s v="MC-26"/>
    <s v="56.95S, 10.43W"/>
    <n v="103"/>
    <n v="19313"/>
    <n v="0"/>
    <x v="13"/>
    <s v="Opportunity 19"/>
    <n v="2069"/>
    <x v="11"/>
    <x v="3"/>
  </r>
  <r>
    <n v="41"/>
    <d v="2069-09-29T00:00:00"/>
    <s v="MC-05"/>
    <s v="52.72N, 33.24E"/>
    <n v="221"/>
    <n v="45837"/>
    <n v="0"/>
    <x v="2"/>
    <s v="Spirit 5"/>
    <n v="2063"/>
    <x v="12"/>
    <x v="7"/>
  </r>
  <r>
    <n v="51"/>
    <d v="2065-05-28T00:00:00"/>
    <s v="MC-26"/>
    <s v="62.33S, 44.07W"/>
    <n v="128"/>
    <n v="6205"/>
    <n v="0"/>
    <x v="13"/>
    <s v="Opportunity 3"/>
    <n v="2064"/>
    <x v="13"/>
    <x v="4"/>
  </r>
  <r>
    <n v="10"/>
    <d v="2056-10-30T00:00:00"/>
    <s v="MC-19"/>
    <s v="29.56S, 43.00W"/>
    <n v="39"/>
    <n v="14025"/>
    <n v="14025"/>
    <x v="14"/>
    <s v="Mariner 15"/>
    <n v="2054"/>
    <x v="1"/>
    <x v="1"/>
  </r>
  <r>
    <n v="28"/>
    <d v="2060-10-18T00:00:00"/>
    <s v="MC-26"/>
    <s v="64.01S, 43.55W"/>
    <n v="631"/>
    <n v="29243"/>
    <n v="0"/>
    <x v="13"/>
    <s v="Deimos 3"/>
    <n v="2058"/>
    <x v="14"/>
    <x v="1"/>
  </r>
  <r>
    <n v="5"/>
    <d v="2055-07-23T00:00:00"/>
    <s v="MC-12"/>
    <s v="8.68N, 43.52E"/>
    <n v="241"/>
    <n v="5255"/>
    <n v="0"/>
    <x v="11"/>
    <s v="Mariner 10"/>
    <n v="2051"/>
    <x v="9"/>
    <x v="6"/>
  </r>
  <r>
    <n v="55"/>
    <d v="2072-02-05T00:00:00"/>
    <s v="MC-15"/>
    <s v="19.54N, 141.26E"/>
    <n v="416"/>
    <n v="7512"/>
    <n v="0"/>
    <x v="12"/>
    <s v="Opportunity 7"/>
    <n v="2066"/>
    <x v="5"/>
    <x v="7"/>
  </r>
  <r>
    <n v="27"/>
    <d v="2064-01-13T00:00:00"/>
    <s v="MC-30"/>
    <s v="66.36S, 93.62E"/>
    <n v="137"/>
    <n v="5255"/>
    <n v="0"/>
    <x v="15"/>
    <s v="Phobos 6"/>
    <n v="2054"/>
    <x v="15"/>
    <x v="2"/>
  </r>
  <r>
    <n v="56"/>
    <d v="2072-09-01T00:00:00"/>
    <s v="MC-25"/>
    <s v="44.94S, 80.74W"/>
    <n v="447"/>
    <n v="5622"/>
    <n v="0"/>
    <x v="16"/>
    <s v="Opportunity 10"/>
    <n v="2067"/>
    <x v="5"/>
    <x v="3"/>
  </r>
  <r>
    <n v="53"/>
    <d v="2067-11-21T00:00:00"/>
    <s v="MC-24"/>
    <s v="58.94S, 178.97W"/>
    <n v="75"/>
    <n v="5622"/>
    <n v="5622"/>
    <x v="10"/>
    <s v="Opportunity 5"/>
    <n v="2065"/>
    <x v="8"/>
    <x v="1"/>
  </r>
  <r>
    <n v="8"/>
    <d v="2056-03-26T00:00:00"/>
    <s v="MC-27"/>
    <s v="39.62S, 8.55E"/>
    <n v="50"/>
    <n v="2188"/>
    <n v="2188"/>
    <x v="17"/>
    <s v="Mariner 13"/>
    <n v="2053"/>
    <x v="1"/>
    <x v="5"/>
  </r>
  <r>
    <n v="66"/>
    <d v="2069-11-25T00:00:00"/>
    <s v="MC-15"/>
    <s v="23.02N, 153.14E"/>
    <n v="163"/>
    <n v="5255"/>
    <n v="0"/>
    <x v="12"/>
    <s v="Rosetta 9"/>
    <n v="2067"/>
    <x v="12"/>
    <x v="1"/>
  </r>
  <r>
    <n v="19"/>
    <d v="2057-06-25T00:00:00"/>
    <s v="MC-07"/>
    <s v="44.02N, 171.05E"/>
    <n v="65"/>
    <n v="5076"/>
    <n v="5076"/>
    <x v="4"/>
    <s v="Viking 13"/>
    <n v="2056"/>
    <x v="16"/>
    <x v="4"/>
  </r>
  <r>
    <n v="53"/>
    <d v="2066-10-10T00:00:00"/>
    <s v="MC-30"/>
    <s v="71.57S, 164.73W"/>
    <n v="41"/>
    <n v="2188"/>
    <n v="2188"/>
    <x v="15"/>
    <s v="Opportunity 5"/>
    <n v="2065"/>
    <x v="17"/>
    <x v="4"/>
  </r>
  <r>
    <n v="60"/>
    <d v="2072-04-24T00:00:00"/>
    <s v="MC-26"/>
    <s v="33.31S, 39.83W"/>
    <n v="264"/>
    <n v="14551"/>
    <n v="0"/>
    <x v="13"/>
    <s v="Opportunity 18"/>
    <n v="2069"/>
    <x v="5"/>
    <x v="5"/>
  </r>
  <r>
    <n v="64"/>
    <d v="2068-01-08T00:00:00"/>
    <s v="MC-28"/>
    <s v="62.19S, 75.08E"/>
    <n v="59"/>
    <n v="14551"/>
    <n v="14551"/>
    <x v="18"/>
    <s v="Rosetta 7"/>
    <n v="2067"/>
    <x v="18"/>
    <x v="4"/>
  </r>
  <r>
    <n v="88"/>
    <d v="2072-06-25T00:00:00"/>
    <s v="MC-19"/>
    <s v="7.66S, 21.47W"/>
    <n v="120"/>
    <n v="1526"/>
    <n v="0"/>
    <x v="14"/>
    <s v="Phoenix 19"/>
    <n v="2071"/>
    <x v="5"/>
    <x v="4"/>
  </r>
  <r>
    <n v="69"/>
    <d v="2074-02-07T00:00:00"/>
    <s v="MC-01"/>
    <s v="75.21N, 170.64E"/>
    <n v="572"/>
    <n v="63326"/>
    <n v="0"/>
    <x v="19"/>
    <s v="Rosetta 13"/>
    <n v="2069"/>
    <x v="11"/>
    <x v="3"/>
  </r>
  <r>
    <n v="44"/>
    <d v="2067-02-17T00:00:00"/>
    <s v="MC-07"/>
    <s v="47.52N, 132.85E"/>
    <n v="29"/>
    <n v="9074"/>
    <n v="9074"/>
    <x v="4"/>
    <s v="Spirit 11"/>
    <n v="2064"/>
    <x v="8"/>
    <x v="5"/>
  </r>
  <r>
    <n v="86"/>
    <d v="2074-07-25T00:00:00"/>
    <s v="MC-07"/>
    <s v="59.66N, 139.08E"/>
    <n v="52"/>
    <n v="7512"/>
    <n v="7512"/>
    <x v="4"/>
    <s v="Phoenix 16"/>
    <n v="2071"/>
    <x v="11"/>
    <x v="5"/>
  </r>
  <r>
    <n v="20"/>
    <d v="2059-12-26T00:00:00"/>
    <s v="MC-28"/>
    <s v="59.70S, 75.27E"/>
    <n v="204"/>
    <n v="7052"/>
    <n v="0"/>
    <x v="18"/>
    <s v="Viking 15"/>
    <n v="2056"/>
    <x v="3"/>
    <x v="5"/>
  </r>
  <r>
    <n v="69"/>
    <d v="2074-10-15T00:00:00"/>
    <s v="MC-07"/>
    <s v="56.50N, 169.58E"/>
    <n v="157"/>
    <n v="2880"/>
    <n v="0"/>
    <x v="4"/>
    <s v="Rosetta 13"/>
    <n v="2069"/>
    <x v="11"/>
    <x v="3"/>
  </r>
  <r>
    <n v="31"/>
    <d v="2067-03-13T00:00:00"/>
    <s v="MC-01"/>
    <s v="70.55N, 70.70W"/>
    <n v="93"/>
    <n v="8000"/>
    <n v="8000"/>
    <x v="19"/>
    <s v="Deimos 10"/>
    <n v="2059"/>
    <x v="8"/>
    <x v="8"/>
  </r>
  <r>
    <n v="47"/>
    <d v="2068-12-04T00:00:00"/>
    <s v="MC-04"/>
    <s v="45.57N, 29.74W"/>
    <n v="82"/>
    <n v="1267"/>
    <n v="1267"/>
    <x v="7"/>
    <s v="Spirit 14"/>
    <n v="2065"/>
    <x v="18"/>
    <x v="5"/>
  </r>
  <r>
    <n v="44"/>
    <d v="2067-06-11T00:00:00"/>
    <s v="MC-06"/>
    <s v="64.10N, 118.82E"/>
    <n v="63"/>
    <n v="5436"/>
    <n v="5436"/>
    <x v="8"/>
    <s v="Spirit 11"/>
    <n v="2064"/>
    <x v="8"/>
    <x v="5"/>
  </r>
  <r>
    <n v="58"/>
    <d v="2070-11-10T00:00:00"/>
    <s v="MC-26"/>
    <s v="62.65S, 4.75W"/>
    <n v="67"/>
    <n v="6205"/>
    <n v="6205"/>
    <x v="13"/>
    <s v="Opportunity 15"/>
    <n v="2068"/>
    <x v="10"/>
    <x v="1"/>
  </r>
  <r>
    <n v="94"/>
    <d v="2071-07-26T00:00:00"/>
    <s v="MC-29"/>
    <s v="63.63S, 151.88E"/>
    <n v="11"/>
    <n v="2739"/>
    <n v="2739"/>
    <x v="3"/>
    <s v="Dawn 4"/>
    <n v="2066"/>
    <x v="19"/>
    <x v="3"/>
  </r>
  <r>
    <n v="35"/>
    <d v="2064-12-28T00:00:00"/>
    <s v="MC-17"/>
    <s v="1.50S, 110.31W"/>
    <n v="82"/>
    <n v="1526"/>
    <n v="1526"/>
    <x v="20"/>
    <s v="Pathfinder 2"/>
    <n v="2060"/>
    <x v="15"/>
    <x v="6"/>
  </r>
  <r>
    <n v="23"/>
    <d v="2055-03-29T00:00:00"/>
    <s v="MC-16"/>
    <s v="19.75S, 164.61W"/>
    <n v="88"/>
    <n v="1656"/>
    <n v="1656"/>
    <x v="21"/>
    <s v="Phobos 2"/>
    <n v="2053"/>
    <x v="9"/>
    <x v="1"/>
  </r>
  <r>
    <n v="35"/>
    <d v="2062-06-14T00:00:00"/>
    <s v="MC-17"/>
    <s v="24.07S, 92.99W"/>
    <n v="133"/>
    <n v="3022"/>
    <n v="0"/>
    <x v="20"/>
    <s v="Pathfinder 2"/>
    <n v="2060"/>
    <x v="20"/>
    <x v="1"/>
  </r>
  <r>
    <n v="6"/>
    <d v="2054-11-20T00:00:00"/>
    <s v="MC-01"/>
    <s v="85.59N, 139.95E"/>
    <n v="188"/>
    <n v="56210"/>
    <n v="0"/>
    <x v="19"/>
    <s v="Mariner 11"/>
    <n v="2052"/>
    <x v="21"/>
    <x v="1"/>
  </r>
  <r>
    <n v="29"/>
    <d v="2059-07-14T00:00:00"/>
    <s v="MC-16"/>
    <s v="26.72S, 157.74W"/>
    <n v="133"/>
    <n v="5812"/>
    <n v="0"/>
    <x v="21"/>
    <s v="Deimos 4"/>
    <n v="2058"/>
    <x v="3"/>
    <x v="4"/>
  </r>
  <r>
    <n v="55"/>
    <d v="2067-05-24T00:00:00"/>
    <s v="MC-07"/>
    <s v="45.85N, 147.96E"/>
    <n v="702"/>
    <n v="4235"/>
    <n v="0"/>
    <x v="4"/>
    <s v="Opportunity 7"/>
    <n v="2066"/>
    <x v="8"/>
    <x v="4"/>
  </r>
  <r>
    <n v="99"/>
    <d v="2072-10-11T00:00:00"/>
    <s v="MC-05"/>
    <s v="37.11N, 4.22E"/>
    <n v="292"/>
    <n v="7512"/>
    <n v="0"/>
    <x v="2"/>
    <s v="Perseverance 6"/>
    <n v="2070"/>
    <x v="5"/>
    <x v="1"/>
  </r>
  <r>
    <n v="50"/>
    <d v="2066-02-11T00:00:00"/>
    <s v="MC-15"/>
    <s v="23.36N, 152.33E"/>
    <n v="47"/>
    <n v="5812"/>
    <n v="5812"/>
    <x v="12"/>
    <s v="Opportunity 2"/>
    <n v="2064"/>
    <x v="17"/>
    <x v="1"/>
  </r>
  <r>
    <n v="26"/>
    <d v="2059-04-11T00:00:00"/>
    <s v="MC-28"/>
    <s v="49.85S, 71.88E"/>
    <n v="19"/>
    <n v="3022"/>
    <n v="3022"/>
    <x v="18"/>
    <s v="Phobos 5"/>
    <n v="2054"/>
    <x v="3"/>
    <x v="3"/>
  </r>
  <r>
    <n v="95"/>
    <d v="2072-09-10T00:00:00"/>
    <s v="MC-17"/>
    <s v="8.12S, 101.17W"/>
    <n v="231"/>
    <n v="3022"/>
    <n v="0"/>
    <x v="20"/>
    <s v="Dawn 6"/>
    <n v="2067"/>
    <x v="5"/>
    <x v="3"/>
  </r>
  <r>
    <n v="4"/>
    <d v="2053-11-23T00:00:00"/>
    <s v="MC-19"/>
    <s v="25.80S, 21.86W"/>
    <n v="12"/>
    <n v="13527"/>
    <n v="13527"/>
    <x v="14"/>
    <s v="Mariner 9"/>
    <n v="2051"/>
    <x v="22"/>
    <x v="1"/>
  </r>
  <r>
    <n v="65"/>
    <d v="2069-09-01T00:00:00"/>
    <s v="MC-11"/>
    <s v="8.06N, 8.70W"/>
    <n v="85"/>
    <n v="2054"/>
    <n v="2054"/>
    <x v="22"/>
    <s v="Rosetta 8"/>
    <n v="2067"/>
    <x v="12"/>
    <x v="1"/>
  </r>
  <r>
    <n v="47"/>
    <d v="2075-09-08T00:00:00"/>
    <s v="MC-12"/>
    <s v="13.91N, 1.51E"/>
    <n v="307"/>
    <n v="3167"/>
    <n v="0"/>
    <x v="11"/>
    <s v="Spirit 14"/>
    <n v="2065"/>
    <x v="2"/>
    <x v="2"/>
  </r>
  <r>
    <n v="32"/>
    <d v="2063-05-07T00:00:00"/>
    <s v="MC-25"/>
    <s v="43.58S, 83.86W"/>
    <n v="9"/>
    <n v="2188"/>
    <n v="2188"/>
    <x v="16"/>
    <s v="Deimos 11"/>
    <n v="2059"/>
    <x v="23"/>
    <x v="6"/>
  </r>
  <r>
    <n v="75"/>
    <d v="2073-05-22T00:00:00"/>
    <s v="MC-28"/>
    <s v="40.27S, 103.84E"/>
    <n v="264"/>
    <n v="11011"/>
    <n v="0"/>
    <x v="18"/>
    <s v="Rosetta 22"/>
    <n v="2071"/>
    <x v="24"/>
    <x v="1"/>
  </r>
  <r>
    <n v="42"/>
    <d v="2069-11-29T00:00:00"/>
    <s v="MC-07"/>
    <s v="36.18N, 172.83E"/>
    <n v="100"/>
    <n v="18486"/>
    <n v="18486"/>
    <x v="4"/>
    <s v="Spirit 6"/>
    <n v="2063"/>
    <x v="12"/>
    <x v="7"/>
  </r>
  <r>
    <n v="51"/>
    <d v="2066-03-13T00:00:00"/>
    <s v="MC-26"/>
    <s v="57.85S, 49.61W"/>
    <n v="221"/>
    <n v="23366"/>
    <n v="0"/>
    <x v="13"/>
    <s v="Opportunity 3"/>
    <n v="2064"/>
    <x v="17"/>
    <x v="1"/>
  </r>
  <r>
    <n v="31"/>
    <d v="2065-07-06T00:00:00"/>
    <s v="MC-01"/>
    <s v="82.61N, 96.51W"/>
    <n v="22"/>
    <n v="33322"/>
    <n v="33322"/>
    <x v="19"/>
    <s v="Deimos 10"/>
    <n v="2059"/>
    <x v="13"/>
    <x v="7"/>
  </r>
  <r>
    <n v="33"/>
    <d v="2060-12-22T00:00:00"/>
    <s v="MC-01"/>
    <s v="67.23N, 47.21E"/>
    <n v="100"/>
    <n v="3022"/>
    <n v="3022"/>
    <x v="19"/>
    <s v="Deimos 13"/>
    <n v="2060"/>
    <x v="14"/>
    <x v="9"/>
  </r>
  <r>
    <n v="69"/>
    <d v="2069-12-07T00:00:00"/>
    <s v="MC-01"/>
    <s v="77.78N, 171.50E"/>
    <n v="50"/>
    <n v="33322"/>
    <n v="33322"/>
    <x v="19"/>
    <s v="Rosetta 13"/>
    <n v="2069"/>
    <x v="12"/>
    <x v="9"/>
  </r>
  <r>
    <n v="69"/>
    <d v="2075-03-23T00:00:00"/>
    <s v="MC-07"/>
    <s v="48.41N, 144.07E"/>
    <n v="631"/>
    <n v="20205"/>
    <n v="0"/>
    <x v="4"/>
    <s v="Rosetta 13"/>
    <n v="2069"/>
    <x v="2"/>
    <x v="7"/>
  </r>
  <r>
    <n v="27"/>
    <d v="2063-01-01T00:00:00"/>
    <s v="MC-30"/>
    <s v="74.01S, 95.91E"/>
    <n v="20"/>
    <n v="14551"/>
    <n v="14551"/>
    <x v="15"/>
    <s v="Phobos 6"/>
    <n v="2054"/>
    <x v="23"/>
    <x v="10"/>
  </r>
  <r>
    <n v="85"/>
    <d v="2074-09-26T00:00:00"/>
    <s v="MC-14"/>
    <s v="9.77N, 111.16E"/>
    <n v="57"/>
    <n v="2739"/>
    <n v="2739"/>
    <x v="1"/>
    <s v="Phoenix 13"/>
    <n v="2070"/>
    <x v="11"/>
    <x v="6"/>
  </r>
  <r>
    <n v="66"/>
    <d v="2072-01-04T00:00:00"/>
    <s v="MC-14"/>
    <s v="3.29N, 133.30E"/>
    <n v="47"/>
    <n v="2188"/>
    <n v="2188"/>
    <x v="1"/>
    <s v="Rosetta 9"/>
    <n v="2067"/>
    <x v="5"/>
    <x v="3"/>
  </r>
  <r>
    <n v="73"/>
    <d v="2073-10-15T00:00:00"/>
    <s v="MC-30"/>
    <s v="69.47S, 79.73W"/>
    <n v="72"/>
    <n v="31157"/>
    <n v="31157"/>
    <x v="15"/>
    <s v="Rosetta 20"/>
    <n v="2071"/>
    <x v="24"/>
    <x v="1"/>
  </r>
  <r>
    <n v="48"/>
    <d v="2067-01-31T00:00:00"/>
    <s v="MC-07"/>
    <s v="53.83N, 129.91E"/>
    <n v="277"/>
    <n v="21171"/>
    <n v="0"/>
    <x v="4"/>
    <s v="Spirit 15"/>
    <n v="2066"/>
    <x v="8"/>
    <x v="4"/>
  </r>
  <r>
    <n v="47"/>
    <d v="2068-03-11T00:00:00"/>
    <s v="MC-04"/>
    <s v="47.48N, 35.67W"/>
    <n v="27"/>
    <n v="1010"/>
    <n v="1010"/>
    <x v="7"/>
    <s v="Spirit 14"/>
    <n v="2065"/>
    <x v="18"/>
    <x v="5"/>
  </r>
  <r>
    <n v="95"/>
    <d v="2069-05-03T00:00:00"/>
    <s v="MC-10"/>
    <s v="27.53N, 66.12W"/>
    <n v="169"/>
    <n v="6832"/>
    <n v="0"/>
    <x v="23"/>
    <s v="Dawn 6"/>
    <n v="2067"/>
    <x v="12"/>
    <x v="1"/>
  </r>
  <r>
    <n v="47"/>
    <d v="2067-10-13T00:00:00"/>
    <s v="MC-04"/>
    <s v="33.46N, 41.15W"/>
    <n v="15"/>
    <n v="756"/>
    <n v="756"/>
    <x v="7"/>
    <s v="Spirit 14"/>
    <n v="2065"/>
    <x v="8"/>
    <x v="1"/>
  </r>
  <r>
    <n v="44"/>
    <d v="2068-05-20T00:00:00"/>
    <s v="MC-01"/>
    <s v="87.89N, 147.96E"/>
    <n v="36"/>
    <n v="45837"/>
    <n v="45837"/>
    <x v="19"/>
    <s v="Spirit 11"/>
    <n v="2064"/>
    <x v="18"/>
    <x v="6"/>
  </r>
  <r>
    <n v="99"/>
    <d v="2075-12-23T00:00:00"/>
    <s v="MC-12"/>
    <s v="14.48N, 22.79E"/>
    <n v="128"/>
    <n v="4731"/>
    <n v="0"/>
    <x v="11"/>
    <s v="Perseverance 6"/>
    <n v="2070"/>
    <x v="2"/>
    <x v="3"/>
  </r>
  <r>
    <n v="72"/>
    <d v="2073-07-20T00:00:00"/>
    <s v="MC-17"/>
    <s v="28.76S, 124.65W"/>
    <n v="524"/>
    <n v="8519"/>
    <n v="0"/>
    <x v="20"/>
    <s v="Rosetta 16"/>
    <n v="2071"/>
    <x v="24"/>
    <x v="1"/>
  </r>
  <r>
    <n v="42"/>
    <d v="2067-04-12T00:00:00"/>
    <s v="MC-15"/>
    <s v="29.72N, 137.26E"/>
    <n v="36"/>
    <n v="4731"/>
    <n v="4731"/>
    <x v="12"/>
    <s v="Spirit 6"/>
    <n v="2063"/>
    <x v="8"/>
    <x v="6"/>
  </r>
  <r>
    <n v="18"/>
    <d v="2059-04-14T00:00:00"/>
    <s v="MC-16"/>
    <s v="15.15S, 179.43W"/>
    <n v="67"/>
    <n v="7752"/>
    <n v="7752"/>
    <x v="21"/>
    <s v="Viking 10"/>
    <n v="2055"/>
    <x v="3"/>
    <x v="6"/>
  </r>
  <r>
    <n v="61"/>
    <d v="2071-06-21T00:00:00"/>
    <s v="MC-30"/>
    <s v="88.77S, 41.42W"/>
    <n v="61"/>
    <n v="5812"/>
    <n v="5812"/>
    <x v="15"/>
    <s v="Opportunity 19"/>
    <n v="2069"/>
    <x v="19"/>
    <x v="1"/>
  </r>
  <r>
    <n v="43"/>
    <d v="2065-01-24T00:00:00"/>
    <s v="MC-09"/>
    <s v="3.44N, 113.17W"/>
    <n v="212"/>
    <n v="4235"/>
    <n v="0"/>
    <x v="5"/>
    <s v="Spirit 7"/>
    <n v="2063"/>
    <x v="13"/>
    <x v="1"/>
  </r>
  <r>
    <n v="94"/>
    <d v="2067-11-25T00:00:00"/>
    <s v="MC-30"/>
    <s v="66.92S, 160.00E"/>
    <n v="36"/>
    <n v="5255"/>
    <n v="5255"/>
    <x v="15"/>
    <s v="Dawn 4"/>
    <n v="2066"/>
    <x v="8"/>
    <x v="4"/>
  </r>
  <r>
    <n v="77"/>
    <d v="2077-04-08T00:00:00"/>
    <s v="MC-28"/>
    <s v="36.34S, 96.54E"/>
    <n v="181"/>
    <n v="1788"/>
    <n v="0"/>
    <x v="18"/>
    <s v="Rosetta 27"/>
    <n v="2073"/>
    <x v="25"/>
    <x v="6"/>
  </r>
  <r>
    <n v="89"/>
    <d v="2073-02-15T00:00:00"/>
    <s v="MC-25"/>
    <s v="52.46S, 90.42W"/>
    <n v="252"/>
    <n v="2054"/>
    <n v="0"/>
    <x v="16"/>
    <s v="Phoenix 22"/>
    <n v="2072"/>
    <x v="24"/>
    <x v="4"/>
  </r>
  <r>
    <n v="31"/>
    <d v="2061-01-26T00:00:00"/>
    <s v="MC-03"/>
    <s v="51.59N, 113.49W"/>
    <n v="157"/>
    <n v="1010"/>
    <n v="0"/>
    <x v="24"/>
    <s v="Deimos 10"/>
    <n v="2059"/>
    <x v="0"/>
    <x v="1"/>
  </r>
  <r>
    <n v="55"/>
    <d v="2070-06-13T00:00:00"/>
    <s v="MC-07"/>
    <s v="33.27N, 159.24E"/>
    <n v="11"/>
    <n v="629"/>
    <n v="629"/>
    <x v="4"/>
    <s v="Opportunity 7"/>
    <n v="2066"/>
    <x v="10"/>
    <x v="6"/>
  </r>
  <r>
    <n v="61"/>
    <d v="2072-01-12T00:00:00"/>
    <s v="MC-30"/>
    <s v="74.69S, 19.73W"/>
    <n v="75"/>
    <n v="7752"/>
    <n v="7752"/>
    <x v="15"/>
    <s v="Opportunity 19"/>
    <n v="2069"/>
    <x v="5"/>
    <x v="5"/>
  </r>
  <r>
    <n v="52"/>
    <d v="2073-07-09T00:00:00"/>
    <s v="MC-09"/>
    <s v="11.53N, 133.97W"/>
    <n v="61"/>
    <n v="3313"/>
    <n v="3313"/>
    <x v="5"/>
    <s v="Opportunity 4"/>
    <n v="2065"/>
    <x v="24"/>
    <x v="8"/>
  </r>
  <r>
    <n v="54"/>
    <d v="2067-10-08T00:00:00"/>
    <s v="MC-14"/>
    <s v="21.43N, 114.98E"/>
    <n v="365"/>
    <n v="1526"/>
    <n v="0"/>
    <x v="1"/>
    <s v="Opportunity 6"/>
    <n v="2065"/>
    <x v="8"/>
    <x v="1"/>
  </r>
  <r>
    <n v="59"/>
    <d v="2070-05-15T00:00:00"/>
    <s v="MC-28"/>
    <s v="41.21S, 110.23E"/>
    <n v="96"/>
    <n v="8255"/>
    <n v="8255"/>
    <x v="18"/>
    <s v="Opportunity 16"/>
    <n v="2068"/>
    <x v="10"/>
    <x v="1"/>
  </r>
  <r>
    <n v="31"/>
    <d v="2063-07-14T00:00:00"/>
    <s v="MC-03"/>
    <s v="53.52N, 93.06W"/>
    <n v="63"/>
    <n v="2324"/>
    <n v="2324"/>
    <x v="24"/>
    <s v="Deimos 10"/>
    <n v="2059"/>
    <x v="23"/>
    <x v="6"/>
  </r>
  <r>
    <n v="63"/>
    <d v="2068-03-17T00:00:00"/>
    <s v="MC-30"/>
    <s v="71.70S, 123.32E"/>
    <n v="196"/>
    <n v="4731"/>
    <n v="0"/>
    <x v="15"/>
    <s v="Rosetta 3"/>
    <n v="2066"/>
    <x v="18"/>
    <x v="1"/>
  </r>
  <r>
    <n v="34"/>
    <d v="2061-01-14T00:00:00"/>
    <s v="MC-06"/>
    <s v="34.22N, 100.25E"/>
    <n v="1057"/>
    <n v="5076"/>
    <n v="0"/>
    <x v="8"/>
    <s v="Deimos 14"/>
    <n v="2060"/>
    <x v="0"/>
    <x v="4"/>
  </r>
  <r>
    <n v="54"/>
    <d v="2068-02-10T00:00:00"/>
    <s v="MC-14"/>
    <s v="3.17N, 130.43E"/>
    <n v="57"/>
    <n v="7512"/>
    <n v="7512"/>
    <x v="1"/>
    <s v="Opportunity 6"/>
    <n v="2065"/>
    <x v="18"/>
    <x v="5"/>
  </r>
  <r>
    <n v="83"/>
    <d v="2070-02-27T00:00:00"/>
    <s v="MC-06"/>
    <s v="56.93N, 77.16E"/>
    <n v="32"/>
    <n v="8255"/>
    <n v="8255"/>
    <x v="8"/>
    <s v="Phoenix 11"/>
    <n v="2069"/>
    <x v="10"/>
    <x v="4"/>
  </r>
  <r>
    <n v="56"/>
    <d v="2069-09-18T00:00:00"/>
    <s v="MC-18"/>
    <s v="29.36S, 67.24W"/>
    <n v="41"/>
    <n v="2599"/>
    <n v="2599"/>
    <x v="25"/>
    <s v="Opportunity 10"/>
    <n v="2067"/>
    <x v="12"/>
    <x v="1"/>
  </r>
  <r>
    <n v="86"/>
    <d v="2072-12-26T00:00:00"/>
    <s v="MC-07"/>
    <s v="52.81N, 144.34E"/>
    <n v="77"/>
    <n v="8519"/>
    <n v="8519"/>
    <x v="4"/>
    <s v="Phoenix 16"/>
    <n v="2071"/>
    <x v="5"/>
    <x v="4"/>
  </r>
  <r>
    <n v="50"/>
    <d v="2066-03-14T00:00:00"/>
    <s v="MC-15"/>
    <s v="13.98N, 145.69E"/>
    <n v="34"/>
    <n v="6409"/>
    <n v="6409"/>
    <x v="12"/>
    <s v="Opportunity 2"/>
    <n v="2064"/>
    <x v="17"/>
    <x v="1"/>
  </r>
  <r>
    <n v="9"/>
    <d v="2058-04-11T00:00:00"/>
    <s v="MC-27"/>
    <s v="33.63S, 9.19E"/>
    <n v="93"/>
    <n v="4563"/>
    <n v="4563"/>
    <x v="17"/>
    <s v="Mariner 14"/>
    <n v="2054"/>
    <x v="4"/>
    <x v="6"/>
  </r>
  <r>
    <n v="42"/>
    <d v="2065-08-20T00:00:00"/>
    <s v="MC-15"/>
    <s v="12.92N, 139.46E"/>
    <n v="75"/>
    <n v="3022"/>
    <n v="3022"/>
    <x v="12"/>
    <s v="Spirit 6"/>
    <n v="2063"/>
    <x v="13"/>
    <x v="1"/>
  </r>
  <r>
    <n v="27"/>
    <d v="2055-10-21T00:00:00"/>
    <s v="MC-30"/>
    <s v="75.67S, 104.00E"/>
    <n v="702"/>
    <n v="2461"/>
    <n v="0"/>
    <x v="15"/>
    <s v="Phobos 6"/>
    <n v="2054"/>
    <x v="9"/>
    <x v="4"/>
  </r>
  <r>
    <n v="82"/>
    <d v="2072-07-22T00:00:00"/>
    <s v="MC-29"/>
    <s v="58.52S, 176.05E"/>
    <n v="39"/>
    <n v="2188"/>
    <n v="2188"/>
    <x v="3"/>
    <s v="Phoenix 7"/>
    <n v="2068"/>
    <x v="5"/>
    <x v="6"/>
  </r>
  <r>
    <n v="33"/>
    <d v="2061-05-15T00:00:00"/>
    <s v="MC-01"/>
    <s v="73.59N, 35.87E"/>
    <n v="157"/>
    <n v="22220"/>
    <n v="0"/>
    <x v="19"/>
    <s v="Deimos 13"/>
    <n v="2060"/>
    <x v="0"/>
    <x v="4"/>
  </r>
  <r>
    <n v="11"/>
    <d v="2056-08-22T00:00:00"/>
    <s v="MC-30"/>
    <s v="76.27S, 33.89W"/>
    <n v="152"/>
    <n v="5255"/>
    <n v="0"/>
    <x v="15"/>
    <s v="Mariner 16"/>
    <n v="2055"/>
    <x v="1"/>
    <x v="4"/>
  </r>
  <r>
    <n v="75"/>
    <d v="2075-08-13T00:00:00"/>
    <s v="MC-28"/>
    <s v="43.95S, 101.08E"/>
    <n v="61"/>
    <n v="5436"/>
    <n v="5436"/>
    <x v="18"/>
    <s v="Rosetta 22"/>
    <n v="2071"/>
    <x v="2"/>
    <x v="6"/>
  </r>
  <r>
    <n v="76"/>
    <d v="2075-12-25T00:00:00"/>
    <s v="MC-07"/>
    <s v="40.43N, 176.28E"/>
    <n v="241"/>
    <n v="4076"/>
    <n v="0"/>
    <x v="4"/>
    <s v="Rosetta 25"/>
    <n v="2072"/>
    <x v="2"/>
    <x v="5"/>
  </r>
  <r>
    <n v="52"/>
    <d v="2073-11-17T00:00:00"/>
    <s v="MC-09"/>
    <s v="28.97N, 120.41W"/>
    <n v="277"/>
    <n v="10654"/>
    <n v="0"/>
    <x v="5"/>
    <s v="Opportunity 4"/>
    <n v="2065"/>
    <x v="24"/>
    <x v="8"/>
  </r>
  <r>
    <n v="87"/>
    <d v="2072-09-19T00:00:00"/>
    <s v="MC-26"/>
    <s v="52.92S, 43.79W"/>
    <n v="702"/>
    <n v="1396"/>
    <n v="0"/>
    <x v="13"/>
    <s v="Phoenix 17"/>
    <n v="2071"/>
    <x v="5"/>
    <x v="4"/>
  </r>
  <r>
    <n v="35"/>
    <d v="2063-06-14T00:00:00"/>
    <s v="MC-17"/>
    <s v="10.67S, 101.85W"/>
    <n v="109"/>
    <n v="4902"/>
    <n v="0"/>
    <x v="20"/>
    <s v="Pathfinder 2"/>
    <n v="2060"/>
    <x v="23"/>
    <x v="5"/>
  </r>
  <r>
    <n v="19"/>
    <d v="2058-11-17T00:00:00"/>
    <s v="MC-07"/>
    <s v="36.04N, 158.47E"/>
    <n v="41"/>
    <n v="4731"/>
    <n v="4731"/>
    <x v="4"/>
    <s v="Viking 13"/>
    <n v="2056"/>
    <x v="4"/>
    <x v="1"/>
  </r>
  <r>
    <n v="66"/>
    <d v="2071-08-07T00:00:00"/>
    <s v="MC-15"/>
    <s v="6.44N, 164.92E"/>
    <n v="137"/>
    <n v="883"/>
    <n v="0"/>
    <x v="12"/>
    <s v="Rosetta 9"/>
    <n v="2067"/>
    <x v="19"/>
    <x v="6"/>
  </r>
  <r>
    <n v="61"/>
    <d v="2073-12-06T00:00:00"/>
    <s v="MC-30"/>
    <s v="69.46S, 5.84W"/>
    <n v="231"/>
    <n v="17000"/>
    <n v="0"/>
    <x v="15"/>
    <s v="Opportunity 19"/>
    <n v="2069"/>
    <x v="24"/>
    <x v="6"/>
  </r>
  <r>
    <n v="89"/>
    <d v="2077-10-02T00:00:00"/>
    <s v="MC-25"/>
    <s v="44.43S, 111.56W"/>
    <n v="702"/>
    <n v="8791"/>
    <n v="0"/>
    <x v="16"/>
    <s v="Phoenix 22"/>
    <n v="2072"/>
    <x v="25"/>
    <x v="3"/>
  </r>
  <r>
    <n v="35"/>
    <d v="2062-11-07T00:00:00"/>
    <s v="MC-17"/>
    <s v="25.67S, 113.49W"/>
    <n v="80"/>
    <n v="3461"/>
    <n v="3461"/>
    <x v="20"/>
    <s v="Pathfinder 2"/>
    <n v="2060"/>
    <x v="20"/>
    <x v="1"/>
  </r>
  <r>
    <n v="40"/>
    <d v="2064-08-25T00:00:00"/>
    <s v="MC-23"/>
    <s v="25.96S, 151.59E"/>
    <n v="169"/>
    <n v="11011"/>
    <n v="0"/>
    <x v="6"/>
    <s v="Spirit 1"/>
    <n v="2062"/>
    <x v="15"/>
    <x v="1"/>
  </r>
  <r>
    <n v="61"/>
    <d v="2071-09-12T00:00:00"/>
    <s v="MC-30"/>
    <s v="66.92S, 35.65W"/>
    <n v="447"/>
    <n v="3022"/>
    <n v="0"/>
    <x v="15"/>
    <s v="Opportunity 19"/>
    <n v="2069"/>
    <x v="19"/>
    <x v="1"/>
  </r>
  <r>
    <n v="82"/>
    <d v="2072-08-27T00:00:00"/>
    <s v="MC-29"/>
    <s v="32.46S, 152.33E"/>
    <n v="169"/>
    <n v="1526"/>
    <n v="0"/>
    <x v="3"/>
    <s v="Phoenix 7"/>
    <n v="2068"/>
    <x v="5"/>
    <x v="6"/>
  </r>
  <r>
    <n v="3"/>
    <d v="2052-11-27T00:00:00"/>
    <s v="MC-24"/>
    <s v="42.93S, 121.66W"/>
    <n v="482"/>
    <n v="1267"/>
    <n v="0"/>
    <x v="10"/>
    <s v="Mariner 7"/>
    <n v="2050"/>
    <x v="7"/>
    <x v="1"/>
  </r>
  <r>
    <n v="44"/>
    <d v="2072-06-28T00:00:00"/>
    <s v="MC-06"/>
    <s v="40.33N, 107.44E"/>
    <n v="32"/>
    <n v="1396"/>
    <n v="1396"/>
    <x v="8"/>
    <s v="Spirit 11"/>
    <n v="2064"/>
    <x v="5"/>
    <x v="8"/>
  </r>
  <r>
    <n v="60"/>
    <d v="2069-12-30T00:00:00"/>
    <s v="MC-26"/>
    <s v="63.72S, 16.39W"/>
    <n v="24"/>
    <n v="4235"/>
    <n v="4235"/>
    <x v="13"/>
    <s v="Opportunity 18"/>
    <n v="2069"/>
    <x v="12"/>
    <x v="9"/>
  </r>
  <r>
    <n v="72"/>
    <d v="2072-01-08T00:00:00"/>
    <s v="MC-17"/>
    <s v="28.25S, 109.03W"/>
    <n v="109"/>
    <n v="14025"/>
    <n v="0"/>
    <x v="20"/>
    <s v="Rosetta 16"/>
    <n v="2071"/>
    <x v="5"/>
    <x v="4"/>
  </r>
  <r>
    <n v="14"/>
    <d v="2056-01-29T00:00:00"/>
    <s v="MC-11"/>
    <s v="8.73N, 27.98W"/>
    <n v="103"/>
    <n v="756"/>
    <n v="0"/>
    <x v="22"/>
    <s v="Viking 4"/>
    <n v="2053"/>
    <x v="1"/>
    <x v="5"/>
  </r>
  <r>
    <n v="1"/>
    <d v="2050-09-08T00:00:00"/>
    <s v="MC-06"/>
    <s v="43.54N, 63.10E"/>
    <n v="133"/>
    <n v="21171"/>
    <n v="0"/>
    <x v="8"/>
    <s v="Mariner 3"/>
    <n v="2049"/>
    <x v="26"/>
    <x v="4"/>
  </r>
  <r>
    <n v="5"/>
    <d v="2061-01-23T00:00:00"/>
    <s v="MC-13"/>
    <s v="4.32N, 56.30E"/>
    <n v="120"/>
    <n v="2324"/>
    <n v="0"/>
    <x v="0"/>
    <s v="Mariner 10"/>
    <n v="2051"/>
    <x v="0"/>
    <x v="2"/>
  </r>
  <r>
    <n v="62"/>
    <d v="2067-06-27T00:00:00"/>
    <s v="MC-20"/>
    <s v="4.04S, 44.29E"/>
    <n v="188"/>
    <n v="5255"/>
    <n v="0"/>
    <x v="26"/>
    <s v="Rosetta 1"/>
    <n v="2065"/>
    <x v="8"/>
    <x v="1"/>
  </r>
  <r>
    <n v="36"/>
    <d v="2062-07-08T00:00:00"/>
    <s v="MC-16"/>
    <s v="5.56S, 143.18W"/>
    <n v="70"/>
    <n v="1396"/>
    <n v="1396"/>
    <x v="21"/>
    <s v="Pathfinder 3"/>
    <n v="2061"/>
    <x v="20"/>
    <x v="4"/>
  </r>
  <r>
    <n v="100"/>
    <d v="2072-05-24T00:00:00"/>
    <s v="MC-24"/>
    <s v="56.67S, 145.69W"/>
    <n v="17"/>
    <n v="2599"/>
    <n v="2599"/>
    <x v="10"/>
    <s v="Perseverance 7"/>
    <n v="2070"/>
    <x v="5"/>
    <x v="1"/>
  </r>
  <r>
    <n v="90"/>
    <d v="2074-06-25T00:00:00"/>
    <s v="MC-24"/>
    <s v="60.04S, 154.89W"/>
    <n v="157"/>
    <n v="7512"/>
    <n v="0"/>
    <x v="10"/>
    <s v="Phoenix 23"/>
    <n v="2072"/>
    <x v="11"/>
    <x v="1"/>
  </r>
  <r>
    <n v="10"/>
    <d v="2055-08-01T00:00:00"/>
    <s v="MC-25"/>
    <s v="36.64S, 77.20W"/>
    <n v="70"/>
    <n v="15109"/>
    <n v="15109"/>
    <x v="16"/>
    <s v="Mariner 15"/>
    <n v="2054"/>
    <x v="9"/>
    <x v="4"/>
  </r>
  <r>
    <n v="100"/>
    <d v="2075-01-29T00:00:00"/>
    <s v="MC-24"/>
    <s v="58.19S, 143.13W"/>
    <n v="43"/>
    <n v="2739"/>
    <n v="2739"/>
    <x v="10"/>
    <s v="Perseverance 7"/>
    <n v="2070"/>
    <x v="2"/>
    <x v="3"/>
  </r>
  <r>
    <n v="44"/>
    <d v="2066-11-25T00:00:00"/>
    <s v="MC-06"/>
    <s v="44.93N, 118.41E"/>
    <n v="67"/>
    <n v="5076"/>
    <n v="5076"/>
    <x v="8"/>
    <s v="Spirit 11"/>
    <n v="2064"/>
    <x v="17"/>
    <x v="1"/>
  </r>
  <r>
    <n v="100"/>
    <d v="2075-01-02T00:00:00"/>
    <s v="MC-30"/>
    <s v="67.51S, 150.40W"/>
    <n v="17"/>
    <n v="56210"/>
    <n v="56210"/>
    <x v="15"/>
    <s v="Perseverance 7"/>
    <n v="2070"/>
    <x v="2"/>
    <x v="3"/>
  </r>
  <r>
    <n v="12"/>
    <d v="2056-07-29T00:00:00"/>
    <s v="MC-17"/>
    <s v="6.46S, 125.12W"/>
    <n v="231"/>
    <n v="4235"/>
    <n v="0"/>
    <x v="20"/>
    <s v="Mariner 20"/>
    <n v="2055"/>
    <x v="1"/>
    <x v="4"/>
  </r>
  <r>
    <n v="6"/>
    <d v="2054-03-25T00:00:00"/>
    <s v="MC-01"/>
    <s v="88.93N, 146.35E"/>
    <n v="524"/>
    <n v="35789"/>
    <n v="0"/>
    <x v="19"/>
    <s v="Mariner 11"/>
    <n v="2052"/>
    <x v="21"/>
    <x v="1"/>
  </r>
  <r>
    <n v="96"/>
    <d v="2068-10-03T00:00:00"/>
    <s v="MC-01"/>
    <s v="75.40N, 176.79W"/>
    <n v="70"/>
    <n v="2054"/>
    <n v="2054"/>
    <x v="19"/>
    <s v="Dawn 9"/>
    <n v="2067"/>
    <x v="18"/>
    <x v="4"/>
  </r>
  <r>
    <n v="94"/>
    <d v="2068-11-08T00:00:00"/>
    <s v="MC-29"/>
    <s v="33.15S, 163.79E"/>
    <n v="137"/>
    <n v="9670"/>
    <n v="0"/>
    <x v="3"/>
    <s v="Dawn 4"/>
    <n v="2066"/>
    <x v="18"/>
    <x v="1"/>
  </r>
  <r>
    <n v="67"/>
    <d v="2069-01-06T00:00:00"/>
    <s v="MC-26"/>
    <s v="47.16S, 52.46W"/>
    <n v="221"/>
    <n v="8519"/>
    <n v="0"/>
    <x v="13"/>
    <s v="Rosetta 10"/>
    <n v="2068"/>
    <x v="12"/>
    <x v="4"/>
  </r>
  <r>
    <n v="23"/>
    <d v="2057-10-03T00:00:00"/>
    <s v="MC-24"/>
    <s v="35.12S, 161.73W"/>
    <n v="63"/>
    <n v="2054"/>
    <n v="2054"/>
    <x v="10"/>
    <s v="Phobos 2"/>
    <n v="2053"/>
    <x v="16"/>
    <x v="6"/>
  </r>
  <r>
    <n v="28"/>
    <d v="2060-03-12T00:00:00"/>
    <s v="MC-25"/>
    <s v="61.09S, 63.95W"/>
    <n v="37"/>
    <n v="26004"/>
    <n v="26004"/>
    <x v="16"/>
    <s v="Deimos 3"/>
    <n v="2058"/>
    <x v="14"/>
    <x v="1"/>
  </r>
  <r>
    <n v="3"/>
    <d v="2052-05-31T00:00:00"/>
    <s v="MC-24"/>
    <s v="35.50S, 135.60W"/>
    <n v="88"/>
    <n v="1010"/>
    <n v="1010"/>
    <x v="10"/>
    <s v="Mariner 7"/>
    <n v="2050"/>
    <x v="7"/>
    <x v="1"/>
  </r>
  <r>
    <n v="98"/>
    <d v="2072-11-28T00:00:00"/>
    <s v="MC-22"/>
    <s v="29.66S, 105.89E"/>
    <n v="36"/>
    <n v="4731"/>
    <n v="4731"/>
    <x v="9"/>
    <s v="Perseverance 5"/>
    <n v="2070"/>
    <x v="5"/>
    <x v="1"/>
  </r>
  <r>
    <n v="10"/>
    <d v="2058-11-29T00:00:00"/>
    <s v="MC-19"/>
    <s v="7.05S, 32.11W"/>
    <n v="39"/>
    <n v="7279"/>
    <n v="7279"/>
    <x v="14"/>
    <s v="Mariner 15"/>
    <n v="2054"/>
    <x v="4"/>
    <x v="6"/>
  </r>
  <r>
    <n v="12"/>
    <d v="2058-03-10T00:00:00"/>
    <s v="MC-09"/>
    <s v="4.20N, 124.44W"/>
    <n v="163"/>
    <n v="1656"/>
    <n v="0"/>
    <x v="5"/>
    <s v="Mariner 20"/>
    <n v="2055"/>
    <x v="4"/>
    <x v="5"/>
  </r>
  <r>
    <n v="23"/>
    <d v="2055-05-17T00:00:00"/>
    <s v="MC-16"/>
    <s v="16.39S, 150.10W"/>
    <n v="113"/>
    <n v="6006"/>
    <n v="0"/>
    <x v="21"/>
    <s v="Phobos 2"/>
    <n v="2053"/>
    <x v="9"/>
    <x v="1"/>
  </r>
  <r>
    <n v="26"/>
    <d v="2056-08-19T00:00:00"/>
    <s v="MC-21"/>
    <s v="24.09S, 85.75E"/>
    <n v="175"/>
    <n v="4902"/>
    <n v="0"/>
    <x v="27"/>
    <s v="Phobos 5"/>
    <n v="2054"/>
    <x v="1"/>
    <x v="1"/>
  </r>
  <r>
    <n v="37"/>
    <d v="2063-01-27T00:00:00"/>
    <s v="MC-14"/>
    <s v="7.59N, 129.66E"/>
    <n v="117"/>
    <n v="5812"/>
    <n v="0"/>
    <x v="1"/>
    <s v="Pathfinder 5"/>
    <n v="2061"/>
    <x v="23"/>
    <x v="1"/>
  </r>
  <r>
    <n v="37"/>
    <d v="2064-03-23T00:00:00"/>
    <s v="MC-15"/>
    <s v="22.90N, 145.91E"/>
    <n v="54"/>
    <n v="9670"/>
    <n v="9670"/>
    <x v="12"/>
    <s v="Pathfinder 5"/>
    <n v="2061"/>
    <x v="15"/>
    <x v="5"/>
  </r>
  <r>
    <n v="2"/>
    <d v="2056-03-09T00:00:00"/>
    <s v="MC-07"/>
    <s v="32.02N, 134.62E"/>
    <n v="39"/>
    <n v="8000"/>
    <n v="8000"/>
    <x v="4"/>
    <s v="Mariner 6"/>
    <n v="2050"/>
    <x v="1"/>
    <x v="7"/>
  </r>
  <r>
    <n v="37"/>
    <d v="2064-06-03T00:00:00"/>
    <s v="MC-23"/>
    <s v="3.46S, 138.74E"/>
    <n v="133"/>
    <n v="2599"/>
    <n v="0"/>
    <x v="6"/>
    <s v="Pathfinder 5"/>
    <n v="2061"/>
    <x v="15"/>
    <x v="5"/>
  </r>
  <r>
    <n v="38"/>
    <d v="2065-12-31T00:00:00"/>
    <s v="MC-01"/>
    <s v="77.72N, 101.35W"/>
    <n v="52"/>
    <n v="629"/>
    <n v="629"/>
    <x v="19"/>
    <s v="Pathfinder 7"/>
    <n v="2062"/>
    <x v="13"/>
    <x v="5"/>
  </r>
  <r>
    <n v="32"/>
    <d v="2061-04-08T00:00:00"/>
    <s v="MC-25"/>
    <s v="39.77S, 112.37W"/>
    <n v="169"/>
    <n v="7052"/>
    <n v="0"/>
    <x v="16"/>
    <s v="Deimos 11"/>
    <n v="2059"/>
    <x v="0"/>
    <x v="1"/>
  </r>
  <r>
    <n v="85"/>
    <d v="2074-03-10T00:00:00"/>
    <s v="MC-22"/>
    <s v="3.81S, 116.25E"/>
    <n v="63"/>
    <n v="5436"/>
    <n v="5436"/>
    <x v="9"/>
    <s v="Phoenix 13"/>
    <n v="2070"/>
    <x v="11"/>
    <x v="6"/>
  </r>
  <r>
    <n v="89"/>
    <d v="2077-04-26T00:00:00"/>
    <s v="MC-30"/>
    <s v="82.40S, 75.39W"/>
    <n v="65"/>
    <n v="45837"/>
    <n v="45837"/>
    <x v="15"/>
    <s v="Phoenix 22"/>
    <n v="2072"/>
    <x v="25"/>
    <x v="3"/>
  </r>
  <r>
    <n v="4"/>
    <d v="2057-07-25T00:00:00"/>
    <s v="MC-26"/>
    <s v="41.35S, 2.45W"/>
    <n v="100"/>
    <n v="11011"/>
    <n v="11011"/>
    <x v="13"/>
    <s v="Mariner 9"/>
    <n v="2051"/>
    <x v="16"/>
    <x v="7"/>
  </r>
  <r>
    <n v="32"/>
    <d v="2061-03-02T00:00:00"/>
    <s v="MC-25"/>
    <s v="36.58S, 119.89W"/>
    <n v="106"/>
    <n v="2054"/>
    <n v="0"/>
    <x v="16"/>
    <s v="Deimos 11"/>
    <n v="2059"/>
    <x v="0"/>
    <x v="1"/>
  </r>
  <r>
    <n v="90"/>
    <d v="2074-12-05T00:00:00"/>
    <s v="MC-30"/>
    <s v="67.49S, 153.23W"/>
    <n v="7"/>
    <n v="50510"/>
    <n v="50510"/>
    <x v="15"/>
    <s v="Phoenix 23"/>
    <n v="2072"/>
    <x v="11"/>
    <x v="1"/>
  </r>
  <r>
    <n v="31"/>
    <d v="2062-07-21T00:00:00"/>
    <s v="MC-03"/>
    <s v="51.94N, 82.58W"/>
    <n v="36"/>
    <n v="22220"/>
    <n v="22220"/>
    <x v="24"/>
    <s v="Deimos 10"/>
    <n v="2059"/>
    <x v="20"/>
    <x v="5"/>
  </r>
  <r>
    <n v="36"/>
    <d v="2064-03-19T00:00:00"/>
    <s v="MC-08"/>
    <s v="23.77N, 164.50W"/>
    <n v="277"/>
    <n v="1788"/>
    <n v="0"/>
    <x v="28"/>
    <s v="Pathfinder 3"/>
    <n v="2061"/>
    <x v="15"/>
    <x v="5"/>
  </r>
  <r>
    <n v="94"/>
    <d v="2071-10-22T00:00:00"/>
    <s v="MC-30"/>
    <s v="66.71S, 125.61E"/>
    <n v="241"/>
    <n v="31157"/>
    <n v="0"/>
    <x v="15"/>
    <s v="Dawn 4"/>
    <n v="2066"/>
    <x v="19"/>
    <x v="3"/>
  </r>
  <r>
    <n v="94"/>
    <d v="2070-02-06T00:00:00"/>
    <s v="MC-29"/>
    <s v="59.77S, 130.93E"/>
    <n v="307"/>
    <n v="20205"/>
    <n v="0"/>
    <x v="3"/>
    <s v="Dawn 4"/>
    <n v="2066"/>
    <x v="10"/>
    <x v="6"/>
  </r>
  <r>
    <n v="85"/>
    <d v="2074-10-28T00:00:00"/>
    <s v="MC-21"/>
    <s v="20.47S, 79.71E"/>
    <n v="124"/>
    <n v="3461"/>
    <n v="0"/>
    <x v="27"/>
    <s v="Phoenix 13"/>
    <n v="2070"/>
    <x v="11"/>
    <x v="6"/>
  </r>
  <r>
    <n v="94"/>
    <d v="2072-07-20T00:00:00"/>
    <s v="MC-29"/>
    <s v="38.08S, 160.18E"/>
    <n v="482"/>
    <n v="1138"/>
    <n v="0"/>
    <x v="3"/>
    <s v="Dawn 4"/>
    <n v="2066"/>
    <x v="5"/>
    <x v="7"/>
  </r>
  <r>
    <n v="32"/>
    <d v="2066-09-14T00:00:00"/>
    <s v="MC-25"/>
    <s v="34.69S, 100.22W"/>
    <n v="252"/>
    <n v="8000"/>
    <n v="0"/>
    <x v="16"/>
    <s v="Deimos 11"/>
    <n v="2059"/>
    <x v="17"/>
    <x v="0"/>
  </r>
  <r>
    <n v="94"/>
    <d v="2072-11-17T00:00:00"/>
    <s v="MC-29"/>
    <s v="39.72S, 133.15E"/>
    <n v="19"/>
    <n v="5436"/>
    <n v="5436"/>
    <x v="3"/>
    <s v="Dawn 4"/>
    <n v="2066"/>
    <x v="5"/>
    <x v="7"/>
  </r>
  <r>
    <n v="79"/>
    <d v="2075-08-09T00:00:00"/>
    <s v="MC-14"/>
    <s v="4.17N, 110.30E"/>
    <n v="905"/>
    <n v="883"/>
    <n v="0"/>
    <x v="1"/>
    <s v="Rosetta 29"/>
    <n v="2073"/>
    <x v="2"/>
    <x v="1"/>
  </r>
  <r>
    <n v="5"/>
    <d v="2055-01-08T00:00:00"/>
    <s v="MC-12"/>
    <s v="16.75N, 44.16E"/>
    <n v="307"/>
    <n v="1138"/>
    <n v="0"/>
    <x v="11"/>
    <s v="Mariner 10"/>
    <n v="2051"/>
    <x v="9"/>
    <x v="6"/>
  </r>
  <r>
    <n v="8"/>
    <d v="2057-01-15T00:00:00"/>
    <s v="MC-27"/>
    <s v="61.79S, 13.85E"/>
    <n v="447"/>
    <n v="2461"/>
    <n v="0"/>
    <x v="17"/>
    <s v="Mariner 13"/>
    <n v="2053"/>
    <x v="16"/>
    <x v="6"/>
  </r>
  <r>
    <n v="2"/>
    <d v="2051-03-01T00:00:00"/>
    <s v="MC-22"/>
    <s v="3.84S, 112.05E"/>
    <n v="231"/>
    <n v="4235"/>
    <n v="0"/>
    <x v="9"/>
    <s v="Mariner 6"/>
    <n v="2050"/>
    <x v="27"/>
    <x v="4"/>
  </r>
  <r>
    <n v="23"/>
    <d v="2056-05-31T00:00:00"/>
    <s v="MC-16"/>
    <s v="28.14S, 161.00W"/>
    <n v="29"/>
    <n v="6832"/>
    <n v="6832"/>
    <x v="21"/>
    <s v="Phobos 2"/>
    <n v="2053"/>
    <x v="1"/>
    <x v="5"/>
  </r>
  <r>
    <n v="27"/>
    <d v="2062-07-28T00:00:00"/>
    <s v="MC-30"/>
    <s v="71.21S, 75.57E"/>
    <n v="34"/>
    <n v="1267"/>
    <n v="1267"/>
    <x v="15"/>
    <s v="Phobos 6"/>
    <n v="2054"/>
    <x v="20"/>
    <x v="8"/>
  </r>
  <r>
    <n v="69"/>
    <d v="2071-08-13T00:00:00"/>
    <s v="MC-01"/>
    <s v="71.25N, 171.44E"/>
    <n v="572"/>
    <n v="3167"/>
    <n v="0"/>
    <x v="19"/>
    <s v="Rosetta 13"/>
    <n v="2069"/>
    <x v="19"/>
    <x v="1"/>
  </r>
  <r>
    <n v="77"/>
    <d v="2074-11-18T00:00:00"/>
    <s v="MC-22"/>
    <s v="18.19S, 115.91E"/>
    <n v="117"/>
    <n v="4076"/>
    <n v="0"/>
    <x v="9"/>
    <s v="Rosetta 27"/>
    <n v="2073"/>
    <x v="11"/>
    <x v="4"/>
  </r>
  <r>
    <n v="69"/>
    <d v="2077-05-15T00:00:00"/>
    <s v="MC-01"/>
    <s v="71.82N, 171.18W"/>
    <n v="142"/>
    <n v="5076"/>
    <n v="0"/>
    <x v="19"/>
    <s v="Rosetta 13"/>
    <n v="2069"/>
    <x v="25"/>
    <x v="8"/>
  </r>
  <r>
    <n v="94"/>
    <d v="2071-11-30T00:00:00"/>
    <s v="MC-29"/>
    <s v="41.83S, 128.90E"/>
    <n v="25"/>
    <n v="3919"/>
    <n v="3919"/>
    <x v="3"/>
    <s v="Dawn 4"/>
    <n v="2066"/>
    <x v="19"/>
    <x v="3"/>
  </r>
  <r>
    <n v="13"/>
    <d v="2054-03-17T00:00:00"/>
    <s v="MC-07"/>
    <s v="54.79N, 121.12E"/>
    <n v="63"/>
    <n v="4398"/>
    <n v="4398"/>
    <x v="4"/>
    <s v="Viking 2"/>
    <n v="2052"/>
    <x v="21"/>
    <x v="1"/>
  </r>
  <r>
    <n v="31"/>
    <d v="2063-06-12T00:00:00"/>
    <s v="MC-03"/>
    <s v="48.86N, 79.49W"/>
    <n v="80"/>
    <n v="12605"/>
    <n v="12605"/>
    <x v="24"/>
    <s v="Deimos 10"/>
    <n v="2059"/>
    <x v="23"/>
    <x v="6"/>
  </r>
  <r>
    <n v="68"/>
    <d v="2069-06-12T00:00:00"/>
    <s v="MC-14"/>
    <s v="27.61N, 101.02E"/>
    <n v="93"/>
    <n v="2188"/>
    <n v="2188"/>
    <x v="1"/>
    <s v="Rosetta 11"/>
    <n v="2068"/>
    <x v="12"/>
    <x v="4"/>
  </r>
  <r>
    <n v="83"/>
    <d v="2071-05-05T00:00:00"/>
    <s v="MC-06"/>
    <s v="39.28N, 79.30E"/>
    <n v="32"/>
    <n v="8255"/>
    <n v="8255"/>
    <x v="8"/>
    <s v="Phoenix 11"/>
    <n v="2069"/>
    <x v="19"/>
    <x v="1"/>
  </r>
  <r>
    <n v="56"/>
    <d v="2072-08-04T00:00:00"/>
    <s v="MC-18"/>
    <s v="11.17S, 56.34W"/>
    <n v="133"/>
    <n v="1526"/>
    <n v="0"/>
    <x v="25"/>
    <s v="Opportunity 10"/>
    <n v="2067"/>
    <x v="5"/>
    <x v="3"/>
  </r>
  <r>
    <n v="27"/>
    <d v="2058-12-30T00:00:00"/>
    <s v="MC-30"/>
    <s v="73.52S, 96.78E"/>
    <n v="14"/>
    <n v="11382"/>
    <n v="11382"/>
    <x v="15"/>
    <s v="Phobos 6"/>
    <n v="2054"/>
    <x v="4"/>
    <x v="6"/>
  </r>
  <r>
    <n v="77"/>
    <d v="2078-04-01T00:00:00"/>
    <s v="MC-28"/>
    <s v="41.75S, 87.89E"/>
    <n v="241"/>
    <n v="3313"/>
    <n v="0"/>
    <x v="18"/>
    <s v="Rosetta 27"/>
    <n v="2073"/>
    <x v="28"/>
    <x v="3"/>
  </r>
  <r>
    <n v="31"/>
    <d v="2060-05-25T00:00:00"/>
    <s v="MC-01"/>
    <s v="84.94N, 78.07W"/>
    <n v="47"/>
    <n v="8000"/>
    <n v="8000"/>
    <x v="19"/>
    <s v="Deimos 10"/>
    <n v="2059"/>
    <x v="14"/>
    <x v="4"/>
  </r>
  <r>
    <n v="22"/>
    <d v="2057-04-05T00:00:00"/>
    <s v="MC-12"/>
    <s v="21.34N, 23.57E"/>
    <n v="67"/>
    <n v="11771"/>
    <n v="11771"/>
    <x v="11"/>
    <s v="Phobos 1"/>
    <n v="2053"/>
    <x v="16"/>
    <x v="6"/>
  </r>
  <r>
    <n v="38"/>
    <d v="2065-11-15T00:00:00"/>
    <s v="MC-03"/>
    <s v="61.36N, 116.66W"/>
    <n v="19"/>
    <n v="6205"/>
    <n v="6205"/>
    <x v="24"/>
    <s v="Pathfinder 7"/>
    <n v="2062"/>
    <x v="13"/>
    <x v="5"/>
  </r>
  <r>
    <n v="2"/>
    <d v="2055-12-18T00:00:00"/>
    <s v="MC-22"/>
    <s v="11.92S, 107.95E"/>
    <n v="37"/>
    <n v="3313"/>
    <n v="3313"/>
    <x v="9"/>
    <s v="Mariner 6"/>
    <n v="2050"/>
    <x v="9"/>
    <x v="3"/>
  </r>
  <r>
    <n v="82"/>
    <d v="2071-02-28T00:00:00"/>
    <s v="MC-29"/>
    <s v="59.57S, 146.59E"/>
    <n v="389"/>
    <n v="21171"/>
    <n v="0"/>
    <x v="3"/>
    <s v="Phoenix 7"/>
    <n v="2068"/>
    <x v="19"/>
    <x v="5"/>
  </r>
  <r>
    <n v="20"/>
    <d v="2057-02-28T00:00:00"/>
    <s v="MC-28"/>
    <s v="42.32S, 83.37E"/>
    <n v="19"/>
    <n v="8791"/>
    <n v="8791"/>
    <x v="18"/>
    <s v="Viking 15"/>
    <n v="2056"/>
    <x v="16"/>
    <x v="4"/>
  </r>
  <r>
    <n v="66"/>
    <d v="2070-12-16T00:00:00"/>
    <s v="MC-14"/>
    <s v="20.48N, 133.77E"/>
    <n v="157"/>
    <n v="1526"/>
    <n v="0"/>
    <x v="1"/>
    <s v="Rosetta 9"/>
    <n v="2067"/>
    <x v="10"/>
    <x v="5"/>
  </r>
  <r>
    <n v="23"/>
    <d v="2055-12-20T00:00:00"/>
    <s v="MC-16"/>
    <s v="11.10S, 154.57W"/>
    <n v="117"/>
    <n v="3022"/>
    <n v="0"/>
    <x v="21"/>
    <s v="Phobos 2"/>
    <n v="2053"/>
    <x v="9"/>
    <x v="1"/>
  </r>
  <r>
    <n v="10"/>
    <d v="2061-05-05T00:00:00"/>
    <s v="MC-19"/>
    <s v="1.78S, 38.89W"/>
    <n v="631"/>
    <n v="5436"/>
    <n v="0"/>
    <x v="14"/>
    <s v="Mariner 15"/>
    <n v="2054"/>
    <x v="0"/>
    <x v="0"/>
  </r>
  <r>
    <n v="38"/>
    <d v="2065-09-28T00:00:00"/>
    <s v="MC-03"/>
    <s v="60.64N, 99.92W"/>
    <n v="482"/>
    <n v="9366"/>
    <n v="0"/>
    <x v="24"/>
    <s v="Pathfinder 7"/>
    <n v="2062"/>
    <x v="13"/>
    <x v="5"/>
  </r>
  <r>
    <n v="72"/>
    <d v="2075-10-02T00:00:00"/>
    <s v="MC-17"/>
    <s v="24.70S, 111.09W"/>
    <n v="631"/>
    <n v="1010"/>
    <n v="0"/>
    <x v="20"/>
    <s v="Rosetta 16"/>
    <n v="2071"/>
    <x v="2"/>
    <x v="6"/>
  </r>
  <r>
    <n v="99"/>
    <d v="2073-11-14T00:00:00"/>
    <s v="MC-05"/>
    <s v="43.52N, 29.85E"/>
    <n v="1270"/>
    <n v="3313"/>
    <n v="0"/>
    <x v="2"/>
    <s v="Perseverance 6"/>
    <n v="2070"/>
    <x v="24"/>
    <x v="5"/>
  </r>
  <r>
    <n v="86"/>
    <d v="2076-03-20T00:00:00"/>
    <s v="MC-01"/>
    <s v="76.05N, 108.59E"/>
    <n v="147"/>
    <n v="1920"/>
    <n v="0"/>
    <x v="19"/>
    <s v="Phoenix 16"/>
    <n v="2071"/>
    <x v="6"/>
    <x v="3"/>
  </r>
  <r>
    <n v="94"/>
    <d v="2069-04-09T00:00:00"/>
    <s v="MC-29"/>
    <s v="64.05S, 160.13E"/>
    <n v="702"/>
    <n v="5436"/>
    <n v="0"/>
    <x v="3"/>
    <s v="Dawn 4"/>
    <n v="2066"/>
    <x v="12"/>
    <x v="5"/>
  </r>
  <r>
    <n v="31"/>
    <d v="2066-05-14T00:00:00"/>
    <s v="MC-01"/>
    <s v="70.95N, 96.61W"/>
    <n v="70"/>
    <n v="9366"/>
    <n v="9366"/>
    <x v="19"/>
    <s v="Deimos 10"/>
    <n v="2059"/>
    <x v="17"/>
    <x v="0"/>
  </r>
  <r>
    <n v="69"/>
    <d v="2076-03-31T00:00:00"/>
    <s v="MC-07"/>
    <s v="63.37N, 150.99E"/>
    <n v="221"/>
    <n v="1788"/>
    <n v="0"/>
    <x v="4"/>
    <s v="Rosetta 13"/>
    <n v="2069"/>
    <x v="6"/>
    <x v="0"/>
  </r>
  <r>
    <n v="12"/>
    <d v="2058-05-22T00:00:00"/>
    <s v="MC-17"/>
    <s v="2.52S, 104.33W"/>
    <n v="241"/>
    <n v="1396"/>
    <n v="0"/>
    <x v="20"/>
    <s v="Mariner 20"/>
    <n v="2055"/>
    <x v="4"/>
    <x v="5"/>
  </r>
  <r>
    <n v="10"/>
    <d v="2063-10-04T00:00:00"/>
    <s v="MC-19"/>
    <s v="27.49S, 37.58W"/>
    <n v="25"/>
    <n v="3167"/>
    <n v="3167"/>
    <x v="14"/>
    <s v="Mariner 15"/>
    <n v="2054"/>
    <x v="23"/>
    <x v="10"/>
  </r>
  <r>
    <n v="47"/>
    <d v="2067-10-28T00:00:00"/>
    <s v="MC-04"/>
    <s v="47.98N, 1.00W"/>
    <n v="572"/>
    <n v="5622"/>
    <n v="0"/>
    <x v="7"/>
    <s v="Spirit 14"/>
    <n v="2065"/>
    <x v="8"/>
    <x v="1"/>
  </r>
  <r>
    <n v="33"/>
    <d v="2061-12-17T00:00:00"/>
    <s v="MC-01"/>
    <s v="85.19N, 46.50E"/>
    <n v="22"/>
    <n v="13527"/>
    <n v="13527"/>
    <x v="19"/>
    <s v="Deimos 13"/>
    <n v="2060"/>
    <x v="0"/>
    <x v="4"/>
  </r>
  <r>
    <n v="37"/>
    <d v="2064-04-06T00:00:00"/>
    <s v="MC-15"/>
    <s v="6.22N, 136.35E"/>
    <n v="252"/>
    <n v="1010"/>
    <n v="0"/>
    <x v="12"/>
    <s v="Pathfinder 5"/>
    <n v="2061"/>
    <x v="15"/>
    <x v="5"/>
  </r>
  <r>
    <n v="4"/>
    <d v="2053-05-11T00:00:00"/>
    <s v="MC-26"/>
    <s v="42.44S, 36.02W"/>
    <n v="32"/>
    <n v="1010"/>
    <n v="1010"/>
    <x v="13"/>
    <s v="Mariner 9"/>
    <n v="2051"/>
    <x v="22"/>
    <x v="1"/>
  </r>
  <r>
    <n v="5"/>
    <d v="2057-02-19T00:00:00"/>
    <s v="MC-13"/>
    <s v="8.89N, 46.42E"/>
    <n v="344"/>
    <n v="3022"/>
    <n v="0"/>
    <x v="0"/>
    <s v="Mariner 10"/>
    <n v="2051"/>
    <x v="16"/>
    <x v="7"/>
  </r>
  <r>
    <n v="58"/>
    <d v="2071-05-19T00:00:00"/>
    <s v="MC-26"/>
    <s v="52.59S, 1.59W"/>
    <n v="47"/>
    <n v="15700"/>
    <n v="15700"/>
    <x v="13"/>
    <s v="Opportunity 15"/>
    <n v="2068"/>
    <x v="19"/>
    <x v="5"/>
  </r>
  <r>
    <n v="44"/>
    <d v="2069-12-28T00:00:00"/>
    <s v="MC-01"/>
    <s v="76.68N, 123.06E"/>
    <n v="113"/>
    <n v="3022"/>
    <n v="0"/>
    <x v="19"/>
    <s v="Spirit 11"/>
    <n v="2064"/>
    <x v="12"/>
    <x v="3"/>
  </r>
  <r>
    <n v="99"/>
    <d v="2073-04-02T00:00:00"/>
    <s v="MC-12"/>
    <s v="15.77N, 3.31E"/>
    <n v="325"/>
    <n v="3612"/>
    <n v="0"/>
    <x v="11"/>
    <s v="Perseverance 6"/>
    <n v="2070"/>
    <x v="24"/>
    <x v="5"/>
  </r>
  <r>
    <n v="91"/>
    <d v="2074-12-22T00:00:00"/>
    <s v="MC-01"/>
    <s v="81.35N, 142.02W"/>
    <n v="1270"/>
    <n v="33322"/>
    <n v="0"/>
    <x v="19"/>
    <s v="Phoenix 27"/>
    <n v="2073"/>
    <x v="11"/>
    <x v="4"/>
  </r>
  <r>
    <n v="26"/>
    <d v="2059-11-24T00:00:00"/>
    <s v="MC-30"/>
    <s v="71.42S, 79.46E"/>
    <n v="61"/>
    <n v="15700"/>
    <n v="15700"/>
    <x v="15"/>
    <s v="Phobos 5"/>
    <n v="2054"/>
    <x v="3"/>
    <x v="3"/>
  </r>
  <r>
    <n v="20"/>
    <d v="2058-02-17T00:00:00"/>
    <s v="MC-28"/>
    <s v="47.01S, 74.76E"/>
    <n v="45"/>
    <n v="1010"/>
    <n v="1010"/>
    <x v="18"/>
    <s v="Viking 15"/>
    <n v="2056"/>
    <x v="4"/>
    <x v="1"/>
  </r>
  <r>
    <n v="47"/>
    <d v="2067-09-24T00:00:00"/>
    <s v="MC-12"/>
    <s v="15.72N, 1.51E"/>
    <n v="252"/>
    <n v="3764"/>
    <n v="0"/>
    <x v="11"/>
    <s v="Spirit 14"/>
    <n v="2065"/>
    <x v="8"/>
    <x v="1"/>
  </r>
  <r>
    <n v="94"/>
    <d v="2073-03-21T00:00:00"/>
    <s v="MC-29"/>
    <s v="42.49S, 132.75E"/>
    <n v="50"/>
    <n v="2188"/>
    <n v="2188"/>
    <x v="3"/>
    <s v="Dawn 4"/>
    <n v="2066"/>
    <x v="24"/>
    <x v="0"/>
  </r>
  <r>
    <n v="30"/>
    <d v="2060-06-03T00:00:00"/>
    <s v="MC-10"/>
    <s v="19.34N, 63.70W"/>
    <n v="344"/>
    <n v="10313"/>
    <n v="0"/>
    <x v="23"/>
    <s v="Deimos 8"/>
    <n v="2058"/>
    <x v="14"/>
    <x v="1"/>
  </r>
  <r>
    <n v="29"/>
    <d v="2060-06-06T00:00:00"/>
    <s v="MC-16"/>
    <s v="23.27S, 137.39W"/>
    <n v="29"/>
    <n v="756"/>
    <n v="756"/>
    <x v="21"/>
    <s v="Deimos 4"/>
    <n v="2058"/>
    <x v="14"/>
    <x v="1"/>
  </r>
  <r>
    <n v="34"/>
    <d v="2065-05-12T00:00:00"/>
    <s v="MC-14"/>
    <s v="17.83N, 130.98E"/>
    <n v="77"/>
    <n v="9985"/>
    <n v="9985"/>
    <x v="1"/>
    <s v="Deimos 14"/>
    <n v="2060"/>
    <x v="13"/>
    <x v="3"/>
  </r>
  <r>
    <n v="9"/>
    <d v="2058-11-09T00:00:00"/>
    <s v="MC-19"/>
    <s v="22.57S, 11.89W"/>
    <n v="50"/>
    <n v="5436"/>
    <n v="5436"/>
    <x v="14"/>
    <s v="Mariner 14"/>
    <n v="2054"/>
    <x v="4"/>
    <x v="6"/>
  </r>
  <r>
    <n v="44"/>
    <d v="2067-12-15T00:00:00"/>
    <s v="MC-01"/>
    <s v="78.89N, 120.60E"/>
    <n v="12"/>
    <n v="3764"/>
    <n v="3764"/>
    <x v="19"/>
    <s v="Spirit 11"/>
    <n v="2064"/>
    <x v="8"/>
    <x v="5"/>
  </r>
  <r>
    <n v="33"/>
    <d v="2061-10-22T00:00:00"/>
    <s v="MC-01"/>
    <s v="71.96N, 56.96E"/>
    <n v="175"/>
    <n v="22220"/>
    <n v="0"/>
    <x v="19"/>
    <s v="Deimos 13"/>
    <n v="2060"/>
    <x v="0"/>
    <x v="4"/>
  </r>
  <r>
    <n v="4"/>
    <d v="2053-10-05T00:00:00"/>
    <s v="MC-26"/>
    <s v="62.20S, 42.70W"/>
    <n v="109"/>
    <n v="7512"/>
    <n v="0"/>
    <x v="13"/>
    <s v="Mariner 9"/>
    <n v="2051"/>
    <x v="22"/>
    <x v="1"/>
  </r>
  <r>
    <n v="47"/>
    <d v="2074-03-18T00:00:00"/>
    <s v="MC-11"/>
    <s v="1.23N, 26.82W"/>
    <n v="188"/>
    <n v="2461"/>
    <n v="0"/>
    <x v="22"/>
    <s v="Spirit 14"/>
    <n v="2065"/>
    <x v="11"/>
    <x v="10"/>
  </r>
  <r>
    <n v="5"/>
    <d v="2054-03-30T00:00:00"/>
    <s v="MC-20"/>
    <s v="1.78S, 43.03E"/>
    <n v="52"/>
    <n v="2599"/>
    <n v="2599"/>
    <x v="26"/>
    <s v="Mariner 10"/>
    <n v="2051"/>
    <x v="21"/>
    <x v="5"/>
  </r>
  <r>
    <n v="12"/>
    <d v="2058-01-23T00:00:00"/>
    <s v="MC-17"/>
    <s v="6.67S, 129.37W"/>
    <n v="252"/>
    <n v="2188"/>
    <n v="0"/>
    <x v="20"/>
    <s v="Mariner 20"/>
    <n v="2055"/>
    <x v="4"/>
    <x v="5"/>
  </r>
  <r>
    <n v="74"/>
    <d v="2074-05-04T00:00:00"/>
    <s v="MC-12"/>
    <s v="9.74N, 13.87E"/>
    <n v="85"/>
    <n v="8000"/>
    <n v="8000"/>
    <x v="11"/>
    <s v="Rosetta 21"/>
    <n v="2071"/>
    <x v="11"/>
    <x v="5"/>
  </r>
  <r>
    <n v="12"/>
    <d v="2056-06-14T00:00:00"/>
    <s v="MC-09"/>
    <s v="6.74N, 114.74W"/>
    <n v="67"/>
    <n v="3313"/>
    <n v="3313"/>
    <x v="5"/>
    <s v="Mariner 20"/>
    <n v="2055"/>
    <x v="1"/>
    <x v="4"/>
  </r>
  <r>
    <n v="29"/>
    <d v="2060-11-16T00:00:00"/>
    <s v="MC-24"/>
    <s v="43.04S, 160.07W"/>
    <n v="325"/>
    <n v="38630"/>
    <n v="0"/>
    <x v="10"/>
    <s v="Deimos 4"/>
    <n v="2058"/>
    <x v="14"/>
    <x v="1"/>
  </r>
  <r>
    <n v="24"/>
    <d v="2056-06-22T00:00:00"/>
    <s v="MC-23"/>
    <s v="28.22S, 139.03E"/>
    <n v="117"/>
    <n v="9366"/>
    <n v="0"/>
    <x v="6"/>
    <s v="Phobos 3"/>
    <n v="2053"/>
    <x v="1"/>
    <x v="5"/>
  </r>
  <r>
    <n v="99"/>
    <d v="2073-12-23T00:00:00"/>
    <s v="MC-11"/>
    <s v="16.22N, 5.12W"/>
    <n v="292"/>
    <n v="4731"/>
    <n v="0"/>
    <x v="22"/>
    <s v="Perseverance 6"/>
    <n v="2070"/>
    <x v="24"/>
    <x v="5"/>
  </r>
  <r>
    <n v="76"/>
    <d v="2073-12-04T00:00:00"/>
    <s v="MC-07"/>
    <s v="52.46N, 151.77E"/>
    <n v="25"/>
    <n v="3919"/>
    <n v="3919"/>
    <x v="4"/>
    <s v="Rosetta 25"/>
    <n v="2072"/>
    <x v="24"/>
    <x v="4"/>
  </r>
  <r>
    <n v="46"/>
    <d v="2067-12-10T00:00:00"/>
    <s v="MC-25"/>
    <s v="52.55S, 117.09W"/>
    <n v="204"/>
    <n v="4235"/>
    <n v="0"/>
    <x v="16"/>
    <s v="Spirit 13"/>
    <n v="2065"/>
    <x v="8"/>
    <x v="1"/>
  </r>
  <r>
    <n v="9"/>
    <d v="2057-09-02T00:00:00"/>
    <s v="MC-19"/>
    <s v="5.80S, 3.59W"/>
    <n v="52"/>
    <n v="1656"/>
    <n v="1656"/>
    <x v="14"/>
    <s v="Mariner 14"/>
    <n v="2054"/>
    <x v="16"/>
    <x v="5"/>
  </r>
  <r>
    <n v="29"/>
    <d v="2059-07-03T00:00:00"/>
    <s v="MC-24"/>
    <s v="34.82S, 136.68W"/>
    <n v="61"/>
    <n v="11771"/>
    <n v="11771"/>
    <x v="10"/>
    <s v="Deimos 4"/>
    <n v="2058"/>
    <x v="3"/>
    <x v="4"/>
  </r>
  <r>
    <n v="99"/>
    <d v="2074-11-06T00:00:00"/>
    <s v="MC-12"/>
    <s v="13.79N, 7.27E"/>
    <n v="65"/>
    <n v="4235"/>
    <n v="4235"/>
    <x v="11"/>
    <s v="Perseverance 6"/>
    <n v="2070"/>
    <x v="11"/>
    <x v="6"/>
  </r>
  <r>
    <n v="47"/>
    <d v="2072-10-06T00:00:00"/>
    <s v="MC-12"/>
    <s v="3.27N, 2.38E"/>
    <n v="264"/>
    <n v="4563"/>
    <n v="0"/>
    <x v="11"/>
    <s v="Spirit 14"/>
    <n v="2065"/>
    <x v="5"/>
    <x v="0"/>
  </r>
  <r>
    <n v="56"/>
    <d v="2070-06-14T00:00:00"/>
    <s v="MC-26"/>
    <s v="40.20S, 53.93W"/>
    <n v="307"/>
    <n v="27536"/>
    <n v="0"/>
    <x v="13"/>
    <s v="Opportunity 10"/>
    <n v="2067"/>
    <x v="10"/>
    <x v="5"/>
  </r>
  <r>
    <n v="42"/>
    <d v="2066-02-26T00:00:00"/>
    <s v="MC-15"/>
    <s v="26.19N, 161.22E"/>
    <n v="157"/>
    <n v="6832"/>
    <n v="0"/>
    <x v="12"/>
    <s v="Spirit 6"/>
    <n v="2063"/>
    <x v="17"/>
    <x v="5"/>
  </r>
  <r>
    <n v="92"/>
    <d v="2074-05-27T00:00:00"/>
    <s v="MC-01"/>
    <s v="75.18N, 65.18E"/>
    <n v="169"/>
    <n v="27536"/>
    <n v="0"/>
    <x v="19"/>
    <s v="Phoenix 28"/>
    <n v="2073"/>
    <x v="11"/>
    <x v="4"/>
  </r>
  <r>
    <n v="28"/>
    <d v="2059-11-20T00:00:00"/>
    <s v="MC-25"/>
    <s v="53.49S, 75.04W"/>
    <n v="264"/>
    <n v="1010"/>
    <n v="0"/>
    <x v="16"/>
    <s v="Deimos 3"/>
    <n v="2058"/>
    <x v="3"/>
    <x v="4"/>
  </r>
  <r>
    <n v="22"/>
    <d v="2055-06-27T00:00:00"/>
    <s v="MC-20"/>
    <s v="12.06S, 25.16E"/>
    <n v="41"/>
    <n v="3461"/>
    <n v="3461"/>
    <x v="26"/>
    <s v="Phobos 1"/>
    <n v="2053"/>
    <x v="9"/>
    <x v="1"/>
  </r>
  <r>
    <n v="91"/>
    <d v="2075-04-11T00:00:00"/>
    <s v="MC-02"/>
    <s v="64.93N, 148.39W"/>
    <n v="47"/>
    <n v="26004"/>
    <n v="26004"/>
    <x v="29"/>
    <s v="Phoenix 27"/>
    <n v="2073"/>
    <x v="2"/>
    <x v="1"/>
  </r>
  <r>
    <n v="84"/>
    <d v="2071-02-22T00:00:00"/>
    <s v="MC-07"/>
    <s v="49.40N, 121.01E"/>
    <n v="163"/>
    <n v="72463"/>
    <n v="0"/>
    <x v="4"/>
    <s v="Phoenix 12"/>
    <n v="2069"/>
    <x v="19"/>
    <x v="1"/>
  </r>
  <r>
    <n v="85"/>
    <d v="2072-11-11T00:00:00"/>
    <s v="MC-22"/>
    <s v="8.99S, 108.79E"/>
    <n v="137"/>
    <n v="3167"/>
    <n v="0"/>
    <x v="9"/>
    <s v="Phoenix 13"/>
    <n v="2070"/>
    <x v="5"/>
    <x v="1"/>
  </r>
  <r>
    <n v="81"/>
    <d v="2069-05-22T00:00:00"/>
    <s v="MC-16"/>
    <s v="5.40S, 162.89W"/>
    <n v="147"/>
    <n v="6832"/>
    <n v="0"/>
    <x v="21"/>
    <s v="Phoenix 3"/>
    <n v="2068"/>
    <x v="12"/>
    <x v="4"/>
  </r>
  <r>
    <n v="77"/>
    <d v="2076-04-06T00:00:00"/>
    <s v="MC-28"/>
    <s v="45.94S, 82.01E"/>
    <n v="325"/>
    <n v="1138"/>
    <n v="0"/>
    <x v="18"/>
    <s v="Rosetta 27"/>
    <n v="2073"/>
    <x v="6"/>
    <x v="5"/>
  </r>
  <r>
    <n v="85"/>
    <d v="2075-02-21T00:00:00"/>
    <s v="MC-22"/>
    <s v="10.80S, 115.30E"/>
    <n v="277"/>
    <n v="4731"/>
    <n v="0"/>
    <x v="9"/>
    <s v="Phoenix 13"/>
    <n v="2070"/>
    <x v="2"/>
    <x v="3"/>
  </r>
  <r>
    <n v="46"/>
    <d v="2067-09-17T00:00:00"/>
    <s v="MC-25"/>
    <s v="49.43S, 116.49W"/>
    <n v="241"/>
    <n v="17718"/>
    <n v="0"/>
    <x v="16"/>
    <s v="Spirit 13"/>
    <n v="2065"/>
    <x v="8"/>
    <x v="1"/>
  </r>
  <r>
    <n v="69"/>
    <d v="2070-11-16T00:00:00"/>
    <s v="MC-01"/>
    <s v="88.12N, 145.48E"/>
    <n v="133"/>
    <n v="23366"/>
    <n v="0"/>
    <x v="19"/>
    <s v="Rosetta 13"/>
    <n v="2069"/>
    <x v="10"/>
    <x v="4"/>
  </r>
  <r>
    <n v="94"/>
    <d v="2069-03-20T00:00:00"/>
    <s v="MC-29"/>
    <s v="35.19S, 136.64E"/>
    <n v="30"/>
    <n v="24621"/>
    <n v="24621"/>
    <x v="3"/>
    <s v="Dawn 4"/>
    <n v="2066"/>
    <x v="12"/>
    <x v="5"/>
  </r>
  <r>
    <n v="10"/>
    <d v="2062-02-26T00:00:00"/>
    <s v="MC-18"/>
    <s v="7.10S, 58.97W"/>
    <n v="113"/>
    <n v="6006"/>
    <n v="0"/>
    <x v="25"/>
    <s v="Mariner 15"/>
    <n v="2054"/>
    <x v="20"/>
    <x v="8"/>
  </r>
  <r>
    <n v="56"/>
    <d v="2071-12-02T00:00:00"/>
    <s v="MC-18"/>
    <s v="26.87S, 62.87W"/>
    <n v="12"/>
    <n v="13527"/>
    <n v="13527"/>
    <x v="25"/>
    <s v="Opportunity 10"/>
    <n v="2067"/>
    <x v="19"/>
    <x v="6"/>
  </r>
  <r>
    <n v="27"/>
    <d v="2063-07-30T00:00:00"/>
    <s v="MC-28"/>
    <s v="55.89S, 108.99E"/>
    <n v="80"/>
    <n v="1138"/>
    <n v="1138"/>
    <x v="18"/>
    <s v="Phobos 6"/>
    <n v="2054"/>
    <x v="23"/>
    <x v="10"/>
  </r>
  <r>
    <n v="2"/>
    <d v="2054-09-03T00:00:00"/>
    <s v="MC-22"/>
    <s v="3.16S, 109.35E"/>
    <n v="572"/>
    <n v="2461"/>
    <n v="0"/>
    <x v="9"/>
    <s v="Mariner 6"/>
    <n v="2050"/>
    <x v="21"/>
    <x v="6"/>
  </r>
  <r>
    <n v="9"/>
    <d v="2056-08-29T00:00:00"/>
    <s v="MC-26"/>
    <s v="34.32S, 20.32W"/>
    <n v="344"/>
    <n v="6832"/>
    <n v="0"/>
    <x v="13"/>
    <s v="Mariner 14"/>
    <n v="2054"/>
    <x v="1"/>
    <x v="1"/>
  </r>
  <r>
    <n v="47"/>
    <d v="2069-03-28T00:00:00"/>
    <s v="MC-11"/>
    <s v="21.98N, 40.12W"/>
    <n v="43"/>
    <n v="2054"/>
    <n v="2054"/>
    <x v="22"/>
    <s v="Spirit 14"/>
    <n v="2065"/>
    <x v="12"/>
    <x v="6"/>
  </r>
  <r>
    <n v="61"/>
    <d v="2073-07-20T00:00:00"/>
    <s v="MC-26"/>
    <s v="53.64S, 3.34W"/>
    <n v="36"/>
    <n v="5436"/>
    <n v="5436"/>
    <x v="13"/>
    <s v="Opportunity 19"/>
    <n v="2069"/>
    <x v="24"/>
    <x v="6"/>
  </r>
  <r>
    <n v="66"/>
    <d v="2074-06-04T00:00:00"/>
    <s v="MC-14"/>
    <s v="11.34N, 131.27E"/>
    <n v="905"/>
    <n v="9366"/>
    <n v="0"/>
    <x v="1"/>
    <s v="Rosetta 9"/>
    <n v="2067"/>
    <x v="11"/>
    <x v="0"/>
  </r>
  <r>
    <n v="5"/>
    <d v="2060-08-26T00:00:00"/>
    <s v="MC-13"/>
    <s v="21.92N, 79.44E"/>
    <n v="196"/>
    <n v="8519"/>
    <n v="0"/>
    <x v="0"/>
    <s v="Mariner 10"/>
    <n v="2051"/>
    <x v="14"/>
    <x v="10"/>
  </r>
  <r>
    <n v="42"/>
    <d v="2069-01-21T00:00:00"/>
    <s v="MC-15"/>
    <s v="5.01N, 170.28E"/>
    <n v="133"/>
    <n v="756"/>
    <n v="0"/>
    <x v="12"/>
    <s v="Spirit 6"/>
    <n v="2063"/>
    <x v="12"/>
    <x v="7"/>
  </r>
  <r>
    <n v="28"/>
    <d v="2063-04-22T00:00:00"/>
    <s v="MC-30"/>
    <s v="76.27S, 67.37W"/>
    <n v="181"/>
    <n v="4902"/>
    <n v="0"/>
    <x v="15"/>
    <s v="Deimos 3"/>
    <n v="2058"/>
    <x v="23"/>
    <x v="3"/>
  </r>
  <r>
    <n v="5"/>
    <d v="2058-08-21T00:00:00"/>
    <s v="MC-13"/>
    <s v="8.53N, 64.98E"/>
    <n v="77"/>
    <n v="6409"/>
    <n v="6409"/>
    <x v="0"/>
    <s v="Mariner 10"/>
    <n v="2051"/>
    <x v="4"/>
    <x v="0"/>
  </r>
  <r>
    <n v="17"/>
    <d v="2063-02-11T00:00:00"/>
    <s v="MC-06"/>
    <s v="39.77N, 100.13E"/>
    <n v="106"/>
    <n v="17000"/>
    <n v="0"/>
    <x v="8"/>
    <s v="Viking 8"/>
    <n v="2054"/>
    <x v="23"/>
    <x v="10"/>
  </r>
  <r>
    <n v="12"/>
    <d v="2057-01-15T00:00:00"/>
    <s v="MC-09"/>
    <s v="9.22N, 118.21W"/>
    <n v="47"/>
    <n v="3167"/>
    <n v="3167"/>
    <x v="5"/>
    <s v="Mariner 20"/>
    <n v="2055"/>
    <x v="16"/>
    <x v="1"/>
  </r>
  <r>
    <n v="69"/>
    <d v="2073-01-15T00:00:00"/>
    <s v="MC-07"/>
    <s v="51.89N, 175.12E"/>
    <n v="61"/>
    <n v="9366"/>
    <n v="9366"/>
    <x v="4"/>
    <s v="Rosetta 13"/>
    <n v="2069"/>
    <x v="24"/>
    <x v="6"/>
  </r>
  <r>
    <n v="27"/>
    <d v="2064-07-24T00:00:00"/>
    <s v="MC-28"/>
    <s v="63.62S, 95.52E"/>
    <n v="59"/>
    <n v="3461"/>
    <n v="3461"/>
    <x v="18"/>
    <s v="Phobos 6"/>
    <n v="2054"/>
    <x v="15"/>
    <x v="2"/>
  </r>
  <r>
    <n v="72"/>
    <d v="2071-11-12T00:00:00"/>
    <s v="MC-17"/>
    <s v="28.18S, 129.90W"/>
    <n v="344"/>
    <n v="5255"/>
    <n v="0"/>
    <x v="20"/>
    <s v="Rosetta 16"/>
    <n v="2071"/>
    <x v="19"/>
    <x v="9"/>
  </r>
  <r>
    <n v="69"/>
    <d v="2076-08-26T00:00:00"/>
    <s v="MC-07"/>
    <s v="57.73N, 166.32E"/>
    <n v="72"/>
    <n v="56210"/>
    <n v="56210"/>
    <x v="4"/>
    <s v="Rosetta 13"/>
    <n v="2069"/>
    <x v="6"/>
    <x v="0"/>
  </r>
  <r>
    <n v="10"/>
    <d v="2059-12-18T00:00:00"/>
    <s v="MC-18"/>
    <s v="16.78S, 68.34W"/>
    <n v="196"/>
    <n v="7279"/>
    <n v="0"/>
    <x v="25"/>
    <s v="Mariner 15"/>
    <n v="2054"/>
    <x v="3"/>
    <x v="3"/>
  </r>
  <r>
    <n v="2"/>
    <d v="2051-12-16T00:00:00"/>
    <s v="MC-15"/>
    <s v="3.32N, 136.50E"/>
    <n v="54"/>
    <n v="629"/>
    <n v="629"/>
    <x v="12"/>
    <s v="Mariner 6"/>
    <n v="2050"/>
    <x v="27"/>
    <x v="4"/>
  </r>
  <r>
    <n v="18"/>
    <d v="2059-11-21T00:00:00"/>
    <s v="MC-16"/>
    <s v="10.49S, 169.47W"/>
    <n v="63"/>
    <n v="7752"/>
    <n v="7752"/>
    <x v="21"/>
    <s v="Viking 10"/>
    <n v="2055"/>
    <x v="3"/>
    <x v="6"/>
  </r>
  <r>
    <n v="94"/>
    <d v="2068-08-28T00:00:00"/>
    <s v="MC-22"/>
    <s v="29.43S, 131.76E"/>
    <n v="128"/>
    <n v="9366"/>
    <n v="0"/>
    <x v="9"/>
    <s v="Dawn 4"/>
    <n v="2066"/>
    <x v="18"/>
    <x v="1"/>
  </r>
  <r>
    <n v="52"/>
    <d v="2068-11-18T00:00:00"/>
    <s v="MC-09"/>
    <s v="6.95N, 121.31W"/>
    <n v="221"/>
    <n v="2599"/>
    <n v="0"/>
    <x v="5"/>
    <s v="Opportunity 4"/>
    <n v="2065"/>
    <x v="18"/>
    <x v="5"/>
  </r>
  <r>
    <n v="26"/>
    <d v="2059-02-02T00:00:00"/>
    <s v="MC-28"/>
    <s v="47.04S, 75.09E"/>
    <n v="72"/>
    <n v="31157"/>
    <n v="31157"/>
    <x v="18"/>
    <s v="Phobos 5"/>
    <n v="2054"/>
    <x v="3"/>
    <x v="3"/>
  </r>
  <r>
    <n v="42"/>
    <d v="2067-08-01T00:00:00"/>
    <s v="MC-15"/>
    <s v="29.12N, 172.45E"/>
    <n v="29"/>
    <n v="4563"/>
    <n v="4563"/>
    <x v="12"/>
    <s v="Spirit 6"/>
    <n v="2063"/>
    <x v="8"/>
    <x v="6"/>
  </r>
  <r>
    <n v="23"/>
    <d v="2056-07-04T00:00:00"/>
    <s v="MC-16"/>
    <s v="8.15S, 137.21W"/>
    <n v="389"/>
    <n v="4398"/>
    <n v="0"/>
    <x v="21"/>
    <s v="Phobos 2"/>
    <n v="2053"/>
    <x v="1"/>
    <x v="5"/>
  </r>
  <r>
    <n v="9"/>
    <d v="2060-02-05T00:00:00"/>
    <s v="MC-19"/>
    <s v="29.97S, 32.29W"/>
    <n v="702"/>
    <n v="1396"/>
    <n v="0"/>
    <x v="14"/>
    <s v="Mariner 14"/>
    <n v="2054"/>
    <x v="14"/>
    <x v="7"/>
  </r>
  <r>
    <n v="9"/>
    <d v="2056-11-30T00:00:00"/>
    <s v="MC-20"/>
    <s v="15.53S, 10.71E"/>
    <n v="30"/>
    <n v="756"/>
    <n v="756"/>
    <x v="26"/>
    <s v="Mariner 14"/>
    <n v="2054"/>
    <x v="1"/>
    <x v="1"/>
  </r>
  <r>
    <n v="35"/>
    <d v="2064-10-21T00:00:00"/>
    <s v="MC-18"/>
    <s v="6.27S, 89.52W"/>
    <n v="52"/>
    <n v="3919"/>
    <n v="3919"/>
    <x v="25"/>
    <s v="Pathfinder 2"/>
    <n v="2060"/>
    <x v="15"/>
    <x v="6"/>
  </r>
  <r>
    <n v="72"/>
    <d v="2074-08-20T00:00:00"/>
    <s v="MC-17"/>
    <s v="13.85S, 122.33W"/>
    <n v="325"/>
    <n v="1526"/>
    <n v="0"/>
    <x v="20"/>
    <s v="Rosetta 16"/>
    <n v="2071"/>
    <x v="11"/>
    <x v="5"/>
  </r>
  <r>
    <n v="90"/>
    <d v="2073-10-17T00:00:00"/>
    <s v="MC-30"/>
    <s v="79.72S, 155.36W"/>
    <n v="791"/>
    <n v="1396"/>
    <n v="0"/>
    <x v="15"/>
    <s v="Phoenix 23"/>
    <n v="2072"/>
    <x v="24"/>
    <x v="4"/>
  </r>
  <r>
    <n v="23"/>
    <d v="2056-01-21T00:00:00"/>
    <s v="MC-24"/>
    <s v="32.30S, 160.02W"/>
    <n v="163"/>
    <n v="883"/>
    <n v="0"/>
    <x v="10"/>
    <s v="Phobos 2"/>
    <n v="2053"/>
    <x v="1"/>
    <x v="5"/>
  </r>
  <r>
    <n v="28"/>
    <d v="2061-03-30T00:00:00"/>
    <s v="MC-26"/>
    <s v="61.23S, 46.24W"/>
    <n v="85"/>
    <n v="6832"/>
    <n v="6832"/>
    <x v="13"/>
    <s v="Deimos 3"/>
    <n v="2058"/>
    <x v="0"/>
    <x v="5"/>
  </r>
  <r>
    <n v="31"/>
    <d v="2062-05-12T00:00:00"/>
    <s v="MC-01"/>
    <s v="89.47N, 87.93W"/>
    <n v="9"/>
    <n v="2188"/>
    <n v="2188"/>
    <x v="19"/>
    <s v="Deimos 10"/>
    <n v="2059"/>
    <x v="20"/>
    <x v="5"/>
  </r>
  <r>
    <n v="4"/>
    <d v="2054-12-28T00:00:00"/>
    <s v="MC-19"/>
    <s v="24.32S, 9.22W"/>
    <n v="19"/>
    <n v="4076"/>
    <n v="4076"/>
    <x v="14"/>
    <s v="Mariner 9"/>
    <n v="2051"/>
    <x v="21"/>
    <x v="5"/>
  </r>
  <r>
    <n v="66"/>
    <d v="2069-08-06T00:00:00"/>
    <s v="MC-15"/>
    <s v="15.60N, 161.02E"/>
    <n v="96"/>
    <n v="3919"/>
    <n v="3919"/>
    <x v="12"/>
    <s v="Rosetta 9"/>
    <n v="2067"/>
    <x v="12"/>
    <x v="1"/>
  </r>
  <r>
    <n v="2"/>
    <d v="2055-11-08T00:00:00"/>
    <s v="MC-15"/>
    <s v="11.37N, 139.49E"/>
    <n v="80"/>
    <n v="3313"/>
    <n v="3313"/>
    <x v="12"/>
    <s v="Mariner 6"/>
    <n v="2050"/>
    <x v="9"/>
    <x v="3"/>
  </r>
  <r>
    <n v="97"/>
    <d v="2070-08-30T00:00:00"/>
    <s v="MC-01"/>
    <s v="72.89N, 31.93W"/>
    <n v="447"/>
    <n v="8255"/>
    <n v="0"/>
    <x v="19"/>
    <s v="Perseverance 4"/>
    <n v="2069"/>
    <x v="10"/>
    <x v="4"/>
  </r>
  <r>
    <n v="83"/>
    <d v="2070-01-12T00:00:00"/>
    <s v="MC-01"/>
    <s v="73.86N, 85.58E"/>
    <n v="27"/>
    <n v="7512"/>
    <n v="7512"/>
    <x v="19"/>
    <s v="Phoenix 11"/>
    <n v="2069"/>
    <x v="10"/>
    <x v="4"/>
  </r>
  <r>
    <n v="86"/>
    <d v="2072-12-02T00:00:00"/>
    <s v="MC-01"/>
    <s v="74.74N, 124.71E"/>
    <n v="106"/>
    <n v="629"/>
    <n v="0"/>
    <x v="19"/>
    <s v="Phoenix 16"/>
    <n v="2071"/>
    <x v="5"/>
    <x v="4"/>
  </r>
  <r>
    <n v="11"/>
    <d v="2056-06-28T00:00:00"/>
    <s v="MC-26"/>
    <s v="55.62S, 15.00W"/>
    <n v="905"/>
    <n v="5436"/>
    <n v="0"/>
    <x v="13"/>
    <s v="Mariner 16"/>
    <n v="2055"/>
    <x v="1"/>
    <x v="4"/>
  </r>
  <r>
    <n v="13"/>
    <d v="2055-08-02T00:00:00"/>
    <s v="MC-07"/>
    <s v="55.04N, 127.70E"/>
    <n v="48"/>
    <n v="19313"/>
    <n v="19313"/>
    <x v="4"/>
    <s v="Viking 2"/>
    <n v="2052"/>
    <x v="9"/>
    <x v="5"/>
  </r>
  <r>
    <n v="55"/>
    <d v="2068-01-03T00:00:00"/>
    <s v="MC-07"/>
    <s v="55.44N, 141.66E"/>
    <n v="103"/>
    <n v="1267"/>
    <n v="0"/>
    <x v="4"/>
    <s v="Opportunity 7"/>
    <n v="2066"/>
    <x v="18"/>
    <x v="1"/>
  </r>
  <r>
    <n v="44"/>
    <d v="2069-10-27T00:00:00"/>
    <s v="MC-01"/>
    <s v="87.90N, 127.38E"/>
    <n v="482"/>
    <n v="3919"/>
    <n v="0"/>
    <x v="19"/>
    <s v="Spirit 11"/>
    <n v="2064"/>
    <x v="12"/>
    <x v="3"/>
  </r>
  <r>
    <n v="2"/>
    <d v="2058-04-29T00:00:00"/>
    <s v="MC-14"/>
    <s v="19.24N, 129.90E"/>
    <n v="103"/>
    <n v="3461"/>
    <n v="0"/>
    <x v="1"/>
    <s v="Mariner 6"/>
    <n v="2050"/>
    <x v="4"/>
    <x v="8"/>
  </r>
  <r>
    <n v="94"/>
    <d v="2069-01-17T00:00:00"/>
    <s v="MC-29"/>
    <s v="41.05S, 142.92E"/>
    <n v="65"/>
    <n v="5436"/>
    <n v="5436"/>
    <x v="3"/>
    <s v="Dawn 4"/>
    <n v="2066"/>
    <x v="12"/>
    <x v="5"/>
  </r>
  <r>
    <n v="18"/>
    <d v="2058-05-20T00:00:00"/>
    <s v="MC-23"/>
    <s v="7.85S, 177.25E"/>
    <n v="82"/>
    <n v="3461"/>
    <n v="3461"/>
    <x v="6"/>
    <s v="Viking 10"/>
    <n v="2055"/>
    <x v="4"/>
    <x v="5"/>
  </r>
  <r>
    <n v="10"/>
    <d v="2057-09-02T00:00:00"/>
    <s v="MC-18"/>
    <s v="1.76S, 51.93W"/>
    <n v="50"/>
    <n v="5436"/>
    <n v="5436"/>
    <x v="25"/>
    <s v="Mariner 15"/>
    <n v="2054"/>
    <x v="16"/>
    <x v="5"/>
  </r>
  <r>
    <n v="77"/>
    <d v="2077-04-20T00:00:00"/>
    <s v="MC-28"/>
    <s v="45.41S, 101.01E"/>
    <n v="128"/>
    <n v="24621"/>
    <n v="0"/>
    <x v="18"/>
    <s v="Rosetta 27"/>
    <n v="2073"/>
    <x v="25"/>
    <x v="6"/>
  </r>
  <r>
    <n v="77"/>
    <d v="2074-08-07T00:00:00"/>
    <s v="MC-28"/>
    <s v="45.23S, 114.23E"/>
    <n v="277"/>
    <n v="9366"/>
    <n v="0"/>
    <x v="18"/>
    <s v="Rosetta 27"/>
    <n v="2073"/>
    <x v="11"/>
    <x v="4"/>
  </r>
  <r>
    <n v="52"/>
    <d v="2067-08-19T00:00:00"/>
    <s v="MC-17"/>
    <s v="4.95S, 127.02W"/>
    <n v="52"/>
    <n v="883"/>
    <n v="883"/>
    <x v="20"/>
    <s v="Opportunity 4"/>
    <n v="2065"/>
    <x v="8"/>
    <x v="1"/>
  </r>
  <r>
    <n v="56"/>
    <d v="2070-10-17T00:00:00"/>
    <s v="MC-25"/>
    <s v="48.44S, 61.28W"/>
    <n v="307"/>
    <n v="883"/>
    <n v="0"/>
    <x v="16"/>
    <s v="Opportunity 10"/>
    <n v="2067"/>
    <x v="10"/>
    <x v="5"/>
  </r>
  <r>
    <n v="76"/>
    <d v="2080-11-13T00:00:00"/>
    <s v="MC-07"/>
    <s v="38.44N, 162.80E"/>
    <n v="264"/>
    <n v="29243"/>
    <n v="0"/>
    <x v="4"/>
    <s v="Rosetta 25"/>
    <n v="2072"/>
    <x v="29"/>
    <x v="8"/>
  </r>
  <r>
    <n v="76"/>
    <d v="2078-09-04T00:00:00"/>
    <s v="MC-07"/>
    <s v="50.22N, 155.61E"/>
    <n v="277"/>
    <n v="4235"/>
    <n v="0"/>
    <x v="4"/>
    <s v="Rosetta 25"/>
    <n v="2072"/>
    <x v="28"/>
    <x v="7"/>
  </r>
  <r>
    <n v="2"/>
    <d v="2050-12-17T00:00:00"/>
    <s v="MC-14"/>
    <s v="20.48N, 131.18E"/>
    <n v="96"/>
    <n v="1920"/>
    <n v="1920"/>
    <x v="1"/>
    <s v="Mariner 6"/>
    <n v="2050"/>
    <x v="26"/>
    <x v="9"/>
  </r>
  <r>
    <n v="52"/>
    <d v="2069-08-04T00:00:00"/>
    <s v="MC-08"/>
    <s v="25.67N, 136.96W"/>
    <n v="152"/>
    <n v="4902"/>
    <n v="0"/>
    <x v="28"/>
    <s v="Opportunity 4"/>
    <n v="2065"/>
    <x v="12"/>
    <x v="6"/>
  </r>
  <r>
    <n v="72"/>
    <d v="2073-10-15T00:00:00"/>
    <s v="MC-17"/>
    <s v="19.65S, 115.46W"/>
    <n v="231"/>
    <n v="5812"/>
    <n v="0"/>
    <x v="20"/>
    <s v="Rosetta 16"/>
    <n v="2071"/>
    <x v="24"/>
    <x v="1"/>
  </r>
  <r>
    <n v="89"/>
    <d v="2075-12-15T00:00:00"/>
    <s v="MC-25"/>
    <s v="43.85S, 91.34W"/>
    <n v="117"/>
    <n v="18486"/>
    <n v="0"/>
    <x v="16"/>
    <s v="Phoenix 22"/>
    <n v="2072"/>
    <x v="2"/>
    <x v="5"/>
  </r>
  <r>
    <n v="61"/>
    <d v="2073-01-29T00:00:00"/>
    <s v="MC-26"/>
    <s v="57.72S, 9.81W"/>
    <n v="36"/>
    <n v="8255"/>
    <n v="8255"/>
    <x v="13"/>
    <s v="Opportunity 19"/>
    <n v="2069"/>
    <x v="24"/>
    <x v="6"/>
  </r>
  <r>
    <n v="95"/>
    <d v="2072-08-02T00:00:00"/>
    <s v="MC-09"/>
    <s v="17.54N, 92.42W"/>
    <n v="103"/>
    <n v="11382"/>
    <n v="0"/>
    <x v="5"/>
    <s v="Dawn 6"/>
    <n v="2067"/>
    <x v="5"/>
    <x v="3"/>
  </r>
  <r>
    <n v="54"/>
    <d v="2069-03-31T00:00:00"/>
    <s v="MC-14"/>
    <s v="29.64N, 116.61E"/>
    <n v="447"/>
    <n v="1396"/>
    <n v="0"/>
    <x v="1"/>
    <s v="Opportunity 6"/>
    <n v="2065"/>
    <x v="12"/>
    <x v="6"/>
  </r>
  <r>
    <n v="76"/>
    <d v="2075-10-31T00:00:00"/>
    <s v="MC-07"/>
    <s v="63.64N, 166.42E"/>
    <n v="113"/>
    <n v="5622"/>
    <n v="0"/>
    <x v="4"/>
    <s v="Rosetta 25"/>
    <n v="2072"/>
    <x v="2"/>
    <x v="5"/>
  </r>
  <r>
    <n v="39"/>
    <d v="2065-01-13T00:00:00"/>
    <s v="MC-30"/>
    <s v="80.79S, 178.28E"/>
    <n v="45"/>
    <n v="1396"/>
    <n v="1396"/>
    <x v="15"/>
    <s v="Pathfinder 9"/>
    <n v="2062"/>
    <x v="13"/>
    <x v="5"/>
  </r>
  <r>
    <n v="32"/>
    <d v="2060-12-23T00:00:00"/>
    <s v="MC-17"/>
    <s v="28.53S, 101.45W"/>
    <n v="241"/>
    <n v="9366"/>
    <n v="0"/>
    <x v="20"/>
    <s v="Deimos 11"/>
    <n v="2059"/>
    <x v="14"/>
    <x v="4"/>
  </r>
  <r>
    <n v="5"/>
    <d v="2054-02-12T00:00:00"/>
    <s v="MC-13"/>
    <s v="14.77N, 72.93E"/>
    <n v="39"/>
    <n v="1267"/>
    <n v="1267"/>
    <x v="0"/>
    <s v="Mariner 10"/>
    <n v="2051"/>
    <x v="21"/>
    <x v="5"/>
  </r>
  <r>
    <n v="34"/>
    <d v="2063-12-25T00:00:00"/>
    <s v="MC-14"/>
    <s v="11.32N, 101.12E"/>
    <n v="791"/>
    <n v="5622"/>
    <n v="0"/>
    <x v="1"/>
    <s v="Deimos 14"/>
    <n v="2060"/>
    <x v="23"/>
    <x v="5"/>
  </r>
  <r>
    <n v="19"/>
    <d v="2057-03-31T00:00:00"/>
    <s v="MC-07"/>
    <s v="53.37N, 164.78E"/>
    <n v="175"/>
    <n v="9670"/>
    <n v="0"/>
    <x v="4"/>
    <s v="Viking 13"/>
    <n v="2056"/>
    <x v="16"/>
    <x v="4"/>
  </r>
  <r>
    <n v="73"/>
    <d v="2072-11-24T00:00:00"/>
    <s v="MC-25"/>
    <s v="57.05S, 69.57W"/>
    <n v="137"/>
    <n v="5436"/>
    <n v="0"/>
    <x v="16"/>
    <s v="Rosetta 20"/>
    <n v="2071"/>
    <x v="5"/>
    <x v="4"/>
  </r>
  <r>
    <n v="38"/>
    <d v="2064-08-11T00:00:00"/>
    <s v="MC-02"/>
    <s v="59.85N, 121.67W"/>
    <n v="241"/>
    <n v="9366"/>
    <n v="0"/>
    <x v="29"/>
    <s v="Pathfinder 7"/>
    <n v="2062"/>
    <x v="15"/>
    <x v="1"/>
  </r>
  <r>
    <n v="22"/>
    <d v="2056-01-08T00:00:00"/>
    <s v="MC-13"/>
    <s v="15.91N, 60.52E"/>
    <n v="37"/>
    <n v="756"/>
    <n v="756"/>
    <x v="0"/>
    <s v="Phobos 1"/>
    <n v="2053"/>
    <x v="1"/>
    <x v="5"/>
  </r>
  <r>
    <n v="9"/>
    <d v="2056-05-07T00:00:00"/>
    <s v="MC-27"/>
    <s v="32.56S, 7.94E"/>
    <n v="133"/>
    <n v="8791"/>
    <n v="0"/>
    <x v="17"/>
    <s v="Mariner 14"/>
    <n v="2054"/>
    <x v="1"/>
    <x v="1"/>
  </r>
  <r>
    <n v="95"/>
    <d v="2071-06-04T00:00:00"/>
    <s v="MC-18"/>
    <s v="3.46S, 66.41W"/>
    <n v="48"/>
    <n v="4902"/>
    <n v="4902"/>
    <x v="25"/>
    <s v="Dawn 6"/>
    <n v="2067"/>
    <x v="19"/>
    <x v="6"/>
  </r>
  <r>
    <n v="9"/>
    <d v="2058-02-26T00:00:00"/>
    <s v="MC-19"/>
    <s v="1.17S, 24.59W"/>
    <n v="152"/>
    <n v="1138"/>
    <n v="0"/>
    <x v="14"/>
    <s v="Mariner 14"/>
    <n v="2054"/>
    <x v="4"/>
    <x v="6"/>
  </r>
  <r>
    <n v="66"/>
    <d v="2074-07-08T00:00:00"/>
    <s v="MC-15"/>
    <s v="10.75N, 158.78E"/>
    <n v="325"/>
    <n v="1920"/>
    <n v="0"/>
    <x v="12"/>
    <s v="Rosetta 9"/>
    <n v="2067"/>
    <x v="11"/>
    <x v="0"/>
  </r>
  <r>
    <n v="52"/>
    <d v="2066-01-27T00:00:00"/>
    <s v="MC-08"/>
    <s v="6.26N, 136.91W"/>
    <n v="631"/>
    <n v="2739"/>
    <n v="0"/>
    <x v="28"/>
    <s v="Opportunity 4"/>
    <n v="2065"/>
    <x v="17"/>
    <x v="4"/>
  </r>
  <r>
    <n v="4"/>
    <d v="2052-12-13T00:00:00"/>
    <s v="MC-26"/>
    <s v="44.02S, 41.43W"/>
    <n v="47"/>
    <n v="2739"/>
    <n v="2739"/>
    <x v="13"/>
    <s v="Mariner 9"/>
    <n v="2051"/>
    <x v="7"/>
    <x v="4"/>
  </r>
  <r>
    <n v="18"/>
    <d v="2059-01-31T00:00:00"/>
    <s v="MC-23"/>
    <s v="22.24S, 169.40E"/>
    <n v="59"/>
    <n v="2599"/>
    <n v="2599"/>
    <x v="6"/>
    <s v="Viking 10"/>
    <n v="2055"/>
    <x v="3"/>
    <x v="6"/>
  </r>
  <r>
    <n v="46"/>
    <d v="2067-08-19T00:00:00"/>
    <s v="MC-25"/>
    <s v="51.77S, 111.20W"/>
    <n v="1057"/>
    <n v="27536"/>
    <n v="0"/>
    <x v="16"/>
    <s v="Spirit 13"/>
    <n v="2065"/>
    <x v="8"/>
    <x v="1"/>
  </r>
  <r>
    <n v="72"/>
    <d v="2074-03-18T00:00:00"/>
    <s v="MC-17"/>
    <s v="25.87S, 119.04W"/>
    <n v="142"/>
    <n v="9074"/>
    <n v="0"/>
    <x v="20"/>
    <s v="Rosetta 16"/>
    <n v="2071"/>
    <x v="11"/>
    <x v="5"/>
  </r>
  <r>
    <n v="34"/>
    <d v="2060-12-16T00:00:00"/>
    <s v="MC-14"/>
    <s v="21.67N, 113.72E"/>
    <n v="52"/>
    <n v="9074"/>
    <n v="9074"/>
    <x v="1"/>
    <s v="Deimos 14"/>
    <n v="2060"/>
    <x v="14"/>
    <x v="9"/>
  </r>
  <r>
    <n v="42"/>
    <d v="2065-02-06T00:00:00"/>
    <s v="MC-07"/>
    <s v="39.69N, 171.34E"/>
    <n v="29"/>
    <n v="1010"/>
    <n v="1010"/>
    <x v="4"/>
    <s v="Spirit 6"/>
    <n v="2063"/>
    <x v="13"/>
    <x v="1"/>
  </r>
  <r>
    <n v="77"/>
    <d v="2075-04-17T00:00:00"/>
    <s v="MC-28"/>
    <s v="34.82S, 108.81E"/>
    <n v="241"/>
    <n v="23366"/>
    <n v="0"/>
    <x v="18"/>
    <s v="Rosetta 27"/>
    <n v="2073"/>
    <x v="2"/>
    <x v="1"/>
  </r>
  <r>
    <n v="77"/>
    <d v="2073-12-31T00:00:00"/>
    <s v="MC-21"/>
    <s v="11.25S, 85.75E"/>
    <n v="70"/>
    <n v="2324"/>
    <n v="2324"/>
    <x v="27"/>
    <s v="Rosetta 27"/>
    <n v="2073"/>
    <x v="24"/>
    <x v="9"/>
  </r>
  <r>
    <n v="56"/>
    <d v="2070-08-04T00:00:00"/>
    <s v="MC-18"/>
    <s v="18.25S, 79.06W"/>
    <n v="113"/>
    <n v="8791"/>
    <n v="0"/>
    <x v="25"/>
    <s v="Opportunity 10"/>
    <n v="2067"/>
    <x v="10"/>
    <x v="5"/>
  </r>
  <r>
    <n v="71"/>
    <d v="2071-02-16T00:00:00"/>
    <s v="MC-24"/>
    <s v="64.81S, 150.82W"/>
    <n v="88"/>
    <n v="15700"/>
    <n v="15700"/>
    <x v="10"/>
    <s v="Rosetta 15"/>
    <n v="2070"/>
    <x v="19"/>
    <x v="4"/>
  </r>
  <r>
    <n v="2"/>
    <d v="2053-01-08T00:00:00"/>
    <s v="MC-07"/>
    <s v="34.13N, 130.55E"/>
    <n v="75"/>
    <n v="3919"/>
    <n v="3919"/>
    <x v="4"/>
    <s v="Mariner 6"/>
    <n v="2050"/>
    <x v="22"/>
    <x v="5"/>
  </r>
  <r>
    <n v="22"/>
    <d v="2057-03-01T00:00:00"/>
    <s v="MC-12"/>
    <s v="4.93N, 22.81E"/>
    <n v="128"/>
    <n v="3461"/>
    <n v="0"/>
    <x v="11"/>
    <s v="Phobos 1"/>
    <n v="2053"/>
    <x v="16"/>
    <x v="6"/>
  </r>
  <r>
    <n v="27"/>
    <d v="2062-10-28T00:00:00"/>
    <s v="MC-28"/>
    <s v="63.34S, 90.93E"/>
    <n v="63"/>
    <n v="1656"/>
    <n v="1656"/>
    <x v="18"/>
    <s v="Phobos 6"/>
    <n v="2054"/>
    <x v="20"/>
    <x v="8"/>
  </r>
  <r>
    <n v="56"/>
    <d v="2069-07-24T00:00:00"/>
    <s v="MC-18"/>
    <s v="24.95S, 50.97W"/>
    <n v="142"/>
    <n v="2599"/>
    <n v="0"/>
    <x v="25"/>
    <s v="Opportunity 10"/>
    <n v="2067"/>
    <x v="12"/>
    <x v="1"/>
  </r>
  <r>
    <n v="85"/>
    <d v="2075-06-18T00:00:00"/>
    <s v="MC-22"/>
    <s v="6.21S, 119.61E"/>
    <n v="109"/>
    <n v="4398"/>
    <n v="0"/>
    <x v="9"/>
    <s v="Phoenix 13"/>
    <n v="2070"/>
    <x v="2"/>
    <x v="3"/>
  </r>
  <r>
    <n v="22"/>
    <d v="2057-03-19T00:00:00"/>
    <s v="MC-12"/>
    <s v="23.74N, 35.50E"/>
    <n v="43"/>
    <n v="9985"/>
    <n v="9985"/>
    <x v="11"/>
    <s v="Phobos 1"/>
    <n v="2053"/>
    <x v="16"/>
    <x v="6"/>
  </r>
  <r>
    <n v="75"/>
    <d v="2075-09-28T00:00:00"/>
    <s v="MC-22"/>
    <s v="27.74S, 93.12E"/>
    <n v="22"/>
    <n v="5622"/>
    <n v="5622"/>
    <x v="9"/>
    <s v="Rosetta 22"/>
    <n v="2071"/>
    <x v="2"/>
    <x v="6"/>
  </r>
  <r>
    <n v="34"/>
    <d v="2061-10-24T00:00:00"/>
    <s v="MC-06"/>
    <s v="38.23N, 110.00E"/>
    <n v="48"/>
    <n v="9366"/>
    <n v="9366"/>
    <x v="8"/>
    <s v="Deimos 14"/>
    <n v="2060"/>
    <x v="0"/>
    <x v="4"/>
  </r>
  <r>
    <n v="100"/>
    <d v="2072-07-03T00:00:00"/>
    <s v="MC-30"/>
    <s v="74.77S, 153.75W"/>
    <n v="96"/>
    <n v="9670"/>
    <n v="9670"/>
    <x v="15"/>
    <s v="Perseverance 7"/>
    <n v="2070"/>
    <x v="5"/>
    <x v="1"/>
  </r>
  <r>
    <n v="32"/>
    <d v="2067-02-19T00:00:00"/>
    <s v="MC-17"/>
    <s v="29.66S, 108.37W"/>
    <n v="482"/>
    <n v="6832"/>
    <n v="0"/>
    <x v="20"/>
    <s v="Deimos 11"/>
    <n v="2059"/>
    <x v="8"/>
    <x v="8"/>
  </r>
  <r>
    <n v="97"/>
    <d v="2071-11-13T00:00:00"/>
    <s v="MC-01"/>
    <s v="89.97N, 39.51W"/>
    <n v="15"/>
    <n v="27536"/>
    <n v="27536"/>
    <x v="19"/>
    <s v="Perseverance 4"/>
    <n v="2069"/>
    <x v="19"/>
    <x v="1"/>
  </r>
  <r>
    <n v="79"/>
    <d v="2076-05-31T00:00:00"/>
    <s v="MC-14"/>
    <s v="11.62N, 104.41E"/>
    <n v="365"/>
    <n v="7052"/>
    <n v="0"/>
    <x v="1"/>
    <s v="Rosetta 29"/>
    <n v="2073"/>
    <x v="6"/>
    <x v="5"/>
  </r>
  <r>
    <n v="62"/>
    <d v="2068-08-28T00:00:00"/>
    <s v="MC-20"/>
    <s v="9.55S, 41.00E"/>
    <n v="142"/>
    <n v="3764"/>
    <n v="0"/>
    <x v="26"/>
    <s v="Rosetta 1"/>
    <n v="2065"/>
    <x v="18"/>
    <x v="5"/>
  </r>
  <r>
    <n v="52"/>
    <d v="2068-12-09T00:00:00"/>
    <s v="MC-08"/>
    <s v="12.78N, 141.11W"/>
    <n v="169"/>
    <n v="629"/>
    <n v="0"/>
    <x v="28"/>
    <s v="Opportunity 4"/>
    <n v="2065"/>
    <x v="18"/>
    <x v="5"/>
  </r>
  <r>
    <n v="56"/>
    <d v="2072-02-06T00:00:00"/>
    <s v="MC-18"/>
    <s v="24.62S, 82.24W"/>
    <n v="212"/>
    <n v="6409"/>
    <n v="0"/>
    <x v="25"/>
    <s v="Opportunity 10"/>
    <n v="2067"/>
    <x v="5"/>
    <x v="3"/>
  </r>
  <r>
    <n v="31"/>
    <d v="2060-05-15T00:00:00"/>
    <s v="MC-03"/>
    <s v="56.89N, 105.21W"/>
    <n v="27"/>
    <n v="11771"/>
    <n v="11771"/>
    <x v="24"/>
    <s v="Deimos 10"/>
    <n v="2059"/>
    <x v="14"/>
    <x v="4"/>
  </r>
  <r>
    <n v="40"/>
    <d v="2063-06-10T00:00:00"/>
    <s v="MC-23"/>
    <s v="27.53S, 141.67E"/>
    <n v="29"/>
    <n v="1396"/>
    <n v="1396"/>
    <x v="6"/>
    <s v="Spirit 1"/>
    <n v="2062"/>
    <x v="23"/>
    <x v="4"/>
  </r>
  <r>
    <n v="21"/>
    <d v="2058-01-13T00:00:00"/>
    <s v="MC-17"/>
    <s v="14.37S, 132.38W"/>
    <n v="41"/>
    <n v="1010"/>
    <n v="1010"/>
    <x v="20"/>
    <s v="Viking 17"/>
    <n v="2056"/>
    <x v="4"/>
    <x v="1"/>
  </r>
  <r>
    <n v="91"/>
    <d v="2074-07-02T00:00:00"/>
    <s v="MC-01"/>
    <s v="71.54N, 128.44W"/>
    <n v="524"/>
    <n v="6409"/>
    <n v="0"/>
    <x v="19"/>
    <s v="Phoenix 27"/>
    <n v="2073"/>
    <x v="11"/>
    <x v="4"/>
  </r>
  <r>
    <n v="76"/>
    <d v="2080-04-02T00:00:00"/>
    <s v="MC-07"/>
    <s v="62.68N, 145.81E"/>
    <n v="45"/>
    <n v="11382"/>
    <n v="11382"/>
    <x v="4"/>
    <s v="Rosetta 25"/>
    <n v="2072"/>
    <x v="29"/>
    <x v="8"/>
  </r>
  <r>
    <n v="10"/>
    <d v="2057-10-29T00:00:00"/>
    <s v="MC-25"/>
    <s v="38.15S, 70.45W"/>
    <n v="72"/>
    <n v="4076"/>
    <n v="4076"/>
    <x v="16"/>
    <s v="Mariner 15"/>
    <n v="2054"/>
    <x v="16"/>
    <x v="5"/>
  </r>
  <r>
    <n v="60"/>
    <d v="2071-06-30T00:00:00"/>
    <s v="MC-26"/>
    <s v="39.57S, 13.74W"/>
    <n v="447"/>
    <n v="9366"/>
    <n v="0"/>
    <x v="13"/>
    <s v="Opportunity 18"/>
    <n v="2069"/>
    <x v="19"/>
    <x v="1"/>
  </r>
  <r>
    <n v="9"/>
    <d v="2055-03-28T00:00:00"/>
    <s v="MC-19"/>
    <s v="26.35S, 14.99W"/>
    <n v="120"/>
    <n v="2324"/>
    <n v="0"/>
    <x v="14"/>
    <s v="Mariner 14"/>
    <n v="2054"/>
    <x v="9"/>
    <x v="4"/>
  </r>
  <r>
    <n v="32"/>
    <d v="2063-03-13T00:00:00"/>
    <s v="MC-17"/>
    <s v="28.87S, 106.18W"/>
    <n v="365"/>
    <n v="9670"/>
    <n v="0"/>
    <x v="20"/>
    <s v="Deimos 11"/>
    <n v="2059"/>
    <x v="23"/>
    <x v="6"/>
  </r>
  <r>
    <n v="85"/>
    <d v="2073-04-16T00:00:00"/>
    <s v="MC-13"/>
    <s v="2.22N, 74.06E"/>
    <n v="96"/>
    <n v="4076"/>
    <n v="4076"/>
    <x v="0"/>
    <s v="Phoenix 13"/>
    <n v="2070"/>
    <x v="24"/>
    <x v="5"/>
  </r>
  <r>
    <n v="51"/>
    <d v="2066-06-27T00:00:00"/>
    <s v="MC-26"/>
    <s v="59.72S, 53.07W"/>
    <n v="43"/>
    <n v="2461"/>
    <n v="2461"/>
    <x v="13"/>
    <s v="Opportunity 3"/>
    <n v="2064"/>
    <x v="17"/>
    <x v="1"/>
  </r>
  <r>
    <n v="64"/>
    <d v="2069-03-28T00:00:00"/>
    <s v="MC-28"/>
    <s v="38.78S, 70.47E"/>
    <n v="72"/>
    <n v="23366"/>
    <n v="23366"/>
    <x v="18"/>
    <s v="Rosetta 7"/>
    <n v="2067"/>
    <x v="12"/>
    <x v="1"/>
  </r>
  <r>
    <n v="27"/>
    <d v="2060-06-29T00:00:00"/>
    <s v="MC-30"/>
    <s v="68.84S, 88.63E"/>
    <n v="252"/>
    <n v="19313"/>
    <n v="0"/>
    <x v="15"/>
    <s v="Phobos 6"/>
    <n v="2054"/>
    <x v="14"/>
    <x v="7"/>
  </r>
  <r>
    <n v="2"/>
    <d v="2056-06-10T00:00:00"/>
    <s v="MC-22"/>
    <s v="6.18S, 107.45E"/>
    <n v="325"/>
    <n v="4398"/>
    <n v="0"/>
    <x v="9"/>
    <s v="Mariner 6"/>
    <n v="2050"/>
    <x v="1"/>
    <x v="7"/>
  </r>
  <r>
    <n v="86"/>
    <d v="2075-04-02T00:00:00"/>
    <s v="MC-01"/>
    <s v="69.22N, 112.23E"/>
    <n v="93"/>
    <n v="4398"/>
    <n v="4398"/>
    <x v="19"/>
    <s v="Phoenix 16"/>
    <n v="2071"/>
    <x v="2"/>
    <x v="6"/>
  </r>
  <r>
    <n v="47"/>
    <d v="2067-08-26T00:00:00"/>
    <s v="MC-11"/>
    <s v="2.51N, 12.38W"/>
    <n v="75"/>
    <n v="1788"/>
    <n v="1788"/>
    <x v="22"/>
    <s v="Spirit 14"/>
    <n v="2065"/>
    <x v="8"/>
    <x v="1"/>
  </r>
  <r>
    <n v="39"/>
    <d v="2066-11-17T00:00:00"/>
    <s v="MC-30"/>
    <s v="79.14S, 170.85E"/>
    <n v="106"/>
    <n v="9985"/>
    <n v="0"/>
    <x v="15"/>
    <s v="Pathfinder 9"/>
    <n v="2062"/>
    <x v="17"/>
    <x v="6"/>
  </r>
  <r>
    <n v="47"/>
    <d v="2071-07-24T00:00:00"/>
    <s v="MC-11"/>
    <s v="12.01N, 28.30W"/>
    <n v="128"/>
    <n v="2461"/>
    <n v="0"/>
    <x v="22"/>
    <s v="Spirit 14"/>
    <n v="2065"/>
    <x v="19"/>
    <x v="7"/>
  </r>
  <r>
    <n v="86"/>
    <d v="2074-02-19T00:00:00"/>
    <s v="MC-07"/>
    <s v="58.58N, 144.90E"/>
    <n v="169"/>
    <n v="56210"/>
    <n v="0"/>
    <x v="4"/>
    <s v="Phoenix 16"/>
    <n v="2071"/>
    <x v="11"/>
    <x v="5"/>
  </r>
  <r>
    <n v="78"/>
    <d v="2074-01-04T00:00:00"/>
    <s v="MC-16"/>
    <s v="5.09S, 160.06W"/>
    <n v="65"/>
    <n v="756"/>
    <n v="756"/>
    <x v="21"/>
    <s v="Rosetta 28"/>
    <n v="2073"/>
    <x v="11"/>
    <x v="4"/>
  </r>
  <r>
    <n v="26"/>
    <d v="2058-10-04T00:00:00"/>
    <s v="MC-28"/>
    <s v="39.71S, 69.52E"/>
    <n v="57"/>
    <n v="4563"/>
    <n v="4563"/>
    <x v="18"/>
    <s v="Phobos 5"/>
    <n v="2054"/>
    <x v="4"/>
    <x v="6"/>
  </r>
  <r>
    <n v="54"/>
    <d v="2069-10-22T00:00:00"/>
    <s v="MC-14"/>
    <s v="6.73N, 113.31E"/>
    <n v="88"/>
    <n v="1920"/>
    <n v="1920"/>
    <x v="1"/>
    <s v="Opportunity 6"/>
    <n v="2065"/>
    <x v="12"/>
    <x v="6"/>
  </r>
  <r>
    <n v="69"/>
    <d v="2071-01-31T00:00:00"/>
    <s v="MC-01"/>
    <s v="75.90N, 174.16W"/>
    <n v="169"/>
    <n v="4398"/>
    <n v="0"/>
    <x v="19"/>
    <s v="Rosetta 13"/>
    <n v="2069"/>
    <x v="19"/>
    <x v="1"/>
  </r>
  <r>
    <n v="10"/>
    <d v="2060-01-21T00:00:00"/>
    <s v="MC-19"/>
    <s v="22.31S, 32.75W"/>
    <n v="24"/>
    <n v="8791"/>
    <n v="8791"/>
    <x v="14"/>
    <s v="Mariner 15"/>
    <n v="2054"/>
    <x v="14"/>
    <x v="7"/>
  </r>
  <r>
    <n v="67"/>
    <d v="2069-10-12T00:00:00"/>
    <s v="MC-25"/>
    <s v="51.21S, 72.23W"/>
    <n v="24"/>
    <n v="101649"/>
    <n v="101649"/>
    <x v="16"/>
    <s v="Rosetta 10"/>
    <n v="2068"/>
    <x v="12"/>
    <x v="4"/>
  </r>
  <r>
    <n v="77"/>
    <d v="2078-04-24T00:00:00"/>
    <s v="MC-28"/>
    <s v="42.94S, 90.15E"/>
    <n v="117"/>
    <n v="14025"/>
    <n v="0"/>
    <x v="18"/>
    <s v="Rosetta 27"/>
    <n v="2073"/>
    <x v="28"/>
    <x v="3"/>
  </r>
  <r>
    <n v="63"/>
    <d v="2068-02-20T00:00:00"/>
    <s v="MC-28"/>
    <s v="62.54S, 118.25E"/>
    <n v="791"/>
    <n v="1010"/>
    <n v="0"/>
    <x v="18"/>
    <s v="Rosetta 3"/>
    <n v="2066"/>
    <x v="18"/>
    <x v="1"/>
  </r>
  <r>
    <n v="88"/>
    <d v="2073-09-06T00:00:00"/>
    <s v="MC-19"/>
    <s v="16.92S, 13.80W"/>
    <n v="109"/>
    <n v="8791"/>
    <n v="0"/>
    <x v="14"/>
    <s v="Phoenix 19"/>
    <n v="2071"/>
    <x v="24"/>
    <x v="1"/>
  </r>
  <r>
    <n v="89"/>
    <d v="2075-02-19T00:00:00"/>
    <s v="MC-30"/>
    <s v="70.29S, 90.66W"/>
    <n v="791"/>
    <n v="17718"/>
    <n v="0"/>
    <x v="15"/>
    <s v="Phoenix 22"/>
    <n v="2072"/>
    <x v="2"/>
    <x v="5"/>
  </r>
  <r>
    <n v="71"/>
    <d v="2071-11-03T00:00:00"/>
    <s v="MC-24"/>
    <s v="45.14S, 144.96W"/>
    <n v="65"/>
    <n v="2324"/>
    <n v="2324"/>
    <x v="10"/>
    <s v="Rosetta 15"/>
    <n v="2070"/>
    <x v="19"/>
    <x v="4"/>
  </r>
  <r>
    <n v="89"/>
    <d v="2072-12-28T00:00:00"/>
    <s v="MC-30"/>
    <s v="75.51S, 93.64W"/>
    <n v="29"/>
    <n v="5255"/>
    <n v="5255"/>
    <x v="15"/>
    <s v="Phoenix 22"/>
    <n v="2072"/>
    <x v="5"/>
    <x v="9"/>
  </r>
  <r>
    <n v="76"/>
    <d v="2078-04-15T00:00:00"/>
    <s v="MC-07"/>
    <s v="55.76N, 175.03E"/>
    <n v="212"/>
    <n v="10313"/>
    <n v="0"/>
    <x v="4"/>
    <s v="Rosetta 25"/>
    <n v="2072"/>
    <x v="28"/>
    <x v="7"/>
  </r>
  <r>
    <n v="61"/>
    <d v="2072-08-31T00:00:00"/>
    <s v="MC-30"/>
    <s v="83.19S, 5.59W"/>
    <n v="344"/>
    <n v="11382"/>
    <n v="0"/>
    <x v="15"/>
    <s v="Opportunity 19"/>
    <n v="2069"/>
    <x v="5"/>
    <x v="5"/>
  </r>
  <r>
    <n v="55"/>
    <d v="2071-05-01T00:00:00"/>
    <s v="MC-07"/>
    <s v="42.83N, 128.98E"/>
    <n v="88"/>
    <n v="4902"/>
    <n v="4902"/>
    <x v="4"/>
    <s v="Opportunity 7"/>
    <n v="2066"/>
    <x v="19"/>
    <x v="3"/>
  </r>
  <r>
    <n v="8"/>
    <d v="2054-09-25T00:00:00"/>
    <s v="MC-27"/>
    <s v="63.44S, 5.48E"/>
    <n v="14"/>
    <n v="2054"/>
    <n v="2054"/>
    <x v="17"/>
    <s v="Mariner 13"/>
    <n v="2053"/>
    <x v="21"/>
    <x v="4"/>
  </r>
  <r>
    <n v="74"/>
    <d v="2072-12-12T00:00:00"/>
    <s v="MC-12"/>
    <s v="11.17N, 12.53E"/>
    <n v="48"/>
    <n v="8000"/>
    <n v="8000"/>
    <x v="11"/>
    <s v="Rosetta 21"/>
    <n v="2071"/>
    <x v="5"/>
    <x v="4"/>
  </r>
  <r>
    <n v="69"/>
    <d v="2073-06-10T00:00:00"/>
    <s v="MC-01"/>
    <s v="78.95N, 175.60W"/>
    <n v="365"/>
    <n v="31157"/>
    <n v="0"/>
    <x v="19"/>
    <s v="Rosetta 13"/>
    <n v="2069"/>
    <x v="24"/>
    <x v="6"/>
  </r>
  <r>
    <n v="64"/>
    <d v="2069-04-16T00:00:00"/>
    <s v="MC-28"/>
    <s v="36.92S, 68.15E"/>
    <n v="1270"/>
    <n v="17000"/>
    <n v="0"/>
    <x v="18"/>
    <s v="Rosetta 7"/>
    <n v="2067"/>
    <x v="12"/>
    <x v="1"/>
  </r>
  <r>
    <n v="41"/>
    <d v="2065-06-07T00:00:00"/>
    <s v="MC-01"/>
    <s v="84.99N, 49.37E"/>
    <n v="59"/>
    <n v="3022"/>
    <n v="3022"/>
    <x v="19"/>
    <s v="Spirit 5"/>
    <n v="2063"/>
    <x v="13"/>
    <x v="1"/>
  </r>
  <r>
    <n v="17"/>
    <d v="2059-10-05T00:00:00"/>
    <s v="MC-14"/>
    <s v="27.67N, 110.07E"/>
    <n v="7"/>
    <n v="5076"/>
    <n v="5076"/>
    <x v="1"/>
    <s v="Viking 8"/>
    <n v="2054"/>
    <x v="3"/>
    <x v="3"/>
  </r>
  <r>
    <n v="27"/>
    <d v="2058-10-31T00:00:00"/>
    <s v="MC-30"/>
    <s v="85.96S, 95.10E"/>
    <n v="25"/>
    <n v="56210"/>
    <n v="56210"/>
    <x v="15"/>
    <s v="Phobos 6"/>
    <n v="2054"/>
    <x v="4"/>
    <x v="6"/>
  </r>
  <r>
    <n v="77"/>
    <d v="2077-11-25T00:00:00"/>
    <s v="MC-22"/>
    <s v="15.96S, 107.51E"/>
    <n v="88"/>
    <n v="9074"/>
    <n v="9074"/>
    <x v="9"/>
    <s v="Rosetta 27"/>
    <n v="2073"/>
    <x v="25"/>
    <x v="6"/>
  </r>
  <r>
    <n v="5"/>
    <d v="2056-06-20T00:00:00"/>
    <s v="MC-13"/>
    <s v="6.49N, 48.27E"/>
    <n v="212"/>
    <n v="5255"/>
    <n v="0"/>
    <x v="0"/>
    <s v="Mariner 10"/>
    <n v="2051"/>
    <x v="1"/>
    <x v="3"/>
  </r>
  <r>
    <n v="5"/>
    <d v="2053-07-06T00:00:00"/>
    <s v="MC-20"/>
    <s v="18.56S, 41.86E"/>
    <n v="48"/>
    <n v="2599"/>
    <n v="2599"/>
    <x v="26"/>
    <s v="Mariner 10"/>
    <n v="2051"/>
    <x v="22"/>
    <x v="1"/>
  </r>
  <r>
    <n v="34"/>
    <d v="2061-04-23T00:00:00"/>
    <s v="MC-14"/>
    <s v="18.10N, 110.80E"/>
    <n v="252"/>
    <n v="756"/>
    <n v="0"/>
    <x v="1"/>
    <s v="Deimos 14"/>
    <n v="2060"/>
    <x v="0"/>
    <x v="4"/>
  </r>
  <r>
    <n v="78"/>
    <d v="2074-12-22T00:00:00"/>
    <s v="MC-08"/>
    <s v="4.04N, 149.47W"/>
    <n v="82"/>
    <n v="756"/>
    <n v="756"/>
    <x v="28"/>
    <s v="Rosetta 28"/>
    <n v="2073"/>
    <x v="11"/>
    <x v="4"/>
  </r>
  <r>
    <n v="47"/>
    <d v="2075-08-19T00:00:00"/>
    <s v="MC-12"/>
    <s v="1.68N, 3.34E"/>
    <n v="204"/>
    <n v="629"/>
    <n v="0"/>
    <x v="11"/>
    <s v="Spirit 14"/>
    <n v="2065"/>
    <x v="2"/>
    <x v="2"/>
  </r>
  <r>
    <n v="72"/>
    <d v="2075-07-03T00:00:00"/>
    <s v="MC-24"/>
    <s v="46.37S, 133.49W"/>
    <n v="447"/>
    <n v="12178"/>
    <n v="0"/>
    <x v="10"/>
    <s v="Rosetta 16"/>
    <n v="2071"/>
    <x v="2"/>
    <x v="6"/>
  </r>
  <r>
    <n v="42"/>
    <d v="2070-01-25T00:00:00"/>
    <s v="MC-07"/>
    <s v="37.51N, 179.79E"/>
    <n v="54"/>
    <n v="3167"/>
    <n v="3167"/>
    <x v="4"/>
    <s v="Spirit 6"/>
    <n v="2063"/>
    <x v="10"/>
    <x v="0"/>
  </r>
  <r>
    <n v="47"/>
    <d v="2073-01-20T00:00:00"/>
    <s v="MC-11"/>
    <s v="12.58N, 16.42W"/>
    <n v="117"/>
    <n v="1138"/>
    <n v="0"/>
    <x v="22"/>
    <s v="Spirit 14"/>
    <n v="2065"/>
    <x v="24"/>
    <x v="8"/>
  </r>
  <r>
    <n v="58"/>
    <d v="2069-11-03T00:00:00"/>
    <s v="MC-30"/>
    <s v="68.47S, 3.95W"/>
    <n v="447"/>
    <n v="29243"/>
    <n v="0"/>
    <x v="15"/>
    <s v="Opportunity 15"/>
    <n v="2068"/>
    <x v="12"/>
    <x v="4"/>
  </r>
  <r>
    <n v="53"/>
    <d v="2067-02-23T00:00:00"/>
    <s v="MC-24"/>
    <s v="50.43S, 147.18W"/>
    <n v="524"/>
    <n v="4076"/>
    <n v="0"/>
    <x v="10"/>
    <s v="Opportunity 5"/>
    <n v="2065"/>
    <x v="8"/>
    <x v="1"/>
  </r>
  <r>
    <n v="2"/>
    <d v="2056-05-18T00:00:00"/>
    <s v="MC-14"/>
    <s v="27.44N, 114.84E"/>
    <n v="20"/>
    <n v="1526"/>
    <n v="1526"/>
    <x v="1"/>
    <s v="Mariner 6"/>
    <n v="2050"/>
    <x v="1"/>
    <x v="7"/>
  </r>
  <r>
    <n v="67"/>
    <d v="2070-05-03T00:00:00"/>
    <s v="MC-18"/>
    <s v="11.27S, 59.67W"/>
    <n v="221"/>
    <n v="6205"/>
    <n v="0"/>
    <x v="25"/>
    <s v="Rosetta 10"/>
    <n v="2068"/>
    <x v="10"/>
    <x v="1"/>
  </r>
  <r>
    <n v="41"/>
    <d v="2068-05-02T00:00:00"/>
    <s v="MC-01"/>
    <s v="75.38N, 49.09E"/>
    <n v="96"/>
    <n v="11771"/>
    <n v="11771"/>
    <x v="19"/>
    <s v="Spirit 5"/>
    <n v="2063"/>
    <x v="18"/>
    <x v="3"/>
  </r>
  <r>
    <n v="98"/>
    <d v="2072-03-08T00:00:00"/>
    <s v="MC-28"/>
    <s v="33.18S, 77.06E"/>
    <n v="90"/>
    <n v="15109"/>
    <n v="15109"/>
    <x v="18"/>
    <s v="Perseverance 5"/>
    <n v="2070"/>
    <x v="5"/>
    <x v="1"/>
  </r>
  <r>
    <n v="35"/>
    <d v="2062-12-23T00:00:00"/>
    <s v="MC-18"/>
    <s v="13.51S, 85.54W"/>
    <n v="34"/>
    <n v="9074"/>
    <n v="9074"/>
    <x v="25"/>
    <s v="Pathfinder 2"/>
    <n v="2060"/>
    <x v="20"/>
    <x v="1"/>
  </r>
  <r>
    <n v="100"/>
    <d v="2073-07-22T00:00:00"/>
    <s v="MC-24"/>
    <s v="48.66S, 146.19W"/>
    <n v="325"/>
    <n v="2054"/>
    <n v="0"/>
    <x v="10"/>
    <s v="Perseverance 7"/>
    <n v="2070"/>
    <x v="24"/>
    <x v="5"/>
  </r>
  <r>
    <n v="47"/>
    <d v="2075-12-10T00:00:00"/>
    <s v="MC-11"/>
    <s v="20.77N, 12.10W"/>
    <n v="67"/>
    <n v="8255"/>
    <n v="8255"/>
    <x v="22"/>
    <s v="Spirit 14"/>
    <n v="2065"/>
    <x v="2"/>
    <x v="2"/>
  </r>
  <r>
    <n v="97"/>
    <d v="2070-05-28T00:00:00"/>
    <s v="MC-04"/>
    <s v="59.39N, 24.99W"/>
    <n v="188"/>
    <n v="13054"/>
    <n v="0"/>
    <x v="7"/>
    <s v="Perseverance 4"/>
    <n v="2069"/>
    <x v="10"/>
    <x v="4"/>
  </r>
  <r>
    <n v="91"/>
    <d v="2074-11-22T00:00:00"/>
    <s v="MC-01"/>
    <s v="72.82N, 146.61W"/>
    <n v="48"/>
    <n v="3022"/>
    <n v="3022"/>
    <x v="19"/>
    <s v="Phoenix 27"/>
    <n v="2073"/>
    <x v="11"/>
    <x v="4"/>
  </r>
  <r>
    <n v="82"/>
    <d v="2070-12-04T00:00:00"/>
    <s v="MC-23"/>
    <s v="27.36S, 142.03E"/>
    <n v="29"/>
    <n v="3167"/>
    <n v="3167"/>
    <x v="6"/>
    <s v="Phoenix 7"/>
    <n v="2068"/>
    <x v="10"/>
    <x v="1"/>
  </r>
  <r>
    <n v="18"/>
    <d v="2057-05-08T00:00:00"/>
    <s v="MC-24"/>
    <s v="42.59S, 178.38W"/>
    <n v="344"/>
    <n v="24621"/>
    <n v="0"/>
    <x v="10"/>
    <s v="Viking 10"/>
    <n v="2055"/>
    <x v="16"/>
    <x v="1"/>
  </r>
  <r>
    <n v="76"/>
    <d v="2076-12-24T00:00:00"/>
    <s v="MC-07"/>
    <s v="38.94N, 166.86E"/>
    <n v="241"/>
    <n v="1396"/>
    <n v="0"/>
    <x v="4"/>
    <s v="Rosetta 25"/>
    <n v="2072"/>
    <x v="6"/>
    <x v="6"/>
  </r>
  <r>
    <n v="5"/>
    <d v="2055-05-25T00:00:00"/>
    <s v="MC-21"/>
    <s v="3.84S, 73.41E"/>
    <n v="45"/>
    <n v="1267"/>
    <n v="1267"/>
    <x v="27"/>
    <s v="Mariner 10"/>
    <n v="2051"/>
    <x v="9"/>
    <x v="6"/>
  </r>
  <r>
    <n v="41"/>
    <d v="2071-01-12T00:00:00"/>
    <s v="MC-05"/>
    <s v="53.80N, 19.53E"/>
    <n v="29"/>
    <n v="3612"/>
    <n v="3612"/>
    <x v="2"/>
    <s v="Spirit 5"/>
    <n v="2063"/>
    <x v="19"/>
    <x v="8"/>
  </r>
  <r>
    <n v="5"/>
    <d v="2057-03-12T00:00:00"/>
    <s v="MC-13"/>
    <s v="20.74N, 76.51E"/>
    <n v="128"/>
    <n v="4076"/>
    <n v="0"/>
    <x v="0"/>
    <s v="Mariner 10"/>
    <n v="2051"/>
    <x v="16"/>
    <x v="7"/>
  </r>
  <r>
    <n v="79"/>
    <d v="2074-11-20T00:00:00"/>
    <s v="MC-06"/>
    <s v="35.65N, 116.06E"/>
    <n v="137"/>
    <n v="629"/>
    <n v="0"/>
    <x v="8"/>
    <s v="Rosetta 29"/>
    <n v="2073"/>
    <x v="11"/>
    <x v="4"/>
  </r>
  <r>
    <n v="77"/>
    <d v="2077-02-03T00:00:00"/>
    <s v="MC-28"/>
    <s v="43.29S, 112.04E"/>
    <n v="292"/>
    <n v="3313"/>
    <n v="0"/>
    <x v="18"/>
    <s v="Rosetta 27"/>
    <n v="2073"/>
    <x v="25"/>
    <x v="6"/>
  </r>
  <r>
    <n v="60"/>
    <d v="2073-02-14T00:00:00"/>
    <s v="MC-26"/>
    <s v="45.49S, 31.89W"/>
    <n v="181"/>
    <n v="5622"/>
    <n v="0"/>
    <x v="13"/>
    <s v="Opportunity 18"/>
    <n v="2069"/>
    <x v="24"/>
    <x v="6"/>
  </r>
  <r>
    <n v="76"/>
    <d v="2080-05-02T00:00:00"/>
    <s v="MC-07"/>
    <s v="44.67N, 175.75E"/>
    <n v="45"/>
    <n v="41937"/>
    <n v="41937"/>
    <x v="4"/>
    <s v="Rosetta 25"/>
    <n v="2072"/>
    <x v="29"/>
    <x v="8"/>
  </r>
  <r>
    <n v="47"/>
    <d v="2074-05-30T00:00:00"/>
    <s v="MC-11"/>
    <s v="20.16N, 33.91W"/>
    <n v="93"/>
    <n v="8255"/>
    <n v="8255"/>
    <x v="22"/>
    <s v="Spirit 14"/>
    <n v="2065"/>
    <x v="11"/>
    <x v="10"/>
  </r>
  <r>
    <n v="99"/>
    <d v="2071-04-30T00:00:00"/>
    <s v="MC-12"/>
    <s v="25.25N, 12.17E"/>
    <n v="389"/>
    <n v="3612"/>
    <n v="0"/>
    <x v="11"/>
    <s v="Perseverance 6"/>
    <n v="2070"/>
    <x v="19"/>
    <x v="4"/>
  </r>
  <r>
    <n v="97"/>
    <d v="2072-02-20T00:00:00"/>
    <s v="MC-01"/>
    <s v="83.15N, 19.64W"/>
    <n v="109"/>
    <n v="756"/>
    <n v="0"/>
    <x v="19"/>
    <s v="Perseverance 4"/>
    <n v="2069"/>
    <x v="5"/>
    <x v="5"/>
  </r>
  <r>
    <n v="4"/>
    <d v="2056-10-31T00:00:00"/>
    <s v="MC-26"/>
    <s v="57.12S, 24.17W"/>
    <n v="37"/>
    <n v="8255"/>
    <n v="8255"/>
    <x v="13"/>
    <s v="Mariner 9"/>
    <n v="2051"/>
    <x v="1"/>
    <x v="3"/>
  </r>
  <r>
    <n v="31"/>
    <d v="2063-04-02T00:00:00"/>
    <s v="MC-01"/>
    <s v="80.97N, 76.25W"/>
    <n v="344"/>
    <n v="629"/>
    <n v="0"/>
    <x v="19"/>
    <s v="Deimos 10"/>
    <n v="2059"/>
    <x v="23"/>
    <x v="6"/>
  </r>
  <r>
    <n v="47"/>
    <d v="2069-03-05T00:00:00"/>
    <s v="MC-04"/>
    <s v="38.30N, 18.98W"/>
    <n v="241"/>
    <n v="26004"/>
    <n v="0"/>
    <x v="7"/>
    <s v="Spirit 14"/>
    <n v="2065"/>
    <x v="12"/>
    <x v="6"/>
  </r>
  <r>
    <n v="35"/>
    <d v="2062-07-22T00:00:00"/>
    <s v="MC-17"/>
    <s v="6.91S, 97.84W"/>
    <n v="52"/>
    <n v="8255"/>
    <n v="8255"/>
    <x v="20"/>
    <s v="Pathfinder 2"/>
    <n v="2060"/>
    <x v="20"/>
    <x v="1"/>
  </r>
  <r>
    <n v="22"/>
    <d v="2054-09-18T00:00:00"/>
    <s v="MC-21"/>
    <s v="17.61S, 62.19E"/>
    <n v="41"/>
    <n v="756"/>
    <n v="756"/>
    <x v="27"/>
    <s v="Phobos 1"/>
    <n v="2053"/>
    <x v="21"/>
    <x v="4"/>
  </r>
  <r>
    <n v="5"/>
    <d v="2057-01-31T00:00:00"/>
    <s v="MC-13"/>
    <s v="26.43N, 50.60E"/>
    <n v="344"/>
    <n v="9366"/>
    <n v="0"/>
    <x v="0"/>
    <s v="Mariner 10"/>
    <n v="2051"/>
    <x v="16"/>
    <x v="7"/>
  </r>
  <r>
    <n v="32"/>
    <d v="2060-10-07T00:00:00"/>
    <s v="MC-25"/>
    <s v="46.94S, 83.24W"/>
    <n v="212"/>
    <n v="13054"/>
    <n v="0"/>
    <x v="16"/>
    <s v="Deimos 11"/>
    <n v="2059"/>
    <x v="14"/>
    <x v="4"/>
  </r>
  <r>
    <n v="7"/>
    <d v="2055-12-29T00:00:00"/>
    <s v="MC-04"/>
    <s v="39.38N, 45.35W"/>
    <n v="325"/>
    <n v="3461"/>
    <n v="0"/>
    <x v="7"/>
    <s v="Mariner 12"/>
    <n v="2053"/>
    <x v="9"/>
    <x v="1"/>
  </r>
  <r>
    <n v="61"/>
    <d v="2073-12-25T00:00:00"/>
    <s v="MC-30"/>
    <s v="76.45S, 34.48W"/>
    <n v="52"/>
    <n v="12178"/>
    <n v="12178"/>
    <x v="15"/>
    <s v="Opportunity 19"/>
    <n v="2069"/>
    <x v="24"/>
    <x v="6"/>
  </r>
  <r>
    <n v="10"/>
    <d v="2057-06-03T00:00:00"/>
    <s v="MC-19"/>
    <s v="3.48S, 40.42W"/>
    <n v="103"/>
    <n v="756"/>
    <n v="0"/>
    <x v="14"/>
    <s v="Mariner 15"/>
    <n v="2054"/>
    <x v="16"/>
    <x v="5"/>
  </r>
  <r>
    <n v="32"/>
    <d v="2061-07-27T00:00:00"/>
    <s v="MC-17"/>
    <s v="25.94S, 103.44W"/>
    <n v="905"/>
    <n v="4076"/>
    <n v="0"/>
    <x v="20"/>
    <s v="Deimos 11"/>
    <n v="2059"/>
    <x v="0"/>
    <x v="1"/>
  </r>
  <r>
    <n v="2"/>
    <d v="2058-06-03T00:00:00"/>
    <s v="MC-15"/>
    <s v="13.96N, 144.65E"/>
    <n v="61"/>
    <n v="629"/>
    <n v="629"/>
    <x v="12"/>
    <s v="Mariner 6"/>
    <n v="2050"/>
    <x v="4"/>
    <x v="8"/>
  </r>
  <r>
    <n v="13"/>
    <d v="2053-09-13T00:00:00"/>
    <s v="MC-01"/>
    <s v="72.84N, 112.94E"/>
    <n v="70"/>
    <n v="4902"/>
    <n v="4902"/>
    <x v="19"/>
    <s v="Viking 2"/>
    <n v="2052"/>
    <x v="22"/>
    <x v="4"/>
  </r>
  <r>
    <n v="91"/>
    <d v="2075-04-24T00:00:00"/>
    <s v="MC-01"/>
    <s v="74.57N, 142.19W"/>
    <n v="47"/>
    <n v="4563"/>
    <n v="4563"/>
    <x v="19"/>
    <s v="Phoenix 27"/>
    <n v="2073"/>
    <x v="2"/>
    <x v="1"/>
  </r>
  <r>
    <n v="74"/>
    <d v="2073-07-21T00:00:00"/>
    <s v="MC-12"/>
    <s v="26.60N, 6.49E"/>
    <n v="57"/>
    <n v="15109"/>
    <n v="15109"/>
    <x v="11"/>
    <s v="Rosetta 21"/>
    <n v="2071"/>
    <x v="24"/>
    <x v="1"/>
  </r>
  <r>
    <n v="71"/>
    <d v="2071-06-25T00:00:00"/>
    <s v="MC-24"/>
    <s v="56.23S, 148.80W"/>
    <n v="22"/>
    <n v="3167"/>
    <n v="3167"/>
    <x v="10"/>
    <s v="Rosetta 15"/>
    <n v="2070"/>
    <x v="19"/>
    <x v="4"/>
  </r>
  <r>
    <n v="65"/>
    <d v="2068-08-02T00:00:00"/>
    <s v="MC-11"/>
    <s v="3.63N, 13.20W"/>
    <n v="169"/>
    <n v="4398"/>
    <n v="0"/>
    <x v="22"/>
    <s v="Rosetta 8"/>
    <n v="2067"/>
    <x v="18"/>
    <x v="4"/>
  </r>
  <r>
    <n v="44"/>
    <d v="2071-05-10T00:00:00"/>
    <s v="MC-01"/>
    <s v="67.73N, 113.26E"/>
    <n v="241"/>
    <n v="7279"/>
    <n v="0"/>
    <x v="19"/>
    <s v="Spirit 11"/>
    <n v="2064"/>
    <x v="19"/>
    <x v="0"/>
  </r>
  <r>
    <n v="47"/>
    <d v="2068-12-18T00:00:00"/>
    <s v="MC-04"/>
    <s v="41.92N, 22.69W"/>
    <n v="277"/>
    <n v="1396"/>
    <n v="0"/>
    <x v="7"/>
    <s v="Spirit 14"/>
    <n v="2065"/>
    <x v="18"/>
    <x v="5"/>
  </r>
  <r>
    <n v="95"/>
    <d v="2071-08-13T00:00:00"/>
    <s v="MC-09"/>
    <s v="27.09N, 97.91W"/>
    <n v="482"/>
    <n v="6006"/>
    <n v="0"/>
    <x v="5"/>
    <s v="Dawn 6"/>
    <n v="2067"/>
    <x v="19"/>
    <x v="6"/>
  </r>
  <r>
    <n v="27"/>
    <d v="2064-03-04T00:00:00"/>
    <s v="MC-30"/>
    <s v="66.24S, 116.83E"/>
    <n v="482"/>
    <n v="9366"/>
    <n v="0"/>
    <x v="15"/>
    <s v="Phobos 6"/>
    <n v="2054"/>
    <x v="15"/>
    <x v="2"/>
  </r>
  <r>
    <n v="35"/>
    <d v="2063-03-08T00:00:00"/>
    <s v="MC-25"/>
    <s v="31.34S, 117.85W"/>
    <n v="25"/>
    <n v="14025"/>
    <n v="14025"/>
    <x v="16"/>
    <s v="Pathfinder 2"/>
    <n v="2060"/>
    <x v="23"/>
    <x v="5"/>
  </r>
  <r>
    <n v="2"/>
    <d v="2055-03-30T00:00:00"/>
    <s v="MC-14"/>
    <s v="19.47N, 113.80E"/>
    <n v="106"/>
    <n v="2461"/>
    <n v="0"/>
    <x v="1"/>
    <s v="Mariner 6"/>
    <n v="2050"/>
    <x v="9"/>
    <x v="3"/>
  </r>
  <r>
    <n v="27"/>
    <d v="2056-02-02T00:00:00"/>
    <s v="MC-28"/>
    <s v="52.22S, 114.58E"/>
    <n v="41"/>
    <n v="8000"/>
    <n v="8000"/>
    <x v="18"/>
    <s v="Phobos 6"/>
    <n v="2054"/>
    <x v="1"/>
    <x v="1"/>
  </r>
  <r>
    <n v="7"/>
    <d v="2056-08-12T00:00:00"/>
    <s v="MC-01"/>
    <s v="68.54N, 28.81W"/>
    <n v="106"/>
    <n v="3764"/>
    <n v="0"/>
    <x v="19"/>
    <s v="Mariner 12"/>
    <n v="2053"/>
    <x v="1"/>
    <x v="5"/>
  </r>
  <r>
    <n v="61"/>
    <d v="2073-08-25T00:00:00"/>
    <s v="MC-30"/>
    <s v="86.65S, 25.26W"/>
    <n v="572"/>
    <n v="5076"/>
    <n v="0"/>
    <x v="15"/>
    <s v="Opportunity 19"/>
    <n v="2069"/>
    <x v="24"/>
    <x v="6"/>
  </r>
  <r>
    <n v="75"/>
    <d v="2077-05-14T00:00:00"/>
    <s v="MC-22"/>
    <s v="27.46S, 112.84E"/>
    <n v="133"/>
    <n v="15700"/>
    <n v="0"/>
    <x v="9"/>
    <s v="Rosetta 22"/>
    <n v="2071"/>
    <x v="25"/>
    <x v="7"/>
  </r>
  <r>
    <n v="87"/>
    <d v="2072-01-07T00:00:00"/>
    <s v="MC-26"/>
    <s v="44.90S, 36.48W"/>
    <n v="20"/>
    <n v="5622"/>
    <n v="5622"/>
    <x v="13"/>
    <s v="Phoenix 17"/>
    <n v="2071"/>
    <x v="5"/>
    <x v="4"/>
  </r>
  <r>
    <n v="65"/>
    <d v="2069-09-15T00:00:00"/>
    <s v="MC-19"/>
    <s v="15.96S, 22.41W"/>
    <n v="77"/>
    <n v="7279"/>
    <n v="7279"/>
    <x v="14"/>
    <s v="Rosetta 8"/>
    <n v="2067"/>
    <x v="12"/>
    <x v="1"/>
  </r>
  <r>
    <n v="76"/>
    <d v="2076-08-31T00:00:00"/>
    <s v="MC-01"/>
    <s v="67.54N, 178.30E"/>
    <n v="1057"/>
    <n v="2324"/>
    <n v="0"/>
    <x v="19"/>
    <s v="Rosetta 25"/>
    <n v="2072"/>
    <x v="6"/>
    <x v="6"/>
  </r>
  <r>
    <n v="22"/>
    <d v="2057-08-20T00:00:00"/>
    <s v="MC-12"/>
    <s v="8.75N, 34.90E"/>
    <n v="54"/>
    <n v="5622"/>
    <n v="5622"/>
    <x v="11"/>
    <s v="Phobos 1"/>
    <n v="2053"/>
    <x v="16"/>
    <x v="6"/>
  </r>
  <r>
    <n v="75"/>
    <d v="2073-03-05T00:00:00"/>
    <s v="MC-29"/>
    <s v="47.21S, 124.97E"/>
    <n v="133"/>
    <n v="4398"/>
    <n v="0"/>
    <x v="3"/>
    <s v="Rosetta 22"/>
    <n v="2071"/>
    <x v="24"/>
    <x v="1"/>
  </r>
  <r>
    <n v="25"/>
    <d v="2056-02-26T00:00:00"/>
    <s v="MC-24"/>
    <s v="44.31S, 157.03W"/>
    <n v="80"/>
    <n v="9074"/>
    <n v="9074"/>
    <x v="10"/>
    <s v="Phobos 4"/>
    <n v="2054"/>
    <x v="1"/>
    <x v="1"/>
  </r>
  <r>
    <n v="61"/>
    <d v="2070-09-24T00:00:00"/>
    <s v="MC-26"/>
    <s v="59.37S, 18.21W"/>
    <n v="59"/>
    <n v="8519"/>
    <n v="8519"/>
    <x v="13"/>
    <s v="Opportunity 19"/>
    <n v="2069"/>
    <x v="10"/>
    <x v="4"/>
  </r>
  <r>
    <n v="2"/>
    <d v="2052-07-21T00:00:00"/>
    <s v="MC-14"/>
    <s v="23.45N, 123.80E"/>
    <n v="39"/>
    <n v="6409"/>
    <n v="6409"/>
    <x v="1"/>
    <s v="Mariner 6"/>
    <n v="2050"/>
    <x v="7"/>
    <x v="1"/>
  </r>
  <r>
    <n v="69"/>
    <d v="2072-08-28T00:00:00"/>
    <s v="MC-01"/>
    <s v="77.51N, 157.94E"/>
    <n v="39"/>
    <n v="9074"/>
    <n v="9074"/>
    <x v="19"/>
    <s v="Rosetta 13"/>
    <n v="2069"/>
    <x v="5"/>
    <x v="5"/>
  </r>
  <r>
    <n v="9"/>
    <d v="2058-07-26T00:00:00"/>
    <s v="MC-19"/>
    <s v="6.10S, 26.91W"/>
    <n v="389"/>
    <n v="2599"/>
    <n v="0"/>
    <x v="14"/>
    <s v="Mariner 14"/>
    <n v="2054"/>
    <x v="4"/>
    <x v="6"/>
  </r>
  <r>
    <n v="32"/>
    <d v="2062-12-23T00:00:00"/>
    <s v="MC-25"/>
    <s v="31.14S, 112.06W"/>
    <n v="34"/>
    <n v="3612"/>
    <n v="3612"/>
    <x v="16"/>
    <s v="Deimos 11"/>
    <n v="2059"/>
    <x v="20"/>
    <x v="5"/>
  </r>
  <r>
    <n v="17"/>
    <d v="2062-04-07T00:00:00"/>
    <s v="MC-14"/>
    <s v="28.87N, 104.91E"/>
    <n v="133"/>
    <n v="4563"/>
    <n v="0"/>
    <x v="1"/>
    <s v="Viking 8"/>
    <n v="2054"/>
    <x v="20"/>
    <x v="8"/>
  </r>
  <r>
    <n v="55"/>
    <d v="2070-07-10T00:00:00"/>
    <s v="MC-07"/>
    <s v="37.26N, 129.14E"/>
    <n v="85"/>
    <n v="13054"/>
    <n v="13054"/>
    <x v="4"/>
    <s v="Opportunity 7"/>
    <n v="2066"/>
    <x v="10"/>
    <x v="6"/>
  </r>
  <r>
    <n v="34"/>
    <d v="2062-09-01T00:00:00"/>
    <s v="MC-14"/>
    <s v="7.69N, 115.73E"/>
    <n v="93"/>
    <n v="5076"/>
    <n v="5076"/>
    <x v="1"/>
    <s v="Deimos 14"/>
    <n v="2060"/>
    <x v="20"/>
    <x v="1"/>
  </r>
  <r>
    <n v="42"/>
    <d v="2064-10-20T00:00:00"/>
    <s v="MC-02"/>
    <s v="48.06N, 177.16W"/>
    <n v="572"/>
    <n v="21171"/>
    <n v="0"/>
    <x v="29"/>
    <s v="Spirit 6"/>
    <n v="2063"/>
    <x v="15"/>
    <x v="4"/>
  </r>
  <r>
    <n v="63"/>
    <d v="2067-08-05T00:00:00"/>
    <s v="MC-28"/>
    <s v="55.29S, 118.48E"/>
    <n v="572"/>
    <n v="13054"/>
    <n v="0"/>
    <x v="18"/>
    <s v="Rosetta 3"/>
    <n v="2066"/>
    <x v="8"/>
    <x v="4"/>
  </r>
  <r>
    <n v="46"/>
    <d v="2066-05-31T00:00:00"/>
    <s v="MC-24"/>
    <s v="49.17S, 123.47W"/>
    <n v="72"/>
    <n v="3313"/>
    <n v="3313"/>
    <x v="10"/>
    <s v="Spirit 13"/>
    <n v="2065"/>
    <x v="17"/>
    <x v="4"/>
  </r>
  <r>
    <n v="14"/>
    <d v="2054-08-02T00:00:00"/>
    <s v="MC-11"/>
    <s v="14.50N, 20.08W"/>
    <n v="344"/>
    <n v="3764"/>
    <n v="0"/>
    <x v="22"/>
    <s v="Viking 4"/>
    <n v="2053"/>
    <x v="21"/>
    <x v="4"/>
  </r>
  <r>
    <n v="18"/>
    <d v="2060-04-09T00:00:00"/>
    <s v="MC-23"/>
    <s v="29.34S, 146.85E"/>
    <n v="1270"/>
    <n v="7752"/>
    <n v="0"/>
    <x v="6"/>
    <s v="Viking 10"/>
    <n v="2055"/>
    <x v="14"/>
    <x v="3"/>
  </r>
  <r>
    <n v="98"/>
    <d v="2073-10-08T00:00:00"/>
    <s v="MC-28"/>
    <s v="42.70S, 101.16E"/>
    <n v="22"/>
    <n v="12178"/>
    <n v="12178"/>
    <x v="18"/>
    <s v="Perseverance 5"/>
    <n v="2070"/>
    <x v="24"/>
    <x v="5"/>
  </r>
  <r>
    <n v="47"/>
    <d v="2070-12-25T00:00:00"/>
    <s v="MC-11"/>
    <s v="28.43N, 40.35W"/>
    <n v="90"/>
    <n v="2324"/>
    <n v="2324"/>
    <x v="22"/>
    <s v="Spirit 14"/>
    <n v="2065"/>
    <x v="10"/>
    <x v="3"/>
  </r>
  <r>
    <n v="55"/>
    <d v="2070-11-02T00:00:00"/>
    <s v="MC-07"/>
    <s v="50.90N, 168.68E"/>
    <n v="96"/>
    <n v="8791"/>
    <n v="8791"/>
    <x v="4"/>
    <s v="Opportunity 7"/>
    <n v="2066"/>
    <x v="10"/>
    <x v="6"/>
  </r>
  <r>
    <n v="6"/>
    <d v="2054-10-04T00:00:00"/>
    <s v="MC-01"/>
    <s v="69.56N, 134.66E"/>
    <n v="82"/>
    <n v="29243"/>
    <n v="29243"/>
    <x v="19"/>
    <s v="Mariner 11"/>
    <n v="2052"/>
    <x v="21"/>
    <x v="1"/>
  </r>
  <r>
    <n v="1"/>
    <d v="2050-12-09T00:00:00"/>
    <s v="MC-06"/>
    <s v="50.09N, 67.15E"/>
    <n v="24"/>
    <n v="8000"/>
    <n v="8000"/>
    <x v="8"/>
    <s v="Mariner 3"/>
    <n v="2049"/>
    <x v="26"/>
    <x v="4"/>
  </r>
  <r>
    <n v="12"/>
    <d v="2057-04-20T00:00:00"/>
    <s v="MC-09"/>
    <s v="7.39N, 119.72W"/>
    <n v="524"/>
    <n v="2461"/>
    <n v="0"/>
    <x v="5"/>
    <s v="Mariner 20"/>
    <n v="2055"/>
    <x v="16"/>
    <x v="1"/>
  </r>
  <r>
    <n v="97"/>
    <d v="2072-03-24T00:00:00"/>
    <s v="MC-01"/>
    <s v="66.16N, 31.43W"/>
    <n v="77"/>
    <n v="5076"/>
    <n v="5076"/>
    <x v="19"/>
    <s v="Perseverance 4"/>
    <n v="2069"/>
    <x v="5"/>
    <x v="5"/>
  </r>
  <r>
    <n v="41"/>
    <d v="2064-08-17T00:00:00"/>
    <s v="MC-01"/>
    <s v="80.91N, 52.00E"/>
    <n v="231"/>
    <n v="9074"/>
    <n v="0"/>
    <x v="19"/>
    <s v="Spirit 5"/>
    <n v="2063"/>
    <x v="15"/>
    <x v="4"/>
  </r>
  <r>
    <n v="47"/>
    <d v="2071-04-09T00:00:00"/>
    <s v="MC-12"/>
    <s v="10.64N, 5.25E"/>
    <n v="482"/>
    <n v="3764"/>
    <n v="0"/>
    <x v="11"/>
    <s v="Spirit 14"/>
    <n v="2065"/>
    <x v="19"/>
    <x v="7"/>
  </r>
  <r>
    <n v="30"/>
    <d v="2061-01-04T00:00:00"/>
    <s v="MC-04"/>
    <s v="37.43N, 59.18W"/>
    <n v="96"/>
    <n v="26004"/>
    <n v="26004"/>
    <x v="7"/>
    <s v="Deimos 8"/>
    <n v="2058"/>
    <x v="0"/>
    <x v="5"/>
  </r>
  <r>
    <n v="47"/>
    <d v="2075-05-06T00:00:00"/>
    <s v="MC-11"/>
    <s v="5.99N, 36.08W"/>
    <n v="157"/>
    <n v="1656"/>
    <n v="0"/>
    <x v="22"/>
    <s v="Spirit 14"/>
    <n v="2065"/>
    <x v="2"/>
    <x v="2"/>
  </r>
  <r>
    <n v="55"/>
    <d v="2072-10-10T00:00:00"/>
    <s v="MC-15"/>
    <s v="29.92N, 167.58E"/>
    <n v="29"/>
    <n v="11771"/>
    <n v="11771"/>
    <x v="12"/>
    <s v="Opportunity 7"/>
    <n v="2066"/>
    <x v="5"/>
    <x v="7"/>
  </r>
  <r>
    <n v="27"/>
    <d v="2062-06-05T00:00:00"/>
    <s v="MC-28"/>
    <s v="58.48S, 103.05E"/>
    <n v="85"/>
    <n v="17718"/>
    <n v="17718"/>
    <x v="18"/>
    <s v="Phobos 6"/>
    <n v="2054"/>
    <x v="20"/>
    <x v="8"/>
  </r>
  <r>
    <n v="94"/>
    <d v="2069-09-22T00:00:00"/>
    <s v="MC-29"/>
    <s v="43.13S, 140.61E"/>
    <n v="14"/>
    <n v="11011"/>
    <n v="11011"/>
    <x v="3"/>
    <s v="Dawn 4"/>
    <n v="2066"/>
    <x v="12"/>
    <x v="5"/>
  </r>
  <r>
    <n v="2"/>
    <d v="2052-12-12T00:00:00"/>
    <s v="MC-07"/>
    <s v="33.46N, 136.05E"/>
    <n v="117"/>
    <n v="629"/>
    <n v="0"/>
    <x v="4"/>
    <s v="Mariner 6"/>
    <n v="2050"/>
    <x v="7"/>
    <x v="1"/>
  </r>
  <r>
    <n v="63"/>
    <d v="2067-05-25T00:00:00"/>
    <s v="MC-28"/>
    <s v="44.30S, 113.25E"/>
    <n v="24"/>
    <n v="2461"/>
    <n v="2461"/>
    <x v="18"/>
    <s v="Rosetta 3"/>
    <n v="2066"/>
    <x v="8"/>
    <x v="4"/>
  </r>
  <r>
    <n v="4"/>
    <d v="2052-08-07T00:00:00"/>
    <s v="MC-19"/>
    <s v="27.04S, 31.96W"/>
    <n v="482"/>
    <n v="15700"/>
    <n v="0"/>
    <x v="14"/>
    <s v="Mariner 9"/>
    <n v="2051"/>
    <x v="7"/>
    <x v="4"/>
  </r>
  <r>
    <n v="41"/>
    <d v="2070-12-19T00:00:00"/>
    <s v="MC-05"/>
    <s v="59.43N, 12.84E"/>
    <n v="181"/>
    <n v="1396"/>
    <n v="0"/>
    <x v="2"/>
    <s v="Spirit 5"/>
    <n v="2063"/>
    <x v="10"/>
    <x v="0"/>
  </r>
  <r>
    <n v="72"/>
    <d v="2073-04-25T00:00:00"/>
    <s v="MC-17"/>
    <s v="20.75S, 119.98W"/>
    <n v="25"/>
    <n v="6006"/>
    <n v="6006"/>
    <x v="20"/>
    <s v="Rosetta 16"/>
    <n v="2071"/>
    <x v="24"/>
    <x v="1"/>
  </r>
  <r>
    <n v="75"/>
    <d v="2073-08-14T00:00:00"/>
    <s v="MC-29"/>
    <s v="38.84S, 122.13E"/>
    <n v="416"/>
    <n v="5255"/>
    <n v="0"/>
    <x v="3"/>
    <s v="Rosetta 22"/>
    <n v="2071"/>
    <x v="24"/>
    <x v="1"/>
  </r>
  <r>
    <n v="10"/>
    <d v="2061-09-13T00:00:00"/>
    <s v="MC-18"/>
    <s v="3.56S, 64.02W"/>
    <n v="188"/>
    <n v="2739"/>
    <n v="0"/>
    <x v="25"/>
    <s v="Mariner 15"/>
    <n v="2054"/>
    <x v="0"/>
    <x v="0"/>
  </r>
  <r>
    <n v="47"/>
    <d v="2074-11-11T00:00:00"/>
    <s v="MC-11"/>
    <s v="10.35N, 9.03W"/>
    <n v="264"/>
    <n v="2599"/>
    <n v="0"/>
    <x v="22"/>
    <s v="Spirit 14"/>
    <n v="2065"/>
    <x v="11"/>
    <x v="10"/>
  </r>
  <r>
    <n v="52"/>
    <d v="2071-12-06T00:00:00"/>
    <s v="MC-09"/>
    <s v="22.82N, 106.69W"/>
    <n v="307"/>
    <n v="1920"/>
    <n v="0"/>
    <x v="5"/>
    <s v="Opportunity 4"/>
    <n v="2065"/>
    <x v="19"/>
    <x v="7"/>
  </r>
  <r>
    <n v="34"/>
    <d v="2061-05-31T00:00:00"/>
    <s v="MC-07"/>
    <s v="42.35N, 129.88E"/>
    <n v="133"/>
    <n v="1526"/>
    <n v="0"/>
    <x v="4"/>
    <s v="Deimos 14"/>
    <n v="2060"/>
    <x v="0"/>
    <x v="4"/>
  </r>
  <r>
    <n v="25"/>
    <d v="2055-06-07T00:00:00"/>
    <s v="MC-24"/>
    <s v="51.44S, 172.23W"/>
    <n v="163"/>
    <n v="21171"/>
    <n v="0"/>
    <x v="10"/>
    <s v="Phobos 4"/>
    <n v="2054"/>
    <x v="9"/>
    <x v="4"/>
  </r>
  <r>
    <n v="79"/>
    <d v="2075-05-27T00:00:00"/>
    <s v="MC-06"/>
    <s v="32.80N, 118.45E"/>
    <n v="45"/>
    <n v="2324"/>
    <n v="2324"/>
    <x v="8"/>
    <s v="Rosetta 29"/>
    <n v="2073"/>
    <x v="2"/>
    <x v="1"/>
  </r>
  <r>
    <n v="89"/>
    <d v="2073-10-17T00:00:00"/>
    <s v="MC-30"/>
    <s v="78.70S, 82.26W"/>
    <n v="1270"/>
    <n v="22220"/>
    <n v="0"/>
    <x v="15"/>
    <s v="Phoenix 22"/>
    <n v="2072"/>
    <x v="24"/>
    <x v="4"/>
  </r>
  <r>
    <n v="25"/>
    <d v="2055-10-10T00:00:00"/>
    <s v="MC-24"/>
    <s v="61.73S, 172.04W"/>
    <n v="65"/>
    <n v="3764"/>
    <n v="3764"/>
    <x v="10"/>
    <s v="Phobos 4"/>
    <n v="2054"/>
    <x v="9"/>
    <x v="4"/>
  </r>
  <r>
    <n v="2"/>
    <d v="2058-02-01T00:00:00"/>
    <s v="MC-23"/>
    <s v="14.84S, 140.99E"/>
    <n v="264"/>
    <n v="7279"/>
    <n v="0"/>
    <x v="6"/>
    <s v="Mariner 6"/>
    <n v="2050"/>
    <x v="4"/>
    <x v="8"/>
  </r>
  <r>
    <n v="86"/>
    <d v="2076-01-15T00:00:00"/>
    <s v="MC-01"/>
    <s v="89.39N, 141.45E"/>
    <n v="181"/>
    <n v="3764"/>
    <n v="0"/>
    <x v="19"/>
    <s v="Phoenix 16"/>
    <n v="2071"/>
    <x v="6"/>
    <x v="3"/>
  </r>
  <r>
    <n v="60"/>
    <d v="2073-01-19T00:00:00"/>
    <s v="MC-26"/>
    <s v="39.57S, 19.37W"/>
    <n v="196"/>
    <n v="6832"/>
    <n v="0"/>
    <x v="13"/>
    <s v="Opportunity 18"/>
    <n v="2069"/>
    <x v="24"/>
    <x v="6"/>
  </r>
  <r>
    <n v="55"/>
    <d v="2069-02-03T00:00:00"/>
    <s v="MC-15"/>
    <s v="24.79N, 162.27E"/>
    <n v="93"/>
    <n v="3167"/>
    <n v="3167"/>
    <x v="12"/>
    <s v="Opportunity 7"/>
    <n v="2066"/>
    <x v="12"/>
    <x v="5"/>
  </r>
  <r>
    <n v="10"/>
    <d v="2061-03-20T00:00:00"/>
    <s v="MC-26"/>
    <s v="37.42S, 33.19W"/>
    <n v="572"/>
    <n v="883"/>
    <n v="0"/>
    <x v="13"/>
    <s v="Mariner 15"/>
    <n v="2054"/>
    <x v="0"/>
    <x v="0"/>
  </r>
  <r>
    <n v="17"/>
    <d v="2059-01-03T00:00:00"/>
    <s v="MC-06"/>
    <s v="35.21N, 67.45E"/>
    <n v="103"/>
    <n v="3167"/>
    <n v="0"/>
    <x v="8"/>
    <s v="Viking 8"/>
    <n v="2054"/>
    <x v="3"/>
    <x v="3"/>
  </r>
  <r>
    <n v="31"/>
    <d v="2065-03-11T00:00:00"/>
    <s v="MC-01"/>
    <s v="80.81N, 111.37W"/>
    <n v="27"/>
    <n v="3022"/>
    <n v="3022"/>
    <x v="19"/>
    <s v="Deimos 10"/>
    <n v="2059"/>
    <x v="13"/>
    <x v="7"/>
  </r>
  <r>
    <n v="69"/>
    <d v="2076-07-14T00:00:00"/>
    <s v="MC-07"/>
    <s v="59.05N, 175.28E"/>
    <n v="307"/>
    <n v="9074"/>
    <n v="0"/>
    <x v="4"/>
    <s v="Rosetta 13"/>
    <n v="2069"/>
    <x v="6"/>
    <x v="0"/>
  </r>
  <r>
    <n v="81"/>
    <d v="2069-05-01T00:00:00"/>
    <s v="MC-16"/>
    <s v="12.55S, 170.20W"/>
    <n v="50"/>
    <n v="4398"/>
    <n v="4398"/>
    <x v="21"/>
    <s v="Phoenix 3"/>
    <n v="2068"/>
    <x v="12"/>
    <x v="4"/>
  </r>
  <r>
    <n v="2"/>
    <d v="2055-08-04T00:00:00"/>
    <s v="MC-06"/>
    <s v="34.80N, 118.63E"/>
    <n v="100"/>
    <n v="2739"/>
    <n v="2739"/>
    <x v="8"/>
    <s v="Mariner 6"/>
    <n v="2050"/>
    <x v="9"/>
    <x v="3"/>
  </r>
  <r>
    <n v="13"/>
    <d v="2055-01-14T00:00:00"/>
    <s v="MC-01"/>
    <s v="72.79N, 129.88E"/>
    <n v="572"/>
    <n v="2599"/>
    <n v="0"/>
    <x v="19"/>
    <s v="Viking 2"/>
    <n v="2052"/>
    <x v="9"/>
    <x v="5"/>
  </r>
  <r>
    <n v="69"/>
    <d v="2075-07-02T00:00:00"/>
    <s v="MC-01"/>
    <s v="86.34N, 172.43W"/>
    <n v="124"/>
    <n v="41937"/>
    <n v="0"/>
    <x v="19"/>
    <s v="Rosetta 13"/>
    <n v="2069"/>
    <x v="2"/>
    <x v="7"/>
  </r>
  <r>
    <n v="17"/>
    <d v="2057-08-11T00:00:00"/>
    <s v="MC-13"/>
    <s v="5.15N, 72.23E"/>
    <n v="212"/>
    <n v="4076"/>
    <n v="0"/>
    <x v="0"/>
    <s v="Viking 8"/>
    <n v="2054"/>
    <x v="16"/>
    <x v="5"/>
  </r>
  <r>
    <n v="79"/>
    <d v="2075-10-19T00:00:00"/>
    <s v="MC-15"/>
    <s v="18.66N, 137.85E"/>
    <n v="572"/>
    <n v="3764"/>
    <n v="0"/>
    <x v="12"/>
    <s v="Rosetta 29"/>
    <n v="2073"/>
    <x v="2"/>
    <x v="1"/>
  </r>
  <r>
    <n v="97"/>
    <d v="2070-10-18T00:00:00"/>
    <s v="MC-01"/>
    <s v="80.96N, 28.78W"/>
    <n v="93"/>
    <n v="56210"/>
    <n v="56210"/>
    <x v="19"/>
    <s v="Perseverance 4"/>
    <n v="2069"/>
    <x v="10"/>
    <x v="4"/>
  </r>
  <r>
    <n v="42"/>
    <d v="2064-09-27T00:00:00"/>
    <s v="MC-15"/>
    <s v="27.06N, 159.97E"/>
    <n v="252"/>
    <n v="5076"/>
    <n v="0"/>
    <x v="12"/>
    <s v="Spirit 6"/>
    <n v="2063"/>
    <x v="15"/>
    <x v="4"/>
  </r>
  <r>
    <n v="79"/>
    <d v="2076-06-24T00:00:00"/>
    <s v="MC-14"/>
    <s v="4.91N, 117.50E"/>
    <n v="117"/>
    <n v="2461"/>
    <n v="0"/>
    <x v="1"/>
    <s v="Rosetta 29"/>
    <n v="2073"/>
    <x v="6"/>
    <x v="5"/>
  </r>
  <r>
    <n v="36"/>
    <d v="2063-05-30T00:00:00"/>
    <s v="MC-16"/>
    <s v="9.59S, 138.33W"/>
    <n v="36"/>
    <n v="4902"/>
    <n v="4902"/>
    <x v="21"/>
    <s v="Pathfinder 3"/>
    <n v="2061"/>
    <x v="23"/>
    <x v="1"/>
  </r>
  <r>
    <n v="2"/>
    <d v="2057-06-24T00:00:00"/>
    <s v="MC-15"/>
    <s v="2.97N, 137.67E"/>
    <n v="163"/>
    <n v="2324"/>
    <n v="0"/>
    <x v="12"/>
    <s v="Mariner 6"/>
    <n v="2050"/>
    <x v="16"/>
    <x v="0"/>
  </r>
  <r>
    <n v="78"/>
    <d v="2074-10-25T00:00:00"/>
    <s v="MC-08"/>
    <s v="13.90N, 146.76W"/>
    <n v="45"/>
    <n v="5076"/>
    <n v="5076"/>
    <x v="28"/>
    <s v="Rosetta 28"/>
    <n v="2073"/>
    <x v="11"/>
    <x v="4"/>
  </r>
  <r>
    <n v="66"/>
    <d v="2073-01-19T00:00:00"/>
    <s v="MC-15"/>
    <s v="28.36N, 160.45E"/>
    <n v="90"/>
    <n v="6618"/>
    <n v="6618"/>
    <x v="12"/>
    <s v="Rosetta 9"/>
    <n v="2067"/>
    <x v="24"/>
    <x v="7"/>
  </r>
  <r>
    <n v="39"/>
    <d v="2066-03-24T00:00:00"/>
    <s v="MC-29"/>
    <s v="47.92S, 179.30E"/>
    <n v="36"/>
    <n v="8255"/>
    <n v="8255"/>
    <x v="3"/>
    <s v="Pathfinder 9"/>
    <n v="2062"/>
    <x v="17"/>
    <x v="6"/>
  </r>
  <r>
    <n v="40"/>
    <d v="2064-07-29T00:00:00"/>
    <s v="MC-23"/>
    <s v="21.21S, 137.71E"/>
    <n v="36"/>
    <n v="1010"/>
    <n v="1010"/>
    <x v="6"/>
    <s v="Spirit 1"/>
    <n v="2062"/>
    <x v="15"/>
    <x v="1"/>
  </r>
  <r>
    <n v="76"/>
    <d v="2077-09-27T00:00:00"/>
    <s v="MC-07"/>
    <s v="42.35N, 146.40E"/>
    <n v="75"/>
    <n v="1920"/>
    <n v="1920"/>
    <x v="4"/>
    <s v="Rosetta 25"/>
    <n v="2072"/>
    <x v="25"/>
    <x v="3"/>
  </r>
  <r>
    <n v="89"/>
    <d v="2073-12-02T00:00:00"/>
    <s v="MC-25"/>
    <s v="56.58S, 98.50W"/>
    <n v="59"/>
    <n v="7279"/>
    <n v="7279"/>
    <x v="16"/>
    <s v="Phoenix 22"/>
    <n v="2072"/>
    <x v="24"/>
    <x v="4"/>
  </r>
  <r>
    <n v="52"/>
    <d v="2067-04-22T00:00:00"/>
    <s v="MC-16"/>
    <s v="3.59S, 143.49W"/>
    <n v="57"/>
    <n v="2461"/>
    <n v="2461"/>
    <x v="21"/>
    <s v="Opportunity 4"/>
    <n v="2065"/>
    <x v="8"/>
    <x v="1"/>
  </r>
  <r>
    <n v="42"/>
    <d v="2071-10-06T00:00:00"/>
    <s v="MC-07"/>
    <s v="49.87N, 165.01E"/>
    <n v="196"/>
    <n v="1010"/>
    <n v="0"/>
    <x v="4"/>
    <s v="Spirit 6"/>
    <n v="2063"/>
    <x v="19"/>
    <x v="8"/>
  </r>
  <r>
    <n v="17"/>
    <d v="2060-02-14T00:00:00"/>
    <s v="MC-13"/>
    <s v="27.43N, 89.78E"/>
    <n v="70"/>
    <n v="12178"/>
    <n v="12178"/>
    <x v="0"/>
    <s v="Viking 8"/>
    <n v="2054"/>
    <x v="14"/>
    <x v="7"/>
  </r>
  <r>
    <n v="42"/>
    <d v="2070-05-12T00:00:00"/>
    <s v="MC-07"/>
    <s v="35.20N, 144.68E"/>
    <n v="241"/>
    <n v="15700"/>
    <n v="0"/>
    <x v="4"/>
    <s v="Spirit 6"/>
    <n v="2063"/>
    <x v="10"/>
    <x v="0"/>
  </r>
  <r>
    <n v="31"/>
    <d v="2065-04-15T00:00:00"/>
    <s v="MC-03"/>
    <s v="55.24N, 89.26W"/>
    <n v="307"/>
    <n v="56210"/>
    <n v="0"/>
    <x v="24"/>
    <s v="Deimos 10"/>
    <n v="2059"/>
    <x v="13"/>
    <x v="7"/>
  </r>
  <r>
    <n v="20"/>
    <d v="2058-11-21T00:00:00"/>
    <s v="MC-27"/>
    <s v="48.24S, 56.69E"/>
    <n v="196"/>
    <n v="50510"/>
    <n v="0"/>
    <x v="17"/>
    <s v="Viking 15"/>
    <n v="2056"/>
    <x v="4"/>
    <x v="1"/>
  </r>
  <r>
    <n v="31"/>
    <d v="2066-01-11T00:00:00"/>
    <s v="MC-01"/>
    <s v="76.42N, 70.05W"/>
    <n v="19"/>
    <n v="50510"/>
    <n v="50510"/>
    <x v="19"/>
    <s v="Deimos 10"/>
    <n v="2059"/>
    <x v="17"/>
    <x v="0"/>
  </r>
  <r>
    <n v="55"/>
    <d v="2073-11-19T00:00:00"/>
    <s v="MC-14"/>
    <s v="27.08N, 132.52E"/>
    <n v="231"/>
    <n v="5436"/>
    <n v="0"/>
    <x v="1"/>
    <s v="Opportunity 7"/>
    <n v="2066"/>
    <x v="24"/>
    <x v="0"/>
  </r>
  <r>
    <n v="53"/>
    <d v="2067-09-13T00:00:00"/>
    <s v="MC-30"/>
    <s v="71.76S, 178.57E"/>
    <n v="11"/>
    <n v="2188"/>
    <n v="2188"/>
    <x v="15"/>
    <s v="Opportunity 5"/>
    <n v="2065"/>
    <x v="8"/>
    <x v="1"/>
  </r>
  <r>
    <n v="72"/>
    <d v="2075-04-09T00:00:00"/>
    <s v="MC-17"/>
    <s v="29.80S, 133.60W"/>
    <n v="45"/>
    <n v="629"/>
    <n v="629"/>
    <x v="20"/>
    <s v="Rosetta 16"/>
    <n v="2071"/>
    <x v="2"/>
    <x v="6"/>
  </r>
  <r>
    <n v="9"/>
    <d v="2057-11-08T00:00:00"/>
    <s v="MC-19"/>
    <s v="18.12S, 34.79W"/>
    <n v="113"/>
    <n v="1396"/>
    <n v="0"/>
    <x v="14"/>
    <s v="Mariner 14"/>
    <n v="2054"/>
    <x v="16"/>
    <x v="5"/>
  </r>
  <r>
    <n v="13"/>
    <d v="2055-02-16T00:00:00"/>
    <s v="MC-07"/>
    <s v="47.12N, 128.73E"/>
    <n v="212"/>
    <n v="33322"/>
    <n v="0"/>
    <x v="4"/>
    <s v="Viking 2"/>
    <n v="2052"/>
    <x v="9"/>
    <x v="5"/>
  </r>
  <r>
    <n v="83"/>
    <d v="2070-09-16T00:00:00"/>
    <s v="MC-06"/>
    <s v="50.78N, 79.43E"/>
    <n v="113"/>
    <n v="1267"/>
    <n v="0"/>
    <x v="8"/>
    <s v="Phoenix 11"/>
    <n v="2069"/>
    <x v="10"/>
    <x v="4"/>
  </r>
  <r>
    <n v="69"/>
    <d v="2075-01-15T00:00:00"/>
    <s v="MC-07"/>
    <s v="53.81N, 149.37E"/>
    <n v="96"/>
    <n v="1138"/>
    <n v="1138"/>
    <x v="4"/>
    <s v="Rosetta 13"/>
    <n v="2069"/>
    <x v="2"/>
    <x v="7"/>
  </r>
  <r>
    <n v="14"/>
    <d v="2054-09-12T00:00:00"/>
    <s v="MC-11"/>
    <s v="23.49N, 20.50W"/>
    <n v="72"/>
    <n v="756"/>
    <n v="756"/>
    <x v="22"/>
    <s v="Viking 4"/>
    <n v="2053"/>
    <x v="21"/>
    <x v="4"/>
  </r>
  <r>
    <n v="42"/>
    <d v="2066-05-27T00:00:00"/>
    <s v="MC-15"/>
    <s v="23.87N, 168.95E"/>
    <n v="65"/>
    <n v="3764"/>
    <n v="3764"/>
    <x v="12"/>
    <s v="Spirit 6"/>
    <n v="2063"/>
    <x v="17"/>
    <x v="5"/>
  </r>
  <r>
    <n v="9"/>
    <d v="2056-10-27T00:00:00"/>
    <s v="MC-19"/>
    <s v="9.93S, 24.83W"/>
    <n v="241"/>
    <n v="2880"/>
    <n v="0"/>
    <x v="14"/>
    <s v="Mariner 14"/>
    <n v="2054"/>
    <x v="1"/>
    <x v="1"/>
  </r>
  <r>
    <n v="86"/>
    <d v="2073-06-12T00:00:00"/>
    <s v="MC-07"/>
    <s v="62.94N, 126.27E"/>
    <n v="231"/>
    <n v="1656"/>
    <n v="0"/>
    <x v="4"/>
    <s v="Phoenix 16"/>
    <n v="2071"/>
    <x v="24"/>
    <x v="1"/>
  </r>
  <r>
    <n v="55"/>
    <d v="2071-07-15T00:00:00"/>
    <s v="MC-07"/>
    <s v="37.45N, 139.00E"/>
    <n v="277"/>
    <n v="1396"/>
    <n v="0"/>
    <x v="4"/>
    <s v="Opportunity 7"/>
    <n v="2066"/>
    <x v="19"/>
    <x v="3"/>
  </r>
  <r>
    <n v="40"/>
    <d v="2064-06-23T00:00:00"/>
    <s v="MC-23"/>
    <s v="16.24S, 145.70E"/>
    <n v="85"/>
    <n v="6409"/>
    <n v="6409"/>
    <x v="6"/>
    <s v="Spirit 1"/>
    <n v="2062"/>
    <x v="15"/>
    <x v="1"/>
  </r>
  <r>
    <n v="17"/>
    <d v="2057-01-11T00:00:00"/>
    <s v="MC-21"/>
    <s v="3.42S, 68.19E"/>
    <n v="389"/>
    <n v="5076"/>
    <n v="0"/>
    <x v="27"/>
    <s v="Viking 8"/>
    <n v="2054"/>
    <x v="16"/>
    <x v="5"/>
  </r>
  <r>
    <n v="31"/>
    <d v="2063-08-24T00:00:00"/>
    <s v="MC-03"/>
    <s v="42.84N, 102.11W"/>
    <n v="416"/>
    <n v="38630"/>
    <n v="0"/>
    <x v="24"/>
    <s v="Deimos 10"/>
    <n v="2059"/>
    <x v="23"/>
    <x v="6"/>
  </r>
  <r>
    <n v="69"/>
    <d v="2070-06-22T00:00:00"/>
    <s v="MC-07"/>
    <s v="58.07N, 153.54E"/>
    <n v="113"/>
    <n v="84631"/>
    <n v="0"/>
    <x v="4"/>
    <s v="Rosetta 13"/>
    <n v="2069"/>
    <x v="10"/>
    <x v="4"/>
  </r>
  <r>
    <n v="33"/>
    <d v="2061-08-28T00:00:00"/>
    <s v="MC-01"/>
    <s v="84.70N, 45.33E"/>
    <n v="80"/>
    <n v="24621"/>
    <n v="24621"/>
    <x v="19"/>
    <s v="Deimos 13"/>
    <n v="2060"/>
    <x v="0"/>
    <x v="4"/>
  </r>
  <r>
    <n v="75"/>
    <d v="2075-12-02T00:00:00"/>
    <s v="MC-22"/>
    <s v="26.08S, 112.19E"/>
    <n v="11"/>
    <n v="5255"/>
    <n v="5255"/>
    <x v="9"/>
    <s v="Rosetta 22"/>
    <n v="2071"/>
    <x v="2"/>
    <x v="6"/>
  </r>
  <r>
    <n v="31"/>
    <d v="2063-05-08T00:00:00"/>
    <s v="MC-01"/>
    <s v="68.35N, 104.66W"/>
    <n v="524"/>
    <n v="1788"/>
    <n v="0"/>
    <x v="19"/>
    <s v="Deimos 10"/>
    <n v="2059"/>
    <x v="23"/>
    <x v="6"/>
  </r>
  <r>
    <n v="86"/>
    <d v="2073-08-18T00:00:00"/>
    <s v="MC-01"/>
    <s v="66.70N, 126.29E"/>
    <n v="221"/>
    <n v="56210"/>
    <n v="0"/>
    <x v="19"/>
    <s v="Phoenix 16"/>
    <n v="2071"/>
    <x v="24"/>
    <x v="1"/>
  </r>
  <r>
    <n v="75"/>
    <d v="2073-03-29T00:00:00"/>
    <s v="MC-28"/>
    <s v="38.95S, 102.17E"/>
    <n v="72"/>
    <n v="7052"/>
    <n v="7052"/>
    <x v="18"/>
    <s v="Rosetta 22"/>
    <n v="2071"/>
    <x v="24"/>
    <x v="1"/>
  </r>
  <r>
    <n v="27"/>
    <d v="2063-12-05T00:00:00"/>
    <s v="MC-28"/>
    <s v="54.72S, 100.62E"/>
    <n v="344"/>
    <n v="13054"/>
    <n v="0"/>
    <x v="18"/>
    <s v="Phobos 6"/>
    <n v="2054"/>
    <x v="23"/>
    <x v="10"/>
  </r>
  <r>
    <n v="17"/>
    <d v="2060-05-09T00:00:00"/>
    <s v="MC-14"/>
    <s v="10.93N, 113.94E"/>
    <n v="41"/>
    <n v="883"/>
    <n v="883"/>
    <x v="1"/>
    <s v="Viking 8"/>
    <n v="2054"/>
    <x v="14"/>
    <x v="7"/>
  </r>
  <r>
    <n v="2"/>
    <d v="2056-08-29T00:00:00"/>
    <s v="MC-14"/>
    <s v="10.17N, 104.79E"/>
    <n v="32"/>
    <n v="5255"/>
    <n v="5255"/>
    <x v="1"/>
    <s v="Mariner 6"/>
    <n v="2050"/>
    <x v="1"/>
    <x v="7"/>
  </r>
  <r>
    <n v="52"/>
    <d v="2066-09-14T00:00:00"/>
    <s v="MC-09"/>
    <s v="23.72N, 115.22W"/>
    <n v="29"/>
    <n v="9670"/>
    <n v="9670"/>
    <x v="5"/>
    <s v="Opportunity 4"/>
    <n v="2065"/>
    <x v="17"/>
    <x v="4"/>
  </r>
  <r>
    <n v="9"/>
    <d v="2058-09-16T00:00:00"/>
    <s v="MC-26"/>
    <s v="38.51S, 29.77W"/>
    <n v="39"/>
    <n v="2599"/>
    <n v="2599"/>
    <x v="13"/>
    <s v="Mariner 14"/>
    <n v="2054"/>
    <x v="4"/>
    <x v="6"/>
  </r>
  <r>
    <n v="98"/>
    <d v="2070-12-12T00:00:00"/>
    <s v="MC-28"/>
    <s v="37.59S, 65.46E"/>
    <n v="80"/>
    <n v="4731"/>
    <n v="4731"/>
    <x v="18"/>
    <s v="Perseverance 5"/>
    <n v="2070"/>
    <x v="10"/>
    <x v="9"/>
  </r>
  <r>
    <n v="23"/>
    <d v="2056-02-03T00:00:00"/>
    <s v="MC-24"/>
    <s v="45.38S, 157.05W"/>
    <n v="133"/>
    <n v="3022"/>
    <n v="0"/>
    <x v="10"/>
    <s v="Phobos 2"/>
    <n v="2053"/>
    <x v="1"/>
    <x v="5"/>
  </r>
  <r>
    <n v="17"/>
    <d v="2058-07-04T00:00:00"/>
    <s v="MC-06"/>
    <s v="34.54N, 85.96E"/>
    <n v="93"/>
    <n v="1010"/>
    <n v="1010"/>
    <x v="8"/>
    <s v="Viking 8"/>
    <n v="2054"/>
    <x v="4"/>
    <x v="6"/>
  </r>
  <r>
    <n v="32"/>
    <d v="2067-04-16T00:00:00"/>
    <s v="MC-25"/>
    <s v="52.39S, 79.30W"/>
    <n v="106"/>
    <n v="11382"/>
    <n v="0"/>
    <x v="16"/>
    <s v="Deimos 11"/>
    <n v="2059"/>
    <x v="8"/>
    <x v="8"/>
  </r>
  <r>
    <n v="94"/>
    <d v="2072-09-13T00:00:00"/>
    <s v="MC-29"/>
    <s v="33.54S, 147.43E"/>
    <n v="175"/>
    <n v="5812"/>
    <n v="0"/>
    <x v="3"/>
    <s v="Dawn 4"/>
    <n v="2066"/>
    <x v="5"/>
    <x v="7"/>
  </r>
  <r>
    <n v="24"/>
    <d v="2056-06-10T00:00:00"/>
    <s v="MC-29"/>
    <s v="37.66S, 127.21E"/>
    <n v="82"/>
    <n v="27536"/>
    <n v="27536"/>
    <x v="3"/>
    <s v="Phobos 3"/>
    <n v="2053"/>
    <x v="1"/>
    <x v="5"/>
  </r>
  <r>
    <n v="16"/>
    <d v="2055-10-28T00:00:00"/>
    <s v="MC-25"/>
    <s v="57.50S, 112.54W"/>
    <n v="59"/>
    <n v="9366"/>
    <n v="9366"/>
    <x v="16"/>
    <s v="Viking 7"/>
    <n v="2054"/>
    <x v="9"/>
    <x v="4"/>
  </r>
  <r>
    <n v="89"/>
    <d v="2076-10-12T00:00:00"/>
    <s v="MC-25"/>
    <s v="56.71S, 105.77W"/>
    <n v="252"/>
    <n v="5076"/>
    <n v="0"/>
    <x v="16"/>
    <s v="Phoenix 22"/>
    <n v="2072"/>
    <x v="6"/>
    <x v="6"/>
  </r>
  <r>
    <n v="10"/>
    <d v="2059-05-31T00:00:00"/>
    <s v="MC-25"/>
    <s v="39.35S, 70.07W"/>
    <n v="277"/>
    <n v="10313"/>
    <n v="0"/>
    <x v="16"/>
    <s v="Mariner 15"/>
    <n v="2054"/>
    <x v="3"/>
    <x v="3"/>
  </r>
  <r>
    <n v="78"/>
    <d v="2074-11-24T00:00:00"/>
    <s v="MC-16"/>
    <s v="12.36S, 152.57W"/>
    <n v="45"/>
    <n v="4563"/>
    <n v="4563"/>
    <x v="21"/>
    <s v="Rosetta 28"/>
    <n v="2073"/>
    <x v="11"/>
    <x v="4"/>
  </r>
  <r>
    <n v="14"/>
    <d v="2055-07-10T00:00:00"/>
    <s v="MC-11"/>
    <s v="23.07N, 21.55W"/>
    <n v="72"/>
    <n v="8791"/>
    <n v="8791"/>
    <x v="22"/>
    <s v="Viking 4"/>
    <n v="2053"/>
    <x v="9"/>
    <x v="1"/>
  </r>
  <r>
    <n v="4"/>
    <d v="2058-09-27T00:00:00"/>
    <s v="MC-26"/>
    <s v="44.64S, 30.15W"/>
    <n v="128"/>
    <n v="15700"/>
    <n v="0"/>
    <x v="13"/>
    <s v="Mariner 9"/>
    <n v="2051"/>
    <x v="4"/>
    <x v="0"/>
  </r>
  <r>
    <n v="2"/>
    <d v="2056-10-05T00:00:00"/>
    <s v="MC-14"/>
    <s v="28.10N, 126.42E"/>
    <n v="1057"/>
    <n v="3022"/>
    <n v="0"/>
    <x v="1"/>
    <s v="Mariner 6"/>
    <n v="2050"/>
    <x v="1"/>
    <x v="7"/>
  </r>
  <r>
    <n v="24"/>
    <d v="2055-03-24T00:00:00"/>
    <s v="MC-29"/>
    <s v="34.38S, 131.89E"/>
    <n v="41"/>
    <n v="5812"/>
    <n v="5812"/>
    <x v="3"/>
    <s v="Phobos 3"/>
    <n v="2053"/>
    <x v="9"/>
    <x v="1"/>
  </r>
  <r>
    <n v="27"/>
    <d v="2065-01-02T00:00:00"/>
    <s v="MC-30"/>
    <s v="75.10S, 108.92E"/>
    <n v="524"/>
    <n v="7752"/>
    <n v="0"/>
    <x v="15"/>
    <s v="Phobos 6"/>
    <n v="2054"/>
    <x v="13"/>
    <x v="11"/>
  </r>
  <r>
    <n v="10"/>
    <d v="2060-02-19T00:00:00"/>
    <s v="MC-26"/>
    <s v="32.36S, 37.24W"/>
    <n v="29"/>
    <n v="8000"/>
    <n v="8000"/>
    <x v="13"/>
    <s v="Mariner 15"/>
    <n v="2054"/>
    <x v="14"/>
    <x v="7"/>
  </r>
  <r>
    <n v="52"/>
    <d v="2066-10-30T00:00:00"/>
    <s v="MC-17"/>
    <s v="12.90S, 120.47W"/>
    <n v="113"/>
    <n v="8000"/>
    <n v="0"/>
    <x v="20"/>
    <s v="Opportunity 4"/>
    <n v="2065"/>
    <x v="17"/>
    <x v="4"/>
  </r>
  <r>
    <n v="56"/>
    <d v="2074-09-21T00:00:00"/>
    <s v="MC-18"/>
    <s v="17.69S, 50.66W"/>
    <n v="47"/>
    <n v="11771"/>
    <n v="11771"/>
    <x v="25"/>
    <s v="Opportunity 10"/>
    <n v="2067"/>
    <x v="11"/>
    <x v="0"/>
  </r>
  <r>
    <n v="4"/>
    <d v="2056-05-22T00:00:00"/>
    <s v="MC-19"/>
    <s v="22.87S, 29.51W"/>
    <n v="157"/>
    <n v="8000"/>
    <n v="0"/>
    <x v="14"/>
    <s v="Mariner 9"/>
    <n v="2051"/>
    <x v="1"/>
    <x v="3"/>
  </r>
  <r>
    <n v="83"/>
    <d v="2071-06-22T00:00:00"/>
    <s v="MC-06"/>
    <s v="41.02N, 62.27E"/>
    <n v="52"/>
    <n v="8519"/>
    <n v="8519"/>
    <x v="8"/>
    <s v="Phoenix 11"/>
    <n v="2069"/>
    <x v="19"/>
    <x v="1"/>
  </r>
  <r>
    <n v="55"/>
    <d v="2067-10-16T00:00:00"/>
    <s v="MC-07"/>
    <s v="31.22N, 132.79E"/>
    <n v="120"/>
    <n v="8519"/>
    <n v="0"/>
    <x v="4"/>
    <s v="Opportunity 7"/>
    <n v="2066"/>
    <x v="8"/>
    <x v="4"/>
  </r>
  <r>
    <n v="17"/>
    <d v="2060-07-09T00:00:00"/>
    <s v="MC-14"/>
    <s v="14.23N, 99.55E"/>
    <n v="389"/>
    <n v="7752"/>
    <n v="0"/>
    <x v="1"/>
    <s v="Viking 8"/>
    <n v="2054"/>
    <x v="14"/>
    <x v="7"/>
  </r>
  <r>
    <n v="75"/>
    <d v="2075-02-22T00:00:00"/>
    <s v="MC-28"/>
    <s v="60.61S, 116.22E"/>
    <n v="277"/>
    <n v="41937"/>
    <n v="0"/>
    <x v="18"/>
    <s v="Rosetta 22"/>
    <n v="2071"/>
    <x v="2"/>
    <x v="6"/>
  </r>
  <r>
    <n v="76"/>
    <d v="2074-10-19T00:00:00"/>
    <s v="MC-02"/>
    <s v="45.82N, 175.10W"/>
    <n v="482"/>
    <n v="2739"/>
    <n v="0"/>
    <x v="29"/>
    <s v="Rosetta 25"/>
    <n v="2072"/>
    <x v="11"/>
    <x v="1"/>
  </r>
  <r>
    <n v="47"/>
    <d v="2068-10-28T00:00:00"/>
    <s v="MC-11"/>
    <s v="11.43N, 7.76W"/>
    <n v="70"/>
    <n v="9670"/>
    <n v="9670"/>
    <x v="22"/>
    <s v="Spirit 14"/>
    <n v="2065"/>
    <x v="18"/>
    <x v="5"/>
  </r>
  <r>
    <n v="17"/>
    <d v="2060-12-11T00:00:00"/>
    <s v="MC-13"/>
    <s v="16.53N, 65.26E"/>
    <n v="147"/>
    <n v="11011"/>
    <n v="0"/>
    <x v="0"/>
    <s v="Viking 8"/>
    <n v="2054"/>
    <x v="14"/>
    <x v="7"/>
  </r>
  <r>
    <n v="42"/>
    <d v="2070-08-09T00:00:00"/>
    <s v="MC-07"/>
    <s v="33.63N, 157.93E"/>
    <n v="90"/>
    <n v="2461"/>
    <n v="2461"/>
    <x v="4"/>
    <s v="Spirit 6"/>
    <n v="2063"/>
    <x v="10"/>
    <x v="0"/>
  </r>
  <r>
    <n v="69"/>
    <d v="2077-04-20T00:00:00"/>
    <s v="MC-01"/>
    <s v="82.96N, 156.98E"/>
    <n v="204"/>
    <n v="9074"/>
    <n v="0"/>
    <x v="19"/>
    <s v="Rosetta 13"/>
    <n v="2069"/>
    <x v="25"/>
    <x v="8"/>
  </r>
  <r>
    <n v="32"/>
    <d v="2061-06-25T00:00:00"/>
    <s v="MC-25"/>
    <s v="54.81S, 88.66W"/>
    <n v="36"/>
    <n v="1788"/>
    <n v="1788"/>
    <x v="16"/>
    <s v="Deimos 11"/>
    <n v="2059"/>
    <x v="0"/>
    <x v="1"/>
  </r>
  <r>
    <n v="34"/>
    <d v="2065-07-31T00:00:00"/>
    <s v="MC-06"/>
    <s v="31.78N, 103.48E"/>
    <n v="325"/>
    <n v="16330"/>
    <n v="0"/>
    <x v="8"/>
    <s v="Deimos 14"/>
    <n v="2060"/>
    <x v="13"/>
    <x v="3"/>
  </r>
  <r>
    <n v="28"/>
    <d v="2061-05-03T00:00:00"/>
    <s v="MC-25"/>
    <s v="49.49S, 74.98W"/>
    <n v="109"/>
    <n v="2324"/>
    <n v="0"/>
    <x v="16"/>
    <s v="Deimos 3"/>
    <n v="2058"/>
    <x v="0"/>
    <x v="5"/>
  </r>
  <r>
    <n v="25"/>
    <d v="2056-01-03T00:00:00"/>
    <s v="MC-24"/>
    <s v="52.84S, 166.90W"/>
    <n v="212"/>
    <n v="6409"/>
    <n v="0"/>
    <x v="10"/>
    <s v="Phobos 4"/>
    <n v="2054"/>
    <x v="1"/>
    <x v="1"/>
  </r>
  <r>
    <n v="2"/>
    <d v="2053-03-03T00:00:00"/>
    <s v="MC-14"/>
    <s v="29.90N, 121.18E"/>
    <n v="37"/>
    <n v="11771"/>
    <n v="11771"/>
    <x v="1"/>
    <s v="Mariner 6"/>
    <n v="2050"/>
    <x v="22"/>
    <x v="5"/>
  </r>
  <r>
    <n v="84"/>
    <d v="2071-04-29T00:00:00"/>
    <s v="MC-07"/>
    <s v="55.81N, 132.10E"/>
    <n v="128"/>
    <n v="6832"/>
    <n v="0"/>
    <x v="4"/>
    <s v="Phoenix 12"/>
    <n v="2069"/>
    <x v="19"/>
    <x v="1"/>
  </r>
  <r>
    <n v="5"/>
    <d v="2052-07-06T00:00:00"/>
    <s v="MC-21"/>
    <s v="14.65S, 82.57E"/>
    <n v="252"/>
    <n v="1526"/>
    <n v="0"/>
    <x v="27"/>
    <s v="Mariner 10"/>
    <n v="2051"/>
    <x v="7"/>
    <x v="4"/>
  </r>
  <r>
    <n v="95"/>
    <d v="2073-06-25T00:00:00"/>
    <s v="MC-10"/>
    <s v="15.20N, 60.26W"/>
    <n v="85"/>
    <n v="7279"/>
    <n v="7279"/>
    <x v="23"/>
    <s v="Dawn 6"/>
    <n v="2067"/>
    <x v="24"/>
    <x v="7"/>
  </r>
  <r>
    <n v="41"/>
    <d v="2069-10-24T00:00:00"/>
    <s v="MC-05"/>
    <s v="57.48N, 52.58E"/>
    <n v="30"/>
    <n v="4398"/>
    <n v="4398"/>
    <x v="2"/>
    <s v="Spirit 5"/>
    <n v="2063"/>
    <x v="12"/>
    <x v="7"/>
  </r>
  <r>
    <n v="31"/>
    <d v="2065-11-26T00:00:00"/>
    <s v="MC-03"/>
    <s v="56.59N, 110.16W"/>
    <n v="50"/>
    <n v="15700"/>
    <n v="15700"/>
    <x v="24"/>
    <s v="Deimos 10"/>
    <n v="2059"/>
    <x v="13"/>
    <x v="7"/>
  </r>
  <r>
    <n v="61"/>
    <d v="2073-07-03T00:00:00"/>
    <s v="MC-26"/>
    <s v="50.17S, 31.55W"/>
    <n v="29"/>
    <n v="8000"/>
    <n v="8000"/>
    <x v="13"/>
    <s v="Opportunity 19"/>
    <n v="2069"/>
    <x v="24"/>
    <x v="6"/>
  </r>
  <r>
    <n v="56"/>
    <d v="2071-09-03T00:00:00"/>
    <s v="MC-25"/>
    <s v="53.83S, 62.83W"/>
    <n v="20"/>
    <n v="10313"/>
    <n v="10313"/>
    <x v="16"/>
    <s v="Opportunity 10"/>
    <n v="2067"/>
    <x v="19"/>
    <x v="6"/>
  </r>
  <r>
    <n v="56"/>
    <d v="2068-01-17T00:00:00"/>
    <s v="MC-18"/>
    <s v="12.78S, 88.90W"/>
    <n v="82"/>
    <n v="1396"/>
    <n v="1396"/>
    <x v="25"/>
    <s v="Opportunity 10"/>
    <n v="2067"/>
    <x v="18"/>
    <x v="4"/>
  </r>
  <r>
    <n v="55"/>
    <d v="2072-10-25T00:00:00"/>
    <s v="MC-07"/>
    <s v="44.43N, 165.88E"/>
    <n v="77"/>
    <n v="22220"/>
    <n v="22220"/>
    <x v="4"/>
    <s v="Opportunity 7"/>
    <n v="2066"/>
    <x v="5"/>
    <x v="7"/>
  </r>
  <r>
    <n v="56"/>
    <d v="2074-12-28T00:00:00"/>
    <s v="MC-18"/>
    <s v="27.25S, 74.56W"/>
    <n v="344"/>
    <n v="9670"/>
    <n v="0"/>
    <x v="25"/>
    <s v="Opportunity 10"/>
    <n v="2067"/>
    <x v="11"/>
    <x v="0"/>
  </r>
  <r>
    <n v="34"/>
    <d v="2064-02-27T00:00:00"/>
    <s v="MC-14"/>
    <s v="7.36N, 98.80E"/>
    <n v="39"/>
    <n v="2461"/>
    <n v="2461"/>
    <x v="1"/>
    <s v="Deimos 14"/>
    <n v="2060"/>
    <x v="15"/>
    <x v="6"/>
  </r>
  <r>
    <n v="31"/>
    <d v="2064-03-02T00:00:00"/>
    <s v="MC-03"/>
    <s v="51.19N, 77.29W"/>
    <n v="34"/>
    <n v="9074"/>
    <n v="9074"/>
    <x v="24"/>
    <s v="Deimos 10"/>
    <n v="2059"/>
    <x v="15"/>
    <x v="3"/>
  </r>
  <r>
    <n v="94"/>
    <d v="2071-03-05T00:00:00"/>
    <s v="MC-29"/>
    <s v="39.50S, 145.00E"/>
    <n v="61"/>
    <n v="8255"/>
    <n v="8255"/>
    <x v="3"/>
    <s v="Dawn 4"/>
    <n v="2066"/>
    <x v="19"/>
    <x v="3"/>
  </r>
  <r>
    <n v="19"/>
    <d v="2058-03-02T00:00:00"/>
    <s v="MC-07"/>
    <s v="55.39N, 151.75E"/>
    <n v="365"/>
    <n v="13527"/>
    <n v="0"/>
    <x v="4"/>
    <s v="Viking 13"/>
    <n v="2056"/>
    <x v="4"/>
    <x v="1"/>
  </r>
  <r>
    <n v="99"/>
    <d v="2076-05-01T00:00:00"/>
    <s v="MC-04"/>
    <s v="53.87N, 8.99W"/>
    <n v="157"/>
    <n v="19313"/>
    <n v="0"/>
    <x v="7"/>
    <s v="Perseverance 6"/>
    <n v="2070"/>
    <x v="6"/>
    <x v="7"/>
  </r>
  <r>
    <n v="66"/>
    <d v="2068-10-13T00:00:00"/>
    <s v="MC-15"/>
    <s v="29.03N, 153.78E"/>
    <n v="106"/>
    <n v="3022"/>
    <n v="0"/>
    <x v="12"/>
    <s v="Rosetta 9"/>
    <n v="2067"/>
    <x v="18"/>
    <x v="4"/>
  </r>
  <r>
    <n v="66"/>
    <d v="2070-10-05T00:00:00"/>
    <s v="MC-07"/>
    <s v="35.39N, 156.88E"/>
    <n v="75"/>
    <n v="883"/>
    <n v="883"/>
    <x v="4"/>
    <s v="Rosetta 9"/>
    <n v="2067"/>
    <x v="10"/>
    <x v="5"/>
  </r>
  <r>
    <n v="76"/>
    <d v="2078-08-13T00:00:00"/>
    <s v="MC-15"/>
    <s v="26.47N, 169.72E"/>
    <n v="9"/>
    <n v="2188"/>
    <n v="2188"/>
    <x v="12"/>
    <s v="Rosetta 25"/>
    <n v="2072"/>
    <x v="28"/>
    <x v="7"/>
  </r>
  <r>
    <n v="5"/>
    <d v="2056-12-27T00:00:00"/>
    <s v="MC-21"/>
    <s v="1.02S, 70.61E"/>
    <n v="142"/>
    <n v="1656"/>
    <n v="0"/>
    <x v="27"/>
    <s v="Mariner 10"/>
    <n v="2051"/>
    <x v="1"/>
    <x v="3"/>
  </r>
  <r>
    <n v="86"/>
    <d v="2074-01-11T00:00:00"/>
    <s v="MC-01"/>
    <s v="68.61N, 125.08E"/>
    <n v="67"/>
    <n v="3919"/>
    <n v="3919"/>
    <x v="19"/>
    <s v="Phoenix 16"/>
    <n v="2071"/>
    <x v="11"/>
    <x v="5"/>
  </r>
  <r>
    <n v="31"/>
    <d v="2067-04-19T00:00:00"/>
    <s v="MC-03"/>
    <s v="63.08N, 97.35W"/>
    <n v="307"/>
    <n v="4731"/>
    <n v="0"/>
    <x v="24"/>
    <s v="Deimos 10"/>
    <n v="2059"/>
    <x v="8"/>
    <x v="8"/>
  </r>
  <r>
    <n v="78"/>
    <d v="2075-07-13T00:00:00"/>
    <s v="MC-08"/>
    <s v="14.15N, 171.61W"/>
    <n v="67"/>
    <n v="10654"/>
    <n v="10654"/>
    <x v="28"/>
    <s v="Rosetta 28"/>
    <n v="2073"/>
    <x v="2"/>
    <x v="1"/>
  </r>
  <r>
    <n v="13"/>
    <d v="2055-03-22T00:00:00"/>
    <s v="MC-06"/>
    <s v="64.74N, 109.52E"/>
    <n v="54"/>
    <n v="24621"/>
    <n v="24621"/>
    <x v="8"/>
    <s v="Viking 2"/>
    <n v="2052"/>
    <x v="9"/>
    <x v="5"/>
  </r>
  <r>
    <n v="97"/>
    <d v="2072-08-16T00:00:00"/>
    <s v="MC-01"/>
    <s v="83.19N, 13.16W"/>
    <n v="30"/>
    <n v="19313"/>
    <n v="19313"/>
    <x v="19"/>
    <s v="Perseverance 4"/>
    <n v="2069"/>
    <x v="5"/>
    <x v="5"/>
  </r>
  <r>
    <n v="31"/>
    <d v="2061-03-03T00:00:00"/>
    <s v="MC-01"/>
    <s v="80.74N, 112.10W"/>
    <n v="17"/>
    <n v="12605"/>
    <n v="12605"/>
    <x v="19"/>
    <s v="Deimos 10"/>
    <n v="2059"/>
    <x v="0"/>
    <x v="1"/>
  </r>
  <r>
    <n v="5"/>
    <d v="2059-05-12T00:00:00"/>
    <s v="MC-12"/>
    <s v="20.99N, 41.08E"/>
    <n v="264"/>
    <n v="9074"/>
    <n v="0"/>
    <x v="11"/>
    <s v="Mariner 10"/>
    <n v="2051"/>
    <x v="3"/>
    <x v="8"/>
  </r>
  <r>
    <n v="24"/>
    <d v="2056-01-01T00:00:00"/>
    <s v="MC-29"/>
    <s v="37.27S, 141.61E"/>
    <n v="264"/>
    <n v="8791"/>
    <n v="0"/>
    <x v="3"/>
    <s v="Phobos 3"/>
    <n v="2053"/>
    <x v="1"/>
    <x v="5"/>
  </r>
  <r>
    <n v="8"/>
    <d v="2056-01-25T00:00:00"/>
    <s v="MC-27"/>
    <s v="40.02S, 6.95E"/>
    <n v="292"/>
    <n v="2880"/>
    <n v="0"/>
    <x v="17"/>
    <s v="Mariner 13"/>
    <n v="2053"/>
    <x v="1"/>
    <x v="5"/>
  </r>
  <r>
    <n v="45"/>
    <d v="2067-09-03T00:00:00"/>
    <s v="MC-13"/>
    <s v="1.01N, 54.28E"/>
    <n v="100"/>
    <n v="1788"/>
    <n v="1788"/>
    <x v="0"/>
    <s v="Spirit 12"/>
    <n v="2064"/>
    <x v="8"/>
    <x v="5"/>
  </r>
  <r>
    <n v="38"/>
    <d v="2067-02-10T00:00:00"/>
    <s v="MC-01"/>
    <s v="77.92N, 119.45W"/>
    <n v="70"/>
    <n v="2880"/>
    <n v="2880"/>
    <x v="19"/>
    <s v="Pathfinder 7"/>
    <n v="2062"/>
    <x v="8"/>
    <x v="3"/>
  </r>
  <r>
    <n v="27"/>
    <d v="2056-09-17T00:00:00"/>
    <s v="MC-30"/>
    <s v="67.62S, 89.96E"/>
    <n v="252"/>
    <n v="5076"/>
    <n v="0"/>
    <x v="15"/>
    <s v="Phobos 6"/>
    <n v="2054"/>
    <x v="1"/>
    <x v="1"/>
  </r>
  <r>
    <n v="79"/>
    <d v="2074-06-20T00:00:00"/>
    <s v="MC-06"/>
    <s v="32.33N, 100.14E"/>
    <n v="17"/>
    <n v="12178"/>
    <n v="12178"/>
    <x v="8"/>
    <s v="Rosetta 29"/>
    <n v="2073"/>
    <x v="11"/>
    <x v="4"/>
  </r>
  <r>
    <n v="97"/>
    <d v="2071-08-10T00:00:00"/>
    <s v="MC-01"/>
    <s v="72.45N, 30.94W"/>
    <n v="307"/>
    <n v="7052"/>
    <n v="0"/>
    <x v="19"/>
    <s v="Perseverance 4"/>
    <n v="2069"/>
    <x v="19"/>
    <x v="1"/>
  </r>
  <r>
    <n v="85"/>
    <d v="2073-09-20T00:00:00"/>
    <s v="MC-14"/>
    <s v="8.61N, 113.28E"/>
    <n v="43"/>
    <n v="8255"/>
    <n v="8255"/>
    <x v="1"/>
    <s v="Phoenix 13"/>
    <n v="2070"/>
    <x v="24"/>
    <x v="5"/>
  </r>
  <r>
    <n v="80"/>
    <d v="2068-10-17T00:00:00"/>
    <s v="MC-02"/>
    <s v="47.09N, 151.06W"/>
    <n v="25"/>
    <n v="56210"/>
    <n v="56210"/>
    <x v="29"/>
    <s v="Phoenix 2"/>
    <n v="2067"/>
    <x v="18"/>
    <x v="4"/>
  </r>
  <r>
    <n v="28"/>
    <d v="2060-07-30T00:00:00"/>
    <s v="MC-30"/>
    <s v="77.73S, 58.06W"/>
    <n v="27"/>
    <n v="2054"/>
    <n v="2054"/>
    <x v="15"/>
    <s v="Deimos 3"/>
    <n v="2058"/>
    <x v="14"/>
    <x v="1"/>
  </r>
  <r>
    <n v="41"/>
    <d v="2070-03-22T00:00:00"/>
    <s v="MC-05"/>
    <s v="52.25N, 36.65E"/>
    <n v="75"/>
    <n v="10313"/>
    <n v="10313"/>
    <x v="2"/>
    <s v="Spirit 5"/>
    <n v="2063"/>
    <x v="10"/>
    <x v="0"/>
  </r>
  <r>
    <n v="7"/>
    <d v="2054-10-14T00:00:00"/>
    <s v="MC-04"/>
    <s v="37.27N, 45.99W"/>
    <n v="524"/>
    <n v="4902"/>
    <n v="0"/>
    <x v="7"/>
    <s v="Mariner 12"/>
    <n v="2053"/>
    <x v="21"/>
    <x v="4"/>
  </r>
  <r>
    <n v="17"/>
    <d v="2056-04-19T00:00:00"/>
    <s v="MC-06"/>
    <s v="37.46N, 74.08E"/>
    <n v="905"/>
    <n v="13527"/>
    <n v="0"/>
    <x v="8"/>
    <s v="Viking 8"/>
    <n v="2054"/>
    <x v="1"/>
    <x v="1"/>
  </r>
  <r>
    <n v="94"/>
    <d v="2071-10-05T00:00:00"/>
    <s v="MC-29"/>
    <s v="45.59S, 146.71E"/>
    <n v="85"/>
    <n v="13527"/>
    <n v="13527"/>
    <x v="3"/>
    <s v="Dawn 4"/>
    <n v="2066"/>
    <x v="19"/>
    <x v="3"/>
  </r>
  <r>
    <n v="1"/>
    <d v="2051-03-24T00:00:00"/>
    <s v="MC-06"/>
    <s v="40.23N, 78.58E"/>
    <n v="59"/>
    <n v="3022"/>
    <n v="3022"/>
    <x v="8"/>
    <s v="Mariner 3"/>
    <n v="2049"/>
    <x v="27"/>
    <x v="1"/>
  </r>
  <r>
    <n v="5"/>
    <d v="2054-12-21T00:00:00"/>
    <s v="MC-13"/>
    <s v="19.97N, 73.08E"/>
    <n v="157"/>
    <n v="9366"/>
    <n v="0"/>
    <x v="0"/>
    <s v="Mariner 10"/>
    <n v="2051"/>
    <x v="21"/>
    <x v="5"/>
  </r>
  <r>
    <n v="69"/>
    <d v="2070-08-09T00:00:00"/>
    <s v="MC-01"/>
    <s v="87.54N, 164.98E"/>
    <n v="65"/>
    <n v="13054"/>
    <n v="13054"/>
    <x v="19"/>
    <s v="Rosetta 13"/>
    <n v="2069"/>
    <x v="10"/>
    <x v="4"/>
  </r>
  <r>
    <n v="7"/>
    <d v="2056-03-05T00:00:00"/>
    <s v="MC-04"/>
    <s v="42.69N, 42.14W"/>
    <n v="52"/>
    <n v="6618"/>
    <n v="6618"/>
    <x v="7"/>
    <s v="Mariner 12"/>
    <n v="2053"/>
    <x v="1"/>
    <x v="5"/>
  </r>
  <r>
    <n v="60"/>
    <d v="2070-12-19T00:00:00"/>
    <s v="MC-26"/>
    <s v="63.74S, 19.64W"/>
    <n v="65"/>
    <n v="15700"/>
    <n v="15700"/>
    <x v="13"/>
    <s v="Opportunity 18"/>
    <n v="2069"/>
    <x v="10"/>
    <x v="4"/>
  </r>
  <r>
    <n v="60"/>
    <d v="2073-04-01T00:00:00"/>
    <s v="MC-26"/>
    <s v="32.91S, 42.23W"/>
    <n v="50"/>
    <n v="2324"/>
    <n v="2324"/>
    <x v="13"/>
    <s v="Opportunity 18"/>
    <n v="2069"/>
    <x v="24"/>
    <x v="6"/>
  </r>
  <r>
    <n v="8"/>
    <d v="2056-04-07T00:00:00"/>
    <s v="MC-27"/>
    <s v="36.69S, 29.13E"/>
    <n v="188"/>
    <n v="3461"/>
    <n v="0"/>
    <x v="17"/>
    <s v="Mariner 13"/>
    <n v="2053"/>
    <x v="1"/>
    <x v="5"/>
  </r>
  <r>
    <n v="24"/>
    <d v="2055-10-11T00:00:00"/>
    <s v="MC-29"/>
    <s v="37.29S, 131.67E"/>
    <n v="152"/>
    <n v="10654"/>
    <n v="0"/>
    <x v="3"/>
    <s v="Phobos 3"/>
    <n v="2053"/>
    <x v="9"/>
    <x v="1"/>
  </r>
  <r>
    <n v="83"/>
    <d v="2071-07-16T00:00:00"/>
    <s v="MC-01"/>
    <s v="67.97N, 69.39E"/>
    <n v="113"/>
    <n v="8255"/>
    <n v="0"/>
    <x v="19"/>
    <s v="Phoenix 11"/>
    <n v="2069"/>
    <x v="19"/>
    <x v="1"/>
  </r>
  <r>
    <n v="10"/>
    <d v="2059-10-31T00:00:00"/>
    <s v="MC-18"/>
    <s v="2.21S, 76.38W"/>
    <n v="77"/>
    <n v="1788"/>
    <n v="1788"/>
    <x v="25"/>
    <s v="Mariner 15"/>
    <n v="2054"/>
    <x v="3"/>
    <x v="3"/>
  </r>
  <r>
    <n v="47"/>
    <d v="2069-06-08T00:00:00"/>
    <s v="MC-11"/>
    <s v="23.80N, 3.03W"/>
    <n v="100"/>
    <n v="2324"/>
    <n v="2324"/>
    <x v="22"/>
    <s v="Spirit 14"/>
    <n v="2065"/>
    <x v="12"/>
    <x v="6"/>
  </r>
  <r>
    <n v="94"/>
    <d v="2070-12-06T00:00:00"/>
    <s v="MC-29"/>
    <s v="35.94S, 148.28E"/>
    <n v="7"/>
    <n v="16330"/>
    <n v="16330"/>
    <x v="3"/>
    <s v="Dawn 4"/>
    <n v="2066"/>
    <x v="10"/>
    <x v="6"/>
  </r>
  <r>
    <n v="17"/>
    <d v="2058-09-01T00:00:00"/>
    <s v="MC-13"/>
    <s v="11.49N, 73.90E"/>
    <n v="169"/>
    <n v="3919"/>
    <n v="0"/>
    <x v="0"/>
    <s v="Viking 8"/>
    <n v="2054"/>
    <x v="4"/>
    <x v="6"/>
  </r>
  <r>
    <n v="10"/>
    <d v="2060-06-25T00:00:00"/>
    <s v="MC-19"/>
    <s v="14.61S, 44.24W"/>
    <n v="88"/>
    <n v="1138"/>
    <n v="1138"/>
    <x v="14"/>
    <s v="Mariner 15"/>
    <n v="2054"/>
    <x v="14"/>
    <x v="7"/>
  </r>
  <r>
    <n v="61"/>
    <d v="2072-06-09T00:00:00"/>
    <s v="MC-30"/>
    <s v="74.23S, 26.14W"/>
    <n v="120"/>
    <n v="10313"/>
    <n v="0"/>
    <x v="15"/>
    <s v="Opportunity 19"/>
    <n v="2069"/>
    <x v="5"/>
    <x v="5"/>
  </r>
  <r>
    <n v="20"/>
    <d v="2059-05-23T00:00:00"/>
    <s v="MC-28"/>
    <s v="57.42S, 85.41E"/>
    <n v="90"/>
    <n v="21171"/>
    <n v="21171"/>
    <x v="18"/>
    <s v="Viking 15"/>
    <n v="2056"/>
    <x v="3"/>
    <x v="5"/>
  </r>
  <r>
    <n v="85"/>
    <d v="2074-01-27T00:00:00"/>
    <s v="MC-22"/>
    <s v="27.47S, 94.03E"/>
    <n v="12"/>
    <n v="6409"/>
    <n v="6409"/>
    <x v="9"/>
    <s v="Phoenix 13"/>
    <n v="2070"/>
    <x v="11"/>
    <x v="6"/>
  </r>
  <r>
    <n v="86"/>
    <d v="2075-07-20T00:00:00"/>
    <s v="MC-01"/>
    <s v="74.98N, 127.73E"/>
    <n v="19"/>
    <n v="10654"/>
    <n v="10654"/>
    <x v="19"/>
    <s v="Phoenix 16"/>
    <n v="2071"/>
    <x v="2"/>
    <x v="6"/>
  </r>
  <r>
    <n v="9"/>
    <d v="2056-08-05T00:00:00"/>
    <s v="MC-19"/>
    <s v="15.54S, 16.62W"/>
    <n v="365"/>
    <n v="8255"/>
    <n v="0"/>
    <x v="14"/>
    <s v="Mariner 14"/>
    <n v="2054"/>
    <x v="1"/>
    <x v="1"/>
  </r>
  <r>
    <n v="5"/>
    <d v="2054-04-27T00:00:00"/>
    <s v="MC-13"/>
    <s v="12.33N, 61.14E"/>
    <n v="65"/>
    <n v="4731"/>
    <n v="4731"/>
    <x v="0"/>
    <s v="Mariner 10"/>
    <n v="2051"/>
    <x v="21"/>
    <x v="5"/>
  </r>
  <r>
    <n v="56"/>
    <d v="2071-05-26T00:00:00"/>
    <s v="MC-26"/>
    <s v="33.29S, 57.27W"/>
    <n v="196"/>
    <n v="5812"/>
    <n v="0"/>
    <x v="13"/>
    <s v="Opportunity 10"/>
    <n v="2067"/>
    <x v="19"/>
    <x v="6"/>
  </r>
  <r>
    <n v="52"/>
    <d v="2068-05-31T00:00:00"/>
    <s v="MC-08"/>
    <s v="4.15N, 139.88W"/>
    <n v="63"/>
    <n v="5255"/>
    <n v="5255"/>
    <x v="28"/>
    <s v="Opportunity 4"/>
    <n v="2065"/>
    <x v="18"/>
    <x v="5"/>
  </r>
  <r>
    <n v="13"/>
    <d v="2055-10-01T00:00:00"/>
    <s v="MC-06"/>
    <s v="48.61N, 117.85E"/>
    <n v="113"/>
    <n v="23366"/>
    <n v="0"/>
    <x v="8"/>
    <s v="Viking 2"/>
    <n v="2052"/>
    <x v="9"/>
    <x v="5"/>
  </r>
  <r>
    <n v="99"/>
    <d v="2076-02-06T00:00:00"/>
    <s v="MC-11"/>
    <s v="17.94N, 1.69W"/>
    <n v="482"/>
    <n v="3022"/>
    <n v="0"/>
    <x v="22"/>
    <s v="Perseverance 6"/>
    <n v="2070"/>
    <x v="6"/>
    <x v="7"/>
  </r>
  <r>
    <n v="31"/>
    <d v="2064-10-21T00:00:00"/>
    <s v="MC-01"/>
    <s v="73.44N, 92.27W"/>
    <n v="124"/>
    <n v="2188"/>
    <n v="0"/>
    <x v="19"/>
    <s v="Deimos 10"/>
    <n v="2059"/>
    <x v="15"/>
    <x v="3"/>
  </r>
  <r>
    <n v="73"/>
    <d v="2073-03-22T00:00:00"/>
    <s v="MC-30"/>
    <s v="75.30S, 71.58W"/>
    <n v="447"/>
    <n v="27536"/>
    <n v="0"/>
    <x v="15"/>
    <s v="Rosetta 20"/>
    <n v="2071"/>
    <x v="24"/>
    <x v="1"/>
  </r>
  <r>
    <n v="66"/>
    <d v="2069-04-21T00:00:00"/>
    <s v="MC-23"/>
    <s v="4.49S, 155.34E"/>
    <n v="241"/>
    <n v="7279"/>
    <n v="0"/>
    <x v="6"/>
    <s v="Rosetta 9"/>
    <n v="2067"/>
    <x v="12"/>
    <x v="1"/>
  </r>
  <r>
    <n v="41"/>
    <d v="2066-11-08T00:00:00"/>
    <s v="MC-05"/>
    <s v="50.75N, 54.30E"/>
    <n v="20"/>
    <n v="18486"/>
    <n v="18486"/>
    <x v="2"/>
    <s v="Spirit 5"/>
    <n v="2063"/>
    <x v="17"/>
    <x v="5"/>
  </r>
  <r>
    <n v="55"/>
    <d v="2073-01-14T00:00:00"/>
    <s v="MC-07"/>
    <s v="42.57N, 163.03E"/>
    <n v="43"/>
    <n v="1526"/>
    <n v="1526"/>
    <x v="4"/>
    <s v="Opportunity 7"/>
    <n v="2066"/>
    <x v="24"/>
    <x v="0"/>
  </r>
  <r>
    <n v="47"/>
    <d v="2074-05-01T00:00:00"/>
    <s v="MC-05"/>
    <s v="32.06N, 3.89E"/>
    <n v="124"/>
    <n v="13527"/>
    <n v="0"/>
    <x v="2"/>
    <s v="Spirit 14"/>
    <n v="2065"/>
    <x v="11"/>
    <x v="10"/>
  </r>
  <r>
    <n v="53"/>
    <d v="2066-07-04T00:00:00"/>
    <s v="MC-24"/>
    <s v="46.31S, 161.11W"/>
    <n v="19"/>
    <n v="33322"/>
    <n v="33322"/>
    <x v="10"/>
    <s v="Opportunity 5"/>
    <n v="2065"/>
    <x v="17"/>
    <x v="4"/>
  </r>
  <r>
    <n v="42"/>
    <d v="2071-06-23T00:00:00"/>
    <s v="MC-15"/>
    <s v="11.24N, 142.69E"/>
    <n v="63"/>
    <n v="1267"/>
    <n v="1267"/>
    <x v="12"/>
    <s v="Spirit 6"/>
    <n v="2063"/>
    <x v="19"/>
    <x v="8"/>
  </r>
  <r>
    <n v="9"/>
    <d v="2055-05-23T00:00:00"/>
    <s v="MC-19"/>
    <s v="16.34S, 34.99W"/>
    <n v="175"/>
    <n v="5622"/>
    <n v="0"/>
    <x v="14"/>
    <s v="Mariner 14"/>
    <n v="2054"/>
    <x v="9"/>
    <x v="4"/>
  </r>
  <r>
    <n v="47"/>
    <d v="2067-05-31T00:00:00"/>
    <s v="MC-05"/>
    <s v="39.71N, 4.68E"/>
    <n v="96"/>
    <n v="7279"/>
    <n v="7279"/>
    <x v="2"/>
    <s v="Spirit 14"/>
    <n v="2065"/>
    <x v="8"/>
    <x v="1"/>
  </r>
  <r>
    <n v="60"/>
    <d v="2069-10-05T00:00:00"/>
    <s v="MC-26"/>
    <s v="59.62S, 21.64W"/>
    <n v="120"/>
    <n v="1920"/>
    <n v="0"/>
    <x v="13"/>
    <s v="Opportunity 18"/>
    <n v="2069"/>
    <x v="12"/>
    <x v="9"/>
  </r>
  <r>
    <n v="95"/>
    <d v="2068-12-02T00:00:00"/>
    <s v="MC-18"/>
    <s v="12.26S, 82.47W"/>
    <n v="365"/>
    <n v="7752"/>
    <n v="0"/>
    <x v="25"/>
    <s v="Dawn 6"/>
    <n v="2067"/>
    <x v="18"/>
    <x v="4"/>
  </r>
  <r>
    <n v="79"/>
    <d v="2076-07-21T00:00:00"/>
    <s v="MC-07"/>
    <s v="34.39N, 139.10E"/>
    <n v="791"/>
    <n v="2739"/>
    <n v="0"/>
    <x v="4"/>
    <s v="Rosetta 29"/>
    <n v="2073"/>
    <x v="6"/>
    <x v="5"/>
  </r>
  <r>
    <n v="17"/>
    <d v="2062-05-26T00:00:00"/>
    <s v="MC-14"/>
    <s v="9.51N, 108.15E"/>
    <n v="61"/>
    <n v="5255"/>
    <n v="5255"/>
    <x v="1"/>
    <s v="Viking 8"/>
    <n v="2054"/>
    <x v="20"/>
    <x v="8"/>
  </r>
  <r>
    <n v="17"/>
    <d v="2056-08-24T00:00:00"/>
    <s v="MC-14"/>
    <s v="15.04N, 92.05E"/>
    <n v="34"/>
    <n v="7752"/>
    <n v="7752"/>
    <x v="1"/>
    <s v="Viking 8"/>
    <n v="2054"/>
    <x v="1"/>
    <x v="1"/>
  </r>
  <r>
    <n v="30"/>
    <d v="2060-12-25T00:00:00"/>
    <s v="MC-10"/>
    <s v="5.45N, 87.54W"/>
    <n v="204"/>
    <n v="8000"/>
    <n v="0"/>
    <x v="23"/>
    <s v="Deimos 8"/>
    <n v="2058"/>
    <x v="14"/>
    <x v="1"/>
  </r>
  <r>
    <n v="53"/>
    <d v="2066-05-04T00:00:00"/>
    <s v="MC-30"/>
    <s v="80.25S, 148.45W"/>
    <n v="34"/>
    <n v="72463"/>
    <n v="72463"/>
    <x v="15"/>
    <s v="Opportunity 5"/>
    <n v="2065"/>
    <x v="17"/>
    <x v="4"/>
  </r>
  <r>
    <n v="94"/>
    <d v="2070-04-05T00:00:00"/>
    <s v="MC-29"/>
    <s v="39.02S, 148.17E"/>
    <n v="231"/>
    <n v="1138"/>
    <n v="0"/>
    <x v="3"/>
    <s v="Dawn 4"/>
    <n v="2066"/>
    <x v="10"/>
    <x v="6"/>
  </r>
  <r>
    <n v="15"/>
    <d v="2055-08-04T00:00:00"/>
    <s v="MC-24"/>
    <s v="33.79S, 171.38W"/>
    <n v="14"/>
    <n v="3919"/>
    <n v="3919"/>
    <x v="10"/>
    <s v="Viking 5"/>
    <n v="2053"/>
    <x v="9"/>
    <x v="1"/>
  </r>
  <r>
    <n v="11"/>
    <d v="2056-07-22T00:00:00"/>
    <s v="MC-30"/>
    <s v="67.14S, 18.82W"/>
    <n v="96"/>
    <n v="4731"/>
    <n v="4731"/>
    <x v="15"/>
    <s v="Mariner 16"/>
    <n v="2055"/>
    <x v="1"/>
    <x v="4"/>
  </r>
  <r>
    <n v="100"/>
    <d v="2072-12-08T00:00:00"/>
    <s v="MC-24"/>
    <s v="57.05S, 155.63W"/>
    <n v="1270"/>
    <n v="24621"/>
    <n v="0"/>
    <x v="10"/>
    <s v="Perseverance 7"/>
    <n v="2070"/>
    <x v="5"/>
    <x v="1"/>
  </r>
  <r>
    <n v="32"/>
    <d v="2064-04-11T00:00:00"/>
    <s v="MC-17"/>
    <s v="24.44S, 98.69W"/>
    <n v="50"/>
    <n v="8000"/>
    <n v="8000"/>
    <x v="20"/>
    <s v="Deimos 11"/>
    <n v="2059"/>
    <x v="15"/>
    <x v="3"/>
  </r>
  <r>
    <n v="82"/>
    <d v="2070-05-27T00:00:00"/>
    <s v="MC-29"/>
    <s v="42.71S, 166.96E"/>
    <n v="57"/>
    <n v="1656"/>
    <n v="1656"/>
    <x v="3"/>
    <s v="Phoenix 7"/>
    <n v="2068"/>
    <x v="10"/>
    <x v="1"/>
  </r>
  <r>
    <n v="69"/>
    <d v="2072-03-20T00:00:00"/>
    <s v="MC-07"/>
    <s v="45.96N, 167.85E"/>
    <n v="82"/>
    <n v="4731"/>
    <n v="4731"/>
    <x v="4"/>
    <s v="Rosetta 13"/>
    <n v="2069"/>
    <x v="5"/>
    <x v="5"/>
  </r>
  <r>
    <n v="2"/>
    <d v="2051-08-04T00:00:00"/>
    <s v="MC-22"/>
    <s v="7.57S, 129.51E"/>
    <n v="77"/>
    <n v="7752"/>
    <n v="7752"/>
    <x v="9"/>
    <s v="Mariner 6"/>
    <n v="2050"/>
    <x v="27"/>
    <x v="4"/>
  </r>
  <r>
    <n v="53"/>
    <d v="2067-07-31T00:00:00"/>
    <s v="MC-30"/>
    <s v="66.03S, 164.35W"/>
    <n v="905"/>
    <n v="4731"/>
    <n v="0"/>
    <x v="15"/>
    <s v="Opportunity 5"/>
    <n v="2065"/>
    <x v="8"/>
    <x v="1"/>
  </r>
  <r>
    <n v="45"/>
    <d v="2066-11-05T00:00:00"/>
    <s v="MC-21"/>
    <s v="2.53S, 48.96E"/>
    <n v="157"/>
    <n v="5436"/>
    <n v="0"/>
    <x v="27"/>
    <s v="Spirit 12"/>
    <n v="2064"/>
    <x v="17"/>
    <x v="1"/>
  </r>
  <r>
    <n v="72"/>
    <d v="2072-09-10T00:00:00"/>
    <s v="MC-17"/>
    <s v="29.94S, 122.94W"/>
    <n v="196"/>
    <n v="4398"/>
    <n v="0"/>
    <x v="20"/>
    <s v="Rosetta 16"/>
    <n v="2071"/>
    <x v="5"/>
    <x v="4"/>
  </r>
  <r>
    <n v="17"/>
    <d v="2055-11-16T00:00:00"/>
    <s v="MC-06"/>
    <s v="40.72N, 85.98E"/>
    <n v="45"/>
    <n v="1920"/>
    <n v="1920"/>
    <x v="8"/>
    <s v="Viking 8"/>
    <n v="2054"/>
    <x v="9"/>
    <x v="4"/>
  </r>
  <r>
    <n v="31"/>
    <d v="2060-09-04T00:00:00"/>
    <s v="MC-03"/>
    <s v="63.72N, 100.04W"/>
    <n v="344"/>
    <n v="22220"/>
    <n v="0"/>
    <x v="24"/>
    <s v="Deimos 10"/>
    <n v="2059"/>
    <x v="14"/>
    <x v="4"/>
  </r>
  <r>
    <n v="72"/>
    <d v="2075-01-25T00:00:00"/>
    <s v="MC-17"/>
    <s v="12.75S, 123.10W"/>
    <n v="103"/>
    <n v="8255"/>
    <n v="0"/>
    <x v="20"/>
    <s v="Rosetta 16"/>
    <n v="2071"/>
    <x v="2"/>
    <x v="6"/>
  </r>
  <r>
    <n v="10"/>
    <d v="2056-03-10T00:00:00"/>
    <s v="MC-18"/>
    <s v="3.35S, 73.86W"/>
    <n v="96"/>
    <n v="2880"/>
    <n v="2880"/>
    <x v="25"/>
    <s v="Mariner 15"/>
    <n v="2054"/>
    <x v="1"/>
    <x v="1"/>
  </r>
  <r>
    <n v="47"/>
    <d v="2076-07-25T00:00:00"/>
    <s v="MC-11"/>
    <s v="17.36N, 2.90W"/>
    <n v="36"/>
    <n v="8791"/>
    <n v="8791"/>
    <x v="22"/>
    <s v="Spirit 14"/>
    <n v="2065"/>
    <x v="6"/>
    <x v="11"/>
  </r>
  <r>
    <n v="58"/>
    <d v="2070-02-15T00:00:00"/>
    <s v="MC-30"/>
    <s v="67.32S, 20.90W"/>
    <n v="15"/>
    <n v="3919"/>
    <n v="3919"/>
    <x v="15"/>
    <s v="Opportunity 15"/>
    <n v="2068"/>
    <x v="10"/>
    <x v="1"/>
  </r>
  <r>
    <n v="36"/>
    <d v="2062-05-21T00:00:00"/>
    <s v="MC-16"/>
    <s v="13.46S, 175.93W"/>
    <n v="204"/>
    <n v="5622"/>
    <n v="0"/>
    <x v="21"/>
    <s v="Pathfinder 3"/>
    <n v="2061"/>
    <x v="20"/>
    <x v="4"/>
  </r>
  <r>
    <n v="75"/>
    <d v="2077-01-03T00:00:00"/>
    <s v="MC-28"/>
    <s v="33.05S, 102.98E"/>
    <n v="24"/>
    <n v="18486"/>
    <n v="18486"/>
    <x v="18"/>
    <s v="Rosetta 22"/>
    <n v="2071"/>
    <x v="25"/>
    <x v="7"/>
  </r>
  <r>
    <n v="89"/>
    <d v="2076-08-08T00:00:00"/>
    <s v="MC-25"/>
    <s v="54.68S, 118.61W"/>
    <n v="50"/>
    <n v="6409"/>
    <n v="6409"/>
    <x v="16"/>
    <s v="Phoenix 22"/>
    <n v="2072"/>
    <x v="6"/>
    <x v="6"/>
  </r>
  <r>
    <n v="60"/>
    <d v="2071-09-23T00:00:00"/>
    <s v="MC-26"/>
    <s v="56.30S, 39.05W"/>
    <n v="252"/>
    <n v="1396"/>
    <n v="0"/>
    <x v="13"/>
    <s v="Opportunity 18"/>
    <n v="2069"/>
    <x v="19"/>
    <x v="1"/>
  </r>
  <r>
    <n v="9"/>
    <d v="2056-02-12T00:00:00"/>
    <s v="MC-26"/>
    <s v="40.61S, 10.29W"/>
    <n v="103"/>
    <n v="3764"/>
    <n v="0"/>
    <x v="13"/>
    <s v="Mariner 14"/>
    <n v="2054"/>
    <x v="1"/>
    <x v="1"/>
  </r>
  <r>
    <n v="72"/>
    <d v="2072-05-12T00:00:00"/>
    <s v="MC-25"/>
    <s v="46.70S, 103.30W"/>
    <n v="85"/>
    <n v="1396"/>
    <n v="1396"/>
    <x v="16"/>
    <s v="Rosetta 16"/>
    <n v="2071"/>
    <x v="5"/>
    <x v="4"/>
  </r>
  <r>
    <n v="36"/>
    <d v="2063-07-21T00:00:00"/>
    <s v="MC-08"/>
    <s v="17.11N, 175.78W"/>
    <n v="88"/>
    <n v="2739"/>
    <n v="2739"/>
    <x v="28"/>
    <s v="Pathfinder 3"/>
    <n v="2061"/>
    <x v="23"/>
    <x v="1"/>
  </r>
  <r>
    <n v="21"/>
    <d v="2057-10-16T00:00:00"/>
    <s v="MC-17"/>
    <s v="1.00S, 126.30W"/>
    <n v="75"/>
    <n v="6205"/>
    <n v="6205"/>
    <x v="20"/>
    <s v="Viking 17"/>
    <n v="2056"/>
    <x v="16"/>
    <x v="4"/>
  </r>
  <r>
    <n v="50"/>
    <d v="2066-04-12T00:00:00"/>
    <s v="MC-15"/>
    <s v="21.20N, 152.63E"/>
    <n v="67"/>
    <n v="3167"/>
    <n v="3167"/>
    <x v="12"/>
    <s v="Opportunity 2"/>
    <n v="2064"/>
    <x v="17"/>
    <x v="1"/>
  </r>
  <r>
    <n v="89"/>
    <d v="2077-09-09T00:00:00"/>
    <s v="MC-25"/>
    <s v="55.39S, 77.82W"/>
    <n v="39"/>
    <n v="11382"/>
    <n v="11382"/>
    <x v="16"/>
    <s v="Phoenix 22"/>
    <n v="2072"/>
    <x v="25"/>
    <x v="3"/>
  </r>
  <r>
    <n v="32"/>
    <d v="2063-06-04T00:00:00"/>
    <s v="MC-25"/>
    <s v="31.07S, 97.05W"/>
    <n v="365"/>
    <n v="9985"/>
    <n v="0"/>
    <x v="16"/>
    <s v="Deimos 11"/>
    <n v="2059"/>
    <x v="23"/>
    <x v="6"/>
  </r>
  <r>
    <n v="7"/>
    <d v="2057-02-15T00:00:00"/>
    <s v="MC-04"/>
    <s v="57.62N, 28.52W"/>
    <n v="36"/>
    <n v="1138"/>
    <n v="1138"/>
    <x v="7"/>
    <s v="Mariner 12"/>
    <n v="2053"/>
    <x v="16"/>
    <x v="6"/>
  </r>
  <r>
    <n v="41"/>
    <d v="2066-05-26T00:00:00"/>
    <s v="MC-05"/>
    <s v="62.26N, 15.55E"/>
    <n v="128"/>
    <n v="7279"/>
    <n v="0"/>
    <x v="2"/>
    <s v="Spirit 5"/>
    <n v="2063"/>
    <x v="17"/>
    <x v="5"/>
  </r>
  <r>
    <n v="93"/>
    <d v="2068-01-18T00:00:00"/>
    <s v="MC-03"/>
    <s v="37.53N, 111.14W"/>
    <n v="37"/>
    <n v="3022"/>
    <n v="3022"/>
    <x v="24"/>
    <s v="Dawn 3"/>
    <n v="2066"/>
    <x v="18"/>
    <x v="1"/>
  </r>
  <r>
    <n v="42"/>
    <d v="2069-10-25T00:00:00"/>
    <s v="MC-15"/>
    <s v="18.01N, 173.70E"/>
    <n v="416"/>
    <n v="883"/>
    <n v="0"/>
    <x v="12"/>
    <s v="Spirit 6"/>
    <n v="2063"/>
    <x v="12"/>
    <x v="7"/>
  </r>
  <r>
    <n v="1"/>
    <d v="2050-08-20T00:00:00"/>
    <s v="MC-06"/>
    <s v="60.53N, 75.64E"/>
    <n v="1057"/>
    <n v="17000"/>
    <n v="0"/>
    <x v="8"/>
    <s v="Mariner 3"/>
    <n v="2049"/>
    <x v="26"/>
    <x v="4"/>
  </r>
  <r>
    <n v="85"/>
    <d v="2073-10-10T00:00:00"/>
    <s v="MC-22"/>
    <s v="16.48S, 94.18E"/>
    <n v="70"/>
    <n v="4076"/>
    <n v="4076"/>
    <x v="9"/>
    <s v="Phoenix 13"/>
    <n v="2070"/>
    <x v="24"/>
    <x v="5"/>
  </r>
  <r>
    <n v="86"/>
    <d v="2072-09-06T00:00:00"/>
    <s v="MC-01"/>
    <s v="86.57N, 118.92E"/>
    <n v="416"/>
    <n v="6618"/>
    <n v="0"/>
    <x v="19"/>
    <s v="Phoenix 16"/>
    <n v="2071"/>
    <x v="5"/>
    <x v="4"/>
  </r>
  <r>
    <n v="55"/>
    <d v="2068-03-14T00:00:00"/>
    <s v="MC-07"/>
    <s v="37.36N, 145.77E"/>
    <n v="24"/>
    <n v="1656"/>
    <n v="1656"/>
    <x v="4"/>
    <s v="Opportunity 7"/>
    <n v="2066"/>
    <x v="18"/>
    <x v="1"/>
  </r>
  <r>
    <n v="41"/>
    <d v="2067-03-26T00:00:00"/>
    <s v="MC-05"/>
    <s v="55.73N, 42.82E"/>
    <n v="702"/>
    <n v="2324"/>
    <n v="0"/>
    <x v="2"/>
    <s v="Spirit 5"/>
    <n v="2063"/>
    <x v="8"/>
    <x v="6"/>
  </r>
  <r>
    <n v="27"/>
    <d v="2065-03-10T00:00:00"/>
    <s v="MC-28"/>
    <s v="51.80S, 97.61E"/>
    <n v="25"/>
    <n v="629"/>
    <n v="629"/>
    <x v="18"/>
    <s v="Phobos 6"/>
    <n v="2054"/>
    <x v="13"/>
    <x v="11"/>
  </r>
  <r>
    <n v="30"/>
    <d v="2061-05-16T00:00:00"/>
    <s v="MC-10"/>
    <s v="13.05N, 88.80W"/>
    <n v="791"/>
    <n v="4235"/>
    <n v="0"/>
    <x v="23"/>
    <s v="Deimos 8"/>
    <n v="2058"/>
    <x v="0"/>
    <x v="5"/>
  </r>
  <r>
    <n v="10"/>
    <d v="2058-04-14T00:00:00"/>
    <s v="MC-18"/>
    <s v="10.33S, 78.27W"/>
    <n v="252"/>
    <n v="9074"/>
    <n v="0"/>
    <x v="25"/>
    <s v="Mariner 15"/>
    <n v="2054"/>
    <x v="4"/>
    <x v="6"/>
  </r>
  <r>
    <n v="94"/>
    <d v="2070-10-02T00:00:00"/>
    <s v="MC-29"/>
    <s v="51.02S, 160.78E"/>
    <n v="175"/>
    <n v="2188"/>
    <n v="0"/>
    <x v="3"/>
    <s v="Dawn 4"/>
    <n v="2066"/>
    <x v="10"/>
    <x v="6"/>
  </r>
  <r>
    <n v="2"/>
    <d v="2053-10-11T00:00:00"/>
    <s v="MC-14"/>
    <s v="8.80N, 120.89E"/>
    <n v="307"/>
    <n v="1010"/>
    <n v="0"/>
    <x v="1"/>
    <s v="Mariner 6"/>
    <n v="2050"/>
    <x v="22"/>
    <x v="5"/>
  </r>
  <r>
    <n v="35"/>
    <d v="2061-09-10T00:00:00"/>
    <s v="MC-17"/>
    <s v="18.33S, 102.04W"/>
    <n v="175"/>
    <n v="3313"/>
    <n v="0"/>
    <x v="20"/>
    <s v="Pathfinder 2"/>
    <n v="2060"/>
    <x v="0"/>
    <x v="4"/>
  </r>
  <r>
    <n v="32"/>
    <d v="2062-06-21T00:00:00"/>
    <s v="MC-25"/>
    <s v="32.44S, 85.64W"/>
    <n v="572"/>
    <n v="8519"/>
    <n v="0"/>
    <x v="16"/>
    <s v="Deimos 11"/>
    <n v="2059"/>
    <x v="20"/>
    <x v="5"/>
  </r>
  <r>
    <n v="10"/>
    <d v="2058-09-11T00:00:00"/>
    <s v="MC-10"/>
    <s v="1.72N, 59.19W"/>
    <n v="75"/>
    <n v="3167"/>
    <n v="3167"/>
    <x v="23"/>
    <s v="Mariner 15"/>
    <n v="2054"/>
    <x v="4"/>
    <x v="6"/>
  </r>
  <r>
    <n v="42"/>
    <d v="2066-01-20T00:00:00"/>
    <s v="MC-07"/>
    <s v="40.80N, 154.04E"/>
    <n v="1270"/>
    <n v="5255"/>
    <n v="0"/>
    <x v="4"/>
    <s v="Spirit 6"/>
    <n v="2063"/>
    <x v="17"/>
    <x v="5"/>
  </r>
  <r>
    <n v="61"/>
    <d v="2072-03-23T00:00:00"/>
    <s v="MC-26"/>
    <s v="46.38S, 30.22W"/>
    <n v="11"/>
    <n v="5436"/>
    <n v="5436"/>
    <x v="13"/>
    <s v="Opportunity 19"/>
    <n v="2069"/>
    <x v="5"/>
    <x v="5"/>
  </r>
  <r>
    <n v="2"/>
    <d v="2054-12-04T00:00:00"/>
    <s v="MC-14"/>
    <s v="18.81N, 132.33E"/>
    <n v="204"/>
    <n v="5622"/>
    <n v="0"/>
    <x v="1"/>
    <s v="Mariner 6"/>
    <n v="2050"/>
    <x v="21"/>
    <x v="6"/>
  </r>
  <r>
    <n v="63"/>
    <d v="2068-01-11T00:00:00"/>
    <s v="MC-28"/>
    <s v="55.33S, 110.09E"/>
    <n v="70"/>
    <n v="9670"/>
    <n v="9670"/>
    <x v="18"/>
    <s v="Rosetta 3"/>
    <n v="2066"/>
    <x v="18"/>
    <x v="1"/>
  </r>
  <r>
    <n v="5"/>
    <d v="2054-06-20T00:00:00"/>
    <s v="MC-13"/>
    <s v="1.05N, 52.19E"/>
    <n v="147"/>
    <n v="1267"/>
    <n v="0"/>
    <x v="0"/>
    <s v="Mariner 10"/>
    <n v="2051"/>
    <x v="21"/>
    <x v="5"/>
  </r>
  <r>
    <n v="99"/>
    <d v="2072-02-19T00:00:00"/>
    <s v="MC-05"/>
    <s v="33.16N, 1.45E"/>
    <n v="50"/>
    <n v="4731"/>
    <n v="4731"/>
    <x v="2"/>
    <s v="Perseverance 6"/>
    <n v="2070"/>
    <x v="5"/>
    <x v="1"/>
  </r>
  <r>
    <n v="37"/>
    <d v="2063-10-05T00:00:00"/>
    <s v="MC-15"/>
    <s v="18.86N, 140.23E"/>
    <n v="22"/>
    <n v="3022"/>
    <n v="3022"/>
    <x v="12"/>
    <s v="Pathfinder 5"/>
    <n v="2061"/>
    <x v="23"/>
    <x v="1"/>
  </r>
  <r>
    <n v="5"/>
    <d v="2058-03-24T00:00:00"/>
    <s v="MC-21"/>
    <s v="12.39S, 70.42E"/>
    <n v="47"/>
    <n v="4235"/>
    <n v="4235"/>
    <x v="27"/>
    <s v="Mariner 10"/>
    <n v="2051"/>
    <x v="4"/>
    <x v="0"/>
  </r>
  <r>
    <n v="95"/>
    <d v="2069-03-15T00:00:00"/>
    <s v="MC-10"/>
    <s v="17.22N, 85.04W"/>
    <n v="47"/>
    <n v="6205"/>
    <n v="6205"/>
    <x v="23"/>
    <s v="Dawn 6"/>
    <n v="2067"/>
    <x v="12"/>
    <x v="1"/>
  </r>
  <r>
    <n v="23"/>
    <d v="2054-08-09T00:00:00"/>
    <s v="MC-16"/>
    <s v="28.53S, 145.31W"/>
    <n v="43"/>
    <n v="13054"/>
    <n v="13054"/>
    <x v="21"/>
    <s v="Phobos 2"/>
    <n v="2053"/>
    <x v="21"/>
    <x v="4"/>
  </r>
  <r>
    <n v="100"/>
    <d v="2071-09-21T00:00:00"/>
    <s v="MC-30"/>
    <s v="69.61S, 144.27W"/>
    <n v="307"/>
    <n v="29243"/>
    <n v="0"/>
    <x v="15"/>
    <s v="Perseverance 7"/>
    <n v="2070"/>
    <x v="19"/>
    <x v="4"/>
  </r>
  <r>
    <n v="41"/>
    <d v="2066-02-09T00:00:00"/>
    <s v="MC-01"/>
    <s v="74.88N, 23.33E"/>
    <n v="47"/>
    <n v="15109"/>
    <n v="15109"/>
    <x v="19"/>
    <s v="Spirit 5"/>
    <n v="2063"/>
    <x v="17"/>
    <x v="5"/>
  </r>
  <r>
    <n v="89"/>
    <d v="2076-09-16T00:00:00"/>
    <s v="MC-30"/>
    <s v="82.83S, 94.53W"/>
    <n v="85"/>
    <n v="3612"/>
    <n v="3612"/>
    <x v="15"/>
    <s v="Phoenix 22"/>
    <n v="2072"/>
    <x v="6"/>
    <x v="6"/>
  </r>
  <r>
    <n v="47"/>
    <d v="2073-04-21T00:00:00"/>
    <s v="MC-11"/>
    <s v="1.43N, 6.06W"/>
    <n v="54"/>
    <n v="4902"/>
    <n v="4902"/>
    <x v="22"/>
    <s v="Spirit 14"/>
    <n v="2065"/>
    <x v="24"/>
    <x v="8"/>
  </r>
  <r>
    <n v="10"/>
    <d v="2058-02-10T00:00:00"/>
    <s v="MC-25"/>
    <s v="35.91S, 61.77W"/>
    <n v="147"/>
    <n v="20205"/>
    <n v="0"/>
    <x v="16"/>
    <s v="Mariner 15"/>
    <n v="2054"/>
    <x v="4"/>
    <x v="6"/>
  </r>
  <r>
    <n v="85"/>
    <d v="2072-04-17T00:00:00"/>
    <s v="MC-22"/>
    <s v="4.01S, 101.60E"/>
    <n v="416"/>
    <n v="2461"/>
    <n v="0"/>
    <x v="9"/>
    <s v="Phoenix 13"/>
    <n v="2070"/>
    <x v="5"/>
    <x v="1"/>
  </r>
  <r>
    <n v="10"/>
    <d v="2058-10-02T00:00:00"/>
    <s v="MC-26"/>
    <s v="46.76S, 35.51W"/>
    <n v="9"/>
    <n v="38630"/>
    <n v="38630"/>
    <x v="13"/>
    <s v="Mariner 15"/>
    <n v="2054"/>
    <x v="4"/>
    <x v="6"/>
  </r>
  <r>
    <n v="39"/>
    <d v="2068-05-18T00:00:00"/>
    <s v="MC-24"/>
    <s v="38.78S, 176.45W"/>
    <n v="133"/>
    <n v="6618"/>
    <n v="0"/>
    <x v="10"/>
    <s v="Pathfinder 9"/>
    <n v="2062"/>
    <x v="18"/>
    <x v="7"/>
  </r>
  <r>
    <n v="24"/>
    <d v="2056-02-05T00:00:00"/>
    <s v="MC-23"/>
    <s v="21.41S, 139.84E"/>
    <n v="113"/>
    <n v="4731"/>
    <n v="0"/>
    <x v="6"/>
    <s v="Phobos 3"/>
    <n v="2053"/>
    <x v="1"/>
    <x v="5"/>
  </r>
  <r>
    <n v="91"/>
    <d v="2075-01-14T00:00:00"/>
    <s v="MC-02"/>
    <s v="64.66N, 147.55W"/>
    <n v="24"/>
    <n v="1010"/>
    <n v="1010"/>
    <x v="29"/>
    <s v="Phoenix 27"/>
    <n v="2073"/>
    <x v="2"/>
    <x v="1"/>
  </r>
  <r>
    <n v="22"/>
    <d v="2057-08-06T00:00:00"/>
    <s v="MC-13"/>
    <s v="20.99N, 51.15E"/>
    <n v="57"/>
    <n v="1267"/>
    <n v="1267"/>
    <x v="0"/>
    <s v="Phobos 1"/>
    <n v="2053"/>
    <x v="16"/>
    <x v="6"/>
  </r>
  <r>
    <n v="58"/>
    <d v="2070-05-13T00:00:00"/>
    <s v="MC-26"/>
    <s v="43.09S, 4.29W"/>
    <n v="24"/>
    <n v="2739"/>
    <n v="2739"/>
    <x v="13"/>
    <s v="Opportunity 15"/>
    <n v="2068"/>
    <x v="10"/>
    <x v="1"/>
  </r>
  <r>
    <n v="5"/>
    <d v="2059-09-17T00:00:00"/>
    <s v="MC-21"/>
    <s v="7.87S, 54.62E"/>
    <n v="307"/>
    <n v="3461"/>
    <n v="0"/>
    <x v="27"/>
    <s v="Mariner 10"/>
    <n v="2051"/>
    <x v="3"/>
    <x v="8"/>
  </r>
  <r>
    <n v="47"/>
    <d v="2074-06-30T00:00:00"/>
    <s v="MC-04"/>
    <s v="34.65N, 34.45W"/>
    <n v="241"/>
    <n v="13527"/>
    <n v="0"/>
    <x v="7"/>
    <s v="Spirit 14"/>
    <n v="2065"/>
    <x v="11"/>
    <x v="10"/>
  </r>
  <r>
    <n v="71"/>
    <d v="2071-08-27T00:00:00"/>
    <s v="MC-24"/>
    <s v="62.35S, 149.65W"/>
    <n v="344"/>
    <n v="35789"/>
    <n v="0"/>
    <x v="10"/>
    <s v="Rosetta 15"/>
    <n v="2070"/>
    <x v="19"/>
    <x v="4"/>
  </r>
  <r>
    <n v="87"/>
    <d v="2072-08-19T00:00:00"/>
    <s v="MC-26"/>
    <s v="33.33S, 19.76W"/>
    <n v="61"/>
    <n v="1788"/>
    <n v="1788"/>
    <x v="13"/>
    <s v="Phoenix 17"/>
    <n v="2071"/>
    <x v="5"/>
    <x v="4"/>
  </r>
  <r>
    <n v="55"/>
    <d v="2069-12-13T00:00:00"/>
    <s v="MC-07"/>
    <s v="45.39N, 132.28E"/>
    <n v="169"/>
    <n v="14025"/>
    <n v="0"/>
    <x v="4"/>
    <s v="Opportunity 7"/>
    <n v="2066"/>
    <x v="12"/>
    <x v="5"/>
  </r>
  <r>
    <n v="9"/>
    <d v="2057-12-09T00:00:00"/>
    <s v="MC-26"/>
    <s v="34.74S, 17.46W"/>
    <n v="572"/>
    <n v="6618"/>
    <n v="0"/>
    <x v="13"/>
    <s v="Mariner 14"/>
    <n v="2054"/>
    <x v="16"/>
    <x v="5"/>
  </r>
  <r>
    <n v="47"/>
    <d v="2067-01-15T00:00:00"/>
    <s v="MC-11"/>
    <s v="11.35N, 4.15W"/>
    <n v="85"/>
    <n v="2054"/>
    <n v="2054"/>
    <x v="22"/>
    <s v="Spirit 14"/>
    <n v="2065"/>
    <x v="8"/>
    <x v="1"/>
  </r>
  <r>
    <n v="51"/>
    <d v="2065-06-13T00:00:00"/>
    <s v="MC-26"/>
    <s v="44.74S, 55.74W"/>
    <n v="75"/>
    <n v="22220"/>
    <n v="22220"/>
    <x v="13"/>
    <s v="Opportunity 3"/>
    <n v="2064"/>
    <x v="13"/>
    <x v="4"/>
  </r>
  <r>
    <n v="27"/>
    <d v="2061-02-20T00:00:00"/>
    <s v="MC-28"/>
    <s v="52.90S, 76.09E"/>
    <n v="212"/>
    <n v="27536"/>
    <n v="0"/>
    <x v="18"/>
    <s v="Phobos 6"/>
    <n v="2054"/>
    <x v="0"/>
    <x v="0"/>
  </r>
  <r>
    <n v="31"/>
    <d v="2065-02-01T00:00:00"/>
    <s v="MC-01"/>
    <s v="67.71N, 113.65W"/>
    <n v="416"/>
    <n v="41937"/>
    <n v="0"/>
    <x v="19"/>
    <s v="Deimos 10"/>
    <n v="2059"/>
    <x v="13"/>
    <x v="7"/>
  </r>
  <r>
    <n v="95"/>
    <d v="2071-04-13T00:00:00"/>
    <s v="MC-18"/>
    <s v="11.53S, 88.05W"/>
    <n v="37"/>
    <n v="8519"/>
    <n v="8519"/>
    <x v="25"/>
    <s v="Dawn 6"/>
    <n v="2067"/>
    <x v="19"/>
    <x v="6"/>
  </r>
  <r>
    <n v="35"/>
    <d v="2063-04-15T00:00:00"/>
    <s v="MC-17"/>
    <s v="27.51S, 94.36W"/>
    <n v="61"/>
    <n v="4563"/>
    <n v="4563"/>
    <x v="20"/>
    <s v="Pathfinder 2"/>
    <n v="2060"/>
    <x v="23"/>
    <x v="5"/>
  </r>
  <r>
    <n v="42"/>
    <d v="2071-05-28T00:00:00"/>
    <s v="MC-07"/>
    <s v="51.88N, 144.26E"/>
    <n v="32"/>
    <n v="63326"/>
    <n v="63326"/>
    <x v="4"/>
    <s v="Spirit 6"/>
    <n v="2063"/>
    <x v="19"/>
    <x v="8"/>
  </r>
  <r>
    <n v="69"/>
    <d v="2071-09-18T00:00:00"/>
    <s v="MC-01"/>
    <s v="72.44N, 179.51E"/>
    <n v="7"/>
    <n v="4731"/>
    <n v="4731"/>
    <x v="19"/>
    <s v="Rosetta 13"/>
    <n v="2069"/>
    <x v="19"/>
    <x v="1"/>
  </r>
  <r>
    <n v="41"/>
    <d v="2069-04-02T00:00:00"/>
    <s v="MC-01"/>
    <s v="79.83N, 43.47E"/>
    <n v="70"/>
    <n v="4235"/>
    <n v="4235"/>
    <x v="19"/>
    <s v="Spirit 5"/>
    <n v="2063"/>
    <x v="12"/>
    <x v="7"/>
  </r>
  <r>
    <n v="12"/>
    <d v="2057-12-20T00:00:00"/>
    <s v="MC-09"/>
    <s v="6.23N, 116.63W"/>
    <n v="96"/>
    <n v="7752"/>
    <n v="7752"/>
    <x v="5"/>
    <s v="Mariner 20"/>
    <n v="2055"/>
    <x v="16"/>
    <x v="1"/>
  </r>
  <r>
    <n v="96"/>
    <d v="2068-06-14T00:00:00"/>
    <s v="MC-01"/>
    <s v="77.63N, 173.43W"/>
    <n v="37"/>
    <n v="12605"/>
    <n v="12605"/>
    <x v="19"/>
    <s v="Dawn 9"/>
    <n v="2067"/>
    <x v="18"/>
    <x v="4"/>
  </r>
  <r>
    <n v="53"/>
    <d v="2068-05-14T00:00:00"/>
    <s v="MC-24"/>
    <s v="60.15S, 165.61W"/>
    <n v="85"/>
    <n v="38630"/>
    <n v="38630"/>
    <x v="10"/>
    <s v="Opportunity 5"/>
    <n v="2065"/>
    <x v="18"/>
    <x v="5"/>
  </r>
  <r>
    <n v="49"/>
    <d v="2069-03-03T00:00:00"/>
    <s v="MC-19"/>
    <s v="29.89S, 24.97W"/>
    <n v="572"/>
    <n v="18486"/>
    <n v="0"/>
    <x v="14"/>
    <s v="Spirit 16"/>
    <n v="2066"/>
    <x v="12"/>
    <x v="5"/>
  </r>
  <r>
    <n v="55"/>
    <d v="2069-01-22T00:00:00"/>
    <s v="MC-07"/>
    <s v="47.55N, 147.01E"/>
    <n v="34"/>
    <n v="13054"/>
    <n v="13054"/>
    <x v="4"/>
    <s v="Opportunity 7"/>
    <n v="2066"/>
    <x v="12"/>
    <x v="5"/>
  </r>
  <r>
    <n v="41"/>
    <d v="2070-04-15T00:00:00"/>
    <s v="MC-05"/>
    <s v="50.20N, 17.14E"/>
    <n v="482"/>
    <n v="17718"/>
    <n v="0"/>
    <x v="2"/>
    <s v="Spirit 5"/>
    <n v="2063"/>
    <x v="10"/>
    <x v="0"/>
  </r>
  <r>
    <n v="18"/>
    <d v="2058-07-04T00:00:00"/>
    <s v="MC-24"/>
    <s v="36.12S, 176.06W"/>
    <n v="11"/>
    <n v="6006"/>
    <n v="6006"/>
    <x v="10"/>
    <s v="Viking 10"/>
    <n v="2055"/>
    <x v="4"/>
    <x v="5"/>
  </r>
  <r>
    <n v="10"/>
    <d v="2063-05-16T00:00:00"/>
    <s v="MC-18"/>
    <s v="11.73S, 75.86W"/>
    <n v="631"/>
    <n v="2188"/>
    <n v="0"/>
    <x v="25"/>
    <s v="Mariner 15"/>
    <n v="2054"/>
    <x v="23"/>
    <x v="10"/>
  </r>
  <r>
    <n v="86"/>
    <d v="2075-09-17T00:00:00"/>
    <s v="MC-01"/>
    <s v="88.80N, 108.72E"/>
    <n v="113"/>
    <n v="38630"/>
    <n v="0"/>
    <x v="19"/>
    <s v="Phoenix 16"/>
    <n v="2071"/>
    <x v="2"/>
    <x v="6"/>
  </r>
  <r>
    <n v="41"/>
    <d v="2070-01-22T00:00:00"/>
    <s v="MC-05"/>
    <s v="56.60N, 52.64E"/>
    <n v="142"/>
    <n v="6205"/>
    <n v="0"/>
    <x v="2"/>
    <s v="Spirit 5"/>
    <n v="2063"/>
    <x v="10"/>
    <x v="0"/>
  </r>
  <r>
    <n v="79"/>
    <d v="2074-08-21T00:00:00"/>
    <s v="MC-14"/>
    <s v="7.97N, 114.91E"/>
    <n v="65"/>
    <n v="6205"/>
    <n v="6205"/>
    <x v="1"/>
    <s v="Rosetta 29"/>
    <n v="2073"/>
    <x v="11"/>
    <x v="4"/>
  </r>
  <r>
    <n v="13"/>
    <d v="2054-05-23T00:00:00"/>
    <s v="MC-07"/>
    <s v="52.51N, 127.44E"/>
    <n v="54"/>
    <n v="21171"/>
    <n v="21171"/>
    <x v="4"/>
    <s v="Viking 2"/>
    <n v="2052"/>
    <x v="21"/>
    <x v="1"/>
  </r>
  <r>
    <n v="80"/>
    <d v="2068-10-28T00:00:00"/>
    <s v="MC-02"/>
    <s v="61.26N, 164.18W"/>
    <n v="32"/>
    <n v="3919"/>
    <n v="3919"/>
    <x v="29"/>
    <s v="Phoenix 2"/>
    <n v="2067"/>
    <x v="18"/>
    <x v="4"/>
  </r>
  <r>
    <n v="31"/>
    <d v="2064-11-21T00:00:00"/>
    <s v="MC-01"/>
    <s v="89.08N, 86.24W"/>
    <n v="45"/>
    <n v="1138"/>
    <n v="1138"/>
    <x v="19"/>
    <s v="Deimos 10"/>
    <n v="2059"/>
    <x v="15"/>
    <x v="3"/>
  </r>
  <r>
    <n v="38"/>
    <d v="2067-02-26T00:00:00"/>
    <s v="MC-01"/>
    <s v="67.87N, 117.82W"/>
    <n v="277"/>
    <n v="1526"/>
    <n v="0"/>
    <x v="19"/>
    <s v="Pathfinder 7"/>
    <n v="2062"/>
    <x v="8"/>
    <x v="3"/>
  </r>
  <r>
    <n v="65"/>
    <d v="2069-03-23T00:00:00"/>
    <s v="MC-19"/>
    <s v="9.18S, 1.16W"/>
    <n v="133"/>
    <n v="2188"/>
    <n v="0"/>
    <x v="14"/>
    <s v="Rosetta 8"/>
    <n v="2067"/>
    <x v="12"/>
    <x v="1"/>
  </r>
  <r>
    <n v="31"/>
    <d v="2066-07-20T00:00:00"/>
    <s v="MC-03"/>
    <s v="53.83N, 105.46W"/>
    <n v="34"/>
    <n v="3167"/>
    <n v="3167"/>
    <x v="24"/>
    <s v="Deimos 10"/>
    <n v="2059"/>
    <x v="17"/>
    <x v="0"/>
  </r>
  <r>
    <n v="74"/>
    <d v="2073-12-17T00:00:00"/>
    <s v="MC-12"/>
    <s v="18.62N, 14.80E"/>
    <n v="54"/>
    <n v="2054"/>
    <n v="2054"/>
    <x v="11"/>
    <s v="Rosetta 21"/>
    <n v="2071"/>
    <x v="24"/>
    <x v="1"/>
  </r>
  <r>
    <n v="58"/>
    <d v="2070-07-28T00:00:00"/>
    <s v="MC-26"/>
    <s v="49.68S, 2.96W"/>
    <n v="59"/>
    <n v="2054"/>
    <n v="2054"/>
    <x v="13"/>
    <s v="Opportunity 15"/>
    <n v="2068"/>
    <x v="10"/>
    <x v="1"/>
  </r>
  <r>
    <n v="74"/>
    <d v="2073-10-01T00:00:00"/>
    <s v="MC-11"/>
    <s v="29.12N, 3.70W"/>
    <n v="37"/>
    <n v="8791"/>
    <n v="8791"/>
    <x v="22"/>
    <s v="Rosetta 21"/>
    <n v="2071"/>
    <x v="24"/>
    <x v="1"/>
  </r>
  <r>
    <n v="2"/>
    <d v="2052-09-25T00:00:00"/>
    <s v="MC-14"/>
    <s v="25.60N, 107.50E"/>
    <n v="12"/>
    <n v="8000"/>
    <n v="8000"/>
    <x v="1"/>
    <s v="Mariner 6"/>
    <n v="2050"/>
    <x v="7"/>
    <x v="1"/>
  </r>
  <r>
    <n v="52"/>
    <d v="2071-09-26T00:00:00"/>
    <s v="MC-16"/>
    <s v="15.70S, 144.31W"/>
    <n v="29"/>
    <n v="7279"/>
    <n v="7279"/>
    <x v="21"/>
    <s v="Opportunity 4"/>
    <n v="2065"/>
    <x v="19"/>
    <x v="7"/>
  </r>
  <r>
    <n v="22"/>
    <d v="2056-04-25T00:00:00"/>
    <s v="MC-12"/>
    <s v="10.45N, 29.98E"/>
    <n v="204"/>
    <n v="1010"/>
    <n v="0"/>
    <x v="11"/>
    <s v="Phobos 1"/>
    <n v="2053"/>
    <x v="1"/>
    <x v="5"/>
  </r>
  <r>
    <n v="17"/>
    <d v="2059-08-11T00:00:00"/>
    <s v="MC-06"/>
    <s v="31.60N, 109.68E"/>
    <n v="37"/>
    <n v="12178"/>
    <n v="12178"/>
    <x v="8"/>
    <s v="Viking 8"/>
    <n v="2054"/>
    <x v="3"/>
    <x v="3"/>
  </r>
  <r>
    <n v="67"/>
    <d v="2070-12-01T00:00:00"/>
    <s v="MC-18"/>
    <s v="20.63S, 53.79W"/>
    <n v="137"/>
    <n v="3313"/>
    <n v="0"/>
    <x v="25"/>
    <s v="Rosetta 10"/>
    <n v="2068"/>
    <x v="10"/>
    <x v="1"/>
  </r>
  <r>
    <n v="5"/>
    <d v="2055-12-23T00:00:00"/>
    <s v="MC-21"/>
    <s v="13.66S, 65.06E"/>
    <n v="157"/>
    <n v="1920"/>
    <n v="0"/>
    <x v="27"/>
    <s v="Mariner 10"/>
    <n v="2051"/>
    <x v="9"/>
    <x v="6"/>
  </r>
  <r>
    <n v="42"/>
    <d v="2069-08-03T00:00:00"/>
    <s v="MC-07"/>
    <s v="44.68N, 163.47E"/>
    <n v="12"/>
    <n v="23366"/>
    <n v="23366"/>
    <x v="4"/>
    <s v="Spirit 6"/>
    <n v="2063"/>
    <x v="12"/>
    <x v="7"/>
  </r>
  <r>
    <n v="83"/>
    <d v="2071-03-21T00:00:00"/>
    <s v="MC-06"/>
    <s v="53.46N, 91.95E"/>
    <n v="32"/>
    <n v="15109"/>
    <n v="15109"/>
    <x v="8"/>
    <s v="Phoenix 11"/>
    <n v="2069"/>
    <x v="19"/>
    <x v="1"/>
  </r>
  <r>
    <n v="27"/>
    <d v="2061-11-23T00:00:00"/>
    <s v="MC-30"/>
    <s v="77.25S, 96.61E"/>
    <n v="572"/>
    <n v="21171"/>
    <n v="0"/>
    <x v="15"/>
    <s v="Phobos 6"/>
    <n v="2054"/>
    <x v="0"/>
    <x v="0"/>
  </r>
  <r>
    <n v="42"/>
    <d v="2067-07-07T00:00:00"/>
    <s v="MC-15"/>
    <s v="17.82N, 160.22E"/>
    <n v="181"/>
    <n v="1656"/>
    <n v="0"/>
    <x v="12"/>
    <s v="Spirit 6"/>
    <n v="2063"/>
    <x v="8"/>
    <x v="6"/>
  </r>
  <r>
    <n v="2"/>
    <d v="2054-03-19T00:00:00"/>
    <s v="MC-22"/>
    <s v="9.24S, 107.25E"/>
    <n v="524"/>
    <n v="3612"/>
    <n v="0"/>
    <x v="9"/>
    <s v="Mariner 6"/>
    <n v="2050"/>
    <x v="21"/>
    <x v="6"/>
  </r>
  <r>
    <n v="89"/>
    <d v="2073-01-16T00:00:00"/>
    <s v="MC-30"/>
    <s v="76.81S, 94.90W"/>
    <n v="93"/>
    <n v="4731"/>
    <n v="4731"/>
    <x v="15"/>
    <s v="Phoenix 22"/>
    <n v="2072"/>
    <x v="24"/>
    <x v="4"/>
  </r>
  <r>
    <n v="32"/>
    <d v="2060-07-25T00:00:00"/>
    <s v="MC-25"/>
    <s v="36.43S, 86.83W"/>
    <n v="133"/>
    <n v="5436"/>
    <n v="0"/>
    <x v="16"/>
    <s v="Deimos 11"/>
    <n v="2059"/>
    <x v="14"/>
    <x v="4"/>
  </r>
  <r>
    <n v="92"/>
    <d v="2074-07-15T00:00:00"/>
    <s v="MC-01"/>
    <s v="70.10N, 65.32E"/>
    <n v="389"/>
    <n v="1526"/>
    <n v="0"/>
    <x v="19"/>
    <s v="Phoenix 28"/>
    <n v="2073"/>
    <x v="11"/>
    <x v="4"/>
  </r>
  <r>
    <n v="7"/>
    <d v="2056-03-31T00:00:00"/>
    <s v="MC-04"/>
    <s v="55.78N, 58.36W"/>
    <n v="29"/>
    <n v="18486"/>
    <n v="18486"/>
    <x v="7"/>
    <s v="Mariner 12"/>
    <n v="2053"/>
    <x v="1"/>
    <x v="5"/>
  </r>
  <r>
    <n v="100"/>
    <d v="2072-02-27T00:00:00"/>
    <s v="MC-30"/>
    <s v="76.90S, 161.75W"/>
    <n v="181"/>
    <n v="1526"/>
    <n v="0"/>
    <x v="15"/>
    <s v="Perseverance 7"/>
    <n v="2070"/>
    <x v="5"/>
    <x v="1"/>
  </r>
  <r>
    <n v="5"/>
    <d v="2054-05-25T00:00:00"/>
    <s v="MC-13"/>
    <s v="8.49N, 55.95E"/>
    <n v="100"/>
    <n v="3919"/>
    <n v="3919"/>
    <x v="0"/>
    <s v="Mariner 10"/>
    <n v="2051"/>
    <x v="21"/>
    <x v="5"/>
  </r>
  <r>
    <n v="4"/>
    <d v="2057-06-23T00:00:00"/>
    <s v="MC-26"/>
    <s v="39.29S, 20.83W"/>
    <n v="188"/>
    <n v="13054"/>
    <n v="0"/>
    <x v="13"/>
    <s v="Mariner 9"/>
    <n v="2051"/>
    <x v="16"/>
    <x v="7"/>
  </r>
  <r>
    <n v="27"/>
    <d v="2060-11-22T00:00:00"/>
    <s v="MC-28"/>
    <s v="56.91S, 91.53E"/>
    <n v="57"/>
    <n v="19313"/>
    <n v="19313"/>
    <x v="18"/>
    <s v="Phobos 6"/>
    <n v="2054"/>
    <x v="14"/>
    <x v="7"/>
  </r>
  <r>
    <n v="10"/>
    <d v="2057-07-31T00:00:00"/>
    <s v="MC-25"/>
    <s v="46.28S, 62.96W"/>
    <n v="147"/>
    <n v="11011"/>
    <n v="0"/>
    <x v="16"/>
    <s v="Mariner 15"/>
    <n v="2054"/>
    <x v="16"/>
    <x v="5"/>
  </r>
  <r>
    <n v="86"/>
    <d v="2074-07-15T00:00:00"/>
    <s v="MC-01"/>
    <s v="77.45N, 130.02E"/>
    <n v="124"/>
    <n v="2461"/>
    <n v="0"/>
    <x v="19"/>
    <s v="Phoenix 16"/>
    <n v="2071"/>
    <x v="11"/>
    <x v="5"/>
  </r>
  <r>
    <n v="4"/>
    <d v="2055-07-08T00:00:00"/>
    <s v="MC-26"/>
    <s v="48.64S, 32.42W"/>
    <n v="93"/>
    <n v="33322"/>
    <n v="33322"/>
    <x v="13"/>
    <s v="Mariner 9"/>
    <n v="2051"/>
    <x v="9"/>
    <x v="6"/>
  </r>
  <r>
    <n v="13"/>
    <d v="2055-07-10T00:00:00"/>
    <s v="MC-01"/>
    <s v="71.86N, 111.62E"/>
    <n v="39"/>
    <n v="11011"/>
    <n v="11011"/>
    <x v="19"/>
    <s v="Viking 2"/>
    <n v="2052"/>
    <x v="9"/>
    <x v="5"/>
  </r>
  <r>
    <n v="4"/>
    <d v="2054-06-23T00:00:00"/>
    <s v="MC-26"/>
    <s v="39.50S, 27.74W"/>
    <n v="482"/>
    <n v="13527"/>
    <n v="0"/>
    <x v="13"/>
    <s v="Mariner 9"/>
    <n v="2051"/>
    <x v="21"/>
    <x v="5"/>
  </r>
  <r>
    <n v="4"/>
    <d v="2052-10-01T00:00:00"/>
    <s v="MC-26"/>
    <s v="35.83S, 9.17W"/>
    <n v="41"/>
    <n v="7279"/>
    <n v="7279"/>
    <x v="13"/>
    <s v="Mariner 9"/>
    <n v="2051"/>
    <x v="7"/>
    <x v="4"/>
  </r>
  <r>
    <n v="11"/>
    <d v="2057-02-08T00:00:00"/>
    <s v="MC-26"/>
    <s v="62.55S, 2.23W"/>
    <n v="231"/>
    <n v="14551"/>
    <n v="0"/>
    <x v="13"/>
    <s v="Mariner 16"/>
    <n v="2055"/>
    <x v="16"/>
    <x v="1"/>
  </r>
  <r>
    <n v="17"/>
    <d v="2061-11-16T00:00:00"/>
    <s v="MC-13"/>
    <s v="27.41N, 86.63E"/>
    <n v="416"/>
    <n v="1396"/>
    <n v="0"/>
    <x v="0"/>
    <s v="Viking 8"/>
    <n v="2054"/>
    <x v="0"/>
    <x v="0"/>
  </r>
  <r>
    <n v="32"/>
    <d v="2068-02-28T00:00:00"/>
    <s v="MC-25"/>
    <s v="55.31S, 107.73W"/>
    <n v="50"/>
    <n v="12178"/>
    <n v="12178"/>
    <x v="16"/>
    <s v="Deimos 11"/>
    <n v="2059"/>
    <x v="18"/>
    <x v="10"/>
  </r>
  <r>
    <n v="76"/>
    <d v="2078-05-13T00:00:00"/>
    <s v="MC-01"/>
    <s v="67.86N, 158.24E"/>
    <n v="631"/>
    <n v="2880"/>
    <n v="0"/>
    <x v="19"/>
    <s v="Rosetta 25"/>
    <n v="2072"/>
    <x v="28"/>
    <x v="7"/>
  </r>
  <r>
    <n v="66"/>
    <d v="2070-07-25T00:00:00"/>
    <s v="MC-15"/>
    <s v="5.54N, 154.31E"/>
    <n v="82"/>
    <n v="629"/>
    <n v="629"/>
    <x v="12"/>
    <s v="Rosetta 9"/>
    <n v="2067"/>
    <x v="10"/>
    <x v="5"/>
  </r>
  <r>
    <n v="88"/>
    <d v="2073-07-01T00:00:00"/>
    <s v="MC-19"/>
    <s v="11.42S, 23.19W"/>
    <n v="142"/>
    <n v="6618"/>
    <n v="0"/>
    <x v="14"/>
    <s v="Phoenix 19"/>
    <n v="2071"/>
    <x v="24"/>
    <x v="1"/>
  </r>
  <r>
    <n v="17"/>
    <d v="2059-06-03T00:00:00"/>
    <s v="MC-22"/>
    <s v="3.30S, 94.09E"/>
    <n v="482"/>
    <n v="1138"/>
    <n v="0"/>
    <x v="9"/>
    <s v="Viking 8"/>
    <n v="2054"/>
    <x v="3"/>
    <x v="3"/>
  </r>
  <r>
    <n v="35"/>
    <d v="2064-05-08T00:00:00"/>
    <s v="MC-17"/>
    <s v="19.10S, 109.34W"/>
    <n v="70"/>
    <n v="4076"/>
    <n v="4076"/>
    <x v="20"/>
    <s v="Pathfinder 2"/>
    <n v="2060"/>
    <x v="15"/>
    <x v="6"/>
  </r>
  <r>
    <n v="6"/>
    <d v="2055-03-11T00:00:00"/>
    <s v="MC-01"/>
    <s v="76.77N, 162.03E"/>
    <n v="447"/>
    <n v="33322"/>
    <n v="0"/>
    <x v="19"/>
    <s v="Mariner 11"/>
    <n v="2052"/>
    <x v="9"/>
    <x v="5"/>
  </r>
  <r>
    <n v="101"/>
    <d v="2072-08-28T00:00:00"/>
    <s v="MC-07"/>
    <s v="42.17N, 168.10E"/>
    <n v="169"/>
    <n v="3919"/>
    <n v="0"/>
    <x v="4"/>
    <s v="Perseverance 8"/>
    <n v="2071"/>
    <x v="5"/>
    <x v="4"/>
  </r>
  <r>
    <n v="44"/>
    <d v="2070-05-21T00:00:00"/>
    <s v="MC-01"/>
    <s v="78.75N, 135.44E"/>
    <n v="221"/>
    <n v="8519"/>
    <n v="0"/>
    <x v="19"/>
    <s v="Spirit 11"/>
    <n v="2064"/>
    <x v="10"/>
    <x v="7"/>
  </r>
  <r>
    <n v="59"/>
    <d v="2070-03-26T00:00:00"/>
    <s v="MC-29"/>
    <s v="54.85S, 133.16E"/>
    <n v="75"/>
    <n v="10313"/>
    <n v="10313"/>
    <x v="3"/>
    <s v="Opportunity 16"/>
    <n v="2068"/>
    <x v="10"/>
    <x v="1"/>
  </r>
  <r>
    <n v="101"/>
    <d v="2072-05-13T00:00:00"/>
    <s v="MC-07"/>
    <s v="47.55N, 167.70E"/>
    <n v="702"/>
    <n v="33322"/>
    <n v="0"/>
    <x v="4"/>
    <s v="Perseverance 8"/>
    <n v="2071"/>
    <x v="5"/>
    <x v="4"/>
  </r>
  <r>
    <n v="78"/>
    <d v="2075-03-13T00:00:00"/>
    <s v="MC-16"/>
    <s v="10.01S, 166.72W"/>
    <n v="47"/>
    <n v="2599"/>
    <n v="2599"/>
    <x v="21"/>
    <s v="Rosetta 28"/>
    <n v="2073"/>
    <x v="2"/>
    <x v="1"/>
  </r>
  <r>
    <n v="69"/>
    <d v="2071-03-30T00:00:00"/>
    <s v="MC-01"/>
    <s v="77.13N, 175.80E"/>
    <n v="196"/>
    <n v="8791"/>
    <n v="0"/>
    <x v="19"/>
    <s v="Rosetta 13"/>
    <n v="2069"/>
    <x v="19"/>
    <x v="1"/>
  </r>
  <r>
    <n v="61"/>
    <d v="2074-03-08T00:00:00"/>
    <s v="MC-30"/>
    <s v="72.17S, 40.83W"/>
    <n v="702"/>
    <n v="3167"/>
    <n v="0"/>
    <x v="15"/>
    <s v="Opportunity 19"/>
    <n v="2069"/>
    <x v="11"/>
    <x v="3"/>
  </r>
  <r>
    <n v="44"/>
    <d v="2071-11-29T00:00:00"/>
    <s v="MC-01"/>
    <s v="79.50N, 120.87E"/>
    <n v="221"/>
    <n v="1267"/>
    <n v="0"/>
    <x v="19"/>
    <s v="Spirit 11"/>
    <n v="2064"/>
    <x v="19"/>
    <x v="0"/>
  </r>
  <r>
    <n v="45"/>
    <d v="2067-09-19T00:00:00"/>
    <s v="MC-13"/>
    <s v="17.58N, 47.60E"/>
    <n v="37"/>
    <n v="7752"/>
    <n v="7752"/>
    <x v="0"/>
    <s v="Spirit 12"/>
    <n v="2064"/>
    <x v="8"/>
    <x v="5"/>
  </r>
  <r>
    <n v="27"/>
    <d v="2063-05-12T00:00:00"/>
    <s v="MC-30"/>
    <s v="71.90S, 103.53E"/>
    <n v="124"/>
    <n v="9985"/>
    <n v="0"/>
    <x v="15"/>
    <s v="Phobos 6"/>
    <n v="2054"/>
    <x v="23"/>
    <x v="10"/>
  </r>
  <r>
    <n v="41"/>
    <d v="2065-05-23T00:00:00"/>
    <s v="MC-05"/>
    <s v="49.32N, 27.20E"/>
    <n v="67"/>
    <n v="7752"/>
    <n v="7752"/>
    <x v="2"/>
    <s v="Spirit 5"/>
    <n v="2063"/>
    <x v="13"/>
    <x v="1"/>
  </r>
  <r>
    <n v="56"/>
    <d v="2074-11-20T00:00:00"/>
    <s v="MC-18"/>
    <s v="16.65S, 82.02W"/>
    <n v="77"/>
    <n v="11011"/>
    <n v="11011"/>
    <x v="25"/>
    <s v="Opportunity 10"/>
    <n v="2067"/>
    <x v="11"/>
    <x v="0"/>
  </r>
  <r>
    <n v="52"/>
    <d v="2066-05-20T00:00:00"/>
    <s v="MC-17"/>
    <s v="7.61S, 112.96W"/>
    <n v="124"/>
    <n v="629"/>
    <n v="0"/>
    <x v="20"/>
    <s v="Opportunity 4"/>
    <n v="2065"/>
    <x v="17"/>
    <x v="4"/>
  </r>
  <r>
    <n v="5"/>
    <d v="2054-08-27T00:00:00"/>
    <s v="MC-13"/>
    <s v="18.18N, 80.03E"/>
    <n v="48"/>
    <n v="8791"/>
    <n v="8791"/>
    <x v="0"/>
    <s v="Mariner 10"/>
    <n v="2051"/>
    <x v="21"/>
    <x v="5"/>
  </r>
  <r>
    <n v="52"/>
    <d v="2066-06-29T00:00:00"/>
    <s v="MC-09"/>
    <s v="5.64N, 129.86W"/>
    <n v="196"/>
    <n v="756"/>
    <n v="0"/>
    <x v="5"/>
    <s v="Opportunity 4"/>
    <n v="2065"/>
    <x v="17"/>
    <x v="4"/>
  </r>
  <r>
    <n v="94"/>
    <d v="2071-04-28T00:00:00"/>
    <s v="MC-29"/>
    <s v="38.80S, 146.42E"/>
    <n v="169"/>
    <n v="3167"/>
    <n v="0"/>
    <x v="3"/>
    <s v="Dawn 4"/>
    <n v="2066"/>
    <x v="19"/>
    <x v="3"/>
  </r>
  <r>
    <n v="4"/>
    <d v="2058-09-11T00:00:00"/>
    <s v="MC-26"/>
    <s v="63.17S, 33.48W"/>
    <n v="389"/>
    <n v="45837"/>
    <n v="0"/>
    <x v="13"/>
    <s v="Mariner 9"/>
    <n v="2051"/>
    <x v="4"/>
    <x v="0"/>
  </r>
  <r>
    <n v="99"/>
    <d v="2071-02-24T00:00:00"/>
    <s v="MC-04"/>
    <s v="44.50N, 1.13W"/>
    <n v="106"/>
    <n v="3612"/>
    <n v="0"/>
    <x v="7"/>
    <s v="Perseverance 6"/>
    <n v="2070"/>
    <x v="19"/>
    <x v="4"/>
  </r>
  <r>
    <n v="25"/>
    <d v="2056-06-23T00:00:00"/>
    <s v="MC-24"/>
    <s v="46.65S, 165.21W"/>
    <n v="65"/>
    <n v="883"/>
    <n v="883"/>
    <x v="10"/>
    <s v="Phobos 4"/>
    <n v="2054"/>
    <x v="1"/>
    <x v="1"/>
  </r>
  <r>
    <n v="17"/>
    <d v="2058-06-13T00:00:00"/>
    <s v="MC-14"/>
    <s v="8.56N, 94.25E"/>
    <n v="447"/>
    <n v="1396"/>
    <n v="0"/>
    <x v="1"/>
    <s v="Viking 8"/>
    <n v="2054"/>
    <x v="4"/>
    <x v="6"/>
  </r>
  <r>
    <n v="89"/>
    <d v="2077-06-02T00:00:00"/>
    <s v="MC-25"/>
    <s v="58.37S, 75.13W"/>
    <n v="157"/>
    <n v="6205"/>
    <n v="0"/>
    <x v="16"/>
    <s v="Phoenix 22"/>
    <n v="2072"/>
    <x v="25"/>
    <x v="3"/>
  </r>
  <r>
    <n v="36"/>
    <d v="2064-04-16T00:00:00"/>
    <s v="MC-08"/>
    <s v="10.89N, 172.08W"/>
    <n v="169"/>
    <n v="5436"/>
    <n v="0"/>
    <x v="28"/>
    <s v="Pathfinder 3"/>
    <n v="2061"/>
    <x v="15"/>
    <x v="5"/>
  </r>
  <r>
    <n v="91"/>
    <d v="2074-04-19T00:00:00"/>
    <s v="MC-01"/>
    <s v="69.68N, 138.24W"/>
    <n v="34"/>
    <n v="18486"/>
    <n v="18486"/>
    <x v="19"/>
    <s v="Phoenix 27"/>
    <n v="2073"/>
    <x v="11"/>
    <x v="4"/>
  </r>
  <r>
    <n v="42"/>
    <d v="2070-06-30T00:00:00"/>
    <s v="MC-07"/>
    <s v="46.96N, 159.81E"/>
    <n v="34"/>
    <n v="21171"/>
    <n v="21171"/>
    <x v="4"/>
    <s v="Spirit 6"/>
    <n v="2063"/>
    <x v="10"/>
    <x v="0"/>
  </r>
  <r>
    <n v="20"/>
    <d v="2058-01-11T00:00:00"/>
    <s v="MC-28"/>
    <s v="48.61S, 71.73E"/>
    <n v="17"/>
    <n v="45837"/>
    <n v="45837"/>
    <x v="18"/>
    <s v="Viking 15"/>
    <n v="2056"/>
    <x v="4"/>
    <x v="1"/>
  </r>
  <r>
    <n v="100"/>
    <d v="2072-02-07T00:00:00"/>
    <s v="MC-24"/>
    <s v="64.85S, 161.52W"/>
    <n v="292"/>
    <n v="1656"/>
    <n v="0"/>
    <x v="10"/>
    <s v="Perseverance 7"/>
    <n v="2070"/>
    <x v="5"/>
    <x v="1"/>
  </r>
  <r>
    <n v="42"/>
    <d v="2068-06-10T00:00:00"/>
    <s v="MC-15"/>
    <s v="23.37N, 149.62E"/>
    <n v="34"/>
    <n v="8791"/>
    <n v="8791"/>
    <x v="12"/>
    <s v="Spirit 6"/>
    <n v="2063"/>
    <x v="18"/>
    <x v="3"/>
  </r>
  <r>
    <n v="3"/>
    <d v="2052-02-29T00:00:00"/>
    <s v="MC-25"/>
    <s v="33.11S, 119.39W"/>
    <n v="100"/>
    <n v="7052"/>
    <n v="7052"/>
    <x v="16"/>
    <s v="Mariner 7"/>
    <n v="2050"/>
    <x v="7"/>
    <x v="1"/>
  </r>
  <r>
    <n v="29"/>
    <d v="2060-01-23T00:00:00"/>
    <s v="MC-16"/>
    <s v="23.05S, 151.40W"/>
    <n v="100"/>
    <n v="14551"/>
    <n v="14551"/>
    <x v="21"/>
    <s v="Deimos 4"/>
    <n v="2058"/>
    <x v="14"/>
    <x v="1"/>
  </r>
  <r>
    <n v="99"/>
    <d v="2075-10-18T00:00:00"/>
    <s v="MC-12"/>
    <s v="13.23N, 33.28E"/>
    <n v="117"/>
    <n v="9670"/>
    <n v="0"/>
    <x v="11"/>
    <s v="Perseverance 6"/>
    <n v="2070"/>
    <x v="2"/>
    <x v="3"/>
  </r>
  <r>
    <n v="44"/>
    <d v="2068-06-06T00:00:00"/>
    <s v="MC-01"/>
    <s v="68.87N, 130.63E"/>
    <n v="106"/>
    <n v="27536"/>
    <n v="0"/>
    <x v="19"/>
    <s v="Spirit 11"/>
    <n v="2064"/>
    <x v="18"/>
    <x v="6"/>
  </r>
  <r>
    <n v="95"/>
    <d v="2071-03-20T00:00:00"/>
    <s v="MC-18"/>
    <s v="8.23S, 78.00W"/>
    <n v="47"/>
    <n v="3167"/>
    <n v="3167"/>
    <x v="25"/>
    <s v="Dawn 6"/>
    <n v="2067"/>
    <x v="19"/>
    <x v="6"/>
  </r>
  <r>
    <n v="99"/>
    <d v="2072-07-26T00:00:00"/>
    <s v="MC-12"/>
    <s v="28.57N, 27.82E"/>
    <n v="447"/>
    <n v="4731"/>
    <n v="0"/>
    <x v="11"/>
    <s v="Perseverance 6"/>
    <n v="2070"/>
    <x v="5"/>
    <x v="1"/>
  </r>
  <r>
    <n v="17"/>
    <d v="2061-09-05T00:00:00"/>
    <s v="MC-13"/>
    <s v="22.26N, 76.33E"/>
    <n v="389"/>
    <n v="4731"/>
    <n v="0"/>
    <x v="0"/>
    <s v="Viking 8"/>
    <n v="2054"/>
    <x v="0"/>
    <x v="0"/>
  </r>
  <r>
    <n v="36"/>
    <d v="2063-12-12T00:00:00"/>
    <s v="MC-16"/>
    <s v="5.05S, 146.77W"/>
    <n v="128"/>
    <n v="7752"/>
    <n v="0"/>
    <x v="21"/>
    <s v="Pathfinder 3"/>
    <n v="2061"/>
    <x v="23"/>
    <x v="1"/>
  </r>
  <r>
    <n v="76"/>
    <d v="2078-06-18T00:00:00"/>
    <s v="MC-07"/>
    <s v="41.58N, 171.19E"/>
    <n v="157"/>
    <n v="5255"/>
    <n v="0"/>
    <x v="4"/>
    <s v="Rosetta 25"/>
    <n v="2072"/>
    <x v="28"/>
    <x v="7"/>
  </r>
  <r>
    <n v="55"/>
    <d v="2071-09-18T00:00:00"/>
    <s v="MC-07"/>
    <s v="47.55N, 144.52E"/>
    <n v="163"/>
    <n v="2739"/>
    <n v="0"/>
    <x v="4"/>
    <s v="Opportunity 7"/>
    <n v="2066"/>
    <x v="19"/>
    <x v="3"/>
  </r>
  <r>
    <n v="100"/>
    <d v="2073-01-13T00:00:00"/>
    <s v="MC-30"/>
    <s v="66.18S, 147.32W"/>
    <n v="32"/>
    <n v="1526"/>
    <n v="1526"/>
    <x v="15"/>
    <s v="Perseverance 7"/>
    <n v="2070"/>
    <x v="24"/>
    <x v="5"/>
  </r>
  <r>
    <n v="99"/>
    <d v="2075-05-27T00:00:00"/>
    <s v="MC-05"/>
    <s v="41.31N, 19.10E"/>
    <n v="221"/>
    <n v="13527"/>
    <n v="0"/>
    <x v="2"/>
    <s v="Perseverance 6"/>
    <n v="2070"/>
    <x v="2"/>
    <x v="3"/>
  </r>
  <r>
    <n v="38"/>
    <d v="2063-11-24T00:00:00"/>
    <s v="MC-03"/>
    <s v="63.96N, 111.17W"/>
    <n v="124"/>
    <n v="84631"/>
    <n v="0"/>
    <x v="24"/>
    <s v="Pathfinder 7"/>
    <n v="2062"/>
    <x v="23"/>
    <x v="4"/>
  </r>
  <r>
    <n v="78"/>
    <d v="2074-07-03T00:00:00"/>
    <s v="MC-16"/>
    <s v="4.01S, 148.19W"/>
    <n v="204"/>
    <n v="1138"/>
    <n v="0"/>
    <x v="21"/>
    <s v="Rosetta 28"/>
    <n v="2073"/>
    <x v="11"/>
    <x v="4"/>
  </r>
  <r>
    <n v="30"/>
    <d v="2061-07-29T00:00:00"/>
    <s v="MC-09"/>
    <s v="7.82N, 96.35W"/>
    <n v="43"/>
    <n v="3764"/>
    <n v="3764"/>
    <x v="5"/>
    <s v="Deimos 8"/>
    <n v="2058"/>
    <x v="0"/>
    <x v="5"/>
  </r>
  <r>
    <n v="12"/>
    <d v="2057-05-26T00:00:00"/>
    <s v="MC-17"/>
    <s v="20.26S, 115.47W"/>
    <n v="45"/>
    <n v="2880"/>
    <n v="2880"/>
    <x v="20"/>
    <s v="Mariner 20"/>
    <n v="2055"/>
    <x v="16"/>
    <x v="1"/>
  </r>
  <r>
    <n v="46"/>
    <d v="2067-10-10T00:00:00"/>
    <s v="MC-24"/>
    <s v="61.57S, 126.83W"/>
    <n v="25"/>
    <n v="1656"/>
    <n v="1656"/>
    <x v="10"/>
    <s v="Spirit 13"/>
    <n v="2065"/>
    <x v="8"/>
    <x v="1"/>
  </r>
  <r>
    <n v="62"/>
    <d v="2067-07-16T00:00:00"/>
    <s v="MC-13"/>
    <s v="19.55N, 48.88E"/>
    <n v="157"/>
    <n v="11771"/>
    <n v="0"/>
    <x v="0"/>
    <s v="Rosetta 1"/>
    <n v="2065"/>
    <x v="8"/>
    <x v="1"/>
  </r>
  <r>
    <n v="32"/>
    <d v="2063-11-12T00:00:00"/>
    <s v="MC-18"/>
    <s v="18.71S, 78.28W"/>
    <n v="85"/>
    <n v="3167"/>
    <n v="3167"/>
    <x v="25"/>
    <s v="Deimos 11"/>
    <n v="2059"/>
    <x v="23"/>
    <x v="6"/>
  </r>
  <r>
    <n v="76"/>
    <d v="2075-10-08T00:00:00"/>
    <s v="MC-02"/>
    <s v="39.72N, 176.19W"/>
    <n v="47"/>
    <n v="5436"/>
    <n v="5436"/>
    <x v="29"/>
    <s v="Rosetta 25"/>
    <n v="2072"/>
    <x v="2"/>
    <x v="5"/>
  </r>
  <r>
    <n v="46"/>
    <d v="2067-01-08T00:00:00"/>
    <s v="MC-30"/>
    <s v="72.40S, 117.43W"/>
    <n v="48"/>
    <n v="84631"/>
    <n v="84631"/>
    <x v="15"/>
    <s v="Spirit 13"/>
    <n v="2065"/>
    <x v="8"/>
    <x v="1"/>
  </r>
  <r>
    <n v="42"/>
    <d v="2066-03-31T00:00:00"/>
    <s v="MC-07"/>
    <s v="36.91N, 169.25E"/>
    <n v="37"/>
    <n v="10654"/>
    <n v="10654"/>
    <x v="4"/>
    <s v="Spirit 6"/>
    <n v="2063"/>
    <x v="17"/>
    <x v="5"/>
  </r>
  <r>
    <n v="47"/>
    <d v="2075-07-07T00:00:00"/>
    <s v="MC-04"/>
    <s v="46.25N, 27.91W"/>
    <n v="34"/>
    <n v="11771"/>
    <n v="11771"/>
    <x v="7"/>
    <s v="Spirit 14"/>
    <n v="2065"/>
    <x v="2"/>
    <x v="2"/>
  </r>
  <r>
    <n v="11"/>
    <d v="2056-04-06T00:00:00"/>
    <s v="MC-30"/>
    <s v="66.42S, 30.46W"/>
    <n v="65"/>
    <n v="8255"/>
    <n v="8255"/>
    <x v="15"/>
    <s v="Mariner 16"/>
    <n v="2055"/>
    <x v="1"/>
    <x v="4"/>
  </r>
  <r>
    <n v="4"/>
    <d v="2053-06-30T00:00:00"/>
    <s v="MC-19"/>
    <s v="29.06S, 11.68W"/>
    <n v="163"/>
    <n v="1920"/>
    <n v="0"/>
    <x v="14"/>
    <s v="Mariner 9"/>
    <n v="2051"/>
    <x v="22"/>
    <x v="1"/>
  </r>
  <r>
    <n v="18"/>
    <d v="2056-07-26T00:00:00"/>
    <s v="MC-23"/>
    <s v="5.31S, 173.13E"/>
    <n v="1270"/>
    <n v="5812"/>
    <n v="0"/>
    <x v="6"/>
    <s v="Viking 10"/>
    <n v="2055"/>
    <x v="1"/>
    <x v="4"/>
  </r>
  <r>
    <n v="98"/>
    <d v="2074-09-22T00:00:00"/>
    <s v="MC-28"/>
    <s v="45.91S, 86.14E"/>
    <n v="72"/>
    <n v="31157"/>
    <n v="31157"/>
    <x v="18"/>
    <s v="Perseverance 5"/>
    <n v="2070"/>
    <x v="11"/>
    <x v="6"/>
  </r>
  <r>
    <n v="81"/>
    <d v="2069-01-11T00:00:00"/>
    <s v="MC-08"/>
    <s v="4.22N, 164.29W"/>
    <n v="120"/>
    <n v="3919"/>
    <n v="0"/>
    <x v="28"/>
    <s v="Phoenix 3"/>
    <n v="2068"/>
    <x v="12"/>
    <x v="4"/>
  </r>
  <r>
    <n v="90"/>
    <d v="2075-04-02T00:00:00"/>
    <s v="MC-24"/>
    <s v="63.81S, 171.40W"/>
    <n v="17"/>
    <n v="6832"/>
    <n v="6832"/>
    <x v="10"/>
    <s v="Phoenix 23"/>
    <n v="2072"/>
    <x v="2"/>
    <x v="5"/>
  </r>
  <r>
    <n v="29"/>
    <d v="2061-09-06T00:00:00"/>
    <s v="MC-16"/>
    <s v="18.64S, 155.07W"/>
    <n v="169"/>
    <n v="3167"/>
    <n v="0"/>
    <x v="21"/>
    <s v="Deimos 4"/>
    <n v="2058"/>
    <x v="0"/>
    <x v="5"/>
  </r>
  <r>
    <n v="69"/>
    <d v="2073-09-05T00:00:00"/>
    <s v="MC-01"/>
    <s v="80.75N, 168.43W"/>
    <n v="572"/>
    <n v="17718"/>
    <n v="0"/>
    <x v="19"/>
    <s v="Rosetta 13"/>
    <n v="2069"/>
    <x v="24"/>
    <x v="6"/>
  </r>
  <r>
    <n v="79"/>
    <d v="2076-05-06T00:00:00"/>
    <s v="MC-07"/>
    <s v="35.93N, 138.80E"/>
    <n v="90"/>
    <n v="883"/>
    <n v="883"/>
    <x v="4"/>
    <s v="Rosetta 29"/>
    <n v="2073"/>
    <x v="6"/>
    <x v="5"/>
  </r>
  <r>
    <n v="55"/>
    <d v="2071-03-22T00:00:00"/>
    <s v="MC-07"/>
    <s v="56.81N, 149.59E"/>
    <n v="47"/>
    <n v="7752"/>
    <n v="7752"/>
    <x v="4"/>
    <s v="Opportunity 7"/>
    <n v="2066"/>
    <x v="19"/>
    <x v="3"/>
  </r>
  <r>
    <n v="52"/>
    <d v="2067-12-15T00:00:00"/>
    <s v="MC-17"/>
    <s v="10.23S, 102.98W"/>
    <n v="389"/>
    <n v="7512"/>
    <n v="0"/>
    <x v="20"/>
    <s v="Opportunity 4"/>
    <n v="2065"/>
    <x v="8"/>
    <x v="1"/>
  </r>
  <r>
    <n v="2"/>
    <d v="2054-07-25T00:00:00"/>
    <s v="MC-22"/>
    <s v="10.50S, 121.05E"/>
    <n v="702"/>
    <n v="8791"/>
    <n v="0"/>
    <x v="9"/>
    <s v="Mariner 6"/>
    <n v="2050"/>
    <x v="21"/>
    <x v="6"/>
  </r>
  <r>
    <n v="65"/>
    <d v="2069-05-29T00:00:00"/>
    <s v="MC-19"/>
    <s v="1.18S, 5.87W"/>
    <n v="106"/>
    <n v="756"/>
    <n v="0"/>
    <x v="14"/>
    <s v="Rosetta 8"/>
    <n v="2067"/>
    <x v="12"/>
    <x v="1"/>
  </r>
  <r>
    <n v="38"/>
    <d v="2068-02-27T00:00:00"/>
    <s v="MC-01"/>
    <s v="75.45N, 106.00W"/>
    <n v="54"/>
    <n v="1656"/>
    <n v="1656"/>
    <x v="19"/>
    <s v="Pathfinder 7"/>
    <n v="2062"/>
    <x v="18"/>
    <x v="7"/>
  </r>
  <r>
    <n v="52"/>
    <d v="2069-10-28T00:00:00"/>
    <s v="MC-16"/>
    <s v="14.71S, 139.98W"/>
    <n v="524"/>
    <n v="3612"/>
    <n v="0"/>
    <x v="21"/>
    <s v="Opportunity 4"/>
    <n v="2065"/>
    <x v="12"/>
    <x v="6"/>
  </r>
  <r>
    <n v="56"/>
    <d v="2072-02-20T00:00:00"/>
    <s v="MC-25"/>
    <s v="32.68S, 75.49W"/>
    <n v="100"/>
    <n v="1267"/>
    <n v="1267"/>
    <x v="16"/>
    <s v="Opportunity 10"/>
    <n v="2067"/>
    <x v="5"/>
    <x v="3"/>
  </r>
  <r>
    <n v="31"/>
    <d v="2062-12-31T00:00:00"/>
    <s v="MC-03"/>
    <s v="42.34N, 113.19W"/>
    <n v="196"/>
    <n v="24621"/>
    <n v="0"/>
    <x v="24"/>
    <s v="Deimos 10"/>
    <n v="2059"/>
    <x v="20"/>
    <x v="5"/>
  </r>
  <r>
    <n v="99"/>
    <d v="2074-05-01T00:00:00"/>
    <s v="MC-05"/>
    <s v="42.77N, 23.22E"/>
    <n v="702"/>
    <n v="8000"/>
    <n v="0"/>
    <x v="2"/>
    <s v="Perseverance 6"/>
    <n v="2070"/>
    <x v="11"/>
    <x v="6"/>
  </r>
  <r>
    <n v="61"/>
    <d v="2070-09-01T00:00:00"/>
    <s v="MC-30"/>
    <s v="81.10S, 12.67W"/>
    <n v="365"/>
    <n v="4563"/>
    <n v="0"/>
    <x v="15"/>
    <s v="Opportunity 19"/>
    <n v="2069"/>
    <x v="10"/>
    <x v="4"/>
  </r>
  <r>
    <n v="44"/>
    <d v="2067-11-05T00:00:00"/>
    <s v="MC-07"/>
    <s v="43.89N, 148.40E"/>
    <n v="19"/>
    <n v="6832"/>
    <n v="6832"/>
    <x v="4"/>
    <s v="Spirit 11"/>
    <n v="2064"/>
    <x v="8"/>
    <x v="5"/>
  </r>
  <r>
    <n v="57"/>
    <d v="2068-12-13T00:00:00"/>
    <s v="MC-25"/>
    <s v="43.02S, 103.34W"/>
    <n v="39"/>
    <n v="5622"/>
    <n v="5622"/>
    <x v="16"/>
    <s v="Opportunity 13"/>
    <n v="2067"/>
    <x v="18"/>
    <x v="4"/>
  </r>
  <r>
    <n v="31"/>
    <d v="2062-01-22T00:00:00"/>
    <s v="MC-03"/>
    <s v="43.44N, 73.43W"/>
    <n v="43"/>
    <n v="5812"/>
    <n v="5812"/>
    <x v="24"/>
    <s v="Deimos 10"/>
    <n v="2059"/>
    <x v="20"/>
    <x v="5"/>
  </r>
  <r>
    <n v="56"/>
    <d v="2071-10-09T00:00:00"/>
    <s v="MC-18"/>
    <s v="13.50S, 76.72W"/>
    <n v="631"/>
    <n v="4731"/>
    <n v="0"/>
    <x v="25"/>
    <s v="Opportunity 10"/>
    <n v="2067"/>
    <x v="19"/>
    <x v="6"/>
  </r>
  <r>
    <n v="86"/>
    <d v="2073-11-14T00:00:00"/>
    <s v="MC-07"/>
    <s v="61.37N, 131.38E"/>
    <n v="11"/>
    <n v="3612"/>
    <n v="3612"/>
    <x v="4"/>
    <s v="Phoenix 16"/>
    <n v="2071"/>
    <x v="24"/>
    <x v="1"/>
  </r>
  <r>
    <n v="7"/>
    <d v="2056-02-03T00:00:00"/>
    <s v="MC-04"/>
    <s v="41.25N, 42.31W"/>
    <n v="93"/>
    <n v="11771"/>
    <n v="11771"/>
    <x v="7"/>
    <s v="Mariner 12"/>
    <n v="2053"/>
    <x v="1"/>
    <x v="5"/>
  </r>
  <r>
    <n v="86"/>
    <d v="2076-12-26T00:00:00"/>
    <s v="MC-06"/>
    <s v="55.56N, 104.84E"/>
    <n v="47"/>
    <n v="45837"/>
    <n v="45837"/>
    <x v="8"/>
    <s v="Phoenix 16"/>
    <n v="2071"/>
    <x v="6"/>
    <x v="3"/>
  </r>
  <r>
    <n v="53"/>
    <d v="2066-08-18T00:00:00"/>
    <s v="MC-30"/>
    <s v="87.47S, 172.03W"/>
    <n v="70"/>
    <n v="15109"/>
    <n v="15109"/>
    <x v="15"/>
    <s v="Opportunity 5"/>
    <n v="2065"/>
    <x v="17"/>
    <x v="4"/>
  </r>
  <r>
    <n v="35"/>
    <d v="2063-08-25T00:00:00"/>
    <s v="MC-17"/>
    <s v="21.43S, 111.52W"/>
    <n v="204"/>
    <n v="5436"/>
    <n v="0"/>
    <x v="20"/>
    <s v="Pathfinder 2"/>
    <n v="2060"/>
    <x v="23"/>
    <x v="5"/>
  </r>
  <r>
    <n v="47"/>
    <d v="2074-10-04T00:00:00"/>
    <s v="MC-11"/>
    <s v="9.04N, 2.52W"/>
    <n v="1057"/>
    <n v="7512"/>
    <n v="0"/>
    <x v="22"/>
    <s v="Spirit 14"/>
    <n v="2065"/>
    <x v="11"/>
    <x v="10"/>
  </r>
  <r>
    <n v="77"/>
    <d v="2077-06-19T00:00:00"/>
    <s v="MC-28"/>
    <s v="42.00S, 89.96E"/>
    <n v="32"/>
    <n v="17718"/>
    <n v="17718"/>
    <x v="18"/>
    <s v="Rosetta 27"/>
    <n v="2073"/>
    <x v="25"/>
    <x v="6"/>
  </r>
  <r>
    <n v="31"/>
    <d v="2061-04-26T00:00:00"/>
    <s v="MC-03"/>
    <s v="64.13N, 91.07W"/>
    <n v="181"/>
    <n v="29243"/>
    <n v="0"/>
    <x v="24"/>
    <s v="Deimos 10"/>
    <n v="2059"/>
    <x v="0"/>
    <x v="1"/>
  </r>
  <r>
    <n v="8"/>
    <d v="2055-04-18T00:00:00"/>
    <s v="MC-27"/>
    <s v="53.29S, 20.42E"/>
    <n v="20"/>
    <n v="63326"/>
    <n v="63326"/>
    <x v="17"/>
    <s v="Mariner 13"/>
    <n v="2053"/>
    <x v="9"/>
    <x v="1"/>
  </r>
  <r>
    <n v="2"/>
    <d v="2051-07-01T00:00:00"/>
    <s v="MC-14"/>
    <s v="12.41N, 94.56E"/>
    <n v="204"/>
    <n v="8255"/>
    <n v="0"/>
    <x v="1"/>
    <s v="Mariner 6"/>
    <n v="2050"/>
    <x v="27"/>
    <x v="4"/>
  </r>
  <r>
    <n v="34"/>
    <d v="2064-08-26T00:00:00"/>
    <s v="MC-06"/>
    <s v="34.37N, 106.23E"/>
    <n v="175"/>
    <n v="7752"/>
    <n v="0"/>
    <x v="8"/>
    <s v="Deimos 14"/>
    <n v="2060"/>
    <x v="15"/>
    <x v="6"/>
  </r>
  <r>
    <n v="76"/>
    <d v="2074-02-05T00:00:00"/>
    <s v="MC-07"/>
    <s v="44.75N, 155.04E"/>
    <n v="133"/>
    <n v="6409"/>
    <n v="0"/>
    <x v="4"/>
    <s v="Rosetta 25"/>
    <n v="2072"/>
    <x v="11"/>
    <x v="1"/>
  </r>
  <r>
    <n v="99"/>
    <d v="2075-06-09T00:00:00"/>
    <s v="MC-05"/>
    <s v="44.90N, 9.46E"/>
    <n v="50"/>
    <n v="27536"/>
    <n v="27536"/>
    <x v="2"/>
    <s v="Perseverance 6"/>
    <n v="2070"/>
    <x v="2"/>
    <x v="3"/>
  </r>
  <r>
    <n v="54"/>
    <d v="2068-05-04T00:00:00"/>
    <s v="MC-14"/>
    <s v="16.62N, 111.70E"/>
    <n v="93"/>
    <n v="6205"/>
    <n v="6205"/>
    <x v="1"/>
    <s v="Opportunity 6"/>
    <n v="2065"/>
    <x v="18"/>
    <x v="5"/>
  </r>
  <r>
    <n v="72"/>
    <d v="2072-02-26T00:00:00"/>
    <s v="MC-17"/>
    <s v="13.17S, 124.18W"/>
    <n v="27"/>
    <n v="3022"/>
    <n v="3022"/>
    <x v="20"/>
    <s v="Rosetta 16"/>
    <n v="2071"/>
    <x v="5"/>
    <x v="4"/>
  </r>
  <r>
    <n v="28"/>
    <d v="2061-11-09T00:00:00"/>
    <s v="MC-30"/>
    <s v="80.80S, 66.03W"/>
    <n v="65"/>
    <n v="21171"/>
    <n v="21171"/>
    <x v="15"/>
    <s v="Deimos 3"/>
    <n v="2058"/>
    <x v="0"/>
    <x v="5"/>
  </r>
  <r>
    <n v="28"/>
    <d v="2063-04-04T00:00:00"/>
    <s v="MC-25"/>
    <s v="41.11S, 65.01W"/>
    <n v="32"/>
    <n v="11771"/>
    <n v="11771"/>
    <x v="16"/>
    <s v="Deimos 3"/>
    <n v="2058"/>
    <x v="23"/>
    <x v="3"/>
  </r>
  <r>
    <n v="98"/>
    <d v="2071-02-02T00:00:00"/>
    <s v="MC-28"/>
    <s v="53.13S, 76.64E"/>
    <n v="447"/>
    <n v="12605"/>
    <n v="0"/>
    <x v="18"/>
    <s v="Perseverance 5"/>
    <n v="2070"/>
    <x v="19"/>
    <x v="4"/>
  </r>
  <r>
    <n v="8"/>
    <d v="2056-06-25T00:00:00"/>
    <s v="MC-27"/>
    <s v="57.71S, 24.89E"/>
    <n v="212"/>
    <n v="7052"/>
    <n v="0"/>
    <x v="17"/>
    <s v="Mariner 13"/>
    <n v="2053"/>
    <x v="1"/>
    <x v="5"/>
  </r>
  <r>
    <n v="74"/>
    <d v="2073-05-13T00:00:00"/>
    <s v="MC-12"/>
    <s v="13.53N, 5.58E"/>
    <n v="117"/>
    <n v="5255"/>
    <n v="0"/>
    <x v="11"/>
    <s v="Rosetta 21"/>
    <n v="2071"/>
    <x v="24"/>
    <x v="1"/>
  </r>
  <r>
    <n v="96"/>
    <d v="2068-11-06T00:00:00"/>
    <s v="MC-01"/>
    <s v="81.97N, 178.29W"/>
    <n v="61"/>
    <n v="17718"/>
    <n v="17718"/>
    <x v="19"/>
    <s v="Dawn 9"/>
    <n v="2067"/>
    <x v="18"/>
    <x v="4"/>
  </r>
  <r>
    <n v="83"/>
    <d v="2070-12-08T00:00:00"/>
    <s v="MC-01"/>
    <s v="73.18N, 87.19E"/>
    <n v="109"/>
    <n v="7279"/>
    <n v="0"/>
    <x v="19"/>
    <s v="Phoenix 11"/>
    <n v="2069"/>
    <x v="10"/>
    <x v="4"/>
  </r>
  <r>
    <n v="35"/>
    <d v="2064-07-28T00:00:00"/>
    <s v="MC-17"/>
    <s v="3.01S, 97.70W"/>
    <n v="188"/>
    <n v="5255"/>
    <n v="0"/>
    <x v="20"/>
    <s v="Pathfinder 2"/>
    <n v="2060"/>
    <x v="15"/>
    <x v="6"/>
  </r>
  <r>
    <n v="27"/>
    <d v="2062-02-23T00:00:00"/>
    <s v="MC-28"/>
    <s v="53.64S, 104.04E"/>
    <n v="702"/>
    <n v="10313"/>
    <n v="0"/>
    <x v="18"/>
    <s v="Phobos 6"/>
    <n v="2054"/>
    <x v="20"/>
    <x v="8"/>
  </r>
  <r>
    <n v="28"/>
    <d v="2061-07-11T00:00:00"/>
    <s v="MC-30"/>
    <s v="67.38S, 89.46W"/>
    <n v="47"/>
    <n v="24621"/>
    <n v="24621"/>
    <x v="15"/>
    <s v="Deimos 3"/>
    <n v="2058"/>
    <x v="0"/>
    <x v="5"/>
  </r>
  <r>
    <n v="47"/>
    <d v="2072-09-07T00:00:00"/>
    <s v="MC-11"/>
    <s v="4.53N, 10.47W"/>
    <n v="72"/>
    <n v="1267"/>
    <n v="1267"/>
    <x v="22"/>
    <s v="Spirit 14"/>
    <n v="2065"/>
    <x v="5"/>
    <x v="0"/>
  </r>
  <r>
    <n v="52"/>
    <d v="2068-02-06T00:00:00"/>
    <s v="MC-09"/>
    <s v="26.02N, 109.76W"/>
    <n v="45"/>
    <n v="7052"/>
    <n v="7052"/>
    <x v="5"/>
    <s v="Opportunity 4"/>
    <n v="2065"/>
    <x v="18"/>
    <x v="5"/>
  </r>
  <r>
    <n v="66"/>
    <d v="2069-10-04T00:00:00"/>
    <s v="MC-15"/>
    <s v="2.70N, 166.30E"/>
    <n v="231"/>
    <n v="5622"/>
    <n v="0"/>
    <x v="12"/>
    <s v="Rosetta 9"/>
    <n v="2067"/>
    <x v="12"/>
    <x v="1"/>
  </r>
  <r>
    <n v="14"/>
    <d v="2054-11-27T00:00:00"/>
    <s v="MC-11"/>
    <s v="25.04N, 10.19W"/>
    <n v="9"/>
    <n v="2054"/>
    <n v="2054"/>
    <x v="22"/>
    <s v="Viking 4"/>
    <n v="2053"/>
    <x v="21"/>
    <x v="4"/>
  </r>
  <r>
    <n v="56"/>
    <d v="2073-04-15T00:00:00"/>
    <s v="MC-25"/>
    <s v="54.87S, 61.48W"/>
    <n v="30"/>
    <n v="38630"/>
    <n v="38630"/>
    <x v="16"/>
    <s v="Opportunity 10"/>
    <n v="2067"/>
    <x v="24"/>
    <x v="7"/>
  </r>
  <r>
    <n v="28"/>
    <d v="2061-07-31T00:00:00"/>
    <s v="MC-25"/>
    <s v="54.94S, 68.56W"/>
    <n v="307"/>
    <n v="9985"/>
    <n v="0"/>
    <x v="16"/>
    <s v="Deimos 3"/>
    <n v="2058"/>
    <x v="0"/>
    <x v="5"/>
  </r>
  <r>
    <n v="31"/>
    <d v="2063-02-10T00:00:00"/>
    <s v="MC-03"/>
    <s v="45.96N, 116.45W"/>
    <n v="175"/>
    <n v="2739"/>
    <n v="0"/>
    <x v="24"/>
    <s v="Deimos 10"/>
    <n v="2059"/>
    <x v="23"/>
    <x v="6"/>
  </r>
  <r>
    <n v="15"/>
    <d v="2055-03-01T00:00:00"/>
    <s v="MC-24"/>
    <s v="31.94S, 155.23W"/>
    <n v="37"/>
    <n v="8791"/>
    <n v="8791"/>
    <x v="10"/>
    <s v="Viking 5"/>
    <n v="2053"/>
    <x v="9"/>
    <x v="1"/>
  </r>
  <r>
    <n v="42"/>
    <d v="2066-11-27T00:00:00"/>
    <s v="MC-15"/>
    <s v="25.32N, 161.04E"/>
    <n v="128"/>
    <n v="7052"/>
    <n v="0"/>
    <x v="12"/>
    <s v="Spirit 6"/>
    <n v="2063"/>
    <x v="17"/>
    <x v="5"/>
  </r>
  <r>
    <n v="86"/>
    <d v="2072-03-14T00:00:00"/>
    <s v="MC-01"/>
    <s v="67.73N, 110.83E"/>
    <n v="48"/>
    <n v="14025"/>
    <n v="14025"/>
    <x v="19"/>
    <s v="Phoenix 16"/>
    <n v="2071"/>
    <x v="5"/>
    <x v="4"/>
  </r>
  <r>
    <n v="5"/>
    <d v="2056-01-28T00:00:00"/>
    <s v="MC-21"/>
    <s v="14.01S, 49.96E"/>
    <n v="54"/>
    <n v="4563"/>
    <n v="4563"/>
    <x v="27"/>
    <s v="Mariner 10"/>
    <n v="2051"/>
    <x v="1"/>
    <x v="3"/>
  </r>
  <r>
    <n v="39"/>
    <d v="2065-05-03T00:00:00"/>
    <s v="MC-24"/>
    <s v="48.47S, 175.13W"/>
    <n v="77"/>
    <n v="22220"/>
    <n v="22220"/>
    <x v="10"/>
    <s v="Pathfinder 9"/>
    <n v="2062"/>
    <x v="13"/>
    <x v="5"/>
  </r>
  <r>
    <n v="92"/>
    <d v="2075-02-03T00:00:00"/>
    <s v="MC-01"/>
    <s v="76.47N, 57.33E"/>
    <n v="117"/>
    <n v="2461"/>
    <n v="0"/>
    <x v="19"/>
    <s v="Phoenix 28"/>
    <n v="2073"/>
    <x v="2"/>
    <x v="1"/>
  </r>
  <r>
    <n v="5"/>
    <d v="2057-06-17T00:00:00"/>
    <s v="MC-21"/>
    <s v="1.32S, 67.58E"/>
    <n v="61"/>
    <n v="2188"/>
    <n v="2188"/>
    <x v="27"/>
    <s v="Mariner 10"/>
    <n v="2051"/>
    <x v="16"/>
    <x v="7"/>
  </r>
  <r>
    <n v="61"/>
    <d v="2072-12-03T00:00:00"/>
    <s v="MC-26"/>
    <s v="59.48S, 30.77W"/>
    <n v="54"/>
    <n v="1920"/>
    <n v="1920"/>
    <x v="13"/>
    <s v="Opportunity 19"/>
    <n v="2069"/>
    <x v="5"/>
    <x v="5"/>
  </r>
  <r>
    <n v="7"/>
    <d v="2054-02-01T00:00:00"/>
    <s v="MC-04"/>
    <s v="43.68N, 53.54W"/>
    <n v="36"/>
    <n v="11382"/>
    <n v="11382"/>
    <x v="7"/>
    <s v="Mariner 12"/>
    <n v="2053"/>
    <x v="21"/>
    <x v="4"/>
  </r>
  <r>
    <n v="66"/>
    <d v="2071-06-01T00:00:00"/>
    <s v="MC-14"/>
    <s v="29.15N, 132.26E"/>
    <n v="57"/>
    <n v="4902"/>
    <n v="4902"/>
    <x v="1"/>
    <s v="Rosetta 9"/>
    <n v="2067"/>
    <x v="19"/>
    <x v="6"/>
  </r>
  <r>
    <n v="18"/>
    <d v="2056-11-22T00:00:00"/>
    <s v="MC-29"/>
    <s v="44.63S, 150.83E"/>
    <n v="147"/>
    <n v="3764"/>
    <n v="0"/>
    <x v="3"/>
    <s v="Viking 10"/>
    <n v="2055"/>
    <x v="1"/>
    <x v="4"/>
  </r>
  <r>
    <n v="5"/>
    <d v="2055-07-02T00:00:00"/>
    <s v="MC-21"/>
    <s v="13.65S, 48.70E"/>
    <n v="106"/>
    <n v="2188"/>
    <n v="0"/>
    <x v="27"/>
    <s v="Mariner 10"/>
    <n v="2051"/>
    <x v="9"/>
    <x v="6"/>
  </r>
  <r>
    <n v="46"/>
    <d v="2067-07-31T00:00:00"/>
    <s v="MC-24"/>
    <s v="62.50S, 126.79W"/>
    <n v="1057"/>
    <n v="13054"/>
    <n v="0"/>
    <x v="10"/>
    <s v="Spirit 13"/>
    <n v="2065"/>
    <x v="8"/>
    <x v="1"/>
  </r>
  <r>
    <n v="75"/>
    <d v="2072-12-17T00:00:00"/>
    <s v="MC-28"/>
    <s v="43.05S, 110.47E"/>
    <n v="152"/>
    <n v="5255"/>
    <n v="0"/>
    <x v="18"/>
    <s v="Rosetta 22"/>
    <n v="2071"/>
    <x v="5"/>
    <x v="4"/>
  </r>
  <r>
    <n v="5"/>
    <d v="2053-01-23T00:00:00"/>
    <s v="MC-21"/>
    <s v="17.42S, 47.79E"/>
    <n v="120"/>
    <n v="883"/>
    <n v="0"/>
    <x v="27"/>
    <s v="Mariner 10"/>
    <n v="2051"/>
    <x v="22"/>
    <x v="1"/>
  </r>
  <r>
    <n v="55"/>
    <d v="2069-04-04T00:00:00"/>
    <s v="MC-07"/>
    <s v="44.49N, 156.74E"/>
    <n v="50"/>
    <n v="41937"/>
    <n v="41937"/>
    <x v="4"/>
    <s v="Opportunity 7"/>
    <n v="2066"/>
    <x v="12"/>
    <x v="5"/>
  </r>
  <r>
    <n v="84"/>
    <d v="2071-09-04T00:00:00"/>
    <s v="MC-07"/>
    <s v="61.07N, 136.30E"/>
    <n v="572"/>
    <n v="45837"/>
    <n v="0"/>
    <x v="4"/>
    <s v="Phoenix 12"/>
    <n v="2069"/>
    <x v="19"/>
    <x v="1"/>
  </r>
  <r>
    <n v="87"/>
    <d v="2072-12-20T00:00:00"/>
    <s v="MC-19"/>
    <s v="22.46S, 38.02W"/>
    <n v="93"/>
    <n v="1656"/>
    <n v="1656"/>
    <x v="14"/>
    <s v="Phoenix 17"/>
    <n v="2071"/>
    <x v="5"/>
    <x v="4"/>
  </r>
  <r>
    <n v="75"/>
    <d v="2077-06-05T00:00:00"/>
    <s v="MC-28"/>
    <s v="39.39S, 104.18E"/>
    <n v="157"/>
    <n v="8255"/>
    <n v="0"/>
    <x v="18"/>
    <s v="Rosetta 22"/>
    <n v="2071"/>
    <x v="25"/>
    <x v="7"/>
  </r>
  <r>
    <n v="79"/>
    <d v="2075-12-04T00:00:00"/>
    <s v="MC-14"/>
    <s v="20.14N, 119.62E"/>
    <n v="54"/>
    <n v="2188"/>
    <n v="2188"/>
    <x v="1"/>
    <s v="Rosetta 29"/>
    <n v="2073"/>
    <x v="2"/>
    <x v="1"/>
  </r>
  <r>
    <n v="32"/>
    <d v="2066-10-31T00:00:00"/>
    <s v="MC-25"/>
    <s v="35.08S, 87.65W"/>
    <n v="25"/>
    <n v="3919"/>
    <n v="3919"/>
    <x v="16"/>
    <s v="Deimos 11"/>
    <n v="2059"/>
    <x v="17"/>
    <x v="0"/>
  </r>
  <r>
    <n v="38"/>
    <d v="2064-03-30T00:00:00"/>
    <s v="MC-01"/>
    <s v="88.01N, 93.33W"/>
    <n v="48"/>
    <n v="7052"/>
    <n v="7052"/>
    <x v="19"/>
    <s v="Pathfinder 7"/>
    <n v="2062"/>
    <x v="15"/>
    <x v="1"/>
  </r>
  <r>
    <n v="7"/>
    <d v="2055-06-30T00:00:00"/>
    <s v="MC-04"/>
    <s v="36.90N, 50.90W"/>
    <n v="93"/>
    <n v="5436"/>
    <n v="5436"/>
    <x v="7"/>
    <s v="Mariner 12"/>
    <n v="2053"/>
    <x v="9"/>
    <x v="1"/>
  </r>
  <r>
    <n v="76"/>
    <d v="2079-12-15T00:00:00"/>
    <s v="MC-15"/>
    <s v="26.31N, 154.59E"/>
    <n v="572"/>
    <n v="15700"/>
    <n v="0"/>
    <x v="12"/>
    <s v="Rosetta 25"/>
    <n v="2072"/>
    <x v="30"/>
    <x v="0"/>
  </r>
  <r>
    <n v="100"/>
    <d v="2074-01-22T00:00:00"/>
    <s v="MC-24"/>
    <s v="53.90S, 170.02W"/>
    <n v="905"/>
    <n v="3167"/>
    <n v="0"/>
    <x v="10"/>
    <s v="Perseverance 7"/>
    <n v="2070"/>
    <x v="11"/>
    <x v="6"/>
  </r>
  <r>
    <n v="49"/>
    <d v="2069-05-24T00:00:00"/>
    <s v="MC-26"/>
    <s v="41.70S, 25.78W"/>
    <n v="59"/>
    <n v="5622"/>
    <n v="5622"/>
    <x v="13"/>
    <s v="Spirit 16"/>
    <n v="2066"/>
    <x v="12"/>
    <x v="5"/>
  </r>
  <r>
    <n v="67"/>
    <d v="2069-02-12T00:00:00"/>
    <s v="MC-26"/>
    <s v="31.61S, 45.05W"/>
    <n v="113"/>
    <n v="9074"/>
    <n v="0"/>
    <x v="13"/>
    <s v="Rosetta 10"/>
    <n v="2068"/>
    <x v="12"/>
    <x v="4"/>
  </r>
  <r>
    <n v="27"/>
    <d v="2057-01-29T00:00:00"/>
    <s v="MC-30"/>
    <s v="75.08S, 114.53E"/>
    <n v="137"/>
    <n v="16330"/>
    <n v="0"/>
    <x v="15"/>
    <s v="Phobos 6"/>
    <n v="2054"/>
    <x v="16"/>
    <x v="5"/>
  </r>
  <r>
    <n v="45"/>
    <d v="2067-03-22T00:00:00"/>
    <s v="MC-13"/>
    <s v="14.63N, 53.86E"/>
    <n v="147"/>
    <n v="1526"/>
    <n v="0"/>
    <x v="0"/>
    <s v="Spirit 12"/>
    <n v="2064"/>
    <x v="8"/>
    <x v="5"/>
  </r>
  <r>
    <n v="77"/>
    <d v="2075-03-23T00:00:00"/>
    <s v="MC-28"/>
    <s v="38.12S, 111.21E"/>
    <n v="163"/>
    <n v="18486"/>
    <n v="0"/>
    <x v="18"/>
    <s v="Rosetta 27"/>
    <n v="2073"/>
    <x v="2"/>
    <x v="1"/>
  </r>
  <r>
    <n v="5"/>
    <d v="2052-09-04T00:00:00"/>
    <s v="MC-13"/>
    <s v="2.57N, 68.92E"/>
    <n v="307"/>
    <n v="756"/>
    <n v="0"/>
    <x v="0"/>
    <s v="Mariner 10"/>
    <n v="2051"/>
    <x v="7"/>
    <x v="4"/>
  </r>
  <r>
    <n v="95"/>
    <d v="2073-12-18T00:00:00"/>
    <s v="MC-09"/>
    <s v="16.33N, 93.65W"/>
    <n v="85"/>
    <n v="5812"/>
    <n v="5812"/>
    <x v="5"/>
    <s v="Dawn 6"/>
    <n v="2067"/>
    <x v="24"/>
    <x v="7"/>
  </r>
  <r>
    <n v="85"/>
    <d v="2072-10-04T00:00:00"/>
    <s v="MC-14"/>
    <s v="7.22N, 119.64E"/>
    <n v="157"/>
    <n v="3764"/>
    <n v="0"/>
    <x v="1"/>
    <s v="Phoenix 13"/>
    <n v="2070"/>
    <x v="5"/>
    <x v="1"/>
  </r>
  <r>
    <n v="5"/>
    <d v="2060-01-19T00:00:00"/>
    <s v="MC-21"/>
    <s v="16.49S, 47.82E"/>
    <n v="57"/>
    <n v="883"/>
    <n v="883"/>
    <x v="27"/>
    <s v="Mariner 10"/>
    <n v="2051"/>
    <x v="14"/>
    <x v="10"/>
  </r>
  <r>
    <n v="12"/>
    <d v="2059-02-03T00:00:00"/>
    <s v="MC-17"/>
    <s v="7.13S, 124.92W"/>
    <n v="169"/>
    <n v="1267"/>
    <n v="0"/>
    <x v="20"/>
    <s v="Mariner 20"/>
    <n v="2055"/>
    <x v="3"/>
    <x v="6"/>
  </r>
  <r>
    <n v="11"/>
    <d v="2056-11-07T00:00:00"/>
    <s v="MC-26"/>
    <s v="56.30S, 19.56W"/>
    <n v="17"/>
    <n v="16330"/>
    <n v="16330"/>
    <x v="13"/>
    <s v="Mariner 16"/>
    <n v="2055"/>
    <x v="1"/>
    <x v="4"/>
  </r>
  <r>
    <n v="23"/>
    <d v="2055-07-07T00:00:00"/>
    <s v="MC-16"/>
    <s v="9.22S, 149.18W"/>
    <n v="37"/>
    <n v="5622"/>
    <n v="5622"/>
    <x v="21"/>
    <s v="Phobos 2"/>
    <n v="2053"/>
    <x v="9"/>
    <x v="1"/>
  </r>
  <r>
    <n v="27"/>
    <d v="2060-05-31T00:00:00"/>
    <s v="MC-30"/>
    <s v="82.30S, 93.17E"/>
    <n v="34"/>
    <n v="1010"/>
    <n v="1010"/>
    <x v="15"/>
    <s v="Phobos 6"/>
    <n v="2054"/>
    <x v="14"/>
    <x v="7"/>
  </r>
  <r>
    <n v="36"/>
    <d v="2062-03-01T00:00:00"/>
    <s v="MC-16"/>
    <s v="6.47S, 177.15W"/>
    <n v="70"/>
    <n v="6006"/>
    <n v="6006"/>
    <x v="21"/>
    <s v="Pathfinder 3"/>
    <n v="2061"/>
    <x v="20"/>
    <x v="4"/>
  </r>
  <r>
    <n v="32"/>
    <d v="2064-05-04T00:00:00"/>
    <s v="MC-25"/>
    <s v="32.76S, 106.51W"/>
    <n v="152"/>
    <n v="8519"/>
    <n v="0"/>
    <x v="16"/>
    <s v="Deimos 11"/>
    <n v="2059"/>
    <x v="15"/>
    <x v="3"/>
  </r>
  <r>
    <n v="99"/>
    <d v="2075-11-15T00:00:00"/>
    <s v="MC-05"/>
    <s v="39.92N, 21.00E"/>
    <n v="147"/>
    <n v="18486"/>
    <n v="0"/>
    <x v="2"/>
    <s v="Perseverance 6"/>
    <n v="2070"/>
    <x v="2"/>
    <x v="3"/>
  </r>
  <r>
    <n v="5"/>
    <d v="2059-08-27T00:00:00"/>
    <s v="MC-21"/>
    <s v="11.08S, 59.11E"/>
    <n v="905"/>
    <n v="8791"/>
    <n v="0"/>
    <x v="27"/>
    <s v="Mariner 10"/>
    <n v="2051"/>
    <x v="3"/>
    <x v="8"/>
  </r>
  <r>
    <n v="83"/>
    <d v="2070-06-20T00:00:00"/>
    <s v="MC-01"/>
    <s v="70.46N, 88.78E"/>
    <n v="77"/>
    <n v="23366"/>
    <n v="23366"/>
    <x v="19"/>
    <s v="Phoenix 11"/>
    <n v="2069"/>
    <x v="10"/>
    <x v="4"/>
  </r>
  <r>
    <n v="71"/>
    <d v="2072-01-25T00:00:00"/>
    <s v="MC-24"/>
    <s v="41.28S, 157.76W"/>
    <n v="37"/>
    <n v="15700"/>
    <n v="15700"/>
    <x v="10"/>
    <s v="Rosetta 15"/>
    <n v="2070"/>
    <x v="5"/>
    <x v="1"/>
  </r>
  <r>
    <n v="83"/>
    <d v="2071-02-20T00:00:00"/>
    <s v="MC-06"/>
    <s v="59.19N, 69.83E"/>
    <n v="96"/>
    <n v="11382"/>
    <n v="11382"/>
    <x v="8"/>
    <s v="Phoenix 11"/>
    <n v="2069"/>
    <x v="19"/>
    <x v="1"/>
  </r>
  <r>
    <n v="91"/>
    <d v="2074-03-25T00:00:00"/>
    <s v="MC-01"/>
    <s v="83.54N, 135.37W"/>
    <n v="9"/>
    <n v="29243"/>
    <n v="29243"/>
    <x v="19"/>
    <s v="Phoenix 27"/>
    <n v="2073"/>
    <x v="11"/>
    <x v="4"/>
  </r>
  <r>
    <n v="72"/>
    <d v="2076-02-13T00:00:00"/>
    <s v="MC-24"/>
    <s v="37.13S, 128.55W"/>
    <n v="117"/>
    <n v="3461"/>
    <n v="0"/>
    <x v="10"/>
    <s v="Rosetta 16"/>
    <n v="2071"/>
    <x v="6"/>
    <x v="3"/>
  </r>
  <r>
    <n v="42"/>
    <d v="2066-11-03T00:00:00"/>
    <s v="MC-07"/>
    <s v="32.74N, 137.32E"/>
    <n v="9"/>
    <n v="21171"/>
    <n v="21171"/>
    <x v="4"/>
    <s v="Spirit 6"/>
    <n v="2063"/>
    <x v="17"/>
    <x v="5"/>
  </r>
  <r>
    <n v="45"/>
    <d v="2065-07-27T00:00:00"/>
    <s v="MC-21"/>
    <s v="2.80S, 76.67E"/>
    <n v="59"/>
    <n v="4076"/>
    <n v="4076"/>
    <x v="27"/>
    <s v="Spirit 12"/>
    <n v="2064"/>
    <x v="13"/>
    <x v="4"/>
  </r>
  <r>
    <n v="8"/>
    <d v="2055-10-07T00:00:00"/>
    <s v="MC-30"/>
    <s v="74.38S, 31.50E"/>
    <n v="75"/>
    <n v="6618"/>
    <n v="6618"/>
    <x v="15"/>
    <s v="Mariner 13"/>
    <n v="2053"/>
    <x v="9"/>
    <x v="1"/>
  </r>
  <r>
    <n v="38"/>
    <d v="2064-03-09T00:00:00"/>
    <s v="MC-01"/>
    <s v="72.03N, 130.73W"/>
    <n v="61"/>
    <n v="2188"/>
    <n v="2188"/>
    <x v="19"/>
    <s v="Pathfinder 7"/>
    <n v="2062"/>
    <x v="15"/>
    <x v="1"/>
  </r>
  <r>
    <n v="69"/>
    <d v="2073-08-09T00:00:00"/>
    <s v="MC-01"/>
    <s v="87.06N, 152.76E"/>
    <n v="524"/>
    <n v="7512"/>
    <n v="0"/>
    <x v="19"/>
    <s v="Rosetta 13"/>
    <n v="2069"/>
    <x v="24"/>
    <x v="6"/>
  </r>
  <r>
    <n v="6"/>
    <d v="2054-08-09T00:00:00"/>
    <s v="MC-01"/>
    <s v="72.56N, 143.41E"/>
    <n v="20"/>
    <n v="5436"/>
    <n v="5436"/>
    <x v="19"/>
    <s v="Mariner 11"/>
    <n v="2052"/>
    <x v="21"/>
    <x v="1"/>
  </r>
  <r>
    <n v="70"/>
    <d v="2071-05-02T00:00:00"/>
    <s v="MC-18"/>
    <s v="24.65S, 47.91W"/>
    <n v="103"/>
    <n v="6205"/>
    <n v="0"/>
    <x v="25"/>
    <s v="Rosetta 14"/>
    <n v="2069"/>
    <x v="19"/>
    <x v="1"/>
  </r>
  <r>
    <n v="46"/>
    <d v="2066-02-05T00:00:00"/>
    <s v="MC-25"/>
    <s v="48.56S, 101.17W"/>
    <n v="241"/>
    <n v="4076"/>
    <n v="0"/>
    <x v="16"/>
    <s v="Spirit 13"/>
    <n v="2065"/>
    <x v="17"/>
    <x v="4"/>
  </r>
  <r>
    <n v="33"/>
    <d v="2060-11-17T00:00:00"/>
    <s v="MC-05"/>
    <s v="63.94N, 47.68E"/>
    <n v="30"/>
    <n v="50510"/>
    <n v="50510"/>
    <x v="2"/>
    <s v="Deimos 13"/>
    <n v="2060"/>
    <x v="14"/>
    <x v="9"/>
  </r>
  <r>
    <n v="25"/>
    <d v="2055-04-12T00:00:00"/>
    <s v="MC-24"/>
    <s v="41.84S, 162.43W"/>
    <n v="482"/>
    <n v="2188"/>
    <n v="0"/>
    <x v="10"/>
    <s v="Phobos 4"/>
    <n v="2054"/>
    <x v="9"/>
    <x v="4"/>
  </r>
  <r>
    <n v="47"/>
    <d v="2068-08-31T00:00:00"/>
    <s v="MC-11"/>
    <s v="23.19N, 8.51W"/>
    <n v="59"/>
    <n v="8000"/>
    <n v="8000"/>
    <x v="22"/>
    <s v="Spirit 14"/>
    <n v="2065"/>
    <x v="18"/>
    <x v="5"/>
  </r>
  <r>
    <n v="51"/>
    <d v="2066-09-11T00:00:00"/>
    <s v="MC-26"/>
    <s v="59.40S, 59.43W"/>
    <n v="32"/>
    <n v="1267"/>
    <n v="1267"/>
    <x v="13"/>
    <s v="Opportunity 3"/>
    <n v="2064"/>
    <x v="17"/>
    <x v="1"/>
  </r>
  <r>
    <n v="27"/>
    <d v="2055-07-18T00:00:00"/>
    <s v="MC-30"/>
    <s v="77.35S, 80.02E"/>
    <n v="196"/>
    <n v="23366"/>
    <n v="0"/>
    <x v="15"/>
    <s v="Phobos 6"/>
    <n v="2054"/>
    <x v="9"/>
    <x v="4"/>
  </r>
  <r>
    <n v="37"/>
    <d v="2063-02-13T00:00:00"/>
    <s v="MC-14"/>
    <s v="10.89N, 133.48E"/>
    <n v="109"/>
    <n v="8255"/>
    <n v="0"/>
    <x v="1"/>
    <s v="Pathfinder 5"/>
    <n v="2061"/>
    <x v="23"/>
    <x v="1"/>
  </r>
  <r>
    <n v="2"/>
    <d v="2056-10-22T00:00:00"/>
    <s v="MC-22"/>
    <s v="13.91S, 104.10E"/>
    <n v="524"/>
    <n v="1920"/>
    <n v="0"/>
    <x v="9"/>
    <s v="Mariner 6"/>
    <n v="2050"/>
    <x v="1"/>
    <x v="7"/>
  </r>
  <r>
    <n v="47"/>
    <d v="2072-06-20T00:00:00"/>
    <s v="MC-04"/>
    <s v="39.40N, 6.91W"/>
    <n v="50"/>
    <n v="1010"/>
    <n v="1010"/>
    <x v="7"/>
    <s v="Spirit 14"/>
    <n v="2065"/>
    <x v="5"/>
    <x v="0"/>
  </r>
  <r>
    <n v="10"/>
    <d v="2056-11-28T00:00:00"/>
    <s v="MC-18"/>
    <s v="28.38S, 72.22W"/>
    <n v="128"/>
    <n v="1010"/>
    <n v="0"/>
    <x v="25"/>
    <s v="Mariner 15"/>
    <n v="2054"/>
    <x v="1"/>
    <x v="1"/>
  </r>
  <r>
    <n v="52"/>
    <d v="2068-08-27T00:00:00"/>
    <s v="MC-17"/>
    <s v="15.85S, 99.80W"/>
    <n v="702"/>
    <n v="629"/>
    <n v="0"/>
    <x v="20"/>
    <s v="Opportunity 4"/>
    <n v="2065"/>
    <x v="18"/>
    <x v="5"/>
  </r>
  <r>
    <n v="32"/>
    <d v="2062-04-19T00:00:00"/>
    <s v="MC-25"/>
    <s v="46.55S, 109.13W"/>
    <n v="163"/>
    <n v="756"/>
    <n v="0"/>
    <x v="16"/>
    <s v="Deimos 11"/>
    <n v="2059"/>
    <x v="20"/>
    <x v="5"/>
  </r>
  <r>
    <n v="99"/>
    <d v="2075-02-17T00:00:00"/>
    <s v="MC-05"/>
    <s v="56.64N, 5.98E"/>
    <n v="85"/>
    <n v="8519"/>
    <n v="8519"/>
    <x v="2"/>
    <s v="Perseverance 6"/>
    <n v="2070"/>
    <x v="2"/>
    <x v="3"/>
  </r>
  <r>
    <n v="95"/>
    <d v="2072-11-23T00:00:00"/>
    <s v="MC-18"/>
    <s v="9.19S, 64.09W"/>
    <n v="72"/>
    <n v="7052"/>
    <n v="7052"/>
    <x v="25"/>
    <s v="Dawn 6"/>
    <n v="2067"/>
    <x v="5"/>
    <x v="3"/>
  </r>
  <r>
    <n v="81"/>
    <d v="2069-04-13T00:00:00"/>
    <s v="MC-08"/>
    <s v="2.76N, 178.10W"/>
    <n v="702"/>
    <n v="2324"/>
    <n v="0"/>
    <x v="28"/>
    <s v="Phoenix 3"/>
    <n v="2068"/>
    <x v="12"/>
    <x v="4"/>
  </r>
  <r>
    <n v="41"/>
    <d v="2070-02-25T00:00:00"/>
    <s v="MC-01"/>
    <s v="70.48N, 27.10E"/>
    <n v="82"/>
    <n v="4902"/>
    <n v="4902"/>
    <x v="19"/>
    <s v="Spirit 5"/>
    <n v="2063"/>
    <x v="10"/>
    <x v="0"/>
  </r>
  <r>
    <n v="68"/>
    <d v="2069-08-29T00:00:00"/>
    <s v="MC-14"/>
    <s v="20.23N, 109.84E"/>
    <n v="152"/>
    <n v="1396"/>
    <n v="0"/>
    <x v="1"/>
    <s v="Rosetta 11"/>
    <n v="2068"/>
    <x v="12"/>
    <x v="4"/>
  </r>
  <r>
    <n v="7"/>
    <d v="2055-05-03T00:00:00"/>
    <s v="MC-04"/>
    <s v="60.60N, 47.33W"/>
    <n v="50"/>
    <n v="14025"/>
    <n v="14025"/>
    <x v="7"/>
    <s v="Mariner 12"/>
    <n v="2053"/>
    <x v="9"/>
    <x v="1"/>
  </r>
  <r>
    <n v="86"/>
    <d v="2073-10-08T00:00:00"/>
    <s v="MC-07"/>
    <s v="54.52N, 142.70E"/>
    <n v="20"/>
    <n v="4902"/>
    <n v="4902"/>
    <x v="4"/>
    <s v="Phoenix 16"/>
    <n v="2071"/>
    <x v="24"/>
    <x v="1"/>
  </r>
  <r>
    <n v="12"/>
    <d v="2058-12-31T00:00:00"/>
    <s v="MC-17"/>
    <s v="8.04S, 126.81W"/>
    <n v="45"/>
    <n v="1267"/>
    <n v="1267"/>
    <x v="20"/>
    <s v="Mariner 20"/>
    <n v="2055"/>
    <x v="4"/>
    <x v="5"/>
  </r>
  <r>
    <n v="28"/>
    <d v="2062-02-15T00:00:00"/>
    <s v="MC-30"/>
    <s v="80.22S, 85.98W"/>
    <n v="36"/>
    <n v="22220"/>
    <n v="22220"/>
    <x v="15"/>
    <s v="Deimos 3"/>
    <n v="2058"/>
    <x v="20"/>
    <x v="6"/>
  </r>
  <r>
    <n v="56"/>
    <d v="2070-11-04T00:00:00"/>
    <s v="MC-18"/>
    <s v="16.65S, 56.69W"/>
    <n v="181"/>
    <n v="3764"/>
    <n v="0"/>
    <x v="25"/>
    <s v="Opportunity 10"/>
    <n v="2067"/>
    <x v="10"/>
    <x v="5"/>
  </r>
  <r>
    <n v="60"/>
    <d v="2072-01-10T00:00:00"/>
    <s v="MC-26"/>
    <s v="33.94S, 28.74W"/>
    <n v="241"/>
    <n v="3919"/>
    <n v="0"/>
    <x v="13"/>
    <s v="Opportunity 18"/>
    <n v="2069"/>
    <x v="5"/>
    <x v="5"/>
  </r>
  <r>
    <n v="91"/>
    <d v="2074-09-02T00:00:00"/>
    <s v="MC-01"/>
    <s v="76.03N, 148.55W"/>
    <n v="905"/>
    <n v="12605"/>
    <n v="0"/>
    <x v="19"/>
    <s v="Phoenix 27"/>
    <n v="2073"/>
    <x v="11"/>
    <x v="4"/>
  </r>
  <r>
    <n v="28"/>
    <d v="2059-04-06T00:00:00"/>
    <s v="MC-25"/>
    <s v="63.08S, 76.69W"/>
    <n v="39"/>
    <n v="12178"/>
    <n v="12178"/>
    <x v="16"/>
    <s v="Deimos 3"/>
    <n v="2058"/>
    <x v="3"/>
    <x v="4"/>
  </r>
  <r>
    <n v="4"/>
    <d v="2057-02-08T00:00:00"/>
    <s v="MC-26"/>
    <s v="58.99S, 12.43W"/>
    <n v="252"/>
    <n v="7752"/>
    <n v="0"/>
    <x v="13"/>
    <s v="Mariner 9"/>
    <n v="2051"/>
    <x v="16"/>
    <x v="7"/>
  </r>
  <r>
    <n v="55"/>
    <d v="2068-04-19T00:00:00"/>
    <s v="MC-07"/>
    <s v="53.86N, 133.87E"/>
    <n v="365"/>
    <n v="7279"/>
    <n v="0"/>
    <x v="4"/>
    <s v="Opportunity 7"/>
    <n v="2066"/>
    <x v="18"/>
    <x v="1"/>
  </r>
  <r>
    <n v="54"/>
    <d v="2066-12-24T00:00:00"/>
    <s v="MC-14"/>
    <s v="13.17N, 110.37E"/>
    <n v="54"/>
    <n v="4731"/>
    <n v="4731"/>
    <x v="1"/>
    <s v="Opportunity 6"/>
    <n v="2065"/>
    <x v="17"/>
    <x v="4"/>
  </r>
  <r>
    <n v="39"/>
    <d v="2064-02-03T00:00:00"/>
    <s v="MC-29"/>
    <s v="57.94S, 172.92E"/>
    <n v="204"/>
    <n v="2054"/>
    <n v="0"/>
    <x v="3"/>
    <s v="Pathfinder 9"/>
    <n v="2062"/>
    <x v="15"/>
    <x v="1"/>
  </r>
  <r>
    <n v="38"/>
    <d v="2063-05-20T00:00:00"/>
    <s v="MC-01"/>
    <s v="72.20N, 112.59W"/>
    <n v="11"/>
    <n v="4563"/>
    <n v="4563"/>
    <x v="19"/>
    <s v="Pathfinder 7"/>
    <n v="2062"/>
    <x v="23"/>
    <x v="4"/>
  </r>
  <r>
    <n v="30"/>
    <d v="2060-09-16T00:00:00"/>
    <s v="MC-03"/>
    <s v="34.55N, 87.81W"/>
    <n v="163"/>
    <n v="3919"/>
    <n v="0"/>
    <x v="24"/>
    <s v="Deimos 8"/>
    <n v="2058"/>
    <x v="14"/>
    <x v="1"/>
  </r>
  <r>
    <n v="36"/>
    <d v="2062-12-10T00:00:00"/>
    <s v="MC-08"/>
    <s v="26.43N, 163.42W"/>
    <n v="241"/>
    <n v="12605"/>
    <n v="0"/>
    <x v="28"/>
    <s v="Pathfinder 3"/>
    <n v="2061"/>
    <x v="20"/>
    <x v="4"/>
  </r>
  <r>
    <n v="66"/>
    <d v="2072-11-18T00:00:00"/>
    <s v="MC-14"/>
    <s v="29.19N, 129.06E"/>
    <n v="43"/>
    <n v="5436"/>
    <n v="5436"/>
    <x v="1"/>
    <s v="Rosetta 9"/>
    <n v="2067"/>
    <x v="5"/>
    <x v="3"/>
  </r>
  <r>
    <n v="63"/>
    <d v="2067-11-04T00:00:00"/>
    <s v="MC-28"/>
    <s v="53.16S, 96.53E"/>
    <n v="137"/>
    <n v="29243"/>
    <n v="0"/>
    <x v="18"/>
    <s v="Rosetta 3"/>
    <n v="2066"/>
    <x v="8"/>
    <x v="4"/>
  </r>
  <r>
    <n v="51"/>
    <d v="2065-07-15T00:00:00"/>
    <s v="MC-26"/>
    <s v="64.78S, 46.01W"/>
    <n v="61"/>
    <n v="8519"/>
    <n v="8519"/>
    <x v="13"/>
    <s v="Opportunity 3"/>
    <n v="2064"/>
    <x v="13"/>
    <x v="4"/>
  </r>
  <r>
    <n v="39"/>
    <d v="2065-02-27T00:00:00"/>
    <s v="MC-29"/>
    <s v="52.49S, 175.79E"/>
    <n v="196"/>
    <n v="8000"/>
    <n v="0"/>
    <x v="3"/>
    <s v="Pathfinder 9"/>
    <n v="2062"/>
    <x v="13"/>
    <x v="5"/>
  </r>
  <r>
    <n v="3"/>
    <d v="2052-04-01T00:00:00"/>
    <s v="MC-25"/>
    <s v="44.86S, 119.49W"/>
    <n v="447"/>
    <n v="33322"/>
    <n v="0"/>
    <x v="16"/>
    <s v="Mariner 7"/>
    <n v="2050"/>
    <x v="7"/>
    <x v="1"/>
  </r>
  <r>
    <n v="39"/>
    <d v="2063-06-04T00:00:00"/>
    <s v="MC-30"/>
    <s v="72.77S, 167.53E"/>
    <n v="9"/>
    <n v="29243"/>
    <n v="29243"/>
    <x v="15"/>
    <s v="Pathfinder 9"/>
    <n v="2062"/>
    <x v="23"/>
    <x v="4"/>
  </r>
  <r>
    <n v="4"/>
    <d v="2052-11-05T00:00:00"/>
    <s v="MC-26"/>
    <s v="59.45S, 36.72W"/>
    <n v="133"/>
    <n v="27536"/>
    <n v="0"/>
    <x v="13"/>
    <s v="Mariner 9"/>
    <n v="2051"/>
    <x v="7"/>
    <x v="4"/>
  </r>
  <r>
    <n v="32"/>
    <d v="2061-03-21T00:00:00"/>
    <s v="MC-25"/>
    <s v="50.63S, 98.01W"/>
    <n v="157"/>
    <n v="9366"/>
    <n v="0"/>
    <x v="16"/>
    <s v="Deimos 11"/>
    <n v="2059"/>
    <x v="0"/>
    <x v="1"/>
  </r>
  <r>
    <n v="40"/>
    <d v="2063-09-21T00:00:00"/>
    <s v="MC-23"/>
    <s v="24.21S, 139.49E"/>
    <n v="39"/>
    <n v="7279"/>
    <n v="7279"/>
    <x v="6"/>
    <s v="Spirit 1"/>
    <n v="2062"/>
    <x v="23"/>
    <x v="4"/>
  </r>
  <r>
    <n v="97"/>
    <d v="2072-10-21T00:00:00"/>
    <s v="MC-01"/>
    <s v="76.75N, 19.24W"/>
    <n v="25"/>
    <n v="1920"/>
    <n v="1920"/>
    <x v="19"/>
    <s v="Perseverance 4"/>
    <n v="2069"/>
    <x v="5"/>
    <x v="5"/>
  </r>
  <r>
    <n v="85"/>
    <d v="2075-10-22T00:00:00"/>
    <s v="MC-22"/>
    <s v="22.56S, 118.24E"/>
    <n v="82"/>
    <n v="1138"/>
    <n v="1138"/>
    <x v="9"/>
    <s v="Phoenix 13"/>
    <n v="2070"/>
    <x v="2"/>
    <x v="3"/>
  </r>
  <r>
    <n v="71"/>
    <d v="2071-07-23T00:00:00"/>
    <s v="MC-24"/>
    <s v="58.22S, 134.34W"/>
    <n v="65"/>
    <n v="17000"/>
    <n v="17000"/>
    <x v="10"/>
    <s v="Rosetta 15"/>
    <n v="2070"/>
    <x v="19"/>
    <x v="4"/>
  </r>
  <r>
    <n v="54"/>
    <d v="2067-04-01T00:00:00"/>
    <s v="MC-14"/>
    <s v="11.71N, 125.60E"/>
    <n v="61"/>
    <n v="3313"/>
    <n v="3313"/>
    <x v="1"/>
    <s v="Opportunity 6"/>
    <n v="2065"/>
    <x v="8"/>
    <x v="1"/>
  </r>
  <r>
    <n v="61"/>
    <d v="2073-11-04T00:00:00"/>
    <s v="MC-30"/>
    <s v="78.79S, 39.00W"/>
    <n v="365"/>
    <n v="63326"/>
    <n v="0"/>
    <x v="15"/>
    <s v="Opportunity 19"/>
    <n v="2069"/>
    <x v="24"/>
    <x v="6"/>
  </r>
  <r>
    <n v="98"/>
    <d v="2073-10-20T00:00:00"/>
    <s v="MC-28"/>
    <s v="58.92S, 99.86E"/>
    <n v="59"/>
    <n v="45837"/>
    <n v="45837"/>
    <x v="18"/>
    <s v="Perseverance 5"/>
    <n v="2070"/>
    <x v="24"/>
    <x v="5"/>
  </r>
  <r>
    <n v="94"/>
    <d v="2072-10-01T00:00:00"/>
    <s v="MC-29"/>
    <s v="64.24S, 151.12E"/>
    <n v="221"/>
    <n v="4398"/>
    <n v="0"/>
    <x v="3"/>
    <s v="Dawn 4"/>
    <n v="2066"/>
    <x v="5"/>
    <x v="7"/>
  </r>
  <r>
    <n v="41"/>
    <d v="2068-10-23T00:00:00"/>
    <s v="MC-05"/>
    <s v="56.90N, 12.90E"/>
    <n v="29"/>
    <n v="2188"/>
    <n v="2188"/>
    <x v="2"/>
    <s v="Spirit 5"/>
    <n v="2063"/>
    <x v="18"/>
    <x v="3"/>
  </r>
  <r>
    <n v="35"/>
    <d v="2061-11-08T00:00:00"/>
    <s v="MC-17"/>
    <s v="27.83S, 97.59W"/>
    <n v="12"/>
    <n v="6205"/>
    <n v="6205"/>
    <x v="20"/>
    <s v="Pathfinder 2"/>
    <n v="2060"/>
    <x v="0"/>
    <x v="4"/>
  </r>
  <r>
    <n v="58"/>
    <d v="2070-05-02T00:00:00"/>
    <s v="MC-30"/>
    <s v="67.98S, 8.26E"/>
    <n v="103"/>
    <n v="2188"/>
    <n v="0"/>
    <x v="15"/>
    <s v="Opportunity 15"/>
    <n v="2068"/>
    <x v="10"/>
    <x v="1"/>
  </r>
  <r>
    <n v="17"/>
    <d v="2057-03-22T00:00:00"/>
    <s v="MC-13"/>
    <s v="21.33N, 81.12E"/>
    <n v="15"/>
    <n v="5076"/>
    <n v="5076"/>
    <x v="0"/>
    <s v="Viking 8"/>
    <n v="2054"/>
    <x v="16"/>
    <x v="5"/>
  </r>
  <r>
    <n v="47"/>
    <d v="2070-10-17T00:00:00"/>
    <s v="MC-11"/>
    <s v="2.27N, 35.87W"/>
    <n v="252"/>
    <n v="6618"/>
    <n v="0"/>
    <x v="22"/>
    <s v="Spirit 14"/>
    <n v="2065"/>
    <x v="10"/>
    <x v="3"/>
  </r>
  <r>
    <n v="100"/>
    <d v="2074-05-17T00:00:00"/>
    <s v="MC-24"/>
    <s v="61.41S, 158.33W"/>
    <n v="241"/>
    <n v="4563"/>
    <n v="0"/>
    <x v="10"/>
    <s v="Perseverance 7"/>
    <n v="2070"/>
    <x v="11"/>
    <x v="6"/>
  </r>
  <r>
    <n v="76"/>
    <d v="2079-01-15T00:00:00"/>
    <s v="MC-01"/>
    <s v="69.90N, 172.43W"/>
    <n v="48"/>
    <n v="6409"/>
    <n v="6409"/>
    <x v="19"/>
    <s v="Rosetta 25"/>
    <n v="2072"/>
    <x v="30"/>
    <x v="0"/>
  </r>
  <r>
    <n v="44"/>
    <d v="2069-12-14T00:00:00"/>
    <s v="MC-07"/>
    <s v="49.98N, 122.60E"/>
    <n v="20"/>
    <n v="9074"/>
    <n v="9074"/>
    <x v="4"/>
    <s v="Spirit 11"/>
    <n v="2064"/>
    <x v="12"/>
    <x v="3"/>
  </r>
  <r>
    <n v="50"/>
    <d v="2065-08-26T00:00:00"/>
    <s v="MC-07"/>
    <s v="32.66N, 143.20E"/>
    <n v="365"/>
    <n v="3919"/>
    <n v="0"/>
    <x v="4"/>
    <s v="Opportunity 2"/>
    <n v="2064"/>
    <x v="13"/>
    <x v="4"/>
  </r>
  <r>
    <n v="95"/>
    <d v="2070-02-14T00:00:00"/>
    <s v="MC-17"/>
    <s v="5.82S, 92.71W"/>
    <n v="72"/>
    <n v="2599"/>
    <n v="2599"/>
    <x v="20"/>
    <s v="Dawn 6"/>
    <n v="2067"/>
    <x v="10"/>
    <x v="5"/>
  </r>
  <r>
    <n v="9"/>
    <d v="2059-01-04T00:00:00"/>
    <s v="MC-11"/>
    <s v="5.66N, 31.98W"/>
    <n v="106"/>
    <n v="6832"/>
    <n v="0"/>
    <x v="22"/>
    <s v="Mariner 14"/>
    <n v="2054"/>
    <x v="3"/>
    <x v="3"/>
  </r>
  <r>
    <n v="10"/>
    <d v="2063-06-16T00:00:00"/>
    <s v="MC-25"/>
    <s v="48.95S, 80.59W"/>
    <n v="11"/>
    <n v="6618"/>
    <n v="6618"/>
    <x v="16"/>
    <s v="Mariner 15"/>
    <n v="2054"/>
    <x v="23"/>
    <x v="10"/>
  </r>
  <r>
    <n v="10"/>
    <d v="2063-09-21T00:00:00"/>
    <s v="MC-19"/>
    <s v="12.99S, 32.37W"/>
    <n v="1270"/>
    <n v="6409"/>
    <n v="0"/>
    <x v="14"/>
    <s v="Mariner 15"/>
    <n v="2054"/>
    <x v="23"/>
    <x v="10"/>
  </r>
  <r>
    <n v="86"/>
    <d v="2076-06-19T00:00:00"/>
    <s v="MC-07"/>
    <s v="61.54N, 123.34E"/>
    <n v="1270"/>
    <n v="883"/>
    <n v="0"/>
    <x v="4"/>
    <s v="Phoenix 16"/>
    <n v="2071"/>
    <x v="6"/>
    <x v="3"/>
  </r>
  <r>
    <n v="85"/>
    <d v="2071-06-25T00:00:00"/>
    <s v="MC-21"/>
    <s v="8.26S, 83.52E"/>
    <n v="702"/>
    <n v="2188"/>
    <n v="0"/>
    <x v="27"/>
    <s v="Phoenix 13"/>
    <n v="2070"/>
    <x v="19"/>
    <x v="4"/>
  </r>
  <r>
    <n v="30"/>
    <d v="2060-03-29T00:00:00"/>
    <s v="MC-10"/>
    <s v="9.49N, 86.70W"/>
    <n v="57"/>
    <n v="2054"/>
    <n v="2054"/>
    <x v="23"/>
    <s v="Deimos 8"/>
    <n v="2058"/>
    <x v="14"/>
    <x v="1"/>
  </r>
  <r>
    <n v="27"/>
    <d v="2058-05-26T00:00:00"/>
    <s v="MC-28"/>
    <s v="58.80S, 90.22E"/>
    <n v="85"/>
    <n v="1920"/>
    <n v="1920"/>
    <x v="18"/>
    <s v="Phobos 6"/>
    <n v="2054"/>
    <x v="4"/>
    <x v="6"/>
  </r>
  <r>
    <n v="56"/>
    <d v="2074-04-01T00:00:00"/>
    <s v="MC-25"/>
    <s v="49.27S, 80.28W"/>
    <n v="365"/>
    <n v="8519"/>
    <n v="0"/>
    <x v="16"/>
    <s v="Opportunity 10"/>
    <n v="2067"/>
    <x v="11"/>
    <x v="0"/>
  </r>
  <r>
    <n v="69"/>
    <d v="2071-09-06T00:00:00"/>
    <s v="MC-07"/>
    <s v="55.60N, 157.71E"/>
    <n v="482"/>
    <n v="31157"/>
    <n v="0"/>
    <x v="4"/>
    <s v="Rosetta 13"/>
    <n v="2069"/>
    <x v="19"/>
    <x v="1"/>
  </r>
  <r>
    <n v="34"/>
    <d v="2063-10-27T00:00:00"/>
    <s v="MC-14"/>
    <s v="9.08N, 99.26E"/>
    <n v="188"/>
    <n v="2599"/>
    <n v="0"/>
    <x v="1"/>
    <s v="Deimos 14"/>
    <n v="2060"/>
    <x v="23"/>
    <x v="5"/>
  </r>
  <r>
    <n v="56"/>
    <d v="2072-10-05T00:00:00"/>
    <s v="MC-25"/>
    <s v="36.95S, 78.51W"/>
    <n v="264"/>
    <n v="7279"/>
    <n v="0"/>
    <x v="16"/>
    <s v="Opportunity 10"/>
    <n v="2067"/>
    <x v="5"/>
    <x v="3"/>
  </r>
  <r>
    <n v="10"/>
    <d v="2057-12-01T00:00:00"/>
    <s v="MC-18"/>
    <s v="24.90S, 72.79W"/>
    <n v="82"/>
    <n v="5255"/>
    <n v="5255"/>
    <x v="25"/>
    <s v="Mariner 15"/>
    <n v="2054"/>
    <x v="16"/>
    <x v="5"/>
  </r>
  <r>
    <n v="16"/>
    <d v="2055-07-12T00:00:00"/>
    <s v="MC-25"/>
    <s v="54.85S, 112.05W"/>
    <n v="88"/>
    <n v="4398"/>
    <n v="4398"/>
    <x v="16"/>
    <s v="Viking 7"/>
    <n v="2054"/>
    <x v="9"/>
    <x v="4"/>
  </r>
  <r>
    <n v="18"/>
    <d v="2056-08-07T00:00:00"/>
    <s v="MC-23"/>
    <s v="26.83S, 172.27E"/>
    <n v="221"/>
    <n v="6618"/>
    <n v="0"/>
    <x v="6"/>
    <s v="Viking 10"/>
    <n v="2055"/>
    <x v="1"/>
    <x v="4"/>
  </r>
  <r>
    <n v="34"/>
    <d v="2065-07-19T00:00:00"/>
    <s v="MC-14"/>
    <s v="11.22N, 113.65E"/>
    <n v="152"/>
    <n v="4731"/>
    <n v="0"/>
    <x v="1"/>
    <s v="Deimos 14"/>
    <n v="2060"/>
    <x v="13"/>
    <x v="3"/>
  </r>
  <r>
    <n v="90"/>
    <d v="2075-01-07T00:00:00"/>
    <s v="MC-30"/>
    <s v="77.68S, 165.38W"/>
    <n v="264"/>
    <n v="1526"/>
    <n v="0"/>
    <x v="15"/>
    <s v="Phoenix 23"/>
    <n v="2072"/>
    <x v="2"/>
    <x v="5"/>
  </r>
  <r>
    <n v="55"/>
    <d v="2067-07-17T00:00:00"/>
    <s v="MC-07"/>
    <s v="36.89N, 155.12E"/>
    <n v="100"/>
    <n v="5255"/>
    <n v="5255"/>
    <x v="4"/>
    <s v="Opportunity 7"/>
    <n v="2066"/>
    <x v="8"/>
    <x v="4"/>
  </r>
  <r>
    <n v="2"/>
    <d v="2057-01-04T00:00:00"/>
    <s v="MC-22"/>
    <s v="13.11S, 134.45E"/>
    <n v="34"/>
    <n v="5076"/>
    <n v="5076"/>
    <x v="9"/>
    <s v="Mariner 6"/>
    <n v="2050"/>
    <x v="16"/>
    <x v="0"/>
  </r>
  <r>
    <n v="32"/>
    <d v="2060-06-19T00:00:00"/>
    <s v="MC-25"/>
    <s v="54.47S, 74.78W"/>
    <n v="204"/>
    <n v="6006"/>
    <n v="0"/>
    <x v="16"/>
    <s v="Deimos 11"/>
    <n v="2059"/>
    <x v="14"/>
    <x v="4"/>
  </r>
  <r>
    <n v="62"/>
    <d v="2067-04-04T00:00:00"/>
    <s v="MC-12"/>
    <s v="1.19N, 44.68E"/>
    <n v="75"/>
    <n v="3461"/>
    <n v="3461"/>
    <x v="11"/>
    <s v="Rosetta 1"/>
    <n v="2065"/>
    <x v="8"/>
    <x v="1"/>
  </r>
  <r>
    <n v="77"/>
    <d v="2075-12-29T00:00:00"/>
    <s v="MC-22"/>
    <s v="20.11S, 96.95E"/>
    <n v="524"/>
    <n v="7052"/>
    <n v="0"/>
    <x v="9"/>
    <s v="Rosetta 27"/>
    <n v="2073"/>
    <x v="2"/>
    <x v="1"/>
  </r>
  <r>
    <n v="31"/>
    <d v="2065-08-07T00:00:00"/>
    <s v="MC-01"/>
    <s v="80.89N, 83.51W"/>
    <n v="482"/>
    <n v="4731"/>
    <n v="0"/>
    <x v="19"/>
    <s v="Deimos 10"/>
    <n v="2059"/>
    <x v="13"/>
    <x v="7"/>
  </r>
  <r>
    <n v="34"/>
    <d v="2062-11-05T00:00:00"/>
    <s v="MC-14"/>
    <s v="19.97N, 96.90E"/>
    <n v="241"/>
    <n v="9074"/>
    <n v="0"/>
    <x v="1"/>
    <s v="Deimos 14"/>
    <n v="2060"/>
    <x v="20"/>
    <x v="1"/>
  </r>
  <r>
    <n v="84"/>
    <d v="2070-12-05T00:00:00"/>
    <s v="MC-06"/>
    <s v="43.24N, 117.45E"/>
    <n v="109"/>
    <n v="12605"/>
    <n v="0"/>
    <x v="8"/>
    <s v="Phoenix 12"/>
    <n v="2069"/>
    <x v="10"/>
    <x v="4"/>
  </r>
  <r>
    <n v="22"/>
    <d v="2056-06-23T00:00:00"/>
    <s v="MC-21"/>
    <s v="1.22S, 55.36E"/>
    <n v="80"/>
    <n v="6832"/>
    <n v="6832"/>
    <x v="27"/>
    <s v="Phobos 1"/>
    <n v="2053"/>
    <x v="1"/>
    <x v="5"/>
  </r>
  <r>
    <n v="8"/>
    <d v="2056-07-23T00:00:00"/>
    <s v="MC-27"/>
    <s v="47.72S, 26.88E"/>
    <n v="82"/>
    <n v="4902"/>
    <n v="4902"/>
    <x v="17"/>
    <s v="Mariner 13"/>
    <n v="2053"/>
    <x v="1"/>
    <x v="5"/>
  </r>
  <r>
    <n v="1"/>
    <d v="2050-07-15T00:00:00"/>
    <s v="MC-06"/>
    <s v="58.11N, 77.99E"/>
    <n v="54"/>
    <n v="4731"/>
    <n v="4731"/>
    <x v="8"/>
    <s v="Mariner 3"/>
    <n v="2049"/>
    <x v="26"/>
    <x v="4"/>
  </r>
  <r>
    <n v="95"/>
    <d v="2070-10-09T00:00:00"/>
    <s v="MC-10"/>
    <s v="1.38N, 71.72W"/>
    <n v="88"/>
    <n v="3919"/>
    <n v="3919"/>
    <x v="23"/>
    <s v="Dawn 6"/>
    <n v="2067"/>
    <x v="10"/>
    <x v="5"/>
  </r>
  <r>
    <n v="52"/>
    <d v="2070-12-10T00:00:00"/>
    <s v="MC-09"/>
    <s v="24.94N, 126.35W"/>
    <n v="231"/>
    <n v="3612"/>
    <n v="0"/>
    <x v="5"/>
    <s v="Opportunity 4"/>
    <n v="2065"/>
    <x v="10"/>
    <x v="3"/>
  </r>
  <r>
    <n v="32"/>
    <d v="2066-12-27T00:00:00"/>
    <s v="MC-25"/>
    <s v="49.76S, 83.22W"/>
    <n v="344"/>
    <n v="1267"/>
    <n v="0"/>
    <x v="16"/>
    <s v="Deimos 11"/>
    <n v="2059"/>
    <x v="17"/>
    <x v="0"/>
  </r>
  <r>
    <n v="4"/>
    <d v="2056-03-17T00:00:00"/>
    <s v="MC-26"/>
    <s v="50.09S, 32.99W"/>
    <n v="252"/>
    <n v="19313"/>
    <n v="0"/>
    <x v="13"/>
    <s v="Mariner 9"/>
    <n v="2051"/>
    <x v="1"/>
    <x v="3"/>
  </r>
  <r>
    <n v="22"/>
    <d v="2055-08-25T00:00:00"/>
    <s v="MC-13"/>
    <s v="21.01N, 55.29E"/>
    <n v="231"/>
    <n v="5812"/>
    <n v="0"/>
    <x v="0"/>
    <s v="Phobos 1"/>
    <n v="2053"/>
    <x v="9"/>
    <x v="1"/>
  </r>
  <r>
    <n v="40"/>
    <d v="2064-06-02T00:00:00"/>
    <s v="MC-23"/>
    <s v="13.11S, 148.93E"/>
    <n v="90"/>
    <n v="8000"/>
    <n v="8000"/>
    <x v="6"/>
    <s v="Spirit 1"/>
    <n v="2062"/>
    <x v="15"/>
    <x v="1"/>
  </r>
  <r>
    <n v="86"/>
    <d v="2074-06-27T00:00:00"/>
    <s v="MC-01"/>
    <s v="73.55N, 129.45E"/>
    <n v="117"/>
    <n v="15700"/>
    <n v="0"/>
    <x v="19"/>
    <s v="Phoenix 16"/>
    <n v="2071"/>
    <x v="11"/>
    <x v="5"/>
  </r>
  <r>
    <n v="54"/>
    <d v="2066-09-13T00:00:00"/>
    <s v="MC-14"/>
    <s v="24.98N, 110.65E"/>
    <n v="241"/>
    <n v="4076"/>
    <n v="0"/>
    <x v="1"/>
    <s v="Opportunity 6"/>
    <n v="2065"/>
    <x v="17"/>
    <x v="4"/>
  </r>
  <r>
    <n v="6"/>
    <d v="2055-02-17T00:00:00"/>
    <s v="MC-01"/>
    <s v="72.55N, 165.76E"/>
    <n v="447"/>
    <n v="31157"/>
    <n v="0"/>
    <x v="19"/>
    <s v="Mariner 11"/>
    <n v="2052"/>
    <x v="9"/>
    <x v="5"/>
  </r>
  <r>
    <n v="32"/>
    <d v="2064-07-17T00:00:00"/>
    <s v="MC-25"/>
    <s v="41.79S, 117.26W"/>
    <n v="447"/>
    <n v="6006"/>
    <n v="0"/>
    <x v="16"/>
    <s v="Deimos 11"/>
    <n v="2059"/>
    <x v="15"/>
    <x v="3"/>
  </r>
  <r>
    <n v="9"/>
    <d v="2057-02-09T00:00:00"/>
    <s v="MC-20"/>
    <s v="6.23S, 10.75E"/>
    <n v="389"/>
    <n v="6205"/>
    <n v="0"/>
    <x v="26"/>
    <s v="Mariner 14"/>
    <n v="2054"/>
    <x v="16"/>
    <x v="5"/>
  </r>
  <r>
    <n v="5"/>
    <d v="2052-10-12T00:00:00"/>
    <s v="MC-21"/>
    <s v="20.99S, 73.57E"/>
    <n v="142"/>
    <n v="8791"/>
    <n v="0"/>
    <x v="27"/>
    <s v="Mariner 10"/>
    <n v="2051"/>
    <x v="7"/>
    <x v="4"/>
  </r>
  <r>
    <n v="77"/>
    <d v="2076-10-21T00:00:00"/>
    <s v="MC-28"/>
    <s v="43.92S, 97.42E"/>
    <n v="41"/>
    <n v="1267"/>
    <n v="1267"/>
    <x v="18"/>
    <s v="Rosetta 27"/>
    <n v="2073"/>
    <x v="6"/>
    <x v="5"/>
  </r>
  <r>
    <n v="5"/>
    <d v="2059-03-17T00:00:00"/>
    <s v="MC-21"/>
    <s v="7.73S, 75.60E"/>
    <n v="82"/>
    <n v="1267"/>
    <n v="1267"/>
    <x v="27"/>
    <s v="Mariner 10"/>
    <n v="2051"/>
    <x v="3"/>
    <x v="8"/>
  </r>
  <r>
    <n v="74"/>
    <d v="2073-08-05T00:00:00"/>
    <s v="MC-12"/>
    <s v="20.11N, 8.05E"/>
    <n v="82"/>
    <n v="8519"/>
    <n v="8519"/>
    <x v="11"/>
    <s v="Rosetta 21"/>
    <n v="2071"/>
    <x v="24"/>
    <x v="1"/>
  </r>
  <r>
    <n v="3"/>
    <d v="2051-10-01T00:00:00"/>
    <s v="MC-24"/>
    <s v="46.02S, 123.93W"/>
    <n v="1057"/>
    <n v="14551"/>
    <n v="0"/>
    <x v="10"/>
    <s v="Mariner 7"/>
    <n v="2050"/>
    <x v="27"/>
    <x v="4"/>
  </r>
  <r>
    <n v="69"/>
    <d v="2073-02-28T00:00:00"/>
    <s v="MC-07"/>
    <s v="51.67N, 167.30E"/>
    <n v="147"/>
    <n v="3022"/>
    <n v="0"/>
    <x v="4"/>
    <s v="Rosetta 13"/>
    <n v="2069"/>
    <x v="24"/>
    <x v="6"/>
  </r>
  <r>
    <n v="7"/>
    <d v="2055-11-14T00:00:00"/>
    <s v="MC-04"/>
    <s v="64.67N, 55.89W"/>
    <n v="27"/>
    <n v="756"/>
    <n v="756"/>
    <x v="7"/>
    <s v="Mariner 12"/>
    <n v="2053"/>
    <x v="9"/>
    <x v="1"/>
  </r>
  <r>
    <n v="38"/>
    <d v="2067-10-15T00:00:00"/>
    <s v="MC-01"/>
    <s v="85.12N, 120.87W"/>
    <n v="252"/>
    <n v="19313"/>
    <n v="0"/>
    <x v="19"/>
    <s v="Pathfinder 7"/>
    <n v="2062"/>
    <x v="8"/>
    <x v="3"/>
  </r>
  <r>
    <n v="69"/>
    <d v="2077-07-04T00:00:00"/>
    <s v="MC-01"/>
    <s v="86.86N, 163.25E"/>
    <n v="14"/>
    <n v="22220"/>
    <n v="22220"/>
    <x v="19"/>
    <s v="Rosetta 13"/>
    <n v="2069"/>
    <x v="25"/>
    <x v="8"/>
  </r>
  <r>
    <n v="56"/>
    <d v="2074-01-23T00:00:00"/>
    <s v="MC-25"/>
    <s v="53.69S, 71.38W"/>
    <n v="19"/>
    <n v="22220"/>
    <n v="22220"/>
    <x v="16"/>
    <s v="Opportunity 10"/>
    <n v="2067"/>
    <x v="11"/>
    <x v="0"/>
  </r>
  <r>
    <n v="44"/>
    <d v="2069-01-14T00:00:00"/>
    <s v="MC-06"/>
    <s v="47.39N, 111.05E"/>
    <n v="85"/>
    <n v="2324"/>
    <n v="2324"/>
    <x v="8"/>
    <s v="Spirit 11"/>
    <n v="2064"/>
    <x v="12"/>
    <x v="3"/>
  </r>
  <r>
    <n v="55"/>
    <d v="2070-12-18T00:00:00"/>
    <s v="MC-07"/>
    <s v="47.15N, 133.46E"/>
    <n v="88"/>
    <n v="3167"/>
    <n v="3167"/>
    <x v="4"/>
    <s v="Opportunity 7"/>
    <n v="2066"/>
    <x v="10"/>
    <x v="6"/>
  </r>
  <r>
    <n v="27"/>
    <d v="2057-03-24T00:00:00"/>
    <s v="MC-30"/>
    <s v="71.49S, 111.87E"/>
    <n v="307"/>
    <n v="13527"/>
    <n v="0"/>
    <x v="15"/>
    <s v="Phobos 6"/>
    <n v="2054"/>
    <x v="16"/>
    <x v="5"/>
  </r>
  <r>
    <n v="75"/>
    <d v="2077-01-20T00:00:00"/>
    <s v="MC-28"/>
    <s v="34.38S, 104.65E"/>
    <n v="36"/>
    <n v="19313"/>
    <n v="19313"/>
    <x v="18"/>
    <s v="Rosetta 22"/>
    <n v="2071"/>
    <x v="25"/>
    <x v="7"/>
  </r>
  <r>
    <n v="86"/>
    <d v="2073-05-23T00:00:00"/>
    <s v="MC-06"/>
    <s v="61.90N, 119.24E"/>
    <n v="264"/>
    <n v="756"/>
    <n v="0"/>
    <x v="8"/>
    <s v="Phoenix 16"/>
    <n v="2071"/>
    <x v="24"/>
    <x v="1"/>
  </r>
  <r>
    <n v="28"/>
    <d v="2059-10-30T00:00:00"/>
    <s v="MC-26"/>
    <s v="61.01S, 43.14W"/>
    <n v="52"/>
    <n v="6618"/>
    <n v="6618"/>
    <x v="13"/>
    <s v="Deimos 3"/>
    <n v="2058"/>
    <x v="3"/>
    <x v="4"/>
  </r>
  <r>
    <n v="54"/>
    <d v="2068-03-21T00:00:00"/>
    <s v="MC-14"/>
    <s v="17.65N, 94.64E"/>
    <n v="41"/>
    <n v="10313"/>
    <n v="10313"/>
    <x v="1"/>
    <s v="Opportunity 6"/>
    <n v="2065"/>
    <x v="18"/>
    <x v="5"/>
  </r>
  <r>
    <n v="95"/>
    <d v="2071-09-23T00:00:00"/>
    <s v="MC-17"/>
    <s v="1.81S, 91.24W"/>
    <n v="389"/>
    <n v="5255"/>
    <n v="0"/>
    <x v="20"/>
    <s v="Dawn 6"/>
    <n v="2067"/>
    <x v="19"/>
    <x v="6"/>
  </r>
  <r>
    <n v="71"/>
    <d v="2072-09-04T00:00:00"/>
    <s v="MC-24"/>
    <s v="54.07S, 155.50W"/>
    <n v="20"/>
    <n v="1396"/>
    <n v="1396"/>
    <x v="10"/>
    <s v="Rosetta 15"/>
    <n v="2070"/>
    <x v="5"/>
    <x v="1"/>
  </r>
  <r>
    <n v="91"/>
    <d v="2074-09-26T00:00:00"/>
    <s v="MC-01"/>
    <s v="72.83N, 132.07W"/>
    <n v="188"/>
    <n v="20205"/>
    <n v="0"/>
    <x v="19"/>
    <s v="Phoenix 27"/>
    <n v="2073"/>
    <x v="11"/>
    <x v="4"/>
  </r>
  <r>
    <n v="34"/>
    <d v="2063-02-23T00:00:00"/>
    <s v="MC-14"/>
    <s v="14.46N, 104.82E"/>
    <n v="147"/>
    <n v="2054"/>
    <n v="0"/>
    <x v="1"/>
    <s v="Deimos 14"/>
    <n v="2060"/>
    <x v="23"/>
    <x v="5"/>
  </r>
  <r>
    <n v="44"/>
    <d v="2071-11-14T00:00:00"/>
    <s v="MC-06"/>
    <s v="60.66N, 111.20E"/>
    <n v="90"/>
    <n v="14025"/>
    <n v="14025"/>
    <x v="8"/>
    <s v="Spirit 11"/>
    <n v="2064"/>
    <x v="19"/>
    <x v="0"/>
  </r>
  <r>
    <n v="41"/>
    <d v="2064-06-10T00:00:00"/>
    <s v="MC-01"/>
    <s v="84.47N, 47.23E"/>
    <n v="152"/>
    <n v="15700"/>
    <n v="0"/>
    <x v="19"/>
    <s v="Spirit 5"/>
    <n v="2063"/>
    <x v="15"/>
    <x v="4"/>
  </r>
  <r>
    <n v="5"/>
    <d v="2057-04-13T00:00:00"/>
    <s v="MC-13"/>
    <s v="12.24N, 57.55E"/>
    <n v="631"/>
    <n v="2599"/>
    <n v="0"/>
    <x v="0"/>
    <s v="Mariner 10"/>
    <n v="2051"/>
    <x v="16"/>
    <x v="7"/>
  </r>
  <r>
    <n v="28"/>
    <d v="2059-02-25T00:00:00"/>
    <s v="MC-26"/>
    <s v="42.26S, 44.68W"/>
    <n v="277"/>
    <n v="8791"/>
    <n v="0"/>
    <x v="13"/>
    <s v="Deimos 3"/>
    <n v="2058"/>
    <x v="3"/>
    <x v="4"/>
  </r>
  <r>
    <n v="33"/>
    <d v="2061-06-19T00:00:00"/>
    <s v="MC-01"/>
    <s v="81.19N, 54.49E"/>
    <n v="24"/>
    <n v="4902"/>
    <n v="4902"/>
    <x v="19"/>
    <s v="Deimos 13"/>
    <n v="2060"/>
    <x v="0"/>
    <x v="4"/>
  </r>
  <r>
    <n v="17"/>
    <d v="2060-04-16T00:00:00"/>
    <s v="MC-06"/>
    <s v="37.61N, 67.34E"/>
    <n v="147"/>
    <n v="14025"/>
    <n v="0"/>
    <x v="8"/>
    <s v="Viking 8"/>
    <n v="2054"/>
    <x v="14"/>
    <x v="7"/>
  </r>
  <r>
    <n v="5"/>
    <d v="2055-04-08T00:00:00"/>
    <s v="MC-13"/>
    <s v="24.20N, 85.34E"/>
    <n v="147"/>
    <n v="7752"/>
    <n v="0"/>
    <x v="0"/>
    <s v="Mariner 10"/>
    <n v="2051"/>
    <x v="9"/>
    <x v="6"/>
  </r>
  <r>
    <n v="38"/>
    <d v="2064-06-04T00:00:00"/>
    <s v="MC-03"/>
    <s v="64.63N, 107.47W"/>
    <n v="124"/>
    <n v="18486"/>
    <n v="0"/>
    <x v="24"/>
    <s v="Pathfinder 7"/>
    <n v="2062"/>
    <x v="15"/>
    <x v="1"/>
  </r>
  <r>
    <n v="39"/>
    <d v="2064-10-10T00:00:00"/>
    <s v="MC-24"/>
    <s v="48.53S, 176.25W"/>
    <n v="252"/>
    <n v="6205"/>
    <n v="0"/>
    <x v="10"/>
    <s v="Pathfinder 9"/>
    <n v="2062"/>
    <x v="15"/>
    <x v="1"/>
  </r>
  <r>
    <n v="32"/>
    <d v="2062-07-21T00:00:00"/>
    <s v="MC-18"/>
    <s v="25.99S, 82.40W"/>
    <n v="791"/>
    <n v="12178"/>
    <n v="0"/>
    <x v="25"/>
    <s v="Deimos 11"/>
    <n v="2059"/>
    <x v="20"/>
    <x v="5"/>
  </r>
  <r>
    <n v="95"/>
    <d v="2069-06-15T00:00:00"/>
    <s v="MC-10"/>
    <s v="21.36N, 75.38W"/>
    <n v="52"/>
    <n v="6205"/>
    <n v="6205"/>
    <x v="23"/>
    <s v="Dawn 6"/>
    <n v="2067"/>
    <x v="12"/>
    <x v="1"/>
  </r>
  <r>
    <n v="55"/>
    <d v="2068-02-06T00:00:00"/>
    <s v="MC-07"/>
    <s v="57.53N, 161.27E"/>
    <n v="67"/>
    <n v="3612"/>
    <n v="3612"/>
    <x v="4"/>
    <s v="Opportunity 7"/>
    <n v="2066"/>
    <x v="18"/>
    <x v="1"/>
  </r>
  <r>
    <n v="100"/>
    <d v="2074-07-26T00:00:00"/>
    <s v="MC-30"/>
    <s v="75.84S, 166.79W"/>
    <n v="19"/>
    <n v="4398"/>
    <n v="4398"/>
    <x v="15"/>
    <s v="Perseverance 7"/>
    <n v="2070"/>
    <x v="11"/>
    <x v="6"/>
  </r>
  <r>
    <n v="86"/>
    <d v="2075-05-05T00:00:00"/>
    <s v="MC-06"/>
    <s v="54.20N, 114.21E"/>
    <n v="524"/>
    <n v="8255"/>
    <n v="0"/>
    <x v="8"/>
    <s v="Phoenix 16"/>
    <n v="2071"/>
    <x v="2"/>
    <x v="6"/>
  </r>
  <r>
    <n v="50"/>
    <d v="2066-01-02T00:00:00"/>
    <s v="MC-15"/>
    <s v="17.34N, 139.87E"/>
    <n v="1270"/>
    <n v="2599"/>
    <n v="0"/>
    <x v="12"/>
    <s v="Opportunity 2"/>
    <n v="2064"/>
    <x v="17"/>
    <x v="1"/>
  </r>
  <r>
    <n v="41"/>
    <d v="2067-02-23T00:00:00"/>
    <s v="MC-01"/>
    <s v="75.35N, 35.76E"/>
    <n v="24"/>
    <n v="72463"/>
    <n v="72463"/>
    <x v="19"/>
    <s v="Spirit 5"/>
    <n v="2063"/>
    <x v="8"/>
    <x v="6"/>
  </r>
  <r>
    <n v="71"/>
    <d v="2071-05-07T00:00:00"/>
    <s v="MC-24"/>
    <s v="45.62S, 147.01W"/>
    <n v="157"/>
    <n v="883"/>
    <n v="0"/>
    <x v="10"/>
    <s v="Rosetta 15"/>
    <n v="2070"/>
    <x v="19"/>
    <x v="4"/>
  </r>
  <r>
    <n v="42"/>
    <d v="2068-01-30T00:00:00"/>
    <s v="MC-15"/>
    <s v="27.48N, 155.04E"/>
    <n v="9"/>
    <n v="13054"/>
    <n v="13054"/>
    <x v="12"/>
    <s v="Spirit 6"/>
    <n v="2063"/>
    <x v="18"/>
    <x v="3"/>
  </r>
  <r>
    <n v="86"/>
    <d v="2074-06-17T00:00:00"/>
    <s v="MC-01"/>
    <s v="72.77N, 109.49E"/>
    <n v="22"/>
    <n v="4235"/>
    <n v="4235"/>
    <x v="19"/>
    <s v="Phoenix 16"/>
    <n v="2071"/>
    <x v="11"/>
    <x v="5"/>
  </r>
  <r>
    <n v="7"/>
    <d v="2055-02-20T00:00:00"/>
    <s v="MC-04"/>
    <s v="54.59N, 31.78W"/>
    <n v="389"/>
    <n v="10654"/>
    <n v="0"/>
    <x v="7"/>
    <s v="Mariner 12"/>
    <n v="2053"/>
    <x v="9"/>
    <x v="1"/>
  </r>
  <r>
    <n v="17"/>
    <d v="2057-07-16T00:00:00"/>
    <s v="MC-13"/>
    <s v="2.65N, 83.32E"/>
    <n v="325"/>
    <n v="4398"/>
    <n v="0"/>
    <x v="0"/>
    <s v="Viking 8"/>
    <n v="2054"/>
    <x v="16"/>
    <x v="5"/>
  </r>
  <r>
    <n v="38"/>
    <d v="2063-04-28T00:00:00"/>
    <s v="MC-02"/>
    <s v="62.48N, 131.52W"/>
    <n v="17"/>
    <n v="5436"/>
    <n v="5436"/>
    <x v="29"/>
    <s v="Pathfinder 7"/>
    <n v="2062"/>
    <x v="23"/>
    <x v="4"/>
  </r>
  <r>
    <n v="53"/>
    <d v="2067-05-10T00:00:00"/>
    <s v="MC-30"/>
    <s v="87.88S, 136.82W"/>
    <n v="120"/>
    <n v="5076"/>
    <n v="0"/>
    <x v="15"/>
    <s v="Opportunity 5"/>
    <n v="2065"/>
    <x v="8"/>
    <x v="1"/>
  </r>
  <r>
    <n v="27"/>
    <d v="2059-01-14T00:00:00"/>
    <s v="MC-30"/>
    <s v="77.45S, 104.74E"/>
    <n v="157"/>
    <n v="4902"/>
    <n v="0"/>
    <x v="15"/>
    <s v="Phobos 6"/>
    <n v="2054"/>
    <x v="3"/>
    <x v="3"/>
  </r>
  <r>
    <n v="22"/>
    <d v="2056-08-07T00:00:00"/>
    <s v="MC-12"/>
    <s v="19.38N, 22.96E"/>
    <n v="100"/>
    <n v="4398"/>
    <n v="4398"/>
    <x v="11"/>
    <s v="Phobos 1"/>
    <n v="2053"/>
    <x v="1"/>
    <x v="5"/>
  </r>
  <r>
    <n v="89"/>
    <d v="2075-08-28T00:00:00"/>
    <s v="MC-30"/>
    <s v="78.48S, 117.58W"/>
    <n v="93"/>
    <n v="4563"/>
    <n v="4563"/>
    <x v="15"/>
    <s v="Phoenix 22"/>
    <n v="2072"/>
    <x v="2"/>
    <x v="5"/>
  </r>
  <r>
    <n v="18"/>
    <d v="2059-03-17T00:00:00"/>
    <s v="MC-16"/>
    <s v="25.34S, 176.80W"/>
    <n v="29"/>
    <n v="9366"/>
    <n v="9366"/>
    <x v="21"/>
    <s v="Viking 10"/>
    <n v="2055"/>
    <x v="3"/>
    <x v="6"/>
  </r>
  <r>
    <n v="9"/>
    <d v="2056-06-28T00:00:00"/>
    <s v="MC-26"/>
    <s v="32.32S, 20.66W"/>
    <n v="45"/>
    <n v="9366"/>
    <n v="9366"/>
    <x v="13"/>
    <s v="Mariner 14"/>
    <n v="2054"/>
    <x v="1"/>
    <x v="1"/>
  </r>
  <r>
    <n v="100"/>
    <d v="2074-03-13T00:00:00"/>
    <s v="MC-30"/>
    <s v="74.68S, 167.65W"/>
    <n v="147"/>
    <n v="2739"/>
    <n v="0"/>
    <x v="15"/>
    <s v="Perseverance 7"/>
    <n v="2070"/>
    <x v="11"/>
    <x v="6"/>
  </r>
  <r>
    <n v="100"/>
    <d v="2072-05-06T00:00:00"/>
    <s v="MC-30"/>
    <s v="71.05S, 141.00W"/>
    <n v="113"/>
    <n v="2599"/>
    <n v="0"/>
    <x v="15"/>
    <s v="Perseverance 7"/>
    <n v="2070"/>
    <x v="5"/>
    <x v="1"/>
  </r>
  <r>
    <n v="27"/>
    <d v="2058-04-07T00:00:00"/>
    <s v="MC-30"/>
    <s v="87.11S, 113.25E"/>
    <n v="7"/>
    <n v="3022"/>
    <n v="3022"/>
    <x v="15"/>
    <s v="Phobos 6"/>
    <n v="2054"/>
    <x v="4"/>
    <x v="6"/>
  </r>
  <r>
    <n v="36"/>
    <d v="2062-10-17T00:00:00"/>
    <s v="MC-08"/>
    <s v="27.40N, 141.26W"/>
    <n v="157"/>
    <n v="8519"/>
    <n v="0"/>
    <x v="28"/>
    <s v="Pathfinder 3"/>
    <n v="2061"/>
    <x v="20"/>
    <x v="4"/>
  </r>
  <r>
    <n v="84"/>
    <d v="2071-04-08T00:00:00"/>
    <s v="MC-07"/>
    <s v="58.44N, 123.87E"/>
    <n v="27"/>
    <n v="3022"/>
    <n v="3022"/>
    <x v="4"/>
    <s v="Phoenix 12"/>
    <n v="2069"/>
    <x v="19"/>
    <x v="1"/>
  </r>
  <r>
    <n v="89"/>
    <d v="2076-01-17T00:00:00"/>
    <s v="MC-25"/>
    <s v="46.77S, 80.59W"/>
    <n v="24"/>
    <n v="7752"/>
    <n v="7752"/>
    <x v="16"/>
    <s v="Phoenix 22"/>
    <n v="2072"/>
    <x v="6"/>
    <x v="6"/>
  </r>
  <r>
    <n v="62"/>
    <d v="2068-02-11T00:00:00"/>
    <s v="MC-12"/>
    <s v="12.93N, 10.44E"/>
    <n v="188"/>
    <n v="6006"/>
    <n v="0"/>
    <x v="11"/>
    <s v="Rosetta 1"/>
    <n v="2065"/>
    <x v="18"/>
    <x v="5"/>
  </r>
  <r>
    <n v="7"/>
    <d v="2056-06-09T00:00:00"/>
    <s v="MC-04"/>
    <s v="37.10N, 56.80W"/>
    <n v="27"/>
    <n v="6618"/>
    <n v="6618"/>
    <x v="7"/>
    <s v="Mariner 12"/>
    <n v="2053"/>
    <x v="1"/>
    <x v="5"/>
  </r>
  <r>
    <n v="101"/>
    <d v="2072-10-17T00:00:00"/>
    <s v="MC-07"/>
    <s v="59.58N, 168.22E"/>
    <n v="59"/>
    <n v="4076"/>
    <n v="4076"/>
    <x v="4"/>
    <s v="Perseverance 8"/>
    <n v="2071"/>
    <x v="5"/>
    <x v="4"/>
  </r>
  <r>
    <n v="99"/>
    <d v="2076-03-17T00:00:00"/>
    <s v="MC-11"/>
    <s v="26.55N, 1.62W"/>
    <n v="109"/>
    <n v="4902"/>
    <n v="0"/>
    <x v="22"/>
    <s v="Perseverance 6"/>
    <n v="2070"/>
    <x v="6"/>
    <x v="7"/>
  </r>
  <r>
    <n v="18"/>
    <d v="2057-07-23T00:00:00"/>
    <s v="MC-29"/>
    <s v="36.48S, 167.43E"/>
    <n v="169"/>
    <n v="4563"/>
    <n v="0"/>
    <x v="3"/>
    <s v="Viking 10"/>
    <n v="2055"/>
    <x v="16"/>
    <x v="1"/>
  </r>
  <r>
    <n v="27"/>
    <d v="2064-08-27T00:00:00"/>
    <s v="MC-30"/>
    <s v="77.15S, 78.13E"/>
    <n v="25"/>
    <n v="3167"/>
    <n v="3167"/>
    <x v="15"/>
    <s v="Phobos 6"/>
    <n v="2054"/>
    <x v="15"/>
    <x v="2"/>
  </r>
  <r>
    <n v="71"/>
    <d v="2072-06-24T00:00:00"/>
    <s v="MC-24"/>
    <s v="41.50S, 150.71W"/>
    <n v="120"/>
    <n v="756"/>
    <n v="0"/>
    <x v="10"/>
    <s v="Rosetta 15"/>
    <n v="2070"/>
    <x v="5"/>
    <x v="1"/>
  </r>
  <r>
    <n v="27"/>
    <d v="2064-12-20T00:00:00"/>
    <s v="MC-30"/>
    <s v="89.37S, 99.34E"/>
    <n v="188"/>
    <n v="24621"/>
    <n v="0"/>
    <x v="15"/>
    <s v="Phobos 6"/>
    <n v="2054"/>
    <x v="15"/>
    <x v="2"/>
  </r>
  <r>
    <n v="45"/>
    <d v="2066-05-19T00:00:00"/>
    <s v="MC-21"/>
    <s v="1.20S, 60.72E"/>
    <n v="277"/>
    <n v="1010"/>
    <n v="0"/>
    <x v="27"/>
    <s v="Spirit 12"/>
    <n v="2064"/>
    <x v="17"/>
    <x v="1"/>
  </r>
  <r>
    <n v="27"/>
    <d v="2056-05-13T00:00:00"/>
    <s v="MC-28"/>
    <s v="60.49S, 108.39E"/>
    <n v="30"/>
    <n v="4235"/>
    <n v="4235"/>
    <x v="18"/>
    <s v="Phobos 6"/>
    <n v="2054"/>
    <x v="1"/>
    <x v="1"/>
  </r>
  <r>
    <n v="76"/>
    <d v="2078-03-02T00:00:00"/>
    <s v="MC-07"/>
    <s v="55.35N, 169.12E"/>
    <n v="27"/>
    <n v="4076"/>
    <n v="4076"/>
    <x v="4"/>
    <s v="Rosetta 25"/>
    <n v="2072"/>
    <x v="28"/>
    <x v="7"/>
  </r>
  <r>
    <n v="25"/>
    <d v="2055-06-24T00:00:00"/>
    <s v="MC-24"/>
    <s v="57.21S, 156.35W"/>
    <n v="325"/>
    <n v="29243"/>
    <n v="0"/>
    <x v="10"/>
    <s v="Phobos 4"/>
    <n v="2054"/>
    <x v="9"/>
    <x v="4"/>
  </r>
  <r>
    <n v="37"/>
    <d v="2062-12-06T00:00:00"/>
    <s v="MC-15"/>
    <s v="13.40N, 140.56E"/>
    <n v="241"/>
    <n v="6006"/>
    <n v="0"/>
    <x v="12"/>
    <s v="Pathfinder 5"/>
    <n v="2061"/>
    <x v="20"/>
    <x v="4"/>
  </r>
  <r>
    <n v="5"/>
    <d v="2053-06-15T00:00:00"/>
    <s v="MC-13"/>
    <s v="24.76N, 77.56E"/>
    <n v="188"/>
    <n v="4398"/>
    <n v="0"/>
    <x v="0"/>
    <s v="Mariner 10"/>
    <n v="2051"/>
    <x v="22"/>
    <x v="1"/>
  </r>
  <r>
    <n v="38"/>
    <d v="2063-08-17T00:00:00"/>
    <s v="MC-01"/>
    <s v="69.99N, 122.89W"/>
    <n v="175"/>
    <n v="5255"/>
    <n v="0"/>
    <x v="19"/>
    <s v="Pathfinder 7"/>
    <n v="2062"/>
    <x v="23"/>
    <x v="4"/>
  </r>
  <r>
    <n v="22"/>
    <d v="2057-05-05T00:00:00"/>
    <s v="MC-20"/>
    <s v="9.06S, 35.01E"/>
    <n v="67"/>
    <n v="2880"/>
    <n v="2880"/>
    <x v="26"/>
    <s v="Phobos 1"/>
    <n v="2053"/>
    <x v="16"/>
    <x v="6"/>
  </r>
  <r>
    <n v="99"/>
    <d v="2072-08-16T00:00:00"/>
    <s v="MC-11"/>
    <s v="18.72N, 2.56W"/>
    <n v="120"/>
    <n v="2188"/>
    <n v="0"/>
    <x v="22"/>
    <s v="Perseverance 6"/>
    <n v="2070"/>
    <x v="5"/>
    <x v="1"/>
  </r>
  <r>
    <n v="2"/>
    <d v="2055-06-29T00:00:00"/>
    <s v="MC-15"/>
    <s v="22.93N, 143.16E"/>
    <n v="61"/>
    <n v="2599"/>
    <n v="2599"/>
    <x v="12"/>
    <s v="Mariner 6"/>
    <n v="2050"/>
    <x v="9"/>
    <x v="3"/>
  </r>
  <r>
    <n v="67"/>
    <d v="2070-03-14T00:00:00"/>
    <s v="MC-25"/>
    <s v="50.56S, 87.80W"/>
    <n v="27"/>
    <n v="9366"/>
    <n v="9366"/>
    <x v="16"/>
    <s v="Rosetta 10"/>
    <n v="2068"/>
    <x v="10"/>
    <x v="1"/>
  </r>
  <r>
    <n v="62"/>
    <d v="2068-06-03T00:00:00"/>
    <s v="MC-20"/>
    <s v="18.52S, 40.45E"/>
    <n v="75"/>
    <n v="9366"/>
    <n v="9366"/>
    <x v="26"/>
    <s v="Rosetta 1"/>
    <n v="2065"/>
    <x v="18"/>
    <x v="5"/>
  </r>
  <r>
    <n v="47"/>
    <d v="2067-07-25T00:00:00"/>
    <s v="MC-11"/>
    <s v="16.86N, 36.39W"/>
    <n v="416"/>
    <n v="5436"/>
    <n v="0"/>
    <x v="22"/>
    <s v="Spirit 14"/>
    <n v="2065"/>
    <x v="8"/>
    <x v="1"/>
  </r>
  <r>
    <n v="66"/>
    <d v="2071-01-23T00:00:00"/>
    <s v="MC-15"/>
    <s v="3.18N, 163.64E"/>
    <n v="100"/>
    <n v="1656"/>
    <n v="1656"/>
    <x v="12"/>
    <s v="Rosetta 9"/>
    <n v="2067"/>
    <x v="19"/>
    <x v="6"/>
  </r>
  <r>
    <n v="55"/>
    <d v="2071-01-18T00:00:00"/>
    <s v="MC-15"/>
    <s v="28.91N, 169.38E"/>
    <n v="447"/>
    <n v="6006"/>
    <n v="0"/>
    <x v="12"/>
    <s v="Opportunity 7"/>
    <n v="2066"/>
    <x v="19"/>
    <x v="3"/>
  </r>
  <r>
    <n v="42"/>
    <d v="2069-06-04T00:00:00"/>
    <s v="MC-07"/>
    <s v="50.91N, 172.80E"/>
    <n v="77"/>
    <n v="9074"/>
    <n v="9074"/>
    <x v="4"/>
    <s v="Spirit 6"/>
    <n v="2063"/>
    <x v="12"/>
    <x v="7"/>
  </r>
  <r>
    <n v="82"/>
    <d v="2071-06-12T00:00:00"/>
    <s v="MC-29"/>
    <s v="63.29S, 161.07E"/>
    <n v="36"/>
    <n v="26004"/>
    <n v="26004"/>
    <x v="3"/>
    <s v="Phoenix 7"/>
    <n v="2068"/>
    <x v="19"/>
    <x v="5"/>
  </r>
  <r>
    <n v="46"/>
    <d v="2067-02-02T00:00:00"/>
    <s v="MC-25"/>
    <s v="47.28S, 118.87W"/>
    <n v="48"/>
    <n v="22220"/>
    <n v="22220"/>
    <x v="16"/>
    <s v="Spirit 13"/>
    <n v="2065"/>
    <x v="8"/>
    <x v="1"/>
  </r>
  <r>
    <n v="8"/>
    <d v="2054-10-25T00:00:00"/>
    <s v="MC-27"/>
    <s v="55.97S, 25.81E"/>
    <n v="482"/>
    <n v="84631"/>
    <n v="0"/>
    <x v="17"/>
    <s v="Mariner 13"/>
    <n v="2053"/>
    <x v="21"/>
    <x v="4"/>
  </r>
  <r>
    <n v="56"/>
    <d v="2068-04-18T00:00:00"/>
    <s v="MC-25"/>
    <s v="51.09S, 68.47W"/>
    <n v="14"/>
    <n v="33322"/>
    <n v="33322"/>
    <x v="16"/>
    <s v="Opportunity 10"/>
    <n v="2067"/>
    <x v="18"/>
    <x v="4"/>
  </r>
  <r>
    <n v="30"/>
    <d v="2059-11-15T00:00:00"/>
    <s v="MC-10"/>
    <s v="5.40N, 70.75W"/>
    <n v="48"/>
    <n v="4076"/>
    <n v="4076"/>
    <x v="23"/>
    <s v="Deimos 8"/>
    <n v="2058"/>
    <x v="3"/>
    <x v="4"/>
  </r>
  <r>
    <n v="86"/>
    <d v="2073-12-23T00:00:00"/>
    <s v="MC-07"/>
    <s v="57.36N, 130.60E"/>
    <n v="152"/>
    <n v="7052"/>
    <n v="0"/>
    <x v="4"/>
    <s v="Phoenix 16"/>
    <n v="2071"/>
    <x v="24"/>
    <x v="1"/>
  </r>
  <r>
    <n v="99"/>
    <d v="2071-03-28T00:00:00"/>
    <s v="MC-05"/>
    <s v="45.67N, 8.92E"/>
    <n v="169"/>
    <n v="4731"/>
    <n v="0"/>
    <x v="2"/>
    <s v="Perseverance 6"/>
    <n v="2070"/>
    <x v="19"/>
    <x v="4"/>
  </r>
  <r>
    <n v="10"/>
    <d v="2062-11-06T00:00:00"/>
    <s v="MC-18"/>
    <s v="9.57S, 54.50W"/>
    <n v="292"/>
    <n v="7052"/>
    <n v="0"/>
    <x v="25"/>
    <s v="Mariner 15"/>
    <n v="2054"/>
    <x v="20"/>
    <x v="8"/>
  </r>
  <r>
    <n v="2"/>
    <d v="2056-01-27T00:00:00"/>
    <s v="MC-14"/>
    <s v="1.33N, 115.44E"/>
    <n v="416"/>
    <n v="2461"/>
    <n v="0"/>
    <x v="1"/>
    <s v="Mariner 6"/>
    <n v="2050"/>
    <x v="1"/>
    <x v="7"/>
  </r>
  <r>
    <n v="38"/>
    <d v="2062-12-25T00:00:00"/>
    <s v="MC-01"/>
    <s v="73.37N, 99.50W"/>
    <n v="137"/>
    <n v="9074"/>
    <n v="0"/>
    <x v="19"/>
    <s v="Pathfinder 7"/>
    <n v="2062"/>
    <x v="20"/>
    <x v="9"/>
  </r>
  <r>
    <n v="69"/>
    <d v="2072-07-09T00:00:00"/>
    <s v="MC-01"/>
    <s v="77.84N, 179.75E"/>
    <n v="15"/>
    <n v="56210"/>
    <n v="56210"/>
    <x v="19"/>
    <s v="Rosetta 13"/>
    <n v="2069"/>
    <x v="5"/>
    <x v="5"/>
  </r>
  <r>
    <n v="94"/>
    <d v="2068-01-05T00:00:00"/>
    <s v="MC-29"/>
    <s v="35.24S, 144.75E"/>
    <n v="344"/>
    <n v="8791"/>
    <n v="0"/>
    <x v="3"/>
    <s v="Dawn 4"/>
    <n v="2066"/>
    <x v="18"/>
    <x v="1"/>
  </r>
  <r>
    <n v="31"/>
    <d v="2061-06-08T00:00:00"/>
    <s v="MC-03"/>
    <s v="49.93N, 79.17W"/>
    <n v="416"/>
    <n v="883"/>
    <n v="0"/>
    <x v="24"/>
    <s v="Deimos 10"/>
    <n v="2059"/>
    <x v="0"/>
    <x v="1"/>
  </r>
  <r>
    <n v="83"/>
    <d v="2071-01-09T00:00:00"/>
    <s v="MC-01"/>
    <s v="66.91N, 83.68E"/>
    <n v="447"/>
    <n v="101649"/>
    <n v="0"/>
    <x v="19"/>
    <s v="Phoenix 11"/>
    <n v="2069"/>
    <x v="19"/>
    <x v="1"/>
  </r>
  <r>
    <n v="71"/>
    <d v="2072-04-17T00:00:00"/>
    <s v="MC-24"/>
    <s v="41.79S, 143.93W"/>
    <n v="128"/>
    <n v="1267"/>
    <n v="0"/>
    <x v="10"/>
    <s v="Rosetta 15"/>
    <n v="2070"/>
    <x v="5"/>
    <x v="1"/>
  </r>
  <r>
    <n v="31"/>
    <d v="2067-02-06T00:00:00"/>
    <s v="MC-03"/>
    <s v="47.29N, 115.64W"/>
    <n v="163"/>
    <n v="883"/>
    <n v="0"/>
    <x v="24"/>
    <s v="Deimos 10"/>
    <n v="2059"/>
    <x v="8"/>
    <x v="8"/>
  </r>
  <r>
    <n v="47"/>
    <d v="2069-05-08T00:00:00"/>
    <s v="MC-12"/>
    <s v="12.44N, 1.52E"/>
    <n v="47"/>
    <n v="4731"/>
    <n v="4731"/>
    <x v="11"/>
    <s v="Spirit 14"/>
    <n v="2065"/>
    <x v="12"/>
    <x v="6"/>
  </r>
  <r>
    <n v="99"/>
    <d v="2072-05-29T00:00:00"/>
    <s v="MC-11"/>
    <s v="21.58N, 3.70W"/>
    <n v="137"/>
    <n v="7279"/>
    <n v="0"/>
    <x v="22"/>
    <s v="Perseverance 6"/>
    <n v="2070"/>
    <x v="5"/>
    <x v="1"/>
  </r>
  <r>
    <n v="53"/>
    <d v="2068-09-08T00:00:00"/>
    <s v="MC-24"/>
    <s v="61.61S, 144.04W"/>
    <n v="32"/>
    <n v="3764"/>
    <n v="3764"/>
    <x v="10"/>
    <s v="Opportunity 5"/>
    <n v="2065"/>
    <x v="18"/>
    <x v="5"/>
  </r>
  <r>
    <n v="72"/>
    <d v="2075-09-03T00:00:00"/>
    <s v="MC-25"/>
    <s v="40.63S, 114.16W"/>
    <n v="27"/>
    <n v="7512"/>
    <n v="7512"/>
    <x v="16"/>
    <s v="Rosetta 16"/>
    <n v="2071"/>
    <x v="2"/>
    <x v="6"/>
  </r>
  <r>
    <n v="62"/>
    <d v="2067-06-14T00:00:00"/>
    <s v="MC-20"/>
    <s v="5.37S, 26.35E"/>
    <n v="791"/>
    <n v="2461"/>
    <n v="0"/>
    <x v="26"/>
    <s v="Rosetta 1"/>
    <n v="2065"/>
    <x v="8"/>
    <x v="1"/>
  </r>
  <r>
    <n v="89"/>
    <d v="2076-11-23T00:00:00"/>
    <s v="MC-30"/>
    <s v="78.34S, 92.34W"/>
    <n v="117"/>
    <n v="3764"/>
    <n v="0"/>
    <x v="15"/>
    <s v="Phoenix 22"/>
    <n v="2072"/>
    <x v="6"/>
    <x v="6"/>
  </r>
  <r>
    <n v="82"/>
    <d v="2072-06-08T00:00:00"/>
    <s v="MC-29"/>
    <s v="59.43S, 172.04E"/>
    <n v="25"/>
    <n v="50510"/>
    <n v="50510"/>
    <x v="3"/>
    <s v="Phoenix 7"/>
    <n v="2068"/>
    <x v="5"/>
    <x v="6"/>
  </r>
  <r>
    <n v="27"/>
    <d v="2059-10-31T00:00:00"/>
    <s v="MC-30"/>
    <s v="71.25S, 120.09E"/>
    <n v="45"/>
    <n v="14025"/>
    <n v="14025"/>
    <x v="15"/>
    <s v="Phobos 6"/>
    <n v="2054"/>
    <x v="3"/>
    <x v="3"/>
  </r>
  <r>
    <n v="78"/>
    <d v="2074-03-02T00:00:00"/>
    <s v="MC-08"/>
    <s v="13.33N, 158.27W"/>
    <n v="70"/>
    <n v="4076"/>
    <n v="4076"/>
    <x v="28"/>
    <s v="Rosetta 28"/>
    <n v="2073"/>
    <x v="11"/>
    <x v="4"/>
  </r>
  <r>
    <n v="61"/>
    <d v="2072-05-11T00:00:00"/>
    <s v="MC-30"/>
    <s v="68.38S, 18.30W"/>
    <n v="50"/>
    <n v="63326"/>
    <n v="63326"/>
    <x v="15"/>
    <s v="Opportunity 19"/>
    <n v="2069"/>
    <x v="5"/>
    <x v="5"/>
  </r>
  <r>
    <n v="44"/>
    <d v="2068-11-12T00:00:00"/>
    <s v="MC-06"/>
    <s v="44.21N, 115.44E"/>
    <n v="88"/>
    <n v="16330"/>
    <n v="16330"/>
    <x v="8"/>
    <s v="Spirit 11"/>
    <n v="2064"/>
    <x v="18"/>
    <x v="6"/>
  </r>
  <r>
    <n v="71"/>
    <d v="2072-10-19T00:00:00"/>
    <s v="MC-24"/>
    <s v="42.43S, 152.41W"/>
    <n v="389"/>
    <n v="31157"/>
    <n v="0"/>
    <x v="10"/>
    <s v="Rosetta 15"/>
    <n v="2070"/>
    <x v="5"/>
    <x v="1"/>
  </r>
  <r>
    <n v="95"/>
    <d v="2069-08-15T00:00:00"/>
    <s v="MC-09"/>
    <s v="15.17N, 100.52W"/>
    <n v="221"/>
    <n v="1010"/>
    <n v="0"/>
    <x v="5"/>
    <s v="Dawn 6"/>
    <n v="2067"/>
    <x v="12"/>
    <x v="1"/>
  </r>
  <r>
    <n v="6"/>
    <d v="2054-02-22T00:00:00"/>
    <s v="MC-01"/>
    <s v="80.58N, 146.40E"/>
    <n v="631"/>
    <n v="3612"/>
    <n v="0"/>
    <x v="19"/>
    <s v="Mariner 11"/>
    <n v="2052"/>
    <x v="21"/>
    <x v="1"/>
  </r>
  <r>
    <n v="55"/>
    <d v="2070-09-01T00:00:00"/>
    <s v="MC-14"/>
    <s v="21.64N, 131.25E"/>
    <n v="24"/>
    <n v="2054"/>
    <n v="2054"/>
    <x v="1"/>
    <s v="Opportunity 7"/>
    <n v="2066"/>
    <x v="10"/>
    <x v="6"/>
  </r>
  <r>
    <n v="5"/>
    <d v="2055-03-10T00:00:00"/>
    <s v="MC-13"/>
    <s v="25.51N, 51.25E"/>
    <n v="45"/>
    <n v="4731"/>
    <n v="4731"/>
    <x v="0"/>
    <s v="Mariner 10"/>
    <n v="2051"/>
    <x v="9"/>
    <x v="6"/>
  </r>
  <r>
    <n v="56"/>
    <d v="2072-12-17T00:00:00"/>
    <s v="MC-18"/>
    <s v="11.87S, 83.78W"/>
    <n v="77"/>
    <n v="6618"/>
    <n v="6618"/>
    <x v="25"/>
    <s v="Opportunity 10"/>
    <n v="2067"/>
    <x v="5"/>
    <x v="3"/>
  </r>
  <r>
    <n v="2"/>
    <d v="2051-06-09T00:00:00"/>
    <s v="MC-14"/>
    <s v="1.67N, 122.07E"/>
    <n v="252"/>
    <n v="6832"/>
    <n v="0"/>
    <x v="1"/>
    <s v="Mariner 6"/>
    <n v="2050"/>
    <x v="27"/>
    <x v="4"/>
  </r>
  <r>
    <n v="70"/>
    <d v="2071-03-17T00:00:00"/>
    <s v="MC-19"/>
    <s v="26.34S, 41.32W"/>
    <n v="109"/>
    <n v="11011"/>
    <n v="0"/>
    <x v="14"/>
    <s v="Rosetta 14"/>
    <n v="2069"/>
    <x v="19"/>
    <x v="1"/>
  </r>
  <r>
    <n v="55"/>
    <d v="2070-10-12T00:00:00"/>
    <s v="MC-07"/>
    <s v="41.99N, 136.85E"/>
    <n v="27"/>
    <n v="4731"/>
    <n v="4731"/>
    <x v="4"/>
    <s v="Opportunity 7"/>
    <n v="2066"/>
    <x v="10"/>
    <x v="6"/>
  </r>
  <r>
    <n v="85"/>
    <d v="2071-10-24T00:00:00"/>
    <s v="MC-21"/>
    <s v="25.71S, 82.74E"/>
    <n v="72"/>
    <n v="2461"/>
    <n v="2461"/>
    <x v="27"/>
    <s v="Phoenix 13"/>
    <n v="2070"/>
    <x v="19"/>
    <x v="4"/>
  </r>
  <r>
    <n v="5"/>
    <d v="2059-12-12T00:00:00"/>
    <s v="MC-21"/>
    <s v="6.40S, 47.18E"/>
    <n v="241"/>
    <n v="5255"/>
    <n v="0"/>
    <x v="27"/>
    <s v="Mariner 10"/>
    <n v="2051"/>
    <x v="3"/>
    <x v="8"/>
  </r>
  <r>
    <n v="18"/>
    <d v="2058-10-12T00:00:00"/>
    <s v="MC-24"/>
    <s v="40.56S, 177.25W"/>
    <n v="325"/>
    <n v="13054"/>
    <n v="0"/>
    <x v="10"/>
    <s v="Viking 10"/>
    <n v="2055"/>
    <x v="4"/>
    <x v="5"/>
  </r>
  <r>
    <n v="77"/>
    <d v="2077-10-14T00:00:00"/>
    <s v="MC-22"/>
    <s v="16.23S, 100.98E"/>
    <n v="30"/>
    <n v="756"/>
    <n v="756"/>
    <x v="9"/>
    <s v="Rosetta 27"/>
    <n v="2073"/>
    <x v="25"/>
    <x v="6"/>
  </r>
  <r>
    <n v="53"/>
    <d v="2066-10-23T00:00:00"/>
    <s v="MC-30"/>
    <s v="80.60S, 171.47W"/>
    <n v="72"/>
    <n v="2188"/>
    <n v="2188"/>
    <x v="15"/>
    <s v="Opportunity 5"/>
    <n v="2065"/>
    <x v="17"/>
    <x v="4"/>
  </r>
  <r>
    <n v="54"/>
    <d v="2067-02-05T00:00:00"/>
    <s v="MC-14"/>
    <s v="6.75N, 125.06E"/>
    <n v="482"/>
    <n v="1267"/>
    <n v="0"/>
    <x v="1"/>
    <s v="Opportunity 6"/>
    <n v="2065"/>
    <x v="8"/>
    <x v="1"/>
  </r>
  <r>
    <n v="74"/>
    <d v="2074-02-05T00:00:00"/>
    <s v="MC-12"/>
    <s v="16.95N, 2.76E"/>
    <n v="67"/>
    <n v="1138"/>
    <n v="1138"/>
    <x v="11"/>
    <s v="Rosetta 21"/>
    <n v="2071"/>
    <x v="11"/>
    <x v="5"/>
  </r>
  <r>
    <n v="36"/>
    <d v="2064-02-19T00:00:00"/>
    <s v="MC-08"/>
    <s v="20.74N, 171.26W"/>
    <n v="702"/>
    <n v="4731"/>
    <n v="0"/>
    <x v="28"/>
    <s v="Pathfinder 3"/>
    <n v="2061"/>
    <x v="15"/>
    <x v="5"/>
  </r>
  <r>
    <n v="10"/>
    <d v="2062-05-27T00:00:00"/>
    <s v="MC-18"/>
    <s v="5.98S, 78.06W"/>
    <n v="63"/>
    <n v="3764"/>
    <n v="3764"/>
    <x v="25"/>
    <s v="Mariner 15"/>
    <n v="2054"/>
    <x v="20"/>
    <x v="8"/>
  </r>
  <r>
    <n v="60"/>
    <d v="2072-05-13T00:00:00"/>
    <s v="MC-26"/>
    <s v="44.72S, 23.45W"/>
    <n v="204"/>
    <n v="5436"/>
    <n v="0"/>
    <x v="13"/>
    <s v="Opportunity 18"/>
    <n v="2069"/>
    <x v="5"/>
    <x v="5"/>
  </r>
  <r>
    <n v="7"/>
    <d v="2053-11-12T00:00:00"/>
    <s v="MC-04"/>
    <s v="40.37N, 40.66W"/>
    <n v="48"/>
    <n v="4076"/>
    <n v="4076"/>
    <x v="7"/>
    <s v="Mariner 12"/>
    <n v="2053"/>
    <x v="22"/>
    <x v="9"/>
  </r>
  <r>
    <n v="28"/>
    <d v="2062-09-14T00:00:00"/>
    <s v="MC-30"/>
    <s v="67.56S, 53.88W"/>
    <n v="163"/>
    <n v="2324"/>
    <n v="0"/>
    <x v="15"/>
    <s v="Deimos 3"/>
    <n v="2058"/>
    <x v="20"/>
    <x v="6"/>
  </r>
  <r>
    <n v="39"/>
    <d v="2066-01-25T00:00:00"/>
    <s v="MC-30"/>
    <s v="66.42S, 179.47W"/>
    <n v="416"/>
    <n v="16330"/>
    <n v="0"/>
    <x v="15"/>
    <s v="Pathfinder 9"/>
    <n v="2062"/>
    <x v="17"/>
    <x v="6"/>
  </r>
  <r>
    <n v="94"/>
    <d v="2070-11-04T00:00:00"/>
    <s v="MC-29"/>
    <s v="32.54S, 138.05E"/>
    <n v="19"/>
    <n v="11771"/>
    <n v="11771"/>
    <x v="3"/>
    <s v="Dawn 4"/>
    <n v="2066"/>
    <x v="10"/>
    <x v="6"/>
  </r>
  <r>
    <n v="41"/>
    <d v="2069-07-18T00:00:00"/>
    <s v="MC-01"/>
    <s v="80.57N, 43.72E"/>
    <n v="50"/>
    <n v="27536"/>
    <n v="27536"/>
    <x v="19"/>
    <s v="Spirit 5"/>
    <n v="2063"/>
    <x v="12"/>
    <x v="7"/>
  </r>
  <r>
    <n v="95"/>
    <d v="2068-10-23T00:00:00"/>
    <s v="MC-09"/>
    <s v="29.06N, 96.32W"/>
    <n v="15"/>
    <n v="8255"/>
    <n v="8255"/>
    <x v="5"/>
    <s v="Dawn 6"/>
    <n v="2067"/>
    <x v="18"/>
    <x v="4"/>
  </r>
  <r>
    <n v="38"/>
    <d v="2064-10-28T00:00:00"/>
    <s v="MC-01"/>
    <s v="84.97N, 105.80W"/>
    <n v="88"/>
    <n v="5436"/>
    <n v="5436"/>
    <x v="19"/>
    <s v="Pathfinder 7"/>
    <n v="2062"/>
    <x v="15"/>
    <x v="1"/>
  </r>
  <r>
    <n v="25"/>
    <d v="2056-04-30T00:00:00"/>
    <s v="MC-24"/>
    <s v="41.13S, 164.72W"/>
    <n v="11"/>
    <n v="7752"/>
    <n v="7752"/>
    <x v="10"/>
    <s v="Phobos 4"/>
    <n v="2054"/>
    <x v="1"/>
    <x v="1"/>
  </r>
  <r>
    <n v="4"/>
    <d v="2055-12-14T00:00:00"/>
    <s v="MC-26"/>
    <s v="32.48S, 35.10W"/>
    <n v="70"/>
    <n v="3461"/>
    <n v="3461"/>
    <x v="13"/>
    <s v="Mariner 9"/>
    <n v="2051"/>
    <x v="9"/>
    <x v="6"/>
  </r>
  <r>
    <n v="26"/>
    <d v="2056-10-17T00:00:00"/>
    <s v="MC-27"/>
    <s v="61.89S, 42.59E"/>
    <n v="221"/>
    <n v="41937"/>
    <n v="0"/>
    <x v="17"/>
    <s v="Phobos 5"/>
    <n v="2054"/>
    <x v="1"/>
    <x v="1"/>
  </r>
  <r>
    <n v="27"/>
    <d v="2057-12-30T00:00:00"/>
    <s v="MC-28"/>
    <s v="52.20S, 108.55E"/>
    <n v="124"/>
    <n v="38630"/>
    <n v="0"/>
    <x v="18"/>
    <s v="Phobos 6"/>
    <n v="2054"/>
    <x v="16"/>
    <x v="5"/>
  </r>
  <r>
    <n v="18"/>
    <d v="2059-07-10T00:00:00"/>
    <s v="MC-23"/>
    <s v="7.06S, 159.13E"/>
    <n v="147"/>
    <n v="2739"/>
    <n v="0"/>
    <x v="6"/>
    <s v="Viking 10"/>
    <n v="2055"/>
    <x v="3"/>
    <x v="6"/>
  </r>
  <r>
    <n v="22"/>
    <d v="2054-07-06T00:00:00"/>
    <s v="MC-20"/>
    <s v="12.63S, 24.75E"/>
    <n v="204"/>
    <n v="1920"/>
    <n v="0"/>
    <x v="26"/>
    <s v="Phobos 1"/>
    <n v="2053"/>
    <x v="21"/>
    <x v="4"/>
  </r>
  <r>
    <n v="25"/>
    <d v="2055-08-26T00:00:00"/>
    <s v="MC-24"/>
    <s v="59.10S, 151.34W"/>
    <n v="57"/>
    <n v="2880"/>
    <n v="2880"/>
    <x v="10"/>
    <s v="Phobos 4"/>
    <n v="2054"/>
    <x v="9"/>
    <x v="4"/>
  </r>
  <r>
    <n v="90"/>
    <d v="2074-05-30T00:00:00"/>
    <s v="MC-30"/>
    <s v="78.49S, 150.96W"/>
    <n v="157"/>
    <n v="4902"/>
    <n v="0"/>
    <x v="15"/>
    <s v="Phoenix 23"/>
    <n v="2072"/>
    <x v="11"/>
    <x v="1"/>
  </r>
  <r>
    <n v="39"/>
    <d v="2064-11-08T00:00:00"/>
    <s v="MC-24"/>
    <s v="63.38S, 162.02W"/>
    <n v="24"/>
    <n v="9074"/>
    <n v="9074"/>
    <x v="10"/>
    <s v="Pathfinder 9"/>
    <n v="2062"/>
    <x v="15"/>
    <x v="1"/>
  </r>
  <r>
    <n v="47"/>
    <d v="2070-03-14T00:00:00"/>
    <s v="MC-05"/>
    <s v="47.81N, 5.66E"/>
    <n v="25"/>
    <n v="9366"/>
    <n v="9366"/>
    <x v="2"/>
    <s v="Spirit 14"/>
    <n v="2065"/>
    <x v="10"/>
    <x v="3"/>
  </r>
  <r>
    <n v="26"/>
    <d v="2056-01-28T00:00:00"/>
    <s v="MC-28"/>
    <s v="52.34S, 75.40E"/>
    <n v="264"/>
    <n v="63326"/>
    <n v="0"/>
    <x v="18"/>
    <s v="Phobos 5"/>
    <n v="2054"/>
    <x v="1"/>
    <x v="1"/>
  </r>
  <r>
    <n v="31"/>
    <d v="2061-07-10T00:00:00"/>
    <s v="MC-01"/>
    <s v="87.15N, 74.64W"/>
    <n v="120"/>
    <n v="2461"/>
    <n v="0"/>
    <x v="19"/>
    <s v="Deimos 10"/>
    <n v="2059"/>
    <x v="0"/>
    <x v="1"/>
  </r>
  <r>
    <n v="53"/>
    <d v="2066-12-13T00:00:00"/>
    <s v="MC-24"/>
    <s v="50.60S, 176.82W"/>
    <n v="96"/>
    <n v="6006"/>
    <n v="6006"/>
    <x v="10"/>
    <s v="Opportunity 5"/>
    <n v="2065"/>
    <x v="17"/>
    <x v="4"/>
  </r>
  <r>
    <n v="8"/>
    <d v="2054-11-28T00:00:00"/>
    <s v="MC-30"/>
    <s v="67.70S, 19.00E"/>
    <n v="175"/>
    <n v="9670"/>
    <n v="0"/>
    <x v="15"/>
    <s v="Mariner 13"/>
    <n v="2053"/>
    <x v="21"/>
    <x v="4"/>
  </r>
  <r>
    <n v="60"/>
    <d v="2070-10-03T00:00:00"/>
    <s v="MC-26"/>
    <s v="47.46S, 18.98W"/>
    <n v="204"/>
    <n v="18486"/>
    <n v="0"/>
    <x v="13"/>
    <s v="Opportunity 18"/>
    <n v="2069"/>
    <x v="10"/>
    <x v="4"/>
  </r>
  <r>
    <n v="41"/>
    <d v="2067-10-03T00:00:00"/>
    <s v="MC-01"/>
    <s v="73.28N, 23.05E"/>
    <n v="181"/>
    <n v="56210"/>
    <n v="0"/>
    <x v="19"/>
    <s v="Spirit 5"/>
    <n v="2063"/>
    <x v="8"/>
    <x v="6"/>
  </r>
  <r>
    <n v="95"/>
    <d v="2073-02-14T00:00:00"/>
    <s v="MC-10"/>
    <s v="1.11N, 87.58W"/>
    <n v="791"/>
    <n v="4902"/>
    <n v="0"/>
    <x v="23"/>
    <s v="Dawn 6"/>
    <n v="2067"/>
    <x v="24"/>
    <x v="7"/>
  </r>
  <r>
    <n v="83"/>
    <d v="2072-04-02T00:00:00"/>
    <s v="MC-06"/>
    <s v="46.30N, 87.15E"/>
    <n v="15"/>
    <n v="13054"/>
    <n v="13054"/>
    <x v="8"/>
    <s v="Phoenix 11"/>
    <n v="2069"/>
    <x v="5"/>
    <x v="5"/>
  </r>
  <r>
    <n v="7"/>
    <d v="2057-05-07T00:00:00"/>
    <s v="MC-04"/>
    <s v="49.69N, 58.61W"/>
    <n v="133"/>
    <n v="883"/>
    <n v="0"/>
    <x v="7"/>
    <s v="Mariner 12"/>
    <n v="2053"/>
    <x v="16"/>
    <x v="6"/>
  </r>
  <r>
    <n v="34"/>
    <d v="2062-03-24T00:00:00"/>
    <s v="MC-14"/>
    <s v="11.60N, 123.65E"/>
    <n v="181"/>
    <n v="8791"/>
    <n v="0"/>
    <x v="1"/>
    <s v="Deimos 14"/>
    <n v="2060"/>
    <x v="20"/>
    <x v="1"/>
  </r>
  <r>
    <n v="47"/>
    <d v="2074-11-01T00:00:00"/>
    <s v="MC-11"/>
    <s v="28.99N, 3.82W"/>
    <n v="196"/>
    <n v="4398"/>
    <n v="0"/>
    <x v="22"/>
    <s v="Spirit 14"/>
    <n v="2065"/>
    <x v="11"/>
    <x v="10"/>
  </r>
  <r>
    <n v="11"/>
    <d v="2056-05-14T00:00:00"/>
    <s v="MC-26"/>
    <s v="45.97S, 14.79W"/>
    <n v="85"/>
    <n v="5622"/>
    <n v="5622"/>
    <x v="13"/>
    <s v="Mariner 16"/>
    <n v="2055"/>
    <x v="1"/>
    <x v="4"/>
  </r>
  <r>
    <n v="39"/>
    <d v="2064-08-06T00:00:00"/>
    <s v="MC-24"/>
    <s v="41.47S, 172.83W"/>
    <n v="106"/>
    <n v="1267"/>
    <n v="0"/>
    <x v="10"/>
    <s v="Pathfinder 9"/>
    <n v="2062"/>
    <x v="15"/>
    <x v="1"/>
  </r>
  <r>
    <n v="43"/>
    <d v="2065-09-14T00:00:00"/>
    <s v="MC-17"/>
    <s v="4.84S, 93.70W"/>
    <n v="264"/>
    <n v="6006"/>
    <n v="0"/>
    <x v="20"/>
    <s v="Spirit 7"/>
    <n v="2063"/>
    <x v="13"/>
    <x v="1"/>
  </r>
  <r>
    <n v="95"/>
    <d v="2069-11-30T00:00:00"/>
    <s v="MC-18"/>
    <s v="9.83S, 89.84W"/>
    <n v="204"/>
    <n v="2054"/>
    <n v="0"/>
    <x v="25"/>
    <s v="Dawn 6"/>
    <n v="2067"/>
    <x v="12"/>
    <x v="1"/>
  </r>
  <r>
    <n v="52"/>
    <d v="2068-04-24T00:00:00"/>
    <s v="MC-16"/>
    <s v="13.97S, 140.13W"/>
    <n v="482"/>
    <n v="2599"/>
    <n v="0"/>
    <x v="21"/>
    <s v="Opportunity 4"/>
    <n v="2065"/>
    <x v="18"/>
    <x v="5"/>
  </r>
  <r>
    <n v="60"/>
    <d v="2070-07-30T00:00:00"/>
    <s v="MC-26"/>
    <s v="56.52S, 38.05W"/>
    <n v="93"/>
    <n v="5255"/>
    <n v="5255"/>
    <x v="13"/>
    <s v="Opportunity 18"/>
    <n v="2069"/>
    <x v="10"/>
    <x v="4"/>
  </r>
  <r>
    <n v="47"/>
    <d v="2076-02-28T00:00:00"/>
    <s v="MC-11"/>
    <s v="5.31N, 9.55W"/>
    <n v="103"/>
    <n v="7512"/>
    <n v="0"/>
    <x v="22"/>
    <s v="Spirit 14"/>
    <n v="2065"/>
    <x v="6"/>
    <x v="11"/>
  </r>
  <r>
    <n v="77"/>
    <d v="2075-02-18T00:00:00"/>
    <s v="MC-28"/>
    <s v="37.34S, 89.59E"/>
    <n v="14"/>
    <n v="13527"/>
    <n v="13527"/>
    <x v="18"/>
    <s v="Rosetta 27"/>
    <n v="2073"/>
    <x v="2"/>
    <x v="1"/>
  </r>
  <r>
    <n v="31"/>
    <d v="2064-04-24T00:00:00"/>
    <s v="MC-01"/>
    <s v="77.97N, 78.89W"/>
    <n v="29"/>
    <n v="883"/>
    <n v="883"/>
    <x v="19"/>
    <s v="Deimos 10"/>
    <n v="2059"/>
    <x v="15"/>
    <x v="3"/>
  </r>
  <r>
    <n v="89"/>
    <d v="2074-08-14T00:00:00"/>
    <s v="MC-30"/>
    <s v="79.18S, 92.13W"/>
    <n v="36"/>
    <n v="7512"/>
    <n v="7512"/>
    <x v="15"/>
    <s v="Phoenix 22"/>
    <n v="2072"/>
    <x v="11"/>
    <x v="1"/>
  </r>
  <r>
    <n v="41"/>
    <d v="2068-03-20T00:00:00"/>
    <s v="MC-05"/>
    <s v="47.21N, 38.24E"/>
    <n v="77"/>
    <n v="9366"/>
    <n v="9366"/>
    <x v="2"/>
    <s v="Spirit 5"/>
    <n v="2063"/>
    <x v="18"/>
    <x v="3"/>
  </r>
  <r>
    <n v="73"/>
    <d v="2072-07-20T00:00:00"/>
    <s v="MC-25"/>
    <s v="61.44S, 72.27W"/>
    <n v="80"/>
    <n v="883"/>
    <n v="883"/>
    <x v="16"/>
    <s v="Rosetta 20"/>
    <n v="2071"/>
    <x v="5"/>
    <x v="4"/>
  </r>
  <r>
    <n v="1"/>
    <d v="2050-10-31T00:00:00"/>
    <s v="MC-06"/>
    <s v="40.03N, 73.63E"/>
    <n v="137"/>
    <n v="10313"/>
    <n v="0"/>
    <x v="8"/>
    <s v="Mariner 3"/>
    <n v="2049"/>
    <x v="26"/>
    <x v="4"/>
  </r>
  <r>
    <n v="66"/>
    <d v="2073-12-14T00:00:00"/>
    <s v="MC-15"/>
    <s v="20.11N, 160.55E"/>
    <n v="416"/>
    <n v="8255"/>
    <n v="0"/>
    <x v="12"/>
    <s v="Rosetta 9"/>
    <n v="2067"/>
    <x v="24"/>
    <x v="7"/>
  </r>
  <r>
    <n v="63"/>
    <d v="2067-06-26T00:00:00"/>
    <s v="MC-28"/>
    <s v="47.98S, 103.02E"/>
    <n v="7"/>
    <n v="21171"/>
    <n v="21171"/>
    <x v="18"/>
    <s v="Rosetta 3"/>
    <n v="2066"/>
    <x v="8"/>
    <x v="4"/>
  </r>
  <r>
    <n v="62"/>
    <d v="2068-11-17T00:00:00"/>
    <s v="MC-12"/>
    <s v="7.16N, 42.68E"/>
    <n v="100"/>
    <n v="7279"/>
    <n v="7279"/>
    <x v="11"/>
    <s v="Rosetta 1"/>
    <n v="2065"/>
    <x v="18"/>
    <x v="5"/>
  </r>
  <r>
    <n v="89"/>
    <d v="2073-11-11T00:00:00"/>
    <s v="MC-30"/>
    <s v="81.90S, 97.54W"/>
    <n v="75"/>
    <n v="5812"/>
    <n v="5812"/>
    <x v="15"/>
    <s v="Phoenix 22"/>
    <n v="2072"/>
    <x v="24"/>
    <x v="4"/>
  </r>
  <r>
    <n v="17"/>
    <d v="2062-02-05T00:00:00"/>
    <s v="MC-14"/>
    <s v="24.50N, 106.69E"/>
    <n v="128"/>
    <n v="1138"/>
    <n v="0"/>
    <x v="1"/>
    <s v="Viking 8"/>
    <n v="2054"/>
    <x v="20"/>
    <x v="8"/>
  </r>
  <r>
    <n v="29"/>
    <d v="2061-02-21T00:00:00"/>
    <s v="MC-24"/>
    <s v="38.89S, 136.47W"/>
    <n v="241"/>
    <n v="4563"/>
    <n v="0"/>
    <x v="10"/>
    <s v="Deimos 4"/>
    <n v="2058"/>
    <x v="0"/>
    <x v="5"/>
  </r>
  <r>
    <n v="67"/>
    <d v="2068-10-26T00:00:00"/>
    <s v="MC-26"/>
    <s v="31.86S, 43.60W"/>
    <n v="188"/>
    <n v="15700"/>
    <n v="0"/>
    <x v="13"/>
    <s v="Rosetta 10"/>
    <n v="2068"/>
    <x v="18"/>
    <x v="9"/>
  </r>
  <r>
    <n v="52"/>
    <d v="2068-05-09T00:00:00"/>
    <s v="MC-16"/>
    <s v="5.60S, 136.49W"/>
    <n v="1057"/>
    <n v="8000"/>
    <n v="0"/>
    <x v="21"/>
    <s v="Opportunity 4"/>
    <n v="2065"/>
    <x v="18"/>
    <x v="5"/>
  </r>
  <r>
    <n v="97"/>
    <d v="2070-07-30T00:00:00"/>
    <s v="MC-01"/>
    <s v="70.34N, 40.79W"/>
    <n v="113"/>
    <n v="2739"/>
    <n v="0"/>
    <x v="19"/>
    <s v="Perseverance 4"/>
    <n v="2069"/>
    <x v="10"/>
    <x v="4"/>
  </r>
  <r>
    <n v="18"/>
    <d v="2058-12-22T00:00:00"/>
    <s v="MC-29"/>
    <s v="33.96S, 166.04E"/>
    <n v="188"/>
    <n v="5812"/>
    <n v="0"/>
    <x v="3"/>
    <s v="Viking 10"/>
    <n v="2055"/>
    <x v="4"/>
    <x v="5"/>
  </r>
  <r>
    <n v="19"/>
    <d v="2057-08-29T00:00:00"/>
    <s v="MC-07"/>
    <s v="51.83N, 168.50E"/>
    <n v="90"/>
    <n v="6409"/>
    <n v="6409"/>
    <x v="4"/>
    <s v="Viking 13"/>
    <n v="2056"/>
    <x v="16"/>
    <x v="4"/>
  </r>
  <r>
    <n v="100"/>
    <d v="2073-06-06T00:00:00"/>
    <s v="MC-30"/>
    <s v="69.18S, 155.32W"/>
    <n v="325"/>
    <n v="2324"/>
    <n v="0"/>
    <x v="15"/>
    <s v="Perseverance 7"/>
    <n v="2070"/>
    <x v="24"/>
    <x v="5"/>
  </r>
  <r>
    <n v="8"/>
    <d v="2055-05-05T00:00:00"/>
    <s v="MC-27"/>
    <s v="57.19S, 2.23E"/>
    <n v="389"/>
    <n v="7512"/>
    <n v="0"/>
    <x v="17"/>
    <s v="Mariner 13"/>
    <n v="2053"/>
    <x v="9"/>
    <x v="1"/>
  </r>
  <r>
    <n v="79"/>
    <d v="2075-11-04T00:00:00"/>
    <s v="MC-14"/>
    <s v="17.26N, 125.45E"/>
    <n v="1270"/>
    <n v="5812"/>
    <n v="0"/>
    <x v="1"/>
    <s v="Rosetta 29"/>
    <n v="2073"/>
    <x v="2"/>
    <x v="1"/>
  </r>
  <r>
    <n v="90"/>
    <d v="2075-01-29T00:00:00"/>
    <s v="MC-30"/>
    <s v="67.14S, 172.36W"/>
    <n v="447"/>
    <n v="24621"/>
    <n v="0"/>
    <x v="15"/>
    <s v="Phoenix 23"/>
    <n v="2072"/>
    <x v="2"/>
    <x v="5"/>
  </r>
  <r>
    <n v="28"/>
    <d v="2063-06-07T00:00:00"/>
    <s v="MC-30"/>
    <s v="75.87S, 80.01W"/>
    <n v="88"/>
    <n v="5812"/>
    <n v="5812"/>
    <x v="15"/>
    <s v="Deimos 3"/>
    <n v="2058"/>
    <x v="23"/>
    <x v="3"/>
  </r>
  <r>
    <n v="32"/>
    <d v="2062-01-08T00:00:00"/>
    <s v="MC-25"/>
    <s v="61.28S, 77.23W"/>
    <n v="169"/>
    <n v="29243"/>
    <n v="0"/>
    <x v="16"/>
    <s v="Deimos 11"/>
    <n v="2059"/>
    <x v="20"/>
    <x v="5"/>
  </r>
  <r>
    <n v="99"/>
    <d v="2076-05-23T00:00:00"/>
    <s v="MC-05"/>
    <s v="37.09N, 18.80E"/>
    <n v="27"/>
    <n v="15109"/>
    <n v="15109"/>
    <x v="2"/>
    <s v="Perseverance 6"/>
    <n v="2070"/>
    <x v="6"/>
    <x v="7"/>
  </r>
  <r>
    <n v="41"/>
    <d v="2067-05-26T00:00:00"/>
    <s v="MC-05"/>
    <s v="53.67N, 45.40E"/>
    <n v="106"/>
    <n v="15109"/>
    <n v="0"/>
    <x v="2"/>
    <s v="Spirit 5"/>
    <n v="2063"/>
    <x v="8"/>
    <x v="6"/>
  </r>
  <r>
    <n v="8"/>
    <d v="2055-02-07T00:00:00"/>
    <s v="MC-27"/>
    <s v="51.53S, 36.74E"/>
    <n v="106"/>
    <n v="6409"/>
    <n v="0"/>
    <x v="17"/>
    <s v="Mariner 13"/>
    <n v="2053"/>
    <x v="9"/>
    <x v="1"/>
  </r>
  <r>
    <n v="74"/>
    <d v="2074-05-23T00:00:00"/>
    <s v="MC-12"/>
    <s v="3.16N, 5.92E"/>
    <n v="124"/>
    <n v="7052"/>
    <n v="0"/>
    <x v="11"/>
    <s v="Rosetta 21"/>
    <n v="2071"/>
    <x v="11"/>
    <x v="5"/>
  </r>
  <r>
    <n v="34"/>
    <d v="2063-06-07T00:00:00"/>
    <s v="MC-14"/>
    <s v="10.92N, 118.81E"/>
    <n v="54"/>
    <n v="2880"/>
    <n v="2880"/>
    <x v="1"/>
    <s v="Deimos 14"/>
    <n v="2060"/>
    <x v="23"/>
    <x v="5"/>
  </r>
  <r>
    <n v="17"/>
    <d v="2058-11-02T00:00:00"/>
    <s v="MC-13"/>
    <s v="20.06N, 78.43E"/>
    <n v="57"/>
    <n v="2188"/>
    <n v="2188"/>
    <x v="0"/>
    <s v="Viking 8"/>
    <n v="2054"/>
    <x v="4"/>
    <x v="6"/>
  </r>
  <r>
    <n v="76"/>
    <d v="2077-06-01T00:00:00"/>
    <s v="MC-02"/>
    <s v="33.17N, 174.04W"/>
    <n v="157"/>
    <n v="18486"/>
    <n v="0"/>
    <x v="29"/>
    <s v="Rosetta 25"/>
    <n v="2072"/>
    <x v="25"/>
    <x v="3"/>
  </r>
  <r>
    <n v="86"/>
    <d v="2074-11-06T00:00:00"/>
    <s v="MC-01"/>
    <s v="73.11N, 137.82E"/>
    <n v="90"/>
    <n v="8000"/>
    <n v="8000"/>
    <x v="19"/>
    <s v="Phoenix 16"/>
    <n v="2071"/>
    <x v="11"/>
    <x v="5"/>
  </r>
  <r>
    <n v="86"/>
    <d v="2075-01-02T00:00:00"/>
    <s v="MC-01"/>
    <s v="77.19N, 140.28E"/>
    <n v="14"/>
    <n v="4235"/>
    <n v="4235"/>
    <x v="19"/>
    <s v="Phoenix 16"/>
    <n v="2071"/>
    <x v="2"/>
    <x v="6"/>
  </r>
  <r>
    <n v="14"/>
    <d v="2054-09-28T00:00:00"/>
    <s v="MC-11"/>
    <s v="7.53N, 9.54W"/>
    <n v="80"/>
    <n v="1010"/>
    <n v="1010"/>
    <x v="22"/>
    <s v="Viking 4"/>
    <n v="2053"/>
    <x v="21"/>
    <x v="4"/>
  </r>
  <r>
    <n v="100"/>
    <d v="2074-05-05T00:00:00"/>
    <s v="MC-24"/>
    <s v="48.35S, 159.67W"/>
    <n v="54"/>
    <n v="8000"/>
    <n v="8000"/>
    <x v="10"/>
    <s v="Perseverance 7"/>
    <n v="2070"/>
    <x v="11"/>
    <x v="6"/>
  </r>
  <r>
    <n v="69"/>
    <d v="2074-11-27T00:00:00"/>
    <s v="MC-01"/>
    <s v="70.80N, 165.66E"/>
    <n v="63"/>
    <n v="6618"/>
    <n v="6618"/>
    <x v="19"/>
    <s v="Rosetta 13"/>
    <n v="2069"/>
    <x v="11"/>
    <x v="3"/>
  </r>
  <r>
    <n v="64"/>
    <d v="2068-03-18T00:00:00"/>
    <s v="MC-27"/>
    <s v="49.09S, 53.29E"/>
    <n v="61"/>
    <n v="2739"/>
    <n v="2739"/>
    <x v="17"/>
    <s v="Rosetta 7"/>
    <n v="2067"/>
    <x v="18"/>
    <x v="4"/>
  </r>
  <r>
    <n v="14"/>
    <d v="2055-06-07T00:00:00"/>
    <s v="MC-11"/>
    <s v="18.86N, 26.59W"/>
    <n v="106"/>
    <n v="756"/>
    <n v="0"/>
    <x v="22"/>
    <s v="Viking 4"/>
    <n v="2053"/>
    <x v="9"/>
    <x v="1"/>
  </r>
  <r>
    <n v="77"/>
    <d v="2077-12-09T00:00:00"/>
    <s v="MC-28"/>
    <s v="38.56S, 90.42E"/>
    <n v="30"/>
    <n v="17718"/>
    <n v="17718"/>
    <x v="18"/>
    <s v="Rosetta 27"/>
    <n v="2073"/>
    <x v="25"/>
    <x v="6"/>
  </r>
  <r>
    <n v="90"/>
    <d v="2073-08-21T00:00:00"/>
    <s v="MC-30"/>
    <s v="71.61S, 159.68W"/>
    <n v="22"/>
    <n v="3764"/>
    <n v="3764"/>
    <x v="15"/>
    <s v="Phoenix 23"/>
    <n v="2072"/>
    <x v="24"/>
    <x v="4"/>
  </r>
  <r>
    <n v="69"/>
    <d v="2070-05-04T00:00:00"/>
    <s v="MC-01"/>
    <s v="86.38N, 179.14W"/>
    <n v="631"/>
    <n v="56210"/>
    <n v="0"/>
    <x v="19"/>
    <s v="Rosetta 13"/>
    <n v="2069"/>
    <x v="10"/>
    <x v="4"/>
  </r>
  <r>
    <n v="84"/>
    <d v="2071-06-04T00:00:00"/>
    <s v="MC-07"/>
    <s v="55.30N, 135.19E"/>
    <n v="30"/>
    <n v="9670"/>
    <n v="9670"/>
    <x v="4"/>
    <s v="Phoenix 12"/>
    <n v="2069"/>
    <x v="19"/>
    <x v="1"/>
  </r>
  <r>
    <n v="94"/>
    <d v="2072-02-06T00:00:00"/>
    <s v="MC-23"/>
    <s v="29.19S, 143.29E"/>
    <n v="48"/>
    <n v="5255"/>
    <n v="5255"/>
    <x v="6"/>
    <s v="Dawn 4"/>
    <n v="2066"/>
    <x v="5"/>
    <x v="7"/>
  </r>
  <r>
    <n v="61"/>
    <d v="2073-05-11T00:00:00"/>
    <s v="MC-30"/>
    <s v="84.79S, 24.44W"/>
    <n v="905"/>
    <n v="50510"/>
    <n v="0"/>
    <x v="15"/>
    <s v="Opportunity 19"/>
    <n v="2069"/>
    <x v="24"/>
    <x v="6"/>
  </r>
  <r>
    <n v="2"/>
    <d v="2051-09-02T00:00:00"/>
    <s v="MC-14"/>
    <s v="8.96N, 123.26E"/>
    <n v="57"/>
    <n v="4902"/>
    <n v="4902"/>
    <x v="1"/>
    <s v="Mariner 6"/>
    <n v="2050"/>
    <x v="27"/>
    <x v="4"/>
  </r>
  <r>
    <n v="31"/>
    <d v="2063-07-26T00:00:00"/>
    <s v="MC-03"/>
    <s v="61.21N, 96.16W"/>
    <n v="82"/>
    <n v="63326"/>
    <n v="63326"/>
    <x v="24"/>
    <s v="Deimos 10"/>
    <n v="2059"/>
    <x v="23"/>
    <x v="6"/>
  </r>
  <r>
    <n v="20"/>
    <d v="2057-03-22T00:00:00"/>
    <s v="MC-27"/>
    <s v="58.00S, 57.74E"/>
    <n v="416"/>
    <n v="1526"/>
    <n v="0"/>
    <x v="17"/>
    <s v="Viking 15"/>
    <n v="2056"/>
    <x v="16"/>
    <x v="4"/>
  </r>
  <r>
    <n v="56"/>
    <d v="2072-05-27T00:00:00"/>
    <s v="MC-25"/>
    <s v="47.73S, 65.26W"/>
    <n v="85"/>
    <n v="756"/>
    <n v="756"/>
    <x v="16"/>
    <s v="Opportunity 10"/>
    <n v="2067"/>
    <x v="5"/>
    <x v="3"/>
  </r>
  <r>
    <n v="47"/>
    <d v="2071-02-03T00:00:00"/>
    <s v="MC-11"/>
    <s v="22.16N, 38.19W"/>
    <n v="482"/>
    <n v="11382"/>
    <n v="0"/>
    <x v="22"/>
    <s v="Spirit 14"/>
    <n v="2065"/>
    <x v="19"/>
    <x v="7"/>
  </r>
  <r>
    <n v="18"/>
    <d v="2059-12-24T00:00:00"/>
    <s v="MC-24"/>
    <s v="35.28S, 169.79W"/>
    <n v="52"/>
    <n v="8000"/>
    <n v="8000"/>
    <x v="10"/>
    <s v="Viking 10"/>
    <n v="2055"/>
    <x v="3"/>
    <x v="6"/>
  </r>
  <r>
    <n v="87"/>
    <d v="2073-07-04T00:00:00"/>
    <s v="MC-26"/>
    <s v="40.50S, 9.36W"/>
    <n v="45"/>
    <n v="5076"/>
    <n v="5076"/>
    <x v="13"/>
    <s v="Phoenix 17"/>
    <n v="2071"/>
    <x v="24"/>
    <x v="1"/>
  </r>
  <r>
    <n v="86"/>
    <d v="2075-09-04T00:00:00"/>
    <s v="MC-07"/>
    <s v="59.38N, 133.16E"/>
    <n v="93"/>
    <n v="629"/>
    <n v="629"/>
    <x v="4"/>
    <s v="Phoenix 16"/>
    <n v="2071"/>
    <x v="2"/>
    <x v="6"/>
  </r>
  <r>
    <n v="5"/>
    <d v="2054-03-09T00:00:00"/>
    <s v="MC-12"/>
    <s v="28.78N, 38.96E"/>
    <n v="52"/>
    <n v="10313"/>
    <n v="10313"/>
    <x v="11"/>
    <s v="Mariner 10"/>
    <n v="2051"/>
    <x v="21"/>
    <x v="5"/>
  </r>
  <r>
    <n v="20"/>
    <d v="2059-06-04T00:00:00"/>
    <s v="MC-28"/>
    <s v="57.88S, 75.99E"/>
    <n v="120"/>
    <n v="1788"/>
    <n v="0"/>
    <x v="18"/>
    <s v="Viking 15"/>
    <n v="2056"/>
    <x v="3"/>
    <x v="5"/>
  </r>
  <r>
    <n v="86"/>
    <d v="2077-02-15T00:00:00"/>
    <s v="MC-07"/>
    <s v="54.28N, 138.42E"/>
    <n v="30"/>
    <n v="27536"/>
    <n v="27536"/>
    <x v="4"/>
    <s v="Phoenix 16"/>
    <n v="2071"/>
    <x v="25"/>
    <x v="7"/>
  </r>
  <r>
    <n v="46"/>
    <d v="2066-07-27T00:00:00"/>
    <s v="MC-25"/>
    <s v="48.87S, 110.88W"/>
    <n v="157"/>
    <n v="5812"/>
    <n v="0"/>
    <x v="16"/>
    <s v="Spirit 13"/>
    <n v="2065"/>
    <x v="17"/>
    <x v="4"/>
  </r>
  <r>
    <n v="34"/>
    <d v="2061-02-19T00:00:00"/>
    <s v="MC-06"/>
    <s v="40.86N, 115.78E"/>
    <n v="77"/>
    <n v="883"/>
    <n v="883"/>
    <x v="8"/>
    <s v="Deimos 14"/>
    <n v="2060"/>
    <x v="0"/>
    <x v="4"/>
  </r>
  <r>
    <n v="27"/>
    <d v="2059-03-20T00:00:00"/>
    <s v="MC-30"/>
    <s v="84.53S, 80.56E"/>
    <n v="344"/>
    <n v="3612"/>
    <n v="0"/>
    <x v="15"/>
    <s v="Phobos 6"/>
    <n v="2054"/>
    <x v="3"/>
    <x v="3"/>
  </r>
  <r>
    <n v="56"/>
    <d v="2073-04-29T00:00:00"/>
    <s v="MC-25"/>
    <s v="52.49S, 81.84W"/>
    <n v="147"/>
    <n v="41937"/>
    <n v="0"/>
    <x v="16"/>
    <s v="Opportunity 10"/>
    <n v="2067"/>
    <x v="24"/>
    <x v="7"/>
  </r>
  <r>
    <n v="56"/>
    <d v="2071-04-29T00:00:00"/>
    <s v="MC-26"/>
    <s v="51.93S, 58.60W"/>
    <n v="631"/>
    <n v="9366"/>
    <n v="0"/>
    <x v="13"/>
    <s v="Opportunity 10"/>
    <n v="2067"/>
    <x v="19"/>
    <x v="6"/>
  </r>
  <r>
    <n v="28"/>
    <d v="2059-02-12T00:00:00"/>
    <s v="MC-25"/>
    <s v="50.32S, 73.97W"/>
    <n v="137"/>
    <n v="1396"/>
    <n v="0"/>
    <x v="16"/>
    <s v="Deimos 3"/>
    <n v="2058"/>
    <x v="3"/>
    <x v="4"/>
  </r>
  <r>
    <n v="4"/>
    <d v="2055-11-15T00:00:00"/>
    <s v="MC-26"/>
    <s v="31.76S, 36.82W"/>
    <n v="1057"/>
    <n v="4235"/>
    <n v="0"/>
    <x v="13"/>
    <s v="Mariner 9"/>
    <n v="2051"/>
    <x v="9"/>
    <x v="6"/>
  </r>
  <r>
    <n v="67"/>
    <d v="2069-02-24T00:00:00"/>
    <s v="MC-26"/>
    <s v="37.65S, 54.70W"/>
    <n v="175"/>
    <n v="2324"/>
    <n v="0"/>
    <x v="13"/>
    <s v="Rosetta 10"/>
    <n v="2068"/>
    <x v="12"/>
    <x v="4"/>
  </r>
  <r>
    <n v="60"/>
    <d v="2071-08-07T00:00:00"/>
    <s v="MC-26"/>
    <s v="35.61S, 41.54W"/>
    <n v="264"/>
    <n v="6205"/>
    <n v="0"/>
    <x v="13"/>
    <s v="Opportunity 18"/>
    <n v="2069"/>
    <x v="19"/>
    <x v="1"/>
  </r>
  <r>
    <n v="76"/>
    <d v="2074-11-28T00:00:00"/>
    <s v="MC-02"/>
    <s v="53.06N, 175.90W"/>
    <n v="344"/>
    <n v="10313"/>
    <n v="0"/>
    <x v="29"/>
    <s v="Rosetta 25"/>
    <n v="2072"/>
    <x v="11"/>
    <x v="1"/>
  </r>
  <r>
    <n v="69"/>
    <d v="2073-09-29T00:00:00"/>
    <s v="MC-01"/>
    <s v="75.56N, 173.45W"/>
    <n v="67"/>
    <n v="2599"/>
    <n v="2599"/>
    <x v="19"/>
    <s v="Rosetta 13"/>
    <n v="2069"/>
    <x v="24"/>
    <x v="6"/>
  </r>
  <r>
    <n v="26"/>
    <d v="2059-06-02T00:00:00"/>
    <s v="MC-28"/>
    <s v="32.92S, 72.72E"/>
    <n v="163"/>
    <n v="7052"/>
    <n v="0"/>
    <x v="18"/>
    <s v="Phobos 5"/>
    <n v="2054"/>
    <x v="3"/>
    <x v="3"/>
  </r>
  <r>
    <n v="53"/>
    <d v="2066-08-07T00:00:00"/>
    <s v="MC-24"/>
    <s v="47.60S, 171.23W"/>
    <n v="109"/>
    <n v="9074"/>
    <n v="0"/>
    <x v="10"/>
    <s v="Opportunity 5"/>
    <n v="2065"/>
    <x v="17"/>
    <x v="4"/>
  </r>
  <r>
    <n v="9"/>
    <d v="2055-05-06T00:00:00"/>
    <s v="MC-19"/>
    <s v="17.81S, 1.42W"/>
    <n v="128"/>
    <n v="883"/>
    <n v="0"/>
    <x v="14"/>
    <s v="Mariner 14"/>
    <n v="2054"/>
    <x v="9"/>
    <x v="4"/>
  </r>
  <r>
    <n v="43"/>
    <d v="2066-01-10T00:00:00"/>
    <s v="MC-18"/>
    <s v="26.33S, 88.65W"/>
    <n v="34"/>
    <n v="15700"/>
    <n v="15700"/>
    <x v="25"/>
    <s v="Spirit 7"/>
    <n v="2063"/>
    <x v="17"/>
    <x v="5"/>
  </r>
  <r>
    <n v="34"/>
    <d v="2063-11-18T00:00:00"/>
    <s v="MC-06"/>
    <s v="35.33N, 96.27E"/>
    <n v="12"/>
    <n v="8791"/>
    <n v="8791"/>
    <x v="8"/>
    <s v="Deimos 14"/>
    <n v="2060"/>
    <x v="23"/>
    <x v="5"/>
  </r>
  <r>
    <n v="94"/>
    <d v="2071-09-02T00:00:00"/>
    <s v="MC-29"/>
    <s v="52.20S, 146.44E"/>
    <n v="142"/>
    <n v="629"/>
    <n v="0"/>
    <x v="3"/>
    <s v="Dawn 4"/>
    <n v="2066"/>
    <x v="19"/>
    <x v="3"/>
  </r>
  <r>
    <n v="29"/>
    <d v="2060-09-10T00:00:00"/>
    <s v="MC-24"/>
    <s v="45.70S, 135.73W"/>
    <n v="169"/>
    <n v="13527"/>
    <n v="0"/>
    <x v="10"/>
    <s v="Deimos 4"/>
    <n v="2058"/>
    <x v="14"/>
    <x v="1"/>
  </r>
  <r>
    <n v="47"/>
    <d v="2076-06-03T00:00:00"/>
    <s v="MC-11"/>
    <s v="20.64N, 9.86W"/>
    <n v="325"/>
    <n v="3764"/>
    <n v="0"/>
    <x v="22"/>
    <s v="Spirit 14"/>
    <n v="2065"/>
    <x v="6"/>
    <x v="11"/>
  </r>
  <r>
    <n v="28"/>
    <d v="2063-02-04T00:00:00"/>
    <s v="MC-26"/>
    <s v="54.53S, 48.10W"/>
    <n v="57"/>
    <n v="883"/>
    <n v="883"/>
    <x v="13"/>
    <s v="Deimos 3"/>
    <n v="2058"/>
    <x v="23"/>
    <x v="3"/>
  </r>
  <r>
    <n v="67"/>
    <d v="2069-04-14T00:00:00"/>
    <s v="MC-26"/>
    <s v="45.60S, 56.43W"/>
    <n v="12"/>
    <n v="6618"/>
    <n v="6618"/>
    <x v="13"/>
    <s v="Rosetta 10"/>
    <n v="2068"/>
    <x v="12"/>
    <x v="4"/>
  </r>
  <r>
    <n v="100"/>
    <d v="2072-09-30T00:00:00"/>
    <s v="MC-24"/>
    <s v="55.00S, 167.34W"/>
    <n v="212"/>
    <n v="1526"/>
    <n v="0"/>
    <x v="10"/>
    <s v="Perseverance 7"/>
    <n v="2070"/>
    <x v="5"/>
    <x v="1"/>
  </r>
  <r>
    <n v="34"/>
    <d v="2064-11-15T00:00:00"/>
    <s v="MC-14"/>
    <s v="8.66N, 129.64E"/>
    <n v="181"/>
    <n v="2739"/>
    <n v="0"/>
    <x v="1"/>
    <s v="Deimos 14"/>
    <n v="2060"/>
    <x v="15"/>
    <x v="6"/>
  </r>
  <r>
    <n v="91"/>
    <d v="2074-07-24T00:00:00"/>
    <s v="MC-01"/>
    <s v="74.51N, 145.82W"/>
    <n v="181"/>
    <n v="5076"/>
    <n v="0"/>
    <x v="19"/>
    <s v="Phoenix 27"/>
    <n v="2073"/>
    <x v="11"/>
    <x v="4"/>
  </r>
  <r>
    <n v="64"/>
    <d v="2069-08-07T00:00:00"/>
    <s v="MC-28"/>
    <s v="45.51S, 69.22E"/>
    <n v="82"/>
    <n v="20205"/>
    <n v="20205"/>
    <x v="18"/>
    <s v="Rosetta 7"/>
    <n v="2067"/>
    <x v="12"/>
    <x v="1"/>
  </r>
  <r>
    <n v="75"/>
    <d v="2073-11-14T00:00:00"/>
    <s v="MC-28"/>
    <s v="62.28S, 101.60E"/>
    <n v="19"/>
    <n v="10654"/>
    <n v="10654"/>
    <x v="18"/>
    <s v="Rosetta 22"/>
    <n v="2071"/>
    <x v="24"/>
    <x v="1"/>
  </r>
  <r>
    <n v="8"/>
    <d v="2056-09-27T00:00:00"/>
    <s v="MC-27"/>
    <s v="38.23S, 45.14E"/>
    <n v="52"/>
    <n v="2880"/>
    <n v="2880"/>
    <x v="17"/>
    <s v="Mariner 13"/>
    <n v="2053"/>
    <x v="1"/>
    <x v="5"/>
  </r>
  <r>
    <n v="99"/>
    <d v="2074-06-06T00:00:00"/>
    <s v="MC-12"/>
    <s v="20.92N, 28.85E"/>
    <n v="80"/>
    <n v="7752"/>
    <n v="7752"/>
    <x v="11"/>
    <s v="Perseverance 6"/>
    <n v="2070"/>
    <x v="11"/>
    <x v="6"/>
  </r>
  <r>
    <n v="6"/>
    <d v="2053-11-11T00:00:00"/>
    <s v="MC-01"/>
    <s v="86.02N, 143.44E"/>
    <n v="50"/>
    <n v="24621"/>
    <n v="24621"/>
    <x v="19"/>
    <s v="Mariner 11"/>
    <n v="2052"/>
    <x v="22"/>
    <x v="4"/>
  </r>
  <r>
    <n v="4"/>
    <d v="2055-08-04T00:00:00"/>
    <s v="MC-19"/>
    <s v="29.44S, 23.49W"/>
    <n v="61"/>
    <n v="8791"/>
    <n v="8791"/>
    <x v="14"/>
    <s v="Mariner 9"/>
    <n v="2051"/>
    <x v="9"/>
    <x v="6"/>
  </r>
  <r>
    <n v="71"/>
    <d v="2072-07-27T00:00:00"/>
    <s v="MC-24"/>
    <s v="55.62S, 146.26W"/>
    <n v="292"/>
    <n v="3919"/>
    <n v="0"/>
    <x v="10"/>
    <s v="Rosetta 15"/>
    <n v="2070"/>
    <x v="5"/>
    <x v="1"/>
  </r>
  <r>
    <n v="38"/>
    <d v="2065-08-28T00:00:00"/>
    <s v="MC-01"/>
    <s v="84.84N, 103.46W"/>
    <n v="212"/>
    <n v="4398"/>
    <n v="0"/>
    <x v="19"/>
    <s v="Pathfinder 7"/>
    <n v="2062"/>
    <x v="13"/>
    <x v="5"/>
  </r>
  <r>
    <n v="47"/>
    <d v="2067-04-11T00:00:00"/>
    <s v="MC-11"/>
    <s v="12.02N, 18.33W"/>
    <n v="41"/>
    <n v="8000"/>
    <n v="8000"/>
    <x v="22"/>
    <s v="Spirit 14"/>
    <n v="2065"/>
    <x v="8"/>
    <x v="1"/>
  </r>
  <r>
    <n v="55"/>
    <d v="2070-03-11T00:00:00"/>
    <s v="MC-07"/>
    <s v="55.04N, 163.12E"/>
    <n v="109"/>
    <n v="4076"/>
    <n v="0"/>
    <x v="4"/>
    <s v="Opportunity 7"/>
    <n v="2066"/>
    <x v="10"/>
    <x v="6"/>
  </r>
  <r>
    <n v="21"/>
    <d v="2057-07-28T00:00:00"/>
    <s v="MC-17"/>
    <s v="23.78S, 107.51W"/>
    <n v="14"/>
    <n v="5812"/>
    <n v="5812"/>
    <x v="20"/>
    <s v="Viking 17"/>
    <n v="2056"/>
    <x v="16"/>
    <x v="4"/>
  </r>
  <r>
    <n v="67"/>
    <d v="2069-10-01T00:00:00"/>
    <s v="MC-18"/>
    <s v="25.67S, 71.01W"/>
    <n v="70"/>
    <n v="5622"/>
    <n v="5622"/>
    <x v="25"/>
    <s v="Rosetta 10"/>
    <n v="2068"/>
    <x v="12"/>
    <x v="4"/>
  </r>
  <r>
    <n v="44"/>
    <d v="2068-03-17T00:00:00"/>
    <s v="MC-01"/>
    <s v="67.76N, 121.92E"/>
    <n v="43"/>
    <n v="35789"/>
    <n v="35789"/>
    <x v="19"/>
    <s v="Spirit 11"/>
    <n v="2064"/>
    <x v="18"/>
    <x v="6"/>
  </r>
  <r>
    <n v="63"/>
    <d v="2067-02-01T00:00:00"/>
    <s v="MC-30"/>
    <s v="70.42S, 113.12E"/>
    <n v="19"/>
    <n v="8000"/>
    <n v="8000"/>
    <x v="15"/>
    <s v="Rosetta 3"/>
    <n v="2066"/>
    <x v="8"/>
    <x v="4"/>
  </r>
  <r>
    <n v="47"/>
    <d v="2070-08-17T00:00:00"/>
    <s v="MC-04"/>
    <s v="34.45N, 14.29W"/>
    <n v="905"/>
    <n v="1920"/>
    <n v="0"/>
    <x v="7"/>
    <s v="Spirit 14"/>
    <n v="2065"/>
    <x v="10"/>
    <x v="3"/>
  </r>
  <r>
    <n v="9"/>
    <d v="2059-04-29T00:00:00"/>
    <s v="MC-19"/>
    <s v="27.25S, 29.30W"/>
    <n v="88"/>
    <n v="2880"/>
    <n v="2880"/>
    <x v="14"/>
    <s v="Mariner 14"/>
    <n v="2054"/>
    <x v="3"/>
    <x v="3"/>
  </r>
  <r>
    <n v="52"/>
    <d v="2070-04-01T00:00:00"/>
    <s v="MC-09"/>
    <s v="10.01N, 110.75W"/>
    <n v="524"/>
    <n v="5436"/>
    <n v="0"/>
    <x v="5"/>
    <s v="Opportunity 4"/>
    <n v="2065"/>
    <x v="10"/>
    <x v="3"/>
  </r>
  <r>
    <n v="13"/>
    <d v="2054-02-07T00:00:00"/>
    <s v="MC-06"/>
    <s v="51.30N, 118.17E"/>
    <n v="57"/>
    <n v="2739"/>
    <n v="2739"/>
    <x v="8"/>
    <s v="Viking 2"/>
    <n v="2052"/>
    <x v="21"/>
    <x v="1"/>
  </r>
  <r>
    <n v="5"/>
    <d v="2057-10-29T00:00:00"/>
    <s v="MC-13"/>
    <s v="11.11N, 85.74E"/>
    <n v="163"/>
    <n v="3612"/>
    <n v="0"/>
    <x v="0"/>
    <s v="Mariner 10"/>
    <n v="2051"/>
    <x v="16"/>
    <x v="7"/>
  </r>
  <r>
    <n v="5"/>
    <d v="2054-10-30T00:00:00"/>
    <s v="MC-21"/>
    <s v="17.01S, 59.20E"/>
    <n v="277"/>
    <n v="5812"/>
    <n v="0"/>
    <x v="27"/>
    <s v="Mariner 10"/>
    <n v="2051"/>
    <x v="21"/>
    <x v="5"/>
  </r>
  <r>
    <n v="89"/>
    <d v="2078-04-01T00:00:00"/>
    <s v="MC-30"/>
    <s v="67.99S, 98.11W"/>
    <n v="631"/>
    <n v="4731"/>
    <n v="0"/>
    <x v="15"/>
    <s v="Phoenix 22"/>
    <n v="2072"/>
    <x v="28"/>
    <x v="7"/>
  </r>
  <r>
    <n v="10"/>
    <d v="2061-11-21T00:00:00"/>
    <s v="MC-18"/>
    <s v="14.77S, 62.02W"/>
    <n v="175"/>
    <n v="9366"/>
    <n v="0"/>
    <x v="25"/>
    <s v="Mariner 15"/>
    <n v="2054"/>
    <x v="0"/>
    <x v="0"/>
  </r>
  <r>
    <n v="3"/>
    <d v="2052-12-08T00:00:00"/>
    <s v="MC-24"/>
    <s v="40.49S, 121.23W"/>
    <n v="1057"/>
    <n v="33322"/>
    <n v="0"/>
    <x v="10"/>
    <s v="Mariner 7"/>
    <n v="2050"/>
    <x v="7"/>
    <x v="1"/>
  </r>
  <r>
    <n v="89"/>
    <d v="2077-05-16T00:00:00"/>
    <s v="MC-30"/>
    <s v="87.86S, 115.41W"/>
    <n v="221"/>
    <n v="26004"/>
    <n v="0"/>
    <x v="15"/>
    <s v="Phoenix 22"/>
    <n v="2072"/>
    <x v="25"/>
    <x v="3"/>
  </r>
  <r>
    <n v="42"/>
    <d v="2065-09-27T00:00:00"/>
    <s v="MC-07"/>
    <s v="34.79N, 158.30E"/>
    <n v="157"/>
    <n v="21171"/>
    <n v="0"/>
    <x v="4"/>
    <s v="Spirit 6"/>
    <n v="2063"/>
    <x v="13"/>
    <x v="1"/>
  </r>
  <r>
    <n v="27"/>
    <d v="2064-07-07T00:00:00"/>
    <s v="MC-28"/>
    <s v="61.11S, 80.13E"/>
    <n v="11"/>
    <n v="5255"/>
    <n v="5255"/>
    <x v="18"/>
    <s v="Phobos 6"/>
    <n v="2054"/>
    <x v="15"/>
    <x v="2"/>
  </r>
  <r>
    <n v="56"/>
    <d v="2071-08-24T00:00:00"/>
    <s v="MC-17"/>
    <s v="22.78S, 96.87W"/>
    <n v="59"/>
    <n v="9366"/>
    <n v="9366"/>
    <x v="20"/>
    <s v="Opportunity 10"/>
    <n v="2067"/>
    <x v="19"/>
    <x v="6"/>
  </r>
  <r>
    <n v="42"/>
    <d v="2068-10-15T00:00:00"/>
    <s v="MC-08"/>
    <s v="5.68N, 176.69W"/>
    <n v="524"/>
    <n v="7279"/>
    <n v="0"/>
    <x v="28"/>
    <s v="Spirit 6"/>
    <n v="2063"/>
    <x v="18"/>
    <x v="3"/>
  </r>
  <r>
    <n v="86"/>
    <d v="2075-11-28T00:00:00"/>
    <s v="MC-01"/>
    <s v="86.09N, 133.57E"/>
    <n v="14"/>
    <n v="2599"/>
    <n v="2599"/>
    <x v="19"/>
    <s v="Phoenix 16"/>
    <n v="2071"/>
    <x v="2"/>
    <x v="6"/>
  </r>
  <r>
    <n v="89"/>
    <d v="2074-12-11T00:00:00"/>
    <s v="MC-30"/>
    <s v="87.17S, 116.45W"/>
    <n v="93"/>
    <n v="41937"/>
    <n v="41937"/>
    <x v="15"/>
    <s v="Phoenix 22"/>
    <n v="2072"/>
    <x v="11"/>
    <x v="1"/>
  </r>
  <r>
    <n v="67"/>
    <d v="2068-12-04T00:00:00"/>
    <s v="MC-18"/>
    <s v="7.38S, 51.54W"/>
    <n v="63"/>
    <n v="1788"/>
    <n v="1788"/>
    <x v="25"/>
    <s v="Rosetta 10"/>
    <n v="2068"/>
    <x v="18"/>
    <x v="9"/>
  </r>
  <r>
    <n v="34"/>
    <d v="2063-07-13T00:00:00"/>
    <s v="MC-14"/>
    <s v="7.96N, 95.58E"/>
    <n v="137"/>
    <n v="4563"/>
    <n v="0"/>
    <x v="1"/>
    <s v="Deimos 14"/>
    <n v="2060"/>
    <x v="23"/>
    <x v="5"/>
  </r>
  <r>
    <n v="37"/>
    <d v="2063-06-11T00:00:00"/>
    <s v="MC-22"/>
    <s v="3.21S, 133.75E"/>
    <n v="277"/>
    <n v="4902"/>
    <n v="0"/>
    <x v="9"/>
    <s v="Pathfinder 5"/>
    <n v="2061"/>
    <x v="23"/>
    <x v="1"/>
  </r>
  <r>
    <n v="38"/>
    <d v="2067-08-26T00:00:00"/>
    <s v="MC-01"/>
    <s v="72.32N, 113.24W"/>
    <n v="231"/>
    <n v="23366"/>
    <n v="0"/>
    <x v="19"/>
    <s v="Pathfinder 7"/>
    <n v="2062"/>
    <x v="8"/>
    <x v="3"/>
  </r>
  <r>
    <n v="34"/>
    <d v="2065-05-27T00:00:00"/>
    <s v="MC-14"/>
    <s v="11.22N, 119.26E"/>
    <n v="77"/>
    <n v="4902"/>
    <n v="4902"/>
    <x v="1"/>
    <s v="Deimos 14"/>
    <n v="2060"/>
    <x v="13"/>
    <x v="3"/>
  </r>
  <r>
    <n v="26"/>
    <d v="2058-03-29T00:00:00"/>
    <s v="MC-28"/>
    <s v="35.81S, 80.78E"/>
    <n v="57"/>
    <n v="17718"/>
    <n v="17718"/>
    <x v="18"/>
    <s v="Phobos 5"/>
    <n v="2054"/>
    <x v="4"/>
    <x v="6"/>
  </r>
  <r>
    <n v="52"/>
    <d v="2069-01-06T00:00:00"/>
    <s v="MC-17"/>
    <s v="5.57S, 118.27W"/>
    <n v="292"/>
    <n v="2054"/>
    <n v="0"/>
    <x v="20"/>
    <s v="Opportunity 4"/>
    <n v="2065"/>
    <x v="12"/>
    <x v="6"/>
  </r>
  <r>
    <n v="61"/>
    <d v="2072-07-28T00:00:00"/>
    <s v="MC-30"/>
    <s v="89.40S, 33.20W"/>
    <n v="196"/>
    <n v="7512"/>
    <n v="0"/>
    <x v="15"/>
    <s v="Opportunity 19"/>
    <n v="2069"/>
    <x v="5"/>
    <x v="5"/>
  </r>
  <r>
    <n v="12"/>
    <d v="2056-07-11T00:00:00"/>
    <s v="MC-17"/>
    <s v="1.32S, 127.59W"/>
    <n v="100"/>
    <n v="3612"/>
    <n v="3612"/>
    <x v="20"/>
    <s v="Mariner 20"/>
    <n v="2055"/>
    <x v="1"/>
    <x v="4"/>
  </r>
  <r>
    <n v="28"/>
    <d v="2060-09-08T00:00:00"/>
    <s v="MC-25"/>
    <s v="60.00S, 76.09W"/>
    <n v="63"/>
    <n v="4902"/>
    <n v="4902"/>
    <x v="16"/>
    <s v="Deimos 3"/>
    <n v="2058"/>
    <x v="14"/>
    <x v="1"/>
  </r>
  <r>
    <n v="47"/>
    <d v="2073-02-03T00:00:00"/>
    <s v="MC-04"/>
    <s v="45.19N, 9.99W"/>
    <n v="30"/>
    <n v="5812"/>
    <n v="5812"/>
    <x v="7"/>
    <s v="Spirit 14"/>
    <n v="2065"/>
    <x v="24"/>
    <x v="8"/>
  </r>
  <r>
    <n v="75"/>
    <d v="2076-08-31T00:00:00"/>
    <s v="MC-22"/>
    <s v="27.39S, 113.01E"/>
    <n v="70"/>
    <n v="3764"/>
    <n v="3764"/>
    <x v="9"/>
    <s v="Rosetta 22"/>
    <n v="2071"/>
    <x v="6"/>
    <x v="3"/>
  </r>
  <r>
    <n v="26"/>
    <d v="2058-09-04T00:00:00"/>
    <s v="MC-27"/>
    <s v="52.23S, 49.74E"/>
    <n v="277"/>
    <n v="16330"/>
    <n v="0"/>
    <x v="17"/>
    <s v="Phobos 5"/>
    <n v="2054"/>
    <x v="4"/>
    <x v="6"/>
  </r>
  <r>
    <n v="24"/>
    <d v="2055-05-01T00:00:00"/>
    <s v="MC-29"/>
    <s v="31.90S, 131.25E"/>
    <n v="61"/>
    <n v="5076"/>
    <n v="5076"/>
    <x v="3"/>
    <s v="Phobos 3"/>
    <n v="2053"/>
    <x v="9"/>
    <x v="1"/>
  </r>
  <r>
    <n v="13"/>
    <d v="2054-06-15T00:00:00"/>
    <s v="MC-06"/>
    <s v="52.62N, 112.14E"/>
    <n v="325"/>
    <n v="18486"/>
    <n v="0"/>
    <x v="8"/>
    <s v="Viking 2"/>
    <n v="2052"/>
    <x v="21"/>
    <x v="1"/>
  </r>
  <r>
    <n v="91"/>
    <d v="2074-08-13T00:00:00"/>
    <s v="MC-01"/>
    <s v="74.61N, 126.55W"/>
    <n v="36"/>
    <n v="2599"/>
    <n v="2599"/>
    <x v="19"/>
    <s v="Phoenix 27"/>
    <n v="2073"/>
    <x v="11"/>
    <x v="4"/>
  </r>
  <r>
    <n v="50"/>
    <d v="2065-11-26T00:00:00"/>
    <s v="MC-07"/>
    <s v="31.84N, 149.01E"/>
    <n v="43"/>
    <n v="2188"/>
    <n v="2188"/>
    <x v="4"/>
    <s v="Opportunity 2"/>
    <n v="2064"/>
    <x v="13"/>
    <x v="4"/>
  </r>
  <r>
    <n v="38"/>
    <d v="2063-03-23T00:00:00"/>
    <s v="MC-03"/>
    <s v="64.34N, 99.72W"/>
    <n v="252"/>
    <n v="629"/>
    <n v="0"/>
    <x v="24"/>
    <s v="Pathfinder 7"/>
    <n v="2062"/>
    <x v="23"/>
    <x v="4"/>
  </r>
  <r>
    <n v="85"/>
    <d v="2073-07-25T00:00:00"/>
    <s v="MC-22"/>
    <s v="3.85S, 119.92E"/>
    <n v="221"/>
    <n v="2324"/>
    <n v="0"/>
    <x v="9"/>
    <s v="Phoenix 13"/>
    <n v="2070"/>
    <x v="24"/>
    <x v="5"/>
  </r>
  <r>
    <n v="90"/>
    <d v="2073-06-20T00:00:00"/>
    <s v="MC-30"/>
    <s v="74.80S, 156.31W"/>
    <n v="82"/>
    <n v="20205"/>
    <n v="20205"/>
    <x v="15"/>
    <s v="Phoenix 23"/>
    <n v="2072"/>
    <x v="24"/>
    <x v="4"/>
  </r>
  <r>
    <n v="98"/>
    <d v="2074-08-17T00:00:00"/>
    <s v="MC-30"/>
    <s v="66.57S, 91.49E"/>
    <n v="252"/>
    <n v="3612"/>
    <n v="0"/>
    <x v="15"/>
    <s v="Perseverance 5"/>
    <n v="2070"/>
    <x v="11"/>
    <x v="6"/>
  </r>
  <r>
    <n v="97"/>
    <d v="2070-07-06T00:00:00"/>
    <s v="MC-04"/>
    <s v="62.06N, 21.64W"/>
    <n v="17"/>
    <n v="5436"/>
    <n v="5436"/>
    <x v="7"/>
    <s v="Perseverance 4"/>
    <n v="2069"/>
    <x v="10"/>
    <x v="4"/>
  </r>
  <r>
    <n v="73"/>
    <d v="2073-05-16T00:00:00"/>
    <s v="MC-26"/>
    <s v="57.16S, 56.82W"/>
    <n v="1270"/>
    <n v="63326"/>
    <n v="0"/>
    <x v="13"/>
    <s v="Rosetta 20"/>
    <n v="2071"/>
    <x v="24"/>
    <x v="1"/>
  </r>
  <r>
    <n v="100"/>
    <d v="2072-11-05T00:00:00"/>
    <s v="MC-30"/>
    <s v="72.36S, 149.18W"/>
    <n v="61"/>
    <n v="17000"/>
    <n v="17000"/>
    <x v="15"/>
    <s v="Perseverance 7"/>
    <n v="2070"/>
    <x v="5"/>
    <x v="1"/>
  </r>
  <r>
    <n v="55"/>
    <d v="2071-06-17T00:00:00"/>
    <s v="MC-07"/>
    <s v="34.70N, 147.24E"/>
    <n v="14"/>
    <n v="1267"/>
    <n v="1267"/>
    <x v="4"/>
    <s v="Opportunity 7"/>
    <n v="2066"/>
    <x v="19"/>
    <x v="3"/>
  </r>
  <r>
    <n v="17"/>
    <d v="2059-05-17T00:00:00"/>
    <s v="MC-06"/>
    <s v="40.81N, 93.78E"/>
    <n v="447"/>
    <n v="19313"/>
    <n v="0"/>
    <x v="8"/>
    <s v="Viking 8"/>
    <n v="2054"/>
    <x v="3"/>
    <x v="3"/>
  </r>
  <r>
    <n v="85"/>
    <d v="2072-04-01T00:00:00"/>
    <s v="MC-21"/>
    <s v="8.56S, 88.30E"/>
    <n v="85"/>
    <n v="5812"/>
    <n v="5812"/>
    <x v="27"/>
    <s v="Phoenix 13"/>
    <n v="2070"/>
    <x v="5"/>
    <x v="1"/>
  </r>
  <r>
    <n v="47"/>
    <d v="2069-07-28T00:00:00"/>
    <s v="MC-11"/>
    <s v="18.56N, 12.48W"/>
    <n v="231"/>
    <n v="10654"/>
    <n v="0"/>
    <x v="22"/>
    <s v="Spirit 14"/>
    <n v="2065"/>
    <x v="12"/>
    <x v="6"/>
  </r>
  <r>
    <n v="88"/>
    <d v="2073-04-23T00:00:00"/>
    <s v="MC-19"/>
    <s v="12.76S, 21.25W"/>
    <n v="124"/>
    <n v="3167"/>
    <n v="0"/>
    <x v="14"/>
    <s v="Phoenix 19"/>
    <n v="2071"/>
    <x v="24"/>
    <x v="1"/>
  </r>
  <r>
    <n v="58"/>
    <d v="2071-04-04T00:00:00"/>
    <s v="MC-30"/>
    <s v="66.90S, 3.56W"/>
    <n v="181"/>
    <n v="23366"/>
    <n v="0"/>
    <x v="15"/>
    <s v="Opportunity 15"/>
    <n v="2068"/>
    <x v="19"/>
    <x v="5"/>
  </r>
  <r>
    <n v="69"/>
    <d v="2074-05-08T00:00:00"/>
    <s v="MC-01"/>
    <s v="66.06N, 153.33E"/>
    <n v="90"/>
    <n v="11382"/>
    <n v="11382"/>
    <x v="19"/>
    <s v="Rosetta 13"/>
    <n v="2069"/>
    <x v="11"/>
    <x v="3"/>
  </r>
  <r>
    <n v="31"/>
    <d v="2060-03-19T00:00:00"/>
    <s v="MC-01"/>
    <s v="78.97N, 72.54W"/>
    <n v="32"/>
    <n v="20205"/>
    <n v="20205"/>
    <x v="19"/>
    <s v="Deimos 10"/>
    <n v="2059"/>
    <x v="14"/>
    <x v="4"/>
  </r>
  <r>
    <n v="75"/>
    <d v="2076-10-22T00:00:00"/>
    <s v="MC-28"/>
    <s v="37.07S, 102.89E"/>
    <n v="106"/>
    <n v="5436"/>
    <n v="0"/>
    <x v="18"/>
    <s v="Rosetta 22"/>
    <n v="2071"/>
    <x v="6"/>
    <x v="3"/>
  </r>
  <r>
    <n v="98"/>
    <d v="2071-04-23T00:00:00"/>
    <s v="MC-28"/>
    <s v="55.92S, 105.11E"/>
    <n v="48"/>
    <n v="4902"/>
    <n v="4902"/>
    <x v="18"/>
    <s v="Perseverance 5"/>
    <n v="2070"/>
    <x v="19"/>
    <x v="4"/>
  </r>
  <r>
    <n v="52"/>
    <d v="2074-01-05T00:00:00"/>
    <s v="MC-16"/>
    <s v="6.04S, 139.84W"/>
    <n v="57"/>
    <n v="4398"/>
    <n v="4398"/>
    <x v="21"/>
    <s v="Opportunity 4"/>
    <n v="2065"/>
    <x v="11"/>
    <x v="10"/>
  </r>
  <r>
    <n v="52"/>
    <d v="2072-04-14T00:00:00"/>
    <s v="MC-08"/>
    <s v="20.05N, 140.02W"/>
    <n v="157"/>
    <n v="7279"/>
    <n v="0"/>
    <x v="28"/>
    <s v="Opportunity 4"/>
    <n v="2065"/>
    <x v="5"/>
    <x v="0"/>
  </r>
  <r>
    <n v="87"/>
    <d v="2071-12-28T00:00:00"/>
    <s v="MC-19"/>
    <s v="13.21S, 37.37W"/>
    <n v="70"/>
    <n v="4902"/>
    <n v="4902"/>
    <x v="14"/>
    <s v="Phoenix 17"/>
    <n v="2071"/>
    <x v="19"/>
    <x v="9"/>
  </r>
  <r>
    <n v="47"/>
    <d v="2068-04-11T00:00:00"/>
    <s v="MC-11"/>
    <s v="9.47N, 3.38W"/>
    <n v="128"/>
    <n v="629"/>
    <n v="0"/>
    <x v="22"/>
    <s v="Spirit 14"/>
    <n v="2065"/>
    <x v="18"/>
    <x v="5"/>
  </r>
  <r>
    <n v="58"/>
    <d v="2069-10-23T00:00:00"/>
    <s v="MC-26"/>
    <s v="60.82S, 11.32W"/>
    <n v="100"/>
    <n v="2461"/>
    <n v="2461"/>
    <x v="13"/>
    <s v="Opportunity 15"/>
    <n v="2068"/>
    <x v="12"/>
    <x v="4"/>
  </r>
  <r>
    <n v="66"/>
    <d v="2073-04-26T00:00:00"/>
    <s v="MC-15"/>
    <s v="19.24N, 147.88E"/>
    <n v="88"/>
    <n v="3764"/>
    <n v="3764"/>
    <x v="12"/>
    <s v="Rosetta 9"/>
    <n v="2067"/>
    <x v="24"/>
    <x v="7"/>
  </r>
  <r>
    <n v="56"/>
    <d v="2074-08-21T00:00:00"/>
    <s v="MC-26"/>
    <s v="38.47S, 50.18W"/>
    <n v="142"/>
    <n v="20205"/>
    <n v="0"/>
    <x v="13"/>
    <s v="Opportunity 10"/>
    <n v="2067"/>
    <x v="11"/>
    <x v="0"/>
  </r>
  <r>
    <n v="98"/>
    <d v="2071-09-27T00:00:00"/>
    <s v="MC-21"/>
    <s v="27.89S, 77.28E"/>
    <n v="120"/>
    <n v="14025"/>
    <n v="0"/>
    <x v="27"/>
    <s v="Perseverance 5"/>
    <n v="2070"/>
    <x v="19"/>
    <x v="4"/>
  </r>
  <r>
    <n v="13"/>
    <d v="2054-01-13T00:00:00"/>
    <s v="MC-01"/>
    <s v="72.12N, 117.50E"/>
    <n v="277"/>
    <n v="1656"/>
    <n v="0"/>
    <x v="19"/>
    <s v="Viking 2"/>
    <n v="2052"/>
    <x v="21"/>
    <x v="1"/>
  </r>
  <r>
    <n v="32"/>
    <d v="2064-03-20T00:00:00"/>
    <s v="MC-25"/>
    <s v="45.76S, 84.42W"/>
    <n v="1270"/>
    <n v="1526"/>
    <n v="0"/>
    <x v="16"/>
    <s v="Deimos 11"/>
    <n v="2059"/>
    <x v="15"/>
    <x v="3"/>
  </r>
  <r>
    <n v="67"/>
    <d v="2069-04-24T00:00:00"/>
    <s v="MC-25"/>
    <s v="34.89S, 70.31W"/>
    <n v="106"/>
    <n v="6006"/>
    <n v="0"/>
    <x v="16"/>
    <s v="Rosetta 10"/>
    <n v="2068"/>
    <x v="12"/>
    <x v="4"/>
  </r>
  <r>
    <n v="28"/>
    <d v="2061-06-07T00:00:00"/>
    <s v="MC-26"/>
    <s v="49.31S, 54.95W"/>
    <n v="416"/>
    <n v="26004"/>
    <n v="0"/>
    <x v="13"/>
    <s v="Deimos 3"/>
    <n v="2058"/>
    <x v="0"/>
    <x v="5"/>
  </r>
  <r>
    <n v="27"/>
    <d v="2055-11-14T00:00:00"/>
    <s v="MC-30"/>
    <s v="83.09S, 118.62E"/>
    <n v="30"/>
    <n v="8000"/>
    <n v="8000"/>
    <x v="15"/>
    <s v="Phobos 6"/>
    <n v="2054"/>
    <x v="9"/>
    <x v="4"/>
  </r>
  <r>
    <n v="79"/>
    <d v="2075-06-28T00:00:00"/>
    <s v="MC-14"/>
    <s v="13.18N, 101.83E"/>
    <n v="204"/>
    <n v="3022"/>
    <n v="0"/>
    <x v="1"/>
    <s v="Rosetta 29"/>
    <n v="2073"/>
    <x v="2"/>
    <x v="1"/>
  </r>
  <r>
    <n v="55"/>
    <d v="2072-03-14T00:00:00"/>
    <s v="MC-07"/>
    <s v="39.21N, 135.25E"/>
    <n v="344"/>
    <n v="5436"/>
    <n v="0"/>
    <x v="4"/>
    <s v="Opportunity 7"/>
    <n v="2066"/>
    <x v="5"/>
    <x v="7"/>
  </r>
  <r>
    <n v="89"/>
    <d v="2074-02-25T00:00:00"/>
    <s v="MC-30"/>
    <s v="84.80S, 107.16W"/>
    <n v="109"/>
    <n v="4076"/>
    <n v="0"/>
    <x v="15"/>
    <s v="Phoenix 22"/>
    <n v="2072"/>
    <x v="11"/>
    <x v="1"/>
  </r>
  <r>
    <n v="95"/>
    <d v="2071-12-25T00:00:00"/>
    <s v="MC-10"/>
    <s v="24.47N, 80.57W"/>
    <n v="241"/>
    <n v="5622"/>
    <n v="0"/>
    <x v="23"/>
    <s v="Dawn 6"/>
    <n v="2067"/>
    <x v="19"/>
    <x v="6"/>
  </r>
  <r>
    <n v="95"/>
    <d v="2069-07-20T00:00:00"/>
    <s v="MC-18"/>
    <s v="13.39S, 62.41W"/>
    <n v="292"/>
    <n v="7752"/>
    <n v="0"/>
    <x v="25"/>
    <s v="Dawn 6"/>
    <n v="2067"/>
    <x v="12"/>
    <x v="1"/>
  </r>
  <r>
    <n v="4"/>
    <d v="2055-02-18T00:00:00"/>
    <s v="MC-19"/>
    <s v="29.34S, 15.48W"/>
    <n v="14"/>
    <n v="9985"/>
    <n v="9985"/>
    <x v="14"/>
    <s v="Mariner 9"/>
    <n v="2051"/>
    <x v="9"/>
    <x v="6"/>
  </r>
  <r>
    <n v="21"/>
    <d v="2057-12-18T00:00:00"/>
    <s v="MC-17"/>
    <s v="6.49S, 131.15W"/>
    <n v="157"/>
    <n v="7052"/>
    <n v="0"/>
    <x v="20"/>
    <s v="Viking 17"/>
    <n v="2056"/>
    <x v="16"/>
    <x v="4"/>
  </r>
  <r>
    <n v="31"/>
    <d v="2065-12-15T00:00:00"/>
    <s v="MC-01"/>
    <s v="83.84N, 110.85W"/>
    <n v="292"/>
    <n v="101649"/>
    <n v="0"/>
    <x v="19"/>
    <s v="Deimos 10"/>
    <n v="2059"/>
    <x v="13"/>
    <x v="7"/>
  </r>
  <r>
    <n v="85"/>
    <d v="2074-07-15T00:00:00"/>
    <s v="MC-13"/>
    <s v="13.44N, 79.70E"/>
    <n v="169"/>
    <n v="4076"/>
    <n v="0"/>
    <x v="0"/>
    <s v="Phoenix 13"/>
    <n v="2070"/>
    <x v="11"/>
    <x v="6"/>
  </r>
  <r>
    <n v="29"/>
    <d v="2061-06-09T00:00:00"/>
    <s v="MC-24"/>
    <s v="34.62S, 159.94W"/>
    <n v="106"/>
    <n v="3313"/>
    <n v="0"/>
    <x v="10"/>
    <s v="Deimos 4"/>
    <n v="2058"/>
    <x v="0"/>
    <x v="5"/>
  </r>
  <r>
    <n v="56"/>
    <d v="2074-04-15T00:00:00"/>
    <s v="MC-18"/>
    <s v="25.13S, 72.53W"/>
    <n v="14"/>
    <n v="6618"/>
    <n v="6618"/>
    <x v="25"/>
    <s v="Opportunity 10"/>
    <n v="2067"/>
    <x v="11"/>
    <x v="0"/>
  </r>
  <r>
    <n v="18"/>
    <d v="2057-03-31T00:00:00"/>
    <s v="MC-29"/>
    <s v="40.74S, 172.65E"/>
    <n v="175"/>
    <n v="27536"/>
    <n v="0"/>
    <x v="3"/>
    <s v="Viking 10"/>
    <n v="2055"/>
    <x v="16"/>
    <x v="1"/>
  </r>
  <r>
    <n v="52"/>
    <d v="2066-07-24T00:00:00"/>
    <s v="MC-17"/>
    <s v="15.20S, 122.02W"/>
    <n v="103"/>
    <n v="2324"/>
    <n v="0"/>
    <x v="20"/>
    <s v="Opportunity 4"/>
    <n v="2065"/>
    <x v="17"/>
    <x v="4"/>
  </r>
  <r>
    <n v="5"/>
    <d v="2060-06-29T00:00:00"/>
    <s v="MC-13"/>
    <s v="3.03N, 65.66E"/>
    <n v="128"/>
    <n v="5622"/>
    <n v="0"/>
    <x v="0"/>
    <s v="Mariner 10"/>
    <n v="2051"/>
    <x v="14"/>
    <x v="10"/>
  </r>
  <r>
    <n v="38"/>
    <d v="2066-05-18T00:00:00"/>
    <s v="MC-01"/>
    <s v="73.58N, 108.69W"/>
    <n v="54"/>
    <n v="15109"/>
    <n v="15109"/>
    <x v="19"/>
    <s v="Pathfinder 7"/>
    <n v="2062"/>
    <x v="17"/>
    <x v="6"/>
  </r>
  <r>
    <n v="20"/>
    <d v="2058-10-20T00:00:00"/>
    <s v="MC-28"/>
    <s v="62.16S, 76.30E"/>
    <n v="65"/>
    <n v="5812"/>
    <n v="5812"/>
    <x v="18"/>
    <s v="Viking 15"/>
    <n v="2056"/>
    <x v="4"/>
    <x v="1"/>
  </r>
  <r>
    <n v="67"/>
    <d v="2069-03-29T00:00:00"/>
    <s v="MC-25"/>
    <s v="38.09S, 63.64W"/>
    <n v="152"/>
    <n v="8519"/>
    <n v="0"/>
    <x v="16"/>
    <s v="Rosetta 10"/>
    <n v="2068"/>
    <x v="12"/>
    <x v="4"/>
  </r>
  <r>
    <n v="78"/>
    <d v="2075-03-01T00:00:00"/>
    <s v="MC-08"/>
    <s v="8.68N, 169.48W"/>
    <n v="365"/>
    <n v="5255"/>
    <n v="0"/>
    <x v="28"/>
    <s v="Rosetta 28"/>
    <n v="2073"/>
    <x v="2"/>
    <x v="1"/>
  </r>
  <r>
    <n v="32"/>
    <d v="2063-10-02T00:00:00"/>
    <s v="MC-25"/>
    <s v="54.18S, 83.18W"/>
    <n v="702"/>
    <n v="6205"/>
    <n v="0"/>
    <x v="16"/>
    <s v="Deimos 11"/>
    <n v="2059"/>
    <x v="23"/>
    <x v="6"/>
  </r>
  <r>
    <n v="44"/>
    <d v="2068-08-07T00:00:00"/>
    <s v="MC-07"/>
    <s v="50.77N, 132.87E"/>
    <n v="100"/>
    <n v="8519"/>
    <n v="8519"/>
    <x v="4"/>
    <s v="Spirit 11"/>
    <n v="2064"/>
    <x v="18"/>
    <x v="6"/>
  </r>
  <r>
    <n v="77"/>
    <d v="2074-12-03T00:00:00"/>
    <s v="MC-28"/>
    <s v="33.19S, 107.17E"/>
    <n v="169"/>
    <n v="2188"/>
    <n v="0"/>
    <x v="18"/>
    <s v="Rosetta 27"/>
    <n v="2073"/>
    <x v="11"/>
    <x v="4"/>
  </r>
  <r>
    <n v="76"/>
    <d v="2076-11-03T00:00:00"/>
    <s v="MC-07"/>
    <s v="51.01N, 156.71E"/>
    <n v="47"/>
    <n v="31157"/>
    <n v="31157"/>
    <x v="4"/>
    <s v="Rosetta 25"/>
    <n v="2072"/>
    <x v="6"/>
    <x v="6"/>
  </r>
  <r>
    <n v="91"/>
    <d v="2074-01-29T00:00:00"/>
    <s v="MC-01"/>
    <s v="68.06N, 145.76W"/>
    <n v="12"/>
    <n v="2324"/>
    <n v="2324"/>
    <x v="19"/>
    <s v="Phoenix 27"/>
    <n v="2073"/>
    <x v="11"/>
    <x v="4"/>
  </r>
  <r>
    <n v="42"/>
    <d v="2064-08-21T00:00:00"/>
    <s v="MC-15"/>
    <s v="16.31N, 157.32E"/>
    <n v="482"/>
    <n v="5255"/>
    <n v="0"/>
    <x v="12"/>
    <s v="Spirit 6"/>
    <n v="2063"/>
    <x v="15"/>
    <x v="4"/>
  </r>
  <r>
    <n v="5"/>
    <d v="2061-01-02T00:00:00"/>
    <s v="MC-13"/>
    <s v="20.50N, 47.30E"/>
    <n v="241"/>
    <n v="4398"/>
    <n v="0"/>
    <x v="0"/>
    <s v="Mariner 10"/>
    <n v="2051"/>
    <x v="0"/>
    <x v="2"/>
  </r>
  <r>
    <n v="96"/>
    <d v="2068-11-20T00:00:00"/>
    <s v="MC-01"/>
    <s v="67.01N, 176.07E"/>
    <n v="50"/>
    <n v="9366"/>
    <n v="9366"/>
    <x v="19"/>
    <s v="Dawn 9"/>
    <n v="2067"/>
    <x v="18"/>
    <x v="4"/>
  </r>
  <r>
    <n v="35"/>
    <d v="2062-09-01T00:00:00"/>
    <s v="MC-17"/>
    <s v="10.03S, 103.13W"/>
    <n v="34"/>
    <n v="3764"/>
    <n v="3764"/>
    <x v="20"/>
    <s v="Pathfinder 2"/>
    <n v="2060"/>
    <x v="20"/>
    <x v="1"/>
  </r>
  <r>
    <n v="51"/>
    <d v="2066-11-23T00:00:00"/>
    <s v="MC-26"/>
    <s v="62.86S, 37.74W"/>
    <n v="277"/>
    <n v="29243"/>
    <n v="0"/>
    <x v="13"/>
    <s v="Opportunity 3"/>
    <n v="2064"/>
    <x v="17"/>
    <x v="1"/>
  </r>
  <r>
    <n v="11"/>
    <d v="2057-05-17T00:00:00"/>
    <s v="MC-26"/>
    <s v="56.68S, 23.20W"/>
    <n v="11"/>
    <n v="1267"/>
    <n v="1267"/>
    <x v="13"/>
    <s v="Mariner 16"/>
    <n v="2055"/>
    <x v="16"/>
    <x v="1"/>
  </r>
  <r>
    <n v="76"/>
    <d v="2078-03-20T00:00:00"/>
    <s v="MC-02"/>
    <s v="31.32N, 171.38W"/>
    <n v="61"/>
    <n v="5076"/>
    <n v="5076"/>
    <x v="29"/>
    <s v="Rosetta 25"/>
    <n v="2072"/>
    <x v="28"/>
    <x v="7"/>
  </r>
  <r>
    <n v="10"/>
    <d v="2055-07-03T00:00:00"/>
    <s v="MC-18"/>
    <s v="5.24S, 73.21W"/>
    <n v="90"/>
    <n v="4902"/>
    <n v="4902"/>
    <x v="25"/>
    <s v="Mariner 15"/>
    <n v="2054"/>
    <x v="9"/>
    <x v="4"/>
  </r>
  <r>
    <n v="33"/>
    <d v="2061-03-18T00:00:00"/>
    <s v="MC-01"/>
    <s v="78.42N, 53.47E"/>
    <n v="34"/>
    <n v="2599"/>
    <n v="2599"/>
    <x v="19"/>
    <s v="Deimos 13"/>
    <n v="2060"/>
    <x v="0"/>
    <x v="4"/>
  </r>
  <r>
    <n v="23"/>
    <d v="2056-06-16T00:00:00"/>
    <s v="MC-24"/>
    <s v="42.67S, 142.05W"/>
    <n v="905"/>
    <n v="6832"/>
    <n v="0"/>
    <x v="10"/>
    <s v="Phobos 2"/>
    <n v="2053"/>
    <x v="1"/>
    <x v="5"/>
  </r>
  <r>
    <n v="31"/>
    <d v="2066-11-25T00:00:00"/>
    <s v="MC-03"/>
    <s v="57.49N, 81.86W"/>
    <n v="96"/>
    <n v="3764"/>
    <n v="3764"/>
    <x v="24"/>
    <s v="Deimos 10"/>
    <n v="2059"/>
    <x v="17"/>
    <x v="0"/>
  </r>
  <r>
    <n v="100"/>
    <d v="2071-10-27T00:00:00"/>
    <s v="MC-24"/>
    <s v="47.73S, 144.99W"/>
    <n v="39"/>
    <n v="6618"/>
    <n v="6618"/>
    <x v="10"/>
    <s v="Perseverance 7"/>
    <n v="2070"/>
    <x v="19"/>
    <x v="4"/>
  </r>
  <r>
    <n v="8"/>
    <d v="2054-12-28T00:00:00"/>
    <s v="MC-27"/>
    <s v="54.62S, 41.19E"/>
    <n v="75"/>
    <n v="56210"/>
    <n v="56210"/>
    <x v="17"/>
    <s v="Mariner 13"/>
    <n v="2053"/>
    <x v="21"/>
    <x v="4"/>
  </r>
  <r>
    <n v="66"/>
    <d v="2074-07-25T00:00:00"/>
    <s v="MC-07"/>
    <s v="36.76N, 163.78E"/>
    <n v="169"/>
    <n v="5255"/>
    <n v="0"/>
    <x v="4"/>
    <s v="Rosetta 9"/>
    <n v="2067"/>
    <x v="11"/>
    <x v="0"/>
  </r>
  <r>
    <n v="60"/>
    <d v="2073-01-05T00:00:00"/>
    <s v="MC-26"/>
    <s v="53.67S, 33.66W"/>
    <n v="27"/>
    <n v="6618"/>
    <n v="6618"/>
    <x v="13"/>
    <s v="Opportunity 18"/>
    <n v="2069"/>
    <x v="24"/>
    <x v="6"/>
  </r>
  <r>
    <n v="31"/>
    <d v="2064-06-24T00:00:00"/>
    <s v="MC-01"/>
    <s v="75.45N, 82.94W"/>
    <n v="25"/>
    <n v="4235"/>
    <n v="4235"/>
    <x v="19"/>
    <s v="Deimos 10"/>
    <n v="2059"/>
    <x v="15"/>
    <x v="3"/>
  </r>
  <r>
    <n v="59"/>
    <d v="2069-11-14T00:00:00"/>
    <s v="MC-29"/>
    <s v="47.88S, 129.04E"/>
    <n v="416"/>
    <n v="17000"/>
    <n v="0"/>
    <x v="3"/>
    <s v="Opportunity 16"/>
    <n v="2068"/>
    <x v="12"/>
    <x v="4"/>
  </r>
  <r>
    <n v="32"/>
    <d v="2066-01-10T00:00:00"/>
    <s v="MC-18"/>
    <s v="27.65S, 82.61W"/>
    <n v="12"/>
    <n v="3461"/>
    <n v="3461"/>
    <x v="25"/>
    <s v="Deimos 11"/>
    <n v="2059"/>
    <x v="17"/>
    <x v="0"/>
  </r>
  <r>
    <n v="98"/>
    <d v="2072-01-31T00:00:00"/>
    <s v="MC-28"/>
    <s v="45.68S, 96.21E"/>
    <n v="231"/>
    <n v="2188"/>
    <n v="0"/>
    <x v="18"/>
    <s v="Perseverance 5"/>
    <n v="2070"/>
    <x v="5"/>
    <x v="1"/>
  </r>
  <r>
    <n v="58"/>
    <d v="2070-07-17T00:00:00"/>
    <s v="MC-26"/>
    <s v="46.96S, 4.16W"/>
    <n v="1057"/>
    <n v="4076"/>
    <n v="0"/>
    <x v="13"/>
    <s v="Opportunity 15"/>
    <n v="2068"/>
    <x v="10"/>
    <x v="1"/>
  </r>
  <r>
    <n v="72"/>
    <d v="2074-01-29T00:00:00"/>
    <s v="MC-17"/>
    <s v="18.06S, 131.46W"/>
    <n v="30"/>
    <n v="8255"/>
    <n v="8255"/>
    <x v="20"/>
    <s v="Rosetta 16"/>
    <n v="2071"/>
    <x v="11"/>
    <x v="5"/>
  </r>
  <r>
    <n v="56"/>
    <d v="2068-07-13T00:00:00"/>
    <s v="MC-25"/>
    <s v="31.78S, 78.05W"/>
    <n v="45"/>
    <n v="5255"/>
    <n v="5255"/>
    <x v="16"/>
    <s v="Opportunity 10"/>
    <n v="2067"/>
    <x v="18"/>
    <x v="4"/>
  </r>
  <r>
    <n v="39"/>
    <d v="2063-08-08T00:00:00"/>
    <s v="MC-29"/>
    <s v="61.95S, 173.72E"/>
    <n v="169"/>
    <n v="7052"/>
    <n v="0"/>
    <x v="3"/>
    <s v="Pathfinder 9"/>
    <n v="2062"/>
    <x v="23"/>
    <x v="4"/>
  </r>
  <r>
    <n v="100"/>
    <d v="2074-09-25T00:00:00"/>
    <s v="MC-30"/>
    <s v="68.81S, 151.80W"/>
    <n v="67"/>
    <n v="5622"/>
    <n v="5622"/>
    <x v="15"/>
    <s v="Perseverance 7"/>
    <n v="2070"/>
    <x v="11"/>
    <x v="6"/>
  </r>
  <r>
    <n v="47"/>
    <d v="2073-07-30T00:00:00"/>
    <s v="MC-04"/>
    <s v="35.89N, 40.49W"/>
    <n v="85"/>
    <n v="4902"/>
    <n v="4902"/>
    <x v="7"/>
    <s v="Spirit 14"/>
    <n v="2065"/>
    <x v="24"/>
    <x v="8"/>
  </r>
  <r>
    <n v="55"/>
    <d v="2069-07-18T00:00:00"/>
    <s v="MC-07"/>
    <s v="51.39N, 146.69E"/>
    <n v="120"/>
    <n v="13527"/>
    <n v="0"/>
    <x v="4"/>
    <s v="Opportunity 7"/>
    <n v="2066"/>
    <x v="12"/>
    <x v="5"/>
  </r>
  <r>
    <n v="5"/>
    <d v="2059-02-04T00:00:00"/>
    <s v="MC-13"/>
    <s v="26.51N, 83.69E"/>
    <n v="80"/>
    <n v="9985"/>
    <n v="9985"/>
    <x v="0"/>
    <s v="Mariner 10"/>
    <n v="2051"/>
    <x v="3"/>
    <x v="8"/>
  </r>
  <r>
    <n v="51"/>
    <d v="2065-03-22T00:00:00"/>
    <s v="MC-26"/>
    <s v="62.05S, 34.57W"/>
    <n v="11"/>
    <n v="22220"/>
    <n v="22220"/>
    <x v="13"/>
    <s v="Opportunity 3"/>
    <n v="2064"/>
    <x v="13"/>
    <x v="4"/>
  </r>
  <r>
    <n v="27"/>
    <d v="2059-09-24T00:00:00"/>
    <s v="MC-30"/>
    <s v="70.02S, 108.98E"/>
    <n v="120"/>
    <n v="5622"/>
    <n v="0"/>
    <x v="15"/>
    <s v="Phobos 6"/>
    <n v="2054"/>
    <x v="3"/>
    <x v="3"/>
  </r>
  <r>
    <n v="64"/>
    <d v="2068-12-13T00:00:00"/>
    <s v="MC-28"/>
    <s v="42.00S, 80.05E"/>
    <n v="277"/>
    <n v="5255"/>
    <n v="0"/>
    <x v="18"/>
    <s v="Rosetta 7"/>
    <n v="2067"/>
    <x v="18"/>
    <x v="4"/>
  </r>
  <r>
    <n v="31"/>
    <d v="2065-01-02T00:00:00"/>
    <s v="MC-01"/>
    <s v="66.34N, 87.95W"/>
    <n v="32"/>
    <n v="5622"/>
    <n v="5622"/>
    <x v="19"/>
    <s v="Deimos 10"/>
    <n v="2059"/>
    <x v="13"/>
    <x v="7"/>
  </r>
  <r>
    <n v="72"/>
    <d v="2073-12-21T00:00:00"/>
    <s v="MC-25"/>
    <s v="38.96S, 112.58W"/>
    <n v="307"/>
    <n v="5812"/>
    <n v="0"/>
    <x v="16"/>
    <s v="Rosetta 16"/>
    <n v="2071"/>
    <x v="24"/>
    <x v="1"/>
  </r>
  <r>
    <n v="66"/>
    <d v="2074-03-17T00:00:00"/>
    <s v="MC-07"/>
    <s v="36.51N, 148.17E"/>
    <n v="277"/>
    <n v="8791"/>
    <n v="0"/>
    <x v="4"/>
    <s v="Rosetta 9"/>
    <n v="2067"/>
    <x v="11"/>
    <x v="0"/>
  </r>
  <r>
    <n v="55"/>
    <d v="2068-10-23T00:00:00"/>
    <s v="MC-15"/>
    <s v="19.53N, 139.11E"/>
    <n v="631"/>
    <n v="4076"/>
    <n v="0"/>
    <x v="12"/>
    <s v="Opportunity 7"/>
    <n v="2066"/>
    <x v="18"/>
    <x v="1"/>
  </r>
  <r>
    <n v="42"/>
    <d v="2067-06-03T00:00:00"/>
    <s v="MC-02"/>
    <s v="41.82N, 176.97W"/>
    <n v="212"/>
    <n v="1010"/>
    <n v="0"/>
    <x v="29"/>
    <s v="Spirit 6"/>
    <n v="2063"/>
    <x v="8"/>
    <x v="6"/>
  </r>
  <r>
    <n v="22"/>
    <d v="2055-06-08T00:00:00"/>
    <s v="MC-12"/>
    <s v="10.27N, 43.16E"/>
    <n v="572"/>
    <n v="3461"/>
    <n v="0"/>
    <x v="11"/>
    <s v="Phobos 1"/>
    <n v="2053"/>
    <x v="9"/>
    <x v="1"/>
  </r>
  <r>
    <n v="67"/>
    <d v="2071-02-20T00:00:00"/>
    <s v="MC-25"/>
    <s v="31.87S, 74.41W"/>
    <n v="11"/>
    <n v="9985"/>
    <n v="9985"/>
    <x v="16"/>
    <s v="Rosetta 10"/>
    <n v="2068"/>
    <x v="19"/>
    <x v="5"/>
  </r>
  <r>
    <n v="67"/>
    <d v="2070-06-08T00:00:00"/>
    <s v="MC-18"/>
    <s v="7.86S, 64.48W"/>
    <n v="221"/>
    <n v="7512"/>
    <n v="0"/>
    <x v="25"/>
    <s v="Rosetta 10"/>
    <n v="2068"/>
    <x v="10"/>
    <x v="1"/>
  </r>
  <r>
    <n v="47"/>
    <d v="2067-03-13T00:00:00"/>
    <s v="MC-04"/>
    <s v="44.52N, 7.35W"/>
    <n v="241"/>
    <n v="2324"/>
    <n v="0"/>
    <x v="7"/>
    <s v="Spirit 14"/>
    <n v="2065"/>
    <x v="8"/>
    <x v="1"/>
  </r>
  <r>
    <n v="50"/>
    <d v="2065-03-11T00:00:00"/>
    <s v="MC-07"/>
    <s v="31.92N, 144.09E"/>
    <n v="103"/>
    <n v="13054"/>
    <n v="0"/>
    <x v="4"/>
    <s v="Opportunity 2"/>
    <n v="2064"/>
    <x v="13"/>
    <x v="4"/>
  </r>
  <r>
    <n v="34"/>
    <d v="2062-02-15T00:00:00"/>
    <s v="MC-07"/>
    <s v="33.92N, 127.72E"/>
    <n v="22"/>
    <n v="2054"/>
    <n v="2054"/>
    <x v="4"/>
    <s v="Deimos 14"/>
    <n v="2060"/>
    <x v="20"/>
    <x v="1"/>
  </r>
  <r>
    <n v="23"/>
    <d v="2056-04-21T00:00:00"/>
    <s v="MC-24"/>
    <s v="38.16S, 172.32W"/>
    <n v="264"/>
    <n v="3764"/>
    <n v="0"/>
    <x v="10"/>
    <s v="Phobos 2"/>
    <n v="2053"/>
    <x v="1"/>
    <x v="5"/>
  </r>
  <r>
    <n v="98"/>
    <d v="2071-03-15T00:00:00"/>
    <s v="MC-22"/>
    <s v="29.21S, 108.95E"/>
    <n v="96"/>
    <n v="883"/>
    <n v="883"/>
    <x v="9"/>
    <s v="Perseverance 5"/>
    <n v="2070"/>
    <x v="19"/>
    <x v="4"/>
  </r>
  <r>
    <n v="38"/>
    <d v="2064-12-19T00:00:00"/>
    <s v="MC-03"/>
    <s v="59.64N, 95.25W"/>
    <n v="106"/>
    <n v="7752"/>
    <n v="0"/>
    <x v="24"/>
    <s v="Pathfinder 7"/>
    <n v="2062"/>
    <x v="15"/>
    <x v="1"/>
  </r>
  <r>
    <n v="4"/>
    <d v="2054-11-20T00:00:00"/>
    <s v="MC-26"/>
    <s v="38.97S, 32.64W"/>
    <n v="307"/>
    <n v="6006"/>
    <n v="0"/>
    <x v="13"/>
    <s v="Mariner 9"/>
    <n v="2051"/>
    <x v="21"/>
    <x v="5"/>
  </r>
  <r>
    <n v="19"/>
    <d v="2057-10-12T00:00:00"/>
    <s v="MC-07"/>
    <s v="40.38N, 146.72E"/>
    <n v="103"/>
    <n v="22220"/>
    <n v="0"/>
    <x v="4"/>
    <s v="Viking 13"/>
    <n v="2056"/>
    <x v="16"/>
    <x v="4"/>
  </r>
  <r>
    <n v="85"/>
    <d v="2073-03-16T00:00:00"/>
    <s v="MC-21"/>
    <s v="26.94S, 78.85E"/>
    <n v="15"/>
    <n v="629"/>
    <n v="629"/>
    <x v="27"/>
    <s v="Phoenix 13"/>
    <n v="2070"/>
    <x v="24"/>
    <x v="5"/>
  </r>
  <r>
    <n v="101"/>
    <d v="2072-12-11T00:00:00"/>
    <s v="MC-07"/>
    <s v="56.26N, 162.69E"/>
    <n v="175"/>
    <n v="4731"/>
    <n v="0"/>
    <x v="4"/>
    <s v="Perseverance 8"/>
    <n v="2071"/>
    <x v="5"/>
    <x v="4"/>
  </r>
  <r>
    <n v="83"/>
    <d v="2072-09-13T00:00:00"/>
    <s v="MC-01"/>
    <s v="71.16N, 80.41E"/>
    <n v="96"/>
    <n v="101649"/>
    <n v="101649"/>
    <x v="19"/>
    <s v="Phoenix 11"/>
    <n v="2069"/>
    <x v="5"/>
    <x v="5"/>
  </r>
  <r>
    <n v="49"/>
    <d v="2069-03-22T00:00:00"/>
    <s v="MC-19"/>
    <s v="18.58S, 21.41W"/>
    <n v="54"/>
    <n v="8255"/>
    <n v="8255"/>
    <x v="14"/>
    <s v="Spirit 16"/>
    <n v="2066"/>
    <x v="12"/>
    <x v="5"/>
  </r>
  <r>
    <n v="47"/>
    <d v="2069-07-04T00:00:00"/>
    <s v="MC-04"/>
    <s v="34.05N, 11.11W"/>
    <n v="147"/>
    <n v="11771"/>
    <n v="0"/>
    <x v="7"/>
    <s v="Spirit 14"/>
    <n v="2065"/>
    <x v="12"/>
    <x v="6"/>
  </r>
  <r>
    <n v="6"/>
    <d v="2054-02-11T00:00:00"/>
    <s v="MC-07"/>
    <s v="60.62N, 158.68E"/>
    <n v="34"/>
    <n v="3022"/>
    <n v="3022"/>
    <x v="4"/>
    <s v="Mariner 11"/>
    <n v="2052"/>
    <x v="21"/>
    <x v="1"/>
  </r>
  <r>
    <n v="9"/>
    <d v="2059-08-29T00:00:00"/>
    <s v="MC-11"/>
    <s v="4.22N, 29.14W"/>
    <n v="163"/>
    <n v="4563"/>
    <n v="0"/>
    <x v="22"/>
    <s v="Mariner 14"/>
    <n v="2054"/>
    <x v="3"/>
    <x v="3"/>
  </r>
  <r>
    <n v="32"/>
    <d v="2068-03-13T00:00:00"/>
    <s v="MC-25"/>
    <s v="47.26S, 107.10W"/>
    <n v="702"/>
    <n v="3612"/>
    <n v="0"/>
    <x v="16"/>
    <s v="Deimos 11"/>
    <n v="2059"/>
    <x v="18"/>
    <x v="10"/>
  </r>
  <r>
    <n v="4"/>
    <d v="2054-09-24T00:00:00"/>
    <s v="MC-26"/>
    <s v="39.55S, 41.13W"/>
    <n v="128"/>
    <n v="9366"/>
    <n v="0"/>
    <x v="13"/>
    <s v="Mariner 9"/>
    <n v="2051"/>
    <x v="21"/>
    <x v="5"/>
  </r>
  <r>
    <n v="28"/>
    <d v="2059-07-12T00:00:00"/>
    <s v="MC-30"/>
    <s v="82.58S, 58.88W"/>
    <n v="45"/>
    <n v="4731"/>
    <n v="4731"/>
    <x v="15"/>
    <s v="Deimos 3"/>
    <n v="2058"/>
    <x v="3"/>
    <x v="4"/>
  </r>
  <r>
    <n v="44"/>
    <d v="2070-03-09T00:00:00"/>
    <s v="MC-06"/>
    <s v="64.74N, 106.10E"/>
    <n v="61"/>
    <n v="11382"/>
    <n v="11382"/>
    <x v="8"/>
    <s v="Spirit 11"/>
    <n v="2064"/>
    <x v="10"/>
    <x v="7"/>
  </r>
  <r>
    <n v="38"/>
    <d v="2062-10-08T00:00:00"/>
    <s v="MC-01"/>
    <s v="87.71N, 110.69W"/>
    <n v="103"/>
    <n v="31157"/>
    <n v="0"/>
    <x v="19"/>
    <s v="Pathfinder 7"/>
    <n v="2062"/>
    <x v="20"/>
    <x v="9"/>
  </r>
  <r>
    <n v="18"/>
    <d v="2056-05-31T00:00:00"/>
    <s v="MC-23"/>
    <s v="25.90S, 152.74E"/>
    <n v="1057"/>
    <n v="15109"/>
    <n v="0"/>
    <x v="6"/>
    <s v="Viking 10"/>
    <n v="2055"/>
    <x v="1"/>
    <x v="4"/>
  </r>
  <r>
    <n v="18"/>
    <d v="2058-03-14T00:00:00"/>
    <s v="MC-23"/>
    <s v="14.37S, 155.73E"/>
    <n v="117"/>
    <n v="7279"/>
    <n v="0"/>
    <x v="6"/>
    <s v="Viking 10"/>
    <n v="2055"/>
    <x v="4"/>
    <x v="5"/>
  </r>
  <r>
    <n v="44"/>
    <d v="2071-02-01T00:00:00"/>
    <s v="MC-06"/>
    <s v="55.41N, 112.85E"/>
    <n v="70"/>
    <n v="5436"/>
    <n v="5436"/>
    <x v="8"/>
    <s v="Spirit 11"/>
    <n v="2064"/>
    <x v="19"/>
    <x v="0"/>
  </r>
  <r>
    <n v="85"/>
    <d v="2075-03-20T00:00:00"/>
    <s v="MC-21"/>
    <s v="29.96S, 85.67E"/>
    <n v="59"/>
    <n v="13054"/>
    <n v="13054"/>
    <x v="27"/>
    <s v="Phoenix 13"/>
    <n v="2070"/>
    <x v="2"/>
    <x v="3"/>
  </r>
  <r>
    <n v="96"/>
    <d v="2068-08-22T00:00:00"/>
    <s v="MC-01"/>
    <s v="73.23N, 174.28E"/>
    <n v="57"/>
    <n v="13054"/>
    <n v="13054"/>
    <x v="19"/>
    <s v="Dawn 9"/>
    <n v="2067"/>
    <x v="18"/>
    <x v="4"/>
  </r>
  <r>
    <n v="52"/>
    <d v="2069-09-24T00:00:00"/>
    <s v="MC-09"/>
    <s v="16.16N, 125.35W"/>
    <n v="77"/>
    <n v="7512"/>
    <n v="7512"/>
    <x v="5"/>
    <s v="Opportunity 4"/>
    <n v="2065"/>
    <x v="12"/>
    <x v="6"/>
  </r>
  <r>
    <n v="14"/>
    <d v="2055-09-30T00:00:00"/>
    <s v="MC-11"/>
    <s v="24.29N, 16.94W"/>
    <n v="90"/>
    <n v="5812"/>
    <n v="5812"/>
    <x v="22"/>
    <s v="Viking 4"/>
    <n v="2053"/>
    <x v="9"/>
    <x v="1"/>
  </r>
  <r>
    <n v="58"/>
    <d v="2069-09-02T00:00:00"/>
    <s v="MC-26"/>
    <s v="53.65S, 14.01W"/>
    <n v="77"/>
    <n v="84631"/>
    <n v="84631"/>
    <x v="13"/>
    <s v="Opportunity 15"/>
    <n v="2068"/>
    <x v="12"/>
    <x v="4"/>
  </r>
  <r>
    <n v="94"/>
    <d v="2068-07-15T00:00:00"/>
    <s v="MC-29"/>
    <s v="53.42S, 157.42E"/>
    <n v="196"/>
    <n v="4076"/>
    <n v="0"/>
    <x v="3"/>
    <s v="Dawn 4"/>
    <n v="2066"/>
    <x v="18"/>
    <x v="1"/>
  </r>
  <r>
    <n v="79"/>
    <d v="2075-11-19T00:00:00"/>
    <s v="MC-14"/>
    <s v="24.02N, 108.24E"/>
    <n v="93"/>
    <n v="12178"/>
    <n v="12178"/>
    <x v="1"/>
    <s v="Rosetta 29"/>
    <n v="2073"/>
    <x v="2"/>
    <x v="1"/>
  </r>
  <r>
    <n v="41"/>
    <d v="2064-01-17T00:00:00"/>
    <s v="MC-05"/>
    <s v="61.17N, 40.77E"/>
    <n v="39"/>
    <n v="19313"/>
    <n v="19313"/>
    <x v="2"/>
    <s v="Spirit 5"/>
    <n v="2063"/>
    <x v="15"/>
    <x v="4"/>
  </r>
  <r>
    <n v="17"/>
    <d v="2059-07-08T00:00:00"/>
    <s v="MC-06"/>
    <s v="40.43N, 82.79E"/>
    <n v="702"/>
    <n v="756"/>
    <n v="0"/>
    <x v="8"/>
    <s v="Viking 8"/>
    <n v="2054"/>
    <x v="3"/>
    <x v="3"/>
  </r>
  <r>
    <n v="44"/>
    <d v="2071-06-04T00:00:00"/>
    <s v="MC-01"/>
    <s v="83.25N, 110.25E"/>
    <n v="7"/>
    <n v="33322"/>
    <n v="33322"/>
    <x v="19"/>
    <s v="Spirit 11"/>
    <n v="2064"/>
    <x v="19"/>
    <x v="0"/>
  </r>
  <r>
    <n v="9"/>
    <d v="2057-06-09T00:00:00"/>
    <s v="MC-19"/>
    <s v="25.99S, 5.05W"/>
    <n v="93"/>
    <n v="4563"/>
    <n v="4563"/>
    <x v="14"/>
    <s v="Mariner 14"/>
    <n v="2054"/>
    <x v="16"/>
    <x v="5"/>
  </r>
  <r>
    <n v="67"/>
    <d v="2070-07-06T00:00:00"/>
    <s v="MC-25"/>
    <s v="44.58S, 75.54W"/>
    <n v="292"/>
    <n v="5622"/>
    <n v="0"/>
    <x v="16"/>
    <s v="Rosetta 10"/>
    <n v="2068"/>
    <x v="10"/>
    <x v="1"/>
  </r>
  <r>
    <n v="39"/>
    <d v="2064-03-13T00:00:00"/>
    <s v="MC-30"/>
    <s v="79.22S, 167.18W"/>
    <n v="631"/>
    <n v="7052"/>
    <n v="0"/>
    <x v="15"/>
    <s v="Pathfinder 9"/>
    <n v="2062"/>
    <x v="15"/>
    <x v="1"/>
  </r>
  <r>
    <n v="27"/>
    <d v="2058-11-11T00:00:00"/>
    <s v="MC-30"/>
    <s v="79.88S, 106.51E"/>
    <n v="113"/>
    <n v="33322"/>
    <n v="0"/>
    <x v="15"/>
    <s v="Phobos 6"/>
    <n v="2054"/>
    <x v="4"/>
    <x v="6"/>
  </r>
  <r>
    <n v="31"/>
    <d v="2065-07-21T00:00:00"/>
    <s v="MC-01"/>
    <s v="70.91N, 115.28W"/>
    <n v="14"/>
    <n v="11382"/>
    <n v="11382"/>
    <x v="19"/>
    <s v="Deimos 10"/>
    <n v="2059"/>
    <x v="13"/>
    <x v="7"/>
  </r>
  <r>
    <n v="85"/>
    <d v="2074-05-13T00:00:00"/>
    <s v="MC-21"/>
    <s v="23.93S, 85.14E"/>
    <n v="48"/>
    <n v="4902"/>
    <n v="4902"/>
    <x v="27"/>
    <s v="Phoenix 13"/>
    <n v="2070"/>
    <x v="11"/>
    <x v="6"/>
  </r>
  <r>
    <n v="66"/>
    <d v="2071-06-30T00:00:00"/>
    <s v="MC-15"/>
    <s v="22.81N, 165.15E"/>
    <n v="447"/>
    <n v="1138"/>
    <n v="0"/>
    <x v="12"/>
    <s v="Rosetta 9"/>
    <n v="2067"/>
    <x v="19"/>
    <x v="6"/>
  </r>
  <r>
    <n v="41"/>
    <d v="2067-09-17T00:00:00"/>
    <s v="MC-01"/>
    <s v="69.18N, 16.85E"/>
    <n v="72"/>
    <n v="4731"/>
    <n v="4731"/>
    <x v="19"/>
    <s v="Spirit 5"/>
    <n v="2063"/>
    <x v="8"/>
    <x v="6"/>
  </r>
  <r>
    <n v="12"/>
    <d v="2057-03-08T00:00:00"/>
    <s v="MC-17"/>
    <s v="2.91S, 103.16W"/>
    <n v="264"/>
    <n v="2461"/>
    <n v="0"/>
    <x v="20"/>
    <s v="Mariner 20"/>
    <n v="2055"/>
    <x v="16"/>
    <x v="1"/>
  </r>
  <r>
    <n v="17"/>
    <d v="2062-02-26T00:00:00"/>
    <s v="MC-06"/>
    <s v="36.75N, 65.60E"/>
    <n v="100"/>
    <n v="883"/>
    <n v="883"/>
    <x v="8"/>
    <s v="Viking 8"/>
    <n v="2054"/>
    <x v="20"/>
    <x v="8"/>
  </r>
  <r>
    <n v="2"/>
    <d v="2058-07-11T00:00:00"/>
    <s v="MC-22"/>
    <s v="12.78S, 129.97E"/>
    <n v="196"/>
    <n v="6832"/>
    <n v="0"/>
    <x v="9"/>
    <s v="Mariner 6"/>
    <n v="2050"/>
    <x v="4"/>
    <x v="8"/>
  </r>
  <r>
    <n v="27"/>
    <d v="2062-06-16T00:00:00"/>
    <s v="MC-30"/>
    <s v="66.09S, 76.30E"/>
    <n v="47"/>
    <n v="19313"/>
    <n v="19313"/>
    <x v="15"/>
    <s v="Phobos 6"/>
    <n v="2054"/>
    <x v="20"/>
    <x v="8"/>
  </r>
  <r>
    <n v="82"/>
    <d v="2069-06-17T00:00:00"/>
    <s v="MC-23"/>
    <s v="28.02S, 178.48E"/>
    <n v="65"/>
    <n v="3313"/>
    <n v="3313"/>
    <x v="6"/>
    <s v="Phoenix 7"/>
    <n v="2068"/>
    <x v="12"/>
    <x v="4"/>
  </r>
  <r>
    <n v="18"/>
    <d v="2056-05-04T00:00:00"/>
    <s v="MC-23"/>
    <s v="6.93S, 160.49E"/>
    <n v="524"/>
    <n v="3612"/>
    <n v="0"/>
    <x v="6"/>
    <s v="Viking 10"/>
    <n v="2055"/>
    <x v="1"/>
    <x v="4"/>
  </r>
  <r>
    <n v="77"/>
    <d v="2076-06-08T00:00:00"/>
    <s v="MC-22"/>
    <s v="29.62S, 101.29E"/>
    <n v="109"/>
    <n v="13054"/>
    <n v="0"/>
    <x v="9"/>
    <s v="Rosetta 27"/>
    <n v="2073"/>
    <x v="6"/>
    <x v="5"/>
  </r>
  <r>
    <n v="46"/>
    <d v="2067-03-13T00:00:00"/>
    <s v="MC-30"/>
    <s v="67.05S, 113.11W"/>
    <n v="252"/>
    <n v="6618"/>
    <n v="0"/>
    <x v="15"/>
    <s v="Spirit 13"/>
    <n v="2065"/>
    <x v="8"/>
    <x v="1"/>
  </r>
  <r>
    <n v="2"/>
    <d v="2051-01-26T00:00:00"/>
    <s v="MC-22"/>
    <s v="6.31S, 108.30E"/>
    <n v="157"/>
    <n v="5255"/>
    <n v="0"/>
    <x v="9"/>
    <s v="Mariner 6"/>
    <n v="2050"/>
    <x v="27"/>
    <x v="4"/>
  </r>
  <r>
    <n v="52"/>
    <d v="2072-11-17T00:00:00"/>
    <s v="MC-17"/>
    <s v="8.04S, 130.13W"/>
    <n v="100"/>
    <n v="6832"/>
    <n v="6832"/>
    <x v="20"/>
    <s v="Opportunity 4"/>
    <n v="2065"/>
    <x v="5"/>
    <x v="0"/>
  </r>
  <r>
    <n v="29"/>
    <d v="2061-04-15T00:00:00"/>
    <s v="MC-24"/>
    <s v="32.73S, 149.84W"/>
    <n v="37"/>
    <n v="8791"/>
    <n v="8791"/>
    <x v="10"/>
    <s v="Deimos 4"/>
    <n v="2058"/>
    <x v="0"/>
    <x v="5"/>
  </r>
  <r>
    <n v="53"/>
    <d v="2068-07-26T00:00:00"/>
    <s v="MC-30"/>
    <s v="77.63S, 179.39W"/>
    <n v="100"/>
    <n v="8000"/>
    <n v="8000"/>
    <x v="15"/>
    <s v="Opportunity 5"/>
    <n v="2065"/>
    <x v="18"/>
    <x v="5"/>
  </r>
  <r>
    <n v="67"/>
    <d v="2070-08-31T00:00:00"/>
    <s v="MC-18"/>
    <s v="18.98S, 49.43W"/>
    <n v="389"/>
    <n v="2324"/>
    <n v="0"/>
    <x v="25"/>
    <s v="Rosetta 10"/>
    <n v="2068"/>
    <x v="10"/>
    <x v="1"/>
  </r>
  <r>
    <n v="94"/>
    <d v="2070-08-29T00:00:00"/>
    <s v="MC-29"/>
    <s v="44.56S, 154.69E"/>
    <n v="124"/>
    <n v="3167"/>
    <n v="0"/>
    <x v="3"/>
    <s v="Dawn 4"/>
    <n v="2066"/>
    <x v="10"/>
    <x v="6"/>
  </r>
  <r>
    <n v="44"/>
    <d v="2067-10-17T00:00:00"/>
    <s v="MC-07"/>
    <s v="47.31N, 135.82E"/>
    <n v="163"/>
    <n v="17718"/>
    <n v="0"/>
    <x v="4"/>
    <s v="Spirit 11"/>
    <n v="2064"/>
    <x v="8"/>
    <x v="5"/>
  </r>
  <r>
    <n v="56"/>
    <d v="2069-08-28T00:00:00"/>
    <s v="MC-18"/>
    <s v="27.52S, 53.00W"/>
    <n v="22"/>
    <n v="2188"/>
    <n v="2188"/>
    <x v="25"/>
    <s v="Opportunity 10"/>
    <n v="2067"/>
    <x v="12"/>
    <x v="1"/>
  </r>
  <r>
    <n v="23"/>
    <d v="2057-08-08T00:00:00"/>
    <s v="MC-16"/>
    <s v="26.97S, 148.73W"/>
    <n v="447"/>
    <n v="6006"/>
    <n v="0"/>
    <x v="21"/>
    <s v="Phobos 2"/>
    <n v="2053"/>
    <x v="16"/>
    <x v="6"/>
  </r>
  <r>
    <n v="38"/>
    <d v="2063-01-24T00:00:00"/>
    <s v="MC-01"/>
    <s v="84.34N, 95.02W"/>
    <n v="85"/>
    <n v="101649"/>
    <n v="101649"/>
    <x v="19"/>
    <s v="Pathfinder 7"/>
    <n v="2062"/>
    <x v="23"/>
    <x v="4"/>
  </r>
  <r>
    <n v="62"/>
    <d v="2068-10-19T00:00:00"/>
    <s v="MC-20"/>
    <s v="14.21S, 43.80E"/>
    <n v="631"/>
    <n v="5812"/>
    <n v="0"/>
    <x v="26"/>
    <s v="Rosetta 1"/>
    <n v="2065"/>
    <x v="18"/>
    <x v="5"/>
  </r>
  <r>
    <n v="22"/>
    <d v="2056-04-01T00:00:00"/>
    <s v="MC-20"/>
    <s v="6.46S, 19.67E"/>
    <n v="157"/>
    <n v="6409"/>
    <n v="0"/>
    <x v="26"/>
    <s v="Phobos 1"/>
    <n v="2053"/>
    <x v="1"/>
    <x v="5"/>
  </r>
  <r>
    <n v="9"/>
    <d v="2059-10-23T00:00:00"/>
    <s v="MC-19"/>
    <s v="20.92S, 5.94W"/>
    <n v="47"/>
    <n v="5436"/>
    <n v="5436"/>
    <x v="14"/>
    <s v="Mariner 14"/>
    <n v="2054"/>
    <x v="3"/>
    <x v="3"/>
  </r>
  <r>
    <n v="27"/>
    <d v="2063-01-22T00:00:00"/>
    <s v="MC-30"/>
    <s v="71.35S, 117.72E"/>
    <n v="181"/>
    <n v="1396"/>
    <n v="0"/>
    <x v="15"/>
    <s v="Phobos 6"/>
    <n v="2054"/>
    <x v="23"/>
    <x v="10"/>
  </r>
  <r>
    <n v="34"/>
    <d v="2064-06-04T00:00:00"/>
    <s v="MC-14"/>
    <s v="24.57N, 113.52E"/>
    <n v="142"/>
    <n v="3313"/>
    <n v="0"/>
    <x v="1"/>
    <s v="Deimos 14"/>
    <n v="2060"/>
    <x v="15"/>
    <x v="6"/>
  </r>
  <r>
    <n v="100"/>
    <d v="2074-08-16T00:00:00"/>
    <s v="MC-24"/>
    <s v="59.22S, 149.07W"/>
    <n v="82"/>
    <n v="4902"/>
    <n v="4902"/>
    <x v="10"/>
    <s v="Perseverance 7"/>
    <n v="2070"/>
    <x v="11"/>
    <x v="6"/>
  </r>
  <r>
    <n v="4"/>
    <d v="2054-08-03T00:00:00"/>
    <s v="MC-19"/>
    <s v="25.05S, 12.78W"/>
    <n v="61"/>
    <n v="5812"/>
    <n v="5812"/>
    <x v="14"/>
    <s v="Mariner 9"/>
    <n v="2051"/>
    <x v="21"/>
    <x v="5"/>
  </r>
  <r>
    <n v="5"/>
    <d v="2060-05-12T00:00:00"/>
    <s v="MC-12"/>
    <s v="12.46N, 40.43E"/>
    <n v="175"/>
    <n v="9366"/>
    <n v="0"/>
    <x v="11"/>
    <s v="Mariner 10"/>
    <n v="2051"/>
    <x v="14"/>
    <x v="10"/>
  </r>
  <r>
    <n v="95"/>
    <d v="2072-03-28T00:00:00"/>
    <s v="MC-17"/>
    <s v="11.08S, 101.78W"/>
    <n v="212"/>
    <n v="3764"/>
    <n v="0"/>
    <x v="20"/>
    <s v="Dawn 6"/>
    <n v="2067"/>
    <x v="5"/>
    <x v="3"/>
  </r>
  <r>
    <n v="39"/>
    <d v="2066-11-30T00:00:00"/>
    <s v="MC-24"/>
    <s v="58.41S, 171.12W"/>
    <n v="241"/>
    <n v="26004"/>
    <n v="0"/>
    <x v="10"/>
    <s v="Pathfinder 9"/>
    <n v="2062"/>
    <x v="17"/>
    <x v="6"/>
  </r>
  <r>
    <n v="2"/>
    <d v="2053-02-01T00:00:00"/>
    <s v="MC-06"/>
    <s v="31.42N, 115.53E"/>
    <n v="113"/>
    <n v="3461"/>
    <n v="0"/>
    <x v="8"/>
    <s v="Mariner 6"/>
    <n v="2050"/>
    <x v="22"/>
    <x v="5"/>
  </r>
  <r>
    <n v="14"/>
    <d v="2055-01-06T00:00:00"/>
    <s v="MC-11"/>
    <s v="26.92N, 11.42W"/>
    <n v="61"/>
    <n v="3461"/>
    <n v="3461"/>
    <x v="22"/>
    <s v="Viking 4"/>
    <n v="2053"/>
    <x v="9"/>
    <x v="1"/>
  </r>
  <r>
    <n v="82"/>
    <d v="2071-09-19T00:00:00"/>
    <s v="MC-29"/>
    <s v="59.36S, 139.84E"/>
    <n v="45"/>
    <n v="6205"/>
    <n v="6205"/>
    <x v="3"/>
    <s v="Phoenix 7"/>
    <n v="2068"/>
    <x v="19"/>
    <x v="5"/>
  </r>
  <r>
    <n v="61"/>
    <d v="2073-02-23T00:00:00"/>
    <s v="MC-30"/>
    <s v="87.52S, 30.55W"/>
    <n v="252"/>
    <n v="5812"/>
    <n v="0"/>
    <x v="15"/>
    <s v="Opportunity 19"/>
    <n v="2069"/>
    <x v="24"/>
    <x v="6"/>
  </r>
  <r>
    <n v="89"/>
    <d v="2077-09-21T00:00:00"/>
    <s v="MC-30"/>
    <s v="76.32S, 98.60W"/>
    <n v="90"/>
    <n v="9670"/>
    <n v="9670"/>
    <x v="15"/>
    <s v="Phoenix 22"/>
    <n v="2072"/>
    <x v="25"/>
    <x v="3"/>
  </r>
  <r>
    <n v="54"/>
    <d v="2068-04-20T00:00:00"/>
    <s v="MC-14"/>
    <s v="4.53N, 126.30E"/>
    <n v="231"/>
    <n v="6832"/>
    <n v="0"/>
    <x v="1"/>
    <s v="Opportunity 6"/>
    <n v="2065"/>
    <x v="18"/>
    <x v="5"/>
  </r>
  <r>
    <n v="20"/>
    <d v="2059-04-13T00:00:00"/>
    <s v="MC-28"/>
    <s v="50.03S, 78.30E"/>
    <n v="169"/>
    <n v="2739"/>
    <n v="0"/>
    <x v="18"/>
    <s v="Viking 15"/>
    <n v="2056"/>
    <x v="3"/>
    <x v="5"/>
  </r>
  <r>
    <n v="28"/>
    <d v="2061-01-30T00:00:00"/>
    <s v="MC-30"/>
    <s v="84.02S, 63.53W"/>
    <n v="88"/>
    <n v="3919"/>
    <n v="3919"/>
    <x v="15"/>
    <s v="Deimos 3"/>
    <n v="2058"/>
    <x v="0"/>
    <x v="5"/>
  </r>
  <r>
    <n v="56"/>
    <d v="2069-05-22T00:00:00"/>
    <s v="MC-26"/>
    <s v="37.15S, 52.38W"/>
    <n v="47"/>
    <n v="16330"/>
    <n v="16330"/>
    <x v="13"/>
    <s v="Opportunity 10"/>
    <n v="2067"/>
    <x v="12"/>
    <x v="1"/>
  </r>
  <r>
    <n v="39"/>
    <d v="2067-02-18T00:00:00"/>
    <s v="MC-29"/>
    <s v="49.13S, 165.87E"/>
    <n v="277"/>
    <n v="3612"/>
    <n v="0"/>
    <x v="3"/>
    <s v="Pathfinder 9"/>
    <n v="2062"/>
    <x v="8"/>
    <x v="3"/>
  </r>
  <r>
    <n v="76"/>
    <d v="2075-01-17T00:00:00"/>
    <s v="MC-01"/>
    <s v="70.34N, 173.13W"/>
    <n v="204"/>
    <n v="10313"/>
    <n v="0"/>
    <x v="19"/>
    <s v="Rosetta 25"/>
    <n v="2072"/>
    <x v="2"/>
    <x v="5"/>
  </r>
  <r>
    <n v="38"/>
    <d v="2063-10-26T00:00:00"/>
    <s v="MC-01"/>
    <s v="88.15N, 103.57W"/>
    <n v="15"/>
    <n v="9074"/>
    <n v="9074"/>
    <x v="19"/>
    <s v="Pathfinder 7"/>
    <n v="2062"/>
    <x v="23"/>
    <x v="4"/>
  </r>
  <r>
    <n v="76"/>
    <d v="2076-05-27T00:00:00"/>
    <s v="MC-07"/>
    <s v="50.03N, 163.43E"/>
    <n v="365"/>
    <n v="2461"/>
    <n v="0"/>
    <x v="4"/>
    <s v="Rosetta 25"/>
    <n v="2072"/>
    <x v="6"/>
    <x v="6"/>
  </r>
  <r>
    <n v="77"/>
    <d v="2077-08-27T00:00:00"/>
    <s v="MC-28"/>
    <s v="31.05S, 88.55E"/>
    <n v="106"/>
    <n v="1526"/>
    <n v="0"/>
    <x v="18"/>
    <s v="Rosetta 27"/>
    <n v="2073"/>
    <x v="25"/>
    <x v="6"/>
  </r>
  <r>
    <n v="59"/>
    <d v="2069-04-04T00:00:00"/>
    <s v="MC-29"/>
    <s v="55.35S, 127.75E"/>
    <n v="96"/>
    <n v="10313"/>
    <n v="10313"/>
    <x v="3"/>
    <s v="Opportunity 16"/>
    <n v="2068"/>
    <x v="12"/>
    <x v="4"/>
  </r>
  <r>
    <n v="72"/>
    <d v="2072-12-25T00:00:00"/>
    <s v="MC-25"/>
    <s v="35.92S, 112.50W"/>
    <n v="103"/>
    <n v="756"/>
    <n v="0"/>
    <x v="16"/>
    <s v="Rosetta 16"/>
    <n v="2071"/>
    <x v="5"/>
    <x v="4"/>
  </r>
  <r>
    <n v="49"/>
    <d v="2067-06-30T00:00:00"/>
    <s v="MC-26"/>
    <s v="36.32S, 15.30W"/>
    <n v="12"/>
    <n v="9074"/>
    <n v="9074"/>
    <x v="13"/>
    <s v="Spirit 16"/>
    <n v="2066"/>
    <x v="8"/>
    <x v="4"/>
  </r>
  <r>
    <n v="55"/>
    <d v="2070-07-25T00:00:00"/>
    <s v="MC-15"/>
    <s v="28.14N, 157.94E"/>
    <n v="48"/>
    <n v="5255"/>
    <n v="5255"/>
    <x v="12"/>
    <s v="Opportunity 7"/>
    <n v="2066"/>
    <x v="10"/>
    <x v="6"/>
  </r>
  <r>
    <n v="69"/>
    <d v="2072-06-15T00:00:00"/>
    <s v="MC-01"/>
    <s v="71.97N, 179.51W"/>
    <n v="212"/>
    <n v="101649"/>
    <n v="0"/>
    <x v="19"/>
    <s v="Rosetta 13"/>
    <n v="2069"/>
    <x v="5"/>
    <x v="5"/>
  </r>
  <r>
    <n v="41"/>
    <d v="2069-05-10T00:00:00"/>
    <s v="MC-01"/>
    <s v="83.04N, 19.14E"/>
    <n v="264"/>
    <n v="11011"/>
    <n v="0"/>
    <x v="19"/>
    <s v="Spirit 5"/>
    <n v="2063"/>
    <x v="12"/>
    <x v="7"/>
  </r>
  <r>
    <n v="85"/>
    <d v="2073-12-09T00:00:00"/>
    <s v="MC-21"/>
    <s v="24.60S, 80.78E"/>
    <n v="15"/>
    <n v="3612"/>
    <n v="3612"/>
    <x v="27"/>
    <s v="Phoenix 13"/>
    <n v="2070"/>
    <x v="24"/>
    <x v="5"/>
  </r>
  <r>
    <n v="40"/>
    <d v="2063-11-07T00:00:00"/>
    <s v="MC-23"/>
    <s v="21.95S, 147.58E"/>
    <n v="41"/>
    <n v="7752"/>
    <n v="7752"/>
    <x v="6"/>
    <s v="Spirit 1"/>
    <n v="2062"/>
    <x v="23"/>
    <x v="4"/>
  </r>
  <r>
    <n v="99"/>
    <d v="2076-04-07T00:00:00"/>
    <s v="MC-05"/>
    <s v="53.89N, 25.61E"/>
    <n v="11"/>
    <n v="1920"/>
    <n v="1920"/>
    <x v="2"/>
    <s v="Perseverance 6"/>
    <n v="2070"/>
    <x v="6"/>
    <x v="7"/>
  </r>
  <r>
    <n v="95"/>
    <d v="2068-07-05T00:00:00"/>
    <s v="MC-10"/>
    <s v="9.12N, 71.60W"/>
    <n v="482"/>
    <n v="6006"/>
    <n v="0"/>
    <x v="23"/>
    <s v="Dawn 6"/>
    <n v="2067"/>
    <x v="18"/>
    <x v="4"/>
  </r>
  <r>
    <n v="22"/>
    <d v="2055-10-21T00:00:00"/>
    <s v="MC-12"/>
    <s v="18.01N, 26.77E"/>
    <n v="212"/>
    <n v="1788"/>
    <n v="0"/>
    <x v="11"/>
    <s v="Phobos 1"/>
    <n v="2053"/>
    <x v="9"/>
    <x v="1"/>
  </r>
  <r>
    <n v="32"/>
    <d v="2067-03-29T00:00:00"/>
    <s v="MC-25"/>
    <s v="53.15S, 94.22W"/>
    <n v="631"/>
    <n v="12178"/>
    <n v="0"/>
    <x v="16"/>
    <s v="Deimos 11"/>
    <n v="2059"/>
    <x v="8"/>
    <x v="8"/>
  </r>
  <r>
    <n v="37"/>
    <d v="2062-09-26T00:00:00"/>
    <s v="MC-14"/>
    <s v="6.51N, 130.15E"/>
    <n v="106"/>
    <n v="3461"/>
    <n v="0"/>
    <x v="1"/>
    <s v="Pathfinder 5"/>
    <n v="2061"/>
    <x v="20"/>
    <x v="4"/>
  </r>
  <r>
    <n v="32"/>
    <d v="2062-09-24T00:00:00"/>
    <s v="MC-25"/>
    <s v="33.60S, 77.18W"/>
    <n v="24"/>
    <n v="2739"/>
    <n v="2739"/>
    <x v="16"/>
    <s v="Deimos 11"/>
    <n v="2059"/>
    <x v="20"/>
    <x v="5"/>
  </r>
  <r>
    <n v="52"/>
    <d v="2067-10-20T00:00:00"/>
    <s v="MC-17"/>
    <s v="12.76S, 98.34W"/>
    <n v="631"/>
    <n v="8791"/>
    <n v="0"/>
    <x v="20"/>
    <s v="Opportunity 4"/>
    <n v="2065"/>
    <x v="8"/>
    <x v="1"/>
  </r>
  <r>
    <n v="55"/>
    <d v="2071-12-27T00:00:00"/>
    <s v="MC-07"/>
    <s v="34.34N, 163.03E"/>
    <n v="252"/>
    <n v="1920"/>
    <n v="0"/>
    <x v="4"/>
    <s v="Opportunity 7"/>
    <n v="2066"/>
    <x v="19"/>
    <x v="3"/>
  </r>
  <r>
    <n v="52"/>
    <d v="2073-02-25T00:00:00"/>
    <s v="MC-09"/>
    <s v="12.41N, 134.48W"/>
    <n v="307"/>
    <n v="5436"/>
    <n v="0"/>
    <x v="5"/>
    <s v="Opportunity 4"/>
    <n v="2065"/>
    <x v="24"/>
    <x v="8"/>
  </r>
  <r>
    <n v="69"/>
    <d v="2075-08-15T00:00:00"/>
    <s v="MC-07"/>
    <s v="61.67N, 179.46E"/>
    <n v="147"/>
    <n v="17000"/>
    <n v="0"/>
    <x v="4"/>
    <s v="Rosetta 13"/>
    <n v="2069"/>
    <x v="2"/>
    <x v="7"/>
  </r>
  <r>
    <n v="80"/>
    <d v="2068-11-27T00:00:00"/>
    <s v="MC-02"/>
    <s v="60.83N, 152.11W"/>
    <n v="1270"/>
    <n v="5255"/>
    <n v="0"/>
    <x v="29"/>
    <s v="Phoenix 2"/>
    <n v="2067"/>
    <x v="18"/>
    <x v="4"/>
  </r>
  <r>
    <n v="5"/>
    <d v="2056-08-30T00:00:00"/>
    <s v="MC-13"/>
    <s v="8.44N, 81.84E"/>
    <n v="124"/>
    <n v="4235"/>
    <n v="0"/>
    <x v="0"/>
    <s v="Mariner 10"/>
    <n v="2051"/>
    <x v="1"/>
    <x v="3"/>
  </r>
  <r>
    <n v="89"/>
    <d v="2074-06-28T00:00:00"/>
    <s v="MC-25"/>
    <s v="46.12S, 82.80W"/>
    <n v="36"/>
    <n v="2880"/>
    <n v="2880"/>
    <x v="16"/>
    <s v="Phoenix 22"/>
    <n v="2072"/>
    <x v="11"/>
    <x v="1"/>
  </r>
  <r>
    <n v="83"/>
    <d v="2070-11-12T00:00:00"/>
    <s v="MC-06"/>
    <s v="61.18N, 82.89E"/>
    <n v="50"/>
    <n v="2880"/>
    <n v="2880"/>
    <x v="8"/>
    <s v="Phoenix 11"/>
    <n v="2069"/>
    <x v="10"/>
    <x v="4"/>
  </r>
  <r>
    <n v="20"/>
    <d v="2059-10-18T00:00:00"/>
    <s v="MC-27"/>
    <s v="64.72S, 57.17E"/>
    <n v="15"/>
    <n v="6832"/>
    <n v="6832"/>
    <x v="17"/>
    <s v="Viking 15"/>
    <n v="2056"/>
    <x v="3"/>
    <x v="5"/>
  </r>
  <r>
    <n v="4"/>
    <d v="2056-10-14T00:00:00"/>
    <s v="MC-19"/>
    <s v="28.33S, 16.61W"/>
    <n v="252"/>
    <n v="2054"/>
    <n v="0"/>
    <x v="14"/>
    <s v="Mariner 9"/>
    <n v="2051"/>
    <x v="1"/>
    <x v="3"/>
  </r>
  <r>
    <n v="86"/>
    <d v="2073-02-20T00:00:00"/>
    <s v="MC-01"/>
    <s v="74.18N, 132.12E"/>
    <n v="188"/>
    <n v="15700"/>
    <n v="0"/>
    <x v="19"/>
    <s v="Phoenix 16"/>
    <n v="2071"/>
    <x v="24"/>
    <x v="1"/>
  </r>
  <r>
    <n v="26"/>
    <d v="2059-08-09T00:00:00"/>
    <s v="MC-28"/>
    <s v="48.41S, 88.95E"/>
    <n v="109"/>
    <n v="7279"/>
    <n v="0"/>
    <x v="18"/>
    <s v="Phobos 5"/>
    <n v="2054"/>
    <x v="3"/>
    <x v="3"/>
  </r>
  <r>
    <n v="80"/>
    <d v="2068-08-04T00:00:00"/>
    <s v="MC-02"/>
    <s v="53.85N, 159.79W"/>
    <n v="1270"/>
    <n v="35789"/>
    <n v="0"/>
    <x v="29"/>
    <s v="Phoenix 2"/>
    <n v="2067"/>
    <x v="18"/>
    <x v="4"/>
  </r>
  <r>
    <n v="28"/>
    <d v="2059-12-20T00:00:00"/>
    <s v="MC-25"/>
    <s v="47.34S, 79.10W"/>
    <n v="905"/>
    <n v="63326"/>
    <n v="0"/>
    <x v="16"/>
    <s v="Deimos 3"/>
    <n v="2058"/>
    <x v="3"/>
    <x v="4"/>
  </r>
  <r>
    <n v="76"/>
    <d v="2079-11-05T00:00:00"/>
    <s v="MC-07"/>
    <s v="42.62N, 150.40E"/>
    <n v="252"/>
    <n v="11771"/>
    <n v="0"/>
    <x v="4"/>
    <s v="Rosetta 25"/>
    <n v="2072"/>
    <x v="30"/>
    <x v="0"/>
  </r>
  <r>
    <n v="1"/>
    <d v="2050-10-17T00:00:00"/>
    <s v="MC-06"/>
    <s v="43.53N, 72.99E"/>
    <n v="20"/>
    <n v="2188"/>
    <n v="2188"/>
    <x v="8"/>
    <s v="Mariner 3"/>
    <n v="2049"/>
    <x v="26"/>
    <x v="4"/>
  </r>
  <r>
    <n v="62"/>
    <d v="2066-09-01T00:00:00"/>
    <s v="MC-20"/>
    <s v="12.14S, 17.96E"/>
    <n v="96"/>
    <n v="4076"/>
    <n v="4076"/>
    <x v="26"/>
    <s v="Rosetta 1"/>
    <n v="2065"/>
    <x v="17"/>
    <x v="4"/>
  </r>
  <r>
    <n v="22"/>
    <d v="2055-09-09T00:00:00"/>
    <s v="MC-21"/>
    <s v="17.37S, 53.76E"/>
    <n v="188"/>
    <n v="2739"/>
    <n v="0"/>
    <x v="27"/>
    <s v="Phobos 1"/>
    <n v="2053"/>
    <x v="9"/>
    <x v="1"/>
  </r>
  <r>
    <n v="22"/>
    <d v="2056-02-09T00:00:00"/>
    <s v="MC-12"/>
    <s v="14.49N, 44.77E"/>
    <n v="117"/>
    <n v="2880"/>
    <n v="0"/>
    <x v="11"/>
    <s v="Phobos 1"/>
    <n v="2053"/>
    <x v="1"/>
    <x v="5"/>
  </r>
  <r>
    <n v="94"/>
    <d v="2072-12-07T00:00:00"/>
    <s v="MC-29"/>
    <s v="45.83S, 139.27E"/>
    <n v="24"/>
    <n v="629"/>
    <n v="629"/>
    <x v="3"/>
    <s v="Dawn 4"/>
    <n v="2066"/>
    <x v="5"/>
    <x v="7"/>
  </r>
  <r>
    <n v="75"/>
    <d v="2075-08-01T00:00:00"/>
    <s v="MC-28"/>
    <s v="42.09S, 114.05E"/>
    <n v="15"/>
    <n v="3313"/>
    <n v="3313"/>
    <x v="18"/>
    <s v="Rosetta 22"/>
    <n v="2071"/>
    <x v="2"/>
    <x v="6"/>
  </r>
  <r>
    <n v="66"/>
    <d v="2070-02-28T00:00:00"/>
    <s v="MC-15"/>
    <s v="6.44N, 158.88E"/>
    <n v="142"/>
    <n v="3461"/>
    <n v="0"/>
    <x v="12"/>
    <s v="Rosetta 9"/>
    <n v="2067"/>
    <x v="10"/>
    <x v="5"/>
  </r>
  <r>
    <n v="57"/>
    <d v="2068-11-20T00:00:00"/>
    <s v="MC-25"/>
    <s v="50.12S, 106.46W"/>
    <n v="45"/>
    <n v="21171"/>
    <n v="21171"/>
    <x v="16"/>
    <s v="Opportunity 13"/>
    <n v="2067"/>
    <x v="18"/>
    <x v="4"/>
  </r>
  <r>
    <n v="75"/>
    <d v="2074-03-27T00:00:00"/>
    <s v="MC-28"/>
    <s v="49.81S, 118.22E"/>
    <n v="344"/>
    <n v="1656"/>
    <n v="0"/>
    <x v="18"/>
    <s v="Rosetta 22"/>
    <n v="2071"/>
    <x v="11"/>
    <x v="5"/>
  </r>
  <r>
    <n v="72"/>
    <d v="2071-12-11T00:00:00"/>
    <s v="MC-24"/>
    <s v="33.89S, 123.64W"/>
    <n v="88"/>
    <n v="15700"/>
    <n v="15700"/>
    <x v="10"/>
    <s v="Rosetta 16"/>
    <n v="2071"/>
    <x v="19"/>
    <x v="9"/>
  </r>
  <r>
    <n v="12"/>
    <d v="2058-06-11T00:00:00"/>
    <s v="MC-09"/>
    <s v="2.33N, 111.13W"/>
    <n v="1270"/>
    <n v="6832"/>
    <n v="0"/>
    <x v="5"/>
    <s v="Mariner 20"/>
    <n v="2055"/>
    <x v="4"/>
    <x v="5"/>
  </r>
  <r>
    <n v="89"/>
    <d v="2075-11-07T00:00:00"/>
    <s v="MC-25"/>
    <s v="58.90S, 90.00W"/>
    <n v="905"/>
    <n v="15700"/>
    <n v="0"/>
    <x v="16"/>
    <s v="Phoenix 22"/>
    <n v="2072"/>
    <x v="2"/>
    <x v="5"/>
  </r>
  <r>
    <n v="82"/>
    <d v="2070-02-16T00:00:00"/>
    <s v="MC-22"/>
    <s v="21.96S, 134.74E"/>
    <n v="1057"/>
    <n v="3919"/>
    <n v="0"/>
    <x v="9"/>
    <s v="Phoenix 7"/>
    <n v="2068"/>
    <x v="10"/>
    <x v="1"/>
  </r>
  <r>
    <n v="64"/>
    <d v="2068-05-14T00:00:00"/>
    <s v="MC-28"/>
    <s v="48.39S, 77.11E"/>
    <n v="75"/>
    <n v="10313"/>
    <n v="10313"/>
    <x v="18"/>
    <s v="Rosetta 7"/>
    <n v="2067"/>
    <x v="18"/>
    <x v="4"/>
  </r>
  <r>
    <n v="26"/>
    <d v="2057-10-18T00:00:00"/>
    <s v="MC-28"/>
    <s v="47.66S, 81.70E"/>
    <n v="52"/>
    <n v="19313"/>
    <n v="19313"/>
    <x v="18"/>
    <s v="Phobos 5"/>
    <n v="2054"/>
    <x v="16"/>
    <x v="5"/>
  </r>
  <r>
    <n v="95"/>
    <d v="2069-08-04T00:00:00"/>
    <s v="MC-17"/>
    <s v="2.52S, 98.17W"/>
    <n v="50"/>
    <n v="883"/>
    <n v="883"/>
    <x v="20"/>
    <s v="Dawn 6"/>
    <n v="2067"/>
    <x v="12"/>
    <x v="1"/>
  </r>
  <r>
    <n v="95"/>
    <d v="2070-01-31T00:00:00"/>
    <s v="MC-10"/>
    <s v="13.88N, 77.02W"/>
    <n v="59"/>
    <n v="4235"/>
    <n v="4235"/>
    <x v="23"/>
    <s v="Dawn 6"/>
    <n v="2067"/>
    <x v="10"/>
    <x v="5"/>
  </r>
  <r>
    <n v="69"/>
    <d v="2072-02-18T00:00:00"/>
    <s v="MC-01"/>
    <s v="88.47N, 164.75E"/>
    <n v="905"/>
    <n v="17718"/>
    <n v="0"/>
    <x v="19"/>
    <s v="Rosetta 13"/>
    <n v="2069"/>
    <x v="5"/>
    <x v="5"/>
  </r>
  <r>
    <n v="47"/>
    <d v="2074-05-19T00:00:00"/>
    <s v="MC-04"/>
    <s v="49.26N, 8.00W"/>
    <n v="524"/>
    <n v="20205"/>
    <n v="0"/>
    <x v="7"/>
    <s v="Spirit 14"/>
    <n v="2065"/>
    <x v="11"/>
    <x v="10"/>
  </r>
  <r>
    <n v="5"/>
    <d v="2060-03-06T00:00:00"/>
    <s v="MC-13"/>
    <s v="2.75N, 80.40E"/>
    <n v="572"/>
    <n v="4076"/>
    <n v="0"/>
    <x v="0"/>
    <s v="Mariner 10"/>
    <n v="2051"/>
    <x v="14"/>
    <x v="10"/>
  </r>
  <r>
    <n v="43"/>
    <d v="2065-07-13T00:00:00"/>
    <s v="MC-17"/>
    <s v="3.88S, 107.88W"/>
    <n v="157"/>
    <n v="3461"/>
    <n v="0"/>
    <x v="20"/>
    <s v="Spirit 7"/>
    <n v="2063"/>
    <x v="13"/>
    <x v="1"/>
  </r>
  <r>
    <n v="38"/>
    <d v="2067-07-28T00:00:00"/>
    <s v="MC-01"/>
    <s v="85.93N, 106.61W"/>
    <n v="17"/>
    <n v="2880"/>
    <n v="2880"/>
    <x v="19"/>
    <s v="Pathfinder 7"/>
    <n v="2062"/>
    <x v="8"/>
    <x v="3"/>
  </r>
  <r>
    <n v="6"/>
    <d v="2055-05-12T00:00:00"/>
    <s v="MC-01"/>
    <s v="89.35N, 162.83E"/>
    <n v="25"/>
    <n v="27536"/>
    <n v="27536"/>
    <x v="19"/>
    <s v="Mariner 11"/>
    <n v="2052"/>
    <x v="9"/>
    <x v="5"/>
  </r>
  <r>
    <n v="92"/>
    <d v="2074-12-14T00:00:00"/>
    <s v="MC-01"/>
    <s v="68.59N, 73.20E"/>
    <n v="65"/>
    <n v="9670"/>
    <n v="9670"/>
    <x v="19"/>
    <s v="Phoenix 28"/>
    <n v="2073"/>
    <x v="11"/>
    <x v="4"/>
  </r>
  <r>
    <n v="39"/>
    <d v="2064-09-15T00:00:00"/>
    <s v="MC-29"/>
    <s v="48.63S, 179.02E"/>
    <n v="572"/>
    <n v="15109"/>
    <n v="0"/>
    <x v="3"/>
    <s v="Pathfinder 9"/>
    <n v="2062"/>
    <x v="15"/>
    <x v="1"/>
  </r>
  <r>
    <n v="15"/>
    <d v="2055-07-16T00:00:00"/>
    <s v="MC-24"/>
    <s v="37.88S, 174.93W"/>
    <n v="196"/>
    <n v="8255"/>
    <n v="0"/>
    <x v="10"/>
    <s v="Viking 5"/>
    <n v="2053"/>
    <x v="9"/>
    <x v="1"/>
  </r>
  <r>
    <n v="76"/>
    <d v="2080-08-18T00:00:00"/>
    <s v="MC-07"/>
    <s v="59.00N, 151.31E"/>
    <n v="157"/>
    <n v="27536"/>
    <n v="0"/>
    <x v="4"/>
    <s v="Rosetta 25"/>
    <n v="2072"/>
    <x v="29"/>
    <x v="8"/>
  </r>
  <r>
    <n v="89"/>
    <d v="2074-10-02T00:00:00"/>
    <s v="MC-30"/>
    <s v="68.56S, 104.98W"/>
    <n v="152"/>
    <n v="3612"/>
    <n v="0"/>
    <x v="15"/>
    <s v="Phoenix 22"/>
    <n v="2072"/>
    <x v="11"/>
    <x v="1"/>
  </r>
  <r>
    <n v="11"/>
    <d v="2056-04-17T00:00:00"/>
    <s v="MC-26"/>
    <s v="53.60S, 12.05W"/>
    <n v="45"/>
    <n v="6006"/>
    <n v="6006"/>
    <x v="13"/>
    <s v="Mariner 16"/>
    <n v="2055"/>
    <x v="1"/>
    <x v="4"/>
  </r>
  <r>
    <n v="17"/>
    <d v="2057-09-16T00:00:00"/>
    <s v="MC-22"/>
    <s v="1.34S, 91.84E"/>
    <n v="54"/>
    <n v="6006"/>
    <n v="6006"/>
    <x v="9"/>
    <s v="Viking 8"/>
    <n v="2054"/>
    <x v="16"/>
    <x v="5"/>
  </r>
  <r>
    <n v="45"/>
    <d v="2066-08-14T00:00:00"/>
    <s v="MC-13"/>
    <s v="11.41N, 50.72E"/>
    <n v="196"/>
    <n v="2054"/>
    <n v="0"/>
    <x v="0"/>
    <s v="Spirit 12"/>
    <n v="2064"/>
    <x v="17"/>
    <x v="1"/>
  </r>
  <r>
    <n v="62"/>
    <d v="2066-12-04T00:00:00"/>
    <s v="MC-20"/>
    <s v="10.41S, 13.62E"/>
    <n v="791"/>
    <n v="3919"/>
    <n v="0"/>
    <x v="26"/>
    <s v="Rosetta 1"/>
    <n v="2065"/>
    <x v="17"/>
    <x v="4"/>
  </r>
  <r>
    <n v="98"/>
    <d v="2073-06-23T00:00:00"/>
    <s v="MC-28"/>
    <s v="42.99S, 99.88E"/>
    <n v="137"/>
    <n v="5622"/>
    <n v="0"/>
    <x v="18"/>
    <s v="Perseverance 5"/>
    <n v="2070"/>
    <x v="24"/>
    <x v="5"/>
  </r>
  <r>
    <n v="74"/>
    <d v="2072-08-26T00:00:00"/>
    <s v="MC-12"/>
    <s v="3.31N, 12.39E"/>
    <n v="117"/>
    <n v="3022"/>
    <n v="0"/>
    <x v="11"/>
    <s v="Rosetta 21"/>
    <n v="2071"/>
    <x v="5"/>
    <x v="4"/>
  </r>
  <r>
    <n v="85"/>
    <d v="2074-04-10T00:00:00"/>
    <s v="MC-14"/>
    <s v="10.56N, 114.21E"/>
    <n v="106"/>
    <n v="5622"/>
    <n v="0"/>
    <x v="1"/>
    <s v="Phoenix 13"/>
    <n v="2070"/>
    <x v="11"/>
    <x v="6"/>
  </r>
  <r>
    <n v="47"/>
    <d v="2076-04-20T00:00:00"/>
    <s v="MC-04"/>
    <s v="46.52N, 6.82W"/>
    <n v="188"/>
    <n v="883"/>
    <n v="0"/>
    <x v="7"/>
    <s v="Spirit 14"/>
    <n v="2065"/>
    <x v="6"/>
    <x v="11"/>
  </r>
  <r>
    <n v="12"/>
    <d v="2058-10-02T00:00:00"/>
    <s v="MC-17"/>
    <s v="9.01S, 102.16W"/>
    <n v="72"/>
    <n v="883"/>
    <n v="883"/>
    <x v="20"/>
    <s v="Mariner 20"/>
    <n v="2055"/>
    <x v="4"/>
    <x v="5"/>
  </r>
  <r>
    <n v="56"/>
    <d v="2072-01-02T00:00:00"/>
    <s v="MC-17"/>
    <s v="16.94S, 96.97W"/>
    <n v="175"/>
    <n v="2880"/>
    <n v="0"/>
    <x v="20"/>
    <s v="Opportunity 10"/>
    <n v="2067"/>
    <x v="5"/>
    <x v="3"/>
  </r>
  <r>
    <n v="89"/>
    <d v="2073-06-25T00:00:00"/>
    <s v="MC-25"/>
    <s v="43.10S, 108.17W"/>
    <n v="113"/>
    <n v="3919"/>
    <n v="0"/>
    <x v="16"/>
    <s v="Phoenix 22"/>
    <n v="2072"/>
    <x v="24"/>
    <x v="4"/>
  </r>
  <r>
    <n v="66"/>
    <d v="2072-09-13T00:00:00"/>
    <s v="MC-15"/>
    <s v="4.60N, 161.32E"/>
    <n v="77"/>
    <n v="4235"/>
    <n v="4235"/>
    <x v="12"/>
    <s v="Rosetta 9"/>
    <n v="2067"/>
    <x v="5"/>
    <x v="3"/>
  </r>
  <r>
    <n v="32"/>
    <d v="2062-05-27T00:00:00"/>
    <s v="MC-18"/>
    <s v="17.87S, 78.02W"/>
    <n v="59"/>
    <n v="2461"/>
    <n v="2461"/>
    <x v="25"/>
    <s v="Deimos 11"/>
    <n v="2059"/>
    <x v="20"/>
    <x v="5"/>
  </r>
  <r>
    <n v="24"/>
    <d v="2056-03-21T00:00:00"/>
    <s v="MC-29"/>
    <s v="35.30S, 126.42E"/>
    <n v="30"/>
    <n v="7512"/>
    <n v="7512"/>
    <x v="3"/>
    <s v="Phobos 3"/>
    <n v="2053"/>
    <x v="1"/>
    <x v="5"/>
  </r>
  <r>
    <n v="5"/>
    <d v="2055-02-02T00:00:00"/>
    <s v="MC-21"/>
    <s v="18.12S, 71.71E"/>
    <n v="72"/>
    <n v="3612"/>
    <n v="3612"/>
    <x v="27"/>
    <s v="Mariner 10"/>
    <n v="2051"/>
    <x v="9"/>
    <x v="6"/>
  </r>
  <r>
    <n v="32"/>
    <d v="2064-12-22T00:00:00"/>
    <s v="MC-18"/>
    <s v="25.30S, 79.03W"/>
    <n v="47"/>
    <n v="5255"/>
    <n v="5255"/>
    <x v="25"/>
    <s v="Deimos 11"/>
    <n v="2059"/>
    <x v="15"/>
    <x v="3"/>
  </r>
  <r>
    <n v="35"/>
    <d v="2062-08-19T00:00:00"/>
    <s v="MC-18"/>
    <s v="2.19S, 89.51W"/>
    <n v="88"/>
    <n v="1396"/>
    <n v="1396"/>
    <x v="25"/>
    <s v="Pathfinder 2"/>
    <n v="2060"/>
    <x v="20"/>
    <x v="1"/>
  </r>
  <r>
    <n v="72"/>
    <d v="2073-08-23T00:00:00"/>
    <s v="MC-17"/>
    <s v="21.90S, 108.17W"/>
    <n v="25"/>
    <n v="2324"/>
    <n v="2324"/>
    <x v="20"/>
    <s v="Rosetta 16"/>
    <n v="2071"/>
    <x v="24"/>
    <x v="1"/>
  </r>
  <r>
    <n v="55"/>
    <d v="2069-06-13T00:00:00"/>
    <s v="MC-07"/>
    <s v="56.97N, 128.77E"/>
    <n v="169"/>
    <n v="4076"/>
    <n v="0"/>
    <x v="4"/>
    <s v="Opportunity 7"/>
    <n v="2066"/>
    <x v="12"/>
    <x v="5"/>
  </r>
  <r>
    <n v="24"/>
    <d v="2054-10-12T00:00:00"/>
    <s v="MC-29"/>
    <s v="34.51S, 135.27E"/>
    <n v="188"/>
    <n v="1526"/>
    <n v="0"/>
    <x v="3"/>
    <s v="Phobos 3"/>
    <n v="2053"/>
    <x v="21"/>
    <x v="4"/>
  </r>
  <r>
    <n v="38"/>
    <d v="2066-11-11T00:00:00"/>
    <s v="MC-01"/>
    <s v="69.76N, 113.35W"/>
    <n v="39"/>
    <n v="883"/>
    <n v="883"/>
    <x v="19"/>
    <s v="Pathfinder 7"/>
    <n v="2062"/>
    <x v="17"/>
    <x v="6"/>
  </r>
  <r>
    <n v="58"/>
    <d v="2070-08-26T00:00:00"/>
    <s v="MC-26"/>
    <s v="44.23S, 12.74W"/>
    <n v="241"/>
    <n v="5255"/>
    <n v="0"/>
    <x v="13"/>
    <s v="Opportunity 15"/>
    <n v="2068"/>
    <x v="10"/>
    <x v="1"/>
  </r>
  <r>
    <n v="85"/>
    <d v="2074-06-11T00:00:00"/>
    <s v="MC-13"/>
    <s v="6.39N, 86.71E"/>
    <n v="103"/>
    <n v="883"/>
    <n v="0"/>
    <x v="0"/>
    <s v="Phoenix 13"/>
    <n v="2070"/>
    <x v="11"/>
    <x v="6"/>
  </r>
  <r>
    <n v="18"/>
    <d v="2056-03-27T00:00:00"/>
    <s v="MC-29"/>
    <s v="43.05S, 155.88E"/>
    <n v="25"/>
    <n v="5255"/>
    <n v="5255"/>
    <x v="3"/>
    <s v="Viking 10"/>
    <n v="2055"/>
    <x v="1"/>
    <x v="4"/>
  </r>
  <r>
    <n v="42"/>
    <d v="2065-03-22T00:00:00"/>
    <s v="MC-15"/>
    <s v="7.08N, 150.71E"/>
    <n v="45"/>
    <n v="2054"/>
    <n v="2054"/>
    <x v="12"/>
    <s v="Spirit 6"/>
    <n v="2063"/>
    <x v="13"/>
    <x v="1"/>
  </r>
  <r>
    <n v="5"/>
    <d v="2058-07-23T00:00:00"/>
    <s v="MC-21"/>
    <s v="14.91S, 70.51E"/>
    <n v="96"/>
    <n v="5812"/>
    <n v="5812"/>
    <x v="27"/>
    <s v="Mariner 10"/>
    <n v="2051"/>
    <x v="4"/>
    <x v="0"/>
  </r>
  <r>
    <n v="65"/>
    <d v="2068-12-28T00:00:00"/>
    <s v="MC-19"/>
    <s v="13.51S, 5.16W"/>
    <n v="67"/>
    <n v="5076"/>
    <n v="5076"/>
    <x v="14"/>
    <s v="Rosetta 8"/>
    <n v="2067"/>
    <x v="18"/>
    <x v="4"/>
  </r>
  <r>
    <n v="66"/>
    <d v="2071-03-21T00:00:00"/>
    <s v="MC-15"/>
    <s v="9.01N, 159.22E"/>
    <n v="82"/>
    <n v="2461"/>
    <n v="2461"/>
    <x v="12"/>
    <s v="Rosetta 9"/>
    <n v="2067"/>
    <x v="19"/>
    <x v="6"/>
  </r>
  <r>
    <n v="32"/>
    <d v="2065-06-16T00:00:00"/>
    <s v="MC-25"/>
    <s v="54.75S, 95.07W"/>
    <n v="196"/>
    <n v="1656"/>
    <n v="0"/>
    <x v="16"/>
    <s v="Deimos 11"/>
    <n v="2059"/>
    <x v="13"/>
    <x v="7"/>
  </r>
  <r>
    <n v="61"/>
    <d v="2070-07-11T00:00:00"/>
    <s v="MC-30"/>
    <s v="86.80S, 35.58W"/>
    <n v="325"/>
    <n v="1788"/>
    <n v="0"/>
    <x v="15"/>
    <s v="Opportunity 19"/>
    <n v="2069"/>
    <x v="10"/>
    <x v="4"/>
  </r>
  <r>
    <n v="51"/>
    <d v="2066-07-30T00:00:00"/>
    <s v="MC-26"/>
    <s v="42.51S, 41.06W"/>
    <n v="61"/>
    <n v="21171"/>
    <n v="21171"/>
    <x v="13"/>
    <s v="Opportunity 3"/>
    <n v="2064"/>
    <x v="17"/>
    <x v="1"/>
  </r>
  <r>
    <n v="41"/>
    <d v="2065-02-19T00:00:00"/>
    <s v="MC-01"/>
    <s v="72.65N, 22.18E"/>
    <n v="702"/>
    <n v="17718"/>
    <n v="0"/>
    <x v="19"/>
    <s v="Spirit 5"/>
    <n v="2063"/>
    <x v="13"/>
    <x v="1"/>
  </r>
  <r>
    <n v="72"/>
    <d v="2075-08-04T00:00:00"/>
    <s v="MC-17"/>
    <s v="14.42S, 128.77W"/>
    <n v="572"/>
    <n v="6618"/>
    <n v="0"/>
    <x v="20"/>
    <s v="Rosetta 16"/>
    <n v="2071"/>
    <x v="2"/>
    <x v="6"/>
  </r>
  <r>
    <n v="79"/>
    <d v="2076-04-19T00:00:00"/>
    <s v="MC-14"/>
    <s v="21.80N, 102.14E"/>
    <n v="791"/>
    <n v="2054"/>
    <n v="0"/>
    <x v="1"/>
    <s v="Rosetta 29"/>
    <n v="2073"/>
    <x v="6"/>
    <x v="5"/>
  </r>
  <r>
    <n v="31"/>
    <d v="2066-01-29T00:00:00"/>
    <s v="MC-03"/>
    <s v="49.65N, 76.40W"/>
    <n v="307"/>
    <n v="1656"/>
    <n v="0"/>
    <x v="24"/>
    <s v="Deimos 10"/>
    <n v="2059"/>
    <x v="17"/>
    <x v="0"/>
  </r>
  <r>
    <n v="14"/>
    <d v="2055-05-16T00:00:00"/>
    <s v="MC-11"/>
    <s v="12.01N, 27.66W"/>
    <n v="70"/>
    <n v="7052"/>
    <n v="7052"/>
    <x v="22"/>
    <s v="Viking 4"/>
    <n v="2053"/>
    <x v="9"/>
    <x v="1"/>
  </r>
  <r>
    <n v="38"/>
    <d v="2064-09-10T00:00:00"/>
    <s v="MC-01"/>
    <s v="87.73N, 109.81W"/>
    <n v="231"/>
    <n v="19313"/>
    <n v="0"/>
    <x v="19"/>
    <s v="Pathfinder 7"/>
    <n v="2062"/>
    <x v="15"/>
    <x v="1"/>
  </r>
  <r>
    <n v="86"/>
    <d v="2073-03-16T00:00:00"/>
    <s v="MC-06"/>
    <s v="56.81N, 101.29E"/>
    <n v="1057"/>
    <n v="27536"/>
    <n v="0"/>
    <x v="8"/>
    <s v="Phoenix 16"/>
    <n v="2071"/>
    <x v="24"/>
    <x v="1"/>
  </r>
  <r>
    <n v="69"/>
    <d v="2070-12-13T00:00:00"/>
    <s v="MC-01"/>
    <s v="67.21N, 173.18W"/>
    <n v="43"/>
    <n v="4902"/>
    <n v="4902"/>
    <x v="19"/>
    <s v="Rosetta 13"/>
    <n v="2069"/>
    <x v="10"/>
    <x v="4"/>
  </r>
  <r>
    <n v="17"/>
    <d v="2055-07-28T00:00:00"/>
    <s v="MC-13"/>
    <s v="19.05N, 79.12E"/>
    <n v="631"/>
    <n v="6205"/>
    <n v="0"/>
    <x v="0"/>
    <s v="Viking 8"/>
    <n v="2054"/>
    <x v="9"/>
    <x v="4"/>
  </r>
  <r>
    <n v="76"/>
    <d v="2077-04-08T00:00:00"/>
    <s v="MC-02"/>
    <s v="40.39N, 178.88W"/>
    <n v="37"/>
    <n v="12605"/>
    <n v="12605"/>
    <x v="29"/>
    <s v="Rosetta 25"/>
    <n v="2072"/>
    <x v="25"/>
    <x v="3"/>
  </r>
  <r>
    <n v="72"/>
    <d v="2074-05-28T00:00:00"/>
    <s v="MC-16"/>
    <s v="18.61S, 136.31W"/>
    <n v="137"/>
    <n v="9985"/>
    <n v="0"/>
    <x v="21"/>
    <s v="Rosetta 16"/>
    <n v="2071"/>
    <x v="11"/>
    <x v="5"/>
  </r>
  <r>
    <n v="32"/>
    <d v="2066-06-14T00:00:00"/>
    <s v="MC-17"/>
    <s v="27.04S, 106.42W"/>
    <n v="702"/>
    <n v="11011"/>
    <n v="0"/>
    <x v="20"/>
    <s v="Deimos 11"/>
    <n v="2059"/>
    <x v="17"/>
    <x v="0"/>
  </r>
  <r>
    <n v="11"/>
    <d v="2056-06-13T00:00:00"/>
    <s v="MC-26"/>
    <s v="57.57S, 29.79W"/>
    <n v="96"/>
    <n v="883"/>
    <n v="883"/>
    <x v="13"/>
    <s v="Mariner 16"/>
    <n v="2055"/>
    <x v="1"/>
    <x v="4"/>
  </r>
  <r>
    <n v="81"/>
    <d v="2068-11-27T00:00:00"/>
    <s v="MC-16"/>
    <s v="6.16S, 174.90W"/>
    <n v="147"/>
    <n v="1396"/>
    <n v="0"/>
    <x v="21"/>
    <s v="Phoenix 3"/>
    <n v="2068"/>
    <x v="18"/>
    <x v="9"/>
  </r>
  <r>
    <n v="36"/>
    <d v="2063-09-23T00:00:00"/>
    <s v="MC-08"/>
    <s v="18.55N, 159.72W"/>
    <n v="365"/>
    <n v="11382"/>
    <n v="0"/>
    <x v="28"/>
    <s v="Pathfinder 3"/>
    <n v="2061"/>
    <x v="23"/>
    <x v="1"/>
  </r>
  <r>
    <n v="88"/>
    <d v="2073-01-13T00:00:00"/>
    <s v="MC-19"/>
    <s v="17.37S, 23.94W"/>
    <n v="100"/>
    <n v="3313"/>
    <n v="3313"/>
    <x v="14"/>
    <s v="Phoenix 19"/>
    <n v="2071"/>
    <x v="24"/>
    <x v="1"/>
  </r>
  <r>
    <n v="86"/>
    <d v="2073-09-08T00:00:00"/>
    <s v="MC-07"/>
    <s v="54.04N, 134.20E"/>
    <n v="70"/>
    <n v="11011"/>
    <n v="11011"/>
    <x v="4"/>
    <s v="Phoenix 16"/>
    <n v="2071"/>
    <x v="24"/>
    <x v="1"/>
  </r>
  <r>
    <n v="2"/>
    <d v="2057-06-13T00:00:00"/>
    <s v="MC-14"/>
    <s v="8.34N, 125.94E"/>
    <n v="47"/>
    <n v="756"/>
    <n v="756"/>
    <x v="1"/>
    <s v="Mariner 6"/>
    <n v="2050"/>
    <x v="16"/>
    <x v="0"/>
  </r>
  <r>
    <n v="54"/>
    <d v="2067-01-12T00:00:00"/>
    <s v="MC-14"/>
    <s v="20.57N, 98.11E"/>
    <n v="47"/>
    <n v="4076"/>
    <n v="4076"/>
    <x v="1"/>
    <s v="Opportunity 6"/>
    <n v="2065"/>
    <x v="8"/>
    <x v="1"/>
  </r>
  <r>
    <n v="42"/>
    <d v="2065-11-20T00:00:00"/>
    <s v="MC-15"/>
    <s v="10.42N, 138.93E"/>
    <n v="252"/>
    <n v="1010"/>
    <n v="0"/>
    <x v="12"/>
    <s v="Spirit 6"/>
    <n v="2063"/>
    <x v="13"/>
    <x v="1"/>
  </r>
  <r>
    <n v="47"/>
    <d v="2072-02-02T00:00:00"/>
    <s v="MC-04"/>
    <s v="38.27N, 25.78W"/>
    <n v="365"/>
    <n v="6409"/>
    <n v="0"/>
    <x v="7"/>
    <s v="Spirit 14"/>
    <n v="2065"/>
    <x v="5"/>
    <x v="0"/>
  </r>
  <r>
    <n v="47"/>
    <d v="2075-12-21T00:00:00"/>
    <s v="MC-11"/>
    <s v="3.25N, 22.96W"/>
    <n v="109"/>
    <n v="1010"/>
    <n v="0"/>
    <x v="22"/>
    <s v="Spirit 14"/>
    <n v="2065"/>
    <x v="2"/>
    <x v="2"/>
  </r>
  <r>
    <n v="23"/>
    <d v="2056-08-31T00:00:00"/>
    <s v="MC-24"/>
    <s v="35.25S, 176.12W"/>
    <n v="17"/>
    <n v="629"/>
    <n v="629"/>
    <x v="10"/>
    <s v="Phobos 2"/>
    <n v="2053"/>
    <x v="1"/>
    <x v="5"/>
  </r>
  <r>
    <n v="97"/>
    <d v="2071-05-05T00:00:00"/>
    <s v="MC-01"/>
    <s v="86.59N, 14.03W"/>
    <n v="65"/>
    <n v="2324"/>
    <n v="2324"/>
    <x v="19"/>
    <s v="Perseverance 4"/>
    <n v="2069"/>
    <x v="19"/>
    <x v="1"/>
  </r>
  <r>
    <n v="17"/>
    <d v="2055-08-31T00:00:00"/>
    <s v="MC-21"/>
    <s v="4.63S, 69.26E"/>
    <n v="325"/>
    <n v="2188"/>
    <n v="0"/>
    <x v="27"/>
    <s v="Viking 8"/>
    <n v="2054"/>
    <x v="9"/>
    <x v="4"/>
  </r>
  <r>
    <n v="9"/>
    <d v="2060-07-27T00:00:00"/>
    <s v="MC-19"/>
    <s v="24.68S, 3.42W"/>
    <n v="82"/>
    <n v="11382"/>
    <n v="11382"/>
    <x v="14"/>
    <s v="Mariner 14"/>
    <n v="2054"/>
    <x v="14"/>
    <x v="7"/>
  </r>
  <r>
    <n v="2"/>
    <d v="2052-05-30T00:00:00"/>
    <s v="MC-06"/>
    <s v="36.47N, 111.72E"/>
    <n v="77"/>
    <n v="11382"/>
    <n v="11382"/>
    <x v="8"/>
    <s v="Mariner 6"/>
    <n v="2050"/>
    <x v="7"/>
    <x v="1"/>
  </r>
  <r>
    <n v="78"/>
    <d v="2075-11-12T00:00:00"/>
    <s v="MC-16"/>
    <s v="12.54S, 158.82W"/>
    <n v="631"/>
    <n v="1267"/>
    <n v="0"/>
    <x v="21"/>
    <s v="Rosetta 28"/>
    <n v="2073"/>
    <x v="2"/>
    <x v="1"/>
  </r>
  <r>
    <n v="13"/>
    <d v="2055-09-03T00:00:00"/>
    <s v="MC-01"/>
    <s v="68.63N, 120.94E"/>
    <n v="39"/>
    <n v="84631"/>
    <n v="84631"/>
    <x v="19"/>
    <s v="Viking 2"/>
    <n v="2052"/>
    <x v="9"/>
    <x v="5"/>
  </r>
  <r>
    <n v="58"/>
    <d v="2069-03-14T00:00:00"/>
    <s v="MC-27"/>
    <s v="64.57S, 9.95E"/>
    <n v="163"/>
    <n v="63326"/>
    <n v="0"/>
    <x v="17"/>
    <s v="Opportunity 15"/>
    <n v="2068"/>
    <x v="12"/>
    <x v="4"/>
  </r>
  <r>
    <n v="98"/>
    <d v="2074-11-03T00:00:00"/>
    <s v="MC-28"/>
    <s v="63.38S, 104.99E"/>
    <n v="264"/>
    <n v="2739"/>
    <n v="0"/>
    <x v="18"/>
    <s v="Perseverance 5"/>
    <n v="2070"/>
    <x v="11"/>
    <x v="6"/>
  </r>
  <r>
    <n v="2"/>
    <d v="2054-04-06T00:00:00"/>
    <s v="MC-15"/>
    <s v="29.66N, 140.49E"/>
    <n v="80"/>
    <n v="6618"/>
    <n v="6618"/>
    <x v="12"/>
    <s v="Mariner 6"/>
    <n v="2050"/>
    <x v="21"/>
    <x v="6"/>
  </r>
  <r>
    <n v="7"/>
    <d v="2056-05-03T00:00:00"/>
    <s v="MC-04"/>
    <s v="39.56N, 48.21W"/>
    <n v="30"/>
    <n v="3461"/>
    <n v="3461"/>
    <x v="7"/>
    <s v="Mariner 12"/>
    <n v="2053"/>
    <x v="1"/>
    <x v="5"/>
  </r>
  <r>
    <n v="19"/>
    <d v="2057-04-26T00:00:00"/>
    <s v="MC-07"/>
    <s v="44.98N, 146.77E"/>
    <n v="12"/>
    <n v="5622"/>
    <n v="5622"/>
    <x v="4"/>
    <s v="Viking 13"/>
    <n v="2056"/>
    <x v="16"/>
    <x v="4"/>
  </r>
  <r>
    <n v="38"/>
    <d v="2064-11-28T00:00:00"/>
    <s v="MC-01"/>
    <s v="66.25N, 110.96W"/>
    <n v="113"/>
    <n v="4076"/>
    <n v="0"/>
    <x v="19"/>
    <s v="Pathfinder 7"/>
    <n v="2062"/>
    <x v="15"/>
    <x v="1"/>
  </r>
  <r>
    <n v="17"/>
    <d v="2061-10-09T00:00:00"/>
    <s v="MC-14"/>
    <s v="22.07N, 106.43E"/>
    <n v="152"/>
    <n v="5076"/>
    <n v="0"/>
    <x v="1"/>
    <s v="Viking 8"/>
    <n v="2054"/>
    <x v="0"/>
    <x v="0"/>
  </r>
  <r>
    <n v="79"/>
    <d v="2075-09-13T00:00:00"/>
    <s v="MC-14"/>
    <s v="12.06N, 124.52E"/>
    <n v="163"/>
    <n v="3461"/>
    <n v="0"/>
    <x v="1"/>
    <s v="Rosetta 29"/>
    <n v="2073"/>
    <x v="2"/>
    <x v="1"/>
  </r>
  <r>
    <n v="42"/>
    <d v="2071-03-14T00:00:00"/>
    <s v="MC-15"/>
    <s v="20.92N, 164.11E"/>
    <n v="572"/>
    <n v="629"/>
    <n v="0"/>
    <x v="12"/>
    <s v="Spirit 6"/>
    <n v="2063"/>
    <x v="19"/>
    <x v="8"/>
  </r>
  <r>
    <n v="47"/>
    <d v="2068-08-19T00:00:00"/>
    <s v="MC-11"/>
    <s v="27.81N, 7.44W"/>
    <n v="17"/>
    <n v="9074"/>
    <n v="9074"/>
    <x v="22"/>
    <s v="Spirit 14"/>
    <n v="2065"/>
    <x v="18"/>
    <x v="5"/>
  </r>
  <r>
    <n v="36"/>
    <d v="2062-12-25T00:00:00"/>
    <s v="MC-16"/>
    <s v="7.42S, 140.27W"/>
    <n v="77"/>
    <n v="6618"/>
    <n v="6618"/>
    <x v="21"/>
    <s v="Pathfinder 3"/>
    <n v="2061"/>
    <x v="20"/>
    <x v="4"/>
  </r>
  <r>
    <n v="72"/>
    <d v="2073-11-20T00:00:00"/>
    <s v="MC-24"/>
    <s v="40.21S, 132.40W"/>
    <n v="252"/>
    <n v="4398"/>
    <n v="0"/>
    <x v="10"/>
    <s v="Rosetta 16"/>
    <n v="2071"/>
    <x v="24"/>
    <x v="1"/>
  </r>
  <r>
    <n v="99"/>
    <d v="2074-08-02T00:00:00"/>
    <s v="MC-04"/>
    <s v="54.08N, 8.92W"/>
    <n v="36"/>
    <n v="10313"/>
    <n v="10313"/>
    <x v="7"/>
    <s v="Perseverance 6"/>
    <n v="2070"/>
    <x v="11"/>
    <x v="6"/>
  </r>
  <r>
    <n v="89"/>
    <d v="2075-07-02T00:00:00"/>
    <s v="MC-25"/>
    <s v="56.71S, 90.13W"/>
    <n v="277"/>
    <n v="4235"/>
    <n v="0"/>
    <x v="16"/>
    <s v="Phoenix 22"/>
    <n v="2072"/>
    <x v="2"/>
    <x v="5"/>
  </r>
  <r>
    <n v="75"/>
    <d v="2076-10-11T00:00:00"/>
    <s v="MC-28"/>
    <s v="59.80S, 96.34E"/>
    <n v="1057"/>
    <n v="14551"/>
    <n v="0"/>
    <x v="18"/>
    <s v="Rosetta 22"/>
    <n v="2071"/>
    <x v="6"/>
    <x v="3"/>
  </r>
  <r>
    <n v="5"/>
    <d v="2058-09-04T00:00:00"/>
    <s v="MC-13"/>
    <s v="23.23N, 80.95E"/>
    <n v="34"/>
    <n v="2461"/>
    <n v="2461"/>
    <x v="0"/>
    <s v="Mariner 10"/>
    <n v="2051"/>
    <x v="4"/>
    <x v="0"/>
  </r>
  <r>
    <n v="19"/>
    <d v="2058-09-15T00:00:00"/>
    <s v="MC-07"/>
    <s v="49.57N, 152.72E"/>
    <n v="447"/>
    <n v="1396"/>
    <n v="0"/>
    <x v="4"/>
    <s v="Viking 13"/>
    <n v="2056"/>
    <x v="4"/>
    <x v="1"/>
  </r>
  <r>
    <n v="42"/>
    <d v="2065-04-16T00:00:00"/>
    <s v="MC-07"/>
    <s v="49.41N, 162.64E"/>
    <n v="152"/>
    <n v="3764"/>
    <n v="0"/>
    <x v="4"/>
    <s v="Spirit 6"/>
    <n v="2063"/>
    <x v="13"/>
    <x v="1"/>
  </r>
  <r>
    <n v="30"/>
    <d v="2060-05-16T00:00:00"/>
    <s v="MC-10"/>
    <s v="20.07N, 88.54W"/>
    <n v="524"/>
    <n v="9074"/>
    <n v="0"/>
    <x v="23"/>
    <s v="Deimos 8"/>
    <n v="2058"/>
    <x v="14"/>
    <x v="1"/>
  </r>
  <r>
    <n v="50"/>
    <d v="2066-03-01T00:00:00"/>
    <s v="MC-14"/>
    <s v="16.91N, 132.63E"/>
    <n v="572"/>
    <n v="5255"/>
    <n v="0"/>
    <x v="1"/>
    <s v="Opportunity 2"/>
    <n v="2064"/>
    <x v="17"/>
    <x v="1"/>
  </r>
  <r>
    <n v="57"/>
    <d v="2069-01-19T00:00:00"/>
    <s v="MC-25"/>
    <s v="51.02S, 97.41W"/>
    <n v="85"/>
    <n v="883"/>
    <n v="883"/>
    <x v="16"/>
    <s v="Opportunity 13"/>
    <n v="2067"/>
    <x v="12"/>
    <x v="1"/>
  </r>
  <r>
    <n v="75"/>
    <d v="2074-04-13T00:00:00"/>
    <s v="MC-28"/>
    <s v="35.83S, 93.19E"/>
    <n v="241"/>
    <n v="5812"/>
    <n v="0"/>
    <x v="18"/>
    <s v="Rosetta 22"/>
    <n v="2071"/>
    <x v="11"/>
    <x v="5"/>
  </r>
  <r>
    <n v="90"/>
    <d v="2073-11-24T00:00:00"/>
    <s v="MC-30"/>
    <s v="76.94S, 160.90W"/>
    <n v="32"/>
    <n v="14551"/>
    <n v="14551"/>
    <x v="15"/>
    <s v="Phoenix 23"/>
    <n v="2072"/>
    <x v="24"/>
    <x v="4"/>
  </r>
  <r>
    <n v="10"/>
    <d v="2056-06-24T00:00:00"/>
    <s v="MC-18"/>
    <s v="17.91S, 62.07W"/>
    <n v="82"/>
    <n v="3919"/>
    <n v="3919"/>
    <x v="25"/>
    <s v="Mariner 15"/>
    <n v="2054"/>
    <x v="1"/>
    <x v="1"/>
  </r>
  <r>
    <n v="77"/>
    <d v="2077-07-06T00:00:00"/>
    <s v="MC-28"/>
    <s v="38.64S, 99.73E"/>
    <n v="7"/>
    <n v="5812"/>
    <n v="5812"/>
    <x v="18"/>
    <s v="Rosetta 27"/>
    <n v="2073"/>
    <x v="25"/>
    <x v="6"/>
  </r>
  <r>
    <n v="75"/>
    <d v="2076-04-19T00:00:00"/>
    <s v="MC-28"/>
    <s v="38.84S, 110.34E"/>
    <n v="57"/>
    <n v="2739"/>
    <n v="2739"/>
    <x v="18"/>
    <s v="Rosetta 22"/>
    <n v="2071"/>
    <x v="6"/>
    <x v="3"/>
  </r>
  <r>
    <n v="60"/>
    <d v="2071-08-18T00:00:00"/>
    <s v="MC-26"/>
    <s v="36.29S, 34.03W"/>
    <n v="181"/>
    <n v="17000"/>
    <n v="0"/>
    <x v="13"/>
    <s v="Opportunity 18"/>
    <n v="2069"/>
    <x v="19"/>
    <x v="1"/>
  </r>
  <r>
    <n v="100"/>
    <d v="2072-01-06T00:00:00"/>
    <s v="MC-30"/>
    <s v="75.65S, 149.43W"/>
    <n v="57"/>
    <n v="29243"/>
    <n v="29243"/>
    <x v="15"/>
    <s v="Perseverance 7"/>
    <n v="2070"/>
    <x v="5"/>
    <x v="1"/>
  </r>
  <r>
    <n v="97"/>
    <d v="2071-12-10T00:00:00"/>
    <s v="MC-04"/>
    <s v="63.00N, 44.46W"/>
    <n v="241"/>
    <n v="23366"/>
    <n v="0"/>
    <x v="7"/>
    <s v="Perseverance 4"/>
    <n v="2069"/>
    <x v="19"/>
    <x v="1"/>
  </r>
  <r>
    <n v="31"/>
    <d v="2060-09-21T00:00:00"/>
    <s v="MC-01"/>
    <s v="81.84N, 100.93W"/>
    <n v="50"/>
    <n v="50510"/>
    <n v="50510"/>
    <x v="19"/>
    <s v="Deimos 10"/>
    <n v="2059"/>
    <x v="14"/>
    <x v="4"/>
  </r>
  <r>
    <n v="10"/>
    <d v="2056-05-26T00:00:00"/>
    <s v="MC-19"/>
    <s v="21.08S, 44.61W"/>
    <n v="39"/>
    <n v="3461"/>
    <n v="3461"/>
    <x v="14"/>
    <s v="Mariner 15"/>
    <n v="2054"/>
    <x v="1"/>
    <x v="1"/>
  </r>
  <r>
    <n v="9"/>
    <d v="2060-06-04T00:00:00"/>
    <s v="MC-27"/>
    <s v="37.40S, 1.96E"/>
    <n v="447"/>
    <n v="2739"/>
    <n v="0"/>
    <x v="17"/>
    <s v="Mariner 14"/>
    <n v="2054"/>
    <x v="14"/>
    <x v="7"/>
  </r>
  <r>
    <n v="52"/>
    <d v="2072-05-31T00:00:00"/>
    <s v="MC-09"/>
    <s v="28.90N, 118.84W"/>
    <n v="14"/>
    <n v="2324"/>
    <n v="2324"/>
    <x v="5"/>
    <s v="Opportunity 4"/>
    <n v="2065"/>
    <x v="5"/>
    <x v="0"/>
  </r>
  <r>
    <n v="29"/>
    <d v="2061-08-05T00:00:00"/>
    <s v="MC-24"/>
    <s v="48.56S, 153.26W"/>
    <n v="212"/>
    <n v="3612"/>
    <n v="0"/>
    <x v="10"/>
    <s v="Deimos 4"/>
    <n v="2058"/>
    <x v="0"/>
    <x v="5"/>
  </r>
  <r>
    <n v="64"/>
    <d v="2068-07-31T00:00:00"/>
    <s v="MC-28"/>
    <s v="38.60S, 74.32E"/>
    <n v="88"/>
    <n v="11771"/>
    <n v="11771"/>
    <x v="18"/>
    <s v="Rosetta 7"/>
    <n v="2067"/>
    <x v="18"/>
    <x v="4"/>
  </r>
  <r>
    <n v="52"/>
    <d v="2073-01-28T00:00:00"/>
    <s v="MC-17"/>
    <s v="14.68S, 108.00W"/>
    <n v="72"/>
    <n v="1920"/>
    <n v="1920"/>
    <x v="20"/>
    <s v="Opportunity 4"/>
    <n v="2065"/>
    <x v="24"/>
    <x v="8"/>
  </r>
  <r>
    <n v="27"/>
    <d v="2064-04-05T00:00:00"/>
    <s v="MC-30"/>
    <s v="75.02S, 111.86E"/>
    <n v="212"/>
    <n v="45837"/>
    <n v="0"/>
    <x v="15"/>
    <s v="Phobos 6"/>
    <n v="2054"/>
    <x v="15"/>
    <x v="2"/>
  </r>
  <r>
    <n v="17"/>
    <d v="2060-08-27T00:00:00"/>
    <s v="MC-06"/>
    <s v="35.98N, 88.86E"/>
    <n v="117"/>
    <n v="3167"/>
    <n v="0"/>
    <x v="8"/>
    <s v="Viking 8"/>
    <n v="2054"/>
    <x v="14"/>
    <x v="7"/>
  </r>
  <r>
    <n v="79"/>
    <d v="2076-03-17T00:00:00"/>
    <s v="MC-14"/>
    <s v="13.72N, 126.91E"/>
    <n v="75"/>
    <n v="4076"/>
    <n v="4076"/>
    <x v="1"/>
    <s v="Rosetta 29"/>
    <n v="2073"/>
    <x v="6"/>
    <x v="5"/>
  </r>
  <r>
    <n v="53"/>
    <d v="2067-06-12T00:00:00"/>
    <s v="MC-24"/>
    <s v="51.36S, 162.99W"/>
    <n v="117"/>
    <n v="14551"/>
    <n v="0"/>
    <x v="10"/>
    <s v="Opportunity 5"/>
    <n v="2065"/>
    <x v="8"/>
    <x v="1"/>
  </r>
  <r>
    <n v="28"/>
    <d v="2062-12-15T00:00:00"/>
    <s v="MC-30"/>
    <s v="67.64S, 71.76W"/>
    <n v="152"/>
    <n v="14025"/>
    <n v="0"/>
    <x v="15"/>
    <s v="Deimos 3"/>
    <n v="2058"/>
    <x v="20"/>
    <x v="6"/>
  </r>
  <r>
    <n v="7"/>
    <d v="2055-10-18T00:00:00"/>
    <s v="MC-04"/>
    <s v="63.13N, 37.11W"/>
    <n v="103"/>
    <n v="23366"/>
    <n v="0"/>
    <x v="7"/>
    <s v="Mariner 12"/>
    <n v="2053"/>
    <x v="9"/>
    <x v="1"/>
  </r>
  <r>
    <n v="72"/>
    <d v="2073-01-30T00:00:00"/>
    <s v="MC-24"/>
    <s v="45.47S, 136.21W"/>
    <n v="25"/>
    <n v="26004"/>
    <n v="26004"/>
    <x v="10"/>
    <s v="Rosetta 16"/>
    <n v="2071"/>
    <x v="24"/>
    <x v="1"/>
  </r>
  <r>
    <n v="9"/>
    <d v="2060-09-03T00:00:00"/>
    <s v="MC-11"/>
    <s v="4.54N, 7.94W"/>
    <n v="157"/>
    <n v="4076"/>
    <n v="0"/>
    <x v="22"/>
    <s v="Mariner 14"/>
    <n v="2054"/>
    <x v="14"/>
    <x v="7"/>
  </r>
  <r>
    <n v="18"/>
    <d v="2057-01-16T00:00:00"/>
    <s v="MC-16"/>
    <s v="15.04S, 171.15W"/>
    <n v="61"/>
    <n v="4731"/>
    <n v="4731"/>
    <x v="21"/>
    <s v="Viking 10"/>
    <n v="2055"/>
    <x v="16"/>
    <x v="1"/>
  </r>
  <r>
    <n v="94"/>
    <d v="2071-01-26T00:00:00"/>
    <s v="MC-29"/>
    <s v="63.41S, 159.64E"/>
    <n v="47"/>
    <n v="629"/>
    <n v="629"/>
    <x v="3"/>
    <s v="Dawn 4"/>
    <n v="2066"/>
    <x v="19"/>
    <x v="3"/>
  </r>
  <r>
    <n v="94"/>
    <d v="2069-06-12T00:00:00"/>
    <s v="MC-29"/>
    <s v="42.26S, 150.23E"/>
    <n v="15"/>
    <n v="4902"/>
    <n v="4902"/>
    <x v="3"/>
    <s v="Dawn 4"/>
    <n v="2066"/>
    <x v="12"/>
    <x v="5"/>
  </r>
  <r>
    <n v="52"/>
    <d v="2071-03-04T00:00:00"/>
    <s v="MC-09"/>
    <s v="13.44N, 112.34W"/>
    <n v="34"/>
    <n v="883"/>
    <n v="883"/>
    <x v="5"/>
    <s v="Opportunity 4"/>
    <n v="2065"/>
    <x v="19"/>
    <x v="7"/>
  </r>
  <r>
    <n v="76"/>
    <d v="2080-01-21T00:00:00"/>
    <s v="MC-07"/>
    <s v="43.48N, 166.16E"/>
    <n v="47"/>
    <n v="6832"/>
    <n v="6832"/>
    <x v="4"/>
    <s v="Rosetta 25"/>
    <n v="2072"/>
    <x v="29"/>
    <x v="8"/>
  </r>
  <r>
    <n v="34"/>
    <d v="2062-01-25T00:00:00"/>
    <s v="MC-07"/>
    <s v="37.94N, 127.27E"/>
    <n v="70"/>
    <n v="17000"/>
    <n v="17000"/>
    <x v="4"/>
    <s v="Deimos 14"/>
    <n v="2060"/>
    <x v="20"/>
    <x v="1"/>
  </r>
  <r>
    <n v="10"/>
    <d v="2063-01-18T00:00:00"/>
    <s v="MC-26"/>
    <s v="45.31S, 52.50W"/>
    <n v="277"/>
    <n v="21171"/>
    <n v="0"/>
    <x v="13"/>
    <s v="Mariner 15"/>
    <n v="2054"/>
    <x v="23"/>
    <x v="10"/>
  </r>
  <r>
    <n v="60"/>
    <d v="2070-11-18T00:00:00"/>
    <s v="MC-26"/>
    <s v="58.87S, 20.27W"/>
    <n v="1270"/>
    <n v="14025"/>
    <n v="0"/>
    <x v="13"/>
    <s v="Opportunity 18"/>
    <n v="2069"/>
    <x v="10"/>
    <x v="4"/>
  </r>
  <r>
    <n v="31"/>
    <d v="2066-04-08T00:00:00"/>
    <s v="MC-01"/>
    <s v="74.42N, 80.54W"/>
    <n v="48"/>
    <n v="22220"/>
    <n v="22220"/>
    <x v="19"/>
    <s v="Deimos 10"/>
    <n v="2059"/>
    <x v="17"/>
    <x v="0"/>
  </r>
  <r>
    <n v="86"/>
    <d v="2076-10-18T00:00:00"/>
    <s v="MC-07"/>
    <s v="53.39N, 140.20E"/>
    <n v="39"/>
    <n v="5255"/>
    <n v="5255"/>
    <x v="4"/>
    <s v="Phoenix 16"/>
    <n v="2071"/>
    <x v="6"/>
    <x v="3"/>
  </r>
  <r>
    <n v="69"/>
    <d v="2073-03-12T00:00:00"/>
    <s v="MC-01"/>
    <s v="84.44N, 175.76W"/>
    <n v="212"/>
    <n v="3764"/>
    <n v="0"/>
    <x v="19"/>
    <s v="Rosetta 13"/>
    <n v="2069"/>
    <x v="24"/>
    <x v="6"/>
  </r>
  <r>
    <n v="74"/>
    <d v="2073-01-17T00:00:00"/>
    <s v="MC-11"/>
    <s v="27.01N, 4.97W"/>
    <n v="212"/>
    <n v="5436"/>
    <n v="0"/>
    <x v="22"/>
    <s v="Rosetta 21"/>
    <n v="2071"/>
    <x v="24"/>
    <x v="1"/>
  </r>
  <r>
    <n v="46"/>
    <d v="2067-04-13T00:00:00"/>
    <s v="MC-24"/>
    <s v="56.53S, 126.25W"/>
    <n v="57"/>
    <n v="8255"/>
    <n v="8255"/>
    <x v="10"/>
    <s v="Spirit 13"/>
    <n v="2065"/>
    <x v="8"/>
    <x v="1"/>
  </r>
  <r>
    <n v="99"/>
    <d v="2074-03-09T00:00:00"/>
    <s v="MC-12"/>
    <s v="20.39N, 21.22E"/>
    <n v="41"/>
    <n v="3461"/>
    <n v="3461"/>
    <x v="11"/>
    <s v="Perseverance 6"/>
    <n v="2070"/>
    <x v="11"/>
    <x v="6"/>
  </r>
  <r>
    <n v="42"/>
    <d v="2067-10-05T00:00:00"/>
    <s v="MC-07"/>
    <s v="40.10N, 158.22E"/>
    <n v="120"/>
    <n v="4076"/>
    <n v="0"/>
    <x v="4"/>
    <s v="Spirit 6"/>
    <n v="2063"/>
    <x v="8"/>
    <x v="6"/>
  </r>
  <r>
    <n v="52"/>
    <d v="2070-02-12T00:00:00"/>
    <s v="MC-17"/>
    <s v="8.37S, 121.67W"/>
    <n v="109"/>
    <n v="4076"/>
    <n v="0"/>
    <x v="20"/>
    <s v="Opportunity 4"/>
    <n v="2065"/>
    <x v="10"/>
    <x v="3"/>
  </r>
  <r>
    <n v="24"/>
    <d v="2054-12-09T00:00:00"/>
    <s v="MC-29"/>
    <s v="43.74S, 136.46E"/>
    <n v="63"/>
    <n v="17718"/>
    <n v="17718"/>
    <x v="3"/>
    <s v="Phobos 3"/>
    <n v="2053"/>
    <x v="21"/>
    <x v="4"/>
  </r>
  <r>
    <n v="41"/>
    <d v="2066-05-15T00:00:00"/>
    <s v="MC-01"/>
    <s v="68.72N, 15.48E"/>
    <n v="43"/>
    <n v="3313"/>
    <n v="3313"/>
    <x v="19"/>
    <s v="Spirit 5"/>
    <n v="2063"/>
    <x v="17"/>
    <x v="5"/>
  </r>
  <r>
    <n v="55"/>
    <d v="2070-04-07T00:00:00"/>
    <s v="MC-15"/>
    <s v="24.75N, 151.09E"/>
    <n v="63"/>
    <n v="4563"/>
    <n v="4563"/>
    <x v="12"/>
    <s v="Opportunity 7"/>
    <n v="2066"/>
    <x v="10"/>
    <x v="6"/>
  </r>
  <r>
    <n v="66"/>
    <d v="2069-12-22T00:00:00"/>
    <s v="MC-15"/>
    <s v="23.00N, 165.42E"/>
    <n v="204"/>
    <n v="2188"/>
    <n v="0"/>
    <x v="12"/>
    <s v="Rosetta 9"/>
    <n v="2067"/>
    <x v="12"/>
    <x v="1"/>
  </r>
  <r>
    <n v="89"/>
    <d v="2077-11-24T00:00:00"/>
    <s v="MC-25"/>
    <s v="43.34S, 95.91W"/>
    <n v="9"/>
    <n v="6832"/>
    <n v="6832"/>
    <x v="16"/>
    <s v="Phoenix 22"/>
    <n v="2072"/>
    <x v="25"/>
    <x v="3"/>
  </r>
  <r>
    <n v="86"/>
    <d v="2072-05-03T00:00:00"/>
    <s v="MC-01"/>
    <s v="66.09N, 128.60E"/>
    <n v="29"/>
    <n v="13527"/>
    <n v="13527"/>
    <x v="19"/>
    <s v="Phoenix 16"/>
    <n v="2071"/>
    <x v="5"/>
    <x v="4"/>
  </r>
  <r>
    <n v="27"/>
    <d v="2056-04-26T00:00:00"/>
    <s v="MC-30"/>
    <s v="72.00S, 92.47E"/>
    <n v="106"/>
    <n v="3919"/>
    <n v="0"/>
    <x v="15"/>
    <s v="Phobos 6"/>
    <n v="2054"/>
    <x v="1"/>
    <x v="1"/>
  </r>
  <r>
    <n v="31"/>
    <d v="2065-09-13T00:00:00"/>
    <s v="MC-01"/>
    <s v="85.81N, 85.94W"/>
    <n v="1057"/>
    <n v="9074"/>
    <n v="0"/>
    <x v="19"/>
    <s v="Deimos 10"/>
    <n v="2059"/>
    <x v="13"/>
    <x v="7"/>
  </r>
  <r>
    <n v="9"/>
    <d v="2055-09-03T00:00:00"/>
    <s v="MC-20"/>
    <s v="5.36S, 3.88E"/>
    <n v="59"/>
    <n v="4235"/>
    <n v="4235"/>
    <x v="26"/>
    <s v="Mariner 14"/>
    <n v="2054"/>
    <x v="9"/>
    <x v="4"/>
  </r>
  <r>
    <n v="72"/>
    <d v="2076-03-23T00:00:00"/>
    <s v="MC-24"/>
    <s v="34.37S, 132.41W"/>
    <n v="90"/>
    <n v="10654"/>
    <n v="10654"/>
    <x v="10"/>
    <s v="Rosetta 16"/>
    <n v="2071"/>
    <x v="6"/>
    <x v="3"/>
  </r>
  <r>
    <n v="99"/>
    <d v="2071-12-09T00:00:00"/>
    <s v="MC-05"/>
    <s v="33.44N, 22.46E"/>
    <n v="34"/>
    <n v="22220"/>
    <n v="22220"/>
    <x v="2"/>
    <s v="Perseverance 6"/>
    <n v="2070"/>
    <x v="19"/>
    <x v="4"/>
  </r>
  <r>
    <n v="46"/>
    <d v="2067-09-05T00:00:00"/>
    <s v="MC-25"/>
    <s v="53.71S, 100.23W"/>
    <n v="365"/>
    <n v="8255"/>
    <n v="0"/>
    <x v="16"/>
    <s v="Spirit 13"/>
    <n v="2065"/>
    <x v="8"/>
    <x v="1"/>
  </r>
  <r>
    <n v="72"/>
    <d v="2072-09-29T00:00:00"/>
    <s v="MC-25"/>
    <s v="32.85S, 105.39W"/>
    <n v="325"/>
    <n v="14551"/>
    <n v="0"/>
    <x v="16"/>
    <s v="Rosetta 16"/>
    <n v="2071"/>
    <x v="5"/>
    <x v="4"/>
  </r>
  <r>
    <n v="95"/>
    <d v="2071-08-30T00:00:00"/>
    <s v="MC-10"/>
    <s v="14.32N, 80.75W"/>
    <n v="80"/>
    <n v="10654"/>
    <n v="10654"/>
    <x v="23"/>
    <s v="Dawn 6"/>
    <n v="2067"/>
    <x v="19"/>
    <x v="6"/>
  </r>
  <r>
    <n v="10"/>
    <d v="2059-09-07T00:00:00"/>
    <s v="MC-19"/>
    <s v="9.82S, 37.78W"/>
    <n v="175"/>
    <n v="883"/>
    <n v="0"/>
    <x v="14"/>
    <s v="Mariner 15"/>
    <n v="2054"/>
    <x v="3"/>
    <x v="3"/>
  </r>
  <r>
    <n v="8"/>
    <d v="2056-05-21T00:00:00"/>
    <s v="MC-27"/>
    <s v="49.12S, 3.93E"/>
    <n v="241"/>
    <n v="5076"/>
    <n v="0"/>
    <x v="17"/>
    <s v="Mariner 13"/>
    <n v="2053"/>
    <x v="1"/>
    <x v="5"/>
  </r>
  <r>
    <n v="34"/>
    <d v="2065-08-13T00:00:00"/>
    <s v="MC-14"/>
    <s v="18.49N, 109.03E"/>
    <n v="231"/>
    <n v="4398"/>
    <n v="0"/>
    <x v="1"/>
    <s v="Deimos 14"/>
    <n v="2060"/>
    <x v="13"/>
    <x v="3"/>
  </r>
  <r>
    <n v="99"/>
    <d v="2075-03-30T00:00:00"/>
    <s v="MC-05"/>
    <s v="40.50N, 14.71E"/>
    <n v="231"/>
    <n v="17718"/>
    <n v="0"/>
    <x v="2"/>
    <s v="Perseverance 6"/>
    <n v="2070"/>
    <x v="2"/>
    <x v="3"/>
  </r>
  <r>
    <n v="42"/>
    <d v="2069-06-28T00:00:00"/>
    <s v="MC-07"/>
    <s v="32.90N, 168.15E"/>
    <n v="12"/>
    <n v="15109"/>
    <n v="15109"/>
    <x v="4"/>
    <s v="Spirit 6"/>
    <n v="2063"/>
    <x v="12"/>
    <x v="7"/>
  </r>
  <r>
    <n v="13"/>
    <d v="2054-10-11T00:00:00"/>
    <s v="MC-07"/>
    <s v="48.57N, 121.42E"/>
    <n v="389"/>
    <n v="6409"/>
    <n v="0"/>
    <x v="4"/>
    <s v="Viking 2"/>
    <n v="2052"/>
    <x v="21"/>
    <x v="1"/>
  </r>
  <r>
    <n v="2"/>
    <d v="2052-04-22T00:00:00"/>
    <s v="MC-22"/>
    <s v="8.94S, 120.99E"/>
    <n v="702"/>
    <n v="4076"/>
    <n v="0"/>
    <x v="9"/>
    <s v="Mariner 6"/>
    <n v="2050"/>
    <x v="7"/>
    <x v="1"/>
  </r>
  <r>
    <n v="27"/>
    <d v="2057-04-13T00:00:00"/>
    <s v="MC-28"/>
    <s v="53.44S, 97.39E"/>
    <n v="344"/>
    <n v="2739"/>
    <n v="0"/>
    <x v="18"/>
    <s v="Phobos 6"/>
    <n v="2054"/>
    <x v="16"/>
    <x v="5"/>
  </r>
  <r>
    <n v="75"/>
    <d v="2076-07-04T00:00:00"/>
    <s v="MC-29"/>
    <s v="31.66S, 129.04E"/>
    <n v="11"/>
    <n v="6832"/>
    <n v="6832"/>
    <x v="3"/>
    <s v="Rosetta 22"/>
    <n v="2071"/>
    <x v="6"/>
    <x v="3"/>
  </r>
  <r>
    <n v="24"/>
    <d v="2054-08-22T00:00:00"/>
    <s v="MC-22"/>
    <s v="25.65S, 122.59E"/>
    <n v="204"/>
    <n v="4563"/>
    <n v="0"/>
    <x v="9"/>
    <s v="Phobos 3"/>
    <n v="2053"/>
    <x v="21"/>
    <x v="4"/>
  </r>
  <r>
    <n v="66"/>
    <d v="2069-02-06T00:00:00"/>
    <s v="MC-15"/>
    <s v="15.25N, 154.74E"/>
    <n v="791"/>
    <n v="629"/>
    <n v="0"/>
    <x v="12"/>
    <s v="Rosetta 9"/>
    <n v="2067"/>
    <x v="12"/>
    <x v="1"/>
  </r>
  <r>
    <n v="17"/>
    <d v="2057-04-18T00:00:00"/>
    <s v="MC-13"/>
    <s v="5.80N, 70.66E"/>
    <n v="212"/>
    <n v="3313"/>
    <n v="0"/>
    <x v="0"/>
    <s v="Viking 8"/>
    <n v="2054"/>
    <x v="16"/>
    <x v="5"/>
  </r>
  <r>
    <n v="38"/>
    <d v="2065-12-07T00:00:00"/>
    <s v="MC-01"/>
    <s v="88.14N, 110.52W"/>
    <n v="124"/>
    <n v="8791"/>
    <n v="0"/>
    <x v="19"/>
    <s v="Pathfinder 7"/>
    <n v="2062"/>
    <x v="13"/>
    <x v="5"/>
  </r>
  <r>
    <n v="31"/>
    <d v="2067-01-02T00:00:00"/>
    <s v="MC-01"/>
    <s v="88.95N, 117.19W"/>
    <n v="264"/>
    <n v="101649"/>
    <n v="0"/>
    <x v="19"/>
    <s v="Deimos 10"/>
    <n v="2059"/>
    <x v="8"/>
    <x v="8"/>
  </r>
  <r>
    <n v="34"/>
    <d v="2061-09-30T00:00:00"/>
    <s v="MC-14"/>
    <s v="11.87N, 118.48E"/>
    <n v="416"/>
    <n v="2461"/>
    <n v="0"/>
    <x v="1"/>
    <s v="Deimos 14"/>
    <n v="2060"/>
    <x v="0"/>
    <x v="4"/>
  </r>
  <r>
    <n v="42"/>
    <d v="2068-02-09T00:00:00"/>
    <s v="MC-15"/>
    <s v="28.35N, 175.67E"/>
    <n v="17"/>
    <n v="4902"/>
    <n v="4902"/>
    <x v="12"/>
    <s v="Spirit 6"/>
    <n v="2063"/>
    <x v="18"/>
    <x v="3"/>
  </r>
  <r>
    <n v="59"/>
    <d v="2069-12-20T00:00:00"/>
    <s v="MC-28"/>
    <s v="46.71S, 112.35E"/>
    <n v="25"/>
    <n v="24621"/>
    <n v="24621"/>
    <x v="18"/>
    <s v="Opportunity 16"/>
    <n v="2068"/>
    <x v="12"/>
    <x v="4"/>
  </r>
  <r>
    <n v="26"/>
    <d v="2058-01-13T00:00:00"/>
    <s v="MC-28"/>
    <s v="49.04S, 80.75E"/>
    <n v="212"/>
    <n v="9670"/>
    <n v="0"/>
    <x v="18"/>
    <s v="Phobos 5"/>
    <n v="2054"/>
    <x v="4"/>
    <x v="6"/>
  </r>
  <r>
    <n v="10"/>
    <d v="2056-07-15T00:00:00"/>
    <s v="MC-18"/>
    <s v="27.58S, 71.00W"/>
    <n v="25"/>
    <n v="5812"/>
    <n v="5812"/>
    <x v="25"/>
    <s v="Mariner 15"/>
    <n v="2054"/>
    <x v="1"/>
    <x v="1"/>
  </r>
  <r>
    <n v="9"/>
    <d v="2060-08-18T00:00:00"/>
    <s v="MC-11"/>
    <s v="1.89N, 15.01W"/>
    <n v="307"/>
    <n v="2880"/>
    <n v="0"/>
    <x v="22"/>
    <s v="Mariner 14"/>
    <n v="2054"/>
    <x v="14"/>
    <x v="7"/>
  </r>
  <r>
    <n v="2"/>
    <d v="2053-08-05T00:00:00"/>
    <s v="MC-23"/>
    <s v="11.78S, 141.38E"/>
    <n v="75"/>
    <n v="2461"/>
    <n v="2461"/>
    <x v="6"/>
    <s v="Mariner 6"/>
    <n v="2050"/>
    <x v="22"/>
    <x v="5"/>
  </r>
  <r>
    <n v="6"/>
    <d v="2053-06-26T00:00:00"/>
    <s v="MC-01"/>
    <s v="81.02N, 138.05E"/>
    <n v="264"/>
    <n v="4902"/>
    <n v="0"/>
    <x v="19"/>
    <s v="Mariner 11"/>
    <n v="2052"/>
    <x v="22"/>
    <x v="4"/>
  </r>
  <r>
    <n v="54"/>
    <d v="2069-11-07T00:00:00"/>
    <s v="MC-14"/>
    <s v="10.17N, 102.07E"/>
    <n v="241"/>
    <n v="8000"/>
    <n v="0"/>
    <x v="1"/>
    <s v="Opportunity 6"/>
    <n v="2065"/>
    <x v="12"/>
    <x v="6"/>
  </r>
  <r>
    <n v="38"/>
    <d v="2067-07-18T00:00:00"/>
    <s v="MC-01"/>
    <s v="80.73N, 101.41W"/>
    <n v="77"/>
    <n v="11382"/>
    <n v="11382"/>
    <x v="19"/>
    <s v="Pathfinder 7"/>
    <n v="2062"/>
    <x v="8"/>
    <x v="3"/>
  </r>
  <r>
    <n v="38"/>
    <d v="2066-03-01T00:00:00"/>
    <s v="MC-03"/>
    <s v="59.01N, 106.85W"/>
    <n v="147"/>
    <n v="4731"/>
    <n v="0"/>
    <x v="24"/>
    <s v="Pathfinder 7"/>
    <n v="2062"/>
    <x v="17"/>
    <x v="6"/>
  </r>
  <r>
    <n v="34"/>
    <d v="2064-01-29T00:00:00"/>
    <s v="MC-06"/>
    <s v="34.64N, 95.77E"/>
    <n v="133"/>
    <n v="15700"/>
    <n v="0"/>
    <x v="8"/>
    <s v="Deimos 14"/>
    <n v="2060"/>
    <x v="15"/>
    <x v="6"/>
  </r>
  <r>
    <n v="31"/>
    <d v="2061-01-02T00:00:00"/>
    <s v="MC-01"/>
    <s v="66.23N, 107.47W"/>
    <n v="241"/>
    <n v="12605"/>
    <n v="0"/>
    <x v="19"/>
    <s v="Deimos 10"/>
    <n v="2059"/>
    <x v="0"/>
    <x v="1"/>
  </r>
  <r>
    <n v="38"/>
    <d v="2066-06-08T00:00:00"/>
    <s v="MC-01"/>
    <s v="78.71N, 123.33W"/>
    <n v="25"/>
    <n v="6409"/>
    <n v="6409"/>
    <x v="19"/>
    <s v="Pathfinder 7"/>
    <n v="2062"/>
    <x v="17"/>
    <x v="6"/>
  </r>
  <r>
    <n v="95"/>
    <d v="2073-03-23T00:00:00"/>
    <s v="MC-10"/>
    <s v="27.70N, 85.48W"/>
    <n v="631"/>
    <n v="9985"/>
    <n v="0"/>
    <x v="23"/>
    <s v="Dawn 6"/>
    <n v="2067"/>
    <x v="24"/>
    <x v="7"/>
  </r>
  <r>
    <n v="43"/>
    <d v="2065-08-02T00:00:00"/>
    <s v="MC-17"/>
    <s v="18.04S, 99.50W"/>
    <n v="120"/>
    <n v="1267"/>
    <n v="0"/>
    <x v="20"/>
    <s v="Spirit 7"/>
    <n v="2063"/>
    <x v="13"/>
    <x v="1"/>
  </r>
  <r>
    <n v="72"/>
    <d v="2073-06-13T00:00:00"/>
    <s v="MC-25"/>
    <s v="37.20S, 102.31W"/>
    <n v="128"/>
    <n v="15700"/>
    <n v="0"/>
    <x v="16"/>
    <s v="Rosetta 16"/>
    <n v="2071"/>
    <x v="24"/>
    <x v="1"/>
  </r>
  <r>
    <n v="46"/>
    <d v="2068-01-08T00:00:00"/>
    <s v="MC-25"/>
    <s v="58.15S, 104.88W"/>
    <n v="14"/>
    <n v="4563"/>
    <n v="4563"/>
    <x v="16"/>
    <s v="Spirit 13"/>
    <n v="2065"/>
    <x v="18"/>
    <x v="5"/>
  </r>
  <r>
    <n v="41"/>
    <d v="2066-09-30T00:00:00"/>
    <s v="MC-05"/>
    <s v="60.39N, 48.19E"/>
    <n v="80"/>
    <n v="8791"/>
    <n v="8791"/>
    <x v="2"/>
    <s v="Spirit 5"/>
    <n v="2063"/>
    <x v="17"/>
    <x v="5"/>
  </r>
  <r>
    <n v="30"/>
    <d v="2059-12-17T00:00:00"/>
    <s v="MC-09"/>
    <s v="25.47N, 96.60W"/>
    <n v="175"/>
    <n v="6409"/>
    <n v="0"/>
    <x v="5"/>
    <s v="Deimos 8"/>
    <n v="2058"/>
    <x v="3"/>
    <x v="4"/>
  </r>
  <r>
    <n v="83"/>
    <d v="2072-11-10T00:00:00"/>
    <s v="MC-01"/>
    <s v="73.62N, 93.82E"/>
    <n v="85"/>
    <n v="5622"/>
    <n v="5622"/>
    <x v="19"/>
    <s v="Phoenix 11"/>
    <n v="2069"/>
    <x v="5"/>
    <x v="5"/>
  </r>
  <r>
    <n v="18"/>
    <d v="2058-06-06T00:00:00"/>
    <s v="MC-24"/>
    <s v="39.48S, 175.07W"/>
    <n v="117"/>
    <n v="13054"/>
    <n v="0"/>
    <x v="10"/>
    <s v="Viking 10"/>
    <n v="2055"/>
    <x v="4"/>
    <x v="5"/>
  </r>
  <r>
    <n v="17"/>
    <d v="2057-10-30T00:00:00"/>
    <s v="MC-21"/>
    <s v="2.14S, 66.80E"/>
    <n v="124"/>
    <n v="3313"/>
    <n v="0"/>
    <x v="27"/>
    <s v="Viking 8"/>
    <n v="2054"/>
    <x v="16"/>
    <x v="5"/>
  </r>
  <r>
    <n v="19"/>
    <d v="2058-04-05T00:00:00"/>
    <s v="MC-07"/>
    <s v="35.09N, 171.86E"/>
    <n v="11"/>
    <n v="1138"/>
    <n v="1138"/>
    <x v="4"/>
    <s v="Viking 13"/>
    <n v="2056"/>
    <x v="4"/>
    <x v="1"/>
  </r>
  <r>
    <n v="61"/>
    <d v="2071-04-10T00:00:00"/>
    <s v="MC-30"/>
    <s v="67.09S, 14.23W"/>
    <n v="12"/>
    <n v="45837"/>
    <n v="45837"/>
    <x v="15"/>
    <s v="Opportunity 19"/>
    <n v="2069"/>
    <x v="19"/>
    <x v="1"/>
  </r>
  <r>
    <n v="98"/>
    <d v="2071-01-13T00:00:00"/>
    <s v="MC-28"/>
    <s v="47.91S, 89.34E"/>
    <n v="572"/>
    <n v="629"/>
    <n v="0"/>
    <x v="18"/>
    <s v="Perseverance 5"/>
    <n v="2070"/>
    <x v="19"/>
    <x v="4"/>
  </r>
  <r>
    <n v="42"/>
    <d v="2067-01-09T00:00:00"/>
    <s v="MC-15"/>
    <s v="8.89N, 145.01E"/>
    <n v="113"/>
    <n v="4398"/>
    <n v="0"/>
    <x v="12"/>
    <s v="Spirit 6"/>
    <n v="2063"/>
    <x v="8"/>
    <x v="6"/>
  </r>
  <r>
    <n v="46"/>
    <d v="2066-03-29T00:00:00"/>
    <s v="MC-25"/>
    <s v="49.17S, 112.08W"/>
    <n v="9"/>
    <n v="2188"/>
    <n v="2188"/>
    <x v="16"/>
    <s v="Spirit 13"/>
    <n v="2065"/>
    <x v="17"/>
    <x v="4"/>
  </r>
  <r>
    <n v="15"/>
    <d v="2054-12-30T00:00:00"/>
    <s v="MC-16"/>
    <s v="29.84S, 150.14W"/>
    <n v="20"/>
    <n v="10313"/>
    <n v="10313"/>
    <x v="21"/>
    <s v="Viking 5"/>
    <n v="2053"/>
    <x v="21"/>
    <x v="4"/>
  </r>
  <r>
    <n v="35"/>
    <d v="2061-08-03T00:00:00"/>
    <s v="MC-17"/>
    <s v="9.73S, 115.20W"/>
    <n v="482"/>
    <n v="8000"/>
    <n v="0"/>
    <x v="20"/>
    <s v="Pathfinder 2"/>
    <n v="2060"/>
    <x v="0"/>
    <x v="4"/>
  </r>
  <r>
    <n v="45"/>
    <d v="2067-05-04T00:00:00"/>
    <s v="MC-21"/>
    <s v="11.30S, 53.64E"/>
    <n v="72"/>
    <n v="3167"/>
    <n v="3167"/>
    <x v="27"/>
    <s v="Spirit 12"/>
    <n v="2064"/>
    <x v="8"/>
    <x v="5"/>
  </r>
  <r>
    <n v="26"/>
    <d v="2057-01-29T00:00:00"/>
    <s v="MC-21"/>
    <s v="24.63S, 73.09E"/>
    <n v="204"/>
    <n v="3313"/>
    <n v="0"/>
    <x v="27"/>
    <s v="Phobos 5"/>
    <n v="2054"/>
    <x v="16"/>
    <x v="5"/>
  </r>
  <r>
    <n v="83"/>
    <d v="2071-11-09T00:00:00"/>
    <s v="MC-06"/>
    <s v="39.45N, 72.74E"/>
    <n v="389"/>
    <n v="24621"/>
    <n v="0"/>
    <x v="8"/>
    <s v="Phoenix 11"/>
    <n v="2069"/>
    <x v="19"/>
    <x v="1"/>
  </r>
  <r>
    <n v="87"/>
    <d v="2073-05-01T00:00:00"/>
    <s v="MC-26"/>
    <s v="43.47S, 8.12W"/>
    <n v="63"/>
    <n v="11771"/>
    <n v="11771"/>
    <x v="13"/>
    <s v="Phoenix 17"/>
    <n v="2071"/>
    <x v="24"/>
    <x v="1"/>
  </r>
  <r>
    <n v="21"/>
    <d v="2057-07-11T00:00:00"/>
    <s v="MC-17"/>
    <s v="10.41S, 113.71W"/>
    <n v="221"/>
    <n v="5812"/>
    <n v="0"/>
    <x v="20"/>
    <s v="Viking 17"/>
    <n v="2056"/>
    <x v="16"/>
    <x v="4"/>
  </r>
  <r>
    <n v="61"/>
    <d v="2073-03-17T00:00:00"/>
    <s v="MC-30"/>
    <s v="72.85S, 18.62W"/>
    <n v="157"/>
    <n v="15109"/>
    <n v="0"/>
    <x v="15"/>
    <s v="Opportunity 19"/>
    <n v="2069"/>
    <x v="24"/>
    <x v="6"/>
  </r>
  <r>
    <n v="26"/>
    <d v="2055-11-02T00:00:00"/>
    <s v="MC-28"/>
    <s v="40.32S, 72.27E"/>
    <n v="231"/>
    <n v="1920"/>
    <n v="0"/>
    <x v="18"/>
    <s v="Phobos 5"/>
    <n v="2054"/>
    <x v="9"/>
    <x v="4"/>
  </r>
  <r>
    <n v="76"/>
    <d v="2079-06-25T00:00:00"/>
    <s v="MC-07"/>
    <s v="51.27N, 154.26E"/>
    <n v="15"/>
    <n v="4398"/>
    <n v="4398"/>
    <x v="4"/>
    <s v="Rosetta 25"/>
    <n v="2072"/>
    <x v="30"/>
    <x v="0"/>
  </r>
  <r>
    <n v="52"/>
    <d v="2073-03-28T00:00:00"/>
    <s v="MC-08"/>
    <s v="9.35N, 143.53W"/>
    <n v="447"/>
    <n v="883"/>
    <n v="0"/>
    <x v="28"/>
    <s v="Opportunity 4"/>
    <n v="2065"/>
    <x v="24"/>
    <x v="8"/>
  </r>
  <r>
    <n v="12"/>
    <d v="2057-02-21T00:00:00"/>
    <s v="MC-09"/>
    <s v="6.79N, 120.57W"/>
    <n v="70"/>
    <n v="5255"/>
    <n v="5255"/>
    <x v="5"/>
    <s v="Mariner 20"/>
    <n v="2055"/>
    <x v="16"/>
    <x v="1"/>
  </r>
  <r>
    <n v="76"/>
    <d v="2075-04-16T00:00:00"/>
    <s v="MC-07"/>
    <s v="46.42N, 161.75E"/>
    <n v="36"/>
    <n v="6409"/>
    <n v="6409"/>
    <x v="4"/>
    <s v="Rosetta 25"/>
    <n v="2072"/>
    <x v="2"/>
    <x v="5"/>
  </r>
  <r>
    <n v="5"/>
    <d v="2052-12-24T00:00:00"/>
    <s v="MC-21"/>
    <s v="11.38S, 71.66E"/>
    <n v="50"/>
    <n v="2188"/>
    <n v="2188"/>
    <x v="27"/>
    <s v="Mariner 10"/>
    <n v="2051"/>
    <x v="7"/>
    <x v="4"/>
  </r>
  <r>
    <n v="24"/>
    <d v="2055-01-20T00:00:00"/>
    <s v="MC-29"/>
    <s v="38.09S, 132.52E"/>
    <n v="106"/>
    <n v="4235"/>
    <n v="0"/>
    <x v="3"/>
    <s v="Phobos 3"/>
    <n v="2053"/>
    <x v="9"/>
    <x v="1"/>
  </r>
  <r>
    <n v="18"/>
    <d v="2057-11-06T00:00:00"/>
    <s v="MC-23"/>
    <s v="4.24S, 153.67E"/>
    <n v="75"/>
    <n v="4398"/>
    <n v="4398"/>
    <x v="6"/>
    <s v="Viking 10"/>
    <n v="2055"/>
    <x v="16"/>
    <x v="1"/>
  </r>
  <r>
    <n v="51"/>
    <d v="2065-12-21T00:00:00"/>
    <s v="MC-25"/>
    <s v="39.12S, 61.80W"/>
    <n v="20"/>
    <n v="10313"/>
    <n v="10313"/>
    <x v="16"/>
    <s v="Opportunity 3"/>
    <n v="2064"/>
    <x v="13"/>
    <x v="4"/>
  </r>
  <r>
    <n v="42"/>
    <d v="2067-08-28T00:00:00"/>
    <s v="MC-07"/>
    <s v="37.85N, 155.38E"/>
    <n v="447"/>
    <n v="10313"/>
    <n v="0"/>
    <x v="4"/>
    <s v="Spirit 6"/>
    <n v="2063"/>
    <x v="8"/>
    <x v="6"/>
  </r>
  <r>
    <n v="90"/>
    <d v="2074-02-09T00:00:00"/>
    <s v="MC-24"/>
    <s v="51.92S, 167.26W"/>
    <n v="124"/>
    <n v="63326"/>
    <n v="0"/>
    <x v="10"/>
    <s v="Phoenix 23"/>
    <n v="2072"/>
    <x v="11"/>
    <x v="1"/>
  </r>
  <r>
    <n v="34"/>
    <d v="2064-12-05T00:00:00"/>
    <s v="MC-14"/>
    <s v="17.92N, 122.10E"/>
    <n v="117"/>
    <n v="2599"/>
    <n v="0"/>
    <x v="1"/>
    <s v="Deimos 14"/>
    <n v="2060"/>
    <x v="15"/>
    <x v="6"/>
  </r>
  <r>
    <n v="52"/>
    <d v="2070-05-29T00:00:00"/>
    <s v="MC-09"/>
    <s v="3.49N, 105.00W"/>
    <n v="77"/>
    <n v="5812"/>
    <n v="5812"/>
    <x v="5"/>
    <s v="Opportunity 4"/>
    <n v="2065"/>
    <x v="10"/>
    <x v="3"/>
  </r>
  <r>
    <n v="42"/>
    <d v="2068-05-30T00:00:00"/>
    <s v="MC-15"/>
    <s v="9.61N, 154.03E"/>
    <n v="85"/>
    <n v="1267"/>
    <n v="1267"/>
    <x v="12"/>
    <s v="Spirit 6"/>
    <n v="2063"/>
    <x v="18"/>
    <x v="3"/>
  </r>
  <r>
    <n v="94"/>
    <d v="2068-01-26T00:00:00"/>
    <s v="MC-29"/>
    <s v="39.42S, 141.42E"/>
    <n v="15"/>
    <n v="14025"/>
    <n v="14025"/>
    <x v="3"/>
    <s v="Dawn 4"/>
    <n v="2066"/>
    <x v="18"/>
    <x v="1"/>
  </r>
  <r>
    <n v="95"/>
    <d v="2069-09-17T00:00:00"/>
    <s v="MC-10"/>
    <s v="20.59N, 77.63W"/>
    <n v="163"/>
    <n v="3313"/>
    <n v="0"/>
    <x v="23"/>
    <s v="Dawn 6"/>
    <n v="2067"/>
    <x v="12"/>
    <x v="1"/>
  </r>
  <r>
    <n v="99"/>
    <d v="2076-02-19T00:00:00"/>
    <s v="MC-12"/>
    <s v="16.87N, 13.82E"/>
    <n v="65"/>
    <n v="1526"/>
    <n v="1526"/>
    <x v="11"/>
    <s v="Perseverance 6"/>
    <n v="2070"/>
    <x v="6"/>
    <x v="7"/>
  </r>
  <r>
    <n v="95"/>
    <d v="2068-05-07T00:00:00"/>
    <s v="MC-10"/>
    <s v="8.34N, 85.40W"/>
    <n v="142"/>
    <n v="3919"/>
    <n v="0"/>
    <x v="23"/>
    <s v="Dawn 6"/>
    <n v="2067"/>
    <x v="18"/>
    <x v="4"/>
  </r>
  <r>
    <n v="23"/>
    <d v="2055-09-09T00:00:00"/>
    <s v="MC-16"/>
    <s v="17.99S, 172.04W"/>
    <n v="54"/>
    <n v="3461"/>
    <n v="3461"/>
    <x v="21"/>
    <s v="Phobos 2"/>
    <n v="2053"/>
    <x v="9"/>
    <x v="1"/>
  </r>
  <r>
    <n v="86"/>
    <d v="2075-08-24T00:00:00"/>
    <s v="MC-01"/>
    <s v="73.44N, 125.99E"/>
    <n v="75"/>
    <n v="883"/>
    <n v="883"/>
    <x v="19"/>
    <s v="Phoenix 16"/>
    <n v="2071"/>
    <x v="2"/>
    <x v="6"/>
  </r>
  <r>
    <n v="17"/>
    <d v="2056-10-09T00:00:00"/>
    <s v="MC-13"/>
    <s v="9.22N, 72.60E"/>
    <n v="117"/>
    <n v="756"/>
    <n v="0"/>
    <x v="0"/>
    <s v="Viking 8"/>
    <n v="2054"/>
    <x v="1"/>
    <x v="1"/>
  </r>
  <r>
    <n v="1"/>
    <d v="2051-02-04T00:00:00"/>
    <s v="MC-06"/>
    <s v="51.26N, 61.00E"/>
    <n v="325"/>
    <n v="3022"/>
    <n v="0"/>
    <x v="8"/>
    <s v="Mariner 3"/>
    <n v="2049"/>
    <x v="27"/>
    <x v="1"/>
  </r>
  <r>
    <n v="82"/>
    <d v="2069-09-02T00:00:00"/>
    <s v="MC-29"/>
    <s v="33.87S, 160.27E"/>
    <n v="702"/>
    <n v="1267"/>
    <n v="0"/>
    <x v="3"/>
    <s v="Phoenix 7"/>
    <n v="2068"/>
    <x v="12"/>
    <x v="4"/>
  </r>
  <r>
    <n v="98"/>
    <d v="2073-07-13T00:00:00"/>
    <s v="MC-28"/>
    <s v="49.41S, 83.99E"/>
    <n v="120"/>
    <n v="11771"/>
    <n v="0"/>
    <x v="18"/>
    <s v="Perseverance 5"/>
    <n v="2070"/>
    <x v="24"/>
    <x v="5"/>
  </r>
  <r>
    <n v="44"/>
    <d v="2070-08-06T00:00:00"/>
    <s v="MC-01"/>
    <s v="77.17N, 135.50E"/>
    <n v="120"/>
    <n v="31157"/>
    <n v="0"/>
    <x v="19"/>
    <s v="Spirit 11"/>
    <n v="2064"/>
    <x v="10"/>
    <x v="7"/>
  </r>
  <r>
    <n v="75"/>
    <d v="2074-05-21T00:00:00"/>
    <s v="MC-28"/>
    <s v="49.52S, 104.10E"/>
    <n v="65"/>
    <n v="5076"/>
    <n v="5076"/>
    <x v="18"/>
    <s v="Rosetta 22"/>
    <n v="2071"/>
    <x v="11"/>
    <x v="5"/>
  </r>
  <r>
    <n v="61"/>
    <d v="2074-03-31T00:00:00"/>
    <s v="MC-30"/>
    <s v="68.62S, 26.25W"/>
    <n v="241"/>
    <n v="20205"/>
    <n v="0"/>
    <x v="15"/>
    <s v="Opportunity 19"/>
    <n v="2069"/>
    <x v="11"/>
    <x v="3"/>
  </r>
  <r>
    <n v="47"/>
    <d v="2076-05-05T00:00:00"/>
    <s v="MC-11"/>
    <s v="15.13N, 23.69W"/>
    <n v="32"/>
    <n v="3764"/>
    <n v="3764"/>
    <x v="22"/>
    <s v="Spirit 14"/>
    <n v="2065"/>
    <x v="6"/>
    <x v="11"/>
  </r>
  <r>
    <n v="4"/>
    <d v="2055-04-13T00:00:00"/>
    <s v="MC-26"/>
    <s v="54.50S, 41.59W"/>
    <n v="137"/>
    <n v="22220"/>
    <n v="0"/>
    <x v="13"/>
    <s v="Mariner 9"/>
    <n v="2051"/>
    <x v="9"/>
    <x v="6"/>
  </r>
  <r>
    <n v="49"/>
    <d v="2069-04-28T00:00:00"/>
    <s v="MC-19"/>
    <s v="26.14S, 29.99W"/>
    <n v="54"/>
    <n v="3612"/>
    <n v="3612"/>
    <x v="14"/>
    <s v="Spirit 16"/>
    <n v="2066"/>
    <x v="12"/>
    <x v="5"/>
  </r>
  <r>
    <n v="95"/>
    <d v="2071-10-25T00:00:00"/>
    <s v="MC-17"/>
    <s v="9.19S, 91.38W"/>
    <n v="45"/>
    <n v="7279"/>
    <n v="7279"/>
    <x v="20"/>
    <s v="Dawn 6"/>
    <n v="2067"/>
    <x v="19"/>
    <x v="6"/>
  </r>
  <r>
    <n v="80"/>
    <d v="2068-12-24T00:00:00"/>
    <s v="MC-02"/>
    <s v="49.21N, 164.88W"/>
    <n v="90"/>
    <n v="9985"/>
    <n v="9985"/>
    <x v="29"/>
    <s v="Phoenix 2"/>
    <n v="2067"/>
    <x v="18"/>
    <x v="4"/>
  </r>
  <r>
    <n v="69"/>
    <d v="2072-07-23T00:00:00"/>
    <s v="MC-07"/>
    <s v="49.85N, 158.36E"/>
    <n v="54"/>
    <n v="9074"/>
    <n v="9074"/>
    <x v="4"/>
    <s v="Rosetta 13"/>
    <n v="2069"/>
    <x v="5"/>
    <x v="5"/>
  </r>
  <r>
    <n v="86"/>
    <d v="2074-10-27T00:00:00"/>
    <s v="MC-01"/>
    <s v="84.93N, 111.25E"/>
    <n v="63"/>
    <n v="26004"/>
    <n v="26004"/>
    <x v="19"/>
    <s v="Phoenix 16"/>
    <n v="2071"/>
    <x v="11"/>
    <x v="5"/>
  </r>
  <r>
    <n v="71"/>
    <d v="2071-12-22T00:00:00"/>
    <s v="MC-24"/>
    <s v="39.22S, 149.60W"/>
    <n v="90"/>
    <n v="23366"/>
    <n v="23366"/>
    <x v="10"/>
    <s v="Rosetta 15"/>
    <n v="2070"/>
    <x v="19"/>
    <x v="4"/>
  </r>
  <r>
    <n v="12"/>
    <d v="2057-06-22T00:00:00"/>
    <s v="MC-09"/>
    <s v="7.32N, 105.92W"/>
    <n v="212"/>
    <n v="1656"/>
    <n v="0"/>
    <x v="5"/>
    <s v="Mariner 20"/>
    <n v="2055"/>
    <x v="16"/>
    <x v="1"/>
  </r>
  <r>
    <n v="10"/>
    <d v="2062-09-02T00:00:00"/>
    <s v="MC-19"/>
    <s v="17.99S, 42.06W"/>
    <n v="264"/>
    <n v="9985"/>
    <n v="0"/>
    <x v="14"/>
    <s v="Mariner 15"/>
    <n v="2054"/>
    <x v="20"/>
    <x v="8"/>
  </r>
  <r>
    <n v="97"/>
    <d v="2071-06-02T00:00:00"/>
    <s v="MC-01"/>
    <s v="89.97N, 21.57W"/>
    <n v="72"/>
    <n v="2324"/>
    <n v="2324"/>
    <x v="19"/>
    <s v="Perseverance 4"/>
    <n v="2069"/>
    <x v="19"/>
    <x v="1"/>
  </r>
  <r>
    <n v="10"/>
    <d v="2063-06-29T00:00:00"/>
    <s v="MC-19"/>
    <s v="15.94S, 39.30W"/>
    <n v="27"/>
    <n v="5076"/>
    <n v="5076"/>
    <x v="14"/>
    <s v="Mariner 15"/>
    <n v="2054"/>
    <x v="23"/>
    <x v="10"/>
  </r>
  <r>
    <n v="20"/>
    <d v="2058-05-12T00:00:00"/>
    <s v="MC-28"/>
    <s v="60.77S, 77.56E"/>
    <n v="63"/>
    <n v="3461"/>
    <n v="3461"/>
    <x v="18"/>
    <s v="Viking 15"/>
    <n v="2056"/>
    <x v="4"/>
    <x v="1"/>
  </r>
  <r>
    <n v="66"/>
    <d v="2072-01-28T00:00:00"/>
    <s v="MC-14"/>
    <s v="16.80N, 134.17E"/>
    <n v="137"/>
    <n v="2188"/>
    <n v="0"/>
    <x v="1"/>
    <s v="Rosetta 9"/>
    <n v="2067"/>
    <x v="5"/>
    <x v="3"/>
  </r>
  <r>
    <n v="69"/>
    <d v="2071-04-23T00:00:00"/>
    <s v="MC-07"/>
    <s v="56.10N, 172.86E"/>
    <n v="12"/>
    <n v="12605"/>
    <n v="12605"/>
    <x v="4"/>
    <s v="Rosetta 13"/>
    <n v="2069"/>
    <x v="19"/>
    <x v="1"/>
  </r>
  <r>
    <n v="94"/>
    <d v="2068-10-26T00:00:00"/>
    <s v="MC-22"/>
    <s v="28.37S, 127.14E"/>
    <n v="106"/>
    <n v="7052"/>
    <n v="0"/>
    <x v="9"/>
    <s v="Dawn 4"/>
    <n v="2066"/>
    <x v="18"/>
    <x v="1"/>
  </r>
  <r>
    <n v="54"/>
    <d v="2069-07-26T00:00:00"/>
    <s v="MC-14"/>
    <s v="2.75N, 109.88E"/>
    <n v="157"/>
    <n v="5622"/>
    <n v="0"/>
    <x v="1"/>
    <s v="Opportunity 6"/>
    <n v="2065"/>
    <x v="12"/>
    <x v="6"/>
  </r>
  <r>
    <n v="17"/>
    <d v="2063-03-21T00:00:00"/>
    <s v="MC-06"/>
    <s v="36.15N, 85.68E"/>
    <n v="117"/>
    <n v="8519"/>
    <n v="0"/>
    <x v="8"/>
    <s v="Viking 8"/>
    <n v="2054"/>
    <x v="23"/>
    <x v="10"/>
  </r>
  <r>
    <n v="56"/>
    <d v="2069-12-24T00:00:00"/>
    <s v="MC-18"/>
    <s v="12.64S, 65.33W"/>
    <n v="45"/>
    <n v="9670"/>
    <n v="9670"/>
    <x v="25"/>
    <s v="Opportunity 10"/>
    <n v="2067"/>
    <x v="12"/>
    <x v="1"/>
  </r>
  <r>
    <n v="44"/>
    <d v="2071-05-24T00:00:00"/>
    <s v="MC-07"/>
    <s v="43.75N, 127.97E"/>
    <n v="15"/>
    <n v="5812"/>
    <n v="5812"/>
    <x v="4"/>
    <s v="Spirit 11"/>
    <n v="2064"/>
    <x v="19"/>
    <x v="0"/>
  </r>
  <r>
    <n v="15"/>
    <d v="2055-01-27T00:00:00"/>
    <s v="MC-16"/>
    <s v="23.95S, 162.12W"/>
    <n v="163"/>
    <n v="1788"/>
    <n v="0"/>
    <x v="21"/>
    <s v="Viking 5"/>
    <n v="2053"/>
    <x v="9"/>
    <x v="1"/>
  </r>
  <r>
    <n v="41"/>
    <d v="2065-01-16T00:00:00"/>
    <s v="MC-05"/>
    <s v="61.78N, 26.65E"/>
    <n v="80"/>
    <n v="18486"/>
    <n v="18486"/>
    <x v="2"/>
    <s v="Spirit 5"/>
    <n v="2063"/>
    <x v="13"/>
    <x v="1"/>
  </r>
  <r>
    <n v="44"/>
    <d v="2070-06-29T00:00:00"/>
    <s v="MC-01"/>
    <s v="81.63N, 136.57E"/>
    <n v="20"/>
    <n v="11011"/>
    <n v="11011"/>
    <x v="19"/>
    <s v="Spirit 11"/>
    <n v="2064"/>
    <x v="10"/>
    <x v="7"/>
  </r>
  <r>
    <n v="99"/>
    <d v="2071-04-07T00:00:00"/>
    <s v="MC-05"/>
    <s v="50.05N, 31.67E"/>
    <n v="572"/>
    <n v="12605"/>
    <n v="0"/>
    <x v="2"/>
    <s v="Perseverance 6"/>
    <n v="2070"/>
    <x v="19"/>
    <x v="4"/>
  </r>
  <r>
    <n v="41"/>
    <d v="2065-08-08T00:00:00"/>
    <s v="MC-01"/>
    <s v="67.26N, 15.79E"/>
    <n v="90"/>
    <n v="2188"/>
    <n v="2188"/>
    <x v="19"/>
    <s v="Spirit 5"/>
    <n v="2063"/>
    <x v="13"/>
    <x v="1"/>
  </r>
  <r>
    <n v="82"/>
    <d v="2070-10-14T00:00:00"/>
    <s v="MC-23"/>
    <s v="23.18S, 172.50E"/>
    <n v="59"/>
    <n v="6006"/>
    <n v="6006"/>
    <x v="6"/>
    <s v="Phoenix 7"/>
    <n v="2068"/>
    <x v="10"/>
    <x v="1"/>
  </r>
  <r>
    <n v="29"/>
    <d v="2061-03-24T00:00:00"/>
    <s v="MC-24"/>
    <s v="46.50S, 154.12W"/>
    <n v="117"/>
    <n v="12178"/>
    <n v="0"/>
    <x v="10"/>
    <s v="Deimos 4"/>
    <n v="2058"/>
    <x v="0"/>
    <x v="5"/>
  </r>
  <r>
    <n v="9"/>
    <d v="2057-07-13T00:00:00"/>
    <s v="MC-19"/>
    <s v="22.18S, 28.08W"/>
    <n v="212"/>
    <n v="1656"/>
    <n v="0"/>
    <x v="14"/>
    <s v="Mariner 14"/>
    <n v="2054"/>
    <x v="16"/>
    <x v="5"/>
  </r>
  <r>
    <n v="69"/>
    <d v="2072-04-04T00:00:00"/>
    <s v="MC-07"/>
    <s v="53.54N, 144.69E"/>
    <n v="572"/>
    <n v="16330"/>
    <n v="0"/>
    <x v="4"/>
    <s v="Rosetta 13"/>
    <n v="2069"/>
    <x v="5"/>
    <x v="5"/>
  </r>
  <r>
    <n v="97"/>
    <d v="2071-01-27T00:00:00"/>
    <s v="MC-01"/>
    <s v="70.26N, 15.29W"/>
    <n v="128"/>
    <n v="3167"/>
    <n v="0"/>
    <x v="19"/>
    <s v="Perseverance 4"/>
    <n v="2069"/>
    <x v="19"/>
    <x v="1"/>
  </r>
  <r>
    <n v="21"/>
    <d v="2057-06-05T00:00:00"/>
    <s v="MC-09"/>
    <s v="3.77N, 121.30W"/>
    <n v="65"/>
    <n v="6409"/>
    <n v="6409"/>
    <x v="5"/>
    <s v="Viking 17"/>
    <n v="2056"/>
    <x v="16"/>
    <x v="4"/>
  </r>
  <r>
    <n v="14"/>
    <d v="2055-08-16T00:00:00"/>
    <s v="MC-11"/>
    <s v="21.27N, 13.80W"/>
    <n v="50"/>
    <n v="10313"/>
    <n v="10313"/>
    <x v="22"/>
    <s v="Viking 4"/>
    <n v="2053"/>
    <x v="9"/>
    <x v="1"/>
  </r>
  <r>
    <n v="65"/>
    <d v="2069-01-31T00:00:00"/>
    <s v="MC-19"/>
    <s v="15.12S, 17.21W"/>
    <n v="204"/>
    <n v="2599"/>
    <n v="0"/>
    <x v="14"/>
    <s v="Rosetta 8"/>
    <n v="2067"/>
    <x v="12"/>
    <x v="1"/>
  </r>
  <r>
    <n v="31"/>
    <d v="2060-02-27T00:00:00"/>
    <s v="MC-01"/>
    <s v="66.51N, 99.23W"/>
    <n v="1270"/>
    <n v="8519"/>
    <n v="0"/>
    <x v="19"/>
    <s v="Deimos 10"/>
    <n v="2059"/>
    <x v="14"/>
    <x v="4"/>
  </r>
  <r>
    <n v="10"/>
    <d v="2059-11-10T00:00:00"/>
    <s v="MC-18"/>
    <s v="28.79S, 74.23W"/>
    <n v="34"/>
    <n v="17000"/>
    <n v="17000"/>
    <x v="25"/>
    <s v="Mariner 15"/>
    <n v="2054"/>
    <x v="3"/>
    <x v="3"/>
  </r>
  <r>
    <n v="79"/>
    <d v="2074-07-03T00:00:00"/>
    <s v="MC-06"/>
    <s v="33.20N, 105.54E"/>
    <n v="163"/>
    <n v="2739"/>
    <n v="0"/>
    <x v="8"/>
    <s v="Rosetta 29"/>
    <n v="2073"/>
    <x v="11"/>
    <x v="4"/>
  </r>
  <r>
    <n v="24"/>
    <d v="2055-11-26T00:00:00"/>
    <s v="MC-29"/>
    <s v="43.16S, 139.07E"/>
    <n v="15"/>
    <n v="9670"/>
    <n v="9670"/>
    <x v="3"/>
    <s v="Phobos 3"/>
    <n v="2053"/>
    <x v="9"/>
    <x v="1"/>
  </r>
  <r>
    <n v="4"/>
    <d v="2057-08-30T00:00:00"/>
    <s v="MC-26"/>
    <s v="42.63S, 27.29W"/>
    <n v="47"/>
    <n v="7512"/>
    <n v="7512"/>
    <x v="13"/>
    <s v="Mariner 9"/>
    <n v="2051"/>
    <x v="16"/>
    <x v="7"/>
  </r>
  <r>
    <n v="56"/>
    <d v="2073-06-17T00:00:00"/>
    <s v="MC-18"/>
    <s v="17.87S, 87.20W"/>
    <n v="124"/>
    <n v="7279"/>
    <n v="0"/>
    <x v="25"/>
    <s v="Opportunity 10"/>
    <n v="2067"/>
    <x v="24"/>
    <x v="7"/>
  </r>
  <r>
    <n v="18"/>
    <d v="2060-02-18T00:00:00"/>
    <s v="MC-23"/>
    <s v="16.78S, 150.98E"/>
    <n v="416"/>
    <n v="9366"/>
    <n v="0"/>
    <x v="6"/>
    <s v="Viking 10"/>
    <n v="2055"/>
    <x v="14"/>
    <x v="3"/>
  </r>
  <r>
    <n v="12"/>
    <d v="2057-06-05T00:00:00"/>
    <s v="MC-09"/>
    <s v="7.29N, 121.00W"/>
    <n v="277"/>
    <n v="8255"/>
    <n v="0"/>
    <x v="5"/>
    <s v="Mariner 20"/>
    <n v="2055"/>
    <x v="16"/>
    <x v="1"/>
  </r>
  <r>
    <n v="89"/>
    <d v="2078-02-20T00:00:00"/>
    <s v="MC-25"/>
    <s v="42.54S, 118.79W"/>
    <n v="163"/>
    <n v="17000"/>
    <n v="0"/>
    <x v="16"/>
    <s v="Phoenix 22"/>
    <n v="2072"/>
    <x v="28"/>
    <x v="7"/>
  </r>
  <r>
    <n v="56"/>
    <d v="2075-04-21T00:00:00"/>
    <s v="MC-18"/>
    <s v="26.14S, 81.60W"/>
    <n v="39"/>
    <n v="6618"/>
    <n v="6618"/>
    <x v="25"/>
    <s v="Opportunity 10"/>
    <n v="2067"/>
    <x v="2"/>
    <x v="8"/>
  </r>
  <r>
    <n v="95"/>
    <d v="2073-01-29T00:00:00"/>
    <s v="MC-09"/>
    <s v="14.94N, 96.52W"/>
    <n v="30"/>
    <n v="1267"/>
    <n v="1267"/>
    <x v="5"/>
    <s v="Dawn 6"/>
    <n v="2067"/>
    <x v="24"/>
    <x v="7"/>
  </r>
  <r>
    <n v="38"/>
    <d v="2066-03-16T00:00:00"/>
    <s v="MC-01"/>
    <s v="74.37N, 98.65W"/>
    <n v="52"/>
    <n v="14025"/>
    <n v="14025"/>
    <x v="19"/>
    <s v="Pathfinder 7"/>
    <n v="2062"/>
    <x v="17"/>
    <x v="6"/>
  </r>
  <r>
    <n v="56"/>
    <d v="2071-09-15T00:00:00"/>
    <s v="MC-25"/>
    <s v="37.91S, 65.75W"/>
    <n v="277"/>
    <n v="10313"/>
    <n v="0"/>
    <x v="16"/>
    <s v="Opportunity 10"/>
    <n v="2067"/>
    <x v="19"/>
    <x v="6"/>
  </r>
  <r>
    <n v="58"/>
    <d v="2069-12-28T00:00:00"/>
    <s v="MC-26"/>
    <s v="63.48S, 6.63W"/>
    <n v="11"/>
    <n v="15700"/>
    <n v="15700"/>
    <x v="13"/>
    <s v="Opportunity 15"/>
    <n v="2068"/>
    <x v="12"/>
    <x v="4"/>
  </r>
  <r>
    <n v="38"/>
    <d v="2066-12-13T00:00:00"/>
    <s v="MC-01"/>
    <s v="71.49N, 110.41W"/>
    <n v="96"/>
    <n v="9074"/>
    <n v="9074"/>
    <x v="19"/>
    <s v="Pathfinder 7"/>
    <n v="2062"/>
    <x v="17"/>
    <x v="6"/>
  </r>
  <r>
    <n v="12"/>
    <d v="2058-09-05T00:00:00"/>
    <s v="MC-17"/>
    <s v="7.32S, 109.98W"/>
    <n v="57"/>
    <n v="6205"/>
    <n v="6205"/>
    <x v="20"/>
    <s v="Mariner 20"/>
    <n v="2055"/>
    <x v="4"/>
    <x v="5"/>
  </r>
  <r>
    <n v="99"/>
    <d v="2071-10-23T00:00:00"/>
    <s v="MC-05"/>
    <s v="35.13N, 24.84E"/>
    <n v="147"/>
    <n v="15700"/>
    <n v="0"/>
    <x v="2"/>
    <s v="Perseverance 6"/>
    <n v="2070"/>
    <x v="19"/>
    <x v="4"/>
  </r>
  <r>
    <n v="72"/>
    <d v="2075-12-04T00:00:00"/>
    <s v="MC-17"/>
    <s v="21.49S, 120.97W"/>
    <n v="212"/>
    <n v="9366"/>
    <n v="0"/>
    <x v="20"/>
    <s v="Rosetta 16"/>
    <n v="2071"/>
    <x v="2"/>
    <x v="6"/>
  </r>
  <r>
    <n v="18"/>
    <d v="2056-09-29T00:00:00"/>
    <s v="MC-23"/>
    <s v="29.46S, 179.12E"/>
    <n v="231"/>
    <n v="13054"/>
    <n v="0"/>
    <x v="6"/>
    <s v="Viking 10"/>
    <n v="2055"/>
    <x v="1"/>
    <x v="4"/>
  </r>
  <r>
    <n v="100"/>
    <d v="2072-04-02T00:00:00"/>
    <s v="MC-24"/>
    <s v="53.62S, 153.15W"/>
    <n v="231"/>
    <n v="5622"/>
    <n v="0"/>
    <x v="10"/>
    <s v="Perseverance 7"/>
    <n v="2070"/>
    <x v="5"/>
    <x v="1"/>
  </r>
  <r>
    <n v="8"/>
    <d v="2055-03-09T00:00:00"/>
    <s v="MC-27"/>
    <s v="32.54S, 11.56E"/>
    <n v="96"/>
    <n v="1138"/>
    <n v="1138"/>
    <x v="17"/>
    <s v="Mariner 13"/>
    <n v="2053"/>
    <x v="9"/>
    <x v="1"/>
  </r>
  <r>
    <n v="75"/>
    <d v="2074-03-08T00:00:00"/>
    <s v="MC-28"/>
    <s v="31.60S, 119.95E"/>
    <n v="631"/>
    <n v="2880"/>
    <n v="0"/>
    <x v="18"/>
    <s v="Rosetta 22"/>
    <n v="2071"/>
    <x v="11"/>
    <x v="5"/>
  </r>
  <r>
    <n v="76"/>
    <d v="2075-06-23T00:00:00"/>
    <s v="MC-07"/>
    <s v="32.26N, 161.82E"/>
    <n v="34"/>
    <n v="9985"/>
    <n v="9985"/>
    <x v="4"/>
    <s v="Rosetta 25"/>
    <n v="2072"/>
    <x v="2"/>
    <x v="5"/>
  </r>
  <r>
    <n v="20"/>
    <d v="2059-02-10T00:00:00"/>
    <s v="MC-27"/>
    <s v="59.53S, 58.79E"/>
    <n v="204"/>
    <n v="12605"/>
    <n v="0"/>
    <x v="17"/>
    <s v="Viking 15"/>
    <n v="2056"/>
    <x v="3"/>
    <x v="5"/>
  </r>
  <r>
    <n v="55"/>
    <d v="2068-11-30T00:00:00"/>
    <s v="MC-15"/>
    <s v="21.02N, 161.54E"/>
    <n v="75"/>
    <n v="883"/>
    <n v="883"/>
    <x v="12"/>
    <s v="Opportunity 7"/>
    <n v="2066"/>
    <x v="18"/>
    <x v="1"/>
  </r>
  <r>
    <n v="41"/>
    <d v="2064-07-14T00:00:00"/>
    <s v="MC-05"/>
    <s v="58.49N, 49.41E"/>
    <n v="124"/>
    <n v="56210"/>
    <n v="0"/>
    <x v="2"/>
    <s v="Spirit 5"/>
    <n v="2063"/>
    <x v="15"/>
    <x v="4"/>
  </r>
  <r>
    <n v="45"/>
    <d v="2065-10-09T00:00:00"/>
    <s v="MC-21"/>
    <s v="2.71S, 70.47E"/>
    <n v="72"/>
    <n v="5436"/>
    <n v="5436"/>
    <x v="27"/>
    <s v="Spirit 12"/>
    <n v="2064"/>
    <x v="13"/>
    <x v="4"/>
  </r>
  <r>
    <n v="91"/>
    <d v="2073-11-28T00:00:00"/>
    <s v="MC-01"/>
    <s v="72.91N, 140.12W"/>
    <n v="231"/>
    <n v="629"/>
    <n v="0"/>
    <x v="19"/>
    <s v="Phoenix 27"/>
    <n v="2073"/>
    <x v="24"/>
    <x v="9"/>
  </r>
  <r>
    <n v="87"/>
    <d v="2072-07-22T00:00:00"/>
    <s v="MC-19"/>
    <s v="24.46S, 26.77W"/>
    <n v="221"/>
    <n v="11011"/>
    <n v="0"/>
    <x v="14"/>
    <s v="Phoenix 17"/>
    <n v="2071"/>
    <x v="5"/>
    <x v="4"/>
  </r>
  <r>
    <n v="10"/>
    <d v="2062-11-16T00:00:00"/>
    <s v="MC-19"/>
    <s v="1.26S, 42.16W"/>
    <n v="188"/>
    <n v="5436"/>
    <n v="0"/>
    <x v="14"/>
    <s v="Mariner 15"/>
    <n v="2054"/>
    <x v="20"/>
    <x v="8"/>
  </r>
  <r>
    <n v="10"/>
    <d v="2062-09-19T00:00:00"/>
    <s v="MC-26"/>
    <s v="40.12S, 34.17W"/>
    <n v="54"/>
    <n v="4731"/>
    <n v="4731"/>
    <x v="13"/>
    <s v="Mariner 15"/>
    <n v="2054"/>
    <x v="20"/>
    <x v="8"/>
  </r>
  <r>
    <n v="70"/>
    <d v="2071-07-23T00:00:00"/>
    <s v="MC-19"/>
    <s v="24.88S, 35.63W"/>
    <n v="47"/>
    <n v="15109"/>
    <n v="15109"/>
    <x v="14"/>
    <s v="Rosetta 14"/>
    <n v="2069"/>
    <x v="19"/>
    <x v="1"/>
  </r>
  <r>
    <n v="22"/>
    <d v="2057-01-10T00:00:00"/>
    <s v="MC-13"/>
    <s v="15.53N, 61.43E"/>
    <n v="181"/>
    <n v="1526"/>
    <n v="0"/>
    <x v="0"/>
    <s v="Phobos 1"/>
    <n v="2053"/>
    <x v="16"/>
    <x v="6"/>
  </r>
  <r>
    <n v="32"/>
    <d v="2067-07-30T00:00:00"/>
    <s v="MC-17"/>
    <s v="25.91S, 114.82W"/>
    <n v="27"/>
    <n v="1788"/>
    <n v="1788"/>
    <x v="20"/>
    <s v="Deimos 11"/>
    <n v="2059"/>
    <x v="8"/>
    <x v="8"/>
  </r>
  <r>
    <n v="10"/>
    <d v="2063-07-17T00:00:00"/>
    <s v="MC-18"/>
    <s v="16.95S, 62.51W"/>
    <n v="90"/>
    <n v="2188"/>
    <n v="2188"/>
    <x v="25"/>
    <s v="Mariner 15"/>
    <n v="2054"/>
    <x v="23"/>
    <x v="10"/>
  </r>
  <r>
    <n v="55"/>
    <d v="2070-09-23T00:00:00"/>
    <s v="MC-15"/>
    <s v="28.11N, 163.68E"/>
    <n v="30"/>
    <n v="2599"/>
    <n v="2599"/>
    <x v="12"/>
    <s v="Opportunity 7"/>
    <n v="2066"/>
    <x v="10"/>
    <x v="6"/>
  </r>
  <r>
    <n v="34"/>
    <d v="2062-09-27T00:00:00"/>
    <s v="MC-14"/>
    <s v="11.16N, 108.69E"/>
    <n v="106"/>
    <n v="2324"/>
    <n v="0"/>
    <x v="1"/>
    <s v="Deimos 14"/>
    <n v="2060"/>
    <x v="20"/>
    <x v="1"/>
  </r>
  <r>
    <n v="83"/>
    <d v="2071-08-25T00:00:00"/>
    <s v="MC-06"/>
    <s v="64.17N, 66.20E"/>
    <n v="75"/>
    <n v="2880"/>
    <n v="2880"/>
    <x v="8"/>
    <s v="Phoenix 11"/>
    <n v="2069"/>
    <x v="19"/>
    <x v="1"/>
  </r>
  <r>
    <n v="5"/>
    <d v="2052-07-31T00:00:00"/>
    <s v="MC-21"/>
    <s v="9.16S, 67.53E"/>
    <n v="702"/>
    <n v="3461"/>
    <n v="0"/>
    <x v="27"/>
    <s v="Mariner 10"/>
    <n v="2051"/>
    <x v="7"/>
    <x v="4"/>
  </r>
  <r>
    <n v="45"/>
    <d v="2066-01-21T00:00:00"/>
    <s v="MC-21"/>
    <s v="9.88S, 76.56E"/>
    <n v="47"/>
    <n v="5812"/>
    <n v="5812"/>
    <x v="27"/>
    <s v="Spirit 12"/>
    <n v="2064"/>
    <x v="17"/>
    <x v="1"/>
  </r>
  <r>
    <n v="52"/>
    <d v="2068-10-25T00:00:00"/>
    <s v="MC-17"/>
    <s v="2.80S, 108.10W"/>
    <n v="93"/>
    <n v="1138"/>
    <n v="1138"/>
    <x v="20"/>
    <s v="Opportunity 4"/>
    <n v="2065"/>
    <x v="18"/>
    <x v="5"/>
  </r>
  <r>
    <n v="58"/>
    <d v="2070-06-20T00:00:00"/>
    <s v="MC-30"/>
    <s v="70.21S, 16.45W"/>
    <n v="61"/>
    <n v="8255"/>
    <n v="8255"/>
    <x v="15"/>
    <s v="Opportunity 15"/>
    <n v="2068"/>
    <x v="10"/>
    <x v="1"/>
  </r>
  <r>
    <n v="76"/>
    <d v="2077-07-03T00:00:00"/>
    <s v="MC-02"/>
    <s v="60.00N, 174.41W"/>
    <n v="169"/>
    <n v="21171"/>
    <n v="0"/>
    <x v="29"/>
    <s v="Rosetta 25"/>
    <n v="2072"/>
    <x v="25"/>
    <x v="3"/>
  </r>
  <r>
    <n v="19"/>
    <d v="2057-11-17T00:00:00"/>
    <s v="MC-07"/>
    <s v="60.89N, 157.09E"/>
    <n v="175"/>
    <n v="2461"/>
    <n v="0"/>
    <x v="4"/>
    <s v="Viking 13"/>
    <n v="2056"/>
    <x v="16"/>
    <x v="4"/>
  </r>
  <r>
    <n v="85"/>
    <d v="2071-08-24T00:00:00"/>
    <s v="MC-14"/>
    <s v="4.24N, 93.04E"/>
    <n v="241"/>
    <n v="883"/>
    <n v="0"/>
    <x v="1"/>
    <s v="Phoenix 13"/>
    <n v="2070"/>
    <x v="19"/>
    <x v="4"/>
  </r>
  <r>
    <n v="79"/>
    <d v="2075-07-29T00:00:00"/>
    <s v="MC-14"/>
    <s v="10.40N, 105.94E"/>
    <n v="631"/>
    <n v="7052"/>
    <n v="0"/>
    <x v="1"/>
    <s v="Rosetta 29"/>
    <n v="2073"/>
    <x v="2"/>
    <x v="1"/>
  </r>
  <r>
    <n v="34"/>
    <d v="2065-02-22T00:00:00"/>
    <s v="MC-14"/>
    <s v="18.41N, 120.74E"/>
    <n v="34"/>
    <n v="4398"/>
    <n v="4398"/>
    <x v="1"/>
    <s v="Deimos 14"/>
    <n v="2060"/>
    <x v="13"/>
    <x v="3"/>
  </r>
  <r>
    <n v="34"/>
    <d v="2061-11-15T00:00:00"/>
    <s v="MC-06"/>
    <s v="39.12N, 98.60E"/>
    <n v="344"/>
    <n v="1010"/>
    <n v="0"/>
    <x v="8"/>
    <s v="Deimos 14"/>
    <n v="2060"/>
    <x v="0"/>
    <x v="4"/>
  </r>
  <r>
    <n v="47"/>
    <d v="2069-04-19T00:00:00"/>
    <s v="MC-12"/>
    <s v="1.78N, 2.62E"/>
    <n v="344"/>
    <n v="1138"/>
    <n v="0"/>
    <x v="11"/>
    <s v="Spirit 14"/>
    <n v="2065"/>
    <x v="12"/>
    <x v="6"/>
  </r>
  <r>
    <n v="6"/>
    <d v="2054-06-06T00:00:00"/>
    <s v="MC-01"/>
    <s v="84.12N, 139.66E"/>
    <n v="307"/>
    <n v="41937"/>
    <n v="0"/>
    <x v="19"/>
    <s v="Mariner 11"/>
    <n v="2052"/>
    <x v="21"/>
    <x v="1"/>
  </r>
  <r>
    <n v="14"/>
    <d v="2055-10-29T00:00:00"/>
    <s v="MC-11"/>
    <s v="8.90N, 18.76W"/>
    <n v="124"/>
    <n v="1267"/>
    <n v="0"/>
    <x v="22"/>
    <s v="Viking 4"/>
    <n v="2053"/>
    <x v="9"/>
    <x v="1"/>
  </r>
  <r>
    <n v="87"/>
    <d v="2072-03-03T00:00:00"/>
    <s v="MC-26"/>
    <s v="42.04S, 23.95W"/>
    <n v="41"/>
    <n v="2880"/>
    <n v="2880"/>
    <x v="13"/>
    <s v="Phoenix 17"/>
    <n v="2071"/>
    <x v="5"/>
    <x v="4"/>
  </r>
  <r>
    <n v="88"/>
    <d v="2072-08-26T00:00:00"/>
    <s v="MC-19"/>
    <s v="10.32S, 21.68W"/>
    <n v="181"/>
    <n v="3612"/>
    <n v="0"/>
    <x v="14"/>
    <s v="Phoenix 19"/>
    <n v="2071"/>
    <x v="5"/>
    <x v="4"/>
  </r>
  <r>
    <n v="28"/>
    <d v="2059-01-30T00:00:00"/>
    <s v="MC-30"/>
    <s v="85.37S, 74.86W"/>
    <n v="22"/>
    <n v="41937"/>
    <n v="41937"/>
    <x v="15"/>
    <s v="Deimos 3"/>
    <n v="2058"/>
    <x v="3"/>
    <x v="4"/>
  </r>
  <r>
    <n v="46"/>
    <d v="2066-12-03T00:00:00"/>
    <s v="MC-25"/>
    <s v="63.83S, 118.29W"/>
    <n v="204"/>
    <n v="5812"/>
    <n v="0"/>
    <x v="16"/>
    <s v="Spirit 13"/>
    <n v="2065"/>
    <x v="17"/>
    <x v="4"/>
  </r>
  <r>
    <n v="42"/>
    <d v="2070-12-28T00:00:00"/>
    <s v="MC-08"/>
    <s v="5.69N, 179.55W"/>
    <n v="41"/>
    <n v="3919"/>
    <n v="3919"/>
    <x v="28"/>
    <s v="Spirit 6"/>
    <n v="2063"/>
    <x v="10"/>
    <x v="0"/>
  </r>
  <r>
    <n v="95"/>
    <d v="2070-12-01T00:00:00"/>
    <s v="MC-10"/>
    <s v="6.62N, 81.66W"/>
    <n v="61"/>
    <n v="1267"/>
    <n v="1267"/>
    <x v="23"/>
    <s v="Dawn 6"/>
    <n v="2067"/>
    <x v="10"/>
    <x v="5"/>
  </r>
  <r>
    <n v="22"/>
    <d v="2055-12-13T00:00:00"/>
    <s v="MC-13"/>
    <s v="21.53N, 51.50E"/>
    <n v="147"/>
    <n v="1396"/>
    <n v="0"/>
    <x v="0"/>
    <s v="Phobos 1"/>
    <n v="2053"/>
    <x v="9"/>
    <x v="1"/>
  </r>
  <r>
    <n v="78"/>
    <d v="2075-01-19T00:00:00"/>
    <s v="MC-16"/>
    <s v="7.46S, 165.59W"/>
    <n v="181"/>
    <n v="1788"/>
    <n v="0"/>
    <x v="21"/>
    <s v="Rosetta 28"/>
    <n v="2073"/>
    <x v="2"/>
    <x v="1"/>
  </r>
  <r>
    <n v="70"/>
    <d v="2070-11-15T00:00:00"/>
    <s v="MC-19"/>
    <s v="28.18S, 42.93W"/>
    <n v="15"/>
    <n v="14551"/>
    <n v="14551"/>
    <x v="14"/>
    <s v="Rosetta 14"/>
    <n v="2069"/>
    <x v="10"/>
    <x v="4"/>
  </r>
  <r>
    <n v="33"/>
    <d v="2061-01-09T00:00:00"/>
    <s v="MC-01"/>
    <s v="66.69N, 53.38E"/>
    <n v="389"/>
    <n v="6205"/>
    <n v="0"/>
    <x v="19"/>
    <s v="Deimos 13"/>
    <n v="2060"/>
    <x v="0"/>
    <x v="4"/>
  </r>
  <r>
    <n v="82"/>
    <d v="2071-08-06T00:00:00"/>
    <s v="MC-29"/>
    <s v="46.59S, 172.40E"/>
    <n v="30"/>
    <n v="16330"/>
    <n v="16330"/>
    <x v="3"/>
    <s v="Phoenix 7"/>
    <n v="2068"/>
    <x v="19"/>
    <x v="5"/>
  </r>
  <r>
    <n v="99"/>
    <d v="2073-03-04T00:00:00"/>
    <s v="MC-12"/>
    <s v="27.01N, 4.00E"/>
    <n v="1270"/>
    <n v="3764"/>
    <n v="0"/>
    <x v="11"/>
    <s v="Perseverance 6"/>
    <n v="2070"/>
    <x v="24"/>
    <x v="5"/>
  </r>
  <r>
    <n v="20"/>
    <d v="2057-12-01T00:00:00"/>
    <s v="MC-28"/>
    <s v="46.16S, 64.89E"/>
    <n v="157"/>
    <n v="56210"/>
    <n v="0"/>
    <x v="18"/>
    <s v="Viking 15"/>
    <n v="2056"/>
    <x v="16"/>
    <x v="4"/>
  </r>
  <r>
    <n v="26"/>
    <d v="2056-09-09T00:00:00"/>
    <s v="MC-20"/>
    <s v="26.84S, 41.22E"/>
    <n v="307"/>
    <n v="6618"/>
    <n v="0"/>
    <x v="26"/>
    <s v="Phobos 5"/>
    <n v="2054"/>
    <x v="1"/>
    <x v="1"/>
  </r>
  <r>
    <n v="5"/>
    <d v="2057-05-25T00:00:00"/>
    <s v="MC-13"/>
    <s v="28.43N, 72.33E"/>
    <n v="188"/>
    <n v="13054"/>
    <n v="0"/>
    <x v="0"/>
    <s v="Mariner 10"/>
    <n v="2051"/>
    <x v="16"/>
    <x v="7"/>
  </r>
  <r>
    <n v="27"/>
    <d v="2063-11-10T00:00:00"/>
    <s v="MC-30"/>
    <s v="77.42S, 86.00E"/>
    <n v="307"/>
    <n v="13527"/>
    <n v="0"/>
    <x v="15"/>
    <s v="Phobos 6"/>
    <n v="2054"/>
    <x v="23"/>
    <x v="10"/>
  </r>
  <r>
    <n v="82"/>
    <d v="2070-07-31T00:00:00"/>
    <s v="MC-29"/>
    <s v="48.74S, 136.95E"/>
    <n v="77"/>
    <n v="8791"/>
    <n v="8791"/>
    <x v="3"/>
    <s v="Phoenix 7"/>
    <n v="2068"/>
    <x v="10"/>
    <x v="1"/>
  </r>
  <r>
    <n v="94"/>
    <d v="2072-11-06T00:00:00"/>
    <s v="MC-29"/>
    <s v="34.17S, 161.94E"/>
    <n v="117"/>
    <n v="3461"/>
    <n v="0"/>
    <x v="3"/>
    <s v="Dawn 4"/>
    <n v="2066"/>
    <x v="5"/>
    <x v="7"/>
  </r>
  <r>
    <n v="6"/>
    <d v="2053-10-28T00:00:00"/>
    <s v="MC-01"/>
    <s v="79.26N, 141.10E"/>
    <n v="365"/>
    <n v="5622"/>
    <n v="0"/>
    <x v="19"/>
    <s v="Mariner 11"/>
    <n v="2052"/>
    <x v="22"/>
    <x v="4"/>
  </r>
  <r>
    <n v="84"/>
    <d v="2071-11-10T00:00:00"/>
    <s v="MC-07"/>
    <s v="50.47N, 121.34E"/>
    <n v="15"/>
    <n v="101649"/>
    <n v="101649"/>
    <x v="4"/>
    <s v="Phoenix 12"/>
    <n v="2069"/>
    <x v="19"/>
    <x v="1"/>
  </r>
  <r>
    <n v="85"/>
    <d v="2073-02-11T00:00:00"/>
    <s v="MC-21"/>
    <s v="10.33S, 73.92E"/>
    <n v="204"/>
    <n v="4076"/>
    <n v="0"/>
    <x v="27"/>
    <s v="Phoenix 13"/>
    <n v="2070"/>
    <x v="24"/>
    <x v="5"/>
  </r>
  <r>
    <n v="46"/>
    <d v="2066-10-09T00:00:00"/>
    <s v="MC-25"/>
    <s v="60.87S, 110.68W"/>
    <n v="325"/>
    <n v="8255"/>
    <n v="0"/>
    <x v="16"/>
    <s v="Spirit 13"/>
    <n v="2065"/>
    <x v="17"/>
    <x v="4"/>
  </r>
  <r>
    <n v="39"/>
    <d v="2065-09-12T00:00:00"/>
    <s v="MC-29"/>
    <s v="49.04S, 173.31E"/>
    <n v="88"/>
    <n v="6618"/>
    <n v="6618"/>
    <x v="3"/>
    <s v="Pathfinder 9"/>
    <n v="2062"/>
    <x v="13"/>
    <x v="5"/>
  </r>
  <r>
    <n v="86"/>
    <d v="2075-06-07T00:00:00"/>
    <s v="MC-01"/>
    <s v="67.58N, 130.39E"/>
    <n v="212"/>
    <n v="3612"/>
    <n v="0"/>
    <x v="19"/>
    <s v="Phoenix 16"/>
    <n v="2071"/>
    <x v="2"/>
    <x v="6"/>
  </r>
  <r>
    <n v="35"/>
    <d v="2064-06-26T00:00:00"/>
    <s v="MC-17"/>
    <s v="23.42S, 96.87W"/>
    <n v="96"/>
    <n v="11011"/>
    <n v="11011"/>
    <x v="20"/>
    <s v="Pathfinder 2"/>
    <n v="2060"/>
    <x v="15"/>
    <x v="6"/>
  </r>
  <r>
    <n v="22"/>
    <d v="2056-08-30T00:00:00"/>
    <s v="MC-12"/>
    <s v="22.67N, 17.36E"/>
    <n v="204"/>
    <n v="2324"/>
    <n v="0"/>
    <x v="11"/>
    <s v="Phobos 1"/>
    <n v="2053"/>
    <x v="1"/>
    <x v="5"/>
  </r>
  <r>
    <n v="31"/>
    <d v="2062-06-16T00:00:00"/>
    <s v="MC-03"/>
    <s v="56.30N, 79.49W"/>
    <n v="482"/>
    <n v="20205"/>
    <n v="0"/>
    <x v="24"/>
    <s v="Deimos 10"/>
    <n v="2059"/>
    <x v="20"/>
    <x v="5"/>
  </r>
  <r>
    <n v="17"/>
    <d v="2059-01-27T00:00:00"/>
    <s v="MC-13"/>
    <s v="22.98N, 86.37E"/>
    <n v="88"/>
    <n v="12605"/>
    <n v="12605"/>
    <x v="0"/>
    <s v="Viking 8"/>
    <n v="2054"/>
    <x v="3"/>
    <x v="3"/>
  </r>
  <r>
    <n v="17"/>
    <d v="2062-11-12T00:00:00"/>
    <s v="MC-13"/>
    <s v="18.41N, 77.19E"/>
    <n v="416"/>
    <n v="8000"/>
    <n v="0"/>
    <x v="0"/>
    <s v="Viking 8"/>
    <n v="2054"/>
    <x v="20"/>
    <x v="8"/>
  </r>
  <r>
    <n v="38"/>
    <d v="2067-05-09T00:00:00"/>
    <s v="MC-02"/>
    <s v="61.07N, 124.06W"/>
    <n v="221"/>
    <n v="56210"/>
    <n v="0"/>
    <x v="29"/>
    <s v="Pathfinder 7"/>
    <n v="2062"/>
    <x v="8"/>
    <x v="3"/>
  </r>
  <r>
    <n v="7"/>
    <d v="2054-08-26T00:00:00"/>
    <s v="MC-03"/>
    <s v="62.18N, 61.57W"/>
    <n v="1270"/>
    <n v="1788"/>
    <n v="0"/>
    <x v="24"/>
    <s v="Mariner 12"/>
    <n v="2053"/>
    <x v="21"/>
    <x v="4"/>
  </r>
  <r>
    <n v="38"/>
    <d v="2067-03-15T00:00:00"/>
    <s v="MC-01"/>
    <s v="83.57N, 128.61W"/>
    <n v="67"/>
    <n v="23366"/>
    <n v="23366"/>
    <x v="19"/>
    <s v="Pathfinder 7"/>
    <n v="2062"/>
    <x v="8"/>
    <x v="3"/>
  </r>
  <r>
    <n v="89"/>
    <d v="2074-10-22T00:00:00"/>
    <s v="MC-30"/>
    <s v="78.66S, 110.91W"/>
    <n v="20"/>
    <n v="19313"/>
    <n v="19313"/>
    <x v="15"/>
    <s v="Phoenix 22"/>
    <n v="2072"/>
    <x v="11"/>
    <x v="1"/>
  </r>
  <r>
    <n v="31"/>
    <d v="2060-01-22T00:00:00"/>
    <s v="MC-01"/>
    <s v="78.75N, 111.02W"/>
    <n v="524"/>
    <n v="5622"/>
    <n v="0"/>
    <x v="19"/>
    <s v="Deimos 10"/>
    <n v="2059"/>
    <x v="14"/>
    <x v="4"/>
  </r>
  <r>
    <n v="47"/>
    <d v="2072-08-21T00:00:00"/>
    <s v="MC-11"/>
    <s v="5.99N, 38.14W"/>
    <n v="77"/>
    <n v="5812"/>
    <n v="5812"/>
    <x v="22"/>
    <s v="Spirit 14"/>
    <n v="2065"/>
    <x v="5"/>
    <x v="0"/>
  </r>
  <r>
    <n v="82"/>
    <d v="2071-06-01T00:00:00"/>
    <s v="MC-29"/>
    <s v="45.17S, 167.93E"/>
    <n v="34"/>
    <n v="6832"/>
    <n v="6832"/>
    <x v="3"/>
    <s v="Phoenix 7"/>
    <n v="2068"/>
    <x v="19"/>
    <x v="5"/>
  </r>
  <r>
    <n v="78"/>
    <d v="2075-06-21T00:00:00"/>
    <s v="MC-08"/>
    <s v="8.72N, 156.79W"/>
    <n v="93"/>
    <n v="1788"/>
    <n v="1788"/>
    <x v="28"/>
    <s v="Rosetta 28"/>
    <n v="2073"/>
    <x v="2"/>
    <x v="1"/>
  </r>
  <r>
    <n v="27"/>
    <d v="2061-06-20T00:00:00"/>
    <s v="MC-28"/>
    <s v="56.00S, 96.93E"/>
    <n v="277"/>
    <n v="6205"/>
    <n v="0"/>
    <x v="18"/>
    <s v="Phobos 6"/>
    <n v="2054"/>
    <x v="0"/>
    <x v="0"/>
  </r>
  <r>
    <n v="65"/>
    <d v="2069-02-26T00:00:00"/>
    <s v="MC-19"/>
    <s v="18.13S, 6.11W"/>
    <n v="34"/>
    <n v="6006"/>
    <n v="6006"/>
    <x v="14"/>
    <s v="Rosetta 8"/>
    <n v="2067"/>
    <x v="12"/>
    <x v="1"/>
  </r>
  <r>
    <n v="19"/>
    <d v="2058-02-17T00:00:00"/>
    <s v="MC-07"/>
    <s v="56.56N, 158.43E"/>
    <n v="52"/>
    <n v="18486"/>
    <n v="18486"/>
    <x v="4"/>
    <s v="Viking 13"/>
    <n v="2056"/>
    <x v="4"/>
    <x v="1"/>
  </r>
  <r>
    <n v="70"/>
    <d v="2071-05-27T00:00:00"/>
    <s v="MC-18"/>
    <s v="29.03S, 52.23W"/>
    <n v="152"/>
    <n v="5255"/>
    <n v="0"/>
    <x v="25"/>
    <s v="Rosetta 14"/>
    <n v="2069"/>
    <x v="19"/>
    <x v="1"/>
  </r>
  <r>
    <n v="76"/>
    <d v="2077-03-12T00:00:00"/>
    <s v="MC-08"/>
    <s v="22.14N, 172.48W"/>
    <n v="117"/>
    <n v="9670"/>
    <n v="0"/>
    <x v="28"/>
    <s v="Rosetta 25"/>
    <n v="2072"/>
    <x v="25"/>
    <x v="3"/>
  </r>
  <r>
    <n v="12"/>
    <d v="2056-11-08T00:00:00"/>
    <s v="MC-17"/>
    <s v="6.49S, 117.37W"/>
    <n v="63"/>
    <n v="1010"/>
    <n v="1010"/>
    <x v="20"/>
    <s v="Mariner 20"/>
    <n v="2055"/>
    <x v="1"/>
    <x v="4"/>
  </r>
  <r>
    <n v="31"/>
    <d v="2060-07-17T00:00:00"/>
    <s v="MC-01"/>
    <s v="71.74N, 78.41W"/>
    <n v="24"/>
    <n v="22220"/>
    <n v="22220"/>
    <x v="19"/>
    <s v="Deimos 10"/>
    <n v="2059"/>
    <x v="14"/>
    <x v="4"/>
  </r>
  <r>
    <n v="20"/>
    <d v="2058-11-04T00:00:00"/>
    <s v="MC-28"/>
    <s v="55.28S, 65.96E"/>
    <n v="791"/>
    <n v="15109"/>
    <n v="0"/>
    <x v="18"/>
    <s v="Viking 15"/>
    <n v="2056"/>
    <x v="4"/>
    <x v="1"/>
  </r>
  <r>
    <n v="69"/>
    <d v="2073-02-05T00:00:00"/>
    <s v="MC-01"/>
    <s v="71.67N, 172.03E"/>
    <n v="20"/>
    <n v="10654"/>
    <n v="10654"/>
    <x v="19"/>
    <s v="Rosetta 13"/>
    <n v="2069"/>
    <x v="24"/>
    <x v="6"/>
  </r>
  <r>
    <n v="68"/>
    <d v="2069-08-13T00:00:00"/>
    <s v="MC-14"/>
    <s v="29.98N, 103.27E"/>
    <n v="212"/>
    <n v="3919"/>
    <n v="0"/>
    <x v="1"/>
    <s v="Rosetta 11"/>
    <n v="2068"/>
    <x v="12"/>
    <x v="4"/>
  </r>
  <r>
    <n v="44"/>
    <d v="2072-04-09T00:00:00"/>
    <s v="MC-01"/>
    <s v="70.12N, 114.53E"/>
    <n v="96"/>
    <n v="63326"/>
    <n v="63326"/>
    <x v="19"/>
    <s v="Spirit 11"/>
    <n v="2064"/>
    <x v="5"/>
    <x v="8"/>
  </r>
  <r>
    <n v="83"/>
    <d v="2072-08-11T00:00:00"/>
    <s v="MC-06"/>
    <s v="38.11N, 65.71E"/>
    <n v="277"/>
    <n v="1010"/>
    <n v="0"/>
    <x v="8"/>
    <s v="Phoenix 11"/>
    <n v="2069"/>
    <x v="5"/>
    <x v="5"/>
  </r>
  <r>
    <n v="21"/>
    <d v="2057-11-13T00:00:00"/>
    <s v="MC-17"/>
    <s v="21.24S, 131.31W"/>
    <n v="791"/>
    <n v="883"/>
    <n v="0"/>
    <x v="20"/>
    <s v="Viking 17"/>
    <n v="2056"/>
    <x v="16"/>
    <x v="4"/>
  </r>
  <r>
    <n v="28"/>
    <d v="2060-03-29T00:00:00"/>
    <s v="MC-30"/>
    <s v="72.52S, 71.06W"/>
    <n v="137"/>
    <n v="6006"/>
    <n v="0"/>
    <x v="15"/>
    <s v="Deimos 3"/>
    <n v="2058"/>
    <x v="14"/>
    <x v="1"/>
  </r>
  <r>
    <n v="7"/>
    <d v="2054-04-12T00:00:00"/>
    <s v="MC-04"/>
    <s v="59.31N, 57.66W"/>
    <n v="27"/>
    <n v="14551"/>
    <n v="14551"/>
    <x v="7"/>
    <s v="Mariner 12"/>
    <n v="2053"/>
    <x v="21"/>
    <x v="4"/>
  </r>
  <r>
    <n v="77"/>
    <d v="2077-05-03T00:00:00"/>
    <s v="MC-22"/>
    <s v="18.70S, 96.13E"/>
    <n v="59"/>
    <n v="3167"/>
    <n v="3167"/>
    <x v="9"/>
    <s v="Rosetta 27"/>
    <n v="2073"/>
    <x v="25"/>
    <x v="6"/>
  </r>
  <r>
    <n v="37"/>
    <d v="2063-11-08T00:00:00"/>
    <s v="MC-15"/>
    <s v="19.80N, 143.55E"/>
    <n v="100"/>
    <n v="8255"/>
    <n v="8255"/>
    <x v="12"/>
    <s v="Pathfinder 5"/>
    <n v="2061"/>
    <x v="23"/>
    <x v="1"/>
  </r>
  <r>
    <n v="42"/>
    <d v="2067-09-15T00:00:00"/>
    <s v="MC-07"/>
    <s v="48.41N, 145.14E"/>
    <n v="15"/>
    <n v="9985"/>
    <n v="9985"/>
    <x v="4"/>
    <s v="Spirit 6"/>
    <n v="2063"/>
    <x v="8"/>
    <x v="6"/>
  </r>
  <r>
    <n v="5"/>
    <d v="2059-01-08T00:00:00"/>
    <s v="MC-20"/>
    <s v="19.51S, 41.16E"/>
    <n v="482"/>
    <n v="9366"/>
    <n v="0"/>
    <x v="26"/>
    <s v="Mariner 10"/>
    <n v="2051"/>
    <x v="3"/>
    <x v="8"/>
  </r>
  <r>
    <n v="56"/>
    <d v="2075-01-22T00:00:00"/>
    <s v="MC-25"/>
    <s v="43.67S, 88.95W"/>
    <n v="163"/>
    <n v="629"/>
    <n v="0"/>
    <x v="16"/>
    <s v="Opportunity 10"/>
    <n v="2067"/>
    <x v="2"/>
    <x v="8"/>
  </r>
  <r>
    <n v="95"/>
    <d v="2071-01-10T00:00:00"/>
    <s v="MC-18"/>
    <s v="7.80S, 79.34W"/>
    <n v="52"/>
    <n v="5436"/>
    <n v="5436"/>
    <x v="25"/>
    <s v="Dawn 6"/>
    <n v="2067"/>
    <x v="19"/>
    <x v="6"/>
  </r>
  <r>
    <n v="61"/>
    <d v="2072-10-04T00:00:00"/>
    <s v="MC-26"/>
    <s v="49.37S, 27.54W"/>
    <n v="137"/>
    <n v="22220"/>
    <n v="0"/>
    <x v="13"/>
    <s v="Opportunity 19"/>
    <n v="2069"/>
    <x v="5"/>
    <x v="5"/>
  </r>
  <r>
    <n v="10"/>
    <d v="2058-08-06T00:00:00"/>
    <s v="MC-18"/>
    <s v="12.42S, 55.35W"/>
    <n v="152"/>
    <n v="1138"/>
    <n v="0"/>
    <x v="25"/>
    <s v="Mariner 15"/>
    <n v="2054"/>
    <x v="4"/>
    <x v="6"/>
  </r>
  <r>
    <n v="77"/>
    <d v="2076-09-05T00:00:00"/>
    <s v="MC-28"/>
    <s v="33.05S, 103.18E"/>
    <n v="447"/>
    <n v="15109"/>
    <n v="0"/>
    <x v="18"/>
    <s v="Rosetta 27"/>
    <n v="2073"/>
    <x v="6"/>
    <x v="5"/>
  </r>
  <r>
    <n v="7"/>
    <d v="2055-09-08T00:00:00"/>
    <s v="MC-04"/>
    <s v="48.82N, 42.15W"/>
    <n v="124"/>
    <n v="2739"/>
    <n v="0"/>
    <x v="7"/>
    <s v="Mariner 12"/>
    <n v="2053"/>
    <x v="9"/>
    <x v="1"/>
  </r>
  <r>
    <n v="17"/>
    <d v="2058-12-07T00:00:00"/>
    <s v="MC-14"/>
    <s v="20.13N, 106.77E"/>
    <n v="29"/>
    <n v="11771"/>
    <n v="11771"/>
    <x v="1"/>
    <s v="Viking 8"/>
    <n v="2054"/>
    <x v="4"/>
    <x v="6"/>
  </r>
  <r>
    <n v="39"/>
    <d v="2067-04-10T00:00:00"/>
    <s v="MC-29"/>
    <s v="62.25S, 160.58E"/>
    <n v="152"/>
    <n v="1526"/>
    <n v="0"/>
    <x v="3"/>
    <s v="Pathfinder 9"/>
    <n v="2062"/>
    <x v="8"/>
    <x v="3"/>
  </r>
  <r>
    <n v="46"/>
    <d v="2066-05-13T00:00:00"/>
    <s v="MC-30"/>
    <s v="71.56S, 112.97W"/>
    <n v="447"/>
    <n v="1788"/>
    <n v="0"/>
    <x v="15"/>
    <s v="Spirit 13"/>
    <n v="2065"/>
    <x v="17"/>
    <x v="4"/>
  </r>
  <r>
    <n v="6"/>
    <d v="2053-09-23T00:00:00"/>
    <s v="MC-01"/>
    <s v="74.33N, 140.63E"/>
    <n v="34"/>
    <n v="4731"/>
    <n v="4731"/>
    <x v="19"/>
    <s v="Mariner 11"/>
    <n v="2052"/>
    <x v="22"/>
    <x v="4"/>
  </r>
  <r>
    <n v="75"/>
    <d v="2074-09-21T00:00:00"/>
    <s v="MC-22"/>
    <s v="27.72S, 127.41E"/>
    <n v="175"/>
    <n v="15700"/>
    <n v="0"/>
    <x v="9"/>
    <s v="Rosetta 22"/>
    <n v="2071"/>
    <x v="11"/>
    <x v="5"/>
  </r>
  <r>
    <n v="94"/>
    <d v="2067-08-15T00:00:00"/>
    <s v="MC-23"/>
    <s v="28.95S, 157.85E"/>
    <n v="52"/>
    <n v="7752"/>
    <n v="7752"/>
    <x v="6"/>
    <s v="Dawn 4"/>
    <n v="2066"/>
    <x v="8"/>
    <x v="4"/>
  </r>
  <r>
    <n v="100"/>
    <d v="2071-11-08T00:00:00"/>
    <s v="MC-30"/>
    <s v="70.79S, 160.90W"/>
    <n v="77"/>
    <n v="41937"/>
    <n v="41937"/>
    <x v="15"/>
    <s v="Perseverance 7"/>
    <n v="2070"/>
    <x v="19"/>
    <x v="4"/>
  </r>
  <r>
    <n v="3"/>
    <d v="2051-11-03T00:00:00"/>
    <s v="MC-24"/>
    <s v="50.23S, 125.97W"/>
    <n v="61"/>
    <n v="5812"/>
    <n v="5812"/>
    <x v="10"/>
    <s v="Mariner 7"/>
    <n v="2050"/>
    <x v="27"/>
    <x v="4"/>
  </r>
  <r>
    <n v="32"/>
    <d v="2065-01-27T00:00:00"/>
    <s v="MC-17"/>
    <s v="27.14S, 96.07W"/>
    <n v="147"/>
    <n v="1010"/>
    <n v="0"/>
    <x v="20"/>
    <s v="Deimos 11"/>
    <n v="2059"/>
    <x v="13"/>
    <x v="7"/>
  </r>
  <r>
    <n v="47"/>
    <d v="2072-12-26T00:00:00"/>
    <s v="MC-11"/>
    <s v="27.60N, 20.31W"/>
    <n v="100"/>
    <n v="12605"/>
    <n v="12605"/>
    <x v="22"/>
    <s v="Spirit 14"/>
    <n v="2065"/>
    <x v="5"/>
    <x v="0"/>
  </r>
  <r>
    <n v="44"/>
    <d v="2067-05-15T00:00:00"/>
    <s v="MC-07"/>
    <s v="58.55N, 141.82E"/>
    <n v="36"/>
    <n v="1920"/>
    <n v="1920"/>
    <x v="4"/>
    <s v="Spirit 11"/>
    <n v="2064"/>
    <x v="8"/>
    <x v="5"/>
  </r>
  <r>
    <n v="76"/>
    <d v="2073-08-11T00:00:00"/>
    <s v="MC-07"/>
    <s v="34.14N, 169.99E"/>
    <n v="128"/>
    <n v="2324"/>
    <n v="0"/>
    <x v="4"/>
    <s v="Rosetta 25"/>
    <n v="2072"/>
    <x v="24"/>
    <x v="4"/>
  </r>
  <r>
    <n v="7"/>
    <d v="2054-05-11T00:00:00"/>
    <s v="MC-01"/>
    <s v="71.80N, 39.15W"/>
    <n v="41"/>
    <n v="4902"/>
    <n v="4902"/>
    <x v="19"/>
    <s v="Mariner 12"/>
    <n v="2053"/>
    <x v="21"/>
    <x v="4"/>
  </r>
  <r>
    <n v="93"/>
    <d v="2068-02-02T00:00:00"/>
    <s v="MC-03"/>
    <s v="44.90N, 101.43W"/>
    <n v="65"/>
    <n v="8791"/>
    <n v="8791"/>
    <x v="24"/>
    <s v="Dawn 3"/>
    <n v="2066"/>
    <x v="18"/>
    <x v="1"/>
  </r>
  <r>
    <n v="56"/>
    <d v="2073-09-20T00:00:00"/>
    <s v="MC-17"/>
    <s v="17.08S, 93.37W"/>
    <n v="47"/>
    <n v="3313"/>
    <n v="3313"/>
    <x v="20"/>
    <s v="Opportunity 10"/>
    <n v="2067"/>
    <x v="24"/>
    <x v="7"/>
  </r>
  <r>
    <n v="66"/>
    <d v="2072-12-25T00:00:00"/>
    <s v="MC-14"/>
    <s v="21.02N, 128.49E"/>
    <n v="19"/>
    <n v="8519"/>
    <n v="8519"/>
    <x v="1"/>
    <s v="Rosetta 9"/>
    <n v="2067"/>
    <x v="5"/>
    <x v="3"/>
  </r>
  <r>
    <n v="53"/>
    <d v="2067-02-07T00:00:00"/>
    <s v="MC-30"/>
    <s v="78.73S, 176.28W"/>
    <n v="29"/>
    <n v="8519"/>
    <n v="8519"/>
    <x v="15"/>
    <s v="Opportunity 5"/>
    <n v="2065"/>
    <x v="8"/>
    <x v="1"/>
  </r>
  <r>
    <n v="33"/>
    <d v="2061-09-27T00:00:00"/>
    <s v="MC-01"/>
    <s v="83.78N, 59.69E"/>
    <n v="307"/>
    <n v="38630"/>
    <n v="0"/>
    <x v="19"/>
    <s v="Deimos 13"/>
    <n v="2060"/>
    <x v="0"/>
    <x v="4"/>
  </r>
  <r>
    <n v="62"/>
    <d v="2067-09-13T00:00:00"/>
    <s v="MC-20"/>
    <s v="12.99S, 32.30E"/>
    <n v="65"/>
    <n v="8519"/>
    <n v="8519"/>
    <x v="26"/>
    <s v="Rosetta 1"/>
    <n v="2065"/>
    <x v="8"/>
    <x v="1"/>
  </r>
  <r>
    <n v="88"/>
    <d v="2072-07-30T00:00:00"/>
    <s v="MC-19"/>
    <s v="2.51S, 29.82W"/>
    <n v="416"/>
    <n v="3764"/>
    <n v="0"/>
    <x v="14"/>
    <s v="Phoenix 19"/>
    <n v="2071"/>
    <x v="5"/>
    <x v="4"/>
  </r>
  <r>
    <n v="47"/>
    <d v="2069-01-13T00:00:00"/>
    <s v="MC-04"/>
    <s v="47.25N, 34.58W"/>
    <n v="133"/>
    <n v="20205"/>
    <n v="0"/>
    <x v="7"/>
    <s v="Spirit 14"/>
    <n v="2065"/>
    <x v="12"/>
    <x v="6"/>
  </r>
  <r>
    <n v="29"/>
    <d v="2060-06-16T00:00:00"/>
    <s v="MC-24"/>
    <s v="35.21S, 155.25W"/>
    <n v="47"/>
    <n v="8791"/>
    <n v="8791"/>
    <x v="10"/>
    <s v="Deimos 4"/>
    <n v="2058"/>
    <x v="14"/>
    <x v="1"/>
  </r>
  <r>
    <n v="28"/>
    <d v="2061-09-09T00:00:00"/>
    <s v="MC-30"/>
    <s v="75.46S, 67.86W"/>
    <n v="24"/>
    <n v="5076"/>
    <n v="5076"/>
    <x v="15"/>
    <s v="Deimos 3"/>
    <n v="2058"/>
    <x v="0"/>
    <x v="5"/>
  </r>
  <r>
    <n v="90"/>
    <d v="2073-09-28T00:00:00"/>
    <s v="MC-24"/>
    <s v="52.94S, 173.35W"/>
    <n v="9"/>
    <n v="12605"/>
    <n v="12605"/>
    <x v="10"/>
    <s v="Phoenix 23"/>
    <n v="2072"/>
    <x v="24"/>
    <x v="4"/>
  </r>
  <r>
    <n v="87"/>
    <d v="2072-04-07T00:00:00"/>
    <s v="MC-19"/>
    <s v="14.33S, 33.57W"/>
    <n v="27"/>
    <n v="5076"/>
    <n v="5076"/>
    <x v="14"/>
    <s v="Phoenix 17"/>
    <n v="2071"/>
    <x v="5"/>
    <x v="4"/>
  </r>
  <r>
    <n v="62"/>
    <d v="2068-04-27T00:00:00"/>
    <s v="MC-20"/>
    <s v="9.40S, 44.26E"/>
    <n v="77"/>
    <n v="1788"/>
    <n v="1788"/>
    <x v="26"/>
    <s v="Rosetta 1"/>
    <n v="2065"/>
    <x v="18"/>
    <x v="5"/>
  </r>
  <r>
    <n v="10"/>
    <d v="2056-09-16T00:00:00"/>
    <s v="MC-19"/>
    <s v="27.49S, 38.34W"/>
    <n v="152"/>
    <n v="1656"/>
    <n v="0"/>
    <x v="14"/>
    <s v="Mariner 15"/>
    <n v="2054"/>
    <x v="1"/>
    <x v="1"/>
  </r>
  <r>
    <n v="23"/>
    <d v="2055-05-30T00:00:00"/>
    <s v="MC-24"/>
    <s v="40.56S, 174.08W"/>
    <n v="63"/>
    <n v="10654"/>
    <n v="10654"/>
    <x v="10"/>
    <s v="Phobos 2"/>
    <n v="2053"/>
    <x v="9"/>
    <x v="1"/>
  </r>
  <r>
    <n v="10"/>
    <d v="2061-04-02T00:00:00"/>
    <s v="MC-18"/>
    <s v="16.13S, 61.94W"/>
    <n v="702"/>
    <n v="2599"/>
    <n v="0"/>
    <x v="25"/>
    <s v="Mariner 15"/>
    <n v="2054"/>
    <x v="0"/>
    <x v="0"/>
  </r>
  <r>
    <n v="100"/>
    <d v="2073-03-07T00:00:00"/>
    <s v="MC-30"/>
    <s v="73.03S, 160.21W"/>
    <n v="702"/>
    <n v="38630"/>
    <n v="0"/>
    <x v="15"/>
    <s v="Perseverance 7"/>
    <n v="2070"/>
    <x v="24"/>
    <x v="5"/>
  </r>
  <r>
    <n v="58"/>
    <d v="2069-06-29T00:00:00"/>
    <s v="MC-30"/>
    <s v="66.03S, 1.23E"/>
    <n v="447"/>
    <n v="11771"/>
    <n v="0"/>
    <x v="15"/>
    <s v="Opportunity 15"/>
    <n v="2068"/>
    <x v="12"/>
    <x v="4"/>
  </r>
  <r>
    <n v="64"/>
    <d v="2069-07-16T00:00:00"/>
    <s v="MC-28"/>
    <s v="34.20S, 71.36E"/>
    <n v="63"/>
    <n v="3919"/>
    <n v="3919"/>
    <x v="18"/>
    <s v="Rosetta 7"/>
    <n v="2067"/>
    <x v="12"/>
    <x v="1"/>
  </r>
  <r>
    <n v="27"/>
    <d v="2059-04-19T00:00:00"/>
    <s v="MC-30"/>
    <s v="68.19S, 115.88E"/>
    <n v="19"/>
    <n v="883"/>
    <n v="883"/>
    <x v="15"/>
    <s v="Phobos 6"/>
    <n v="2054"/>
    <x v="3"/>
    <x v="3"/>
  </r>
  <r>
    <n v="19"/>
    <d v="2058-01-09T00:00:00"/>
    <s v="MC-07"/>
    <s v="48.89N, 159.79E"/>
    <n v="482"/>
    <n v="11382"/>
    <n v="0"/>
    <x v="4"/>
    <s v="Viking 13"/>
    <n v="2056"/>
    <x v="4"/>
    <x v="1"/>
  </r>
  <r>
    <n v="74"/>
    <d v="2073-05-27T00:00:00"/>
    <s v="MC-12"/>
    <s v="25.65N, 13.95E"/>
    <n v="14"/>
    <n v="3612"/>
    <n v="3612"/>
    <x v="11"/>
    <s v="Rosetta 21"/>
    <n v="2071"/>
    <x v="24"/>
    <x v="1"/>
  </r>
  <r>
    <n v="89"/>
    <d v="2074-06-05T00:00:00"/>
    <s v="MC-25"/>
    <s v="53.54S, 77.74W"/>
    <n v="188"/>
    <n v="41937"/>
    <n v="0"/>
    <x v="16"/>
    <s v="Phoenix 22"/>
    <n v="2072"/>
    <x v="11"/>
    <x v="1"/>
  </r>
  <r>
    <n v="7"/>
    <d v="2055-12-06T00:00:00"/>
    <s v="MC-01"/>
    <s v="66.92N, 48.12W"/>
    <n v="117"/>
    <n v="35789"/>
    <n v="0"/>
    <x v="19"/>
    <s v="Mariner 12"/>
    <n v="2053"/>
    <x v="9"/>
    <x v="1"/>
  </r>
  <r>
    <n v="94"/>
    <d v="2072-03-12T00:00:00"/>
    <s v="MC-29"/>
    <s v="48.29S, 139.80E"/>
    <n v="17"/>
    <n v="2324"/>
    <n v="2324"/>
    <x v="3"/>
    <s v="Dawn 4"/>
    <n v="2066"/>
    <x v="5"/>
    <x v="7"/>
  </r>
  <r>
    <n v="75"/>
    <d v="2076-11-15T00:00:00"/>
    <s v="MC-28"/>
    <s v="52.23S, 100.41E"/>
    <n v="59"/>
    <n v="11382"/>
    <n v="11382"/>
    <x v="18"/>
    <s v="Rosetta 22"/>
    <n v="2071"/>
    <x v="6"/>
    <x v="3"/>
  </r>
  <r>
    <n v="42"/>
    <d v="2067-10-26T00:00:00"/>
    <s v="MC-15"/>
    <s v="14.84N, 172.04E"/>
    <n v="905"/>
    <n v="7512"/>
    <n v="0"/>
    <x v="12"/>
    <s v="Spirit 6"/>
    <n v="2063"/>
    <x v="8"/>
    <x v="6"/>
  </r>
  <r>
    <n v="52"/>
    <d v="2067-07-23T00:00:00"/>
    <s v="MC-17"/>
    <s v="2.40S, 131.06W"/>
    <n v="389"/>
    <n v="5622"/>
    <n v="0"/>
    <x v="20"/>
    <s v="Opportunity 4"/>
    <n v="2065"/>
    <x v="8"/>
    <x v="1"/>
  </r>
  <r>
    <n v="85"/>
    <d v="2071-05-25T00:00:00"/>
    <s v="MC-13"/>
    <s v="9.27N, 80.81E"/>
    <n v="163"/>
    <n v="4235"/>
    <n v="0"/>
    <x v="0"/>
    <s v="Phoenix 13"/>
    <n v="2070"/>
    <x v="19"/>
    <x v="4"/>
  </r>
  <r>
    <n v="38"/>
    <d v="2067-01-15T00:00:00"/>
    <s v="MC-02"/>
    <s v="59.21N, 131.04W"/>
    <n v="1270"/>
    <n v="5255"/>
    <n v="0"/>
    <x v="29"/>
    <s v="Pathfinder 7"/>
    <n v="2062"/>
    <x v="8"/>
    <x v="3"/>
  </r>
  <r>
    <n v="56"/>
    <d v="2072-06-17T00:00:00"/>
    <s v="MC-25"/>
    <s v="51.06S, 94.18W"/>
    <n v="152"/>
    <n v="4076"/>
    <n v="0"/>
    <x v="16"/>
    <s v="Opportunity 10"/>
    <n v="2067"/>
    <x v="5"/>
    <x v="3"/>
  </r>
  <r>
    <n v="45"/>
    <d v="2066-02-26T00:00:00"/>
    <s v="MC-13"/>
    <s v="5.30N, 69.96E"/>
    <n v="106"/>
    <n v="7052"/>
    <n v="0"/>
    <x v="0"/>
    <s v="Spirit 12"/>
    <n v="2064"/>
    <x v="17"/>
    <x v="1"/>
  </r>
  <r>
    <n v="4"/>
    <d v="2054-02-25T00:00:00"/>
    <s v="MC-26"/>
    <s v="64.73S, 40.78W"/>
    <n v="17"/>
    <n v="2461"/>
    <n v="2461"/>
    <x v="13"/>
    <s v="Mariner 9"/>
    <n v="2051"/>
    <x v="21"/>
    <x v="5"/>
  </r>
  <r>
    <n v="34"/>
    <d v="2063-07-29T00:00:00"/>
    <s v="MC-07"/>
    <s v="32.14N, 130.54E"/>
    <n v="109"/>
    <n v="2188"/>
    <n v="0"/>
    <x v="4"/>
    <s v="Deimos 14"/>
    <n v="2060"/>
    <x v="23"/>
    <x v="5"/>
  </r>
  <r>
    <n v="47"/>
    <d v="2071-06-14T00:00:00"/>
    <s v="MC-04"/>
    <s v="47.39N, 8.11W"/>
    <n v="181"/>
    <n v="22220"/>
    <n v="0"/>
    <x v="7"/>
    <s v="Spirit 14"/>
    <n v="2065"/>
    <x v="19"/>
    <x v="7"/>
  </r>
  <r>
    <n v="69"/>
    <d v="2076-01-21T00:00:00"/>
    <s v="MC-01"/>
    <s v="88.67N, 169.21E"/>
    <n v="93"/>
    <n v="12178"/>
    <n v="12178"/>
    <x v="19"/>
    <s v="Rosetta 13"/>
    <n v="2069"/>
    <x v="6"/>
    <x v="0"/>
  </r>
  <r>
    <n v="99"/>
    <d v="2074-07-01T00:00:00"/>
    <s v="MC-04"/>
    <s v="48.61N, 11.60W"/>
    <n v="57"/>
    <n v="13054"/>
    <n v="13054"/>
    <x v="7"/>
    <s v="Perseverance 6"/>
    <n v="2070"/>
    <x v="11"/>
    <x v="6"/>
  </r>
  <r>
    <n v="7"/>
    <d v="2053-10-12T00:00:00"/>
    <s v="MC-04"/>
    <s v="59.41N, 54.40W"/>
    <n v="30"/>
    <n v="15700"/>
    <n v="15700"/>
    <x v="7"/>
    <s v="Mariner 12"/>
    <n v="2053"/>
    <x v="22"/>
    <x v="9"/>
  </r>
  <r>
    <n v="2"/>
    <d v="2057-11-19T00:00:00"/>
    <s v="MC-06"/>
    <s v="36.21N, 119.00E"/>
    <n v="325"/>
    <n v="11011"/>
    <n v="0"/>
    <x v="8"/>
    <s v="Mariner 6"/>
    <n v="2050"/>
    <x v="16"/>
    <x v="0"/>
  </r>
  <r>
    <n v="27"/>
    <d v="2063-11-20T00:00:00"/>
    <s v="MC-30"/>
    <s v="82.70S, 88.96E"/>
    <n v="212"/>
    <n v="22220"/>
    <n v="0"/>
    <x v="15"/>
    <s v="Phobos 6"/>
    <n v="2054"/>
    <x v="23"/>
    <x v="10"/>
  </r>
  <r>
    <n v="82"/>
    <d v="2071-04-08T00:00:00"/>
    <s v="MC-23"/>
    <s v="24.86S, 151.00E"/>
    <n v="188"/>
    <n v="2054"/>
    <n v="0"/>
    <x v="6"/>
    <s v="Phoenix 7"/>
    <n v="2068"/>
    <x v="19"/>
    <x v="5"/>
  </r>
  <r>
    <n v="42"/>
    <d v="2066-10-17T00:00:00"/>
    <s v="MC-07"/>
    <s v="51.42N, 152.38E"/>
    <n v="65"/>
    <n v="2880"/>
    <n v="2880"/>
    <x v="4"/>
    <s v="Spirit 6"/>
    <n v="2063"/>
    <x v="17"/>
    <x v="5"/>
  </r>
  <r>
    <n v="59"/>
    <d v="2069-08-30T00:00:00"/>
    <s v="MC-29"/>
    <s v="35.29S, 128.65E"/>
    <n v="120"/>
    <n v="1010"/>
    <n v="0"/>
    <x v="3"/>
    <s v="Opportunity 16"/>
    <n v="2068"/>
    <x v="12"/>
    <x v="4"/>
  </r>
  <r>
    <n v="2"/>
    <d v="2052-08-15T00:00:00"/>
    <s v="MC-22"/>
    <s v="1.40S, 124.63E"/>
    <n v="702"/>
    <n v="5255"/>
    <n v="0"/>
    <x v="9"/>
    <s v="Mariner 6"/>
    <n v="2050"/>
    <x v="7"/>
    <x v="1"/>
  </r>
  <r>
    <n v="32"/>
    <d v="2060-04-15T00:00:00"/>
    <s v="MC-18"/>
    <s v="26.49S, 87.52W"/>
    <n v="25"/>
    <n v="3167"/>
    <n v="3167"/>
    <x v="25"/>
    <s v="Deimos 11"/>
    <n v="2059"/>
    <x v="14"/>
    <x v="4"/>
  </r>
  <r>
    <n v="66"/>
    <d v="2072-09-29T00:00:00"/>
    <s v="MC-15"/>
    <s v="15.19N, 140.13E"/>
    <n v="212"/>
    <n v="3167"/>
    <n v="0"/>
    <x v="12"/>
    <s v="Rosetta 9"/>
    <n v="2067"/>
    <x v="5"/>
    <x v="3"/>
  </r>
  <r>
    <n v="52"/>
    <d v="2066-11-23T00:00:00"/>
    <s v="MC-08"/>
    <s v="25.71N, 137.82W"/>
    <n v="482"/>
    <n v="6409"/>
    <n v="0"/>
    <x v="28"/>
    <s v="Opportunity 4"/>
    <n v="2065"/>
    <x v="17"/>
    <x v="4"/>
  </r>
  <r>
    <n v="76"/>
    <d v="2079-03-20T00:00:00"/>
    <s v="MC-01"/>
    <s v="66.71N, 176.58W"/>
    <n v="117"/>
    <n v="3919"/>
    <n v="0"/>
    <x v="19"/>
    <s v="Rosetta 25"/>
    <n v="2072"/>
    <x v="30"/>
    <x v="0"/>
  </r>
  <r>
    <n v="8"/>
    <d v="2056-12-12T00:00:00"/>
    <s v="MC-30"/>
    <s v="79.95S, 12.41E"/>
    <n v="572"/>
    <n v="7752"/>
    <n v="0"/>
    <x v="15"/>
    <s v="Mariner 13"/>
    <n v="2053"/>
    <x v="1"/>
    <x v="5"/>
  </r>
  <r>
    <n v="5"/>
    <d v="2057-12-20T00:00:00"/>
    <s v="MC-13"/>
    <s v="14.26N, 55.49E"/>
    <n v="142"/>
    <n v="8519"/>
    <n v="0"/>
    <x v="0"/>
    <s v="Mariner 10"/>
    <n v="2051"/>
    <x v="16"/>
    <x v="7"/>
  </r>
  <r>
    <n v="28"/>
    <d v="2062-10-21T00:00:00"/>
    <s v="MC-25"/>
    <s v="59.39S, 82.57W"/>
    <n v="137"/>
    <n v="2324"/>
    <n v="0"/>
    <x v="16"/>
    <s v="Deimos 3"/>
    <n v="2058"/>
    <x v="20"/>
    <x v="6"/>
  </r>
  <r>
    <n v="4"/>
    <d v="2053-12-30T00:00:00"/>
    <s v="MC-26"/>
    <s v="49.53S, 20.59W"/>
    <n v="57"/>
    <n v="3313"/>
    <n v="3313"/>
    <x v="13"/>
    <s v="Mariner 9"/>
    <n v="2051"/>
    <x v="22"/>
    <x v="1"/>
  </r>
  <r>
    <n v="55"/>
    <d v="2069-08-04T00:00:00"/>
    <s v="MC-07"/>
    <s v="41.52N, 132.93E"/>
    <n v="93"/>
    <n v="1267"/>
    <n v="1267"/>
    <x v="4"/>
    <s v="Opportunity 7"/>
    <n v="2066"/>
    <x v="12"/>
    <x v="5"/>
  </r>
  <r>
    <n v="20"/>
    <d v="2059-10-07T00:00:00"/>
    <s v="MC-28"/>
    <s v="59.52S, 63.41E"/>
    <n v="1057"/>
    <n v="7279"/>
    <n v="0"/>
    <x v="18"/>
    <s v="Viking 15"/>
    <n v="2056"/>
    <x v="3"/>
    <x v="5"/>
  </r>
  <r>
    <n v="52"/>
    <d v="2067-11-13T00:00:00"/>
    <s v="MC-09"/>
    <s v="8.62N, 100.04W"/>
    <n v="96"/>
    <n v="4731"/>
    <n v="4731"/>
    <x v="5"/>
    <s v="Opportunity 4"/>
    <n v="2065"/>
    <x v="8"/>
    <x v="1"/>
  </r>
  <r>
    <n v="92"/>
    <d v="2075-06-06T00:00:00"/>
    <s v="MC-06"/>
    <s v="63.27N, 68.13E"/>
    <n v="702"/>
    <n v="3764"/>
    <n v="0"/>
    <x v="8"/>
    <s v="Phoenix 28"/>
    <n v="2073"/>
    <x v="2"/>
    <x v="1"/>
  </r>
  <r>
    <n v="85"/>
    <d v="2075-07-18T00:00:00"/>
    <s v="MC-13"/>
    <s v="16.16N, 80.02E"/>
    <n v="45"/>
    <n v="3764"/>
    <n v="3764"/>
    <x v="0"/>
    <s v="Phoenix 13"/>
    <n v="2070"/>
    <x v="2"/>
    <x v="3"/>
  </r>
  <r>
    <n v="5"/>
    <d v="2055-05-11T00:00:00"/>
    <s v="MC-13"/>
    <s v="2.59N, 73.40E"/>
    <n v="109"/>
    <n v="2324"/>
    <n v="0"/>
    <x v="0"/>
    <s v="Mariner 10"/>
    <n v="2051"/>
    <x v="9"/>
    <x v="6"/>
  </r>
  <r>
    <n v="23"/>
    <d v="2057-04-16T00:00:00"/>
    <s v="MC-16"/>
    <s v="7.82S, 168.78W"/>
    <n v="241"/>
    <n v="3764"/>
    <n v="0"/>
    <x v="21"/>
    <s v="Phobos 2"/>
    <n v="2053"/>
    <x v="16"/>
    <x v="6"/>
  </r>
  <r>
    <n v="23"/>
    <d v="2056-03-10T00:00:00"/>
    <s v="MC-16"/>
    <s v="20.73S, 141.61W"/>
    <n v="252"/>
    <n v="3167"/>
    <n v="0"/>
    <x v="21"/>
    <s v="Phobos 2"/>
    <n v="2053"/>
    <x v="1"/>
    <x v="5"/>
  </r>
  <r>
    <n v="92"/>
    <d v="2074-08-27T00:00:00"/>
    <s v="MC-01"/>
    <s v="68.86N, 64.30E"/>
    <n v="128"/>
    <n v="24621"/>
    <n v="0"/>
    <x v="19"/>
    <s v="Phoenix 28"/>
    <n v="2073"/>
    <x v="11"/>
    <x v="4"/>
  </r>
  <r>
    <n v="70"/>
    <d v="2071-06-21T00:00:00"/>
    <s v="MC-19"/>
    <s v="13.70S, 38.09W"/>
    <n v="120"/>
    <n v="7512"/>
    <n v="0"/>
    <x v="14"/>
    <s v="Rosetta 14"/>
    <n v="2069"/>
    <x v="19"/>
    <x v="1"/>
  </r>
  <r>
    <n v="78"/>
    <d v="2074-10-07T00:00:00"/>
    <s v="MC-16"/>
    <s v="9.26S, 153.12W"/>
    <n v="45"/>
    <n v="2461"/>
    <n v="2461"/>
    <x v="21"/>
    <s v="Rosetta 28"/>
    <n v="2073"/>
    <x v="11"/>
    <x v="4"/>
  </r>
  <r>
    <n v="44"/>
    <d v="2070-09-06T00:00:00"/>
    <s v="MC-01"/>
    <s v="66.04N, 108.97E"/>
    <n v="113"/>
    <n v="5622"/>
    <n v="0"/>
    <x v="19"/>
    <s v="Spirit 11"/>
    <n v="2064"/>
    <x v="10"/>
    <x v="7"/>
  </r>
  <r>
    <n v="7"/>
    <d v="2055-01-09T00:00:00"/>
    <s v="MC-04"/>
    <s v="53.99N, 48.39W"/>
    <n v="482"/>
    <n v="5436"/>
    <n v="0"/>
    <x v="7"/>
    <s v="Mariner 12"/>
    <n v="2053"/>
    <x v="9"/>
    <x v="1"/>
  </r>
  <r>
    <n v="10"/>
    <d v="2059-08-14T00:00:00"/>
    <s v="MC-26"/>
    <s v="34.71S, 55.80W"/>
    <n v="113"/>
    <n v="2739"/>
    <n v="0"/>
    <x v="13"/>
    <s v="Mariner 15"/>
    <n v="2054"/>
    <x v="3"/>
    <x v="3"/>
  </r>
  <r>
    <n v="94"/>
    <d v="2072-06-23T00:00:00"/>
    <s v="MC-29"/>
    <s v="40.26S, 132.60E"/>
    <n v="791"/>
    <n v="9366"/>
    <n v="0"/>
    <x v="3"/>
    <s v="Dawn 4"/>
    <n v="2066"/>
    <x v="5"/>
    <x v="7"/>
  </r>
  <r>
    <n v="75"/>
    <d v="2074-12-30T00:00:00"/>
    <s v="MC-28"/>
    <s v="40.05S, 106.23E"/>
    <n v="90"/>
    <n v="7512"/>
    <n v="7512"/>
    <x v="18"/>
    <s v="Rosetta 22"/>
    <n v="2071"/>
    <x v="11"/>
    <x v="5"/>
  </r>
  <r>
    <n v="86"/>
    <d v="2077-01-20T00:00:00"/>
    <s v="MC-01"/>
    <s v="81.21N, 123.31E"/>
    <n v="447"/>
    <n v="6832"/>
    <n v="0"/>
    <x v="19"/>
    <s v="Phoenix 16"/>
    <n v="2071"/>
    <x v="25"/>
    <x v="7"/>
  </r>
  <r>
    <n v="72"/>
    <d v="2076-05-15T00:00:00"/>
    <s v="MC-25"/>
    <s v="41.58S, 118.13W"/>
    <n v="85"/>
    <n v="5076"/>
    <n v="5076"/>
    <x v="16"/>
    <s v="Rosetta 16"/>
    <n v="2071"/>
    <x v="6"/>
    <x v="3"/>
  </r>
  <r>
    <n v="10"/>
    <d v="2059-01-12T00:00:00"/>
    <s v="MC-18"/>
    <s v="13.50S, 75.51W"/>
    <n v="32"/>
    <n v="883"/>
    <n v="883"/>
    <x v="25"/>
    <s v="Mariner 15"/>
    <n v="2054"/>
    <x v="3"/>
    <x v="3"/>
  </r>
  <r>
    <n v="77"/>
    <d v="2076-02-06T00:00:00"/>
    <s v="MC-28"/>
    <s v="36.56S, 104.36E"/>
    <n v="72"/>
    <n v="8000"/>
    <n v="8000"/>
    <x v="18"/>
    <s v="Rosetta 27"/>
    <n v="2073"/>
    <x v="6"/>
    <x v="5"/>
  </r>
  <r>
    <n v="72"/>
    <d v="2072-08-19T00:00:00"/>
    <s v="MC-25"/>
    <s v="36.75S, 105.28W"/>
    <n v="22"/>
    <n v="10313"/>
    <n v="10313"/>
    <x v="16"/>
    <s v="Rosetta 16"/>
    <n v="2071"/>
    <x v="5"/>
    <x v="4"/>
  </r>
  <r>
    <n v="7"/>
    <d v="2055-08-06T00:00:00"/>
    <s v="MC-03"/>
    <s v="42.41N, 62.79W"/>
    <n v="137"/>
    <n v="6618"/>
    <n v="0"/>
    <x v="24"/>
    <s v="Mariner 12"/>
    <n v="2053"/>
    <x v="9"/>
    <x v="1"/>
  </r>
  <r>
    <n v="23"/>
    <d v="2055-08-25T00:00:00"/>
    <s v="MC-24"/>
    <s v="31.12S, 148.46W"/>
    <n v="117"/>
    <n v="3461"/>
    <n v="0"/>
    <x v="10"/>
    <s v="Phobos 2"/>
    <n v="2053"/>
    <x v="9"/>
    <x v="1"/>
  </r>
  <r>
    <n v="56"/>
    <d v="2073-12-03T00:00:00"/>
    <s v="MC-18"/>
    <s v="11.45S, 66.64W"/>
    <n v="65"/>
    <n v="5812"/>
    <n v="5812"/>
    <x v="25"/>
    <s v="Opportunity 10"/>
    <n v="2067"/>
    <x v="24"/>
    <x v="7"/>
  </r>
  <r>
    <n v="27"/>
    <d v="2058-02-02T00:00:00"/>
    <s v="MC-28"/>
    <s v="59.10S, 76.00E"/>
    <n v="72"/>
    <n v="5255"/>
    <n v="5255"/>
    <x v="18"/>
    <s v="Phobos 6"/>
    <n v="2054"/>
    <x v="4"/>
    <x v="6"/>
  </r>
  <r>
    <n v="34"/>
    <d v="2065-08-31T00:00:00"/>
    <s v="MC-14"/>
    <s v="17.61N, 121.22E"/>
    <n v="344"/>
    <n v="11382"/>
    <n v="0"/>
    <x v="1"/>
    <s v="Deimos 14"/>
    <n v="2060"/>
    <x v="13"/>
    <x v="3"/>
  </r>
  <r>
    <n v="65"/>
    <d v="2068-07-04T00:00:00"/>
    <s v="MC-11"/>
    <s v="9.88N, 1.05W"/>
    <n v="204"/>
    <n v="6618"/>
    <n v="0"/>
    <x v="22"/>
    <s v="Rosetta 8"/>
    <n v="2067"/>
    <x v="18"/>
    <x v="4"/>
  </r>
  <r>
    <n v="12"/>
    <d v="2058-02-24T00:00:00"/>
    <s v="MC-09"/>
    <s v="7.34N, 117.20W"/>
    <n v="63"/>
    <n v="3167"/>
    <n v="3167"/>
    <x v="5"/>
    <s v="Mariner 20"/>
    <n v="2055"/>
    <x v="4"/>
    <x v="5"/>
  </r>
  <r>
    <n v="85"/>
    <d v="2073-09-02T00:00:00"/>
    <s v="MC-14"/>
    <s v="1.64N, 98.56E"/>
    <n v="75"/>
    <n v="1010"/>
    <n v="1010"/>
    <x v="1"/>
    <s v="Phoenix 13"/>
    <n v="2070"/>
    <x v="24"/>
    <x v="5"/>
  </r>
  <r>
    <n v="36"/>
    <d v="2063-07-09T00:00:00"/>
    <s v="MC-08"/>
    <s v="9.54N, 161.44W"/>
    <n v="221"/>
    <n v="4398"/>
    <n v="0"/>
    <x v="28"/>
    <s v="Pathfinder 3"/>
    <n v="2061"/>
    <x v="23"/>
    <x v="1"/>
  </r>
  <r>
    <n v="17"/>
    <d v="2056-03-26T00:00:00"/>
    <s v="MC-06"/>
    <s v="37.59N, 84.45E"/>
    <n v="52"/>
    <n v="10313"/>
    <n v="10313"/>
    <x v="8"/>
    <s v="Viking 8"/>
    <n v="2054"/>
    <x v="1"/>
    <x v="1"/>
  </r>
  <r>
    <n v="5"/>
    <d v="2061-04-21T00:00:00"/>
    <s v="MC-13"/>
    <s v="25.61N, 76.26E"/>
    <n v="30"/>
    <n v="11771"/>
    <n v="11771"/>
    <x v="0"/>
    <s v="Mariner 10"/>
    <n v="2051"/>
    <x v="0"/>
    <x v="2"/>
  </r>
  <r>
    <n v="98"/>
    <d v="2071-11-22T00:00:00"/>
    <s v="MC-28"/>
    <s v="43.59S, 83.40E"/>
    <n v="264"/>
    <n v="2880"/>
    <n v="0"/>
    <x v="18"/>
    <s v="Perseverance 5"/>
    <n v="2070"/>
    <x v="19"/>
    <x v="4"/>
  </r>
  <r>
    <n v="65"/>
    <d v="2068-09-29T00:00:00"/>
    <s v="MC-19"/>
    <s v="3.98S, 18.18W"/>
    <n v="106"/>
    <n v="3919"/>
    <n v="0"/>
    <x v="14"/>
    <s v="Rosetta 8"/>
    <n v="2067"/>
    <x v="18"/>
    <x v="4"/>
  </r>
  <r>
    <n v="26"/>
    <d v="2056-04-27T00:00:00"/>
    <s v="MC-30"/>
    <s v="69.43S, 84.90E"/>
    <n v="82"/>
    <n v="1788"/>
    <n v="1788"/>
    <x v="15"/>
    <s v="Phobos 5"/>
    <n v="2054"/>
    <x v="1"/>
    <x v="1"/>
  </r>
  <r>
    <n v="44"/>
    <d v="2069-05-25T00:00:00"/>
    <s v="MC-07"/>
    <s v="57.99N, 123.46E"/>
    <n v="11"/>
    <n v="38630"/>
    <n v="38630"/>
    <x v="4"/>
    <s v="Spirit 11"/>
    <n v="2064"/>
    <x v="12"/>
    <x v="3"/>
  </r>
  <r>
    <n v="32"/>
    <d v="2063-08-08T00:00:00"/>
    <s v="MC-18"/>
    <s v="26.47S, 89.13W"/>
    <n v="85"/>
    <n v="3022"/>
    <n v="3022"/>
    <x v="25"/>
    <s v="Deimos 11"/>
    <n v="2059"/>
    <x v="23"/>
    <x v="6"/>
  </r>
  <r>
    <n v="28"/>
    <d v="2063-05-13T00:00:00"/>
    <s v="MC-30"/>
    <s v="74.63S, 80.27W"/>
    <n v="37"/>
    <n v="41937"/>
    <n v="41937"/>
    <x v="15"/>
    <s v="Deimos 3"/>
    <n v="2058"/>
    <x v="23"/>
    <x v="3"/>
  </r>
  <r>
    <n v="32"/>
    <d v="2062-02-17T00:00:00"/>
    <s v="MC-25"/>
    <s v="35.55S, 92.62W"/>
    <n v="75"/>
    <n v="9074"/>
    <n v="9074"/>
    <x v="16"/>
    <s v="Deimos 11"/>
    <n v="2059"/>
    <x v="20"/>
    <x v="5"/>
  </r>
  <r>
    <n v="76"/>
    <d v="2074-05-30T00:00:00"/>
    <s v="MC-07"/>
    <s v="56.39N, 177.07E"/>
    <n v="142"/>
    <n v="45837"/>
    <n v="0"/>
    <x v="4"/>
    <s v="Rosetta 25"/>
    <n v="2072"/>
    <x v="11"/>
    <x v="1"/>
  </r>
  <r>
    <n v="60"/>
    <d v="2072-12-01T00:00:00"/>
    <s v="MC-26"/>
    <s v="54.11S, 39.45W"/>
    <n v="80"/>
    <n v="1526"/>
    <n v="1526"/>
    <x v="13"/>
    <s v="Opportunity 18"/>
    <n v="2069"/>
    <x v="5"/>
    <x v="5"/>
  </r>
  <r>
    <n v="86"/>
    <d v="2077-03-09T00:00:00"/>
    <s v="MC-06"/>
    <s v="57.13N, 101.56E"/>
    <n v="103"/>
    <n v="5076"/>
    <n v="0"/>
    <x v="8"/>
    <s v="Phoenix 16"/>
    <n v="2071"/>
    <x v="25"/>
    <x v="7"/>
  </r>
  <r>
    <n v="76"/>
    <d v="2074-05-02T00:00:00"/>
    <s v="MC-07"/>
    <s v="31.82N, 174.18E"/>
    <n v="59"/>
    <n v="6832"/>
    <n v="6832"/>
    <x v="4"/>
    <s v="Rosetta 25"/>
    <n v="2072"/>
    <x v="11"/>
    <x v="1"/>
  </r>
  <r>
    <n v="39"/>
    <d v="2067-09-21T00:00:00"/>
    <s v="MC-29"/>
    <s v="56.83S, 165.53E"/>
    <n v="30"/>
    <n v="4076"/>
    <n v="4076"/>
    <x v="3"/>
    <s v="Pathfinder 9"/>
    <n v="2062"/>
    <x v="8"/>
    <x v="3"/>
  </r>
  <r>
    <n v="47"/>
    <d v="2072-02-18T00:00:00"/>
    <s v="MC-04"/>
    <s v="40.11N, 36.89W"/>
    <n v="34"/>
    <n v="6832"/>
    <n v="6832"/>
    <x v="7"/>
    <s v="Spirit 14"/>
    <n v="2065"/>
    <x v="5"/>
    <x v="0"/>
  </r>
  <r>
    <n v="52"/>
    <d v="2073-04-25T00:00:00"/>
    <s v="MC-17"/>
    <s v="1.39S, 132.95W"/>
    <n v="103"/>
    <n v="4076"/>
    <n v="0"/>
    <x v="20"/>
    <s v="Opportunity 4"/>
    <n v="2065"/>
    <x v="24"/>
    <x v="8"/>
  </r>
  <r>
    <n v="2"/>
    <d v="2055-01-06T00:00:00"/>
    <s v="MC-14"/>
    <s v="1.94N, 107.68E"/>
    <n v="163"/>
    <n v="629"/>
    <n v="0"/>
    <x v="1"/>
    <s v="Mariner 6"/>
    <n v="2050"/>
    <x v="9"/>
    <x v="3"/>
  </r>
  <r>
    <n v="5"/>
    <d v="2055-10-10T00:00:00"/>
    <s v="MC-21"/>
    <s v="17.88S, 83.66E"/>
    <n v="82"/>
    <n v="10654"/>
    <n v="10654"/>
    <x v="27"/>
    <s v="Mariner 10"/>
    <n v="2051"/>
    <x v="9"/>
    <x v="6"/>
  </r>
  <r>
    <n v="75"/>
    <d v="2073-02-04T00:00:00"/>
    <s v="MC-29"/>
    <s v="31.23S, 128.90E"/>
    <n v="791"/>
    <n v="6618"/>
    <n v="0"/>
    <x v="3"/>
    <s v="Rosetta 22"/>
    <n v="2071"/>
    <x v="24"/>
    <x v="1"/>
  </r>
  <r>
    <n v="56"/>
    <d v="2068-10-22T00:00:00"/>
    <s v="MC-25"/>
    <s v="33.58S, 63.48W"/>
    <n v="34"/>
    <n v="4731"/>
    <n v="4731"/>
    <x v="16"/>
    <s v="Opportunity 10"/>
    <n v="2067"/>
    <x v="18"/>
    <x v="4"/>
  </r>
  <r>
    <n v="83"/>
    <d v="2071-08-04T00:00:00"/>
    <s v="MC-06"/>
    <s v="59.76N, 61.10E"/>
    <n v="47"/>
    <n v="4902"/>
    <n v="4902"/>
    <x v="8"/>
    <s v="Phoenix 11"/>
    <n v="2069"/>
    <x v="19"/>
    <x v="1"/>
  </r>
  <r>
    <n v="31"/>
    <d v="2065-05-28T00:00:00"/>
    <s v="MC-01"/>
    <s v="75.73N, 83.61W"/>
    <n v="61"/>
    <n v="5255"/>
    <n v="5255"/>
    <x v="19"/>
    <s v="Deimos 10"/>
    <n v="2059"/>
    <x v="13"/>
    <x v="7"/>
  </r>
  <r>
    <n v="52"/>
    <d v="2066-04-22T00:00:00"/>
    <s v="MC-09"/>
    <s v="22.05N, 111.69W"/>
    <n v="109"/>
    <n v="3764"/>
    <n v="0"/>
    <x v="5"/>
    <s v="Opportunity 4"/>
    <n v="2065"/>
    <x v="17"/>
    <x v="4"/>
  </r>
  <r>
    <n v="52"/>
    <d v="2069-05-26T00:00:00"/>
    <s v="MC-17"/>
    <s v="4.90S, 129.75W"/>
    <n v="252"/>
    <n v="4563"/>
    <n v="0"/>
    <x v="20"/>
    <s v="Opportunity 4"/>
    <n v="2065"/>
    <x v="12"/>
    <x v="6"/>
  </r>
  <r>
    <n v="39"/>
    <d v="2065-02-08T00:00:00"/>
    <s v="MC-30"/>
    <s v="72.46S, 171.97W"/>
    <n v="905"/>
    <n v="1526"/>
    <n v="0"/>
    <x v="15"/>
    <s v="Pathfinder 9"/>
    <n v="2062"/>
    <x v="13"/>
    <x v="5"/>
  </r>
  <r>
    <n v="37"/>
    <d v="2062-04-28T00:00:00"/>
    <s v="MC-14"/>
    <s v="15.78N, 124.86E"/>
    <n v="72"/>
    <n v="1267"/>
    <n v="1267"/>
    <x v="1"/>
    <s v="Pathfinder 5"/>
    <n v="2061"/>
    <x v="20"/>
    <x v="4"/>
  </r>
  <r>
    <n v="98"/>
    <d v="2072-06-10T00:00:00"/>
    <s v="MC-28"/>
    <s v="53.97S, 80.60E"/>
    <n v="416"/>
    <n v="12605"/>
    <n v="0"/>
    <x v="18"/>
    <s v="Perseverance 5"/>
    <n v="2070"/>
    <x v="5"/>
    <x v="1"/>
  </r>
  <r>
    <n v="69"/>
    <d v="2075-12-20T00:00:00"/>
    <s v="MC-01"/>
    <s v="68.47N, 175.77E"/>
    <n v="791"/>
    <n v="6006"/>
    <n v="0"/>
    <x v="19"/>
    <s v="Rosetta 13"/>
    <n v="2069"/>
    <x v="2"/>
    <x v="7"/>
  </r>
  <r>
    <n v="56"/>
    <d v="2074-02-28T00:00:00"/>
    <s v="MC-18"/>
    <s v="18.85S, 66.12W"/>
    <n v="188"/>
    <n v="4563"/>
    <n v="0"/>
    <x v="25"/>
    <s v="Opportunity 10"/>
    <n v="2067"/>
    <x v="11"/>
    <x v="0"/>
  </r>
  <r>
    <n v="19"/>
    <d v="2057-09-24T00:00:00"/>
    <s v="MC-07"/>
    <s v="54.60N, 169.28E"/>
    <n v="22"/>
    <n v="15700"/>
    <n v="15700"/>
    <x v="4"/>
    <s v="Viking 13"/>
    <n v="2056"/>
    <x v="16"/>
    <x v="4"/>
  </r>
  <r>
    <n v="74"/>
    <d v="2074-04-09T00:00:00"/>
    <s v="MC-12"/>
    <s v="5.86N, 9.35E"/>
    <n v="482"/>
    <n v="6832"/>
    <n v="0"/>
    <x v="11"/>
    <s v="Rosetta 21"/>
    <n v="2071"/>
    <x v="11"/>
    <x v="5"/>
  </r>
  <r>
    <n v="18"/>
    <d v="2056-11-04T00:00:00"/>
    <s v="MC-29"/>
    <s v="47.19S, 167.68E"/>
    <n v="96"/>
    <n v="12178"/>
    <n v="12178"/>
    <x v="3"/>
    <s v="Viking 10"/>
    <n v="2055"/>
    <x v="1"/>
    <x v="4"/>
  </r>
  <r>
    <n v="6"/>
    <d v="2054-05-22T00:00:00"/>
    <s v="MC-01"/>
    <s v="78.50N, 145.08E"/>
    <n v="75"/>
    <n v="19313"/>
    <n v="19313"/>
    <x v="19"/>
    <s v="Mariner 11"/>
    <n v="2052"/>
    <x v="21"/>
    <x v="1"/>
  </r>
  <r>
    <n v="34"/>
    <d v="2062-06-27T00:00:00"/>
    <s v="MC-07"/>
    <s v="32.20N, 122.55E"/>
    <n v="41"/>
    <n v="1138"/>
    <n v="1138"/>
    <x v="4"/>
    <s v="Deimos 14"/>
    <n v="2060"/>
    <x v="20"/>
    <x v="1"/>
  </r>
  <r>
    <n v="85"/>
    <d v="2075-11-10T00:00:00"/>
    <s v="MC-22"/>
    <s v="5.57S, 118.65E"/>
    <n v="252"/>
    <n v="5255"/>
    <n v="0"/>
    <x v="9"/>
    <s v="Phoenix 13"/>
    <n v="2070"/>
    <x v="2"/>
    <x v="3"/>
  </r>
  <r>
    <n v="51"/>
    <d v="2066-07-08T00:00:00"/>
    <s v="MC-26"/>
    <s v="49.87S, 44.43W"/>
    <n v="61"/>
    <n v="2599"/>
    <n v="2599"/>
    <x v="13"/>
    <s v="Opportunity 3"/>
    <n v="2064"/>
    <x v="17"/>
    <x v="1"/>
  </r>
  <r>
    <n v="32"/>
    <d v="2060-08-22T00:00:00"/>
    <s v="MC-25"/>
    <s v="61.75S, 93.58W"/>
    <n v="14"/>
    <n v="6006"/>
    <n v="6006"/>
    <x v="16"/>
    <s v="Deimos 11"/>
    <n v="2059"/>
    <x v="14"/>
    <x v="4"/>
  </r>
  <r>
    <n v="43"/>
    <d v="2065-10-17T00:00:00"/>
    <s v="MC-17"/>
    <s v="28.69S, 112.88W"/>
    <n v="61"/>
    <n v="4731"/>
    <n v="4731"/>
    <x v="20"/>
    <s v="Spirit 7"/>
    <n v="2063"/>
    <x v="13"/>
    <x v="1"/>
  </r>
  <r>
    <n v="67"/>
    <d v="2069-09-10T00:00:00"/>
    <s v="MC-26"/>
    <s v="50.53S, 47.23W"/>
    <n v="25"/>
    <n v="10654"/>
    <n v="10654"/>
    <x v="13"/>
    <s v="Rosetta 10"/>
    <n v="2068"/>
    <x v="12"/>
    <x v="4"/>
  </r>
  <r>
    <n v="32"/>
    <d v="2066-03-13T00:00:00"/>
    <s v="MC-18"/>
    <s v="29.76S, 83.09W"/>
    <n v="631"/>
    <n v="11771"/>
    <n v="0"/>
    <x v="25"/>
    <s v="Deimos 11"/>
    <n v="2059"/>
    <x v="17"/>
    <x v="0"/>
  </r>
  <r>
    <n v="52"/>
    <d v="2069-06-27T00:00:00"/>
    <s v="MC-16"/>
    <s v="1.87S, 136.41W"/>
    <n v="292"/>
    <n v="3022"/>
    <n v="0"/>
    <x v="21"/>
    <s v="Opportunity 4"/>
    <n v="2065"/>
    <x v="12"/>
    <x v="6"/>
  </r>
  <r>
    <n v="23"/>
    <d v="2057-07-05T00:00:00"/>
    <s v="MC-16"/>
    <s v="9.41S, 148.43W"/>
    <n v="524"/>
    <n v="883"/>
    <n v="0"/>
    <x v="21"/>
    <s v="Phobos 2"/>
    <n v="2053"/>
    <x v="16"/>
    <x v="6"/>
  </r>
  <r>
    <n v="43"/>
    <d v="2065-04-27T00:00:00"/>
    <s v="MC-10"/>
    <s v="3.72N, 86.81W"/>
    <n v="482"/>
    <n v="1010"/>
    <n v="0"/>
    <x v="23"/>
    <s v="Spirit 7"/>
    <n v="2063"/>
    <x v="13"/>
    <x v="1"/>
  </r>
  <r>
    <n v="27"/>
    <d v="2062-03-09T00:00:00"/>
    <s v="MC-30"/>
    <s v="85.08S, 106.68E"/>
    <n v="22"/>
    <n v="1267"/>
    <n v="1267"/>
    <x v="15"/>
    <s v="Phobos 6"/>
    <n v="2054"/>
    <x v="20"/>
    <x v="8"/>
  </r>
  <r>
    <n v="42"/>
    <d v="2066-09-08T00:00:00"/>
    <s v="MC-15"/>
    <s v="17.71N, 140.88E"/>
    <n v="221"/>
    <n v="1010"/>
    <n v="0"/>
    <x v="12"/>
    <s v="Spirit 6"/>
    <n v="2063"/>
    <x v="17"/>
    <x v="5"/>
  </r>
  <r>
    <n v="5"/>
    <d v="2059-11-03T00:00:00"/>
    <s v="MC-13"/>
    <s v="14.66N, 68.09E"/>
    <n v="447"/>
    <n v="4398"/>
    <n v="0"/>
    <x v="0"/>
    <s v="Mariner 10"/>
    <n v="2051"/>
    <x v="3"/>
    <x v="8"/>
  </r>
  <r>
    <n v="94"/>
    <d v="2069-05-16T00:00:00"/>
    <s v="MC-29"/>
    <s v="58.09S, 134.79E"/>
    <n v="416"/>
    <n v="9074"/>
    <n v="0"/>
    <x v="3"/>
    <s v="Dawn 4"/>
    <n v="2066"/>
    <x v="12"/>
    <x v="5"/>
  </r>
  <r>
    <n v="67"/>
    <d v="2070-03-03T00:00:00"/>
    <s v="MC-25"/>
    <s v="37.97S, 68.27W"/>
    <n v="20"/>
    <n v="19313"/>
    <n v="19313"/>
    <x v="16"/>
    <s v="Rosetta 10"/>
    <n v="2068"/>
    <x v="10"/>
    <x v="1"/>
  </r>
  <r>
    <n v="10"/>
    <d v="2061-10-24T00:00:00"/>
    <s v="MC-18"/>
    <s v="3.50S, 57.80W"/>
    <n v="106"/>
    <n v="756"/>
    <n v="0"/>
    <x v="25"/>
    <s v="Mariner 15"/>
    <n v="2054"/>
    <x v="0"/>
    <x v="0"/>
  </r>
  <r>
    <n v="9"/>
    <d v="2058-06-07T00:00:00"/>
    <s v="MC-26"/>
    <s v="34.97S, 29.41W"/>
    <n v="109"/>
    <n v="7052"/>
    <n v="0"/>
    <x v="13"/>
    <s v="Mariner 14"/>
    <n v="2054"/>
    <x v="4"/>
    <x v="6"/>
  </r>
  <r>
    <n v="22"/>
    <d v="2055-02-25T00:00:00"/>
    <s v="MC-20"/>
    <s v="15.15S, 30.80E"/>
    <n v="90"/>
    <n v="2461"/>
    <n v="2461"/>
    <x v="26"/>
    <s v="Phobos 1"/>
    <n v="2053"/>
    <x v="9"/>
    <x v="1"/>
  </r>
  <r>
    <n v="62"/>
    <d v="2067-01-06T00:00:00"/>
    <s v="MC-20"/>
    <s v="12.95S, 16.04E"/>
    <n v="325"/>
    <n v="9985"/>
    <n v="0"/>
    <x v="26"/>
    <s v="Rosetta 1"/>
    <n v="2065"/>
    <x v="8"/>
    <x v="1"/>
  </r>
  <r>
    <n v="32"/>
    <d v="2067-06-30T00:00:00"/>
    <s v="MC-25"/>
    <s v="51.21S, 103.74W"/>
    <n v="25"/>
    <n v="7512"/>
    <n v="7512"/>
    <x v="16"/>
    <s v="Deimos 11"/>
    <n v="2059"/>
    <x v="8"/>
    <x v="8"/>
  </r>
  <r>
    <n v="36"/>
    <d v="2062-08-06T00:00:00"/>
    <s v="MC-16"/>
    <s v="2.19S, 147.09W"/>
    <n v="188"/>
    <n v="3022"/>
    <n v="0"/>
    <x v="21"/>
    <s v="Pathfinder 3"/>
    <n v="2061"/>
    <x v="20"/>
    <x v="4"/>
  </r>
  <r>
    <n v="43"/>
    <d v="2066-01-24T00:00:00"/>
    <s v="MC-17"/>
    <s v="19.04S, 112.39W"/>
    <n v="25"/>
    <n v="6832"/>
    <n v="6832"/>
    <x v="20"/>
    <s v="Spirit 7"/>
    <n v="2063"/>
    <x v="17"/>
    <x v="5"/>
  </r>
  <r>
    <n v="67"/>
    <d v="2069-07-07T00:00:00"/>
    <s v="MC-25"/>
    <s v="52.35S, 69.94W"/>
    <n v="325"/>
    <n v="41937"/>
    <n v="0"/>
    <x v="16"/>
    <s v="Rosetta 10"/>
    <n v="2068"/>
    <x v="12"/>
    <x v="4"/>
  </r>
  <r>
    <n v="27"/>
    <d v="2063-03-12T00:00:00"/>
    <s v="MC-30"/>
    <s v="67.48S, 80.67E"/>
    <n v="29"/>
    <n v="9985"/>
    <n v="9985"/>
    <x v="15"/>
    <s v="Phobos 6"/>
    <n v="2054"/>
    <x v="23"/>
    <x v="10"/>
  </r>
  <r>
    <n v="95"/>
    <d v="2072-04-12T00:00:00"/>
    <s v="MC-18"/>
    <s v="10.13S, 83.19W"/>
    <n v="52"/>
    <n v="3313"/>
    <n v="3313"/>
    <x v="25"/>
    <s v="Dawn 6"/>
    <n v="2067"/>
    <x v="5"/>
    <x v="3"/>
  </r>
  <r>
    <n v="99"/>
    <d v="2075-07-11T00:00:00"/>
    <s v="MC-12"/>
    <s v="16.65N, 4.03E"/>
    <n v="631"/>
    <n v="7512"/>
    <n v="0"/>
    <x v="11"/>
    <s v="Perseverance 6"/>
    <n v="2070"/>
    <x v="2"/>
    <x v="3"/>
  </r>
  <r>
    <n v="90"/>
    <d v="2074-08-05T00:00:00"/>
    <s v="MC-30"/>
    <s v="72.33S, 162.95W"/>
    <n v="96"/>
    <n v="35789"/>
    <n v="35789"/>
    <x v="15"/>
    <s v="Phoenix 23"/>
    <n v="2072"/>
    <x v="11"/>
    <x v="1"/>
  </r>
  <r>
    <n v="42"/>
    <d v="2066-05-13T00:00:00"/>
    <s v="MC-07"/>
    <s v="47.77N, 154.03E"/>
    <n v="25"/>
    <n v="3764"/>
    <n v="3764"/>
    <x v="4"/>
    <s v="Spirit 6"/>
    <n v="2063"/>
    <x v="17"/>
    <x v="5"/>
  </r>
  <r>
    <n v="42"/>
    <d v="2067-05-17T00:00:00"/>
    <s v="MC-07"/>
    <s v="34.54N, 164.32E"/>
    <n v="389"/>
    <n v="21171"/>
    <n v="0"/>
    <x v="4"/>
    <s v="Spirit 6"/>
    <n v="2063"/>
    <x v="8"/>
    <x v="6"/>
  </r>
  <r>
    <n v="94"/>
    <d v="2068-08-07T00:00:00"/>
    <s v="MC-30"/>
    <s v="66.60S, 124.92E"/>
    <n v="482"/>
    <n v="38630"/>
    <n v="0"/>
    <x v="15"/>
    <s v="Dawn 4"/>
    <n v="2066"/>
    <x v="18"/>
    <x v="1"/>
  </r>
  <r>
    <n v="98"/>
    <d v="2074-02-17T00:00:00"/>
    <s v="MC-28"/>
    <s v="52.13S, 83.54E"/>
    <n v="1057"/>
    <n v="3167"/>
    <n v="0"/>
    <x v="18"/>
    <s v="Perseverance 5"/>
    <n v="2070"/>
    <x v="11"/>
    <x v="6"/>
  </r>
  <r>
    <n v="94"/>
    <d v="2067-10-16T00:00:00"/>
    <s v="MC-22"/>
    <s v="29.31S, 132.66E"/>
    <n v="22"/>
    <n v="14551"/>
    <n v="14551"/>
    <x v="9"/>
    <s v="Dawn 4"/>
    <n v="2066"/>
    <x v="8"/>
    <x v="4"/>
  </r>
  <r>
    <n v="27"/>
    <d v="2062-01-16T00:00:00"/>
    <s v="MC-28"/>
    <s v="57.56S, 95.64E"/>
    <n v="11"/>
    <n v="3022"/>
    <n v="3022"/>
    <x v="18"/>
    <s v="Phobos 6"/>
    <n v="2054"/>
    <x v="20"/>
    <x v="8"/>
  </r>
  <r>
    <n v="42"/>
    <d v="2067-03-19T00:00:00"/>
    <s v="MC-07"/>
    <s v="45.37N, 178.66E"/>
    <n v="277"/>
    <n v="20205"/>
    <n v="0"/>
    <x v="4"/>
    <s v="Spirit 6"/>
    <n v="2063"/>
    <x v="8"/>
    <x v="6"/>
  </r>
  <r>
    <n v="2"/>
    <d v="2052-11-02T00:00:00"/>
    <s v="MC-22"/>
    <s v="14.10S, 127.87E"/>
    <n v="39"/>
    <n v="7512"/>
    <n v="7512"/>
    <x v="9"/>
    <s v="Mariner 6"/>
    <n v="2050"/>
    <x v="7"/>
    <x v="1"/>
  </r>
  <r>
    <n v="7"/>
    <d v="2054-09-06T00:00:00"/>
    <s v="MC-04"/>
    <s v="58.52N, 42.49W"/>
    <n v="65"/>
    <n v="35789"/>
    <n v="35789"/>
    <x v="7"/>
    <s v="Mariner 12"/>
    <n v="2053"/>
    <x v="21"/>
    <x v="4"/>
  </r>
  <r>
    <n v="72"/>
    <d v="2073-12-09T00:00:00"/>
    <s v="MC-17"/>
    <s v="15.58S, 108.60W"/>
    <n v="100"/>
    <n v="629"/>
    <n v="629"/>
    <x v="20"/>
    <s v="Rosetta 16"/>
    <n v="2071"/>
    <x v="24"/>
    <x v="1"/>
  </r>
  <r>
    <n v="11"/>
    <d v="2056-09-24T00:00:00"/>
    <s v="MC-30"/>
    <s v="71.32S, 25.54W"/>
    <n v="19"/>
    <n v="756"/>
    <n v="756"/>
    <x v="15"/>
    <s v="Mariner 16"/>
    <n v="2055"/>
    <x v="1"/>
    <x v="4"/>
  </r>
  <r>
    <n v="29"/>
    <d v="2059-09-19T00:00:00"/>
    <s v="MC-16"/>
    <s v="28.88S, 137.18W"/>
    <n v="416"/>
    <n v="3764"/>
    <n v="0"/>
    <x v="21"/>
    <s v="Deimos 4"/>
    <n v="2058"/>
    <x v="3"/>
    <x v="4"/>
  </r>
  <r>
    <n v="59"/>
    <d v="2069-08-16T00:00:00"/>
    <s v="MC-28"/>
    <s v="54.76S, 109.21E"/>
    <n v="175"/>
    <n v="84631"/>
    <n v="0"/>
    <x v="18"/>
    <s v="Opportunity 16"/>
    <n v="2068"/>
    <x v="12"/>
    <x v="4"/>
  </r>
  <r>
    <n v="3"/>
    <d v="2052-05-03T00:00:00"/>
    <s v="MC-24"/>
    <s v="56.72S, 125.16W"/>
    <n v="157"/>
    <n v="8000"/>
    <n v="0"/>
    <x v="10"/>
    <s v="Mariner 7"/>
    <n v="2050"/>
    <x v="7"/>
    <x v="1"/>
  </r>
  <r>
    <n v="72"/>
    <d v="2072-11-01T00:00:00"/>
    <s v="MC-17"/>
    <s v="14.95S, 130.83W"/>
    <n v="117"/>
    <n v="2054"/>
    <n v="0"/>
    <x v="20"/>
    <s v="Rosetta 16"/>
    <n v="2071"/>
    <x v="5"/>
    <x v="4"/>
  </r>
  <r>
    <n v="99"/>
    <d v="2073-09-08T00:00:00"/>
    <s v="MC-05"/>
    <s v="36.95N, 11.21E"/>
    <n v="181"/>
    <n v="9366"/>
    <n v="0"/>
    <x v="2"/>
    <s v="Perseverance 6"/>
    <n v="2070"/>
    <x v="24"/>
    <x v="5"/>
  </r>
  <r>
    <n v="39"/>
    <d v="2065-03-19T00:00:00"/>
    <s v="MC-29"/>
    <s v="51.72S, 164.09E"/>
    <n v="447"/>
    <n v="4902"/>
    <n v="0"/>
    <x v="3"/>
    <s v="Pathfinder 9"/>
    <n v="2062"/>
    <x v="13"/>
    <x v="5"/>
  </r>
  <r>
    <n v="38"/>
    <d v="2067-09-20T00:00:00"/>
    <s v="MC-01"/>
    <s v="81.96N, 109.84W"/>
    <n v="905"/>
    <n v="31157"/>
    <n v="0"/>
    <x v="19"/>
    <s v="Pathfinder 7"/>
    <n v="2062"/>
    <x v="8"/>
    <x v="3"/>
  </r>
  <r>
    <n v="62"/>
    <d v="2067-12-09T00:00:00"/>
    <s v="MC-20"/>
    <s v="18.18S, 14.27E"/>
    <n v="50"/>
    <n v="6618"/>
    <n v="6618"/>
    <x v="26"/>
    <s v="Rosetta 1"/>
    <n v="2065"/>
    <x v="8"/>
    <x v="1"/>
  </r>
  <r>
    <n v="75"/>
    <d v="2072-09-16T00:00:00"/>
    <s v="MC-28"/>
    <s v="50.50S, 107.03E"/>
    <n v="27"/>
    <n v="41937"/>
    <n v="41937"/>
    <x v="18"/>
    <s v="Rosetta 22"/>
    <n v="2071"/>
    <x v="5"/>
    <x v="4"/>
  </r>
  <r>
    <n v="100"/>
    <d v="2072-08-08T00:00:00"/>
    <s v="MC-30"/>
    <s v="73.91S, 154.84W"/>
    <n v="188"/>
    <n v="10313"/>
    <n v="0"/>
    <x v="15"/>
    <s v="Perseverance 7"/>
    <n v="2070"/>
    <x v="5"/>
    <x v="1"/>
  </r>
  <r>
    <n v="36"/>
    <d v="2063-04-14T00:00:00"/>
    <s v="MC-08"/>
    <s v="21.83N, 145.65W"/>
    <n v="128"/>
    <n v="7752"/>
    <n v="0"/>
    <x v="28"/>
    <s v="Pathfinder 3"/>
    <n v="2061"/>
    <x v="23"/>
    <x v="1"/>
  </r>
  <r>
    <n v="9"/>
    <d v="2058-11-27T00:00:00"/>
    <s v="MC-20"/>
    <s v="20.51S, 4.33E"/>
    <n v="54"/>
    <n v="7052"/>
    <n v="7052"/>
    <x v="26"/>
    <s v="Mariner 14"/>
    <n v="2054"/>
    <x v="4"/>
    <x v="6"/>
  </r>
  <r>
    <n v="10"/>
    <d v="2063-11-18T00:00:00"/>
    <s v="MC-18"/>
    <s v="19.12S, 52.10W"/>
    <n v="82"/>
    <n v="4902"/>
    <n v="4902"/>
    <x v="25"/>
    <s v="Mariner 15"/>
    <n v="2054"/>
    <x v="23"/>
    <x v="10"/>
  </r>
  <r>
    <n v="87"/>
    <d v="2073-01-19T00:00:00"/>
    <s v="MC-26"/>
    <s v="53.14S, 24.45W"/>
    <n v="344"/>
    <n v="4563"/>
    <n v="0"/>
    <x v="13"/>
    <s v="Phoenix 17"/>
    <n v="2071"/>
    <x v="24"/>
    <x v="1"/>
  </r>
  <r>
    <n v="44"/>
    <d v="2068-09-05T00:00:00"/>
    <s v="MC-07"/>
    <s v="60.95N, 153.34E"/>
    <n v="19"/>
    <n v="5076"/>
    <n v="5076"/>
    <x v="4"/>
    <s v="Spirit 11"/>
    <n v="2064"/>
    <x v="18"/>
    <x v="6"/>
  </r>
  <r>
    <n v="6"/>
    <d v="2054-01-14T00:00:00"/>
    <s v="MC-01"/>
    <s v="77.26N, 146.94E"/>
    <n v="7"/>
    <n v="3022"/>
    <n v="3022"/>
    <x v="19"/>
    <s v="Mariner 11"/>
    <n v="2052"/>
    <x v="21"/>
    <x v="1"/>
  </r>
  <r>
    <n v="91"/>
    <d v="2075-03-04T00:00:00"/>
    <s v="MC-01"/>
    <s v="75.20N, 141.60W"/>
    <n v="325"/>
    <n v="5255"/>
    <n v="0"/>
    <x v="19"/>
    <s v="Phoenix 27"/>
    <n v="2073"/>
    <x v="2"/>
    <x v="1"/>
  </r>
  <r>
    <n v="34"/>
    <d v="2060-11-23T00:00:00"/>
    <s v="MC-06"/>
    <s v="33.35N, 106.45E"/>
    <n v="43"/>
    <n v="7279"/>
    <n v="7279"/>
    <x v="8"/>
    <s v="Deimos 14"/>
    <n v="2060"/>
    <x v="14"/>
    <x v="9"/>
  </r>
  <r>
    <n v="41"/>
    <d v="2069-02-07T00:00:00"/>
    <s v="MC-01"/>
    <s v="78.13N, 14.36E"/>
    <n v="344"/>
    <n v="1788"/>
    <n v="0"/>
    <x v="19"/>
    <s v="Spirit 5"/>
    <n v="2063"/>
    <x v="12"/>
    <x v="7"/>
  </r>
  <r>
    <n v="76"/>
    <d v="2073-09-29T00:00:00"/>
    <s v="MC-02"/>
    <s v="49.92N, 170.60W"/>
    <n v="1270"/>
    <n v="6205"/>
    <n v="0"/>
    <x v="29"/>
    <s v="Rosetta 25"/>
    <n v="2072"/>
    <x v="24"/>
    <x v="4"/>
  </r>
  <r>
    <n v="42"/>
    <d v="2069-09-26T00:00:00"/>
    <s v="MC-15"/>
    <s v="13.43N, 154.26E"/>
    <n v="292"/>
    <n v="10313"/>
    <n v="0"/>
    <x v="12"/>
    <s v="Spirit 6"/>
    <n v="2063"/>
    <x v="12"/>
    <x v="7"/>
  </r>
  <r>
    <n v="35"/>
    <d v="2063-09-23T00:00:00"/>
    <s v="MC-17"/>
    <s v="9.58S, 95.38W"/>
    <n v="181"/>
    <n v="4902"/>
    <n v="0"/>
    <x v="20"/>
    <s v="Pathfinder 2"/>
    <n v="2060"/>
    <x v="23"/>
    <x v="5"/>
  </r>
  <r>
    <n v="18"/>
    <d v="2059-06-23T00:00:00"/>
    <s v="MC-23"/>
    <s v="20.13S, 165.87E"/>
    <n v="63"/>
    <n v="1656"/>
    <n v="1656"/>
    <x v="6"/>
    <s v="Viking 10"/>
    <n v="2055"/>
    <x v="3"/>
    <x v="6"/>
  </r>
  <r>
    <n v="28"/>
    <d v="2063-06-21T00:00:00"/>
    <s v="MC-30"/>
    <s v="70.56S, 49.65W"/>
    <n v="22"/>
    <n v="33322"/>
    <n v="33322"/>
    <x v="15"/>
    <s v="Deimos 3"/>
    <n v="2058"/>
    <x v="23"/>
    <x v="3"/>
  </r>
  <r>
    <n v="31"/>
    <d v="2064-09-23T00:00:00"/>
    <s v="MC-03"/>
    <s v="45.49N, 78.03W"/>
    <n v="82"/>
    <n v="1138"/>
    <n v="1138"/>
    <x v="24"/>
    <s v="Deimos 10"/>
    <n v="2059"/>
    <x v="15"/>
    <x v="3"/>
  </r>
  <r>
    <n v="6"/>
    <d v="2055-01-18T00:00:00"/>
    <s v="MC-01"/>
    <s v="84.27N, 158.67E"/>
    <n v="20"/>
    <n v="19313"/>
    <n v="19313"/>
    <x v="19"/>
    <s v="Mariner 11"/>
    <n v="2052"/>
    <x v="9"/>
    <x v="5"/>
  </r>
  <r>
    <n v="70"/>
    <d v="2070-07-11T00:00:00"/>
    <s v="MC-26"/>
    <s v="34.45S, 41.73W"/>
    <n v="157"/>
    <n v="9366"/>
    <n v="0"/>
    <x v="13"/>
    <s v="Rosetta 14"/>
    <n v="2069"/>
    <x v="10"/>
    <x v="4"/>
  </r>
  <r>
    <n v="36"/>
    <d v="2062-04-06T00:00:00"/>
    <s v="MC-08"/>
    <s v="19.70N, 169.90W"/>
    <n v="791"/>
    <n v="5436"/>
    <n v="0"/>
    <x v="28"/>
    <s v="Pathfinder 3"/>
    <n v="2061"/>
    <x v="20"/>
    <x v="4"/>
  </r>
  <r>
    <n v="95"/>
    <d v="2072-03-05T00:00:00"/>
    <s v="MC-18"/>
    <s v="7.98S, 78.15W"/>
    <n v="120"/>
    <n v="2880"/>
    <n v="0"/>
    <x v="25"/>
    <s v="Dawn 6"/>
    <n v="2067"/>
    <x v="5"/>
    <x v="3"/>
  </r>
  <r>
    <n v="56"/>
    <d v="2070-05-20T00:00:00"/>
    <s v="MC-17"/>
    <s v="12.83S, 96.21W"/>
    <n v="32"/>
    <n v="3022"/>
    <n v="3022"/>
    <x v="20"/>
    <s v="Opportunity 10"/>
    <n v="2067"/>
    <x v="10"/>
    <x v="5"/>
  </r>
  <r>
    <n v="51"/>
    <d v="2066-04-26T00:00:00"/>
    <s v="MC-26"/>
    <s v="48.50S, 41.64W"/>
    <n v="39"/>
    <n v="29243"/>
    <n v="29243"/>
    <x v="13"/>
    <s v="Opportunity 3"/>
    <n v="2064"/>
    <x v="17"/>
    <x v="1"/>
  </r>
  <r>
    <n v="20"/>
    <d v="2058-07-01T00:00:00"/>
    <s v="MC-28"/>
    <s v="40.57S, 73.79E"/>
    <n v="27"/>
    <n v="6006"/>
    <n v="6006"/>
    <x v="18"/>
    <s v="Viking 15"/>
    <n v="2056"/>
    <x v="4"/>
    <x v="1"/>
  </r>
  <r>
    <n v="88"/>
    <d v="2073-05-11T00:00:00"/>
    <s v="MC-19"/>
    <s v="9.17S, 17.23W"/>
    <n v="54"/>
    <n v="4731"/>
    <n v="4731"/>
    <x v="14"/>
    <s v="Phoenix 19"/>
    <n v="2071"/>
    <x v="24"/>
    <x v="1"/>
  </r>
  <r>
    <n v="5"/>
    <d v="2052-10-29T00:00:00"/>
    <s v="MC-13"/>
    <s v="7.60N, 53.18E"/>
    <n v="117"/>
    <n v="4902"/>
    <n v="0"/>
    <x v="0"/>
    <s v="Mariner 10"/>
    <n v="2051"/>
    <x v="7"/>
    <x v="4"/>
  </r>
  <r>
    <n v="37"/>
    <d v="2063-05-04T00:00:00"/>
    <s v="MC-14"/>
    <s v="21.53N, 133.08E"/>
    <n v="307"/>
    <n v="2324"/>
    <n v="0"/>
    <x v="1"/>
    <s v="Pathfinder 5"/>
    <n v="2061"/>
    <x v="23"/>
    <x v="1"/>
  </r>
  <r>
    <n v="84"/>
    <d v="2072-01-26T00:00:00"/>
    <s v="MC-07"/>
    <s v="58.13N, 133.20E"/>
    <n v="63"/>
    <n v="5812"/>
    <n v="5812"/>
    <x v="4"/>
    <s v="Phoenix 12"/>
    <n v="2069"/>
    <x v="5"/>
    <x v="5"/>
  </r>
  <r>
    <n v="44"/>
    <d v="2071-01-04T00:00:00"/>
    <s v="MC-01"/>
    <s v="67.70N, 122.40E"/>
    <n v="1270"/>
    <n v="1138"/>
    <n v="0"/>
    <x v="19"/>
    <s v="Spirit 11"/>
    <n v="2064"/>
    <x v="19"/>
    <x v="0"/>
  </r>
  <r>
    <n v="47"/>
    <d v="2067-06-23T00:00:00"/>
    <s v="MC-04"/>
    <s v="40.90N, 18.19W"/>
    <n v="24"/>
    <n v="3612"/>
    <n v="3612"/>
    <x v="7"/>
    <s v="Spirit 14"/>
    <n v="2065"/>
    <x v="8"/>
    <x v="1"/>
  </r>
  <r>
    <n v="70"/>
    <d v="2070-08-15T00:00:00"/>
    <s v="MC-26"/>
    <s v="34.25S, 36.70W"/>
    <n v="1270"/>
    <n v="16330"/>
    <n v="0"/>
    <x v="13"/>
    <s v="Rosetta 14"/>
    <n v="2069"/>
    <x v="10"/>
    <x v="4"/>
  </r>
  <r>
    <n v="47"/>
    <d v="2076-03-13T00:00:00"/>
    <s v="MC-11"/>
    <s v="3.11N, 25.54W"/>
    <n v="47"/>
    <n v="4563"/>
    <n v="4563"/>
    <x v="22"/>
    <s v="Spirit 14"/>
    <n v="2065"/>
    <x v="6"/>
    <x v="11"/>
  </r>
  <r>
    <n v="94"/>
    <d v="2070-08-13T00:00:00"/>
    <s v="MC-29"/>
    <s v="49.51S, 139.35E"/>
    <n v="9"/>
    <n v="756"/>
    <n v="756"/>
    <x v="3"/>
    <s v="Dawn 4"/>
    <n v="2066"/>
    <x v="10"/>
    <x v="6"/>
  </r>
  <r>
    <n v="2"/>
    <d v="2051-10-30T00:00:00"/>
    <s v="MC-07"/>
    <s v="31.86N, 142.63E"/>
    <n v="163"/>
    <n v="2054"/>
    <n v="0"/>
    <x v="4"/>
    <s v="Mariner 6"/>
    <n v="2050"/>
    <x v="27"/>
    <x v="4"/>
  </r>
  <r>
    <n v="5"/>
    <d v="2056-07-12T00:00:00"/>
    <s v="MC-13"/>
    <s v="14.16N, 71.11E"/>
    <n v="292"/>
    <n v="1396"/>
    <n v="0"/>
    <x v="0"/>
    <s v="Mariner 10"/>
    <n v="2051"/>
    <x v="1"/>
    <x v="3"/>
  </r>
  <r>
    <n v="99"/>
    <d v="2072-09-20T00:00:00"/>
    <s v="MC-12"/>
    <s v="25.95N, 24.12E"/>
    <n v="22"/>
    <n v="4731"/>
    <n v="4731"/>
    <x v="11"/>
    <s v="Perseverance 6"/>
    <n v="2070"/>
    <x v="5"/>
    <x v="1"/>
  </r>
  <r>
    <n v="17"/>
    <d v="2055-12-26T00:00:00"/>
    <s v="MC-06"/>
    <s v="35.91N, 86.62E"/>
    <n v="152"/>
    <n v="3919"/>
    <n v="0"/>
    <x v="8"/>
    <s v="Viking 8"/>
    <n v="2054"/>
    <x v="9"/>
    <x v="4"/>
  </r>
  <r>
    <n v="27"/>
    <d v="2064-10-06T00:00:00"/>
    <s v="MC-30"/>
    <s v="75.40S, 106.63E"/>
    <n v="113"/>
    <n v="3612"/>
    <n v="0"/>
    <x v="15"/>
    <s v="Phobos 6"/>
    <n v="2054"/>
    <x v="15"/>
    <x v="2"/>
  </r>
  <r>
    <n v="44"/>
    <d v="2072-02-07T00:00:00"/>
    <s v="MC-06"/>
    <s v="48.64N, 114.26E"/>
    <n v="39"/>
    <n v="2739"/>
    <n v="2739"/>
    <x v="8"/>
    <s v="Spirit 11"/>
    <n v="2064"/>
    <x v="5"/>
    <x v="8"/>
  </r>
  <r>
    <n v="5"/>
    <d v="2060-09-26T00:00:00"/>
    <s v="MC-13"/>
    <s v="26.67N, 48.84E"/>
    <n v="15"/>
    <n v="13527"/>
    <n v="13527"/>
    <x v="0"/>
    <s v="Mariner 10"/>
    <n v="2051"/>
    <x v="14"/>
    <x v="10"/>
  </r>
  <r>
    <n v="4"/>
    <d v="2052-08-27T00:00:00"/>
    <s v="MC-26"/>
    <s v="60.78S, 30.30W"/>
    <n v="482"/>
    <n v="12178"/>
    <n v="0"/>
    <x v="13"/>
    <s v="Mariner 9"/>
    <n v="2051"/>
    <x v="7"/>
    <x v="4"/>
  </r>
  <r>
    <n v="47"/>
    <d v="2073-11-16T00:00:00"/>
    <s v="MC-11"/>
    <s v="16.94N, 22.51W"/>
    <n v="85"/>
    <n v="4235"/>
    <n v="4235"/>
    <x v="22"/>
    <s v="Spirit 14"/>
    <n v="2065"/>
    <x v="24"/>
    <x v="8"/>
  </r>
  <r>
    <n v="56"/>
    <d v="2070-09-03T00:00:00"/>
    <s v="MC-25"/>
    <s v="51.66S, 67.73W"/>
    <n v="106"/>
    <n v="9366"/>
    <n v="0"/>
    <x v="16"/>
    <s v="Opportunity 10"/>
    <n v="2067"/>
    <x v="10"/>
    <x v="5"/>
  </r>
  <r>
    <n v="27"/>
    <d v="2057-02-23T00:00:00"/>
    <s v="MC-28"/>
    <s v="52.53S, 94.37E"/>
    <n v="63"/>
    <n v="883"/>
    <n v="883"/>
    <x v="18"/>
    <s v="Phobos 6"/>
    <n v="2054"/>
    <x v="16"/>
    <x v="5"/>
  </r>
  <r>
    <n v="94"/>
    <d v="2069-12-28T00:00:00"/>
    <s v="MC-29"/>
    <s v="61.38S, 142.97E"/>
    <n v="12"/>
    <n v="7752"/>
    <n v="7752"/>
    <x v="3"/>
    <s v="Dawn 4"/>
    <n v="2066"/>
    <x v="12"/>
    <x v="5"/>
  </r>
  <r>
    <n v="27"/>
    <d v="2065-02-07T00:00:00"/>
    <s v="MC-30"/>
    <s v="83.87S, 98.55E"/>
    <n v="52"/>
    <n v="24621"/>
    <n v="24621"/>
    <x v="15"/>
    <s v="Phobos 6"/>
    <n v="2054"/>
    <x v="13"/>
    <x v="11"/>
  </r>
  <r>
    <n v="38"/>
    <d v="2065-06-14T00:00:00"/>
    <s v="MC-01"/>
    <s v="81.04N, 127.78W"/>
    <n v="88"/>
    <n v="4563"/>
    <n v="4563"/>
    <x v="19"/>
    <s v="Pathfinder 7"/>
    <n v="2062"/>
    <x v="13"/>
    <x v="5"/>
  </r>
  <r>
    <n v="62"/>
    <d v="2067-10-05T00:00:00"/>
    <s v="MC-20"/>
    <s v="5.44S, 21.33E"/>
    <n v="447"/>
    <n v="3313"/>
    <n v="0"/>
    <x v="26"/>
    <s v="Rosetta 1"/>
    <n v="2065"/>
    <x v="8"/>
    <x v="1"/>
  </r>
  <r>
    <n v="62"/>
    <d v="2067-03-09T00:00:00"/>
    <s v="MC-20"/>
    <s v="23.51S, 9.34E"/>
    <n v="27"/>
    <n v="1267"/>
    <n v="1267"/>
    <x v="26"/>
    <s v="Rosetta 1"/>
    <n v="2065"/>
    <x v="8"/>
    <x v="1"/>
  </r>
  <r>
    <n v="32"/>
    <d v="2065-04-30T00:00:00"/>
    <s v="MC-17"/>
    <s v="26.84S, 119.50W"/>
    <n v="181"/>
    <n v="2880"/>
    <n v="0"/>
    <x v="20"/>
    <s v="Deimos 11"/>
    <n v="2059"/>
    <x v="13"/>
    <x v="7"/>
  </r>
  <r>
    <n v="2"/>
    <d v="2055-02-14T00:00:00"/>
    <s v="MC-07"/>
    <s v="33.86N, 130.91E"/>
    <n v="100"/>
    <n v="4731"/>
    <n v="4731"/>
    <x v="4"/>
    <s v="Mariner 6"/>
    <n v="2050"/>
    <x v="9"/>
    <x v="3"/>
  </r>
  <r>
    <n v="52"/>
    <d v="2070-10-02T00:00:00"/>
    <s v="MC-17"/>
    <s v="6.71S, 100.95W"/>
    <n v="82"/>
    <n v="3764"/>
    <n v="3764"/>
    <x v="20"/>
    <s v="Opportunity 4"/>
    <n v="2065"/>
    <x v="10"/>
    <x v="3"/>
  </r>
  <r>
    <n v="64"/>
    <d v="2069-02-26T00:00:00"/>
    <s v="MC-28"/>
    <s v="54.47S, 73.62E"/>
    <n v="90"/>
    <n v="3461"/>
    <n v="3461"/>
    <x v="18"/>
    <s v="Rosetta 7"/>
    <n v="2067"/>
    <x v="12"/>
    <x v="1"/>
  </r>
  <r>
    <n v="75"/>
    <d v="2077-03-30T00:00:00"/>
    <s v="MC-28"/>
    <s v="43.94S, 92.29E"/>
    <n v="100"/>
    <n v="17718"/>
    <n v="17718"/>
    <x v="18"/>
    <s v="Rosetta 22"/>
    <n v="2071"/>
    <x v="25"/>
    <x v="7"/>
  </r>
  <r>
    <n v="98"/>
    <d v="2073-08-31T00:00:00"/>
    <s v="MC-30"/>
    <s v="70.86S, 66.16E"/>
    <n v="1057"/>
    <n v="4398"/>
    <n v="0"/>
    <x v="15"/>
    <s v="Perseverance 5"/>
    <n v="2070"/>
    <x v="24"/>
    <x v="5"/>
  </r>
  <r>
    <n v="41"/>
    <d v="2065-07-07T00:00:00"/>
    <s v="MC-01"/>
    <s v="86.19N, 43.06E"/>
    <n v="124"/>
    <n v="11771"/>
    <n v="0"/>
    <x v="19"/>
    <s v="Spirit 5"/>
    <n v="2063"/>
    <x v="13"/>
    <x v="1"/>
  </r>
  <r>
    <n v="41"/>
    <d v="2065-10-10T00:00:00"/>
    <s v="MC-05"/>
    <s v="44.20N, 19.01E"/>
    <n v="524"/>
    <n v="1526"/>
    <n v="0"/>
    <x v="2"/>
    <s v="Spirit 5"/>
    <n v="2063"/>
    <x v="13"/>
    <x v="1"/>
  </r>
  <r>
    <n v="9"/>
    <d v="2057-05-05T00:00:00"/>
    <s v="MC-19"/>
    <s v="10.19S, 16.62W"/>
    <n v="252"/>
    <n v="7752"/>
    <n v="0"/>
    <x v="14"/>
    <s v="Mariner 14"/>
    <n v="2054"/>
    <x v="16"/>
    <x v="5"/>
  </r>
  <r>
    <n v="85"/>
    <d v="2072-02-22T00:00:00"/>
    <s v="MC-21"/>
    <s v="16.75S, 76.19E"/>
    <n v="252"/>
    <n v="3313"/>
    <n v="0"/>
    <x v="27"/>
    <s v="Phoenix 13"/>
    <n v="2070"/>
    <x v="5"/>
    <x v="1"/>
  </r>
  <r>
    <n v="76"/>
    <d v="2080-02-03T00:00:00"/>
    <s v="MC-07"/>
    <s v="36.41N, 178.54E"/>
    <n v="137"/>
    <n v="3461"/>
    <n v="0"/>
    <x v="4"/>
    <s v="Rosetta 25"/>
    <n v="2072"/>
    <x v="29"/>
    <x v="8"/>
  </r>
  <r>
    <n v="35"/>
    <d v="2063-12-30T00:00:00"/>
    <s v="MC-17"/>
    <s v="13.19S, 108.76W"/>
    <n v="59"/>
    <n v="2188"/>
    <n v="2188"/>
    <x v="20"/>
    <s v="Pathfinder 2"/>
    <n v="2060"/>
    <x v="23"/>
    <x v="5"/>
  </r>
  <r>
    <n v="50"/>
    <d v="2065-07-20T00:00:00"/>
    <s v="MC-07"/>
    <s v="32.35N, 136.30E"/>
    <n v="15"/>
    <n v="12178"/>
    <n v="12178"/>
    <x v="4"/>
    <s v="Opportunity 2"/>
    <n v="2064"/>
    <x v="13"/>
    <x v="4"/>
  </r>
  <r>
    <n v="90"/>
    <d v="2073-04-29T00:00:00"/>
    <s v="MC-30"/>
    <s v="80.10S, 147.40W"/>
    <n v="70"/>
    <n v="4398"/>
    <n v="4398"/>
    <x v="15"/>
    <s v="Phoenix 23"/>
    <n v="2072"/>
    <x v="24"/>
    <x v="4"/>
  </r>
  <r>
    <n v="53"/>
    <d v="2068-04-04T00:00:00"/>
    <s v="MC-30"/>
    <s v="66.56S, 171.35W"/>
    <n v="120"/>
    <n v="31157"/>
    <n v="0"/>
    <x v="15"/>
    <s v="Opportunity 5"/>
    <n v="2065"/>
    <x v="18"/>
    <x v="5"/>
  </r>
  <r>
    <n v="89"/>
    <d v="2074-09-08T00:00:00"/>
    <s v="MC-30"/>
    <s v="84.33S, 91.38W"/>
    <n v="32"/>
    <n v="63326"/>
    <n v="63326"/>
    <x v="15"/>
    <s v="Phoenix 22"/>
    <n v="2072"/>
    <x v="11"/>
    <x v="1"/>
  </r>
  <r>
    <n v="37"/>
    <d v="2062-10-12T00:00:00"/>
    <s v="MC-15"/>
    <s v="2.08N, 136.52E"/>
    <n v="307"/>
    <n v="6205"/>
    <n v="0"/>
    <x v="12"/>
    <s v="Pathfinder 5"/>
    <n v="2061"/>
    <x v="20"/>
    <x v="4"/>
  </r>
  <r>
    <n v="41"/>
    <d v="2068-09-15T00:00:00"/>
    <s v="MC-05"/>
    <s v="53.81N, 53.51E"/>
    <n v="54"/>
    <n v="17718"/>
    <n v="17718"/>
    <x v="2"/>
    <s v="Spirit 5"/>
    <n v="2063"/>
    <x v="18"/>
    <x v="3"/>
  </r>
  <r>
    <n v="31"/>
    <d v="2061-04-13T00:00:00"/>
    <s v="MC-03"/>
    <s v="43.47N, 110.43W"/>
    <n v="15"/>
    <n v="11011"/>
    <n v="11011"/>
    <x v="24"/>
    <s v="Deimos 10"/>
    <n v="2059"/>
    <x v="0"/>
    <x v="1"/>
  </r>
  <r>
    <n v="10"/>
    <d v="2056-10-10T00:00:00"/>
    <s v="MC-18"/>
    <s v="23.16S, 80.38W"/>
    <n v="163"/>
    <n v="2461"/>
    <n v="0"/>
    <x v="25"/>
    <s v="Mariner 15"/>
    <n v="2054"/>
    <x v="1"/>
    <x v="1"/>
  </r>
  <r>
    <n v="52"/>
    <d v="2073-04-07T00:00:00"/>
    <s v="MC-08"/>
    <s v="29.72N, 142.64W"/>
    <n v="100"/>
    <n v="6205"/>
    <n v="6205"/>
    <x v="28"/>
    <s v="Opportunity 4"/>
    <n v="2065"/>
    <x v="24"/>
    <x v="8"/>
  </r>
  <r>
    <n v="55"/>
    <d v="2072-08-24T00:00:00"/>
    <s v="MC-07"/>
    <s v="51.10N, 135.58E"/>
    <n v="72"/>
    <n v="41937"/>
    <n v="41937"/>
    <x v="4"/>
    <s v="Opportunity 7"/>
    <n v="2066"/>
    <x v="5"/>
    <x v="7"/>
  </r>
  <r>
    <n v="74"/>
    <d v="2074-06-07T00:00:00"/>
    <s v="MC-12"/>
    <s v="6.80N, 13.05E"/>
    <n v="524"/>
    <n v="1656"/>
    <n v="0"/>
    <x v="11"/>
    <s v="Rosetta 21"/>
    <n v="2071"/>
    <x v="11"/>
    <x v="5"/>
  </r>
  <r>
    <n v="34"/>
    <d v="2065-09-13T00:00:00"/>
    <s v="MC-07"/>
    <s v="41.56N, 127.66E"/>
    <n v="702"/>
    <n v="5255"/>
    <n v="0"/>
    <x v="4"/>
    <s v="Deimos 14"/>
    <n v="2060"/>
    <x v="13"/>
    <x v="3"/>
  </r>
  <r>
    <n v="13"/>
    <d v="2055-04-27T00:00:00"/>
    <s v="MC-06"/>
    <s v="55.15N, 111.19E"/>
    <n v="29"/>
    <n v="3764"/>
    <n v="3764"/>
    <x v="8"/>
    <s v="Viking 2"/>
    <n v="2052"/>
    <x v="9"/>
    <x v="5"/>
  </r>
  <r>
    <n v="9"/>
    <d v="2058-04-24T00:00:00"/>
    <s v="MC-20"/>
    <s v="7.40S, 1.22E"/>
    <n v="292"/>
    <n v="8255"/>
    <n v="0"/>
    <x v="26"/>
    <s v="Mariner 14"/>
    <n v="2054"/>
    <x v="4"/>
    <x v="6"/>
  </r>
  <r>
    <n v="61"/>
    <d v="2070-12-23T00:00:00"/>
    <s v="MC-26"/>
    <s v="53.25S, 31.98W"/>
    <n v="63"/>
    <n v="16330"/>
    <n v="16330"/>
    <x v="13"/>
    <s v="Opportunity 19"/>
    <n v="2069"/>
    <x v="10"/>
    <x v="4"/>
  </r>
  <r>
    <n v="17"/>
    <d v="2062-04-18T00:00:00"/>
    <s v="MC-14"/>
    <s v="15.77N, 97.68E"/>
    <n v="365"/>
    <n v="2188"/>
    <n v="0"/>
    <x v="1"/>
    <s v="Viking 8"/>
    <n v="2054"/>
    <x v="20"/>
    <x v="8"/>
  </r>
  <r>
    <n v="2"/>
    <d v="2058-03-09T00:00:00"/>
    <s v="MC-22"/>
    <s v="3.84S, 127.81E"/>
    <n v="93"/>
    <n v="1138"/>
    <n v="1138"/>
    <x v="9"/>
    <s v="Mariner 6"/>
    <n v="2050"/>
    <x v="4"/>
    <x v="8"/>
  </r>
  <r>
    <n v="55"/>
    <d v="2071-09-29T00:00:00"/>
    <s v="MC-15"/>
    <s v="21.18N, 156.65E"/>
    <n v="20"/>
    <n v="2599"/>
    <n v="2599"/>
    <x v="12"/>
    <s v="Opportunity 7"/>
    <n v="2066"/>
    <x v="19"/>
    <x v="3"/>
  </r>
  <r>
    <n v="61"/>
    <d v="2071-06-01T00:00:00"/>
    <s v="MC-30"/>
    <s v="83.29S, 20.21W"/>
    <n v="24"/>
    <n v="11011"/>
    <n v="11011"/>
    <x v="15"/>
    <s v="Opportunity 19"/>
    <n v="2069"/>
    <x v="19"/>
    <x v="1"/>
  </r>
  <r>
    <n v="82"/>
    <d v="2071-01-18T00:00:00"/>
    <s v="MC-29"/>
    <s v="58.45S, 170.30E"/>
    <n v="100"/>
    <n v="1526"/>
    <n v="1526"/>
    <x v="3"/>
    <s v="Phoenix 7"/>
    <n v="2068"/>
    <x v="19"/>
    <x v="5"/>
  </r>
  <r>
    <n v="10"/>
    <d v="2058-12-13T00:00:00"/>
    <s v="MC-18"/>
    <s v="23.93S, 57.28W"/>
    <n v="365"/>
    <n v="3612"/>
    <n v="0"/>
    <x v="25"/>
    <s v="Mariner 15"/>
    <n v="2054"/>
    <x v="4"/>
    <x v="6"/>
  </r>
  <r>
    <n v="42"/>
    <d v="2065-10-23T00:00:00"/>
    <s v="MC-07"/>
    <s v="50.46N, 158.18E"/>
    <n v="85"/>
    <n v="5622"/>
    <n v="5622"/>
    <x v="4"/>
    <s v="Spirit 6"/>
    <n v="2063"/>
    <x v="13"/>
    <x v="1"/>
  </r>
  <r>
    <n v="2"/>
    <d v="2057-02-07T00:00:00"/>
    <s v="MC-07"/>
    <s v="33.34N, 142.63E"/>
    <n v="120"/>
    <n v="7512"/>
    <n v="0"/>
    <x v="4"/>
    <s v="Mariner 6"/>
    <n v="2050"/>
    <x v="16"/>
    <x v="0"/>
  </r>
  <r>
    <n v="32"/>
    <d v="2060-11-28T00:00:00"/>
    <s v="MC-25"/>
    <s v="47.39S, 117.76W"/>
    <n v="365"/>
    <n v="6409"/>
    <n v="0"/>
    <x v="16"/>
    <s v="Deimos 11"/>
    <n v="2059"/>
    <x v="14"/>
    <x v="4"/>
  </r>
  <r>
    <n v="56"/>
    <d v="2070-04-17T00:00:00"/>
    <s v="MC-25"/>
    <s v="34.53S, 76.32W"/>
    <n v="365"/>
    <n v="5436"/>
    <n v="0"/>
    <x v="16"/>
    <s v="Opportunity 10"/>
    <n v="2067"/>
    <x v="10"/>
    <x v="5"/>
  </r>
  <r>
    <n v="51"/>
    <d v="2066-08-09T00:00:00"/>
    <s v="MC-26"/>
    <s v="48.21S, 37.31W"/>
    <n v="14"/>
    <n v="11011"/>
    <n v="11011"/>
    <x v="13"/>
    <s v="Opportunity 3"/>
    <n v="2064"/>
    <x v="17"/>
    <x v="1"/>
  </r>
  <r>
    <n v="76"/>
    <d v="2074-09-15T00:00:00"/>
    <s v="MC-15"/>
    <s v="24.10N, 175.30E"/>
    <n v="34"/>
    <n v="8255"/>
    <n v="8255"/>
    <x v="12"/>
    <s v="Rosetta 25"/>
    <n v="2072"/>
    <x v="11"/>
    <x v="1"/>
  </r>
  <r>
    <n v="32"/>
    <d v="2067-09-08T00:00:00"/>
    <s v="MC-17"/>
    <s v="27.51S, 115.31W"/>
    <n v="277"/>
    <n v="4398"/>
    <n v="0"/>
    <x v="20"/>
    <s v="Deimos 11"/>
    <n v="2059"/>
    <x v="8"/>
    <x v="8"/>
  </r>
  <r>
    <n v="82"/>
    <d v="2071-05-10T00:00:00"/>
    <s v="MC-23"/>
    <s v="25.56S, 145.49E"/>
    <n v="25"/>
    <n v="1396"/>
    <n v="1396"/>
    <x v="6"/>
    <s v="Phoenix 7"/>
    <n v="2068"/>
    <x v="19"/>
    <x v="5"/>
  </r>
  <r>
    <n v="23"/>
    <d v="2055-02-25T00:00:00"/>
    <s v="MC-16"/>
    <s v="5.59S, 148.86W"/>
    <n v="61"/>
    <n v="883"/>
    <n v="883"/>
    <x v="21"/>
    <s v="Phobos 2"/>
    <n v="2053"/>
    <x v="9"/>
    <x v="1"/>
  </r>
  <r>
    <n v="32"/>
    <d v="2061-08-16T00:00:00"/>
    <s v="MC-25"/>
    <s v="44.11S, 114.64W"/>
    <n v="124"/>
    <n v="17718"/>
    <n v="0"/>
    <x v="16"/>
    <s v="Deimos 11"/>
    <n v="2059"/>
    <x v="0"/>
    <x v="1"/>
  </r>
  <r>
    <n v="26"/>
    <d v="2058-06-13T00:00:00"/>
    <s v="MC-28"/>
    <s v="32.58S, 81.13E"/>
    <n v="85"/>
    <n v="9074"/>
    <n v="9074"/>
    <x v="18"/>
    <s v="Phobos 5"/>
    <n v="2054"/>
    <x v="4"/>
    <x v="6"/>
  </r>
  <r>
    <n v="10"/>
    <d v="2061-06-13T00:00:00"/>
    <s v="MC-18"/>
    <s v="17.78S, 63.11W"/>
    <n v="117"/>
    <n v="11382"/>
    <n v="0"/>
    <x v="25"/>
    <s v="Mariner 15"/>
    <n v="2054"/>
    <x v="0"/>
    <x v="0"/>
  </r>
  <r>
    <n v="17"/>
    <d v="2058-04-24T00:00:00"/>
    <s v="MC-06"/>
    <s v="31.97N, 70.99E"/>
    <n v="75"/>
    <n v="15109"/>
    <n v="15109"/>
    <x v="8"/>
    <s v="Viking 8"/>
    <n v="2054"/>
    <x v="4"/>
    <x v="6"/>
  </r>
  <r>
    <n v="67"/>
    <d v="2070-04-09T00:00:00"/>
    <s v="MC-18"/>
    <s v="21.87S, 57.93W"/>
    <n v="175"/>
    <n v="883"/>
    <n v="0"/>
    <x v="25"/>
    <s v="Rosetta 10"/>
    <n v="2068"/>
    <x v="10"/>
    <x v="1"/>
  </r>
  <r>
    <n v="76"/>
    <d v="2074-08-13T00:00:00"/>
    <s v="MC-02"/>
    <s v="59.84N, 179.21W"/>
    <n v="631"/>
    <n v="1267"/>
    <n v="0"/>
    <x v="29"/>
    <s v="Rosetta 25"/>
    <n v="2072"/>
    <x v="11"/>
    <x v="1"/>
  </r>
  <r>
    <n v="58"/>
    <d v="2070-03-26T00:00:00"/>
    <s v="MC-30"/>
    <s v="69.42S, 10.89W"/>
    <n v="25"/>
    <n v="45837"/>
    <n v="45837"/>
    <x v="15"/>
    <s v="Opportunity 15"/>
    <n v="2068"/>
    <x v="10"/>
    <x v="1"/>
  </r>
  <r>
    <n v="48"/>
    <d v="2067-03-09T00:00:00"/>
    <s v="MC-07"/>
    <s v="46.44N, 128.24E"/>
    <n v="106"/>
    <n v="1656"/>
    <n v="0"/>
    <x v="4"/>
    <s v="Spirit 15"/>
    <n v="2066"/>
    <x v="8"/>
    <x v="4"/>
  </r>
  <r>
    <n v="94"/>
    <d v="2072-06-07T00:00:00"/>
    <s v="MC-29"/>
    <s v="32.98S, 136.71E"/>
    <n v="196"/>
    <n v="8791"/>
    <n v="0"/>
    <x v="3"/>
    <s v="Dawn 4"/>
    <n v="2066"/>
    <x v="5"/>
    <x v="7"/>
  </r>
  <r>
    <n v="60"/>
    <d v="2070-06-16T00:00:00"/>
    <s v="MC-26"/>
    <s v="58.01S, 18.39W"/>
    <n v="96"/>
    <n v="1010"/>
    <n v="1010"/>
    <x v="13"/>
    <s v="Opportunity 18"/>
    <n v="2069"/>
    <x v="10"/>
    <x v="4"/>
  </r>
  <r>
    <n v="6"/>
    <d v="2053-12-08T00:00:00"/>
    <s v="MC-01"/>
    <s v="68.79N, 149.88E"/>
    <n v="24"/>
    <n v="84631"/>
    <n v="84631"/>
    <x v="19"/>
    <s v="Mariner 11"/>
    <n v="2052"/>
    <x v="22"/>
    <x v="4"/>
  </r>
  <r>
    <n v="27"/>
    <d v="2059-12-08T00:00:00"/>
    <s v="MC-30"/>
    <s v="88.94S, 99.54E"/>
    <n v="365"/>
    <n v="18486"/>
    <n v="0"/>
    <x v="15"/>
    <s v="Phobos 6"/>
    <n v="2054"/>
    <x v="3"/>
    <x v="3"/>
  </r>
  <r>
    <n v="51"/>
    <d v="2067-02-13T00:00:00"/>
    <s v="MC-26"/>
    <s v="60.18S, 52.64W"/>
    <n v="365"/>
    <n v="18486"/>
    <n v="0"/>
    <x v="13"/>
    <s v="Opportunity 3"/>
    <n v="2064"/>
    <x v="8"/>
    <x v="5"/>
  </r>
  <r>
    <n v="95"/>
    <d v="2072-07-20T00:00:00"/>
    <s v="MC-18"/>
    <s v="1.93S, 79.80W"/>
    <n v="133"/>
    <n v="4398"/>
    <n v="0"/>
    <x v="25"/>
    <s v="Dawn 6"/>
    <n v="2067"/>
    <x v="5"/>
    <x v="3"/>
  </r>
  <r>
    <n v="64"/>
    <d v="2067-11-02T00:00:00"/>
    <s v="MC-28"/>
    <s v="62.73S, 78.59E"/>
    <n v="70"/>
    <n v="41937"/>
    <n v="41937"/>
    <x v="18"/>
    <s v="Rosetta 7"/>
    <n v="2067"/>
    <x v="8"/>
    <x v="9"/>
  </r>
  <r>
    <n v="20"/>
    <d v="2057-06-03T00:00:00"/>
    <s v="MC-28"/>
    <s v="62.84S, 73.22E"/>
    <n v="389"/>
    <n v="6006"/>
    <n v="0"/>
    <x v="18"/>
    <s v="Viking 15"/>
    <n v="2056"/>
    <x v="16"/>
    <x v="4"/>
  </r>
  <r>
    <n v="97"/>
    <d v="2072-06-21T00:00:00"/>
    <s v="MC-01"/>
    <s v="82.67N, 19.38W"/>
    <n v="264"/>
    <n v="2880"/>
    <n v="0"/>
    <x v="19"/>
    <s v="Perseverance 4"/>
    <n v="2069"/>
    <x v="5"/>
    <x v="5"/>
  </r>
  <r>
    <n v="48"/>
    <d v="2066-12-16T00:00:00"/>
    <s v="MC-07"/>
    <s v="56.54N, 138.93E"/>
    <n v="9"/>
    <n v="1788"/>
    <n v="1788"/>
    <x v="4"/>
    <s v="Spirit 15"/>
    <n v="2066"/>
    <x v="17"/>
    <x v="9"/>
  </r>
  <r>
    <n v="47"/>
    <d v="2071-10-28T00:00:00"/>
    <s v="MC-11"/>
    <s v="18.91N, 29.04W"/>
    <n v="264"/>
    <n v="1010"/>
    <n v="0"/>
    <x v="22"/>
    <s v="Spirit 14"/>
    <n v="2065"/>
    <x v="19"/>
    <x v="7"/>
  </r>
  <r>
    <n v="98"/>
    <d v="2072-04-17T00:00:00"/>
    <s v="MC-28"/>
    <s v="57.05S, 91.46E"/>
    <n v="231"/>
    <n v="3612"/>
    <n v="0"/>
    <x v="18"/>
    <s v="Perseverance 5"/>
    <n v="2070"/>
    <x v="5"/>
    <x v="1"/>
  </r>
  <r>
    <n v="83"/>
    <d v="2071-06-01T00:00:00"/>
    <s v="MC-01"/>
    <s v="66.03N, 94.65E"/>
    <n v="36"/>
    <n v="15700"/>
    <n v="15700"/>
    <x v="19"/>
    <s v="Phoenix 11"/>
    <n v="2069"/>
    <x v="19"/>
    <x v="1"/>
  </r>
  <r>
    <n v="98"/>
    <d v="2075-02-04T00:00:00"/>
    <s v="MC-28"/>
    <s v="31.30S, 80.08E"/>
    <n v="39"/>
    <n v="4076"/>
    <n v="4076"/>
    <x v="18"/>
    <s v="Perseverance 5"/>
    <n v="2070"/>
    <x v="2"/>
    <x v="3"/>
  </r>
  <r>
    <n v="71"/>
    <d v="2072-05-03T00:00:00"/>
    <s v="MC-24"/>
    <s v="45.95S, 159.94W"/>
    <n v="106"/>
    <n v="6006"/>
    <n v="0"/>
    <x v="10"/>
    <s v="Rosetta 15"/>
    <n v="2070"/>
    <x v="5"/>
    <x v="1"/>
  </r>
  <r>
    <n v="47"/>
    <d v="2066-10-02T00:00:00"/>
    <s v="MC-11"/>
    <s v="2.07N, 32.30W"/>
    <n v="65"/>
    <n v="6409"/>
    <n v="6409"/>
    <x v="22"/>
    <s v="Spirit 14"/>
    <n v="2065"/>
    <x v="17"/>
    <x v="4"/>
  </r>
  <r>
    <n v="10"/>
    <d v="2062-10-02T00:00:00"/>
    <s v="MC-26"/>
    <s v="46.75S, 43.92W"/>
    <n v="252"/>
    <n v="2054"/>
    <n v="0"/>
    <x v="13"/>
    <s v="Mariner 15"/>
    <n v="2054"/>
    <x v="20"/>
    <x v="8"/>
  </r>
  <r>
    <n v="72"/>
    <d v="2072-11-27T00:00:00"/>
    <s v="MC-17"/>
    <s v="29.58S, 125.93W"/>
    <n v="292"/>
    <n v="1396"/>
    <n v="0"/>
    <x v="20"/>
    <s v="Rosetta 16"/>
    <n v="2071"/>
    <x v="5"/>
    <x v="4"/>
  </r>
  <r>
    <n v="56"/>
    <d v="2069-01-29T00:00:00"/>
    <s v="MC-25"/>
    <s v="42.22S, 90.79W"/>
    <n v="19"/>
    <n v="24621"/>
    <n v="24621"/>
    <x v="16"/>
    <s v="Opportunity 10"/>
    <n v="2067"/>
    <x v="12"/>
    <x v="1"/>
  </r>
  <r>
    <n v="43"/>
    <d v="2064-11-11T00:00:00"/>
    <s v="MC-18"/>
    <s v="8.87S, 88.94W"/>
    <n v="103"/>
    <n v="3764"/>
    <n v="0"/>
    <x v="25"/>
    <s v="Spirit 7"/>
    <n v="2063"/>
    <x v="15"/>
    <x v="4"/>
  </r>
  <r>
    <n v="29"/>
    <d v="2060-02-18T00:00:00"/>
    <s v="MC-24"/>
    <s v="41.92S, 144.88W"/>
    <n v="77"/>
    <n v="22220"/>
    <n v="22220"/>
    <x v="10"/>
    <s v="Deimos 4"/>
    <n v="2058"/>
    <x v="14"/>
    <x v="1"/>
  </r>
  <r>
    <n v="50"/>
    <d v="2065-05-25T00:00:00"/>
    <s v="MC-15"/>
    <s v="10.68N, 149.56E"/>
    <n v="702"/>
    <n v="7052"/>
    <n v="0"/>
    <x v="12"/>
    <s v="Opportunity 2"/>
    <n v="2064"/>
    <x v="13"/>
    <x v="4"/>
  </r>
  <r>
    <n v="27"/>
    <d v="2055-08-01T00:00:00"/>
    <s v="MC-28"/>
    <s v="64.93S, 96.34E"/>
    <n v="22"/>
    <n v="24621"/>
    <n v="24621"/>
    <x v="18"/>
    <s v="Phobos 6"/>
    <n v="2054"/>
    <x v="9"/>
    <x v="4"/>
  </r>
  <r>
    <n v="14"/>
    <d v="2054-06-03T00:00:00"/>
    <s v="MC-11"/>
    <s v="10.13N, 19.31W"/>
    <n v="128"/>
    <n v="2188"/>
    <n v="0"/>
    <x v="22"/>
    <s v="Viking 4"/>
    <n v="2053"/>
    <x v="21"/>
    <x v="4"/>
  </r>
  <r>
    <n v="76"/>
    <d v="2077-09-17T00:00:00"/>
    <s v="MC-01"/>
    <s v="70.74N, 176.99E"/>
    <n v="61"/>
    <n v="4902"/>
    <n v="4902"/>
    <x v="19"/>
    <s v="Rosetta 25"/>
    <n v="2072"/>
    <x v="25"/>
    <x v="3"/>
  </r>
  <r>
    <n v="10"/>
    <d v="2060-04-20T00:00:00"/>
    <s v="MC-26"/>
    <s v="41.44S, 47.50W"/>
    <n v="65"/>
    <n v="3461"/>
    <n v="3461"/>
    <x v="13"/>
    <s v="Mariner 15"/>
    <n v="2054"/>
    <x v="14"/>
    <x v="7"/>
  </r>
  <r>
    <n v="32"/>
    <d v="2067-11-29T00:00:00"/>
    <s v="MC-25"/>
    <s v="48.94S, 90.09W"/>
    <n v="15"/>
    <n v="1656"/>
    <n v="1656"/>
    <x v="16"/>
    <s v="Deimos 11"/>
    <n v="2059"/>
    <x v="8"/>
    <x v="8"/>
  </r>
  <r>
    <n v="57"/>
    <d v="2069-03-30T00:00:00"/>
    <s v="MC-25"/>
    <s v="48.62S, 87.29W"/>
    <n v="241"/>
    <n v="4398"/>
    <n v="0"/>
    <x v="16"/>
    <s v="Opportunity 13"/>
    <n v="2067"/>
    <x v="12"/>
    <x v="1"/>
  </r>
  <r>
    <n v="28"/>
    <d v="2063-03-04T00:00:00"/>
    <s v="MC-30"/>
    <s v="81.74S, 73.48W"/>
    <n v="631"/>
    <n v="2188"/>
    <n v="0"/>
    <x v="15"/>
    <s v="Deimos 3"/>
    <n v="2058"/>
    <x v="23"/>
    <x v="3"/>
  </r>
  <r>
    <n v="15"/>
    <d v="2055-05-16T00:00:00"/>
    <s v="MC-16"/>
    <s v="20.85S, 156.85W"/>
    <n v="59"/>
    <n v="5812"/>
    <n v="5812"/>
    <x v="21"/>
    <s v="Viking 5"/>
    <n v="2053"/>
    <x v="9"/>
    <x v="1"/>
  </r>
  <r>
    <n v="76"/>
    <d v="2078-02-01T00:00:00"/>
    <s v="MC-07"/>
    <s v="64.49N, 151.67E"/>
    <n v="277"/>
    <n v="9670"/>
    <n v="0"/>
    <x v="4"/>
    <s v="Rosetta 25"/>
    <n v="2072"/>
    <x v="28"/>
    <x v="7"/>
  </r>
  <r>
    <n v="83"/>
    <d v="2073-01-02T00:00:00"/>
    <s v="MC-06"/>
    <s v="59.25N, 94.41E"/>
    <n v="93"/>
    <n v="1010"/>
    <n v="1010"/>
    <x v="8"/>
    <s v="Phoenix 11"/>
    <n v="2069"/>
    <x v="24"/>
    <x v="6"/>
  </r>
  <r>
    <n v="95"/>
    <d v="2068-08-11T00:00:00"/>
    <s v="MC-10"/>
    <s v="16.77N, 86.10W"/>
    <n v="22"/>
    <n v="7752"/>
    <n v="7752"/>
    <x v="23"/>
    <s v="Dawn 6"/>
    <n v="2067"/>
    <x v="18"/>
    <x v="4"/>
  </r>
  <r>
    <n v="2"/>
    <d v="2053-11-24T00:00:00"/>
    <s v="MC-07"/>
    <s v="31.34N, 124.05E"/>
    <n v="54"/>
    <n v="7512"/>
    <n v="7512"/>
    <x v="4"/>
    <s v="Mariner 6"/>
    <n v="2050"/>
    <x v="22"/>
    <x v="5"/>
  </r>
  <r>
    <n v="99"/>
    <d v="2073-01-16T00:00:00"/>
    <s v="MC-12"/>
    <s v="18.62N, 12.63E"/>
    <n v="65"/>
    <n v="3612"/>
    <n v="3612"/>
    <x v="11"/>
    <s v="Perseverance 6"/>
    <n v="2070"/>
    <x v="24"/>
    <x v="5"/>
  </r>
  <r>
    <n v="76"/>
    <d v="2078-10-06T00:00:00"/>
    <s v="MC-08"/>
    <s v="23.83N, 172.30W"/>
    <n v="152"/>
    <n v="5436"/>
    <n v="0"/>
    <x v="28"/>
    <s v="Rosetta 25"/>
    <n v="2072"/>
    <x v="28"/>
    <x v="7"/>
  </r>
  <r>
    <n v="93"/>
    <d v="2067-12-15T00:00:00"/>
    <s v="MC-03"/>
    <s v="36.25N, 93.75W"/>
    <n v="1270"/>
    <n v="6409"/>
    <n v="0"/>
    <x v="24"/>
    <s v="Dawn 3"/>
    <n v="2066"/>
    <x v="8"/>
    <x v="4"/>
  </r>
  <r>
    <n v="41"/>
    <d v="2070-07-10T00:00:00"/>
    <s v="MC-05"/>
    <s v="54.39N, 36.74E"/>
    <n v="15"/>
    <n v="10313"/>
    <n v="10313"/>
    <x v="2"/>
    <s v="Spirit 5"/>
    <n v="2063"/>
    <x v="10"/>
    <x v="0"/>
  </r>
  <r>
    <n v="69"/>
    <d v="2069-12-19T00:00:00"/>
    <s v="MC-02"/>
    <s v="55.89N, 177.22W"/>
    <n v="109"/>
    <n v="13054"/>
    <n v="0"/>
    <x v="29"/>
    <s v="Rosetta 13"/>
    <n v="2069"/>
    <x v="12"/>
    <x v="9"/>
  </r>
  <r>
    <n v="31"/>
    <d v="2063-03-19T00:00:00"/>
    <s v="MC-01"/>
    <s v="68.99N, 93.59W"/>
    <n v="524"/>
    <n v="7279"/>
    <n v="0"/>
    <x v="19"/>
    <s v="Deimos 10"/>
    <n v="2059"/>
    <x v="23"/>
    <x v="6"/>
  </r>
  <r>
    <n v="61"/>
    <d v="2073-09-21T00:00:00"/>
    <s v="MC-30"/>
    <s v="86.57S, 6.29W"/>
    <n v="905"/>
    <n v="10654"/>
    <n v="0"/>
    <x v="15"/>
    <s v="Opportunity 19"/>
    <n v="2069"/>
    <x v="24"/>
    <x v="6"/>
  </r>
  <r>
    <n v="10"/>
    <d v="2057-01-07T00:00:00"/>
    <s v="MC-18"/>
    <s v="12.96S, 71.65W"/>
    <n v="47"/>
    <n v="4235"/>
    <n v="4235"/>
    <x v="25"/>
    <s v="Mariner 15"/>
    <n v="2054"/>
    <x v="16"/>
    <x v="5"/>
  </r>
  <r>
    <n v="95"/>
    <d v="2073-10-15T00:00:00"/>
    <s v="MC-09"/>
    <s v="26.24N, 99.88W"/>
    <n v="54"/>
    <n v="1920"/>
    <n v="1920"/>
    <x v="5"/>
    <s v="Dawn 6"/>
    <n v="2067"/>
    <x v="24"/>
    <x v="7"/>
  </r>
  <r>
    <n v="33"/>
    <d v="2061-12-04T00:00:00"/>
    <s v="MC-01"/>
    <s v="80.92N, 58.21E"/>
    <n v="325"/>
    <n v="6832"/>
    <n v="0"/>
    <x v="19"/>
    <s v="Deimos 13"/>
    <n v="2060"/>
    <x v="0"/>
    <x v="4"/>
  </r>
  <r>
    <n v="50"/>
    <d v="2066-07-18T00:00:00"/>
    <s v="MC-15"/>
    <s v="10.08N, 153.15E"/>
    <n v="241"/>
    <n v="4731"/>
    <n v="0"/>
    <x v="12"/>
    <s v="Opportunity 2"/>
    <n v="2064"/>
    <x v="17"/>
    <x v="1"/>
  </r>
  <r>
    <n v="25"/>
    <d v="2055-11-03T00:00:00"/>
    <s v="MC-24"/>
    <s v="54.80S, 161.83W"/>
    <n v="292"/>
    <n v="2324"/>
    <n v="0"/>
    <x v="10"/>
    <s v="Phobos 4"/>
    <n v="2054"/>
    <x v="9"/>
    <x v="4"/>
  </r>
  <r>
    <n v="58"/>
    <d v="2071-02-23T00:00:00"/>
    <s v="MC-26"/>
    <s v="45.37S, 8.04W"/>
    <n v="524"/>
    <n v="2461"/>
    <n v="0"/>
    <x v="13"/>
    <s v="Opportunity 15"/>
    <n v="2068"/>
    <x v="19"/>
    <x v="5"/>
  </r>
  <r>
    <n v="27"/>
    <d v="2059-07-03T00:00:00"/>
    <s v="MC-30"/>
    <s v="86.99S, 79.00E"/>
    <n v="39"/>
    <n v="17718"/>
    <n v="17718"/>
    <x v="15"/>
    <s v="Phobos 6"/>
    <n v="2054"/>
    <x v="3"/>
    <x v="3"/>
  </r>
  <r>
    <n v="52"/>
    <d v="2070-11-11T00:00:00"/>
    <s v="MC-09"/>
    <s v="14.62N, 133.91W"/>
    <n v="34"/>
    <n v="4235"/>
    <n v="4235"/>
    <x v="5"/>
    <s v="Opportunity 4"/>
    <n v="2065"/>
    <x v="10"/>
    <x v="3"/>
  </r>
  <r>
    <n v="97"/>
    <d v="2072-05-31T00:00:00"/>
    <s v="MC-04"/>
    <s v="59.51N, 47.23W"/>
    <n v="45"/>
    <n v="72463"/>
    <n v="72463"/>
    <x v="7"/>
    <s v="Perseverance 4"/>
    <n v="2069"/>
    <x v="5"/>
    <x v="5"/>
  </r>
  <r>
    <n v="38"/>
    <d v="2064-05-01T00:00:00"/>
    <s v="MC-03"/>
    <s v="62.09N, 113.74W"/>
    <n v="264"/>
    <n v="5436"/>
    <n v="0"/>
    <x v="24"/>
    <s v="Pathfinder 7"/>
    <n v="2062"/>
    <x v="15"/>
    <x v="1"/>
  </r>
  <r>
    <n v="7"/>
    <d v="2054-10-26T00:00:00"/>
    <s v="MC-04"/>
    <s v="45.57N, 48.40W"/>
    <n v="204"/>
    <n v="4398"/>
    <n v="0"/>
    <x v="7"/>
    <s v="Mariner 12"/>
    <n v="2053"/>
    <x v="21"/>
    <x v="4"/>
  </r>
  <r>
    <n v="66"/>
    <d v="2070-07-07T00:00:00"/>
    <s v="MC-15"/>
    <s v="27.98N, 162.05E"/>
    <n v="77"/>
    <n v="1656"/>
    <n v="1656"/>
    <x v="12"/>
    <s v="Rosetta 9"/>
    <n v="2067"/>
    <x v="10"/>
    <x v="5"/>
  </r>
  <r>
    <n v="6"/>
    <d v="2055-07-11T00:00:00"/>
    <s v="MC-01"/>
    <s v="86.36N, 147.18E"/>
    <n v="11"/>
    <n v="14025"/>
    <n v="14025"/>
    <x v="19"/>
    <s v="Mariner 11"/>
    <n v="2052"/>
    <x v="9"/>
    <x v="5"/>
  </r>
  <r>
    <n v="51"/>
    <d v="2065-10-22T00:00:00"/>
    <s v="MC-26"/>
    <s v="44.86S, 38.06W"/>
    <n v="212"/>
    <n v="629"/>
    <n v="0"/>
    <x v="13"/>
    <s v="Opportunity 3"/>
    <n v="2064"/>
    <x v="13"/>
    <x v="4"/>
  </r>
  <r>
    <n v="70"/>
    <d v="2071-06-06T00:00:00"/>
    <s v="MC-26"/>
    <s v="34.88S, 43.51W"/>
    <n v="80"/>
    <n v="2461"/>
    <n v="2461"/>
    <x v="13"/>
    <s v="Rosetta 14"/>
    <n v="2069"/>
    <x v="19"/>
    <x v="1"/>
  </r>
  <r>
    <n v="52"/>
    <d v="2068-06-15T00:00:00"/>
    <s v="MC-17"/>
    <s v="9.35S, 109.44W"/>
    <n v="241"/>
    <n v="5812"/>
    <n v="0"/>
    <x v="20"/>
    <s v="Opportunity 4"/>
    <n v="2065"/>
    <x v="18"/>
    <x v="5"/>
  </r>
  <r>
    <n v="44"/>
    <d v="2067-07-18T00:00:00"/>
    <s v="MC-07"/>
    <s v="56.16N, 133.22E"/>
    <n v="41"/>
    <n v="35789"/>
    <n v="35789"/>
    <x v="4"/>
    <s v="Spirit 11"/>
    <n v="2064"/>
    <x v="8"/>
    <x v="5"/>
  </r>
  <r>
    <n v="27"/>
    <d v="2058-02-26T00:00:00"/>
    <s v="MC-30"/>
    <s v="81.53S, 92.97E"/>
    <n v="103"/>
    <n v="1267"/>
    <n v="0"/>
    <x v="15"/>
    <s v="Phobos 6"/>
    <n v="2054"/>
    <x v="4"/>
    <x v="6"/>
  </r>
  <r>
    <n v="17"/>
    <d v="2059-04-18T00:00:00"/>
    <s v="MC-06"/>
    <s v="41.41N, 74.85E"/>
    <n v="1057"/>
    <n v="8000"/>
    <n v="0"/>
    <x v="8"/>
    <s v="Viking 8"/>
    <n v="2054"/>
    <x v="3"/>
    <x v="3"/>
  </r>
  <r>
    <n v="77"/>
    <d v="2075-05-13T00:00:00"/>
    <s v="MC-22"/>
    <s v="21.52S, 108.07E"/>
    <n v="80"/>
    <n v="5076"/>
    <n v="5076"/>
    <x v="9"/>
    <s v="Rosetta 27"/>
    <n v="2073"/>
    <x v="2"/>
    <x v="1"/>
  </r>
  <r>
    <n v="20"/>
    <d v="2059-06-29T00:00:00"/>
    <s v="MC-28"/>
    <s v="37.75S, 74.44E"/>
    <n v="447"/>
    <n v="6832"/>
    <n v="0"/>
    <x v="18"/>
    <s v="Viking 15"/>
    <n v="2056"/>
    <x v="3"/>
    <x v="5"/>
  </r>
  <r>
    <n v="95"/>
    <d v="2072-05-16T00:00:00"/>
    <s v="MC-18"/>
    <s v="7.07S, 84.50W"/>
    <n v="128"/>
    <n v="4902"/>
    <n v="0"/>
    <x v="25"/>
    <s v="Dawn 6"/>
    <n v="2067"/>
    <x v="5"/>
    <x v="3"/>
  </r>
  <r>
    <n v="55"/>
    <d v="2070-01-31T00:00:00"/>
    <s v="MC-07"/>
    <s v="46.01N, 156.80E"/>
    <n v="75"/>
    <n v="6618"/>
    <n v="6618"/>
    <x v="4"/>
    <s v="Opportunity 7"/>
    <n v="2066"/>
    <x v="10"/>
    <x v="6"/>
  </r>
  <r>
    <n v="75"/>
    <d v="2075-07-09T00:00:00"/>
    <s v="MC-29"/>
    <s v="42.66S, 129.78E"/>
    <n v="72"/>
    <n v="5622"/>
    <n v="5622"/>
    <x v="3"/>
    <s v="Rosetta 22"/>
    <n v="2071"/>
    <x v="2"/>
    <x v="6"/>
  </r>
  <r>
    <n v="41"/>
    <d v="2064-04-14T00:00:00"/>
    <s v="MC-01"/>
    <s v="81.17N, 18.77E"/>
    <n v="124"/>
    <n v="31157"/>
    <n v="0"/>
    <x v="19"/>
    <s v="Spirit 5"/>
    <n v="2063"/>
    <x v="15"/>
    <x v="4"/>
  </r>
  <r>
    <n v="76"/>
    <d v="2078-10-27T00:00:00"/>
    <s v="MC-08"/>
    <s v="28.26N, 171.28W"/>
    <n v="11"/>
    <n v="883"/>
    <n v="883"/>
    <x v="28"/>
    <s v="Rosetta 25"/>
    <n v="2072"/>
    <x v="28"/>
    <x v="7"/>
  </r>
  <r>
    <n v="54"/>
    <d v="2069-08-14T00:00:00"/>
    <s v="MC-14"/>
    <s v="16.20N, 94.31E"/>
    <n v="67"/>
    <n v="2188"/>
    <n v="2188"/>
    <x v="1"/>
    <s v="Opportunity 6"/>
    <n v="2065"/>
    <x v="12"/>
    <x v="6"/>
  </r>
  <r>
    <n v="87"/>
    <d v="2072-06-13T00:00:00"/>
    <s v="MC-19"/>
    <s v="24.10S, 11.28W"/>
    <n v="103"/>
    <n v="6205"/>
    <n v="0"/>
    <x v="14"/>
    <s v="Phoenix 17"/>
    <n v="2071"/>
    <x v="5"/>
    <x v="4"/>
  </r>
  <r>
    <n v="73"/>
    <d v="2072-06-13T00:00:00"/>
    <s v="MC-30"/>
    <s v="70.83S, 59.13W"/>
    <n v="15"/>
    <n v="883"/>
    <n v="883"/>
    <x v="15"/>
    <s v="Rosetta 20"/>
    <n v="2071"/>
    <x v="5"/>
    <x v="4"/>
  </r>
  <r>
    <n v="39"/>
    <d v="2064-08-21T00:00:00"/>
    <s v="MC-24"/>
    <s v="54.24S, 160.93W"/>
    <n v="39"/>
    <n v="4076"/>
    <n v="4076"/>
    <x v="10"/>
    <s v="Pathfinder 9"/>
    <n v="2062"/>
    <x v="15"/>
    <x v="1"/>
  </r>
  <r>
    <n v="36"/>
    <d v="2063-10-10T00:00:00"/>
    <s v="MC-16"/>
    <s v="12.39S, 147.63W"/>
    <n v="47"/>
    <n v="9366"/>
    <n v="9366"/>
    <x v="21"/>
    <s v="Pathfinder 3"/>
    <n v="2061"/>
    <x v="23"/>
    <x v="1"/>
  </r>
  <r>
    <n v="79"/>
    <d v="2074-09-19T00:00:00"/>
    <s v="MC-14"/>
    <s v="10.33N, 117.69E"/>
    <n v="41"/>
    <n v="2054"/>
    <n v="2054"/>
    <x v="1"/>
    <s v="Rosetta 29"/>
    <n v="2073"/>
    <x v="11"/>
    <x v="4"/>
  </r>
  <r>
    <n v="2"/>
    <d v="2058-03-24T00:00:00"/>
    <s v="MC-14"/>
    <s v="23.96N, 101.55E"/>
    <n v="204"/>
    <n v="9074"/>
    <n v="0"/>
    <x v="1"/>
    <s v="Mariner 6"/>
    <n v="2050"/>
    <x v="4"/>
    <x v="8"/>
  </r>
  <r>
    <n v="7"/>
    <d v="2053-12-14T00:00:00"/>
    <s v="MC-04"/>
    <s v="63.18N, 39.56W"/>
    <n v="117"/>
    <n v="1138"/>
    <n v="0"/>
    <x v="7"/>
    <s v="Mariner 12"/>
    <n v="2053"/>
    <x v="22"/>
    <x v="9"/>
  </r>
  <r>
    <n v="47"/>
    <d v="2072-03-18T00:00:00"/>
    <s v="MC-11"/>
    <s v="8.99N, 17.96W"/>
    <n v="50"/>
    <n v="1920"/>
    <n v="1920"/>
    <x v="22"/>
    <s v="Spirit 14"/>
    <n v="2065"/>
    <x v="5"/>
    <x v="0"/>
  </r>
  <r>
    <n v="95"/>
    <d v="2073-11-21T00:00:00"/>
    <s v="MC-10"/>
    <s v="21.13N, 66.40W"/>
    <n v="22"/>
    <n v="6832"/>
    <n v="6832"/>
    <x v="23"/>
    <s v="Dawn 6"/>
    <n v="2067"/>
    <x v="24"/>
    <x v="7"/>
  </r>
  <r>
    <n v="17"/>
    <d v="2062-11-24T00:00:00"/>
    <s v="MC-06"/>
    <s v="44.26N, 78.48E"/>
    <n v="365"/>
    <n v="27536"/>
    <n v="0"/>
    <x v="8"/>
    <s v="Viking 8"/>
    <n v="2054"/>
    <x v="20"/>
    <x v="8"/>
  </r>
  <r>
    <n v="62"/>
    <d v="2067-11-09T00:00:00"/>
    <s v="MC-20"/>
    <s v="16.46S, 32.59E"/>
    <n v="128"/>
    <n v="1010"/>
    <n v="0"/>
    <x v="26"/>
    <s v="Rosetta 1"/>
    <n v="2065"/>
    <x v="8"/>
    <x v="1"/>
  </r>
  <r>
    <n v="8"/>
    <d v="2056-12-28T00:00:00"/>
    <s v="MC-27"/>
    <s v="41.18S, 7.80E"/>
    <n v="188"/>
    <n v="14551"/>
    <n v="0"/>
    <x v="17"/>
    <s v="Mariner 13"/>
    <n v="2053"/>
    <x v="1"/>
    <x v="5"/>
  </r>
  <r>
    <n v="22"/>
    <d v="2056-07-08T00:00:00"/>
    <s v="MC-13"/>
    <s v="23.32N, 59.17E"/>
    <n v="264"/>
    <n v="9670"/>
    <n v="0"/>
    <x v="0"/>
    <s v="Phobos 1"/>
    <n v="2053"/>
    <x v="1"/>
    <x v="5"/>
  </r>
  <r>
    <n v="69"/>
    <d v="2074-03-16T00:00:00"/>
    <s v="MC-01"/>
    <s v="80.25N, 144.59E"/>
    <n v="17"/>
    <n v="23366"/>
    <n v="23366"/>
    <x v="19"/>
    <s v="Rosetta 13"/>
    <n v="2069"/>
    <x v="11"/>
    <x v="3"/>
  </r>
  <r>
    <n v="86"/>
    <d v="2076-03-05T00:00:00"/>
    <s v="MC-01"/>
    <s v="67.43N, 109.84E"/>
    <n v="96"/>
    <n v="12605"/>
    <n v="12605"/>
    <x v="19"/>
    <s v="Phoenix 16"/>
    <n v="2071"/>
    <x v="6"/>
    <x v="3"/>
  </r>
  <r>
    <n v="95"/>
    <d v="2073-09-26T00:00:00"/>
    <s v="MC-17"/>
    <s v="7.33S, 100.15W"/>
    <n v="54"/>
    <n v="2461"/>
    <n v="2461"/>
    <x v="20"/>
    <s v="Dawn 6"/>
    <n v="2067"/>
    <x v="24"/>
    <x v="7"/>
  </r>
  <r>
    <n v="27"/>
    <d v="2058-06-10T00:00:00"/>
    <s v="MC-28"/>
    <s v="54.77S, 106.11E"/>
    <n v="212"/>
    <n v="29243"/>
    <n v="0"/>
    <x v="18"/>
    <s v="Phobos 6"/>
    <n v="2054"/>
    <x v="4"/>
    <x v="6"/>
  </r>
  <r>
    <n v="28"/>
    <d v="2062-01-14T00:00:00"/>
    <s v="MC-30"/>
    <s v="71.71S, 51.43W"/>
    <n v="19"/>
    <n v="2739"/>
    <n v="2739"/>
    <x v="15"/>
    <s v="Deimos 3"/>
    <n v="2058"/>
    <x v="20"/>
    <x v="6"/>
  </r>
  <r>
    <n v="10"/>
    <d v="2059-07-10T00:00:00"/>
    <s v="MC-18"/>
    <s v="24.20S, 74.48W"/>
    <n v="277"/>
    <n v="14551"/>
    <n v="0"/>
    <x v="25"/>
    <s v="Mariner 15"/>
    <n v="2054"/>
    <x v="3"/>
    <x v="3"/>
  </r>
  <r>
    <n v="18"/>
    <d v="2059-08-15T00:00:00"/>
    <s v="MC-23"/>
    <s v="16.14S, 162.97E"/>
    <n v="52"/>
    <n v="1267"/>
    <n v="1267"/>
    <x v="6"/>
    <s v="Viking 10"/>
    <n v="2055"/>
    <x v="3"/>
    <x v="6"/>
  </r>
  <r>
    <n v="30"/>
    <d v="2060-02-02T00:00:00"/>
    <s v="MC-10"/>
    <s v="20.87N, 82.24W"/>
    <n v="325"/>
    <n v="1396"/>
    <n v="0"/>
    <x v="23"/>
    <s v="Deimos 8"/>
    <n v="2058"/>
    <x v="14"/>
    <x v="1"/>
  </r>
  <r>
    <n v="7"/>
    <d v="2053-12-26T00:00:00"/>
    <s v="MC-04"/>
    <s v="54.77N, 54.62W"/>
    <n v="212"/>
    <n v="3919"/>
    <n v="0"/>
    <x v="7"/>
    <s v="Mariner 12"/>
    <n v="2053"/>
    <x v="22"/>
    <x v="9"/>
  </r>
  <r>
    <n v="44"/>
    <d v="2072-04-22T00:00:00"/>
    <s v="MC-01"/>
    <s v="73.80N, 144.77E"/>
    <n v="22"/>
    <n v="22220"/>
    <n v="22220"/>
    <x v="19"/>
    <s v="Spirit 11"/>
    <n v="2064"/>
    <x v="5"/>
    <x v="8"/>
  </r>
  <r>
    <n v="16"/>
    <d v="2055-06-14T00:00:00"/>
    <s v="MC-25"/>
    <s v="45.64S, 107.45W"/>
    <n v="70"/>
    <n v="9670"/>
    <n v="9670"/>
    <x v="16"/>
    <s v="Viking 7"/>
    <n v="2054"/>
    <x v="9"/>
    <x v="4"/>
  </r>
  <r>
    <n v="44"/>
    <d v="2069-07-21T00:00:00"/>
    <s v="MC-06"/>
    <s v="43.71N, 113.29E"/>
    <n v="20"/>
    <n v="8791"/>
    <n v="8791"/>
    <x v="8"/>
    <s v="Spirit 11"/>
    <n v="2064"/>
    <x v="12"/>
    <x v="3"/>
  </r>
  <r>
    <n v="39"/>
    <d v="2066-06-04T00:00:00"/>
    <s v="MC-30"/>
    <s v="77.69S, 163.04E"/>
    <n v="96"/>
    <n v="35789"/>
    <n v="35789"/>
    <x v="15"/>
    <s v="Pathfinder 9"/>
    <n v="2062"/>
    <x v="17"/>
    <x v="6"/>
  </r>
  <r>
    <n v="35"/>
    <d v="2063-11-29T00:00:00"/>
    <s v="MC-17"/>
    <s v="24.50S, 91.86W"/>
    <n v="120"/>
    <n v="3167"/>
    <n v="0"/>
    <x v="20"/>
    <s v="Pathfinder 2"/>
    <n v="2060"/>
    <x v="23"/>
    <x v="5"/>
  </r>
  <r>
    <n v="66"/>
    <d v="2070-05-29T00:00:00"/>
    <s v="MC-15"/>
    <s v="2.49N, 158.00E"/>
    <n v="100"/>
    <n v="629"/>
    <n v="629"/>
    <x v="12"/>
    <s v="Rosetta 9"/>
    <n v="2067"/>
    <x v="10"/>
    <x v="5"/>
  </r>
  <r>
    <n v="7"/>
    <d v="2055-03-28T00:00:00"/>
    <s v="MC-01"/>
    <s v="69.34N, 51.13W"/>
    <n v="41"/>
    <n v="629"/>
    <n v="629"/>
    <x v="19"/>
    <s v="Mariner 12"/>
    <n v="2053"/>
    <x v="9"/>
    <x v="1"/>
  </r>
  <r>
    <n v="91"/>
    <d v="2075-02-19T00:00:00"/>
    <s v="MC-01"/>
    <s v="72.92N, 148.15W"/>
    <n v="9"/>
    <n v="4398"/>
    <n v="4398"/>
    <x v="19"/>
    <s v="Phoenix 27"/>
    <n v="2073"/>
    <x v="2"/>
    <x v="1"/>
  </r>
  <r>
    <n v="22"/>
    <d v="2056-10-04T00:00:00"/>
    <s v="MC-20"/>
    <s v="5.12S, 17.52E"/>
    <n v="631"/>
    <n v="3167"/>
    <n v="0"/>
    <x v="26"/>
    <s v="Phobos 1"/>
    <n v="2053"/>
    <x v="1"/>
    <x v="5"/>
  </r>
  <r>
    <n v="27"/>
    <d v="2063-02-22T00:00:00"/>
    <s v="MC-30"/>
    <s v="82.71S, 87.32E"/>
    <n v="45"/>
    <n v="26004"/>
    <n v="26004"/>
    <x v="15"/>
    <s v="Phobos 6"/>
    <n v="2054"/>
    <x v="23"/>
    <x v="10"/>
  </r>
  <r>
    <n v="76"/>
    <d v="2077-04-25T00:00:00"/>
    <s v="MC-07"/>
    <s v="41.53N, 155.52E"/>
    <n v="19"/>
    <n v="1010"/>
    <n v="1010"/>
    <x v="4"/>
    <s v="Rosetta 25"/>
    <n v="2072"/>
    <x v="25"/>
    <x v="3"/>
  </r>
  <r>
    <n v="47"/>
    <d v="2071-09-21T00:00:00"/>
    <s v="MC-04"/>
    <s v="38.91N, 42.21W"/>
    <n v="307"/>
    <n v="3022"/>
    <n v="0"/>
    <x v="7"/>
    <s v="Spirit 14"/>
    <n v="2065"/>
    <x v="19"/>
    <x v="7"/>
  </r>
  <r>
    <n v="19"/>
    <d v="2059-01-24T00:00:00"/>
    <s v="MC-07"/>
    <s v="41.58N, 153.14E"/>
    <n v="61"/>
    <n v="1920"/>
    <n v="1920"/>
    <x v="4"/>
    <s v="Viking 13"/>
    <n v="2056"/>
    <x v="3"/>
    <x v="5"/>
  </r>
  <r>
    <n v="47"/>
    <d v="2070-02-03T00:00:00"/>
    <s v="MC-11"/>
    <s v="1.89N, 31.07W"/>
    <n v="196"/>
    <n v="1920"/>
    <n v="0"/>
    <x v="22"/>
    <s v="Spirit 14"/>
    <n v="2065"/>
    <x v="10"/>
    <x v="3"/>
  </r>
  <r>
    <n v="85"/>
    <d v="2075-08-18T00:00:00"/>
    <s v="MC-22"/>
    <s v="26.99S, 107.57E"/>
    <n v="277"/>
    <n v="7279"/>
    <n v="0"/>
    <x v="9"/>
    <s v="Phoenix 13"/>
    <n v="2070"/>
    <x v="2"/>
    <x v="3"/>
  </r>
  <r>
    <n v="58"/>
    <d v="2071-06-24T00:00:00"/>
    <s v="MC-30"/>
    <s v="72.03S, 4.02W"/>
    <n v="29"/>
    <n v="9985"/>
    <n v="9985"/>
    <x v="15"/>
    <s v="Opportunity 15"/>
    <n v="2068"/>
    <x v="19"/>
    <x v="5"/>
  </r>
  <r>
    <n v="18"/>
    <d v="2058-10-01T00:00:00"/>
    <s v="MC-23"/>
    <s v="20.02S, 167.84E"/>
    <n v="524"/>
    <n v="10654"/>
    <n v="0"/>
    <x v="6"/>
    <s v="Viking 10"/>
    <n v="2055"/>
    <x v="4"/>
    <x v="5"/>
  </r>
  <r>
    <n v="47"/>
    <d v="2076-06-21T00:00:00"/>
    <s v="MC-11"/>
    <s v="8.58N, 20.70W"/>
    <n v="37"/>
    <n v="8255"/>
    <n v="8255"/>
    <x v="22"/>
    <s v="Spirit 14"/>
    <n v="2065"/>
    <x v="6"/>
    <x v="11"/>
  </r>
  <r>
    <n v="25"/>
    <d v="2055-12-13T00:00:00"/>
    <s v="MC-24"/>
    <s v="50.43S, 164.48W"/>
    <n v="88"/>
    <n v="9670"/>
    <n v="9670"/>
    <x v="10"/>
    <s v="Phobos 4"/>
    <n v="2054"/>
    <x v="9"/>
    <x v="4"/>
  </r>
  <r>
    <n v="85"/>
    <d v="2075-09-01T00:00:00"/>
    <s v="MC-22"/>
    <s v="20.06S, 100.44E"/>
    <n v="109"/>
    <n v="8519"/>
    <n v="0"/>
    <x v="9"/>
    <s v="Phoenix 13"/>
    <n v="2070"/>
    <x v="2"/>
    <x v="3"/>
  </r>
  <r>
    <n v="53"/>
    <d v="2066-09-19T00:00:00"/>
    <s v="MC-24"/>
    <s v="49.07S, 174.33W"/>
    <n v="54"/>
    <n v="6006"/>
    <n v="6006"/>
    <x v="10"/>
    <s v="Opportunity 5"/>
    <n v="2065"/>
    <x v="17"/>
    <x v="4"/>
  </r>
  <r>
    <n v="44"/>
    <d v="2071-08-06T00:00:00"/>
    <s v="MC-01"/>
    <s v="69.53N, 106.59E"/>
    <n v="221"/>
    <n v="2324"/>
    <n v="0"/>
    <x v="19"/>
    <s v="Spirit 11"/>
    <n v="2064"/>
    <x v="19"/>
    <x v="0"/>
  </r>
  <r>
    <n v="4"/>
    <d v="2056-06-09T00:00:00"/>
    <s v="MC-26"/>
    <s v="63.21S, 5.56W"/>
    <n v="36"/>
    <n v="9074"/>
    <n v="9074"/>
    <x v="13"/>
    <s v="Mariner 9"/>
    <n v="2051"/>
    <x v="1"/>
    <x v="3"/>
  </r>
  <r>
    <n v="69"/>
    <d v="2072-09-28T00:00:00"/>
    <s v="MC-01"/>
    <s v="84.22N, 173.43W"/>
    <n v="631"/>
    <n v="8791"/>
    <n v="0"/>
    <x v="19"/>
    <s v="Rosetta 13"/>
    <n v="2069"/>
    <x v="5"/>
    <x v="5"/>
  </r>
  <r>
    <n v="55"/>
    <d v="2067-12-03T00:00:00"/>
    <s v="MC-07"/>
    <s v="34.25N, 136.70E"/>
    <n v="196"/>
    <n v="11382"/>
    <n v="0"/>
    <x v="4"/>
    <s v="Opportunity 7"/>
    <n v="2066"/>
    <x v="8"/>
    <x v="4"/>
  </r>
  <r>
    <n v="2"/>
    <d v="2056-06-29T00:00:00"/>
    <s v="MC-15"/>
    <s v="7.01N, 140.52E"/>
    <n v="241"/>
    <n v="3919"/>
    <n v="0"/>
    <x v="12"/>
    <s v="Mariner 6"/>
    <n v="2050"/>
    <x v="1"/>
    <x v="7"/>
  </r>
  <r>
    <n v="33"/>
    <d v="2062-01-01T00:00:00"/>
    <s v="MC-05"/>
    <s v="59.64N, 56.23E"/>
    <n v="212"/>
    <n v="4731"/>
    <n v="0"/>
    <x v="2"/>
    <s v="Deimos 13"/>
    <n v="2060"/>
    <x v="20"/>
    <x v="1"/>
  </r>
  <r>
    <n v="14"/>
    <d v="2055-03-14T00:00:00"/>
    <s v="MC-11"/>
    <s v="7.35N, 6.38W"/>
    <n v="43"/>
    <n v="4563"/>
    <n v="4563"/>
    <x v="22"/>
    <s v="Viking 4"/>
    <n v="2053"/>
    <x v="9"/>
    <x v="1"/>
  </r>
  <r>
    <n v="98"/>
    <d v="2073-02-27T00:00:00"/>
    <s v="MC-21"/>
    <s v="29.74S, 69.94E"/>
    <n v="221"/>
    <n v="9670"/>
    <n v="0"/>
    <x v="27"/>
    <s v="Perseverance 5"/>
    <n v="2070"/>
    <x v="24"/>
    <x v="5"/>
  </r>
  <r>
    <n v="27"/>
    <d v="2055-12-24T00:00:00"/>
    <s v="MC-30"/>
    <s v="78.12S, 108.68E"/>
    <n v="117"/>
    <n v="8791"/>
    <n v="0"/>
    <x v="15"/>
    <s v="Phobos 6"/>
    <n v="2054"/>
    <x v="9"/>
    <x v="4"/>
  </r>
  <r>
    <n v="5"/>
    <d v="2053-03-24T00:00:00"/>
    <s v="MC-21"/>
    <s v="8.98S, 48.43E"/>
    <n v="212"/>
    <n v="1010"/>
    <n v="0"/>
    <x v="27"/>
    <s v="Mariner 10"/>
    <n v="2051"/>
    <x v="22"/>
    <x v="1"/>
  </r>
  <r>
    <n v="66"/>
    <d v="2071-09-14T00:00:00"/>
    <s v="MC-15"/>
    <s v="3.92N, 160.49E"/>
    <n v="142"/>
    <n v="6006"/>
    <n v="0"/>
    <x v="12"/>
    <s v="Rosetta 9"/>
    <n v="2067"/>
    <x v="19"/>
    <x v="6"/>
  </r>
  <r>
    <n v="85"/>
    <d v="2074-09-11T00:00:00"/>
    <s v="MC-14"/>
    <s v="8.55N, 100.03E"/>
    <n v="37"/>
    <n v="5076"/>
    <n v="5076"/>
    <x v="1"/>
    <s v="Phoenix 13"/>
    <n v="2070"/>
    <x v="11"/>
    <x v="6"/>
  </r>
  <r>
    <n v="89"/>
    <d v="2076-12-31T00:00:00"/>
    <s v="MC-25"/>
    <s v="54.81S, 96.13W"/>
    <n v="17"/>
    <n v="15700"/>
    <n v="15700"/>
    <x v="16"/>
    <s v="Phoenix 22"/>
    <n v="2072"/>
    <x v="6"/>
    <x v="6"/>
  </r>
  <r>
    <n v="39"/>
    <d v="2063-04-24T00:00:00"/>
    <s v="MC-30"/>
    <s v="81.89S, 167.10W"/>
    <n v="482"/>
    <n v="19313"/>
    <n v="0"/>
    <x v="15"/>
    <s v="Pathfinder 9"/>
    <n v="2062"/>
    <x v="23"/>
    <x v="4"/>
  </r>
  <r>
    <n v="39"/>
    <d v="2067-10-09T00:00:00"/>
    <s v="MC-30"/>
    <s v="72.95S, 157.93W"/>
    <n v="72"/>
    <n v="101649"/>
    <n v="101649"/>
    <x v="15"/>
    <s v="Pathfinder 9"/>
    <n v="2062"/>
    <x v="8"/>
    <x v="3"/>
  </r>
  <r>
    <n v="68"/>
    <d v="2069-09-11T00:00:00"/>
    <s v="MC-14"/>
    <s v="13.46N, 95.11E"/>
    <n v="325"/>
    <n v="883"/>
    <n v="0"/>
    <x v="1"/>
    <s v="Rosetta 11"/>
    <n v="2068"/>
    <x v="12"/>
    <x v="4"/>
  </r>
  <r>
    <n v="89"/>
    <d v="2073-05-21T00:00:00"/>
    <s v="MC-30"/>
    <s v="83.57S, 92.35W"/>
    <n v="109"/>
    <n v="2188"/>
    <n v="0"/>
    <x v="15"/>
    <s v="Phoenix 22"/>
    <n v="2072"/>
    <x v="24"/>
    <x v="4"/>
  </r>
  <r>
    <n v="22"/>
    <d v="2057-05-22T00:00:00"/>
    <s v="MC-12"/>
    <s v="6.57N, 38.81E"/>
    <n v="67"/>
    <n v="7752"/>
    <n v="7752"/>
    <x v="11"/>
    <s v="Phobos 1"/>
    <n v="2053"/>
    <x v="16"/>
    <x v="6"/>
  </r>
  <r>
    <n v="89"/>
    <d v="2077-04-09T00:00:00"/>
    <s v="MC-25"/>
    <s v="48.43S, 100.47W"/>
    <n v="65"/>
    <n v="11382"/>
    <n v="11382"/>
    <x v="16"/>
    <s v="Phoenix 22"/>
    <n v="2072"/>
    <x v="25"/>
    <x v="3"/>
  </r>
  <r>
    <n v="66"/>
    <d v="2071-04-08T00:00:00"/>
    <s v="MC-15"/>
    <s v="11.69N, 149.77E"/>
    <n v="163"/>
    <n v="9074"/>
    <n v="0"/>
    <x v="12"/>
    <s v="Rosetta 9"/>
    <n v="2067"/>
    <x v="19"/>
    <x v="6"/>
  </r>
  <r>
    <n v="86"/>
    <d v="2076-11-14T00:00:00"/>
    <s v="MC-01"/>
    <s v="70.14N, 140.85E"/>
    <n v="96"/>
    <n v="29243"/>
    <n v="29243"/>
    <x v="19"/>
    <s v="Phoenix 16"/>
    <n v="2071"/>
    <x v="6"/>
    <x v="3"/>
  </r>
  <r>
    <n v="2"/>
    <d v="2054-06-26T00:00:00"/>
    <s v="MC-14"/>
    <s v="1.27N, 100.56E"/>
    <n v="93"/>
    <n v="4235"/>
    <n v="4235"/>
    <x v="1"/>
    <s v="Mariner 6"/>
    <n v="2050"/>
    <x v="21"/>
    <x v="6"/>
  </r>
  <r>
    <n v="58"/>
    <d v="2069-08-16T00:00:00"/>
    <s v="MC-27"/>
    <s v="48.68S, 7.52E"/>
    <n v="48"/>
    <n v="23366"/>
    <n v="23366"/>
    <x v="17"/>
    <s v="Opportunity 15"/>
    <n v="2068"/>
    <x v="12"/>
    <x v="4"/>
  </r>
  <r>
    <n v="54"/>
    <d v="2068-12-26T00:00:00"/>
    <s v="MC-14"/>
    <s v="5.61N, 113.58E"/>
    <n v="90"/>
    <n v="3461"/>
    <n v="3461"/>
    <x v="1"/>
    <s v="Opportunity 6"/>
    <n v="2065"/>
    <x v="18"/>
    <x v="5"/>
  </r>
  <r>
    <n v="75"/>
    <d v="2073-07-19T00:00:00"/>
    <s v="MC-28"/>
    <s v="48.69S, 106.09E"/>
    <n v="264"/>
    <n v="4563"/>
    <n v="0"/>
    <x v="18"/>
    <s v="Rosetta 22"/>
    <n v="2071"/>
    <x v="24"/>
    <x v="1"/>
  </r>
  <r>
    <n v="34"/>
    <d v="2063-04-29T00:00:00"/>
    <s v="MC-14"/>
    <s v="9.90N, 122.64E"/>
    <n v="47"/>
    <n v="3461"/>
    <n v="3461"/>
    <x v="1"/>
    <s v="Deimos 14"/>
    <n v="2060"/>
    <x v="23"/>
    <x v="5"/>
  </r>
  <r>
    <n v="39"/>
    <d v="2064-12-14T00:00:00"/>
    <s v="MC-29"/>
    <s v="41.12S, 163.18E"/>
    <n v="29"/>
    <n v="883"/>
    <n v="883"/>
    <x v="3"/>
    <s v="Pathfinder 9"/>
    <n v="2062"/>
    <x v="15"/>
    <x v="1"/>
  </r>
  <r>
    <n v="13"/>
    <d v="2055-12-18T00:00:00"/>
    <s v="MC-07"/>
    <s v="57.65N, 134.55E"/>
    <n v="80"/>
    <n v="4902"/>
    <n v="4902"/>
    <x v="4"/>
    <s v="Viking 2"/>
    <n v="2052"/>
    <x v="9"/>
    <x v="5"/>
  </r>
  <r>
    <n v="5"/>
    <d v="2053-09-18T00:00:00"/>
    <s v="MC-13"/>
    <s v="3.50N, 73.56E"/>
    <n v="212"/>
    <n v="4563"/>
    <n v="0"/>
    <x v="0"/>
    <s v="Mariner 10"/>
    <n v="2051"/>
    <x v="22"/>
    <x v="1"/>
  </r>
  <r>
    <n v="73"/>
    <d v="2073-06-15T00:00:00"/>
    <s v="MC-30"/>
    <s v="77.03S, 75.32W"/>
    <n v="88"/>
    <n v="3313"/>
    <n v="3313"/>
    <x v="15"/>
    <s v="Rosetta 20"/>
    <n v="2071"/>
    <x v="24"/>
    <x v="1"/>
  </r>
  <r>
    <n v="41"/>
    <d v="2068-12-07T00:00:00"/>
    <s v="MC-05"/>
    <s v="52.29N, 20.45E"/>
    <n v="34"/>
    <n v="26004"/>
    <n v="26004"/>
    <x v="2"/>
    <s v="Spirit 5"/>
    <n v="2063"/>
    <x v="18"/>
    <x v="3"/>
  </r>
  <r>
    <n v="83"/>
    <d v="2071-10-26T00:00:00"/>
    <s v="MC-06"/>
    <s v="45.24N, 72.83E"/>
    <n v="19"/>
    <n v="3461"/>
    <n v="3461"/>
    <x v="8"/>
    <s v="Phoenix 11"/>
    <n v="2069"/>
    <x v="19"/>
    <x v="1"/>
  </r>
  <r>
    <n v="83"/>
    <d v="2072-06-21T00:00:00"/>
    <s v="MC-01"/>
    <s v="68.39N, 82.96E"/>
    <n v="905"/>
    <n v="12605"/>
    <n v="0"/>
    <x v="19"/>
    <s v="Phoenix 11"/>
    <n v="2069"/>
    <x v="5"/>
    <x v="5"/>
  </r>
  <r>
    <n v="26"/>
    <d v="2058-05-16T00:00:00"/>
    <s v="MC-30"/>
    <s v="68.42S, 66.56E"/>
    <n v="109"/>
    <n v="6205"/>
    <n v="0"/>
    <x v="15"/>
    <s v="Phobos 5"/>
    <n v="2054"/>
    <x v="4"/>
    <x v="6"/>
  </r>
  <r>
    <n v="27"/>
    <d v="2062-07-11T00:00:00"/>
    <s v="MC-28"/>
    <s v="56.30S, 110.07E"/>
    <n v="241"/>
    <n v="15109"/>
    <n v="0"/>
    <x v="18"/>
    <s v="Phobos 6"/>
    <n v="2054"/>
    <x v="20"/>
    <x v="8"/>
  </r>
  <r>
    <n v="72"/>
    <d v="2074-08-30T00:00:00"/>
    <s v="MC-25"/>
    <s v="31.16S, 106.05W"/>
    <n v="1057"/>
    <n v="3167"/>
    <n v="0"/>
    <x v="16"/>
    <s v="Rosetta 16"/>
    <n v="2071"/>
    <x v="11"/>
    <x v="5"/>
  </r>
  <r>
    <n v="100"/>
    <d v="2073-08-23T00:00:00"/>
    <s v="MC-24"/>
    <s v="55.24S, 142.70W"/>
    <n v="221"/>
    <n v="12605"/>
    <n v="0"/>
    <x v="10"/>
    <s v="Perseverance 7"/>
    <n v="2070"/>
    <x v="24"/>
    <x v="5"/>
  </r>
  <r>
    <n v="17"/>
    <d v="2056-11-07T00:00:00"/>
    <s v="MC-21"/>
    <s v="1.18S, 69.56E"/>
    <n v="52"/>
    <n v="2739"/>
    <n v="2739"/>
    <x v="27"/>
    <s v="Viking 8"/>
    <n v="2054"/>
    <x v="1"/>
    <x v="1"/>
  </r>
  <r>
    <n v="4"/>
    <d v="2058-01-30T00:00:00"/>
    <s v="MC-26"/>
    <s v="53.46S, 35.03W"/>
    <n v="47"/>
    <n v="84631"/>
    <n v="84631"/>
    <x v="13"/>
    <s v="Mariner 9"/>
    <n v="2051"/>
    <x v="4"/>
    <x v="0"/>
  </r>
  <r>
    <n v="41"/>
    <d v="2067-11-16T00:00:00"/>
    <s v="MC-05"/>
    <s v="56.88N, 40.14E"/>
    <n v="204"/>
    <n v="4235"/>
    <n v="0"/>
    <x v="2"/>
    <s v="Spirit 5"/>
    <n v="2063"/>
    <x v="8"/>
    <x v="6"/>
  </r>
  <r>
    <n v="82"/>
    <d v="2070-01-19T00:00:00"/>
    <s v="MC-29"/>
    <s v="48.41S, 146.74E"/>
    <n v="14"/>
    <n v="3167"/>
    <n v="3167"/>
    <x v="3"/>
    <s v="Phoenix 7"/>
    <n v="2068"/>
    <x v="10"/>
    <x v="1"/>
  </r>
  <r>
    <n v="56"/>
    <d v="2073-12-24T00:00:00"/>
    <s v="MC-18"/>
    <s v="24.31S, 64.98W"/>
    <n v="142"/>
    <n v="8000"/>
    <n v="0"/>
    <x v="25"/>
    <s v="Opportunity 10"/>
    <n v="2067"/>
    <x v="24"/>
    <x v="7"/>
  </r>
  <r>
    <n v="2"/>
    <d v="2052-12-25T00:00:00"/>
    <s v="MC-14"/>
    <s v="25.93N, 94.29E"/>
    <n v="70"/>
    <n v="6205"/>
    <n v="6205"/>
    <x v="1"/>
    <s v="Mariner 6"/>
    <n v="2050"/>
    <x v="7"/>
    <x v="1"/>
  </r>
  <r>
    <n v="52"/>
    <d v="2073-06-09T00:00:00"/>
    <s v="MC-17"/>
    <s v="7.77S, 119.73W"/>
    <n v="572"/>
    <n v="4235"/>
    <n v="0"/>
    <x v="20"/>
    <s v="Opportunity 4"/>
    <n v="2065"/>
    <x v="24"/>
    <x v="8"/>
  </r>
  <r>
    <n v="44"/>
    <d v="2071-09-21T00:00:00"/>
    <s v="MC-01"/>
    <s v="79.38N, 138.56E"/>
    <n v="157"/>
    <n v="7052"/>
    <n v="0"/>
    <x v="19"/>
    <s v="Spirit 11"/>
    <n v="2064"/>
    <x v="19"/>
    <x v="0"/>
  </r>
  <r>
    <n v="2"/>
    <d v="2053-07-15T00:00:00"/>
    <s v="MC-14"/>
    <s v="10.10N, 96.23E"/>
    <n v="96"/>
    <n v="6832"/>
    <n v="6832"/>
    <x v="1"/>
    <s v="Mariner 6"/>
    <n v="2050"/>
    <x v="22"/>
    <x v="5"/>
  </r>
  <r>
    <n v="2"/>
    <d v="2051-05-28T00:00:00"/>
    <s v="MC-22"/>
    <s v="5.81S, 131.45E"/>
    <n v="292"/>
    <n v="3167"/>
    <n v="0"/>
    <x v="9"/>
    <s v="Mariner 6"/>
    <n v="2050"/>
    <x v="27"/>
    <x v="4"/>
  </r>
  <r>
    <n v="4"/>
    <d v="2054-08-23T00:00:00"/>
    <s v="MC-26"/>
    <s v="39.06S, 2.18W"/>
    <n v="29"/>
    <n v="17718"/>
    <n v="17718"/>
    <x v="13"/>
    <s v="Mariner 9"/>
    <n v="2051"/>
    <x v="21"/>
    <x v="5"/>
  </r>
  <r>
    <n v="5"/>
    <d v="2057-09-23T00:00:00"/>
    <s v="MC-13"/>
    <s v="18.30N, 48.50E"/>
    <n v="103"/>
    <n v="9985"/>
    <n v="0"/>
    <x v="0"/>
    <s v="Mariner 10"/>
    <n v="2051"/>
    <x v="16"/>
    <x v="7"/>
  </r>
  <r>
    <n v="44"/>
    <d v="2068-02-07T00:00:00"/>
    <s v="MC-07"/>
    <s v="44.37N, 124.13E"/>
    <n v="29"/>
    <n v="31157"/>
    <n v="31157"/>
    <x v="4"/>
    <s v="Spirit 11"/>
    <n v="2064"/>
    <x v="18"/>
    <x v="6"/>
  </r>
  <r>
    <n v="20"/>
    <d v="2057-06-18T00:00:00"/>
    <s v="MC-28"/>
    <s v="48.63S, 70.76E"/>
    <n v="14"/>
    <n v="41937"/>
    <n v="41937"/>
    <x v="18"/>
    <s v="Viking 15"/>
    <n v="2056"/>
    <x v="16"/>
    <x v="4"/>
  </r>
  <r>
    <n v="95"/>
    <d v="2071-02-08T00:00:00"/>
    <s v="MC-18"/>
    <s v="1.78S, 61.24W"/>
    <n v="631"/>
    <n v="4076"/>
    <n v="0"/>
    <x v="25"/>
    <s v="Dawn 6"/>
    <n v="2067"/>
    <x v="19"/>
    <x v="6"/>
  </r>
  <r>
    <n v="98"/>
    <d v="2073-12-31T00:00:00"/>
    <s v="MC-30"/>
    <s v="69.61S, 85.76E"/>
    <n v="52"/>
    <n v="1010"/>
    <n v="1010"/>
    <x v="15"/>
    <s v="Perseverance 5"/>
    <n v="2070"/>
    <x v="24"/>
    <x v="5"/>
  </r>
  <r>
    <n v="66"/>
    <d v="2072-03-01T00:00:00"/>
    <s v="MC-15"/>
    <s v="24.58N, 154.43E"/>
    <n v="54"/>
    <n v="1267"/>
    <n v="1267"/>
    <x v="12"/>
    <s v="Rosetta 9"/>
    <n v="2067"/>
    <x v="5"/>
    <x v="3"/>
  </r>
  <r>
    <n v="53"/>
    <d v="2068-02-27T00:00:00"/>
    <s v="MC-24"/>
    <s v="51.17S, 148.74W"/>
    <n v="416"/>
    <n v="14025"/>
    <n v="0"/>
    <x v="10"/>
    <s v="Opportunity 5"/>
    <n v="2065"/>
    <x v="18"/>
    <x v="5"/>
  </r>
  <r>
    <n v="82"/>
    <d v="2069-07-21T00:00:00"/>
    <s v="MC-29"/>
    <s v="40.42S, 138.51E"/>
    <n v="447"/>
    <n v="8255"/>
    <n v="0"/>
    <x v="3"/>
    <s v="Phoenix 7"/>
    <n v="2068"/>
    <x v="12"/>
    <x v="4"/>
  </r>
  <r>
    <n v="17"/>
    <d v="2055-09-25T00:00:00"/>
    <s v="MC-06"/>
    <s v="31.60N, 108.20E"/>
    <n v="120"/>
    <n v="16330"/>
    <n v="0"/>
    <x v="8"/>
    <s v="Viking 8"/>
    <n v="2054"/>
    <x v="9"/>
    <x v="4"/>
  </r>
  <r>
    <n v="82"/>
    <d v="2072-03-04T00:00:00"/>
    <s v="MC-29"/>
    <s v="36.63S, 140.30E"/>
    <n v="365"/>
    <n v="7752"/>
    <n v="0"/>
    <x v="3"/>
    <s v="Phoenix 7"/>
    <n v="2068"/>
    <x v="5"/>
    <x v="6"/>
  </r>
  <r>
    <n v="69"/>
    <d v="2070-09-13T00:00:00"/>
    <s v="MC-01"/>
    <s v="89.61N, 168.74W"/>
    <n v="103"/>
    <n v="5622"/>
    <n v="0"/>
    <x v="19"/>
    <s v="Rosetta 13"/>
    <n v="2069"/>
    <x v="10"/>
    <x v="4"/>
  </r>
  <r>
    <n v="41"/>
    <d v="2066-03-17T00:00:00"/>
    <s v="MC-01"/>
    <s v="72.45N, 18.37E"/>
    <n v="22"/>
    <n v="12605"/>
    <n v="12605"/>
    <x v="19"/>
    <s v="Spirit 5"/>
    <n v="2063"/>
    <x v="17"/>
    <x v="5"/>
  </r>
  <r>
    <n v="75"/>
    <d v="2073-10-07T00:00:00"/>
    <s v="MC-29"/>
    <s v="56.58S, 127.18E"/>
    <n v="241"/>
    <n v="9985"/>
    <n v="0"/>
    <x v="3"/>
    <s v="Rosetta 22"/>
    <n v="2071"/>
    <x v="24"/>
    <x v="1"/>
  </r>
  <r>
    <n v="47"/>
    <d v="2073-04-11T00:00:00"/>
    <s v="MC-12"/>
    <s v="29.37N, 4.42E"/>
    <n v="65"/>
    <n v="2324"/>
    <n v="2324"/>
    <x v="11"/>
    <s v="Spirit 14"/>
    <n v="2065"/>
    <x v="24"/>
    <x v="8"/>
  </r>
  <r>
    <n v="94"/>
    <d v="2071-04-04T00:00:00"/>
    <s v="MC-29"/>
    <s v="54.95S, 152.46E"/>
    <n v="96"/>
    <n v="3022"/>
    <n v="3022"/>
    <x v="3"/>
    <s v="Dawn 4"/>
    <n v="2066"/>
    <x v="19"/>
    <x v="3"/>
  </r>
  <r>
    <n v="77"/>
    <d v="2075-08-16T00:00:00"/>
    <s v="MC-22"/>
    <s v="14.02S, 99.10E"/>
    <n v="241"/>
    <n v="2880"/>
    <n v="0"/>
    <x v="9"/>
    <s v="Rosetta 27"/>
    <n v="2073"/>
    <x v="2"/>
    <x v="1"/>
  </r>
  <r>
    <n v="70"/>
    <d v="2071-02-19T00:00:00"/>
    <s v="MC-19"/>
    <s v="24.43S, 43.48W"/>
    <n v="482"/>
    <n v="3167"/>
    <n v="0"/>
    <x v="14"/>
    <s v="Rosetta 14"/>
    <n v="2069"/>
    <x v="19"/>
    <x v="1"/>
  </r>
  <r>
    <n v="11"/>
    <d v="2056-08-02T00:00:00"/>
    <s v="MC-26"/>
    <s v="53.76S, 5.04W"/>
    <n v="109"/>
    <n v="38630"/>
    <n v="0"/>
    <x v="13"/>
    <s v="Mariner 16"/>
    <n v="2055"/>
    <x v="1"/>
    <x v="4"/>
  </r>
  <r>
    <n v="2"/>
    <d v="2052-06-29T00:00:00"/>
    <s v="MC-22"/>
    <s v="6.15S, 104.48E"/>
    <n v="70"/>
    <n v="7752"/>
    <n v="7752"/>
    <x v="9"/>
    <s v="Mariner 6"/>
    <n v="2050"/>
    <x v="7"/>
    <x v="1"/>
  </r>
  <r>
    <n v="75"/>
    <d v="2074-01-15T00:00:00"/>
    <s v="MC-29"/>
    <s v="32.16S, 129.16E"/>
    <n v="15"/>
    <n v="1656"/>
    <n v="1656"/>
    <x v="3"/>
    <s v="Rosetta 22"/>
    <n v="2071"/>
    <x v="11"/>
    <x v="5"/>
  </r>
  <r>
    <n v="38"/>
    <d v="2066-06-27T00:00:00"/>
    <s v="MC-01"/>
    <s v="84.77N, 124.91W"/>
    <n v="169"/>
    <n v="12605"/>
    <n v="0"/>
    <x v="19"/>
    <s v="Pathfinder 7"/>
    <n v="2062"/>
    <x v="17"/>
    <x v="6"/>
  </r>
  <r>
    <n v="2"/>
    <d v="2052-02-10T00:00:00"/>
    <s v="MC-06"/>
    <s v="36.43N, 110.15E"/>
    <n v="82"/>
    <n v="17718"/>
    <n v="17718"/>
    <x v="8"/>
    <s v="Mariner 6"/>
    <n v="2050"/>
    <x v="7"/>
    <x v="1"/>
  </r>
  <r>
    <n v="88"/>
    <d v="2073-02-13T00:00:00"/>
    <s v="MC-19"/>
    <s v="15.32S, 29.85W"/>
    <n v="181"/>
    <n v="3461"/>
    <n v="0"/>
    <x v="14"/>
    <s v="Phoenix 19"/>
    <n v="2071"/>
    <x v="24"/>
    <x v="1"/>
  </r>
  <r>
    <n v="51"/>
    <d v="2065-04-21T00:00:00"/>
    <s v="MC-26"/>
    <s v="52.60S, 47.89W"/>
    <n v="572"/>
    <n v="9074"/>
    <n v="0"/>
    <x v="13"/>
    <s v="Opportunity 3"/>
    <n v="2064"/>
    <x v="13"/>
    <x v="4"/>
  </r>
  <r>
    <n v="47"/>
    <d v="2071-01-14T00:00:00"/>
    <s v="MC-11"/>
    <s v="2.42N, 8.64W"/>
    <n v="137"/>
    <n v="6205"/>
    <n v="0"/>
    <x v="22"/>
    <s v="Spirit 14"/>
    <n v="2065"/>
    <x v="19"/>
    <x v="7"/>
  </r>
  <r>
    <n v="25"/>
    <d v="2055-05-16T00:00:00"/>
    <s v="MC-24"/>
    <s v="54.84S, 172.04W"/>
    <n v="70"/>
    <n v="1526"/>
    <n v="1526"/>
    <x v="10"/>
    <s v="Phobos 4"/>
    <n v="2054"/>
    <x v="9"/>
    <x v="4"/>
  </r>
  <r>
    <n v="66"/>
    <d v="2073-03-22T00:00:00"/>
    <s v="MC-15"/>
    <s v="3.69N, 146.70E"/>
    <n v="292"/>
    <n v="4902"/>
    <n v="0"/>
    <x v="12"/>
    <s v="Rosetta 9"/>
    <n v="2067"/>
    <x v="24"/>
    <x v="7"/>
  </r>
  <r>
    <n v="56"/>
    <d v="2075-03-27T00:00:00"/>
    <s v="MC-26"/>
    <s v="48.37S, 50.75W"/>
    <n v="30"/>
    <n v="5622"/>
    <n v="5622"/>
    <x v="13"/>
    <s v="Opportunity 10"/>
    <n v="2067"/>
    <x v="2"/>
    <x v="8"/>
  </r>
  <r>
    <n v="53"/>
    <d v="2067-10-20T00:00:00"/>
    <s v="MC-30"/>
    <s v="84.55S, 165.64W"/>
    <n v="45"/>
    <n v="4235"/>
    <n v="4235"/>
    <x v="15"/>
    <s v="Opportunity 5"/>
    <n v="2065"/>
    <x v="8"/>
    <x v="1"/>
  </r>
  <r>
    <n v="30"/>
    <d v="2059-07-23T00:00:00"/>
    <s v="MC-10"/>
    <s v="2.10N, 80.18W"/>
    <n v="124"/>
    <n v="3313"/>
    <n v="0"/>
    <x v="23"/>
    <s v="Deimos 8"/>
    <n v="2058"/>
    <x v="3"/>
    <x v="4"/>
  </r>
  <r>
    <n v="7"/>
    <d v="2055-01-21T00:00:00"/>
    <s v="MC-03"/>
    <s v="64.57N, 62.06W"/>
    <n v="113"/>
    <n v="38630"/>
    <n v="0"/>
    <x v="24"/>
    <s v="Mariner 12"/>
    <n v="2053"/>
    <x v="9"/>
    <x v="1"/>
  </r>
  <r>
    <n v="100"/>
    <d v="2073-06-30T00:00:00"/>
    <s v="MC-24"/>
    <s v="53.04S, 152.04W"/>
    <n v="50"/>
    <n v="4076"/>
    <n v="4076"/>
    <x v="10"/>
    <s v="Perseverance 7"/>
    <n v="2070"/>
    <x v="24"/>
    <x v="5"/>
  </r>
  <r>
    <n v="41"/>
    <d v="2066-07-03T00:00:00"/>
    <s v="MC-05"/>
    <s v="60.59N, 52.99E"/>
    <n v="52"/>
    <n v="3461"/>
    <n v="3461"/>
    <x v="2"/>
    <s v="Spirit 5"/>
    <n v="2063"/>
    <x v="17"/>
    <x v="5"/>
  </r>
  <r>
    <n v="28"/>
    <d v="2062-04-16T00:00:00"/>
    <s v="MC-30"/>
    <s v="74.32S, 65.01W"/>
    <n v="181"/>
    <n v="7052"/>
    <n v="0"/>
    <x v="15"/>
    <s v="Deimos 3"/>
    <n v="2058"/>
    <x v="20"/>
    <x v="6"/>
  </r>
  <r>
    <n v="97"/>
    <d v="2072-04-29T00:00:00"/>
    <s v="MC-04"/>
    <s v="59.33N, 30.28W"/>
    <n v="67"/>
    <n v="5436"/>
    <n v="5436"/>
    <x v="7"/>
    <s v="Perseverance 4"/>
    <n v="2069"/>
    <x v="5"/>
    <x v="5"/>
  </r>
  <r>
    <n v="9"/>
    <d v="2055-07-17T00:00:00"/>
    <s v="MC-19"/>
    <s v="15.83S, 36.99W"/>
    <n v="96"/>
    <n v="2461"/>
    <n v="2461"/>
    <x v="14"/>
    <s v="Mariner 14"/>
    <n v="2054"/>
    <x v="9"/>
    <x v="4"/>
  </r>
  <r>
    <n v="28"/>
    <d v="2061-02-19T00:00:00"/>
    <s v="MC-30"/>
    <s v="75.95S, 82.40W"/>
    <n v="524"/>
    <n v="4902"/>
    <n v="0"/>
    <x v="15"/>
    <s v="Deimos 3"/>
    <n v="2058"/>
    <x v="0"/>
    <x v="5"/>
  </r>
  <r>
    <n v="13"/>
    <d v="2054-04-22T00:00:00"/>
    <s v="MC-01"/>
    <s v="67.24N, 123.57E"/>
    <n v="67"/>
    <n v="13527"/>
    <n v="13527"/>
    <x v="19"/>
    <s v="Viking 2"/>
    <n v="2052"/>
    <x v="21"/>
    <x v="1"/>
  </r>
  <r>
    <n v="39"/>
    <d v="2066-10-07T00:00:00"/>
    <s v="MC-30"/>
    <s v="78.67S, 170.24E"/>
    <n v="75"/>
    <n v="3461"/>
    <n v="3461"/>
    <x v="15"/>
    <s v="Pathfinder 9"/>
    <n v="2062"/>
    <x v="17"/>
    <x v="6"/>
  </r>
  <r>
    <n v="98"/>
    <d v="2074-10-21T00:00:00"/>
    <s v="MC-28"/>
    <s v="32.95S, 87.15E"/>
    <n v="48"/>
    <n v="4731"/>
    <n v="4731"/>
    <x v="18"/>
    <s v="Perseverance 5"/>
    <n v="2070"/>
    <x v="11"/>
    <x v="6"/>
  </r>
  <r>
    <n v="67"/>
    <d v="2070-09-12T00:00:00"/>
    <s v="MC-26"/>
    <s v="51.06S, 57.66W"/>
    <n v="32"/>
    <n v="3167"/>
    <n v="3167"/>
    <x v="13"/>
    <s v="Rosetta 10"/>
    <n v="2068"/>
    <x v="10"/>
    <x v="1"/>
  </r>
  <r>
    <n v="32"/>
    <d v="2061-11-04T00:00:00"/>
    <s v="MC-25"/>
    <s v="56.78S, 93.41W"/>
    <n v="75"/>
    <n v="29243"/>
    <n v="29243"/>
    <x v="16"/>
    <s v="Deimos 11"/>
    <n v="2059"/>
    <x v="0"/>
    <x v="1"/>
  </r>
  <r>
    <n v="100"/>
    <d v="2072-03-10T00:00:00"/>
    <s v="MC-24"/>
    <s v="63.28S, 159.59W"/>
    <n v="277"/>
    <n v="41937"/>
    <n v="0"/>
    <x v="10"/>
    <s v="Perseverance 7"/>
    <n v="2070"/>
    <x v="5"/>
    <x v="1"/>
  </r>
  <r>
    <n v="85"/>
    <d v="2072-05-27T00:00:00"/>
    <s v="MC-22"/>
    <s v="4.62S, 91.41E"/>
    <n v="791"/>
    <n v="1138"/>
    <n v="0"/>
    <x v="9"/>
    <s v="Phoenix 13"/>
    <n v="2070"/>
    <x v="5"/>
    <x v="1"/>
  </r>
  <r>
    <n v="54"/>
    <d v="2068-10-28T00:00:00"/>
    <s v="MC-14"/>
    <s v="25.17N, 129.33E"/>
    <n v="106"/>
    <n v="1656"/>
    <n v="0"/>
    <x v="1"/>
    <s v="Opportunity 6"/>
    <n v="2065"/>
    <x v="18"/>
    <x v="5"/>
  </r>
  <r>
    <n v="45"/>
    <d v="2068-03-01T00:00:00"/>
    <s v="MC-21"/>
    <s v="2.46S, 54.04E"/>
    <n v="63"/>
    <n v="7052"/>
    <n v="7052"/>
    <x v="27"/>
    <s v="Spirit 12"/>
    <n v="2064"/>
    <x v="18"/>
    <x v="6"/>
  </r>
  <r>
    <n v="50"/>
    <d v="2065-10-15T00:00:00"/>
    <s v="MC-07"/>
    <s v="33.89N, 131.04E"/>
    <n v="20"/>
    <n v="4902"/>
    <n v="4902"/>
    <x v="4"/>
    <s v="Opportunity 2"/>
    <n v="2064"/>
    <x v="13"/>
    <x v="4"/>
  </r>
  <r>
    <n v="5"/>
    <d v="2058-06-15T00:00:00"/>
    <s v="MC-13"/>
    <s v="1.96N, 55.20E"/>
    <n v="67"/>
    <n v="4731"/>
    <n v="4731"/>
    <x v="0"/>
    <s v="Mariner 10"/>
    <n v="2051"/>
    <x v="4"/>
    <x v="0"/>
  </r>
  <r>
    <n v="47"/>
    <d v="2070-01-07T00:00:00"/>
    <s v="MC-04"/>
    <s v="44.77N, 17.48W"/>
    <n v="22"/>
    <n v="41937"/>
    <n v="41937"/>
    <x v="7"/>
    <s v="Spirit 14"/>
    <n v="2065"/>
    <x v="10"/>
    <x v="3"/>
  </r>
  <r>
    <n v="46"/>
    <d v="2068-03-05T00:00:00"/>
    <s v="MC-30"/>
    <s v="66.25S, 112.94W"/>
    <n v="39"/>
    <n v="2054"/>
    <n v="2054"/>
    <x v="15"/>
    <s v="Spirit 13"/>
    <n v="2065"/>
    <x v="18"/>
    <x v="5"/>
  </r>
  <r>
    <n v="75"/>
    <d v="2075-05-13T00:00:00"/>
    <s v="MC-28"/>
    <s v="57.24S, 90.73E"/>
    <n v="264"/>
    <n v="6409"/>
    <n v="0"/>
    <x v="18"/>
    <s v="Rosetta 22"/>
    <n v="2071"/>
    <x v="2"/>
    <x v="6"/>
  </r>
  <r>
    <n v="35"/>
    <d v="2062-04-26T00:00:00"/>
    <s v="MC-18"/>
    <s v="3.03S, 86.66W"/>
    <n v="67"/>
    <n v="6832"/>
    <n v="6832"/>
    <x v="25"/>
    <s v="Pathfinder 2"/>
    <n v="2060"/>
    <x v="20"/>
    <x v="1"/>
  </r>
  <r>
    <n v="10"/>
    <d v="2062-04-29T00:00:00"/>
    <s v="MC-18"/>
    <s v="2.00S, 53.21W"/>
    <n v="48"/>
    <n v="1920"/>
    <n v="1920"/>
    <x v="25"/>
    <s v="Mariner 15"/>
    <n v="2054"/>
    <x v="20"/>
    <x v="8"/>
  </r>
  <r>
    <n v="100"/>
    <d v="2073-01-03T00:00:00"/>
    <s v="MC-30"/>
    <s v="70.19S, 158.15W"/>
    <n v="169"/>
    <n v="4235"/>
    <n v="0"/>
    <x v="15"/>
    <s v="Perseverance 7"/>
    <n v="2070"/>
    <x v="24"/>
    <x v="5"/>
  </r>
  <r>
    <n v="72"/>
    <d v="2073-09-16T00:00:00"/>
    <s v="MC-17"/>
    <s v="23.37S, 124.66W"/>
    <n v="325"/>
    <n v="6409"/>
    <n v="0"/>
    <x v="20"/>
    <s v="Rosetta 16"/>
    <n v="2071"/>
    <x v="24"/>
    <x v="1"/>
  </r>
  <r>
    <n v="17"/>
    <d v="2060-03-14T00:00:00"/>
    <s v="MC-06"/>
    <s v="36.86N, 71.83E"/>
    <n v="43"/>
    <n v="22220"/>
    <n v="22220"/>
    <x v="8"/>
    <s v="Viking 8"/>
    <n v="2054"/>
    <x v="14"/>
    <x v="7"/>
  </r>
  <r>
    <n v="82"/>
    <d v="2071-09-08T00:00:00"/>
    <s v="MC-29"/>
    <s v="52.64S, 136.58E"/>
    <n v="63"/>
    <n v="8255"/>
    <n v="8255"/>
    <x v="3"/>
    <s v="Phoenix 7"/>
    <n v="2068"/>
    <x v="19"/>
    <x v="5"/>
  </r>
  <r>
    <n v="69"/>
    <d v="2073-05-16T00:00:00"/>
    <s v="MC-02"/>
    <s v="54.44N, 175.96W"/>
    <n v="41"/>
    <n v="24621"/>
    <n v="24621"/>
    <x v="29"/>
    <s v="Rosetta 13"/>
    <n v="2069"/>
    <x v="24"/>
    <x v="6"/>
  </r>
  <r>
    <n v="94"/>
    <d v="2068-03-23T00:00:00"/>
    <s v="MC-29"/>
    <s v="37.33S, 144.70E"/>
    <n v="65"/>
    <n v="7052"/>
    <n v="7052"/>
    <x v="3"/>
    <s v="Dawn 4"/>
    <n v="2066"/>
    <x v="18"/>
    <x v="1"/>
  </r>
  <r>
    <n v="46"/>
    <d v="2066-07-02T00:00:00"/>
    <s v="MC-24"/>
    <s v="60.27S, 125.71W"/>
    <n v="7"/>
    <n v="8255"/>
    <n v="8255"/>
    <x v="10"/>
    <s v="Spirit 13"/>
    <n v="2065"/>
    <x v="17"/>
    <x v="4"/>
  </r>
  <r>
    <n v="17"/>
    <d v="2058-05-16T00:00:00"/>
    <s v="MC-22"/>
    <s v="1.59S, 105.75E"/>
    <n v="231"/>
    <n v="2324"/>
    <n v="0"/>
    <x v="9"/>
    <s v="Viking 8"/>
    <n v="2054"/>
    <x v="4"/>
    <x v="6"/>
  </r>
  <r>
    <n v="6"/>
    <d v="2054-11-07T00:00:00"/>
    <s v="MC-01"/>
    <s v="86.50N, 145.11E"/>
    <n v="157"/>
    <n v="4235"/>
    <n v="0"/>
    <x v="19"/>
    <s v="Mariner 11"/>
    <n v="2052"/>
    <x v="21"/>
    <x v="1"/>
  </r>
  <r>
    <n v="76"/>
    <d v="2073-06-04T00:00:00"/>
    <s v="MC-02"/>
    <s v="40.84N, 177.78W"/>
    <n v="19"/>
    <n v="16330"/>
    <n v="16330"/>
    <x v="29"/>
    <s v="Rosetta 25"/>
    <n v="2072"/>
    <x v="24"/>
    <x v="4"/>
  </r>
  <r>
    <n v="47"/>
    <d v="2070-07-19T00:00:00"/>
    <s v="MC-11"/>
    <s v="25.07N, 6.67W"/>
    <n v="212"/>
    <n v="2324"/>
    <n v="0"/>
    <x v="22"/>
    <s v="Spirit 14"/>
    <n v="2065"/>
    <x v="10"/>
    <x v="3"/>
  </r>
  <r>
    <n v="42"/>
    <d v="2066-07-17T00:00:00"/>
    <s v="MC-07"/>
    <s v="38.01N, 168.85E"/>
    <n v="12"/>
    <n v="22220"/>
    <n v="22220"/>
    <x v="4"/>
    <s v="Spirit 6"/>
    <n v="2063"/>
    <x v="17"/>
    <x v="5"/>
  </r>
  <r>
    <n v="24"/>
    <d v="2056-07-31T00:00:00"/>
    <s v="MC-29"/>
    <s v="42.76S, 122.12E"/>
    <n v="27"/>
    <n v="14551"/>
    <n v="14551"/>
    <x v="3"/>
    <s v="Phobos 3"/>
    <n v="2053"/>
    <x v="1"/>
    <x v="5"/>
  </r>
  <r>
    <n v="38"/>
    <d v="2064-07-02T00:00:00"/>
    <s v="MC-01"/>
    <s v="76.73N, 125.39W"/>
    <n v="307"/>
    <n v="3313"/>
    <n v="0"/>
    <x v="19"/>
    <s v="Pathfinder 7"/>
    <n v="2062"/>
    <x v="15"/>
    <x v="1"/>
  </r>
  <r>
    <n v="9"/>
    <d v="2057-12-24T00:00:00"/>
    <s v="MC-27"/>
    <s v="41.51S, 6.81E"/>
    <n v="163"/>
    <n v="9670"/>
    <n v="0"/>
    <x v="17"/>
    <s v="Mariner 14"/>
    <n v="2054"/>
    <x v="16"/>
    <x v="5"/>
  </r>
  <r>
    <n v="56"/>
    <d v="2071-02-10T00:00:00"/>
    <s v="MC-25"/>
    <s v="52.32S, 83.97W"/>
    <n v="482"/>
    <n v="3461"/>
    <n v="0"/>
    <x v="16"/>
    <s v="Opportunity 10"/>
    <n v="2067"/>
    <x v="19"/>
    <x v="6"/>
  </r>
  <r>
    <n v="23"/>
    <d v="2056-04-02T00:00:00"/>
    <s v="MC-24"/>
    <s v="31.85S, 133.58W"/>
    <n v="416"/>
    <n v="3612"/>
    <n v="0"/>
    <x v="10"/>
    <s v="Phobos 2"/>
    <n v="2053"/>
    <x v="1"/>
    <x v="5"/>
  </r>
  <r>
    <n v="73"/>
    <d v="2073-02-28T00:00:00"/>
    <s v="MC-30"/>
    <s v="67.48S, 72.67W"/>
    <n v="75"/>
    <n v="20205"/>
    <n v="20205"/>
    <x v="15"/>
    <s v="Rosetta 20"/>
    <n v="2071"/>
    <x v="24"/>
    <x v="1"/>
  </r>
  <r>
    <n v="77"/>
    <d v="2076-02-27T00:00:00"/>
    <s v="MC-28"/>
    <s v="35.88S, 98.55E"/>
    <n v="307"/>
    <n v="1526"/>
    <n v="0"/>
    <x v="18"/>
    <s v="Rosetta 27"/>
    <n v="2073"/>
    <x v="6"/>
    <x v="5"/>
  </r>
  <r>
    <n v="89"/>
    <d v="2073-08-01T00:00:00"/>
    <s v="MC-25"/>
    <s v="56.01S, 89.11W"/>
    <n v="57"/>
    <n v="9670"/>
    <n v="9670"/>
    <x v="16"/>
    <s v="Phoenix 22"/>
    <n v="2072"/>
    <x v="24"/>
    <x v="4"/>
  </r>
  <r>
    <n v="90"/>
    <d v="2075-03-11T00:00:00"/>
    <s v="MC-24"/>
    <s v="57.62S, 147.63W"/>
    <n v="181"/>
    <n v="101649"/>
    <n v="0"/>
    <x v="10"/>
    <s v="Phoenix 23"/>
    <n v="2072"/>
    <x v="2"/>
    <x v="5"/>
  </r>
  <r>
    <n v="86"/>
    <d v="2074-09-07T00:00:00"/>
    <s v="MC-01"/>
    <s v="84.66N, 140.92E"/>
    <n v="142"/>
    <n v="17718"/>
    <n v="0"/>
    <x v="19"/>
    <s v="Phoenix 16"/>
    <n v="2071"/>
    <x v="11"/>
    <x v="5"/>
  </r>
  <r>
    <n v="32"/>
    <d v="2064-01-20T00:00:00"/>
    <s v="MC-25"/>
    <s v="60.15S, 96.12W"/>
    <n v="128"/>
    <n v="4902"/>
    <n v="0"/>
    <x v="16"/>
    <s v="Deimos 11"/>
    <n v="2059"/>
    <x v="15"/>
    <x v="3"/>
  </r>
  <r>
    <n v="85"/>
    <d v="2074-04-21T00:00:00"/>
    <s v="MC-22"/>
    <s v="21.98S, 115.50E"/>
    <n v="905"/>
    <n v="1920"/>
    <n v="0"/>
    <x v="9"/>
    <s v="Phoenix 13"/>
    <n v="2070"/>
    <x v="11"/>
    <x v="6"/>
  </r>
  <r>
    <n v="41"/>
    <d v="2064-10-25T00:00:00"/>
    <s v="MC-01"/>
    <s v="70.59N, 51.86E"/>
    <n v="702"/>
    <n v="1526"/>
    <n v="0"/>
    <x v="19"/>
    <s v="Spirit 5"/>
    <n v="2063"/>
    <x v="15"/>
    <x v="4"/>
  </r>
  <r>
    <n v="90"/>
    <d v="2074-04-27T00:00:00"/>
    <s v="MC-30"/>
    <s v="67.50S, 170.29W"/>
    <n v="37"/>
    <n v="72463"/>
    <n v="72463"/>
    <x v="15"/>
    <s v="Phoenix 23"/>
    <n v="2072"/>
    <x v="11"/>
    <x v="1"/>
  </r>
  <r>
    <n v="54"/>
    <d v="2067-11-25T00:00:00"/>
    <s v="MC-14"/>
    <s v="22.47N, 98.06E"/>
    <n v="75"/>
    <n v="6618"/>
    <n v="6618"/>
    <x v="1"/>
    <s v="Opportunity 6"/>
    <n v="2065"/>
    <x v="8"/>
    <x v="1"/>
  </r>
  <r>
    <n v="83"/>
    <d v="2071-02-09T00:00:00"/>
    <s v="MC-06"/>
    <s v="48.61N, 86.49E"/>
    <n v="117"/>
    <n v="1920"/>
    <n v="0"/>
    <x v="8"/>
    <s v="Phoenix 11"/>
    <n v="2069"/>
    <x v="19"/>
    <x v="1"/>
  </r>
  <r>
    <n v="4"/>
    <d v="2057-05-07T00:00:00"/>
    <s v="MC-26"/>
    <s v="40.25S, 33.95W"/>
    <n v="59"/>
    <n v="6006"/>
    <n v="6006"/>
    <x v="13"/>
    <s v="Mariner 9"/>
    <n v="2051"/>
    <x v="16"/>
    <x v="7"/>
  </r>
  <r>
    <n v="94"/>
    <d v="2070-06-08T00:00:00"/>
    <s v="MC-29"/>
    <s v="37.60S, 156.76E"/>
    <n v="12"/>
    <n v="3313"/>
    <n v="3313"/>
    <x v="3"/>
    <s v="Dawn 4"/>
    <n v="2066"/>
    <x v="10"/>
    <x v="6"/>
  </r>
  <r>
    <n v="85"/>
    <d v="2073-01-21T00:00:00"/>
    <s v="MC-14"/>
    <s v="6.33N, 94.74E"/>
    <n v="113"/>
    <n v="4731"/>
    <n v="0"/>
    <x v="1"/>
    <s v="Phoenix 13"/>
    <n v="2070"/>
    <x v="24"/>
    <x v="5"/>
  </r>
  <r>
    <n v="15"/>
    <d v="2054-10-22T00:00:00"/>
    <s v="MC-24"/>
    <s v="36.47S, 167.16W"/>
    <n v="212"/>
    <n v="7279"/>
    <n v="0"/>
    <x v="10"/>
    <s v="Viking 5"/>
    <n v="2053"/>
    <x v="21"/>
    <x v="4"/>
  </r>
  <r>
    <n v="75"/>
    <d v="2076-03-21T00:00:00"/>
    <s v="MC-28"/>
    <s v="51.90S, 119.95E"/>
    <n v="117"/>
    <n v="41937"/>
    <n v="0"/>
    <x v="18"/>
    <s v="Rosetta 22"/>
    <n v="2071"/>
    <x v="6"/>
    <x v="3"/>
  </r>
  <r>
    <n v="63"/>
    <d v="2067-03-12T00:00:00"/>
    <s v="MC-28"/>
    <s v="50.32S, 112.17E"/>
    <n v="50"/>
    <n v="1526"/>
    <n v="1526"/>
    <x v="18"/>
    <s v="Rosetta 3"/>
    <n v="2066"/>
    <x v="8"/>
    <x v="4"/>
  </r>
  <r>
    <n v="55"/>
    <d v="2069-09-11T00:00:00"/>
    <s v="MC-15"/>
    <s v="27.88N, 141.76E"/>
    <n v="181"/>
    <n v="8255"/>
    <n v="0"/>
    <x v="12"/>
    <s v="Opportunity 7"/>
    <n v="2066"/>
    <x v="12"/>
    <x v="5"/>
  </r>
  <r>
    <n v="98"/>
    <d v="2072-09-30T00:00:00"/>
    <s v="MC-21"/>
    <s v="27.62S, 87.40E"/>
    <n v="67"/>
    <n v="7752"/>
    <n v="7752"/>
    <x v="27"/>
    <s v="Perseverance 5"/>
    <n v="2070"/>
    <x v="5"/>
    <x v="1"/>
  </r>
  <r>
    <n v="39"/>
    <d v="2065-07-10T00:00:00"/>
    <s v="MC-30"/>
    <s v="76.63S, 157.00W"/>
    <n v="57"/>
    <n v="38630"/>
    <n v="38630"/>
    <x v="15"/>
    <s v="Pathfinder 9"/>
    <n v="2062"/>
    <x v="13"/>
    <x v="5"/>
  </r>
  <r>
    <n v="64"/>
    <d v="2069-12-13T00:00:00"/>
    <s v="MC-28"/>
    <s v="56.43S, 68.71E"/>
    <n v="264"/>
    <n v="2739"/>
    <n v="0"/>
    <x v="18"/>
    <s v="Rosetta 7"/>
    <n v="2067"/>
    <x v="12"/>
    <x v="1"/>
  </r>
  <r>
    <n v="76"/>
    <d v="2079-04-18T00:00:00"/>
    <s v="MC-07"/>
    <s v="42.35N, 169.33E"/>
    <n v="17"/>
    <n v="24621"/>
    <n v="24621"/>
    <x v="4"/>
    <s v="Rosetta 25"/>
    <n v="2072"/>
    <x v="30"/>
    <x v="0"/>
  </r>
  <r>
    <n v="56"/>
    <d v="2069-01-14T00:00:00"/>
    <s v="MC-18"/>
    <s v="23.46S, 56.32W"/>
    <n v="52"/>
    <n v="7752"/>
    <n v="7752"/>
    <x v="25"/>
    <s v="Opportunity 10"/>
    <n v="2067"/>
    <x v="12"/>
    <x v="1"/>
  </r>
  <r>
    <n v="64"/>
    <d v="2069-10-03T00:00:00"/>
    <s v="MC-28"/>
    <s v="49.15S, 66.24E"/>
    <n v="32"/>
    <n v="31157"/>
    <n v="31157"/>
    <x v="18"/>
    <s v="Rosetta 7"/>
    <n v="2067"/>
    <x v="12"/>
    <x v="1"/>
  </r>
  <r>
    <n v="35"/>
    <d v="2062-01-07T00:00:00"/>
    <s v="MC-17"/>
    <s v="25.96S, 117.52W"/>
    <n v="61"/>
    <n v="9366"/>
    <n v="9366"/>
    <x v="20"/>
    <s v="Pathfinder 2"/>
    <n v="2060"/>
    <x v="20"/>
    <x v="1"/>
  </r>
  <r>
    <n v="27"/>
    <d v="2057-10-20T00:00:00"/>
    <s v="MC-30"/>
    <s v="75.31S, 120.16E"/>
    <n v="277"/>
    <n v="6006"/>
    <n v="0"/>
    <x v="15"/>
    <s v="Phobos 6"/>
    <n v="2054"/>
    <x v="16"/>
    <x v="5"/>
  </r>
  <r>
    <n v="52"/>
    <d v="2069-03-24T00:00:00"/>
    <s v="MC-08"/>
    <s v="2.99N, 137.63W"/>
    <n v="75"/>
    <n v="7052"/>
    <n v="7052"/>
    <x v="28"/>
    <s v="Opportunity 4"/>
    <n v="2065"/>
    <x v="12"/>
    <x v="6"/>
  </r>
  <r>
    <n v="27"/>
    <d v="2056-08-28T00:00:00"/>
    <s v="MC-28"/>
    <s v="55.94S, 88.99E"/>
    <n v="175"/>
    <n v="45837"/>
    <n v="0"/>
    <x v="18"/>
    <s v="Phobos 6"/>
    <n v="2054"/>
    <x v="1"/>
    <x v="1"/>
  </r>
  <r>
    <n v="6"/>
    <d v="2053-05-26T00:00:00"/>
    <s v="MC-01"/>
    <s v="77.53N, 160.61E"/>
    <n v="82"/>
    <n v="19313"/>
    <n v="19313"/>
    <x v="19"/>
    <s v="Mariner 11"/>
    <n v="2052"/>
    <x v="22"/>
    <x v="4"/>
  </r>
  <r>
    <n v="72"/>
    <d v="2073-06-01T00:00:00"/>
    <s v="MC-17"/>
    <s v="29.07S, 112.13W"/>
    <n v="631"/>
    <n v="5812"/>
    <n v="0"/>
    <x v="20"/>
    <s v="Rosetta 16"/>
    <n v="2071"/>
    <x v="24"/>
    <x v="1"/>
  </r>
  <r>
    <n v="42"/>
    <d v="2071-10-19T00:00:00"/>
    <s v="MC-15"/>
    <s v="17.18N, 142.47E"/>
    <n v="152"/>
    <n v="756"/>
    <n v="0"/>
    <x v="12"/>
    <s v="Spirit 6"/>
    <n v="2063"/>
    <x v="19"/>
    <x v="8"/>
  </r>
  <r>
    <n v="56"/>
    <d v="2068-04-03T00:00:00"/>
    <s v="MC-18"/>
    <s v="18.91S, 57.12W"/>
    <n v="32"/>
    <n v="2461"/>
    <n v="2461"/>
    <x v="25"/>
    <s v="Opportunity 10"/>
    <n v="2067"/>
    <x v="18"/>
    <x v="4"/>
  </r>
  <r>
    <n v="27"/>
    <d v="2063-10-08T00:00:00"/>
    <s v="MC-28"/>
    <s v="62.69S, 86.35E"/>
    <n v="96"/>
    <n v="19313"/>
    <n v="19313"/>
    <x v="18"/>
    <s v="Phobos 6"/>
    <n v="2054"/>
    <x v="23"/>
    <x v="10"/>
  </r>
  <r>
    <n v="52"/>
    <d v="2072-02-17T00:00:00"/>
    <s v="MC-09"/>
    <s v="16.76N, 130.47W"/>
    <n v="57"/>
    <n v="1010"/>
    <n v="1010"/>
    <x v="5"/>
    <s v="Opportunity 4"/>
    <n v="2065"/>
    <x v="5"/>
    <x v="0"/>
  </r>
  <r>
    <n v="95"/>
    <d v="2067-10-07T00:00:00"/>
    <s v="MC-09"/>
    <s v="2.96N, 93.69W"/>
    <n v="70"/>
    <n v="6409"/>
    <n v="6409"/>
    <x v="5"/>
    <s v="Dawn 6"/>
    <n v="2067"/>
    <x v="8"/>
    <x v="9"/>
  </r>
  <r>
    <n v="55"/>
    <d v="2072-07-10T00:00:00"/>
    <s v="MC-07"/>
    <s v="58.08N, 158.08E"/>
    <n v="221"/>
    <n v="12178"/>
    <n v="0"/>
    <x v="4"/>
    <s v="Opportunity 7"/>
    <n v="2066"/>
    <x v="5"/>
    <x v="7"/>
  </r>
  <r>
    <n v="43"/>
    <d v="2065-11-13T00:00:00"/>
    <s v="MC-09"/>
    <s v="1.42N, 110.25W"/>
    <n v="231"/>
    <n v="1396"/>
    <n v="0"/>
    <x v="5"/>
    <s v="Spirit 7"/>
    <n v="2063"/>
    <x v="13"/>
    <x v="1"/>
  </r>
  <r>
    <n v="17"/>
    <d v="2057-05-25T00:00:00"/>
    <s v="MC-06"/>
    <s v="37.71N, 77.65E"/>
    <n v="221"/>
    <n v="4398"/>
    <n v="0"/>
    <x v="8"/>
    <s v="Viking 8"/>
    <n v="2054"/>
    <x v="16"/>
    <x v="5"/>
  </r>
  <r>
    <n v="13"/>
    <d v="2053-12-27T00:00:00"/>
    <s v="MC-06"/>
    <s v="57.36N, 118.12E"/>
    <n v="30"/>
    <n v="31157"/>
    <n v="31157"/>
    <x v="8"/>
    <s v="Viking 2"/>
    <n v="2052"/>
    <x v="22"/>
    <x v="4"/>
  </r>
  <r>
    <n v="29"/>
    <d v="2061-07-06T00:00:00"/>
    <s v="MC-24"/>
    <s v="43.46S, 157.60W"/>
    <n v="169"/>
    <n v="16330"/>
    <n v="0"/>
    <x v="10"/>
    <s v="Deimos 4"/>
    <n v="2058"/>
    <x v="0"/>
    <x v="5"/>
  </r>
  <r>
    <n v="86"/>
    <d v="2075-02-28T00:00:00"/>
    <s v="MC-01"/>
    <s v="88.68N, 114.36E"/>
    <n v="90"/>
    <n v="6409"/>
    <n v="6409"/>
    <x v="19"/>
    <s v="Phoenix 16"/>
    <n v="2071"/>
    <x v="2"/>
    <x v="6"/>
  </r>
  <r>
    <n v="39"/>
    <d v="2065-06-01T00:00:00"/>
    <s v="MC-24"/>
    <s v="46.04S, 158.80W"/>
    <n v="212"/>
    <n v="22220"/>
    <n v="0"/>
    <x v="10"/>
    <s v="Pathfinder 9"/>
    <n v="2062"/>
    <x v="13"/>
    <x v="5"/>
  </r>
  <r>
    <n v="8"/>
    <d v="2056-11-02T00:00:00"/>
    <s v="MC-27"/>
    <s v="50.16S, 48.35E"/>
    <n v="169"/>
    <n v="50510"/>
    <n v="0"/>
    <x v="17"/>
    <s v="Mariner 13"/>
    <n v="2053"/>
    <x v="1"/>
    <x v="5"/>
  </r>
  <r>
    <n v="63"/>
    <d v="2067-08-27T00:00:00"/>
    <s v="MC-30"/>
    <s v="68.79S, 121.29E"/>
    <n v="54"/>
    <n v="23366"/>
    <n v="23366"/>
    <x v="15"/>
    <s v="Rosetta 3"/>
    <n v="2066"/>
    <x v="8"/>
    <x v="4"/>
  </r>
  <r>
    <n v="47"/>
    <d v="2072-04-19T00:00:00"/>
    <s v="MC-11"/>
    <s v="11.70N, 11.09W"/>
    <n v="1057"/>
    <n v="8791"/>
    <n v="0"/>
    <x v="22"/>
    <s v="Spirit 14"/>
    <n v="2065"/>
    <x v="5"/>
    <x v="0"/>
  </r>
  <r>
    <n v="70"/>
    <d v="2070-09-22T00:00:00"/>
    <s v="MC-18"/>
    <s v="20.27S, 48.38W"/>
    <n v="905"/>
    <n v="9366"/>
    <n v="0"/>
    <x v="25"/>
    <s v="Rosetta 14"/>
    <n v="2069"/>
    <x v="10"/>
    <x v="4"/>
  </r>
  <r>
    <n v="5"/>
    <d v="2059-02-15T00:00:00"/>
    <s v="MC-13"/>
    <s v="27.71N, 66.16E"/>
    <n v="231"/>
    <n v="3022"/>
    <n v="0"/>
    <x v="0"/>
    <s v="Mariner 10"/>
    <n v="2051"/>
    <x v="3"/>
    <x v="8"/>
  </r>
  <r>
    <n v="7"/>
    <d v="2056-09-16T00:00:00"/>
    <s v="MC-04"/>
    <s v="36.36N, 37.44W"/>
    <n v="344"/>
    <n v="4731"/>
    <n v="0"/>
    <x v="7"/>
    <s v="Mariner 12"/>
    <n v="2053"/>
    <x v="1"/>
    <x v="5"/>
  </r>
  <r>
    <n v="100"/>
    <d v="2074-12-15T00:00:00"/>
    <s v="MC-24"/>
    <s v="54.40S, 149.78W"/>
    <n v="124"/>
    <n v="3167"/>
    <n v="0"/>
    <x v="10"/>
    <s v="Perseverance 7"/>
    <n v="2070"/>
    <x v="11"/>
    <x v="6"/>
  </r>
  <r>
    <n v="74"/>
    <d v="2073-07-08T00:00:00"/>
    <s v="MC-12"/>
    <s v="26.04N, 3.60E"/>
    <n v="241"/>
    <n v="2880"/>
    <n v="0"/>
    <x v="11"/>
    <s v="Rosetta 21"/>
    <n v="2071"/>
    <x v="24"/>
    <x v="1"/>
  </r>
  <r>
    <n v="36"/>
    <d v="2062-07-18T00:00:00"/>
    <s v="MC-08"/>
    <s v="21.32N, 168.90W"/>
    <n v="59"/>
    <n v="10654"/>
    <n v="10654"/>
    <x v="28"/>
    <s v="Pathfinder 3"/>
    <n v="2061"/>
    <x v="20"/>
    <x v="4"/>
  </r>
  <r>
    <n v="72"/>
    <d v="2075-11-14T00:00:00"/>
    <s v="MC-17"/>
    <s v="26.83S, 130.14W"/>
    <n v="152"/>
    <n v="6409"/>
    <n v="0"/>
    <x v="20"/>
    <s v="Rosetta 16"/>
    <n v="2071"/>
    <x v="2"/>
    <x v="6"/>
  </r>
  <r>
    <n v="23"/>
    <d v="2054-09-25T00:00:00"/>
    <s v="MC-16"/>
    <s v="4.58S, 174.24W"/>
    <n v="124"/>
    <n v="1920"/>
    <n v="0"/>
    <x v="21"/>
    <s v="Phobos 2"/>
    <n v="2053"/>
    <x v="21"/>
    <x v="4"/>
  </r>
  <r>
    <n v="89"/>
    <d v="2075-04-20T00:00:00"/>
    <s v="MC-25"/>
    <s v="63.89S, 87.92W"/>
    <n v="196"/>
    <n v="16330"/>
    <n v="0"/>
    <x v="16"/>
    <s v="Phoenix 22"/>
    <n v="2072"/>
    <x v="2"/>
    <x v="5"/>
  </r>
  <r>
    <n v="31"/>
    <d v="2064-04-03T00:00:00"/>
    <s v="MC-03"/>
    <s v="48.20N, 93.62W"/>
    <n v="39"/>
    <n v="3919"/>
    <n v="3919"/>
    <x v="24"/>
    <s v="Deimos 10"/>
    <n v="2059"/>
    <x v="15"/>
    <x v="3"/>
  </r>
  <r>
    <n v="94"/>
    <d v="2072-08-16T00:00:00"/>
    <s v="MC-29"/>
    <s v="32.28S, 148.93E"/>
    <n v="631"/>
    <n v="6205"/>
    <n v="0"/>
    <x v="3"/>
    <s v="Dawn 4"/>
    <n v="2066"/>
    <x v="5"/>
    <x v="7"/>
  </r>
  <r>
    <n v="12"/>
    <d v="2057-09-06T00:00:00"/>
    <s v="MC-09"/>
    <s v="1.86N, 103.60W"/>
    <n v="631"/>
    <n v="3764"/>
    <n v="0"/>
    <x v="5"/>
    <s v="Mariner 20"/>
    <n v="2055"/>
    <x v="16"/>
    <x v="1"/>
  </r>
  <r>
    <n v="47"/>
    <d v="2067-08-11T00:00:00"/>
    <s v="MC-11"/>
    <s v="5.92N, 13.37W"/>
    <n v="524"/>
    <n v="629"/>
    <n v="0"/>
    <x v="22"/>
    <s v="Spirit 14"/>
    <n v="2065"/>
    <x v="8"/>
    <x v="1"/>
  </r>
  <r>
    <n v="37"/>
    <d v="2063-03-15T00:00:00"/>
    <s v="MC-15"/>
    <s v="22.95N, 139.13E"/>
    <n v="100"/>
    <n v="2188"/>
    <n v="2188"/>
    <x v="12"/>
    <s v="Pathfinder 5"/>
    <n v="2061"/>
    <x v="23"/>
    <x v="1"/>
  </r>
  <r>
    <n v="4"/>
    <d v="2056-02-11T00:00:00"/>
    <s v="MC-26"/>
    <s v="41.85S, 5.62W"/>
    <n v="1057"/>
    <n v="5255"/>
    <n v="0"/>
    <x v="13"/>
    <s v="Mariner 9"/>
    <n v="2051"/>
    <x v="1"/>
    <x v="3"/>
  </r>
  <r>
    <n v="8"/>
    <d v="2055-06-27T00:00:00"/>
    <s v="MC-27"/>
    <s v="40.86S, 12.55E"/>
    <n v="9"/>
    <n v="16330"/>
    <n v="16330"/>
    <x v="17"/>
    <s v="Mariner 13"/>
    <n v="2053"/>
    <x v="9"/>
    <x v="1"/>
  </r>
  <r>
    <n v="10"/>
    <d v="2058-06-09T00:00:00"/>
    <s v="MC-25"/>
    <s v="36.66S, 71.37W"/>
    <n v="181"/>
    <n v="4076"/>
    <n v="0"/>
    <x v="16"/>
    <s v="Mariner 15"/>
    <n v="2054"/>
    <x v="4"/>
    <x v="6"/>
  </r>
  <r>
    <n v="56"/>
    <d v="2068-01-03T00:00:00"/>
    <s v="MC-18"/>
    <s v="16.83S, 81.01W"/>
    <n v="29"/>
    <n v="2188"/>
    <n v="2188"/>
    <x v="25"/>
    <s v="Opportunity 10"/>
    <n v="2067"/>
    <x v="18"/>
    <x v="4"/>
  </r>
  <r>
    <n v="5"/>
    <d v="2053-05-01T00:00:00"/>
    <s v="MC-13"/>
    <s v="28.92N, 81.41E"/>
    <n v="204"/>
    <n v="3919"/>
    <n v="0"/>
    <x v="0"/>
    <s v="Mariner 10"/>
    <n v="2051"/>
    <x v="22"/>
    <x v="1"/>
  </r>
  <r>
    <n v="31"/>
    <d v="2062-07-02T00:00:00"/>
    <s v="MC-01"/>
    <s v="82.32N, 93.12W"/>
    <n v="27"/>
    <n v="3612"/>
    <n v="3612"/>
    <x v="19"/>
    <s v="Deimos 10"/>
    <n v="2059"/>
    <x v="20"/>
    <x v="5"/>
  </r>
  <r>
    <n v="86"/>
    <d v="2076-09-01T00:00:00"/>
    <s v="MC-07"/>
    <s v="63.22N, 122.55E"/>
    <n v="120"/>
    <n v="23366"/>
    <n v="0"/>
    <x v="4"/>
    <s v="Phoenix 16"/>
    <n v="2071"/>
    <x v="6"/>
    <x v="3"/>
  </r>
  <r>
    <n v="31"/>
    <d v="2062-11-01T00:00:00"/>
    <s v="MC-03"/>
    <s v="49.50N, 115.31W"/>
    <n v="365"/>
    <n v="2324"/>
    <n v="0"/>
    <x v="24"/>
    <s v="Deimos 10"/>
    <n v="2059"/>
    <x v="20"/>
    <x v="5"/>
  </r>
  <r>
    <n v="4"/>
    <d v="2053-04-06T00:00:00"/>
    <s v="MC-19"/>
    <s v="25.72S, 26.58W"/>
    <n v="702"/>
    <n v="6618"/>
    <n v="0"/>
    <x v="14"/>
    <s v="Mariner 9"/>
    <n v="2051"/>
    <x v="22"/>
    <x v="1"/>
  </r>
  <r>
    <n v="34"/>
    <d v="2064-07-30T00:00:00"/>
    <s v="MC-14"/>
    <s v="18.45N, 116.57E"/>
    <n v="113"/>
    <n v="4731"/>
    <n v="0"/>
    <x v="1"/>
    <s v="Deimos 14"/>
    <n v="2060"/>
    <x v="15"/>
    <x v="6"/>
  </r>
  <r>
    <n v="53"/>
    <d v="2067-12-27T00:00:00"/>
    <s v="MC-24"/>
    <s v="54.00S, 165.74W"/>
    <n v="307"/>
    <n v="3919"/>
    <n v="0"/>
    <x v="10"/>
    <s v="Opportunity 5"/>
    <n v="2065"/>
    <x v="8"/>
    <x v="1"/>
  </r>
  <r>
    <n v="61"/>
    <d v="2070-06-06T00:00:00"/>
    <s v="MC-30"/>
    <s v="78.34S, 41.73W"/>
    <n v="264"/>
    <n v="15109"/>
    <n v="0"/>
    <x v="15"/>
    <s v="Opportunity 19"/>
    <n v="2069"/>
    <x v="10"/>
    <x v="4"/>
  </r>
  <r>
    <n v="72"/>
    <d v="2076-04-10T00:00:00"/>
    <s v="MC-17"/>
    <s v="12.98S, 107.00W"/>
    <n v="29"/>
    <n v="9985"/>
    <n v="9985"/>
    <x v="20"/>
    <s v="Rosetta 16"/>
    <n v="2071"/>
    <x v="6"/>
    <x v="3"/>
  </r>
  <r>
    <n v="28"/>
    <d v="2061-11-21T00:00:00"/>
    <s v="MC-30"/>
    <s v="69.37S, 81.09W"/>
    <n v="142"/>
    <n v="5812"/>
    <n v="0"/>
    <x v="15"/>
    <s v="Deimos 3"/>
    <n v="2058"/>
    <x v="0"/>
    <x v="5"/>
  </r>
  <r>
    <n v="61"/>
    <d v="2071-05-10T00:00:00"/>
    <s v="MC-30"/>
    <s v="87.87S, 33.33W"/>
    <n v="15"/>
    <n v="2880"/>
    <n v="2880"/>
    <x v="15"/>
    <s v="Opportunity 19"/>
    <n v="2069"/>
    <x v="19"/>
    <x v="1"/>
  </r>
  <r>
    <n v="88"/>
    <d v="2073-08-01T00:00:00"/>
    <s v="MC-19"/>
    <s v="24.96S, 19.39W"/>
    <n v="325"/>
    <n v="1138"/>
    <n v="0"/>
    <x v="14"/>
    <s v="Phoenix 19"/>
    <n v="2071"/>
    <x v="24"/>
    <x v="1"/>
  </r>
  <r>
    <n v="7"/>
    <d v="2056-10-12T00:00:00"/>
    <s v="MC-04"/>
    <s v="56.95N, 33.91W"/>
    <n v="416"/>
    <n v="12605"/>
    <n v="0"/>
    <x v="7"/>
    <s v="Mariner 12"/>
    <n v="2053"/>
    <x v="1"/>
    <x v="5"/>
  </r>
  <r>
    <n v="91"/>
    <d v="2075-06-03T00:00:00"/>
    <s v="MC-01"/>
    <s v="83.53N, 133.05W"/>
    <n v="27"/>
    <n v="756"/>
    <n v="756"/>
    <x v="19"/>
    <s v="Phoenix 27"/>
    <n v="2073"/>
    <x v="2"/>
    <x v="1"/>
  </r>
  <r>
    <n v="30"/>
    <d v="2059-10-04T00:00:00"/>
    <s v="MC-10"/>
    <s v="5.08N, 58.48W"/>
    <n v="292"/>
    <n v="6409"/>
    <n v="0"/>
    <x v="23"/>
    <s v="Deimos 8"/>
    <n v="2058"/>
    <x v="3"/>
    <x v="4"/>
  </r>
  <r>
    <n v="41"/>
    <d v="2069-06-21T00:00:00"/>
    <s v="MC-01"/>
    <s v="82.42N, 30.90E"/>
    <n v="11"/>
    <n v="3461"/>
    <n v="3461"/>
    <x v="19"/>
    <s v="Spirit 5"/>
    <n v="2063"/>
    <x v="12"/>
    <x v="7"/>
  </r>
  <r>
    <n v="82"/>
    <d v="2069-11-04T00:00:00"/>
    <s v="MC-23"/>
    <s v="25.70S, 159.56E"/>
    <n v="14"/>
    <n v="5436"/>
    <n v="5436"/>
    <x v="6"/>
    <s v="Phoenix 7"/>
    <n v="2068"/>
    <x v="12"/>
    <x v="4"/>
  </r>
  <r>
    <n v="44"/>
    <d v="2070-12-03T00:00:00"/>
    <s v="MC-01"/>
    <s v="76.51N, 132.23E"/>
    <n v="20"/>
    <n v="1656"/>
    <n v="1656"/>
    <x v="19"/>
    <s v="Spirit 11"/>
    <n v="2064"/>
    <x v="10"/>
    <x v="7"/>
  </r>
  <r>
    <n v="76"/>
    <d v="2073-06-18T00:00:00"/>
    <s v="MC-02"/>
    <s v="61.32N, 169.14W"/>
    <n v="32"/>
    <n v="629"/>
    <n v="629"/>
    <x v="29"/>
    <s v="Rosetta 25"/>
    <n v="2072"/>
    <x v="24"/>
    <x v="4"/>
  </r>
  <r>
    <n v="59"/>
    <d v="2069-06-02T00:00:00"/>
    <s v="MC-28"/>
    <s v="43.29S, 111.21E"/>
    <n v="80"/>
    <n v="1010"/>
    <n v="1010"/>
    <x v="18"/>
    <s v="Opportunity 16"/>
    <n v="2068"/>
    <x v="12"/>
    <x v="4"/>
  </r>
  <r>
    <n v="58"/>
    <d v="2071-01-15T00:00:00"/>
    <s v="MC-30"/>
    <s v="71.50S, 11.73W"/>
    <n v="27"/>
    <n v="6205"/>
    <n v="6205"/>
    <x v="15"/>
    <s v="Opportunity 15"/>
    <n v="2068"/>
    <x v="19"/>
    <x v="5"/>
  </r>
  <r>
    <n v="2"/>
    <d v="2055-05-20T00:00:00"/>
    <s v="MC-14"/>
    <s v="6.50N, 117.19E"/>
    <n v="45"/>
    <n v="1656"/>
    <n v="1656"/>
    <x v="1"/>
    <s v="Mariner 6"/>
    <n v="2050"/>
    <x v="9"/>
    <x v="3"/>
  </r>
  <r>
    <n v="19"/>
    <d v="2057-05-23T00:00:00"/>
    <s v="MC-07"/>
    <s v="38.76N, 172.01E"/>
    <n v="80"/>
    <n v="3167"/>
    <n v="3167"/>
    <x v="4"/>
    <s v="Viking 13"/>
    <n v="2056"/>
    <x v="16"/>
    <x v="4"/>
  </r>
  <r>
    <n v="23"/>
    <d v="2056-07-22T00:00:00"/>
    <s v="MC-17"/>
    <s v="3.76S, 133.40W"/>
    <n v="103"/>
    <n v="2461"/>
    <n v="0"/>
    <x v="20"/>
    <s v="Phobos 2"/>
    <n v="2053"/>
    <x v="1"/>
    <x v="5"/>
  </r>
  <r>
    <n v="98"/>
    <d v="2071-12-22T00:00:00"/>
    <s v="MC-30"/>
    <s v="68.21S, 103.82E"/>
    <n v="292"/>
    <n v="84631"/>
    <n v="0"/>
    <x v="15"/>
    <s v="Perseverance 5"/>
    <n v="2070"/>
    <x v="19"/>
    <x v="4"/>
  </r>
  <r>
    <n v="85"/>
    <d v="2073-08-04T00:00:00"/>
    <s v="MC-22"/>
    <s v="27.33S, 97.07E"/>
    <n v="11"/>
    <n v="4731"/>
    <n v="4731"/>
    <x v="9"/>
    <s v="Phoenix 13"/>
    <n v="2070"/>
    <x v="24"/>
    <x v="5"/>
  </r>
  <r>
    <n v="52"/>
    <d v="2066-03-14T00:00:00"/>
    <s v="MC-08"/>
    <s v="25.22N, 142.07W"/>
    <n v="63"/>
    <n v="11382"/>
    <n v="11382"/>
    <x v="28"/>
    <s v="Opportunity 4"/>
    <n v="2065"/>
    <x v="17"/>
    <x v="4"/>
  </r>
  <r>
    <n v="2"/>
    <d v="2052-01-11T00:00:00"/>
    <s v="MC-15"/>
    <s v="23.13N, 139.95E"/>
    <n v="124"/>
    <n v="11382"/>
    <n v="0"/>
    <x v="12"/>
    <s v="Mariner 6"/>
    <n v="2050"/>
    <x v="7"/>
    <x v="1"/>
  </r>
  <r>
    <n v="76"/>
    <d v="2073-11-23T00:00:00"/>
    <s v="MC-02"/>
    <s v="48.54N, 169.92W"/>
    <n v="88"/>
    <n v="3461"/>
    <n v="3461"/>
    <x v="29"/>
    <s v="Rosetta 25"/>
    <n v="2072"/>
    <x v="24"/>
    <x v="4"/>
  </r>
  <r>
    <n v="38"/>
    <d v="2066-10-08T00:00:00"/>
    <s v="MC-01"/>
    <s v="83.33N, 119.44W"/>
    <n v="106"/>
    <n v="12605"/>
    <n v="0"/>
    <x v="19"/>
    <s v="Pathfinder 7"/>
    <n v="2062"/>
    <x v="17"/>
    <x v="6"/>
  </r>
  <r>
    <n v="32"/>
    <d v="2060-09-23T00:00:00"/>
    <s v="MC-25"/>
    <s v="47.96S, 111.50W"/>
    <n v="30"/>
    <n v="5076"/>
    <n v="5076"/>
    <x v="16"/>
    <s v="Deimos 11"/>
    <n v="2059"/>
    <x v="14"/>
    <x v="4"/>
  </r>
  <r>
    <n v="99"/>
    <d v="2073-08-16T00:00:00"/>
    <s v="MC-12"/>
    <s v="14.95N, 27.07E"/>
    <n v="67"/>
    <n v="2461"/>
    <n v="2461"/>
    <x v="11"/>
    <s v="Perseverance 6"/>
    <n v="2070"/>
    <x v="24"/>
    <x v="5"/>
  </r>
  <r>
    <n v="63"/>
    <d v="2067-09-28T00:00:00"/>
    <s v="MC-30"/>
    <s v="66.72S, 103.14E"/>
    <n v="72"/>
    <n v="1788"/>
    <n v="1788"/>
    <x v="15"/>
    <s v="Rosetta 3"/>
    <n v="2066"/>
    <x v="8"/>
    <x v="4"/>
  </r>
  <r>
    <n v="14"/>
    <d v="2054-10-18T00:00:00"/>
    <s v="MC-11"/>
    <s v="20.60N, 16.84W"/>
    <n v="24"/>
    <n v="2880"/>
    <n v="2880"/>
    <x v="22"/>
    <s v="Viking 4"/>
    <n v="2053"/>
    <x v="21"/>
    <x v="4"/>
  </r>
  <r>
    <n v="92"/>
    <d v="2075-05-14T00:00:00"/>
    <s v="MC-01"/>
    <s v="77.88N, 67.38E"/>
    <n v="20"/>
    <n v="4076"/>
    <n v="4076"/>
    <x v="19"/>
    <s v="Phoenix 28"/>
    <n v="2073"/>
    <x v="2"/>
    <x v="1"/>
  </r>
  <r>
    <n v="43"/>
    <d v="2065-08-28T00:00:00"/>
    <s v="MC-18"/>
    <s v="27.59S, 86.76W"/>
    <n v="32"/>
    <n v="5436"/>
    <n v="5436"/>
    <x v="25"/>
    <s v="Spirit 7"/>
    <n v="2063"/>
    <x v="13"/>
    <x v="1"/>
  </r>
  <r>
    <n v="26"/>
    <d v="2056-03-24T00:00:00"/>
    <s v="MC-28"/>
    <s v="45.37S, 84.16E"/>
    <n v="631"/>
    <n v="13527"/>
    <n v="0"/>
    <x v="18"/>
    <s v="Phobos 5"/>
    <n v="2054"/>
    <x v="1"/>
    <x v="1"/>
  </r>
  <r>
    <n v="2"/>
    <d v="2057-08-09T00:00:00"/>
    <s v="MC-14"/>
    <s v="1.19N, 131.42E"/>
    <n v="231"/>
    <n v="1920"/>
    <n v="0"/>
    <x v="1"/>
    <s v="Mariner 6"/>
    <n v="2050"/>
    <x v="16"/>
    <x v="0"/>
  </r>
  <r>
    <n v="60"/>
    <d v="2072-09-01T00:00:00"/>
    <s v="MC-26"/>
    <s v="51.55S, 18.11W"/>
    <n v="212"/>
    <n v="6618"/>
    <n v="0"/>
    <x v="13"/>
    <s v="Opportunity 18"/>
    <n v="2069"/>
    <x v="5"/>
    <x v="5"/>
  </r>
  <r>
    <n v="86"/>
    <d v="2072-07-16T00:00:00"/>
    <s v="MC-01"/>
    <s v="75.09N, 103.35E"/>
    <n v="43"/>
    <n v="18486"/>
    <n v="18486"/>
    <x v="19"/>
    <s v="Phoenix 16"/>
    <n v="2071"/>
    <x v="5"/>
    <x v="4"/>
  </r>
  <r>
    <n v="14"/>
    <d v="2055-01-29T00:00:00"/>
    <s v="MC-11"/>
    <s v="11.62N, 12.31W"/>
    <n v="120"/>
    <n v="8791"/>
    <n v="0"/>
    <x v="22"/>
    <s v="Viking 4"/>
    <n v="2053"/>
    <x v="9"/>
    <x v="1"/>
  </r>
  <r>
    <n v="36"/>
    <d v="2064-01-27T00:00:00"/>
    <s v="MC-08"/>
    <s v="8.69N, 171.25W"/>
    <n v="120"/>
    <n v="1788"/>
    <n v="0"/>
    <x v="28"/>
    <s v="Pathfinder 3"/>
    <n v="2061"/>
    <x v="15"/>
    <x v="5"/>
  </r>
  <r>
    <n v="93"/>
    <d v="2067-10-22T00:00:00"/>
    <s v="MC-03"/>
    <s v="41.46N, 104.79W"/>
    <n v="70"/>
    <n v="8000"/>
    <n v="8000"/>
    <x v="24"/>
    <s v="Dawn 3"/>
    <n v="2066"/>
    <x v="8"/>
    <x v="4"/>
  </r>
  <r>
    <n v="26"/>
    <d v="2057-05-31T00:00:00"/>
    <s v="MC-28"/>
    <s v="36.19S, 62.15E"/>
    <n v="36"/>
    <n v="7279"/>
    <n v="7279"/>
    <x v="18"/>
    <s v="Phobos 5"/>
    <n v="2054"/>
    <x v="16"/>
    <x v="5"/>
  </r>
  <r>
    <n v="100"/>
    <d v="2073-10-23T00:00:00"/>
    <s v="MC-30"/>
    <s v="67.88S, 168.15W"/>
    <n v="20"/>
    <n v="2188"/>
    <n v="2188"/>
    <x v="15"/>
    <s v="Perseverance 7"/>
    <n v="2070"/>
    <x v="24"/>
    <x v="5"/>
  </r>
  <r>
    <n v="83"/>
    <d v="2069-11-21T00:00:00"/>
    <s v="MC-06"/>
    <s v="59.03N, 91.18E"/>
    <n v="43"/>
    <n v="2739"/>
    <n v="2739"/>
    <x v="8"/>
    <s v="Phoenix 11"/>
    <n v="2069"/>
    <x v="12"/>
    <x v="9"/>
  </r>
  <r>
    <n v="10"/>
    <d v="2062-08-01T00:00:00"/>
    <s v="MC-19"/>
    <s v="25.83S, 34.98W"/>
    <n v="524"/>
    <n v="6832"/>
    <n v="0"/>
    <x v="14"/>
    <s v="Mariner 15"/>
    <n v="2054"/>
    <x v="20"/>
    <x v="8"/>
  </r>
  <r>
    <n v="35"/>
    <d v="2063-05-23T00:00:00"/>
    <s v="MC-17"/>
    <s v="12.41S, 102.86W"/>
    <n v="103"/>
    <n v="9670"/>
    <n v="0"/>
    <x v="20"/>
    <s v="Pathfinder 2"/>
    <n v="2060"/>
    <x v="23"/>
    <x v="5"/>
  </r>
  <r>
    <n v="17"/>
    <d v="2058-09-28T00:00:00"/>
    <s v="MC-14"/>
    <s v="14.26N, 110.08E"/>
    <n v="72"/>
    <n v="9366"/>
    <n v="9366"/>
    <x v="1"/>
    <s v="Viking 8"/>
    <n v="2054"/>
    <x v="4"/>
    <x v="6"/>
  </r>
  <r>
    <n v="75"/>
    <d v="2077-08-14T00:00:00"/>
    <s v="MC-22"/>
    <s v="29.87S, 121.20E"/>
    <n v="27"/>
    <n v="18486"/>
    <n v="18486"/>
    <x v="9"/>
    <s v="Rosetta 22"/>
    <n v="2071"/>
    <x v="25"/>
    <x v="7"/>
  </r>
  <r>
    <n v="44"/>
    <d v="2067-03-02T00:00:00"/>
    <s v="MC-07"/>
    <s v="42.69N, 121.36E"/>
    <n v="142"/>
    <n v="7052"/>
    <n v="0"/>
    <x v="4"/>
    <s v="Spirit 11"/>
    <n v="2064"/>
    <x v="8"/>
    <x v="5"/>
  </r>
  <r>
    <n v="34"/>
    <d v="2064-01-18T00:00:00"/>
    <s v="MC-06"/>
    <s v="34.48N, 115.42E"/>
    <n v="52"/>
    <n v="17718"/>
    <n v="17718"/>
    <x v="8"/>
    <s v="Deimos 14"/>
    <n v="2060"/>
    <x v="15"/>
    <x v="6"/>
  </r>
  <r>
    <n v="10"/>
    <d v="2060-10-21T00:00:00"/>
    <s v="MC-18"/>
    <s v="11.14S, 70.50W"/>
    <n v="45"/>
    <n v="8791"/>
    <n v="8791"/>
    <x v="25"/>
    <s v="Mariner 15"/>
    <n v="2054"/>
    <x v="14"/>
    <x v="7"/>
  </r>
  <r>
    <n v="47"/>
    <d v="2073-12-23T00:00:00"/>
    <s v="MC-11"/>
    <s v="18.75N, 36.58W"/>
    <n v="109"/>
    <n v="9670"/>
    <n v="0"/>
    <x v="22"/>
    <s v="Spirit 14"/>
    <n v="2065"/>
    <x v="24"/>
    <x v="8"/>
  </r>
  <r>
    <n v="71"/>
    <d v="2072-08-07T00:00:00"/>
    <s v="MC-24"/>
    <s v="54.24S, 137.52W"/>
    <n v="9"/>
    <n v="63326"/>
    <n v="63326"/>
    <x v="10"/>
    <s v="Rosetta 15"/>
    <n v="2070"/>
    <x v="5"/>
    <x v="1"/>
  </r>
  <r>
    <n v="94"/>
    <d v="2069-01-03T00:00:00"/>
    <s v="MC-29"/>
    <s v="41.20S, 137.51E"/>
    <n v="188"/>
    <n v="9985"/>
    <n v="0"/>
    <x v="3"/>
    <s v="Dawn 4"/>
    <n v="2066"/>
    <x v="12"/>
    <x v="5"/>
  </r>
  <r>
    <n v="76"/>
    <d v="2077-09-05T00:00:00"/>
    <s v="MC-01"/>
    <s v="70.37N, 170.83W"/>
    <n v="325"/>
    <n v="8000"/>
    <n v="0"/>
    <x v="19"/>
    <s v="Rosetta 25"/>
    <n v="2072"/>
    <x v="25"/>
    <x v="3"/>
  </r>
  <r>
    <n v="56"/>
    <d v="2068-11-20T00:00:00"/>
    <s v="MC-26"/>
    <s v="40.47S, 50.20W"/>
    <n v="905"/>
    <n v="21171"/>
    <n v="0"/>
    <x v="13"/>
    <s v="Opportunity 10"/>
    <n v="2067"/>
    <x v="18"/>
    <x v="4"/>
  </r>
  <r>
    <n v="39"/>
    <d v="2065-08-02T00:00:00"/>
    <s v="MC-29"/>
    <s v="43.35S, 173.45E"/>
    <n v="59"/>
    <n v="33322"/>
    <n v="33322"/>
    <x v="3"/>
    <s v="Pathfinder 9"/>
    <n v="2062"/>
    <x v="13"/>
    <x v="5"/>
  </r>
  <r>
    <n v="78"/>
    <d v="2074-05-24T00:00:00"/>
    <s v="MC-16"/>
    <s v="13.77S, 158.48W"/>
    <n v="63"/>
    <n v="883"/>
    <n v="883"/>
    <x v="21"/>
    <s v="Rosetta 28"/>
    <n v="2073"/>
    <x v="11"/>
    <x v="4"/>
  </r>
  <r>
    <n v="38"/>
    <d v="2065-07-20T00:00:00"/>
    <s v="MC-01"/>
    <s v="77.75N, 129.46W"/>
    <n v="137"/>
    <n v="5436"/>
    <n v="0"/>
    <x v="19"/>
    <s v="Pathfinder 7"/>
    <n v="2062"/>
    <x v="13"/>
    <x v="5"/>
  </r>
  <r>
    <n v="46"/>
    <d v="2066-09-20T00:00:00"/>
    <s v="MC-25"/>
    <s v="56.62S, 113.24W"/>
    <n v="157"/>
    <n v="21171"/>
    <n v="0"/>
    <x v="16"/>
    <s v="Spirit 13"/>
    <n v="2065"/>
    <x v="17"/>
    <x v="4"/>
  </r>
  <r>
    <n v="42"/>
    <d v="2068-04-15T00:00:00"/>
    <s v="MC-02"/>
    <s v="33.21N, 176.57W"/>
    <n v="905"/>
    <n v="7512"/>
    <n v="0"/>
    <x v="29"/>
    <s v="Spirit 6"/>
    <n v="2063"/>
    <x v="18"/>
    <x v="3"/>
  </r>
  <r>
    <n v="42"/>
    <d v="2071-09-23T00:00:00"/>
    <s v="MC-08"/>
    <s v="17.99N, 176.20W"/>
    <n v="231"/>
    <n v="8519"/>
    <n v="0"/>
    <x v="28"/>
    <s v="Spirit 6"/>
    <n v="2063"/>
    <x v="19"/>
    <x v="8"/>
  </r>
  <r>
    <n v="56"/>
    <d v="2073-06-02T00:00:00"/>
    <s v="MC-26"/>
    <s v="45.07S, 54.31W"/>
    <n v="365"/>
    <n v="10313"/>
    <n v="0"/>
    <x v="13"/>
    <s v="Opportunity 10"/>
    <n v="2067"/>
    <x v="24"/>
    <x v="7"/>
  </r>
  <r>
    <n v="47"/>
    <d v="2071-05-12T00:00:00"/>
    <s v="MC-04"/>
    <s v="32.42N, 18.77W"/>
    <n v="52"/>
    <n v="3461"/>
    <n v="3461"/>
    <x v="7"/>
    <s v="Spirit 14"/>
    <n v="2065"/>
    <x v="19"/>
    <x v="7"/>
  </r>
  <r>
    <n v="13"/>
    <d v="2054-07-30T00:00:00"/>
    <s v="MC-07"/>
    <s v="56.28N, 122.37E"/>
    <n v="54"/>
    <n v="9366"/>
    <n v="9366"/>
    <x v="4"/>
    <s v="Viking 2"/>
    <n v="2052"/>
    <x v="21"/>
    <x v="1"/>
  </r>
  <r>
    <n v="101"/>
    <d v="2072-11-23T00:00:00"/>
    <s v="MC-07"/>
    <s v="45.48N, 163.06E"/>
    <n v="103"/>
    <n v="6832"/>
    <n v="0"/>
    <x v="4"/>
    <s v="Perseverance 8"/>
    <n v="2071"/>
    <x v="5"/>
    <x v="4"/>
  </r>
  <r>
    <n v="99"/>
    <d v="2070-12-31T00:00:00"/>
    <s v="MC-11"/>
    <s v="27.37N, 2.03W"/>
    <n v="416"/>
    <n v="1267"/>
    <n v="0"/>
    <x v="22"/>
    <s v="Perseverance 6"/>
    <n v="2070"/>
    <x v="10"/>
    <x v="9"/>
  </r>
  <r>
    <n v="66"/>
    <d v="2069-09-08T00:00:00"/>
    <s v="MC-07"/>
    <s v="36.63N, 151.30E"/>
    <n v="307"/>
    <n v="883"/>
    <n v="0"/>
    <x v="4"/>
    <s v="Rosetta 9"/>
    <n v="2067"/>
    <x v="12"/>
    <x v="1"/>
  </r>
  <r>
    <n v="54"/>
    <d v="2066-12-07T00:00:00"/>
    <s v="MC-14"/>
    <s v="23.31N, 130.99E"/>
    <n v="147"/>
    <n v="3764"/>
    <n v="0"/>
    <x v="1"/>
    <s v="Opportunity 6"/>
    <n v="2065"/>
    <x v="17"/>
    <x v="4"/>
  </r>
  <r>
    <n v="37"/>
    <d v="2063-08-11T00:00:00"/>
    <s v="MC-22"/>
    <s v="1.34S, 123.70E"/>
    <n v="61"/>
    <n v="5255"/>
    <n v="5255"/>
    <x v="9"/>
    <s v="Pathfinder 5"/>
    <n v="2061"/>
    <x v="23"/>
    <x v="1"/>
  </r>
  <r>
    <n v="9"/>
    <d v="2056-06-09T00:00:00"/>
    <s v="MC-19"/>
    <s v="28.72S, 20.00W"/>
    <n v="20"/>
    <n v="3313"/>
    <n v="3313"/>
    <x v="14"/>
    <s v="Mariner 14"/>
    <n v="2054"/>
    <x v="1"/>
    <x v="1"/>
  </r>
  <r>
    <n v="89"/>
    <d v="2073-03-10T00:00:00"/>
    <s v="MC-25"/>
    <s v="50.24S, 105.43W"/>
    <n v="50"/>
    <n v="72463"/>
    <n v="72463"/>
    <x v="16"/>
    <s v="Phoenix 22"/>
    <n v="2072"/>
    <x v="24"/>
    <x v="4"/>
  </r>
  <r>
    <n v="44"/>
    <d v="2070-03-20T00:00:00"/>
    <s v="MC-01"/>
    <s v="75.79N, 119.68E"/>
    <n v="307"/>
    <n v="3461"/>
    <n v="0"/>
    <x v="19"/>
    <s v="Spirit 11"/>
    <n v="2064"/>
    <x v="10"/>
    <x v="7"/>
  </r>
  <r>
    <n v="2"/>
    <d v="2056-02-27T00:00:00"/>
    <s v="MC-22"/>
    <s v="4.73S, 113.69E"/>
    <n v="47"/>
    <n v="3612"/>
    <n v="3612"/>
    <x v="9"/>
    <s v="Mariner 6"/>
    <n v="2050"/>
    <x v="1"/>
    <x v="7"/>
  </r>
  <r>
    <n v="47"/>
    <d v="2069-09-23T00:00:00"/>
    <s v="MC-11"/>
    <s v="5.97N, 1.98W"/>
    <n v="572"/>
    <n v="4902"/>
    <n v="0"/>
    <x v="22"/>
    <s v="Spirit 14"/>
    <n v="2065"/>
    <x v="12"/>
    <x v="6"/>
  </r>
  <r>
    <n v="55"/>
    <d v="2073-12-29T00:00:00"/>
    <s v="MC-07"/>
    <s v="54.29N, 150.07E"/>
    <n v="61"/>
    <n v="2054"/>
    <n v="2054"/>
    <x v="4"/>
    <s v="Opportunity 7"/>
    <n v="2066"/>
    <x v="24"/>
    <x v="0"/>
  </r>
  <r>
    <n v="39"/>
    <d v="2063-12-29T00:00:00"/>
    <s v="MC-24"/>
    <s v="40.70S, 179.32W"/>
    <n v="45"/>
    <n v="4398"/>
    <n v="4398"/>
    <x v="10"/>
    <s v="Pathfinder 9"/>
    <n v="2062"/>
    <x v="23"/>
    <x v="4"/>
  </r>
  <r>
    <n v="27"/>
    <d v="2063-09-09T00:00:00"/>
    <s v="MC-30"/>
    <s v="87.27S, 79.82E"/>
    <n v="52"/>
    <n v="1267"/>
    <n v="1267"/>
    <x v="15"/>
    <s v="Phobos 6"/>
    <n v="2054"/>
    <x v="23"/>
    <x v="10"/>
  </r>
  <r>
    <n v="77"/>
    <d v="2074-10-22T00:00:00"/>
    <s v="MC-28"/>
    <s v="42.09S, 107.07E"/>
    <n v="106"/>
    <n v="12605"/>
    <n v="0"/>
    <x v="18"/>
    <s v="Rosetta 27"/>
    <n v="2073"/>
    <x v="11"/>
    <x v="4"/>
  </r>
  <r>
    <n v="69"/>
    <d v="2073-10-26T00:00:00"/>
    <s v="MC-01"/>
    <s v="77.76N, 178.78E"/>
    <n v="1057"/>
    <n v="18486"/>
    <n v="0"/>
    <x v="19"/>
    <s v="Rosetta 13"/>
    <n v="2069"/>
    <x v="24"/>
    <x v="6"/>
  </r>
  <r>
    <n v="5"/>
    <d v="2060-04-08T00:00:00"/>
    <s v="MC-13"/>
    <s v="22.44N, 77.29E"/>
    <n v="175"/>
    <n v="5255"/>
    <n v="0"/>
    <x v="0"/>
    <s v="Mariner 10"/>
    <n v="2051"/>
    <x v="14"/>
    <x v="10"/>
  </r>
  <r>
    <n v="87"/>
    <d v="2073-05-25T00:00:00"/>
    <s v="MC-19"/>
    <s v="29.66S, 18.97W"/>
    <n v="163"/>
    <n v="18486"/>
    <n v="0"/>
    <x v="14"/>
    <s v="Phoenix 17"/>
    <n v="2071"/>
    <x v="24"/>
    <x v="1"/>
  </r>
  <r>
    <n v="69"/>
    <d v="2075-11-16T00:00:00"/>
    <s v="MC-01"/>
    <s v="72.40N, 178.03W"/>
    <n v="163"/>
    <n v="9985"/>
    <n v="0"/>
    <x v="19"/>
    <s v="Rosetta 13"/>
    <n v="2069"/>
    <x v="2"/>
    <x v="7"/>
  </r>
  <r>
    <n v="86"/>
    <d v="2072-05-13T00:00:00"/>
    <s v="MC-01"/>
    <s v="72.83N, 121.56E"/>
    <n v="152"/>
    <n v="4235"/>
    <n v="0"/>
    <x v="19"/>
    <s v="Phoenix 16"/>
    <n v="2071"/>
    <x v="5"/>
    <x v="4"/>
  </r>
  <r>
    <n v="9"/>
    <d v="2058-01-09T00:00:00"/>
    <s v="MC-26"/>
    <s v="36.55S, 10.85W"/>
    <n v="70"/>
    <n v="14025"/>
    <n v="14025"/>
    <x v="13"/>
    <s v="Mariner 14"/>
    <n v="2054"/>
    <x v="4"/>
    <x v="6"/>
  </r>
  <r>
    <n v="94"/>
    <d v="2072-01-25T00:00:00"/>
    <s v="MC-29"/>
    <s v="43.43S, 148.17E"/>
    <n v="36"/>
    <n v="31157"/>
    <n v="31157"/>
    <x v="3"/>
    <s v="Dawn 4"/>
    <n v="2066"/>
    <x v="5"/>
    <x v="7"/>
  </r>
  <r>
    <n v="85"/>
    <d v="2073-05-25T00:00:00"/>
    <s v="MC-14"/>
    <s v="17.31N, 101.42E"/>
    <n v="252"/>
    <n v="4398"/>
    <n v="0"/>
    <x v="1"/>
    <s v="Phoenix 13"/>
    <n v="2070"/>
    <x v="24"/>
    <x v="5"/>
  </r>
  <r>
    <n v="41"/>
    <d v="2069-01-25T00:00:00"/>
    <s v="MC-01"/>
    <s v="85.78N, 42.51E"/>
    <n v="54"/>
    <n v="3612"/>
    <n v="3612"/>
    <x v="19"/>
    <s v="Spirit 5"/>
    <n v="2063"/>
    <x v="12"/>
    <x v="7"/>
  </r>
  <r>
    <n v="82"/>
    <d v="2072-01-14T00:00:00"/>
    <s v="MC-29"/>
    <s v="48.26S, 173.53E"/>
    <n v="59"/>
    <n v="72463"/>
    <n v="72463"/>
    <x v="3"/>
    <s v="Phoenix 7"/>
    <n v="2068"/>
    <x v="5"/>
    <x v="6"/>
  </r>
  <r>
    <n v="67"/>
    <d v="2070-11-04T00:00:00"/>
    <s v="MC-18"/>
    <s v="8.32S, 52.70W"/>
    <n v="152"/>
    <n v="3919"/>
    <n v="0"/>
    <x v="25"/>
    <s v="Rosetta 10"/>
    <n v="2068"/>
    <x v="10"/>
    <x v="1"/>
  </r>
  <r>
    <n v="27"/>
    <d v="2058-07-03T00:00:00"/>
    <s v="MC-28"/>
    <s v="63.91S, 107.42E"/>
    <n v="59"/>
    <n v="15700"/>
    <n v="15700"/>
    <x v="18"/>
    <s v="Phobos 6"/>
    <n v="2054"/>
    <x v="4"/>
    <x v="6"/>
  </r>
  <r>
    <n v="47"/>
    <d v="2075-11-19T00:00:00"/>
    <s v="MC-04"/>
    <s v="44.30N, 4.85W"/>
    <n v="152"/>
    <n v="45837"/>
    <n v="0"/>
    <x v="7"/>
    <s v="Spirit 14"/>
    <n v="2065"/>
    <x v="2"/>
    <x v="2"/>
  </r>
  <r>
    <n v="55"/>
    <d v="2070-04-19T00:00:00"/>
    <s v="MC-15"/>
    <s v="21.95N, 148.68E"/>
    <n v="36"/>
    <n v="4902"/>
    <n v="4902"/>
    <x v="12"/>
    <s v="Opportunity 7"/>
    <n v="2066"/>
    <x v="10"/>
    <x v="6"/>
  </r>
  <r>
    <n v="77"/>
    <d v="2076-08-01T00:00:00"/>
    <s v="MC-28"/>
    <s v="39.16S, 95.91E"/>
    <n v="41"/>
    <n v="13527"/>
    <n v="13527"/>
    <x v="18"/>
    <s v="Rosetta 27"/>
    <n v="2073"/>
    <x v="6"/>
    <x v="5"/>
  </r>
  <r>
    <n v="84"/>
    <d v="2071-01-07T00:00:00"/>
    <s v="MC-07"/>
    <s v="63.58N, 129.08E"/>
    <n v="39"/>
    <n v="5436"/>
    <n v="5436"/>
    <x v="4"/>
    <s v="Phoenix 12"/>
    <n v="2069"/>
    <x v="19"/>
    <x v="1"/>
  </r>
  <r>
    <n v="22"/>
    <d v="2056-03-20T00:00:00"/>
    <s v="MC-13"/>
    <s v="7.16N, 54.02E"/>
    <n v="77"/>
    <n v="6832"/>
    <n v="6832"/>
    <x v="0"/>
    <s v="Phobos 1"/>
    <n v="2053"/>
    <x v="1"/>
    <x v="5"/>
  </r>
  <r>
    <n v="4"/>
    <d v="2057-11-12T00:00:00"/>
    <s v="MC-26"/>
    <s v="50.00S, 22.11W"/>
    <n v="204"/>
    <n v="63326"/>
    <n v="0"/>
    <x v="13"/>
    <s v="Mariner 9"/>
    <n v="2051"/>
    <x v="16"/>
    <x v="7"/>
  </r>
  <r>
    <n v="42"/>
    <d v="2064-08-09T00:00:00"/>
    <s v="MC-15"/>
    <s v="5.73N, 155.45E"/>
    <n v="72"/>
    <n v="3313"/>
    <n v="3313"/>
    <x v="12"/>
    <s v="Spirit 6"/>
    <n v="2063"/>
    <x v="15"/>
    <x v="4"/>
  </r>
  <r>
    <n v="23"/>
    <d v="2054-12-02T00:00:00"/>
    <s v="MC-16"/>
    <s v="23.89S, 150.80W"/>
    <n v="80"/>
    <n v="6618"/>
    <n v="6618"/>
    <x v="21"/>
    <s v="Phobos 2"/>
    <n v="2053"/>
    <x v="21"/>
    <x v="4"/>
  </r>
  <r>
    <n v="69"/>
    <d v="2077-06-22T00:00:00"/>
    <s v="MC-02"/>
    <s v="58.39N, 167.52W"/>
    <n v="106"/>
    <n v="2188"/>
    <n v="0"/>
    <x v="29"/>
    <s v="Rosetta 13"/>
    <n v="2069"/>
    <x v="25"/>
    <x v="8"/>
  </r>
  <r>
    <n v="56"/>
    <d v="2073-01-21T00:00:00"/>
    <s v="MC-18"/>
    <s v="22.71S, 75.15W"/>
    <n v="791"/>
    <n v="2461"/>
    <n v="0"/>
    <x v="25"/>
    <s v="Opportunity 10"/>
    <n v="2067"/>
    <x v="24"/>
    <x v="7"/>
  </r>
  <r>
    <n v="44"/>
    <d v="2071-10-17T00:00:00"/>
    <s v="MC-07"/>
    <s v="42.60N, 143.61E"/>
    <n v="103"/>
    <n v="31157"/>
    <n v="0"/>
    <x v="4"/>
    <s v="Spirit 11"/>
    <n v="2064"/>
    <x v="19"/>
    <x v="0"/>
  </r>
  <r>
    <n v="12"/>
    <d v="2058-03-26T00:00:00"/>
    <s v="MC-09"/>
    <s v="7.13N, 112.16W"/>
    <n v="80"/>
    <n v="1010"/>
    <n v="1010"/>
    <x v="5"/>
    <s v="Mariner 20"/>
    <n v="2055"/>
    <x v="4"/>
    <x v="5"/>
  </r>
  <r>
    <n v="42"/>
    <d v="2071-06-10T00:00:00"/>
    <s v="MC-15"/>
    <s v="11.04N, 146.30E"/>
    <n v="54"/>
    <n v="7279"/>
    <n v="7279"/>
    <x v="12"/>
    <s v="Spirit 6"/>
    <n v="2063"/>
    <x v="19"/>
    <x v="8"/>
  </r>
  <r>
    <n v="2"/>
    <d v="2054-01-19T00:00:00"/>
    <s v="MC-14"/>
    <s v="24.68N, 99.58E"/>
    <n v="88"/>
    <n v="7052"/>
    <n v="7052"/>
    <x v="1"/>
    <s v="Mariner 6"/>
    <n v="2050"/>
    <x v="21"/>
    <x v="6"/>
  </r>
  <r>
    <n v="73"/>
    <d v="2073-08-20T00:00:00"/>
    <s v="MC-30"/>
    <s v="73.14S, 68.19W"/>
    <n v="75"/>
    <n v="16330"/>
    <n v="16330"/>
    <x v="15"/>
    <s v="Rosetta 20"/>
    <n v="2071"/>
    <x v="24"/>
    <x v="1"/>
  </r>
  <r>
    <n v="69"/>
    <d v="2073-12-23T00:00:00"/>
    <s v="MC-01"/>
    <s v="83.26N, 171.88E"/>
    <n v="389"/>
    <n v="13527"/>
    <n v="0"/>
    <x v="19"/>
    <s v="Rosetta 13"/>
    <n v="2069"/>
    <x v="24"/>
    <x v="6"/>
  </r>
  <r>
    <n v="69"/>
    <d v="2076-12-11T00:00:00"/>
    <s v="MC-01"/>
    <s v="88.01N, 169.89W"/>
    <n v="157"/>
    <n v="29243"/>
    <n v="0"/>
    <x v="19"/>
    <s v="Rosetta 13"/>
    <n v="2069"/>
    <x v="6"/>
    <x v="0"/>
  </r>
  <r>
    <n v="84"/>
    <d v="2071-10-16T00:00:00"/>
    <s v="MC-06"/>
    <s v="43.34N, 119.98E"/>
    <n v="48"/>
    <n v="5076"/>
    <n v="5076"/>
    <x v="8"/>
    <s v="Phoenix 12"/>
    <n v="2069"/>
    <x v="19"/>
    <x v="1"/>
  </r>
  <r>
    <n v="89"/>
    <d v="2077-12-17T00:00:00"/>
    <s v="MC-25"/>
    <s v="46.85S, 94.54W"/>
    <n v="93"/>
    <n v="3167"/>
    <n v="3167"/>
    <x v="16"/>
    <s v="Phoenix 22"/>
    <n v="2072"/>
    <x v="25"/>
    <x v="3"/>
  </r>
  <r>
    <n v="95"/>
    <d v="2072-02-03T00:00:00"/>
    <s v="MC-10"/>
    <s v="23.12N, 79.68W"/>
    <n v="90"/>
    <n v="10313"/>
    <n v="10313"/>
    <x v="23"/>
    <s v="Dawn 6"/>
    <n v="2067"/>
    <x v="5"/>
    <x v="3"/>
  </r>
  <r>
    <n v="26"/>
    <d v="2059-07-12T00:00:00"/>
    <s v="MC-27"/>
    <s v="64.79S, 56.21E"/>
    <n v="96"/>
    <n v="6832"/>
    <n v="6832"/>
    <x v="17"/>
    <s v="Phobos 5"/>
    <n v="2054"/>
    <x v="3"/>
    <x v="3"/>
  </r>
  <r>
    <n v="9"/>
    <d v="2058-06-26T00:00:00"/>
    <s v="MC-19"/>
    <s v="20.83S, 36.38W"/>
    <n v="59"/>
    <n v="7279"/>
    <n v="7279"/>
    <x v="14"/>
    <s v="Mariner 14"/>
    <n v="2054"/>
    <x v="4"/>
    <x v="6"/>
  </r>
  <r>
    <n v="95"/>
    <d v="2069-02-10T00:00:00"/>
    <s v="MC-10"/>
    <s v="2.04N, 88.72W"/>
    <n v="175"/>
    <n v="5255"/>
    <n v="0"/>
    <x v="23"/>
    <s v="Dawn 6"/>
    <n v="2067"/>
    <x v="12"/>
    <x v="1"/>
  </r>
  <r>
    <n v="31"/>
    <d v="2062-09-23T00:00:00"/>
    <s v="MC-03"/>
    <s v="56.41N, 115.67W"/>
    <n v="30"/>
    <n v="6006"/>
    <n v="6006"/>
    <x v="24"/>
    <s v="Deimos 10"/>
    <n v="2059"/>
    <x v="20"/>
    <x v="5"/>
  </r>
  <r>
    <n v="27"/>
    <d v="2057-09-10T00:00:00"/>
    <s v="MC-28"/>
    <s v="58.48S, 87.05E"/>
    <n v="25"/>
    <n v="18486"/>
    <n v="18486"/>
    <x v="18"/>
    <s v="Phobos 6"/>
    <n v="2054"/>
    <x v="16"/>
    <x v="5"/>
  </r>
  <r>
    <n v="34"/>
    <d v="2064-06-26T00:00:00"/>
    <s v="MC-14"/>
    <s v="26.91N, 111.46E"/>
    <n v="11"/>
    <n v="5436"/>
    <n v="5436"/>
    <x v="1"/>
    <s v="Deimos 14"/>
    <n v="2060"/>
    <x v="15"/>
    <x v="6"/>
  </r>
  <r>
    <n v="66"/>
    <d v="2073-07-07T00:00:00"/>
    <s v="MC-15"/>
    <s v="25.45N, 159.02E"/>
    <n v="29"/>
    <n v="7512"/>
    <n v="7512"/>
    <x v="12"/>
    <s v="Rosetta 9"/>
    <n v="2067"/>
    <x v="24"/>
    <x v="7"/>
  </r>
  <r>
    <n v="86"/>
    <d v="2072-10-04T00:00:00"/>
    <s v="MC-01"/>
    <s v="80.30N, 106.41E"/>
    <n v="106"/>
    <n v="63326"/>
    <n v="0"/>
    <x v="19"/>
    <s v="Phoenix 16"/>
    <n v="2071"/>
    <x v="5"/>
    <x v="4"/>
  </r>
  <r>
    <n v="31"/>
    <d v="2066-11-05T00:00:00"/>
    <s v="MC-03"/>
    <s v="51.49N, 71.73W"/>
    <n v="48"/>
    <n v="1920"/>
    <n v="1920"/>
    <x v="24"/>
    <s v="Deimos 10"/>
    <n v="2059"/>
    <x v="17"/>
    <x v="0"/>
  </r>
  <r>
    <n v="32"/>
    <d v="2064-06-14T00:00:00"/>
    <s v="MC-25"/>
    <s v="62.59S, 116.13W"/>
    <n v="133"/>
    <n v="19313"/>
    <n v="0"/>
    <x v="16"/>
    <s v="Deimos 11"/>
    <n v="2059"/>
    <x v="15"/>
    <x v="3"/>
  </r>
  <r>
    <n v="75"/>
    <d v="2073-12-13T00:00:00"/>
    <s v="MC-28"/>
    <s v="56.17S, 103.97E"/>
    <n v="85"/>
    <n v="5255"/>
    <n v="5255"/>
    <x v="18"/>
    <s v="Rosetta 22"/>
    <n v="2071"/>
    <x v="24"/>
    <x v="1"/>
  </r>
  <r>
    <n v="61"/>
    <d v="2071-07-13T00:00:00"/>
    <s v="MC-26"/>
    <s v="53.05S, 37.16W"/>
    <n v="75"/>
    <n v="6409"/>
    <n v="6409"/>
    <x v="13"/>
    <s v="Opportunity 19"/>
    <n v="2069"/>
    <x v="19"/>
    <x v="1"/>
  </r>
  <r>
    <n v="28"/>
    <d v="2061-12-18T00:00:00"/>
    <s v="MC-30"/>
    <s v="82.15S, 51.08W"/>
    <n v="36"/>
    <n v="24621"/>
    <n v="24621"/>
    <x v="15"/>
    <s v="Deimos 3"/>
    <n v="2058"/>
    <x v="0"/>
    <x v="5"/>
  </r>
  <r>
    <n v="67"/>
    <d v="2069-10-27T00:00:00"/>
    <s v="MC-26"/>
    <s v="32.52S, 47.42W"/>
    <n v="212"/>
    <n v="15109"/>
    <n v="0"/>
    <x v="13"/>
    <s v="Rosetta 10"/>
    <n v="2068"/>
    <x v="12"/>
    <x v="4"/>
  </r>
  <r>
    <n v="32"/>
    <d v="2062-08-20T00:00:00"/>
    <s v="MC-25"/>
    <s v="45.78S, 105.42W"/>
    <n v="15"/>
    <n v="17718"/>
    <n v="17718"/>
    <x v="16"/>
    <s v="Deimos 11"/>
    <n v="2059"/>
    <x v="20"/>
    <x v="5"/>
  </r>
  <r>
    <n v="39"/>
    <d v="2066-12-21T00:00:00"/>
    <s v="MC-29"/>
    <s v="40.37S, 162.82E"/>
    <n v="152"/>
    <n v="8519"/>
    <n v="0"/>
    <x v="3"/>
    <s v="Pathfinder 9"/>
    <n v="2062"/>
    <x v="17"/>
    <x v="6"/>
  </r>
  <r>
    <n v="10"/>
    <d v="2061-01-11T00:00:00"/>
    <s v="MC-18"/>
    <s v="25.83S, 67.83W"/>
    <n v="63"/>
    <n v="3313"/>
    <n v="3313"/>
    <x v="25"/>
    <s v="Mariner 15"/>
    <n v="2054"/>
    <x v="0"/>
    <x v="0"/>
  </r>
  <r>
    <n v="3"/>
    <d v="2051-12-12T00:00:00"/>
    <s v="MC-24"/>
    <s v="44.30S, 141.95W"/>
    <n v="277"/>
    <n v="11771"/>
    <n v="0"/>
    <x v="10"/>
    <s v="Mariner 7"/>
    <n v="2050"/>
    <x v="27"/>
    <x v="4"/>
  </r>
  <r>
    <n v="16"/>
    <d v="2055-05-24T00:00:00"/>
    <s v="MC-25"/>
    <s v="41.86S, 92.13W"/>
    <n v="9"/>
    <n v="3461"/>
    <n v="3461"/>
    <x v="16"/>
    <s v="Viking 7"/>
    <n v="2054"/>
    <x v="9"/>
    <x v="4"/>
  </r>
  <r>
    <n v="41"/>
    <d v="2070-11-12T00:00:00"/>
    <s v="MC-01"/>
    <s v="81.56N, 15.21E"/>
    <n v="72"/>
    <n v="14025"/>
    <n v="14025"/>
    <x v="19"/>
    <s v="Spirit 5"/>
    <n v="2063"/>
    <x v="10"/>
    <x v="0"/>
  </r>
  <r>
    <n v="12"/>
    <d v="2056-10-05T00:00:00"/>
    <s v="MC-17"/>
    <s v="16.20S, 117.74W"/>
    <n v="72"/>
    <n v="2188"/>
    <n v="2188"/>
    <x v="20"/>
    <s v="Mariner 20"/>
    <n v="2055"/>
    <x v="1"/>
    <x v="4"/>
  </r>
  <r>
    <n v="20"/>
    <d v="2059-09-12T00:00:00"/>
    <s v="MC-28"/>
    <s v="45.37S, 64.41E"/>
    <n v="133"/>
    <n v="9074"/>
    <n v="0"/>
    <x v="18"/>
    <s v="Viking 15"/>
    <n v="2056"/>
    <x v="3"/>
    <x v="5"/>
  </r>
  <r>
    <n v="34"/>
    <d v="2063-02-03T00:00:00"/>
    <s v="MC-14"/>
    <s v="8.28N, 99.30E"/>
    <n v="212"/>
    <n v="4563"/>
    <n v="0"/>
    <x v="1"/>
    <s v="Deimos 14"/>
    <n v="2060"/>
    <x v="23"/>
    <x v="5"/>
  </r>
  <r>
    <n v="6"/>
    <d v="2053-02-20T00:00:00"/>
    <s v="MC-01"/>
    <s v="86.24N, 152.25E"/>
    <n v="11"/>
    <n v="1267"/>
    <n v="1267"/>
    <x v="19"/>
    <s v="Mariner 11"/>
    <n v="2052"/>
    <x v="22"/>
    <x v="4"/>
  </r>
  <r>
    <n v="70"/>
    <d v="2070-10-20T00:00:00"/>
    <s v="MC-18"/>
    <s v="15.61S, 57.38W"/>
    <n v="75"/>
    <n v="2324"/>
    <n v="2324"/>
    <x v="25"/>
    <s v="Rosetta 14"/>
    <n v="2069"/>
    <x v="10"/>
    <x v="4"/>
  </r>
  <r>
    <n v="7"/>
    <d v="2057-01-06T00:00:00"/>
    <s v="MC-04"/>
    <s v="42.25N, 34.49W"/>
    <n v="204"/>
    <n v="3764"/>
    <n v="0"/>
    <x v="7"/>
    <s v="Mariner 12"/>
    <n v="2053"/>
    <x v="16"/>
    <x v="6"/>
  </r>
  <r>
    <n v="61"/>
    <d v="2072-02-04T00:00:00"/>
    <s v="MC-26"/>
    <s v="46.02S, 39.60W"/>
    <n v="17"/>
    <n v="24621"/>
    <n v="24621"/>
    <x v="13"/>
    <s v="Opportunity 19"/>
    <n v="2069"/>
    <x v="5"/>
    <x v="5"/>
  </r>
  <r>
    <n v="42"/>
    <d v="2065-12-03T00:00:00"/>
    <s v="MC-07"/>
    <s v="46.77N, 150.73E"/>
    <n v="34"/>
    <n v="3764"/>
    <n v="3764"/>
    <x v="4"/>
    <s v="Spirit 6"/>
    <n v="2063"/>
    <x v="13"/>
    <x v="1"/>
  </r>
  <r>
    <n v="4"/>
    <d v="2053-08-26T00:00:00"/>
    <s v="MC-26"/>
    <s v="34.80S, 40.36W"/>
    <n v="39"/>
    <n v="16330"/>
    <n v="16330"/>
    <x v="13"/>
    <s v="Mariner 9"/>
    <n v="2051"/>
    <x v="22"/>
    <x v="1"/>
  </r>
  <r>
    <n v="17"/>
    <d v="2056-07-09T00:00:00"/>
    <s v="MC-06"/>
    <s v="31.58N, 102.71E"/>
    <n v="702"/>
    <n v="17718"/>
    <n v="0"/>
    <x v="8"/>
    <s v="Viking 8"/>
    <n v="2054"/>
    <x v="1"/>
    <x v="1"/>
  </r>
  <r>
    <n v="2"/>
    <d v="2057-01-23T00:00:00"/>
    <s v="MC-14"/>
    <s v="28.64N, 103.45E"/>
    <n v="152"/>
    <n v="4902"/>
    <n v="0"/>
    <x v="1"/>
    <s v="Mariner 6"/>
    <n v="2050"/>
    <x v="16"/>
    <x v="0"/>
  </r>
  <r>
    <n v="66"/>
    <d v="2074-04-26T00:00:00"/>
    <s v="MC-15"/>
    <s v="15.16N, 141.49E"/>
    <n v="196"/>
    <n v="3022"/>
    <n v="0"/>
    <x v="12"/>
    <s v="Rosetta 9"/>
    <n v="2067"/>
    <x v="11"/>
    <x v="0"/>
  </r>
  <r>
    <n v="32"/>
    <d v="2060-05-07T00:00:00"/>
    <s v="MC-25"/>
    <s v="60.38S, 90.48W"/>
    <n v="572"/>
    <n v="23366"/>
    <n v="0"/>
    <x v="16"/>
    <s v="Deimos 11"/>
    <n v="2059"/>
    <x v="14"/>
    <x v="4"/>
  </r>
  <r>
    <n v="13"/>
    <d v="2054-02-18T00:00:00"/>
    <s v="MC-01"/>
    <s v="69.61N, 126.70E"/>
    <n v="17"/>
    <n v="12605"/>
    <n v="12605"/>
    <x v="19"/>
    <s v="Viking 2"/>
    <n v="2052"/>
    <x v="21"/>
    <x v="1"/>
  </r>
  <r>
    <n v="67"/>
    <d v="2069-03-10T00:00:00"/>
    <s v="MC-18"/>
    <s v="22.61S, 88.11W"/>
    <n v="19"/>
    <n v="11771"/>
    <n v="11771"/>
    <x v="25"/>
    <s v="Rosetta 10"/>
    <n v="2068"/>
    <x v="12"/>
    <x v="4"/>
  </r>
  <r>
    <n v="89"/>
    <d v="2077-03-04T00:00:00"/>
    <s v="MC-30"/>
    <s v="79.75S, 103.98W"/>
    <n v="75"/>
    <n v="29243"/>
    <n v="29243"/>
    <x v="15"/>
    <s v="Phoenix 22"/>
    <n v="2072"/>
    <x v="25"/>
    <x v="3"/>
  </r>
  <r>
    <n v="10"/>
    <d v="2059-03-15T00:00:00"/>
    <s v="MC-26"/>
    <s v="36.31S, 49.86W"/>
    <n v="100"/>
    <n v="26004"/>
    <n v="26004"/>
    <x v="13"/>
    <s v="Mariner 15"/>
    <n v="2054"/>
    <x v="3"/>
    <x v="3"/>
  </r>
  <r>
    <n v="52"/>
    <d v="2073-08-13T00:00:00"/>
    <s v="MC-09"/>
    <s v="11.93N, 110.51W"/>
    <n v="133"/>
    <n v="8519"/>
    <n v="0"/>
    <x v="5"/>
    <s v="Opportunity 4"/>
    <n v="2065"/>
    <x v="24"/>
    <x v="8"/>
  </r>
  <r>
    <n v="85"/>
    <d v="2072-09-05T00:00:00"/>
    <s v="MC-22"/>
    <s v="1.14S, 119.25E"/>
    <n v="791"/>
    <n v="2188"/>
    <n v="0"/>
    <x v="9"/>
    <s v="Phoenix 13"/>
    <n v="2070"/>
    <x v="5"/>
    <x v="1"/>
  </r>
  <r>
    <n v="83"/>
    <d v="2070-07-08T00:00:00"/>
    <s v="MC-01"/>
    <s v="69.49N, 89.28E"/>
    <n v="188"/>
    <n v="3313"/>
    <n v="0"/>
    <x v="19"/>
    <s v="Phoenix 11"/>
    <n v="2069"/>
    <x v="10"/>
    <x v="4"/>
  </r>
  <r>
    <n v="35"/>
    <d v="2062-04-15T00:00:00"/>
    <s v="MC-17"/>
    <s v="8.92S, 100.61W"/>
    <n v="85"/>
    <n v="4398"/>
    <n v="4398"/>
    <x v="20"/>
    <s v="Pathfinder 2"/>
    <n v="2060"/>
    <x v="20"/>
    <x v="1"/>
  </r>
  <r>
    <n v="33"/>
    <d v="2061-11-21T00:00:00"/>
    <s v="MC-01"/>
    <s v="86.60N, 38.07E"/>
    <n v="1270"/>
    <n v="4731"/>
    <n v="0"/>
    <x v="19"/>
    <s v="Deimos 13"/>
    <n v="2060"/>
    <x v="0"/>
    <x v="4"/>
  </r>
  <r>
    <n v="52"/>
    <d v="2070-06-28T00:00:00"/>
    <s v="MC-08"/>
    <s v="25.48N, 138.79W"/>
    <n v="96"/>
    <n v="4235"/>
    <n v="4235"/>
    <x v="28"/>
    <s v="Opportunity 4"/>
    <n v="2065"/>
    <x v="10"/>
    <x v="3"/>
  </r>
  <r>
    <n v="61"/>
    <d v="2070-10-17T00:00:00"/>
    <s v="MC-30"/>
    <s v="75.84S, 18.52W"/>
    <n v="96"/>
    <n v="5812"/>
    <n v="5812"/>
    <x v="15"/>
    <s v="Opportunity 19"/>
    <n v="2069"/>
    <x v="10"/>
    <x v="4"/>
  </r>
  <r>
    <n v="56"/>
    <d v="2072-04-29T00:00:00"/>
    <s v="MC-25"/>
    <s v="48.67S, 81.83W"/>
    <n v="264"/>
    <n v="6205"/>
    <n v="0"/>
    <x v="16"/>
    <s v="Opportunity 10"/>
    <n v="2067"/>
    <x v="5"/>
    <x v="3"/>
  </r>
  <r>
    <n v="87"/>
    <d v="2073-02-17T00:00:00"/>
    <s v="MC-26"/>
    <s v="39.50S, 25.67W"/>
    <n v="24"/>
    <n v="29243"/>
    <n v="29243"/>
    <x v="13"/>
    <s v="Phoenix 17"/>
    <n v="2071"/>
    <x v="24"/>
    <x v="1"/>
  </r>
  <r>
    <n v="32"/>
    <d v="2062-11-01T00:00:00"/>
    <s v="MC-25"/>
    <s v="36.98S, 117.91W"/>
    <n v="196"/>
    <n v="6006"/>
    <n v="0"/>
    <x v="16"/>
    <s v="Deimos 11"/>
    <n v="2059"/>
    <x v="20"/>
    <x v="5"/>
  </r>
  <r>
    <n v="41"/>
    <d v="2068-07-08T00:00:00"/>
    <s v="MC-01"/>
    <s v="68.50N, 33.17E"/>
    <n v="70"/>
    <n v="50510"/>
    <n v="50510"/>
    <x v="19"/>
    <s v="Spirit 5"/>
    <n v="2063"/>
    <x v="18"/>
    <x v="3"/>
  </r>
  <r>
    <n v="99"/>
    <d v="2071-08-12T00:00:00"/>
    <s v="MC-05"/>
    <s v="37.73N, 33.35E"/>
    <n v="1057"/>
    <n v="756"/>
    <n v="0"/>
    <x v="2"/>
    <s v="Perseverance 6"/>
    <n v="2070"/>
    <x v="19"/>
    <x v="4"/>
  </r>
  <r>
    <n v="89"/>
    <d v="2077-08-06T00:00:00"/>
    <s v="MC-30"/>
    <s v="77.09S, 111.51W"/>
    <n v="88"/>
    <n v="8519"/>
    <n v="8519"/>
    <x v="15"/>
    <s v="Phoenix 22"/>
    <n v="2072"/>
    <x v="25"/>
    <x v="3"/>
  </r>
  <r>
    <n v="9"/>
    <d v="2057-06-30T00:00:00"/>
    <s v="MC-19"/>
    <s v="9.83S, 20.76W"/>
    <n v="204"/>
    <n v="5622"/>
    <n v="0"/>
    <x v="14"/>
    <s v="Mariner 14"/>
    <n v="2054"/>
    <x v="16"/>
    <x v="5"/>
  </r>
  <r>
    <n v="5"/>
    <d v="2054-08-04T00:00:00"/>
    <s v="MC-13"/>
    <s v="7.03N, 58.14E"/>
    <n v="212"/>
    <n v="8255"/>
    <n v="0"/>
    <x v="0"/>
    <s v="Mariner 10"/>
    <n v="2051"/>
    <x v="21"/>
    <x v="5"/>
  </r>
  <r>
    <n v="66"/>
    <d v="2073-07-29T00:00:00"/>
    <s v="MC-07"/>
    <s v="31.22N, 138.88E"/>
    <n v="292"/>
    <n v="17000"/>
    <n v="0"/>
    <x v="4"/>
    <s v="Rosetta 9"/>
    <n v="2067"/>
    <x v="24"/>
    <x v="7"/>
  </r>
  <r>
    <n v="76"/>
    <d v="2079-07-25T00:00:00"/>
    <s v="MC-07"/>
    <s v="63.28N, 161.05E"/>
    <n v="88"/>
    <n v="6618"/>
    <n v="6618"/>
    <x v="4"/>
    <s v="Rosetta 25"/>
    <n v="2072"/>
    <x v="30"/>
    <x v="0"/>
  </r>
  <r>
    <n v="46"/>
    <d v="2066-02-26T00:00:00"/>
    <s v="MC-25"/>
    <s v="60.14S, 113.68W"/>
    <n v="11"/>
    <n v="23366"/>
    <n v="23366"/>
    <x v="16"/>
    <s v="Spirit 13"/>
    <n v="2065"/>
    <x v="17"/>
    <x v="4"/>
  </r>
  <r>
    <n v="42"/>
    <d v="2070-11-25T00:00:00"/>
    <s v="MC-15"/>
    <s v="13.70N, 176.76E"/>
    <n v="34"/>
    <n v="629"/>
    <n v="629"/>
    <x v="12"/>
    <s v="Spirit 6"/>
    <n v="2063"/>
    <x v="10"/>
    <x v="0"/>
  </r>
  <r>
    <n v="73"/>
    <d v="2073-07-14T00:00:00"/>
    <s v="MC-30"/>
    <s v="84.55S, 71.45W"/>
    <n v="482"/>
    <n v="15700"/>
    <n v="0"/>
    <x v="15"/>
    <s v="Rosetta 20"/>
    <n v="2071"/>
    <x v="24"/>
    <x v="1"/>
  </r>
  <r>
    <n v="29"/>
    <d v="2061-10-11T00:00:00"/>
    <s v="MC-16"/>
    <s v="20.62S, 153.09W"/>
    <n v="59"/>
    <n v="10654"/>
    <n v="10654"/>
    <x v="21"/>
    <s v="Deimos 4"/>
    <n v="2058"/>
    <x v="0"/>
    <x v="5"/>
  </r>
  <r>
    <n v="26"/>
    <d v="2057-03-13T00:00:00"/>
    <s v="MC-28"/>
    <s v="36.71S, 82.61E"/>
    <n v="14"/>
    <n v="7752"/>
    <n v="7752"/>
    <x v="18"/>
    <s v="Phobos 5"/>
    <n v="2054"/>
    <x v="16"/>
    <x v="5"/>
  </r>
  <r>
    <n v="6"/>
    <d v="2055-02-03T00:00:00"/>
    <s v="MC-01"/>
    <s v="73.12N, 163.65E"/>
    <n v="25"/>
    <n v="3919"/>
    <n v="3919"/>
    <x v="19"/>
    <s v="Mariner 11"/>
    <n v="2052"/>
    <x v="9"/>
    <x v="5"/>
  </r>
  <r>
    <n v="54"/>
    <d v="2066-10-09T00:00:00"/>
    <s v="MC-14"/>
    <s v="6.27N, 106.80E"/>
    <n v="169"/>
    <n v="1010"/>
    <n v="0"/>
    <x v="1"/>
    <s v="Opportunity 6"/>
    <n v="2065"/>
    <x v="17"/>
    <x v="4"/>
  </r>
  <r>
    <n v="44"/>
    <d v="2068-09-29T00:00:00"/>
    <s v="MC-07"/>
    <s v="40.07N, 127.79E"/>
    <n v="124"/>
    <n v="24621"/>
    <n v="0"/>
    <x v="4"/>
    <s v="Spirit 11"/>
    <n v="2064"/>
    <x v="18"/>
    <x v="6"/>
  </r>
  <r>
    <n v="44"/>
    <d v="2067-04-21T00:00:00"/>
    <s v="MC-07"/>
    <s v="41.31N, 121.86E"/>
    <n v="106"/>
    <n v="7279"/>
    <n v="0"/>
    <x v="4"/>
    <s v="Spirit 11"/>
    <n v="2064"/>
    <x v="8"/>
    <x v="5"/>
  </r>
  <r>
    <n v="49"/>
    <d v="2068-11-18T00:00:00"/>
    <s v="MC-26"/>
    <s v="32.28S, 33.40W"/>
    <n v="39"/>
    <n v="9366"/>
    <n v="9366"/>
    <x v="13"/>
    <s v="Spirit 16"/>
    <n v="2066"/>
    <x v="18"/>
    <x v="1"/>
  </r>
  <r>
    <n v="95"/>
    <d v="2071-04-28T00:00:00"/>
    <s v="MC-10"/>
    <s v="25.81N, 79.57W"/>
    <n v="11"/>
    <n v="2188"/>
    <n v="2188"/>
    <x v="23"/>
    <s v="Dawn 6"/>
    <n v="2067"/>
    <x v="19"/>
    <x v="6"/>
  </r>
  <r>
    <n v="35"/>
    <d v="2065-02-02T00:00:00"/>
    <s v="MC-17"/>
    <s v="13.54S, 106.26W"/>
    <n v="106"/>
    <n v="4902"/>
    <n v="0"/>
    <x v="20"/>
    <s v="Pathfinder 2"/>
    <n v="2060"/>
    <x v="13"/>
    <x v="3"/>
  </r>
  <r>
    <n v="4"/>
    <d v="2053-12-15T00:00:00"/>
    <s v="MC-26"/>
    <s v="62.36S, 28.42W"/>
    <n v="61"/>
    <n v="35789"/>
    <n v="35789"/>
    <x v="13"/>
    <s v="Mariner 9"/>
    <n v="2051"/>
    <x v="22"/>
    <x v="1"/>
  </r>
  <r>
    <n v="67"/>
    <d v="2070-02-12T00:00:00"/>
    <s v="MC-25"/>
    <s v="35.91S, 85.51W"/>
    <n v="47"/>
    <n v="24621"/>
    <n v="24621"/>
    <x v="16"/>
    <s v="Rosetta 10"/>
    <n v="2068"/>
    <x v="10"/>
    <x v="1"/>
  </r>
  <r>
    <n v="72"/>
    <d v="2076-01-08T00:00:00"/>
    <s v="MC-25"/>
    <s v="36.00S, 106.80W"/>
    <n v="292"/>
    <n v="24621"/>
    <n v="0"/>
    <x v="16"/>
    <s v="Rosetta 16"/>
    <n v="2071"/>
    <x v="6"/>
    <x v="3"/>
  </r>
  <r>
    <n v="98"/>
    <d v="2074-06-20T00:00:00"/>
    <s v="MC-21"/>
    <s v="27.87S, 88.53E"/>
    <n v="572"/>
    <n v="1920"/>
    <n v="0"/>
    <x v="27"/>
    <s v="Perseverance 5"/>
    <n v="2070"/>
    <x v="11"/>
    <x v="6"/>
  </r>
  <r>
    <n v="17"/>
    <d v="2058-02-02T00:00:00"/>
    <s v="MC-13"/>
    <s v="19.46N, 88.06E"/>
    <n v="85"/>
    <n v="12178"/>
    <n v="12178"/>
    <x v="0"/>
    <s v="Viking 8"/>
    <n v="2054"/>
    <x v="4"/>
    <x v="6"/>
  </r>
  <r>
    <n v="32"/>
    <d v="2065-03-21T00:00:00"/>
    <s v="MC-25"/>
    <s v="38.48S, 95.25W"/>
    <n v="65"/>
    <n v="5622"/>
    <n v="5622"/>
    <x v="16"/>
    <s v="Deimos 11"/>
    <n v="2059"/>
    <x v="13"/>
    <x v="7"/>
  </r>
  <r>
    <n v="69"/>
    <d v="2070-07-11T00:00:00"/>
    <s v="MC-07"/>
    <s v="59.57N, 147.18E"/>
    <n v="48"/>
    <n v="8255"/>
    <n v="8255"/>
    <x v="4"/>
    <s v="Rosetta 13"/>
    <n v="2069"/>
    <x v="10"/>
    <x v="4"/>
  </r>
  <r>
    <n v="72"/>
    <d v="2073-03-01T00:00:00"/>
    <s v="MC-25"/>
    <s v="36.66S, 109.03W"/>
    <n v="19"/>
    <n v="2054"/>
    <n v="2054"/>
    <x v="16"/>
    <s v="Rosetta 16"/>
    <n v="2071"/>
    <x v="24"/>
    <x v="1"/>
  </r>
  <r>
    <n v="58"/>
    <d v="2070-01-12T00:00:00"/>
    <s v="MC-27"/>
    <s v="43.14S, 7.85E"/>
    <n v="50"/>
    <n v="8519"/>
    <n v="8519"/>
    <x v="17"/>
    <s v="Opportunity 15"/>
    <n v="2068"/>
    <x v="10"/>
    <x v="1"/>
  </r>
  <r>
    <n v="5"/>
    <d v="2052-11-15T00:00:00"/>
    <s v="MC-13"/>
    <s v="8.62N, 56.76E"/>
    <n v="181"/>
    <n v="7052"/>
    <n v="0"/>
    <x v="0"/>
    <s v="Mariner 10"/>
    <n v="2051"/>
    <x v="7"/>
    <x v="4"/>
  </r>
  <r>
    <n v="95"/>
    <d v="2068-03-08T00:00:00"/>
    <s v="MC-18"/>
    <s v="1.06S, 85.35W"/>
    <n v="365"/>
    <n v="1920"/>
    <n v="0"/>
    <x v="25"/>
    <s v="Dawn 6"/>
    <n v="2067"/>
    <x v="18"/>
    <x v="4"/>
  </r>
  <r>
    <n v="61"/>
    <d v="2071-01-13T00:00:00"/>
    <s v="MC-30"/>
    <s v="81.77S, 30.75W"/>
    <n v="204"/>
    <n v="11382"/>
    <n v="0"/>
    <x v="15"/>
    <s v="Opportunity 19"/>
    <n v="2069"/>
    <x v="19"/>
    <x v="1"/>
  </r>
  <r>
    <n v="76"/>
    <d v="2077-02-19T00:00:00"/>
    <s v="MC-07"/>
    <s v="32.59N, 172.55E"/>
    <n v="12"/>
    <n v="9074"/>
    <n v="9074"/>
    <x v="4"/>
    <s v="Rosetta 25"/>
    <n v="2072"/>
    <x v="25"/>
    <x v="3"/>
  </r>
  <r>
    <n v="41"/>
    <d v="2067-06-23T00:00:00"/>
    <s v="MC-05"/>
    <s v="51.31N, 20.52E"/>
    <n v="100"/>
    <n v="13054"/>
    <n v="13054"/>
    <x v="2"/>
    <s v="Spirit 5"/>
    <n v="2063"/>
    <x v="8"/>
    <x v="6"/>
  </r>
  <r>
    <n v="45"/>
    <d v="2067-12-12T00:00:00"/>
    <s v="MC-13"/>
    <s v="17.73N, 56.58E"/>
    <n v="22"/>
    <n v="6618"/>
    <n v="6618"/>
    <x v="0"/>
    <s v="Spirit 12"/>
    <n v="2064"/>
    <x v="8"/>
    <x v="5"/>
  </r>
  <r>
    <n v="39"/>
    <d v="2065-08-13T00:00:00"/>
    <s v="MC-29"/>
    <s v="61.86S, 167.21E"/>
    <n v="12"/>
    <n v="8000"/>
    <n v="8000"/>
    <x v="3"/>
    <s v="Pathfinder 9"/>
    <n v="2062"/>
    <x v="13"/>
    <x v="5"/>
  </r>
  <r>
    <n v="54"/>
    <d v="2069-12-08T00:00:00"/>
    <s v="MC-14"/>
    <s v="24.93N, 126.90E"/>
    <n v="59"/>
    <n v="3764"/>
    <n v="3764"/>
    <x v="1"/>
    <s v="Opportunity 6"/>
    <n v="2065"/>
    <x v="12"/>
    <x v="6"/>
  </r>
  <r>
    <n v="51"/>
    <d v="2066-01-27T00:00:00"/>
    <s v="MC-26"/>
    <s v="49.20S, 57.56W"/>
    <n v="264"/>
    <n v="26004"/>
    <n v="0"/>
    <x v="13"/>
    <s v="Opportunity 3"/>
    <n v="2064"/>
    <x v="17"/>
    <x v="1"/>
  </r>
  <r>
    <n v="15"/>
    <d v="2055-06-30T00:00:00"/>
    <s v="MC-16"/>
    <s v="28.36S, 158.71W"/>
    <n v="14"/>
    <n v="4076"/>
    <n v="4076"/>
    <x v="21"/>
    <s v="Viking 5"/>
    <n v="2053"/>
    <x v="9"/>
    <x v="1"/>
  </r>
  <r>
    <n v="13"/>
    <d v="2054-09-30T00:00:00"/>
    <s v="MC-07"/>
    <s v="47.02N, 126.95E"/>
    <n v="416"/>
    <n v="19313"/>
    <n v="0"/>
    <x v="4"/>
    <s v="Viking 2"/>
    <n v="2052"/>
    <x v="21"/>
    <x v="1"/>
  </r>
  <r>
    <n v="64"/>
    <d v="2067-10-01T00:00:00"/>
    <s v="MC-27"/>
    <s v="61.31S, 56.87E"/>
    <n v="277"/>
    <n v="1138"/>
    <n v="0"/>
    <x v="17"/>
    <s v="Rosetta 7"/>
    <n v="2067"/>
    <x v="8"/>
    <x v="9"/>
  </r>
  <r>
    <n v="69"/>
    <d v="2070-03-20T00:00:00"/>
    <s v="MC-01"/>
    <s v="71.04N, 173.15E"/>
    <n v="416"/>
    <n v="5436"/>
    <n v="0"/>
    <x v="19"/>
    <s v="Rosetta 13"/>
    <n v="2069"/>
    <x v="10"/>
    <x v="4"/>
  </r>
  <r>
    <n v="45"/>
    <d v="2067-06-02T00:00:00"/>
    <s v="MC-21"/>
    <s v="16.90S, 68.47E"/>
    <n v="344"/>
    <n v="1526"/>
    <n v="0"/>
    <x v="27"/>
    <s v="Spirit 12"/>
    <n v="2064"/>
    <x v="8"/>
    <x v="5"/>
  </r>
  <r>
    <n v="9"/>
    <d v="2060-04-16T00:00:00"/>
    <s v="MC-19"/>
    <s v="15.05S, 23.76W"/>
    <n v="163"/>
    <n v="8255"/>
    <n v="0"/>
    <x v="14"/>
    <s v="Mariner 14"/>
    <n v="2054"/>
    <x v="14"/>
    <x v="7"/>
  </r>
  <r>
    <n v="49"/>
    <d v="2067-09-02T00:00:00"/>
    <s v="MC-19"/>
    <s v="23.92S, 20.07W"/>
    <n v="57"/>
    <n v="4398"/>
    <n v="4398"/>
    <x v="14"/>
    <s v="Spirit 16"/>
    <n v="2066"/>
    <x v="8"/>
    <x v="4"/>
  </r>
  <r>
    <n v="30"/>
    <d v="2059-08-31T00:00:00"/>
    <s v="MC-10"/>
    <s v="15.36N, 64.00W"/>
    <n v="175"/>
    <n v="1010"/>
    <n v="0"/>
    <x v="23"/>
    <s v="Deimos 8"/>
    <n v="2058"/>
    <x v="3"/>
    <x v="4"/>
  </r>
  <r>
    <n v="18"/>
    <d v="2059-04-02T00:00:00"/>
    <s v="MC-29"/>
    <s v="36.28S, 174.75E"/>
    <n v="147"/>
    <n v="12178"/>
    <n v="0"/>
    <x v="3"/>
    <s v="Viking 10"/>
    <n v="2055"/>
    <x v="3"/>
    <x v="6"/>
  </r>
  <r>
    <n v="41"/>
    <d v="2064-02-15T00:00:00"/>
    <s v="MC-01"/>
    <s v="79.40N, 36.97E"/>
    <n v="188"/>
    <n v="13527"/>
    <n v="0"/>
    <x v="19"/>
    <s v="Spirit 5"/>
    <n v="2063"/>
    <x v="15"/>
    <x v="4"/>
  </r>
  <r>
    <n v="85"/>
    <d v="2071-11-18T00:00:00"/>
    <s v="MC-21"/>
    <s v="10.80S, 83.19E"/>
    <n v="188"/>
    <n v="5812"/>
    <n v="0"/>
    <x v="27"/>
    <s v="Phoenix 13"/>
    <n v="2070"/>
    <x v="19"/>
    <x v="4"/>
  </r>
  <r>
    <n v="27"/>
    <d v="2056-03-22T00:00:00"/>
    <s v="MC-30"/>
    <s v="76.89S, 86.58E"/>
    <n v="181"/>
    <n v="1138"/>
    <n v="0"/>
    <x v="15"/>
    <s v="Phobos 6"/>
    <n v="2054"/>
    <x v="1"/>
    <x v="1"/>
  </r>
  <r>
    <n v="77"/>
    <d v="2074-02-04T00:00:00"/>
    <s v="MC-28"/>
    <s v="31.79S, 98.01E"/>
    <n v="12"/>
    <n v="9670"/>
    <n v="9670"/>
    <x v="18"/>
    <s v="Rosetta 27"/>
    <n v="2073"/>
    <x v="11"/>
    <x v="4"/>
  </r>
  <r>
    <n v="39"/>
    <d v="2065-12-08T00:00:00"/>
    <s v="MC-24"/>
    <s v="45.58S, 162.96W"/>
    <n v="63"/>
    <n v="1138"/>
    <n v="1138"/>
    <x v="10"/>
    <s v="Pathfinder 9"/>
    <n v="2062"/>
    <x v="13"/>
    <x v="5"/>
  </r>
  <r>
    <n v="85"/>
    <d v="2072-08-16T00:00:00"/>
    <s v="MC-21"/>
    <s v="11.19S, 78.63E"/>
    <n v="277"/>
    <n v="2324"/>
    <n v="0"/>
    <x v="27"/>
    <s v="Phoenix 13"/>
    <n v="2070"/>
    <x v="5"/>
    <x v="1"/>
  </r>
  <r>
    <n v="39"/>
    <d v="2064-05-15T00:00:00"/>
    <s v="MC-29"/>
    <s v="55.32S, 161.14E"/>
    <n v="47"/>
    <n v="3313"/>
    <n v="3313"/>
    <x v="3"/>
    <s v="Pathfinder 9"/>
    <n v="2062"/>
    <x v="15"/>
    <x v="1"/>
  </r>
  <r>
    <n v="10"/>
    <d v="2057-06-21T00:00:00"/>
    <s v="MC-19"/>
    <s v="26.66S, 44.95W"/>
    <n v="65"/>
    <n v="11382"/>
    <n v="11382"/>
    <x v="14"/>
    <s v="Mariner 15"/>
    <n v="2054"/>
    <x v="16"/>
    <x v="5"/>
  </r>
  <r>
    <n v="34"/>
    <d v="2065-04-24T00:00:00"/>
    <s v="MC-07"/>
    <s v="39.57N, 126.41E"/>
    <n v="137"/>
    <n v="2739"/>
    <n v="0"/>
    <x v="4"/>
    <s v="Deimos 14"/>
    <n v="2060"/>
    <x v="13"/>
    <x v="3"/>
  </r>
  <r>
    <n v="79"/>
    <d v="2075-06-09T00:00:00"/>
    <s v="MC-14"/>
    <s v="19.21N, 131.52E"/>
    <n v="212"/>
    <n v="9670"/>
    <n v="0"/>
    <x v="1"/>
    <s v="Rosetta 29"/>
    <n v="2073"/>
    <x v="2"/>
    <x v="1"/>
  </r>
  <r>
    <n v="82"/>
    <d v="2070-06-30T00:00:00"/>
    <s v="MC-23"/>
    <s v="18.39S, 154.15E"/>
    <n v="75"/>
    <n v="2054"/>
    <n v="2054"/>
    <x v="6"/>
    <s v="Phoenix 7"/>
    <n v="2068"/>
    <x v="10"/>
    <x v="1"/>
  </r>
  <r>
    <n v="54"/>
    <d v="2067-11-07T00:00:00"/>
    <s v="MC-14"/>
    <s v="12.61N, 116.51E"/>
    <n v="29"/>
    <n v="3167"/>
    <n v="3167"/>
    <x v="1"/>
    <s v="Opportunity 6"/>
    <n v="2065"/>
    <x v="8"/>
    <x v="1"/>
  </r>
  <r>
    <n v="73"/>
    <d v="2072-10-31T00:00:00"/>
    <s v="MC-25"/>
    <s v="62.51S, 75.41W"/>
    <n v="34"/>
    <n v="24621"/>
    <n v="24621"/>
    <x v="16"/>
    <s v="Rosetta 20"/>
    <n v="2071"/>
    <x v="5"/>
    <x v="4"/>
  </r>
  <r>
    <n v="32"/>
    <d v="2061-09-21T00:00:00"/>
    <s v="MC-17"/>
    <s v="21.20S, 93.17W"/>
    <n v="67"/>
    <n v="2739"/>
    <n v="2739"/>
    <x v="20"/>
    <s v="Deimos 11"/>
    <n v="2059"/>
    <x v="0"/>
    <x v="1"/>
  </r>
  <r>
    <n v="69"/>
    <d v="2071-10-10T00:00:00"/>
    <s v="MC-02"/>
    <s v="60.89N, 169.62W"/>
    <n v="137"/>
    <n v="5812"/>
    <n v="0"/>
    <x v="29"/>
    <s v="Rosetta 13"/>
    <n v="2069"/>
    <x v="19"/>
    <x v="1"/>
  </r>
  <r>
    <n v="27"/>
    <d v="2062-09-24T00:00:00"/>
    <s v="MC-28"/>
    <s v="56.73S, 109.56E"/>
    <n v="137"/>
    <n v="38630"/>
    <n v="0"/>
    <x v="18"/>
    <s v="Phobos 6"/>
    <n v="2054"/>
    <x v="20"/>
    <x v="8"/>
  </r>
  <r>
    <n v="65"/>
    <d v="2068-11-26T00:00:00"/>
    <s v="MC-11"/>
    <s v="13.56N, 13.78W"/>
    <n v="389"/>
    <n v="629"/>
    <n v="0"/>
    <x v="22"/>
    <s v="Rosetta 8"/>
    <n v="2067"/>
    <x v="18"/>
    <x v="4"/>
  </r>
  <r>
    <n v="72"/>
    <d v="2073-05-09T00:00:00"/>
    <s v="MC-24"/>
    <s v="43.68S, 126.98W"/>
    <n v="188"/>
    <n v="2054"/>
    <n v="0"/>
    <x v="10"/>
    <s v="Rosetta 16"/>
    <n v="2071"/>
    <x v="24"/>
    <x v="1"/>
  </r>
  <r>
    <n v="27"/>
    <d v="2058-08-10T00:00:00"/>
    <s v="MC-30"/>
    <s v="82.13S, 107.72E"/>
    <n v="109"/>
    <n v="11382"/>
    <n v="0"/>
    <x v="15"/>
    <s v="Phobos 6"/>
    <n v="2054"/>
    <x v="4"/>
    <x v="6"/>
  </r>
  <r>
    <n v="5"/>
    <d v="2056-12-06T00:00:00"/>
    <s v="MC-21"/>
    <s v="20.85S, 76.45E"/>
    <n v="47"/>
    <n v="3612"/>
    <n v="3612"/>
    <x v="27"/>
    <s v="Mariner 10"/>
    <n v="2051"/>
    <x v="1"/>
    <x v="3"/>
  </r>
  <r>
    <n v="98"/>
    <d v="2071-02-18T00:00:00"/>
    <s v="MC-28"/>
    <s v="51.43S, 86.95E"/>
    <n v="117"/>
    <n v="13054"/>
    <n v="0"/>
    <x v="18"/>
    <s v="Perseverance 5"/>
    <n v="2070"/>
    <x v="19"/>
    <x v="4"/>
  </r>
  <r>
    <n v="66"/>
    <d v="2072-08-06T00:00:00"/>
    <s v="MC-07"/>
    <s v="36.08N, 139.35E"/>
    <n v="325"/>
    <n v="21171"/>
    <n v="0"/>
    <x v="4"/>
    <s v="Rosetta 9"/>
    <n v="2067"/>
    <x v="5"/>
    <x v="3"/>
  </r>
  <r>
    <n v="4"/>
    <d v="2054-10-26T00:00:00"/>
    <s v="MC-26"/>
    <s v="35.21S, 4.43W"/>
    <n v="157"/>
    <n v="3313"/>
    <n v="0"/>
    <x v="13"/>
    <s v="Mariner 9"/>
    <n v="2051"/>
    <x v="21"/>
    <x v="5"/>
  </r>
  <r>
    <n v="49"/>
    <d v="2068-07-23T00:00:00"/>
    <s v="MC-19"/>
    <s v="20.23S, 20.61W"/>
    <n v="20"/>
    <n v="9074"/>
    <n v="9074"/>
    <x v="14"/>
    <s v="Spirit 16"/>
    <n v="2066"/>
    <x v="18"/>
    <x v="1"/>
  </r>
  <r>
    <n v="1"/>
    <d v="2050-12-30T00:00:00"/>
    <s v="MC-06"/>
    <s v="40.01N, 70.29E"/>
    <n v="96"/>
    <n v="3612"/>
    <n v="3612"/>
    <x v="8"/>
    <s v="Mariner 3"/>
    <n v="2049"/>
    <x v="26"/>
    <x v="4"/>
  </r>
  <r>
    <n v="36"/>
    <d v="2062-06-13T00:00:00"/>
    <s v="MC-08"/>
    <s v="24.66N, 166.27W"/>
    <n v="25"/>
    <n v="4076"/>
    <n v="4076"/>
    <x v="28"/>
    <s v="Pathfinder 3"/>
    <n v="2061"/>
    <x v="20"/>
    <x v="4"/>
  </r>
  <r>
    <n v="99"/>
    <d v="2074-09-29T00:00:00"/>
    <s v="MC-11"/>
    <s v="25.29N, 8.35W"/>
    <n v="43"/>
    <n v="6618"/>
    <n v="6618"/>
    <x v="22"/>
    <s v="Perseverance 6"/>
    <n v="2070"/>
    <x v="11"/>
    <x v="6"/>
  </r>
  <r>
    <n v="85"/>
    <d v="2074-12-07T00:00:00"/>
    <s v="MC-22"/>
    <s v="10.74S, 118.63E"/>
    <n v="389"/>
    <n v="1138"/>
    <n v="0"/>
    <x v="9"/>
    <s v="Phoenix 13"/>
    <n v="2070"/>
    <x v="11"/>
    <x v="6"/>
  </r>
  <r>
    <n v="47"/>
    <d v="2069-07-14T00:00:00"/>
    <s v="MC-12"/>
    <s v="9.34N, 7.36E"/>
    <n v="48"/>
    <n v="3919"/>
    <n v="3919"/>
    <x v="11"/>
    <s v="Spirit 14"/>
    <n v="2065"/>
    <x v="12"/>
    <x v="6"/>
  </r>
  <r>
    <n v="39"/>
    <d v="2064-07-25T00:00:00"/>
    <s v="MC-29"/>
    <s v="44.30S, 175.09E"/>
    <n v="41"/>
    <n v="31157"/>
    <n v="31157"/>
    <x v="3"/>
    <s v="Pathfinder 9"/>
    <n v="2062"/>
    <x v="15"/>
    <x v="1"/>
  </r>
  <r>
    <n v="97"/>
    <d v="2072-12-17T00:00:00"/>
    <s v="MC-01"/>
    <s v="71.85N, 34.03W"/>
    <n v="14"/>
    <n v="14551"/>
    <n v="14551"/>
    <x v="19"/>
    <s v="Perseverance 4"/>
    <n v="2069"/>
    <x v="5"/>
    <x v="5"/>
  </r>
  <r>
    <n v="67"/>
    <d v="2069-11-24T00:00:00"/>
    <s v="MC-26"/>
    <s v="37.99S, 50.93W"/>
    <n v="389"/>
    <n v="6618"/>
    <n v="0"/>
    <x v="13"/>
    <s v="Rosetta 10"/>
    <n v="2068"/>
    <x v="12"/>
    <x v="4"/>
  </r>
  <r>
    <n v="50"/>
    <d v="2065-09-22T00:00:00"/>
    <s v="MC-15"/>
    <s v="19.31N, 151.82E"/>
    <n v="52"/>
    <n v="4731"/>
    <n v="4731"/>
    <x v="12"/>
    <s v="Opportunity 2"/>
    <n v="2064"/>
    <x v="13"/>
    <x v="4"/>
  </r>
  <r>
    <n v="65"/>
    <d v="2069-07-06T00:00:00"/>
    <s v="MC-19"/>
    <s v="12.45S, 9.38W"/>
    <n v="90"/>
    <n v="5255"/>
    <n v="5255"/>
    <x v="14"/>
    <s v="Rosetta 8"/>
    <n v="2067"/>
    <x v="12"/>
    <x v="1"/>
  </r>
  <r>
    <n v="76"/>
    <d v="2074-03-17T00:00:00"/>
    <s v="MC-02"/>
    <s v="49.86N, 169.82W"/>
    <n v="204"/>
    <n v="50510"/>
    <n v="0"/>
    <x v="29"/>
    <s v="Rosetta 25"/>
    <n v="2072"/>
    <x v="11"/>
    <x v="1"/>
  </r>
  <r>
    <n v="22"/>
    <d v="2057-06-02T00:00:00"/>
    <s v="MC-20"/>
    <s v="4.13S, 31.33E"/>
    <n v="181"/>
    <n v="1267"/>
    <n v="0"/>
    <x v="26"/>
    <s v="Phobos 1"/>
    <n v="2053"/>
    <x v="16"/>
    <x v="6"/>
  </r>
  <r>
    <n v="31"/>
    <d v="2061-11-03T00:00:00"/>
    <s v="MC-03"/>
    <s v="44.62N, 74.12W"/>
    <n v="212"/>
    <n v="18486"/>
    <n v="0"/>
    <x v="24"/>
    <s v="Deimos 10"/>
    <n v="2059"/>
    <x v="0"/>
    <x v="1"/>
  </r>
  <r>
    <n v="69"/>
    <d v="2070-05-22T00:00:00"/>
    <s v="MC-07"/>
    <s v="62.01N, 164.60E"/>
    <n v="181"/>
    <n v="33322"/>
    <n v="0"/>
    <x v="4"/>
    <s v="Rosetta 13"/>
    <n v="2069"/>
    <x v="10"/>
    <x v="4"/>
  </r>
  <r>
    <n v="22"/>
    <d v="2055-03-23T00:00:00"/>
    <s v="MC-21"/>
    <s v="3.37S, 62.55E"/>
    <n v="103"/>
    <n v="5255"/>
    <n v="0"/>
    <x v="27"/>
    <s v="Phobos 1"/>
    <n v="2053"/>
    <x v="9"/>
    <x v="1"/>
  </r>
  <r>
    <n v="42"/>
    <d v="2064-09-08T00:00:00"/>
    <s v="MC-08"/>
    <s v="24.72N, 178.69W"/>
    <n v="163"/>
    <n v="756"/>
    <n v="0"/>
    <x v="28"/>
    <s v="Spirit 6"/>
    <n v="2063"/>
    <x v="15"/>
    <x v="4"/>
  </r>
  <r>
    <n v="2"/>
    <d v="2053-11-06T00:00:00"/>
    <s v="MC-15"/>
    <s v="21.58N, 141.62E"/>
    <n v="157"/>
    <n v="6205"/>
    <n v="0"/>
    <x v="12"/>
    <s v="Mariner 6"/>
    <n v="2050"/>
    <x v="22"/>
    <x v="5"/>
  </r>
  <r>
    <n v="94"/>
    <d v="2071-01-05T00:00:00"/>
    <s v="MC-29"/>
    <s v="56.63S, 136.33E"/>
    <n v="96"/>
    <n v="1656"/>
    <n v="1656"/>
    <x v="3"/>
    <s v="Dawn 4"/>
    <n v="2066"/>
    <x v="19"/>
    <x v="3"/>
  </r>
  <r>
    <n v="19"/>
    <d v="2057-12-10T00:00:00"/>
    <s v="MC-07"/>
    <s v="38.35N, 165.47E"/>
    <n v="45"/>
    <n v="4235"/>
    <n v="4235"/>
    <x v="4"/>
    <s v="Viking 13"/>
    <n v="2056"/>
    <x v="16"/>
    <x v="4"/>
  </r>
  <r>
    <n v="41"/>
    <d v="2067-08-16T00:00:00"/>
    <s v="MC-01"/>
    <s v="70.52N, 22.21E"/>
    <n v="196"/>
    <n v="21171"/>
    <n v="0"/>
    <x v="19"/>
    <s v="Spirit 5"/>
    <n v="2063"/>
    <x v="8"/>
    <x v="6"/>
  </r>
  <r>
    <n v="8"/>
    <d v="2054-08-24T00:00:00"/>
    <s v="MC-27"/>
    <s v="33.90S, 50.65E"/>
    <n v="128"/>
    <n v="11771"/>
    <n v="0"/>
    <x v="17"/>
    <s v="Mariner 13"/>
    <n v="2053"/>
    <x v="21"/>
    <x v="4"/>
  </r>
  <r>
    <n v="28"/>
    <d v="2060-02-25T00:00:00"/>
    <s v="MC-30"/>
    <s v="66.87S, 53.30W"/>
    <n v="241"/>
    <n v="2461"/>
    <n v="0"/>
    <x v="15"/>
    <s v="Deimos 3"/>
    <n v="2058"/>
    <x v="14"/>
    <x v="1"/>
  </r>
  <r>
    <n v="29"/>
    <d v="2059-09-05T00:00:00"/>
    <s v="MC-24"/>
    <s v="39.14S, 142.69W"/>
    <n v="80"/>
    <n v="17000"/>
    <n v="17000"/>
    <x v="10"/>
    <s v="Deimos 4"/>
    <n v="2058"/>
    <x v="3"/>
    <x v="4"/>
  </r>
  <r>
    <n v="39"/>
    <d v="2067-12-23T00:00:00"/>
    <s v="MC-24"/>
    <s v="41.08S, 168.59W"/>
    <n v="50"/>
    <n v="1010"/>
    <n v="1010"/>
    <x v="10"/>
    <s v="Pathfinder 9"/>
    <n v="2062"/>
    <x v="8"/>
    <x v="3"/>
  </r>
  <r>
    <n v="5"/>
    <d v="2055-11-21T00:00:00"/>
    <s v="MC-21"/>
    <s v="6.62S, 54.57E"/>
    <n v="157"/>
    <n v="5622"/>
    <n v="0"/>
    <x v="27"/>
    <s v="Mariner 10"/>
    <n v="2051"/>
    <x v="9"/>
    <x v="6"/>
  </r>
  <r>
    <n v="41"/>
    <d v="2067-12-22T00:00:00"/>
    <s v="MC-01"/>
    <s v="66.21N, 30.12E"/>
    <n v="50"/>
    <n v="4902"/>
    <n v="4902"/>
    <x v="19"/>
    <s v="Spirit 5"/>
    <n v="2063"/>
    <x v="8"/>
    <x v="6"/>
  </r>
  <r>
    <n v="38"/>
    <d v="2062-11-13T00:00:00"/>
    <s v="MC-01"/>
    <s v="82.80N, 108.41W"/>
    <n v="292"/>
    <n v="8255"/>
    <n v="0"/>
    <x v="19"/>
    <s v="Pathfinder 7"/>
    <n v="2062"/>
    <x v="20"/>
    <x v="9"/>
  </r>
  <r>
    <n v="8"/>
    <d v="2056-04-21T00:00:00"/>
    <s v="MC-27"/>
    <s v="58.16S, 47.10E"/>
    <n v="133"/>
    <n v="15700"/>
    <n v="0"/>
    <x v="17"/>
    <s v="Mariner 13"/>
    <n v="2053"/>
    <x v="1"/>
    <x v="5"/>
  </r>
  <r>
    <n v="42"/>
    <d v="2071-04-23T00:00:00"/>
    <s v="MC-15"/>
    <s v="24.97N, 167.62E"/>
    <n v="41"/>
    <n v="9985"/>
    <n v="9985"/>
    <x v="12"/>
    <s v="Spirit 6"/>
    <n v="2063"/>
    <x v="19"/>
    <x v="8"/>
  </r>
  <r>
    <n v="55"/>
    <d v="2067-09-06T00:00:00"/>
    <s v="MC-07"/>
    <s v="54.92N, 157.89E"/>
    <n v="106"/>
    <n v="7512"/>
    <n v="0"/>
    <x v="4"/>
    <s v="Opportunity 7"/>
    <n v="2066"/>
    <x v="8"/>
    <x v="4"/>
  </r>
  <r>
    <n v="22"/>
    <d v="2056-12-12T00:00:00"/>
    <s v="MC-12"/>
    <s v="7.07N, 30.13E"/>
    <n v="152"/>
    <n v="629"/>
    <n v="0"/>
    <x v="11"/>
    <s v="Phobos 1"/>
    <n v="2053"/>
    <x v="1"/>
    <x v="5"/>
  </r>
  <r>
    <n v="27"/>
    <d v="2057-05-11T00:00:00"/>
    <s v="MC-30"/>
    <s v="70.39S, 84.10E"/>
    <n v="204"/>
    <n v="4235"/>
    <n v="0"/>
    <x v="15"/>
    <s v="Phobos 6"/>
    <n v="2054"/>
    <x v="16"/>
    <x v="5"/>
  </r>
  <r>
    <n v="79"/>
    <d v="2075-04-02T00:00:00"/>
    <s v="MC-14"/>
    <s v="19.66N, 120.23E"/>
    <n v="20"/>
    <n v="11011"/>
    <n v="11011"/>
    <x v="1"/>
    <s v="Rosetta 29"/>
    <n v="2073"/>
    <x v="2"/>
    <x v="1"/>
  </r>
  <r>
    <n v="55"/>
    <d v="2068-07-16T00:00:00"/>
    <s v="MC-15"/>
    <s v="21.69N, 163.20E"/>
    <n v="277"/>
    <n v="1788"/>
    <n v="0"/>
    <x v="12"/>
    <s v="Opportunity 7"/>
    <n v="2066"/>
    <x v="18"/>
    <x v="1"/>
  </r>
  <r>
    <n v="27"/>
    <d v="2061-04-09T00:00:00"/>
    <s v="MC-30"/>
    <s v="71.90S, 110.99E"/>
    <n v="106"/>
    <n v="10654"/>
    <n v="0"/>
    <x v="15"/>
    <s v="Phobos 6"/>
    <n v="2054"/>
    <x v="0"/>
    <x v="0"/>
  </r>
  <r>
    <n v="39"/>
    <d v="2063-10-25T00:00:00"/>
    <s v="MC-24"/>
    <s v="47.71S, 167.17W"/>
    <n v="29"/>
    <n v="2054"/>
    <n v="2054"/>
    <x v="10"/>
    <s v="Pathfinder 9"/>
    <n v="2062"/>
    <x v="23"/>
    <x v="4"/>
  </r>
  <r>
    <n v="4"/>
    <d v="2053-02-21T00:00:00"/>
    <s v="MC-26"/>
    <s v="45.98S, 18.91W"/>
    <n v="17"/>
    <n v="26004"/>
    <n v="26004"/>
    <x v="13"/>
    <s v="Mariner 9"/>
    <n v="2051"/>
    <x v="22"/>
    <x v="1"/>
  </r>
  <r>
    <n v="27"/>
    <d v="2062-04-15T00:00:00"/>
    <s v="MC-28"/>
    <s v="62.03S, 87.28E"/>
    <n v="82"/>
    <n v="6618"/>
    <n v="6618"/>
    <x v="18"/>
    <s v="Phobos 6"/>
    <n v="2054"/>
    <x v="20"/>
    <x v="8"/>
  </r>
  <r>
    <n v="28"/>
    <d v="2062-05-15T00:00:00"/>
    <s v="MC-30"/>
    <s v="77.38S, 73.17W"/>
    <n v="59"/>
    <n v="6409"/>
    <n v="6409"/>
    <x v="15"/>
    <s v="Deimos 3"/>
    <n v="2058"/>
    <x v="20"/>
    <x v="6"/>
  </r>
  <r>
    <n v="17"/>
    <d v="2056-08-03T00:00:00"/>
    <s v="MC-13"/>
    <s v="13.82N, 76.55E"/>
    <n v="27"/>
    <n v="9985"/>
    <n v="9985"/>
    <x v="0"/>
    <s v="Viking 8"/>
    <n v="2054"/>
    <x v="1"/>
    <x v="1"/>
  </r>
  <r>
    <n v="42"/>
    <d v="2067-01-22T00:00:00"/>
    <s v="MC-07"/>
    <s v="36.75N, 168.78E"/>
    <n v="72"/>
    <n v="19313"/>
    <n v="19313"/>
    <x v="4"/>
    <s v="Spirit 6"/>
    <n v="2063"/>
    <x v="8"/>
    <x v="6"/>
  </r>
  <r>
    <n v="44"/>
    <d v="2072-05-12T00:00:00"/>
    <s v="MC-01"/>
    <s v="84.86N, 121.12E"/>
    <n v="204"/>
    <n v="4731"/>
    <n v="0"/>
    <x v="19"/>
    <s v="Spirit 11"/>
    <n v="2064"/>
    <x v="5"/>
    <x v="8"/>
  </r>
  <r>
    <n v="25"/>
    <d v="2055-07-25T00:00:00"/>
    <s v="MC-24"/>
    <s v="48.34S, 158.23W"/>
    <n v="36"/>
    <n v="4398"/>
    <n v="4398"/>
    <x v="10"/>
    <s v="Phobos 4"/>
    <n v="2054"/>
    <x v="9"/>
    <x v="4"/>
  </r>
  <r>
    <n v="38"/>
    <d v="2064-08-28T00:00:00"/>
    <s v="MC-01"/>
    <s v="86.79N, 121.90W"/>
    <n v="128"/>
    <n v="3167"/>
    <n v="0"/>
    <x v="19"/>
    <s v="Pathfinder 7"/>
    <n v="2062"/>
    <x v="15"/>
    <x v="1"/>
  </r>
  <r>
    <n v="45"/>
    <d v="2067-10-29T00:00:00"/>
    <s v="MC-13"/>
    <s v="15.10N, 49.72E"/>
    <n v="524"/>
    <n v="7052"/>
    <n v="0"/>
    <x v="0"/>
    <s v="Spirit 12"/>
    <n v="2064"/>
    <x v="8"/>
    <x v="5"/>
  </r>
  <r>
    <n v="99"/>
    <d v="2073-09-21T00:00:00"/>
    <s v="MC-04"/>
    <s v="51.02N, 5.21W"/>
    <n v="204"/>
    <n v="13527"/>
    <n v="0"/>
    <x v="7"/>
    <s v="Perseverance 6"/>
    <n v="2070"/>
    <x v="24"/>
    <x v="5"/>
  </r>
  <r>
    <n v="76"/>
    <d v="2075-02-07T00:00:00"/>
    <s v="MC-15"/>
    <s v="26.39N, 153.96E"/>
    <n v="117"/>
    <n v="14551"/>
    <n v="0"/>
    <x v="12"/>
    <s v="Rosetta 25"/>
    <n v="2072"/>
    <x v="2"/>
    <x v="5"/>
  </r>
  <r>
    <n v="44"/>
    <d v="2068-04-22T00:00:00"/>
    <s v="MC-01"/>
    <s v="85.51N, 121.02E"/>
    <n v="389"/>
    <n v="3612"/>
    <n v="0"/>
    <x v="19"/>
    <s v="Spirit 11"/>
    <n v="2064"/>
    <x v="18"/>
    <x v="6"/>
  </r>
  <r>
    <n v="60"/>
    <d v="2072-02-12T00:00:00"/>
    <s v="MC-26"/>
    <s v="44.79S, 34.95W"/>
    <n v="77"/>
    <n v="33322"/>
    <n v="33322"/>
    <x v="13"/>
    <s v="Opportunity 18"/>
    <n v="2069"/>
    <x v="5"/>
    <x v="5"/>
  </r>
  <r>
    <n v="92"/>
    <d v="2074-11-08T00:00:00"/>
    <s v="MC-05"/>
    <s v="60.54N, 49.90E"/>
    <n v="702"/>
    <n v="24621"/>
    <n v="0"/>
    <x v="2"/>
    <s v="Phoenix 28"/>
    <n v="2073"/>
    <x v="11"/>
    <x v="4"/>
  </r>
  <r>
    <n v="36"/>
    <d v="2062-04-26T00:00:00"/>
    <s v="MC-08"/>
    <s v="27.38N, 163.62W"/>
    <n v="15"/>
    <n v="1010"/>
    <n v="1010"/>
    <x v="28"/>
    <s v="Pathfinder 3"/>
    <n v="2061"/>
    <x v="20"/>
    <x v="4"/>
  </r>
  <r>
    <n v="83"/>
    <d v="2071-12-23T00:00:00"/>
    <s v="MC-06"/>
    <s v="45.15N, 67.54E"/>
    <n v="221"/>
    <n v="2188"/>
    <n v="0"/>
    <x v="8"/>
    <s v="Phoenix 11"/>
    <n v="2069"/>
    <x v="19"/>
    <x v="1"/>
  </r>
  <r>
    <n v="76"/>
    <d v="2073-07-08T00:00:00"/>
    <s v="MC-08"/>
    <s v="27.78N, 173.82W"/>
    <n v="39"/>
    <n v="8000"/>
    <n v="8000"/>
    <x v="28"/>
    <s v="Rosetta 25"/>
    <n v="2072"/>
    <x v="24"/>
    <x v="4"/>
  </r>
  <r>
    <n v="98"/>
    <d v="2072-05-31T00:00:00"/>
    <s v="MC-21"/>
    <s v="29.32S, 70.03E"/>
    <n v="702"/>
    <n v="3461"/>
    <n v="0"/>
    <x v="27"/>
    <s v="Perseverance 5"/>
    <n v="2070"/>
    <x v="5"/>
    <x v="1"/>
  </r>
  <r>
    <n v="42"/>
    <d v="2067-12-30T00:00:00"/>
    <s v="MC-15"/>
    <s v="12.62N, 172.27E"/>
    <n v="50"/>
    <n v="8791"/>
    <n v="8791"/>
    <x v="12"/>
    <s v="Spirit 6"/>
    <n v="2063"/>
    <x v="8"/>
    <x v="6"/>
  </r>
  <r>
    <n v="39"/>
    <d v="2064-04-13T00:00:00"/>
    <s v="MC-24"/>
    <s v="47.25S, 159.31W"/>
    <n v="152"/>
    <n v="35789"/>
    <n v="0"/>
    <x v="10"/>
    <s v="Pathfinder 9"/>
    <n v="2062"/>
    <x v="15"/>
    <x v="1"/>
  </r>
  <r>
    <n v="90"/>
    <d v="2075-05-06T00:00:00"/>
    <s v="MC-30"/>
    <s v="67.71S, 160.69W"/>
    <n v="15"/>
    <n v="33322"/>
    <n v="33322"/>
    <x v="15"/>
    <s v="Phoenix 23"/>
    <n v="2072"/>
    <x v="2"/>
    <x v="5"/>
  </r>
  <r>
    <n v="100"/>
    <d v="2071-12-18T00:00:00"/>
    <s v="MC-30"/>
    <s v="68.88S, 161.08W"/>
    <n v="702"/>
    <n v="629"/>
    <n v="0"/>
    <x v="15"/>
    <s v="Perseverance 7"/>
    <n v="2070"/>
    <x v="19"/>
    <x v="4"/>
  </r>
  <r>
    <n v="30"/>
    <d v="2060-12-15T00:00:00"/>
    <s v="MC-10"/>
    <s v="4.43N, 86.42W"/>
    <n v="93"/>
    <n v="4398"/>
    <n v="4398"/>
    <x v="23"/>
    <s v="Deimos 8"/>
    <n v="2058"/>
    <x v="14"/>
    <x v="1"/>
  </r>
  <r>
    <n v="22"/>
    <d v="2055-10-08T00:00:00"/>
    <s v="MC-21"/>
    <s v="6.13S, 49.21E"/>
    <n v="231"/>
    <n v="3313"/>
    <n v="0"/>
    <x v="27"/>
    <s v="Phobos 1"/>
    <n v="2053"/>
    <x v="9"/>
    <x v="1"/>
  </r>
  <r>
    <n v="85"/>
    <d v="2071-07-27T00:00:00"/>
    <s v="MC-22"/>
    <s v="2.83S, 109.29E"/>
    <n v="524"/>
    <n v="2739"/>
    <n v="0"/>
    <x v="9"/>
    <s v="Phoenix 13"/>
    <n v="2070"/>
    <x v="19"/>
    <x v="4"/>
  </r>
  <r>
    <n v="32"/>
    <d v="2067-12-09T00:00:00"/>
    <s v="MC-25"/>
    <s v="34.87S, 81.15W"/>
    <n v="572"/>
    <n v="7752"/>
    <n v="0"/>
    <x v="16"/>
    <s v="Deimos 11"/>
    <n v="2059"/>
    <x v="8"/>
    <x v="8"/>
  </r>
  <r>
    <n v="69"/>
    <d v="2074-11-01T00:00:00"/>
    <s v="MC-07"/>
    <s v="63.70N, 151.21E"/>
    <n v="96"/>
    <n v="41937"/>
    <n v="41937"/>
    <x v="4"/>
    <s v="Rosetta 13"/>
    <n v="2069"/>
    <x v="11"/>
    <x v="3"/>
  </r>
  <r>
    <n v="4"/>
    <d v="2055-01-30T00:00:00"/>
    <s v="MC-19"/>
    <s v="27.81S, 22.05W"/>
    <n v="77"/>
    <n v="8791"/>
    <n v="8791"/>
    <x v="14"/>
    <s v="Mariner 9"/>
    <n v="2051"/>
    <x v="9"/>
    <x v="6"/>
  </r>
  <r>
    <n v="84"/>
    <d v="2070-09-10T00:00:00"/>
    <s v="MC-07"/>
    <s v="51.69N, 139.81E"/>
    <n v="142"/>
    <n v="29243"/>
    <n v="0"/>
    <x v="4"/>
    <s v="Phoenix 12"/>
    <n v="2069"/>
    <x v="10"/>
    <x v="4"/>
  </r>
  <r>
    <n v="42"/>
    <d v="2068-08-07T00:00:00"/>
    <s v="MC-15"/>
    <s v="25.80N, 170.41E"/>
    <n v="307"/>
    <n v="3764"/>
    <n v="0"/>
    <x v="12"/>
    <s v="Spirit 6"/>
    <n v="2063"/>
    <x v="18"/>
    <x v="3"/>
  </r>
  <r>
    <n v="96"/>
    <d v="2068-07-30T00:00:00"/>
    <s v="MC-01"/>
    <s v="71.64N, 169.35W"/>
    <n v="142"/>
    <n v="31157"/>
    <n v="0"/>
    <x v="19"/>
    <s v="Dawn 9"/>
    <n v="2067"/>
    <x v="18"/>
    <x v="4"/>
  </r>
  <r>
    <n v="4"/>
    <d v="2053-08-06T00:00:00"/>
    <s v="MC-26"/>
    <s v="39.12S, 26.10W"/>
    <n v="12"/>
    <n v="16330"/>
    <n v="16330"/>
    <x v="13"/>
    <s v="Mariner 9"/>
    <n v="2051"/>
    <x v="22"/>
    <x v="1"/>
  </r>
  <r>
    <n v="95"/>
    <d v="2073-06-04T00:00:00"/>
    <s v="MC-10"/>
    <s v="4.44N, 62.98W"/>
    <n v="120"/>
    <n v="2188"/>
    <n v="0"/>
    <x v="23"/>
    <s v="Dawn 6"/>
    <n v="2067"/>
    <x v="24"/>
    <x v="7"/>
  </r>
  <r>
    <n v="85"/>
    <d v="2075-05-09T00:00:00"/>
    <s v="MC-13"/>
    <s v="5.20N, 87.11E"/>
    <n v="175"/>
    <n v="1526"/>
    <n v="0"/>
    <x v="0"/>
    <s v="Phoenix 13"/>
    <n v="2070"/>
    <x v="2"/>
    <x v="3"/>
  </r>
  <r>
    <n v="80"/>
    <d v="2069-03-09T00:00:00"/>
    <s v="MC-02"/>
    <s v="41.17N, 162.65W"/>
    <n v="181"/>
    <n v="3612"/>
    <n v="0"/>
    <x v="29"/>
    <s v="Phoenix 2"/>
    <n v="2067"/>
    <x v="12"/>
    <x v="1"/>
  </r>
  <r>
    <n v="17"/>
    <d v="2056-05-07T00:00:00"/>
    <s v="MC-06"/>
    <s v="37.17N, 101.85E"/>
    <n v="52"/>
    <n v="24621"/>
    <n v="24621"/>
    <x v="8"/>
    <s v="Viking 8"/>
    <n v="2054"/>
    <x v="1"/>
    <x v="1"/>
  </r>
  <r>
    <n v="56"/>
    <d v="2075-02-26T00:00:00"/>
    <s v="MC-18"/>
    <s v="21.53S, 86.89W"/>
    <n v="524"/>
    <n v="10313"/>
    <n v="0"/>
    <x v="25"/>
    <s v="Opportunity 10"/>
    <n v="2067"/>
    <x v="2"/>
    <x v="8"/>
  </r>
  <r>
    <n v="51"/>
    <d v="2065-04-08T00:00:00"/>
    <s v="MC-26"/>
    <s v="38.08S, 54.23W"/>
    <n v="175"/>
    <n v="4902"/>
    <n v="0"/>
    <x v="13"/>
    <s v="Opportunity 3"/>
    <n v="2064"/>
    <x v="13"/>
    <x v="4"/>
  </r>
  <r>
    <n v="95"/>
    <d v="2073-08-19T00:00:00"/>
    <s v="MC-10"/>
    <s v="26.61N, 85.14W"/>
    <n v="128"/>
    <n v="3764"/>
    <n v="0"/>
    <x v="23"/>
    <s v="Dawn 6"/>
    <n v="2067"/>
    <x v="24"/>
    <x v="7"/>
  </r>
  <r>
    <n v="32"/>
    <d v="2063-07-21T00:00:00"/>
    <s v="MC-25"/>
    <s v="55.76S, 118.10W"/>
    <n v="9"/>
    <n v="38630"/>
    <n v="38630"/>
    <x v="16"/>
    <s v="Deimos 11"/>
    <n v="2059"/>
    <x v="23"/>
    <x v="6"/>
  </r>
  <r>
    <n v="47"/>
    <d v="2071-03-07T00:00:00"/>
    <s v="MC-11"/>
    <s v="18.40N, 23.13W"/>
    <n v="47"/>
    <n v="4235"/>
    <n v="4235"/>
    <x v="22"/>
    <s v="Spirit 14"/>
    <n v="2065"/>
    <x v="19"/>
    <x v="7"/>
  </r>
  <r>
    <n v="8"/>
    <d v="2055-12-31T00:00:00"/>
    <s v="MC-30"/>
    <s v="79.76S, 40.21E"/>
    <n v="15"/>
    <n v="3167"/>
    <n v="3167"/>
    <x v="15"/>
    <s v="Mariner 13"/>
    <n v="2053"/>
    <x v="9"/>
    <x v="1"/>
  </r>
  <r>
    <n v="22"/>
    <d v="2055-01-25T00:00:00"/>
    <s v="MC-20"/>
    <s v="14.16S, 18.15E"/>
    <n v="292"/>
    <n v="8255"/>
    <n v="0"/>
    <x v="26"/>
    <s v="Phobos 1"/>
    <n v="2053"/>
    <x v="9"/>
    <x v="1"/>
  </r>
  <r>
    <n v="82"/>
    <d v="2071-10-06T00:00:00"/>
    <s v="MC-29"/>
    <s v="40.27S, 150.74E"/>
    <n v="231"/>
    <n v="9670"/>
    <n v="0"/>
    <x v="3"/>
    <s v="Phoenix 7"/>
    <n v="2068"/>
    <x v="19"/>
    <x v="5"/>
  </r>
  <r>
    <n v="7"/>
    <d v="2057-03-25T00:00:00"/>
    <s v="MC-03"/>
    <s v="59.26N, 63.08W"/>
    <n v="50"/>
    <n v="21171"/>
    <n v="21171"/>
    <x v="24"/>
    <s v="Mariner 12"/>
    <n v="2053"/>
    <x v="16"/>
    <x v="6"/>
  </r>
  <r>
    <n v="41"/>
    <d v="2070-09-05T00:00:00"/>
    <s v="MC-05"/>
    <s v="55.71N, 14.99E"/>
    <n v="196"/>
    <n v="756"/>
    <n v="0"/>
    <x v="2"/>
    <s v="Spirit 5"/>
    <n v="2063"/>
    <x v="10"/>
    <x v="0"/>
  </r>
  <r>
    <n v="44"/>
    <d v="2071-01-14T00:00:00"/>
    <s v="MC-01"/>
    <s v="68.47N, 109.06E"/>
    <n v="9"/>
    <n v="7752"/>
    <n v="7752"/>
    <x v="19"/>
    <s v="Spirit 11"/>
    <n v="2064"/>
    <x v="19"/>
    <x v="0"/>
  </r>
  <r>
    <n v="88"/>
    <d v="2073-09-24T00:00:00"/>
    <s v="MC-19"/>
    <s v="16.04S, 20.74W"/>
    <n v="25"/>
    <n v="2188"/>
    <n v="2188"/>
    <x v="14"/>
    <s v="Phoenix 19"/>
    <n v="2071"/>
    <x v="24"/>
    <x v="1"/>
  </r>
  <r>
    <n v="41"/>
    <d v="2064-11-11T00:00:00"/>
    <s v="MC-05"/>
    <s v="63.16N, 51.26E"/>
    <n v="631"/>
    <n v="6409"/>
    <n v="0"/>
    <x v="2"/>
    <s v="Spirit 5"/>
    <n v="2063"/>
    <x v="15"/>
    <x v="4"/>
  </r>
  <r>
    <n v="35"/>
    <d v="2064-03-20T00:00:00"/>
    <s v="MC-17"/>
    <s v="17.84S, 107.94W"/>
    <n v="52"/>
    <n v="7052"/>
    <n v="7052"/>
    <x v="20"/>
    <s v="Pathfinder 2"/>
    <n v="2060"/>
    <x v="15"/>
    <x v="6"/>
  </r>
  <r>
    <n v="17"/>
    <d v="2063-01-13T00:00:00"/>
    <s v="MC-06"/>
    <s v="41.06N, 84.44E"/>
    <n v="54"/>
    <n v="1010"/>
    <n v="1010"/>
    <x v="8"/>
    <s v="Viking 8"/>
    <n v="2054"/>
    <x v="23"/>
    <x v="10"/>
  </r>
  <r>
    <n v="69"/>
    <d v="2070-02-06T00:00:00"/>
    <s v="MC-01"/>
    <s v="88.09N, 175.07W"/>
    <n v="1270"/>
    <n v="1656"/>
    <n v="0"/>
    <x v="19"/>
    <s v="Rosetta 13"/>
    <n v="2069"/>
    <x v="10"/>
    <x v="4"/>
  </r>
  <r>
    <n v="1"/>
    <d v="2051-02-20T00:00:00"/>
    <s v="MC-06"/>
    <s v="61.37N, 80.47E"/>
    <n v="32"/>
    <n v="629"/>
    <n v="629"/>
    <x v="8"/>
    <s v="Mariner 3"/>
    <n v="2049"/>
    <x v="27"/>
    <x v="1"/>
  </r>
  <r>
    <n v="43"/>
    <d v="2064-10-21T00:00:00"/>
    <s v="MC-17"/>
    <s v="22.76S, 98.57W"/>
    <n v="482"/>
    <n v="10313"/>
    <n v="0"/>
    <x v="20"/>
    <s v="Spirit 7"/>
    <n v="2063"/>
    <x v="15"/>
    <x v="4"/>
  </r>
  <r>
    <n v="85"/>
    <d v="2071-06-08T00:00:00"/>
    <s v="MC-14"/>
    <s v="6.35N, 119.47E"/>
    <n v="67"/>
    <n v="6409"/>
    <n v="6409"/>
    <x v="1"/>
    <s v="Phoenix 13"/>
    <n v="2070"/>
    <x v="19"/>
    <x v="4"/>
  </r>
  <r>
    <n v="56"/>
    <d v="2068-08-21T00:00:00"/>
    <s v="MC-18"/>
    <s v="29.11S, 64.12W"/>
    <n v="15"/>
    <n v="4563"/>
    <n v="4563"/>
    <x v="25"/>
    <s v="Opportunity 10"/>
    <n v="2067"/>
    <x v="18"/>
    <x v="4"/>
  </r>
  <r>
    <n v="11"/>
    <d v="2056-10-20T00:00:00"/>
    <s v="MC-26"/>
    <s v="59.74S, 29.43W"/>
    <n v="90"/>
    <n v="13527"/>
    <n v="13527"/>
    <x v="13"/>
    <s v="Mariner 16"/>
    <n v="2055"/>
    <x v="1"/>
    <x v="4"/>
  </r>
  <r>
    <n v="80"/>
    <d v="2068-09-12T00:00:00"/>
    <s v="MC-02"/>
    <s v="42.19N, 166.67W"/>
    <n v="54"/>
    <n v="5436"/>
    <n v="5436"/>
    <x v="29"/>
    <s v="Phoenix 2"/>
    <n v="2067"/>
    <x v="18"/>
    <x v="4"/>
  </r>
  <r>
    <n v="44"/>
    <d v="2067-03-24T00:00:00"/>
    <s v="MC-01"/>
    <s v="86.02N, 150.93E"/>
    <n v="169"/>
    <n v="1010"/>
    <n v="0"/>
    <x v="19"/>
    <s v="Spirit 11"/>
    <n v="2064"/>
    <x v="8"/>
    <x v="5"/>
  </r>
  <r>
    <n v="5"/>
    <d v="2059-10-12T00:00:00"/>
    <s v="MC-20"/>
    <s v="15.49S, 43.99E"/>
    <n v="117"/>
    <n v="4563"/>
    <n v="0"/>
    <x v="26"/>
    <s v="Mariner 10"/>
    <n v="2051"/>
    <x v="3"/>
    <x v="8"/>
  </r>
  <r>
    <n v="44"/>
    <d v="2066-02-25T00:00:00"/>
    <s v="MC-01"/>
    <s v="69.89N, 110.92E"/>
    <n v="25"/>
    <n v="2324"/>
    <n v="2324"/>
    <x v="19"/>
    <s v="Spirit 11"/>
    <n v="2064"/>
    <x v="17"/>
    <x v="1"/>
  </r>
  <r>
    <n v="5"/>
    <d v="2057-11-21T00:00:00"/>
    <s v="MC-21"/>
    <s v="13.22S, 82.01E"/>
    <n v="32"/>
    <n v="9074"/>
    <n v="9074"/>
    <x v="27"/>
    <s v="Mariner 10"/>
    <n v="2051"/>
    <x v="16"/>
    <x v="7"/>
  </r>
  <r>
    <n v="78"/>
    <d v="2075-06-02T00:00:00"/>
    <s v="MC-16"/>
    <s v="10.22S, 175.76W"/>
    <n v="113"/>
    <n v="5076"/>
    <n v="0"/>
    <x v="21"/>
    <s v="Rosetta 28"/>
    <n v="2073"/>
    <x v="2"/>
    <x v="1"/>
  </r>
  <r>
    <n v="37"/>
    <d v="2062-11-05T00:00:00"/>
    <s v="MC-22"/>
    <s v="3.68S, 124.14E"/>
    <n v="45"/>
    <n v="2054"/>
    <n v="2054"/>
    <x v="9"/>
    <s v="Pathfinder 5"/>
    <n v="2061"/>
    <x v="20"/>
    <x v="4"/>
  </r>
  <r>
    <n v="92"/>
    <d v="2075-07-27T00:00:00"/>
    <s v="MC-01"/>
    <s v="76.41N, 68.01E"/>
    <n v="157"/>
    <n v="8000"/>
    <n v="0"/>
    <x v="19"/>
    <s v="Phoenix 28"/>
    <n v="2073"/>
    <x v="2"/>
    <x v="1"/>
  </r>
  <r>
    <n v="69"/>
    <d v="2072-10-14T00:00:00"/>
    <s v="MC-01"/>
    <s v="73.43N, 172.96E"/>
    <n v="70"/>
    <n v="29243"/>
    <n v="29243"/>
    <x v="19"/>
    <s v="Rosetta 13"/>
    <n v="2069"/>
    <x v="5"/>
    <x v="5"/>
  </r>
  <r>
    <n v="28"/>
    <d v="2062-03-26T00:00:00"/>
    <s v="MC-30"/>
    <s v="71.37S, 45.27W"/>
    <n v="221"/>
    <n v="629"/>
    <n v="0"/>
    <x v="15"/>
    <s v="Deimos 3"/>
    <n v="2058"/>
    <x v="20"/>
    <x v="6"/>
  </r>
  <r>
    <n v="64"/>
    <d v="2069-10-25T00:00:00"/>
    <s v="MC-28"/>
    <s v="43.10S, 74.67E"/>
    <n v="45"/>
    <n v="3167"/>
    <n v="3167"/>
    <x v="18"/>
    <s v="Rosetta 7"/>
    <n v="2067"/>
    <x v="12"/>
    <x v="1"/>
  </r>
  <r>
    <n v="94"/>
    <d v="2070-04-30T00:00:00"/>
    <s v="MC-29"/>
    <s v="56.13S, 152.52E"/>
    <n v="36"/>
    <n v="8000"/>
    <n v="8000"/>
    <x v="3"/>
    <s v="Dawn 4"/>
    <n v="2066"/>
    <x v="10"/>
    <x v="6"/>
  </r>
  <r>
    <n v="44"/>
    <d v="2065-06-19T00:00:00"/>
    <s v="MC-01"/>
    <s v="85.66N, 136.79E"/>
    <n v="61"/>
    <n v="12178"/>
    <n v="12178"/>
    <x v="19"/>
    <s v="Spirit 11"/>
    <n v="2064"/>
    <x v="13"/>
    <x v="4"/>
  </r>
  <r>
    <n v="69"/>
    <d v="2070-12-25T00:00:00"/>
    <s v="MC-01"/>
    <s v="88.31N, 167.44E"/>
    <n v="292"/>
    <n v="3022"/>
    <n v="0"/>
    <x v="19"/>
    <s v="Rosetta 13"/>
    <n v="2069"/>
    <x v="10"/>
    <x v="4"/>
  </r>
  <r>
    <n v="27"/>
    <d v="2057-11-26T00:00:00"/>
    <s v="MC-30"/>
    <s v="77.24S, 110.83E"/>
    <n v="52"/>
    <n v="72463"/>
    <n v="72463"/>
    <x v="15"/>
    <s v="Phobos 6"/>
    <n v="2054"/>
    <x v="16"/>
    <x v="5"/>
  </r>
  <r>
    <n v="41"/>
    <d v="2068-08-19T00:00:00"/>
    <s v="MC-05"/>
    <s v="56.45N, 14.48E"/>
    <n v="43"/>
    <n v="883"/>
    <n v="883"/>
    <x v="2"/>
    <s v="Spirit 5"/>
    <n v="2063"/>
    <x v="18"/>
    <x v="3"/>
  </r>
  <r>
    <n v="97"/>
    <d v="2071-07-05T00:00:00"/>
    <s v="MC-01"/>
    <s v="69.02N, 11.00W"/>
    <n v="137"/>
    <n v="2188"/>
    <n v="0"/>
    <x v="19"/>
    <s v="Perseverance 4"/>
    <n v="2069"/>
    <x v="19"/>
    <x v="1"/>
  </r>
  <r>
    <n v="83"/>
    <d v="2071-04-03T00:00:00"/>
    <s v="MC-06"/>
    <s v="57.16N, 70.51E"/>
    <n v="389"/>
    <n v="5076"/>
    <n v="0"/>
    <x v="8"/>
    <s v="Phoenix 11"/>
    <n v="2069"/>
    <x v="19"/>
    <x v="1"/>
  </r>
  <r>
    <n v="53"/>
    <d v="2067-08-11T00:00:00"/>
    <s v="MC-24"/>
    <s v="48.69S, 167.00W"/>
    <n v="14"/>
    <n v="50510"/>
    <n v="50510"/>
    <x v="10"/>
    <s v="Opportunity 5"/>
    <n v="2065"/>
    <x v="8"/>
    <x v="1"/>
  </r>
  <r>
    <n v="12"/>
    <d v="2058-07-21T00:00:00"/>
    <s v="MC-17"/>
    <s v="3.43S, 113.93W"/>
    <n v="59"/>
    <n v="756"/>
    <n v="756"/>
    <x v="20"/>
    <s v="Mariner 20"/>
    <n v="2055"/>
    <x v="4"/>
    <x v="5"/>
  </r>
  <r>
    <n v="82"/>
    <d v="2069-05-15T00:00:00"/>
    <s v="MC-29"/>
    <s v="60.22S, 179.64E"/>
    <n v="1057"/>
    <n v="18486"/>
    <n v="0"/>
    <x v="3"/>
    <s v="Phoenix 7"/>
    <n v="2068"/>
    <x v="12"/>
    <x v="4"/>
  </r>
  <r>
    <n v="63"/>
    <d v="2068-07-18T00:00:00"/>
    <s v="MC-30"/>
    <s v="66.69S, 120.35E"/>
    <n v="54"/>
    <n v="3919"/>
    <n v="3919"/>
    <x v="15"/>
    <s v="Rosetta 3"/>
    <n v="2066"/>
    <x v="18"/>
    <x v="1"/>
  </r>
  <r>
    <n v="44"/>
    <d v="2067-09-27T00:00:00"/>
    <s v="MC-07"/>
    <s v="59.23N, 154.13E"/>
    <n v="120"/>
    <n v="6618"/>
    <n v="0"/>
    <x v="4"/>
    <s v="Spirit 11"/>
    <n v="2064"/>
    <x v="8"/>
    <x v="5"/>
  </r>
  <r>
    <n v="98"/>
    <d v="2074-12-02T00:00:00"/>
    <s v="MC-22"/>
    <s v="27.99S, 101.14E"/>
    <n v="14"/>
    <n v="8791"/>
    <n v="8791"/>
    <x v="9"/>
    <s v="Perseverance 5"/>
    <n v="2070"/>
    <x v="11"/>
    <x v="6"/>
  </r>
  <r>
    <n v="28"/>
    <d v="2060-01-26T00:00:00"/>
    <s v="MC-26"/>
    <s v="45.91S, 46.37W"/>
    <n v="128"/>
    <n v="7052"/>
    <n v="0"/>
    <x v="13"/>
    <s v="Deimos 3"/>
    <n v="2058"/>
    <x v="14"/>
    <x v="1"/>
  </r>
  <r>
    <n v="36"/>
    <d v="2062-01-29T00:00:00"/>
    <s v="MC-16"/>
    <s v="16.03S, 163.45W"/>
    <n v="50"/>
    <n v="6205"/>
    <n v="6205"/>
    <x v="21"/>
    <s v="Pathfinder 3"/>
    <n v="2061"/>
    <x v="20"/>
    <x v="4"/>
  </r>
  <r>
    <n v="39"/>
    <d v="2068-04-11T00:00:00"/>
    <s v="MC-29"/>
    <s v="53.65S, 175.12E"/>
    <n v="204"/>
    <n v="3167"/>
    <n v="0"/>
    <x v="3"/>
    <s v="Pathfinder 9"/>
    <n v="2062"/>
    <x v="18"/>
    <x v="7"/>
  </r>
  <r>
    <n v="86"/>
    <d v="2076-07-07T00:00:00"/>
    <s v="MC-07"/>
    <s v="57.18N, 145.00E"/>
    <n v="325"/>
    <n v="629"/>
    <n v="0"/>
    <x v="4"/>
    <s v="Phoenix 16"/>
    <n v="2071"/>
    <x v="6"/>
    <x v="3"/>
  </r>
  <r>
    <n v="41"/>
    <d v="2066-10-13T00:00:00"/>
    <s v="MC-01"/>
    <s v="79.50N, 52.39E"/>
    <n v="133"/>
    <n v="883"/>
    <n v="0"/>
    <x v="19"/>
    <s v="Spirit 5"/>
    <n v="2063"/>
    <x v="17"/>
    <x v="5"/>
  </r>
  <r>
    <n v="95"/>
    <d v="2067-12-01T00:00:00"/>
    <s v="MC-10"/>
    <s v="12.29N, 72.06W"/>
    <n v="85"/>
    <n v="4902"/>
    <n v="4902"/>
    <x v="23"/>
    <s v="Dawn 6"/>
    <n v="2067"/>
    <x v="8"/>
    <x v="9"/>
  </r>
  <r>
    <n v="28"/>
    <d v="2062-08-24T00:00:00"/>
    <s v="MC-26"/>
    <s v="53.53S, 48.57W"/>
    <n v="30"/>
    <n v="26004"/>
    <n v="26004"/>
    <x v="13"/>
    <s v="Deimos 3"/>
    <n v="2058"/>
    <x v="20"/>
    <x v="6"/>
  </r>
  <r>
    <n v="45"/>
    <d v="2066-03-17T00:00:00"/>
    <s v="MC-13"/>
    <s v="2.64N, 62.36E"/>
    <n v="88"/>
    <n v="5076"/>
    <n v="5076"/>
    <x v="0"/>
    <s v="Spirit 12"/>
    <n v="2064"/>
    <x v="17"/>
    <x v="1"/>
  </r>
  <r>
    <n v="31"/>
    <d v="2061-08-06T00:00:00"/>
    <s v="MC-03"/>
    <s v="55.03N, 72.14W"/>
    <n v="63"/>
    <n v="26004"/>
    <n v="26004"/>
    <x v="24"/>
    <s v="Deimos 10"/>
    <n v="2059"/>
    <x v="0"/>
    <x v="1"/>
  </r>
  <r>
    <n v="18"/>
    <d v="2059-10-13T00:00:00"/>
    <s v="MC-29"/>
    <s v="36.78S, 146.16E"/>
    <n v="124"/>
    <n v="22220"/>
    <n v="0"/>
    <x v="3"/>
    <s v="Viking 10"/>
    <n v="2055"/>
    <x v="3"/>
    <x v="6"/>
  </r>
  <r>
    <n v="61"/>
    <d v="2071-08-11T00:00:00"/>
    <s v="MC-26"/>
    <s v="46.06S, 25.09W"/>
    <n v="63"/>
    <n v="38630"/>
    <n v="38630"/>
    <x v="13"/>
    <s v="Opportunity 19"/>
    <n v="2069"/>
    <x v="19"/>
    <x v="1"/>
  </r>
  <r>
    <n v="99"/>
    <d v="2072-11-30T00:00:00"/>
    <s v="MC-05"/>
    <s v="52.07N, 22.73E"/>
    <n v="1057"/>
    <n v="31157"/>
    <n v="0"/>
    <x v="2"/>
    <s v="Perseverance 6"/>
    <n v="2070"/>
    <x v="5"/>
    <x v="1"/>
  </r>
  <r>
    <n v="76"/>
    <d v="2074-01-17T00:00:00"/>
    <s v="MC-15"/>
    <s v="29.33N, 148.75E"/>
    <n v="292"/>
    <n v="6205"/>
    <n v="0"/>
    <x v="12"/>
    <s v="Rosetta 25"/>
    <n v="2072"/>
    <x v="11"/>
    <x v="1"/>
  </r>
  <r>
    <n v="32"/>
    <d v="2063-02-12T00:00:00"/>
    <s v="MC-25"/>
    <s v="58.68S, 87.65W"/>
    <n v="54"/>
    <n v="6006"/>
    <n v="6006"/>
    <x v="16"/>
    <s v="Deimos 11"/>
    <n v="2059"/>
    <x v="23"/>
    <x v="6"/>
  </r>
  <r>
    <n v="89"/>
    <d v="2078-05-21T00:00:00"/>
    <s v="MC-25"/>
    <s v="49.66S, 108.78W"/>
    <n v="103"/>
    <n v="2054"/>
    <n v="0"/>
    <x v="16"/>
    <s v="Phoenix 22"/>
    <n v="2072"/>
    <x v="28"/>
    <x v="7"/>
  </r>
  <r>
    <n v="45"/>
    <d v="2066-06-21T00:00:00"/>
    <s v="MC-13"/>
    <s v="6.33N, 60.09E"/>
    <n v="59"/>
    <n v="6006"/>
    <n v="6006"/>
    <x v="0"/>
    <s v="Spirit 12"/>
    <n v="2064"/>
    <x v="17"/>
    <x v="1"/>
  </r>
  <r>
    <n v="32"/>
    <d v="2064-09-09T00:00:00"/>
    <s v="MC-25"/>
    <s v="61.39S, 115.50W"/>
    <n v="19"/>
    <n v="2880"/>
    <n v="2880"/>
    <x v="16"/>
    <s v="Deimos 11"/>
    <n v="2059"/>
    <x v="15"/>
    <x v="3"/>
  </r>
  <r>
    <n v="7"/>
    <d v="2054-06-11T00:00:00"/>
    <s v="MC-01"/>
    <s v="69.80N, 53.31W"/>
    <n v="181"/>
    <n v="41937"/>
    <n v="0"/>
    <x v="19"/>
    <s v="Mariner 12"/>
    <n v="2053"/>
    <x v="21"/>
    <x v="4"/>
  </r>
  <r>
    <n v="35"/>
    <d v="2062-10-15T00:00:00"/>
    <s v="MC-17"/>
    <s v="26.77S, 111.44W"/>
    <n v="41"/>
    <n v="7752"/>
    <n v="7752"/>
    <x v="20"/>
    <s v="Pathfinder 2"/>
    <n v="2060"/>
    <x v="20"/>
    <x v="1"/>
  </r>
  <r>
    <n v="36"/>
    <d v="2063-05-14T00:00:00"/>
    <s v="MC-08"/>
    <s v="19.88N, 167.37W"/>
    <n v="75"/>
    <n v="2599"/>
    <n v="2599"/>
    <x v="28"/>
    <s v="Pathfinder 3"/>
    <n v="2061"/>
    <x v="23"/>
    <x v="1"/>
  </r>
  <r>
    <n v="5"/>
    <d v="2054-09-09T00:00:00"/>
    <s v="MC-13"/>
    <s v="25.80N, 65.34E"/>
    <n v="63"/>
    <n v="1138"/>
    <n v="1138"/>
    <x v="0"/>
    <s v="Mariner 10"/>
    <n v="2051"/>
    <x v="21"/>
    <x v="5"/>
  </r>
  <r>
    <n v="39"/>
    <d v="2067-01-16T00:00:00"/>
    <s v="MC-30"/>
    <s v="73.52S, 178.13E"/>
    <n v="702"/>
    <n v="2599"/>
    <n v="0"/>
    <x v="15"/>
    <s v="Pathfinder 9"/>
    <n v="2062"/>
    <x v="8"/>
    <x v="3"/>
  </r>
  <r>
    <n v="99"/>
    <d v="2074-12-12T00:00:00"/>
    <s v="MC-12"/>
    <s v="14.45N, 29.19E"/>
    <n v="631"/>
    <n v="4398"/>
    <n v="0"/>
    <x v="11"/>
    <s v="Perseverance 6"/>
    <n v="2070"/>
    <x v="11"/>
    <x v="6"/>
  </r>
  <r>
    <n v="56"/>
    <d v="2073-03-15T00:00:00"/>
    <s v="MC-18"/>
    <s v="28.40S, 65.12W"/>
    <n v="48"/>
    <n v="13054"/>
    <n v="13054"/>
    <x v="25"/>
    <s v="Opportunity 10"/>
    <n v="2067"/>
    <x v="24"/>
    <x v="7"/>
  </r>
  <r>
    <n v="54"/>
    <d v="2069-07-13T00:00:00"/>
    <s v="MC-14"/>
    <s v="16.50N, 127.62E"/>
    <n v="416"/>
    <n v="1920"/>
    <n v="0"/>
    <x v="1"/>
    <s v="Opportunity 6"/>
    <n v="2065"/>
    <x v="12"/>
    <x v="6"/>
  </r>
  <r>
    <n v="9"/>
    <d v="2059-11-29T00:00:00"/>
    <s v="MC-26"/>
    <s v="40.10S, 6.71W"/>
    <n v="36"/>
    <n v="629"/>
    <n v="629"/>
    <x v="13"/>
    <s v="Mariner 14"/>
    <n v="2054"/>
    <x v="3"/>
    <x v="3"/>
  </r>
  <r>
    <n v="10"/>
    <d v="2058-03-17T00:00:00"/>
    <s v="MC-26"/>
    <s v="42.98S, 32.77W"/>
    <n v="43"/>
    <n v="3313"/>
    <n v="3313"/>
    <x v="13"/>
    <s v="Mariner 15"/>
    <n v="2054"/>
    <x v="4"/>
    <x v="6"/>
  </r>
  <r>
    <n v="10"/>
    <d v="2058-05-11T00:00:00"/>
    <s v="MC-26"/>
    <s v="45.83S, 50.06W"/>
    <n v="22"/>
    <n v="883"/>
    <n v="883"/>
    <x v="13"/>
    <s v="Mariner 15"/>
    <n v="2054"/>
    <x v="4"/>
    <x v="6"/>
  </r>
  <r>
    <n v="59"/>
    <d v="2069-10-25T00:00:00"/>
    <s v="MC-28"/>
    <s v="40.07S, 105.79E"/>
    <n v="15"/>
    <n v="5812"/>
    <n v="5812"/>
    <x v="18"/>
    <s v="Opportunity 16"/>
    <n v="2068"/>
    <x v="12"/>
    <x v="4"/>
  </r>
  <r>
    <n v="7"/>
    <d v="2055-09-25T00:00:00"/>
    <s v="MC-04"/>
    <s v="58.87N, 33.45W"/>
    <n v="142"/>
    <n v="3612"/>
    <n v="0"/>
    <x v="7"/>
    <s v="Mariner 12"/>
    <n v="2053"/>
    <x v="9"/>
    <x v="1"/>
  </r>
  <r>
    <n v="38"/>
    <d v="2065-01-27T00:00:00"/>
    <s v="MC-01"/>
    <s v="74.90N, 109.68W"/>
    <n v="39"/>
    <n v="84631"/>
    <n v="84631"/>
    <x v="19"/>
    <s v="Pathfinder 7"/>
    <n v="2062"/>
    <x v="13"/>
    <x v="5"/>
  </r>
  <r>
    <n v="54"/>
    <d v="2068-05-17T00:00:00"/>
    <s v="MC-14"/>
    <s v="2.20N, 115.54E"/>
    <n v="212"/>
    <n v="1920"/>
    <n v="0"/>
    <x v="1"/>
    <s v="Opportunity 6"/>
    <n v="2065"/>
    <x v="18"/>
    <x v="5"/>
  </r>
  <r>
    <n v="56"/>
    <d v="2068-02-26T00:00:00"/>
    <s v="MC-25"/>
    <s v="46.30S, 61.78W"/>
    <n v="169"/>
    <n v="4235"/>
    <n v="0"/>
    <x v="16"/>
    <s v="Opportunity 10"/>
    <n v="2067"/>
    <x v="18"/>
    <x v="4"/>
  </r>
  <r>
    <n v="7"/>
    <d v="2054-12-16T00:00:00"/>
    <s v="MC-04"/>
    <s v="57.38N, 29.12W"/>
    <n v="113"/>
    <n v="4076"/>
    <n v="0"/>
    <x v="7"/>
    <s v="Mariner 12"/>
    <n v="2053"/>
    <x v="21"/>
    <x v="4"/>
  </r>
  <r>
    <n v="24"/>
    <d v="2054-12-19T00:00:00"/>
    <s v="MC-29"/>
    <s v="39.28S, 122.89E"/>
    <n v="212"/>
    <n v="2324"/>
    <n v="0"/>
    <x v="3"/>
    <s v="Phobos 3"/>
    <n v="2053"/>
    <x v="21"/>
    <x v="4"/>
  </r>
  <r>
    <n v="77"/>
    <d v="2074-12-14T00:00:00"/>
    <s v="MC-28"/>
    <s v="36.64S, 83.64E"/>
    <n v="37"/>
    <n v="6832"/>
    <n v="6832"/>
    <x v="18"/>
    <s v="Rosetta 27"/>
    <n v="2073"/>
    <x v="11"/>
    <x v="4"/>
  </r>
  <r>
    <n v="64"/>
    <d v="2067-10-22T00:00:00"/>
    <s v="MC-28"/>
    <s v="51.01S, 71.86E"/>
    <n v="15"/>
    <n v="6205"/>
    <n v="6205"/>
    <x v="18"/>
    <s v="Rosetta 7"/>
    <n v="2067"/>
    <x v="8"/>
    <x v="9"/>
  </r>
  <r>
    <n v="47"/>
    <d v="2076-05-18T00:00:00"/>
    <s v="MC-11"/>
    <s v="14.00N, 22.18W"/>
    <n v="277"/>
    <n v="3461"/>
    <n v="0"/>
    <x v="22"/>
    <s v="Spirit 14"/>
    <n v="2065"/>
    <x v="6"/>
    <x v="11"/>
  </r>
  <r>
    <n v="4"/>
    <d v="2058-04-24T00:00:00"/>
    <s v="MC-19"/>
    <s v="25.29S, 16.29W"/>
    <n v="20"/>
    <n v="3612"/>
    <n v="3612"/>
    <x v="14"/>
    <s v="Mariner 9"/>
    <n v="2051"/>
    <x v="4"/>
    <x v="0"/>
  </r>
  <r>
    <n v="42"/>
    <d v="2066-08-18T00:00:00"/>
    <s v="MC-07"/>
    <s v="45.06N, 177.02E"/>
    <n v="29"/>
    <n v="4563"/>
    <n v="4563"/>
    <x v="4"/>
    <s v="Spirit 6"/>
    <n v="2063"/>
    <x v="17"/>
    <x v="5"/>
  </r>
  <r>
    <n v="67"/>
    <d v="2069-05-31T00:00:00"/>
    <s v="MC-18"/>
    <s v="28.56S, 53.98W"/>
    <n v="572"/>
    <n v="14025"/>
    <n v="0"/>
    <x v="25"/>
    <s v="Rosetta 10"/>
    <n v="2068"/>
    <x v="12"/>
    <x v="4"/>
  </r>
  <r>
    <n v="96"/>
    <d v="2068-10-16T00:00:00"/>
    <s v="MC-01"/>
    <s v="68.86N, 173.47E"/>
    <n v="32"/>
    <n v="7752"/>
    <n v="7752"/>
    <x v="19"/>
    <s v="Dawn 9"/>
    <n v="2067"/>
    <x v="18"/>
    <x v="4"/>
  </r>
  <r>
    <n v="42"/>
    <d v="2068-11-22T00:00:00"/>
    <s v="MC-07"/>
    <s v="48.37N, 164.96E"/>
    <n v="188"/>
    <n v="16330"/>
    <n v="0"/>
    <x v="4"/>
    <s v="Spirit 6"/>
    <n v="2063"/>
    <x v="18"/>
    <x v="3"/>
  </r>
  <r>
    <n v="83"/>
    <d v="2072-08-25T00:00:00"/>
    <s v="MC-06"/>
    <s v="46.39N, 80.50E"/>
    <n v="204"/>
    <n v="5812"/>
    <n v="0"/>
    <x v="8"/>
    <s v="Phoenix 11"/>
    <n v="2069"/>
    <x v="5"/>
    <x v="5"/>
  </r>
  <r>
    <n v="54"/>
    <d v="2068-01-21T00:00:00"/>
    <s v="MC-14"/>
    <s v="17.51N, 112.07E"/>
    <n v="163"/>
    <n v="883"/>
    <n v="0"/>
    <x v="1"/>
    <s v="Opportunity 6"/>
    <n v="2065"/>
    <x v="18"/>
    <x v="5"/>
  </r>
  <r>
    <n v="55"/>
    <d v="2070-05-22T00:00:00"/>
    <s v="MC-07"/>
    <s v="40.98N, 144.58E"/>
    <n v="41"/>
    <n v="1920"/>
    <n v="1920"/>
    <x v="4"/>
    <s v="Opportunity 7"/>
    <n v="2066"/>
    <x v="10"/>
    <x v="6"/>
  </r>
  <r>
    <n v="75"/>
    <d v="2076-12-17T00:00:00"/>
    <s v="MC-28"/>
    <s v="58.50S, 118.40E"/>
    <n v="93"/>
    <n v="3612"/>
    <n v="3612"/>
    <x v="18"/>
    <s v="Rosetta 22"/>
    <n v="2071"/>
    <x v="6"/>
    <x v="3"/>
  </r>
  <r>
    <n v="66"/>
    <d v="2068-09-22T00:00:00"/>
    <s v="MC-15"/>
    <s v="21.89N, 168.72E"/>
    <n v="37"/>
    <n v="9985"/>
    <n v="9985"/>
    <x v="12"/>
    <s v="Rosetta 9"/>
    <n v="2067"/>
    <x v="18"/>
    <x v="4"/>
  </r>
  <r>
    <n v="67"/>
    <d v="2069-08-01T00:00:00"/>
    <s v="MC-18"/>
    <s v="29.61S, 56.34W"/>
    <n v="41"/>
    <n v="14551"/>
    <n v="14551"/>
    <x v="25"/>
    <s v="Rosetta 10"/>
    <n v="2068"/>
    <x v="12"/>
    <x v="4"/>
  </r>
  <r>
    <n v="10"/>
    <d v="2058-07-07T00:00:00"/>
    <s v="MC-25"/>
    <s v="43.00S, 72.79W"/>
    <n v="106"/>
    <n v="18486"/>
    <n v="0"/>
    <x v="16"/>
    <s v="Mariner 15"/>
    <n v="2054"/>
    <x v="4"/>
    <x v="6"/>
  </r>
  <r>
    <n v="11"/>
    <d v="2057-08-16T00:00:00"/>
    <s v="MC-30"/>
    <s v="76.47S, 18.99W"/>
    <n v="307"/>
    <n v="756"/>
    <n v="0"/>
    <x v="15"/>
    <s v="Mariner 16"/>
    <n v="2055"/>
    <x v="16"/>
    <x v="1"/>
  </r>
  <r>
    <n v="77"/>
    <d v="2075-11-24T00:00:00"/>
    <s v="MC-28"/>
    <s v="34.44S, 91.48E"/>
    <n v="152"/>
    <n v="1526"/>
    <n v="0"/>
    <x v="18"/>
    <s v="Rosetta 27"/>
    <n v="2073"/>
    <x v="2"/>
    <x v="1"/>
  </r>
  <r>
    <n v="9"/>
    <d v="2055-10-04T00:00:00"/>
    <s v="MC-26"/>
    <s v="41.42S, 35.22W"/>
    <n v="344"/>
    <n v="3313"/>
    <n v="0"/>
    <x v="13"/>
    <s v="Mariner 14"/>
    <n v="2054"/>
    <x v="9"/>
    <x v="4"/>
  </r>
  <r>
    <n v="32"/>
    <d v="2065-05-18T00:00:00"/>
    <s v="MC-17"/>
    <s v="21.35S, 100.91W"/>
    <n v="252"/>
    <n v="11011"/>
    <n v="0"/>
    <x v="20"/>
    <s v="Deimos 11"/>
    <n v="2059"/>
    <x v="13"/>
    <x v="7"/>
  </r>
  <r>
    <n v="32"/>
    <d v="2066-11-15T00:00:00"/>
    <s v="MC-25"/>
    <s v="58.64S, 102.67W"/>
    <n v="117"/>
    <n v="4235"/>
    <n v="0"/>
    <x v="16"/>
    <s v="Deimos 11"/>
    <n v="2059"/>
    <x v="17"/>
    <x v="0"/>
  </r>
  <r>
    <n v="22"/>
    <d v="2054-10-22T00:00:00"/>
    <s v="MC-20"/>
    <s v="9.15S, 33.94E"/>
    <n v="152"/>
    <n v="4398"/>
    <n v="0"/>
    <x v="26"/>
    <s v="Phobos 1"/>
    <n v="2053"/>
    <x v="21"/>
    <x v="4"/>
  </r>
  <r>
    <n v="89"/>
    <d v="2075-08-08T00:00:00"/>
    <s v="MC-30"/>
    <s v="70.21S, 98.92W"/>
    <n v="41"/>
    <n v="17718"/>
    <n v="17718"/>
    <x v="15"/>
    <s v="Phoenix 22"/>
    <n v="2072"/>
    <x v="2"/>
    <x v="5"/>
  </r>
  <r>
    <n v="86"/>
    <d v="2076-07-30T00:00:00"/>
    <s v="MC-01"/>
    <s v="75.50N, 123.89E"/>
    <n v="67"/>
    <n v="10313"/>
    <n v="10313"/>
    <x v="19"/>
    <s v="Phoenix 16"/>
    <n v="2071"/>
    <x v="6"/>
    <x v="3"/>
  </r>
  <r>
    <n v="13"/>
    <d v="2054-11-10T00:00:00"/>
    <s v="MC-07"/>
    <s v="47.53N, 125.35E"/>
    <n v="109"/>
    <n v="2324"/>
    <n v="0"/>
    <x v="4"/>
    <s v="Viking 2"/>
    <n v="2052"/>
    <x v="21"/>
    <x v="1"/>
  </r>
  <r>
    <n v="36"/>
    <d v="2062-08-28T00:00:00"/>
    <s v="MC-16"/>
    <s v="16.98S, 144.07W"/>
    <n v="252"/>
    <n v="2461"/>
    <n v="0"/>
    <x v="21"/>
    <s v="Pathfinder 3"/>
    <n v="2061"/>
    <x v="20"/>
    <x v="4"/>
  </r>
  <r>
    <n v="41"/>
    <d v="2067-07-17T00:00:00"/>
    <s v="MC-01"/>
    <s v="77.04N, 14.22E"/>
    <n v="1270"/>
    <n v="29243"/>
    <n v="0"/>
    <x v="19"/>
    <s v="Spirit 5"/>
    <n v="2063"/>
    <x v="8"/>
    <x v="6"/>
  </r>
  <r>
    <n v="93"/>
    <d v="2067-11-01T00:00:00"/>
    <s v="MC-03"/>
    <s v="43.00N, 91.70W"/>
    <n v="96"/>
    <n v="6832"/>
    <n v="6832"/>
    <x v="24"/>
    <s v="Dawn 3"/>
    <n v="2066"/>
    <x v="8"/>
    <x v="4"/>
  </r>
  <r>
    <n v="4"/>
    <d v="2057-09-12T00:00:00"/>
    <s v="MC-26"/>
    <s v="40.59S, 18.72W"/>
    <n v="157"/>
    <n v="15700"/>
    <n v="0"/>
    <x v="13"/>
    <s v="Mariner 9"/>
    <n v="2051"/>
    <x v="16"/>
    <x v="7"/>
  </r>
  <r>
    <n v="96"/>
    <d v="2068-07-12T00:00:00"/>
    <s v="MC-01"/>
    <s v="77.26N, 178.97W"/>
    <n v="175"/>
    <n v="13527"/>
    <n v="0"/>
    <x v="19"/>
    <s v="Dawn 9"/>
    <n v="2067"/>
    <x v="18"/>
    <x v="4"/>
  </r>
  <r>
    <n v="52"/>
    <d v="2070-01-05T00:00:00"/>
    <s v="MC-09"/>
    <s v="25.25N, 105.03W"/>
    <n v="109"/>
    <n v="4563"/>
    <n v="0"/>
    <x v="5"/>
    <s v="Opportunity 4"/>
    <n v="2065"/>
    <x v="10"/>
    <x v="3"/>
  </r>
  <r>
    <n v="72"/>
    <d v="2072-04-10T00:00:00"/>
    <s v="MC-25"/>
    <s v="43.37S, 114.10W"/>
    <n v="67"/>
    <n v="20205"/>
    <n v="20205"/>
    <x v="16"/>
    <s v="Rosetta 16"/>
    <n v="2071"/>
    <x v="5"/>
    <x v="4"/>
  </r>
  <r>
    <n v="24"/>
    <d v="2055-03-01T00:00:00"/>
    <s v="MC-29"/>
    <s v="37.60S, 142.78E"/>
    <n v="37"/>
    <n v="4731"/>
    <n v="4731"/>
    <x v="3"/>
    <s v="Phobos 3"/>
    <n v="2053"/>
    <x v="9"/>
    <x v="1"/>
  </r>
  <r>
    <n v="86"/>
    <d v="2077-01-31T00:00:00"/>
    <s v="MC-01"/>
    <s v="84.46N, 106.67E"/>
    <n v="30"/>
    <n v="101649"/>
    <n v="101649"/>
    <x v="19"/>
    <s v="Phoenix 16"/>
    <n v="2071"/>
    <x v="25"/>
    <x v="7"/>
  </r>
  <r>
    <n v="52"/>
    <d v="2067-06-04T00:00:00"/>
    <s v="MC-16"/>
    <s v="5.54S, 140.70W"/>
    <n v="43"/>
    <n v="3919"/>
    <n v="3919"/>
    <x v="21"/>
    <s v="Opportunity 4"/>
    <n v="2065"/>
    <x v="8"/>
    <x v="1"/>
  </r>
  <r>
    <n v="75"/>
    <d v="2075-08-23T00:00:00"/>
    <s v="MC-28"/>
    <s v="37.19S, 94.73E"/>
    <n v="344"/>
    <n v="3919"/>
    <n v="0"/>
    <x v="18"/>
    <s v="Rosetta 22"/>
    <n v="2071"/>
    <x v="2"/>
    <x v="6"/>
  </r>
  <r>
    <n v="28"/>
    <d v="2062-12-26T00:00:00"/>
    <s v="MC-30"/>
    <s v="68.63S, 62.75W"/>
    <n v="1270"/>
    <n v="20205"/>
    <n v="0"/>
    <x v="15"/>
    <s v="Deimos 3"/>
    <n v="2058"/>
    <x v="20"/>
    <x v="6"/>
  </r>
  <r>
    <n v="75"/>
    <d v="2077-02-28T00:00:00"/>
    <s v="MC-29"/>
    <s v="51.30S, 129.38E"/>
    <n v="47"/>
    <n v="27536"/>
    <n v="27536"/>
    <x v="3"/>
    <s v="Rosetta 22"/>
    <n v="2071"/>
    <x v="25"/>
    <x v="7"/>
  </r>
  <r>
    <n v="61"/>
    <d v="2074-01-29T00:00:00"/>
    <s v="MC-26"/>
    <s v="58.46S, 27.69W"/>
    <n v="72"/>
    <n v="4563"/>
    <n v="4563"/>
    <x v="13"/>
    <s v="Opportunity 19"/>
    <n v="2069"/>
    <x v="11"/>
    <x v="3"/>
  </r>
  <r>
    <n v="2"/>
    <d v="2056-11-14T00:00:00"/>
    <s v="MC-14"/>
    <s v="24.90N, 100.19E"/>
    <n v="416"/>
    <n v="12178"/>
    <n v="0"/>
    <x v="1"/>
    <s v="Mariner 6"/>
    <n v="2050"/>
    <x v="1"/>
    <x v="7"/>
  </r>
  <r>
    <n v="26"/>
    <d v="2056-07-18T00:00:00"/>
    <s v="MC-27"/>
    <s v="42.27S, 53.78E"/>
    <n v="72"/>
    <n v="1920"/>
    <n v="1920"/>
    <x v="17"/>
    <s v="Phobos 5"/>
    <n v="2054"/>
    <x v="1"/>
    <x v="1"/>
  </r>
  <r>
    <n v="27"/>
    <d v="2056-01-22T00:00:00"/>
    <s v="MC-30"/>
    <s v="88.44S, 101.04E"/>
    <n v="482"/>
    <n v="9670"/>
    <n v="0"/>
    <x v="15"/>
    <s v="Phobos 6"/>
    <n v="2054"/>
    <x v="1"/>
    <x v="1"/>
  </r>
  <r>
    <n v="87"/>
    <d v="2073-08-21T00:00:00"/>
    <s v="MC-19"/>
    <s v="15.96S, 4.09W"/>
    <n v="24"/>
    <n v="1010"/>
    <n v="1010"/>
    <x v="14"/>
    <s v="Phoenix 17"/>
    <n v="2071"/>
    <x v="24"/>
    <x v="1"/>
  </r>
  <r>
    <n v="44"/>
    <d v="2068-07-28T00:00:00"/>
    <s v="MC-06"/>
    <s v="43.75N, 114.65E"/>
    <n v="133"/>
    <n v="31157"/>
    <n v="0"/>
    <x v="8"/>
    <s v="Spirit 11"/>
    <n v="2064"/>
    <x v="18"/>
    <x v="6"/>
  </r>
  <r>
    <n v="14"/>
    <d v="2056-01-01T00:00:00"/>
    <s v="MC-11"/>
    <s v="12.77N, 15.68W"/>
    <n v="80"/>
    <n v="3167"/>
    <n v="3167"/>
    <x v="22"/>
    <s v="Viking 4"/>
    <n v="2053"/>
    <x v="1"/>
    <x v="5"/>
  </r>
  <r>
    <n v="10"/>
    <d v="2060-12-16T00:00:00"/>
    <s v="MC-26"/>
    <s v="47.94S, 45.52W"/>
    <n v="17"/>
    <n v="9670"/>
    <n v="9670"/>
    <x v="13"/>
    <s v="Mariner 15"/>
    <n v="2054"/>
    <x v="14"/>
    <x v="7"/>
  </r>
  <r>
    <n v="58"/>
    <d v="2070-10-12T00:00:00"/>
    <s v="MC-27"/>
    <s v="51.17S, 6.43E"/>
    <n v="221"/>
    <n v="27536"/>
    <n v="0"/>
    <x v="17"/>
    <s v="Opportunity 15"/>
    <n v="2068"/>
    <x v="10"/>
    <x v="1"/>
  </r>
  <r>
    <n v="55"/>
    <d v="2071-10-24T00:00:00"/>
    <s v="MC-07"/>
    <s v="44.73N, 142.24E"/>
    <n v="120"/>
    <n v="16330"/>
    <n v="0"/>
    <x v="4"/>
    <s v="Opportunity 7"/>
    <n v="2066"/>
    <x v="19"/>
    <x v="3"/>
  </r>
  <r>
    <n v="47"/>
    <d v="2074-04-07T00:00:00"/>
    <s v="MC-11"/>
    <s v="10.24N, 2.08W"/>
    <n v="221"/>
    <n v="3313"/>
    <n v="0"/>
    <x v="22"/>
    <s v="Spirit 14"/>
    <n v="2065"/>
    <x v="11"/>
    <x v="10"/>
  </r>
  <r>
    <n v="57"/>
    <d v="2068-12-23T00:00:00"/>
    <s v="MC-25"/>
    <s v="42.27S, 103.22W"/>
    <n v="365"/>
    <n v="33322"/>
    <n v="0"/>
    <x v="16"/>
    <s v="Opportunity 13"/>
    <n v="2067"/>
    <x v="18"/>
    <x v="4"/>
  </r>
  <r>
    <n v="19"/>
    <d v="2059-03-18T00:00:00"/>
    <s v="MC-07"/>
    <s v="32.68N, 151.22E"/>
    <n v="57"/>
    <n v="8255"/>
    <n v="8255"/>
    <x v="4"/>
    <s v="Viking 13"/>
    <n v="2056"/>
    <x v="3"/>
    <x v="5"/>
  </r>
  <r>
    <n v="79"/>
    <d v="2074-05-15T00:00:00"/>
    <s v="MC-14"/>
    <s v="12.20N, 111.91E"/>
    <n v="277"/>
    <n v="1920"/>
    <n v="0"/>
    <x v="1"/>
    <s v="Rosetta 29"/>
    <n v="2073"/>
    <x v="11"/>
    <x v="4"/>
  </r>
  <r>
    <n v="32"/>
    <d v="2065-07-17T00:00:00"/>
    <s v="MC-25"/>
    <s v="39.13S, 89.57W"/>
    <n v="77"/>
    <n v="4563"/>
    <n v="4563"/>
    <x v="16"/>
    <s v="Deimos 11"/>
    <n v="2059"/>
    <x v="13"/>
    <x v="7"/>
  </r>
  <r>
    <n v="98"/>
    <d v="2071-06-18T00:00:00"/>
    <s v="MC-30"/>
    <s v="70.84S, 100.10E"/>
    <n v="82"/>
    <n v="29243"/>
    <n v="29243"/>
    <x v="15"/>
    <s v="Perseverance 5"/>
    <n v="2070"/>
    <x v="19"/>
    <x v="4"/>
  </r>
  <r>
    <n v="83"/>
    <d v="2070-04-07T00:00:00"/>
    <s v="MC-06"/>
    <s v="39.05N, 96.76E"/>
    <n v="57"/>
    <n v="11011"/>
    <n v="11011"/>
    <x v="8"/>
    <s v="Phoenix 11"/>
    <n v="2069"/>
    <x v="10"/>
    <x v="4"/>
  </r>
  <r>
    <n v="42"/>
    <d v="2071-08-30T00:00:00"/>
    <s v="MC-07"/>
    <s v="48.59N, 173.45E"/>
    <n v="631"/>
    <n v="4076"/>
    <n v="0"/>
    <x v="4"/>
    <s v="Spirit 6"/>
    <n v="2063"/>
    <x v="19"/>
    <x v="8"/>
  </r>
  <r>
    <n v="31"/>
    <d v="2061-09-27T00:00:00"/>
    <s v="MC-03"/>
    <s v="48.28N, 97.75W"/>
    <n v="34"/>
    <n v="6832"/>
    <n v="6832"/>
    <x v="24"/>
    <s v="Deimos 10"/>
    <n v="2059"/>
    <x v="0"/>
    <x v="1"/>
  </r>
  <r>
    <n v="4"/>
    <d v="2054-01-20T00:00:00"/>
    <s v="MC-19"/>
    <s v="28.20S, 34.74W"/>
    <n v="113"/>
    <n v="756"/>
    <n v="0"/>
    <x v="14"/>
    <s v="Mariner 9"/>
    <n v="2051"/>
    <x v="21"/>
    <x v="5"/>
  </r>
  <r>
    <n v="17"/>
    <d v="2062-01-05T00:00:00"/>
    <s v="MC-13"/>
    <s v="23.14N, 86.44E"/>
    <n v="631"/>
    <n v="12178"/>
    <n v="0"/>
    <x v="0"/>
    <s v="Viking 8"/>
    <n v="2054"/>
    <x v="20"/>
    <x v="8"/>
  </r>
  <r>
    <n v="44"/>
    <d v="2069-09-22T00:00:00"/>
    <s v="MC-01"/>
    <s v="77.73N, 131.47E"/>
    <n v="45"/>
    <n v="17000"/>
    <n v="17000"/>
    <x v="19"/>
    <s v="Spirit 11"/>
    <n v="2064"/>
    <x v="12"/>
    <x v="3"/>
  </r>
  <r>
    <n v="55"/>
    <d v="2072-12-24T00:00:00"/>
    <s v="MC-14"/>
    <s v="22.67N, 133.02E"/>
    <n v="447"/>
    <n v="10654"/>
    <n v="0"/>
    <x v="1"/>
    <s v="Opportunity 7"/>
    <n v="2066"/>
    <x v="5"/>
    <x v="7"/>
  </r>
  <r>
    <n v="55"/>
    <d v="2071-12-09T00:00:00"/>
    <s v="MC-14"/>
    <s v="26.29N, 127.81E"/>
    <n v="109"/>
    <n v="3461"/>
    <n v="0"/>
    <x v="1"/>
    <s v="Opportunity 7"/>
    <n v="2066"/>
    <x v="19"/>
    <x v="3"/>
  </r>
  <r>
    <n v="76"/>
    <d v="2075-07-20T00:00:00"/>
    <s v="MC-02"/>
    <s v="33.12N, 178.27W"/>
    <n v="128"/>
    <n v="7052"/>
    <n v="0"/>
    <x v="29"/>
    <s v="Rosetta 25"/>
    <n v="2072"/>
    <x v="2"/>
    <x v="5"/>
  </r>
  <r>
    <n v="52"/>
    <d v="2069-04-18T00:00:00"/>
    <s v="MC-09"/>
    <s v="25.03N, 104.90W"/>
    <n v="196"/>
    <n v="2324"/>
    <n v="0"/>
    <x v="5"/>
    <s v="Opportunity 4"/>
    <n v="2065"/>
    <x v="12"/>
    <x v="6"/>
  </r>
  <r>
    <n v="17"/>
    <d v="2058-03-11T00:00:00"/>
    <s v="MC-13"/>
    <s v="17.54N, 79.44E"/>
    <n v="70"/>
    <n v="1138"/>
    <n v="1138"/>
    <x v="0"/>
    <s v="Viking 8"/>
    <n v="2054"/>
    <x v="4"/>
    <x v="6"/>
  </r>
  <r>
    <n v="10"/>
    <d v="2055-10-24T00:00:00"/>
    <s v="MC-26"/>
    <s v="43.17S, 34.18W"/>
    <n v="27"/>
    <n v="24621"/>
    <n v="24621"/>
    <x v="13"/>
    <s v="Mariner 15"/>
    <n v="2054"/>
    <x v="9"/>
    <x v="4"/>
  </r>
  <r>
    <n v="32"/>
    <d v="2063-06-20T00:00:00"/>
    <s v="MC-17"/>
    <s v="28.43S, 117.24W"/>
    <n v="39"/>
    <n v="8255"/>
    <n v="8255"/>
    <x v="20"/>
    <s v="Deimos 11"/>
    <n v="2059"/>
    <x v="23"/>
    <x v="6"/>
  </r>
  <r>
    <n v="4"/>
    <d v="2052-07-08T00:00:00"/>
    <s v="MC-26"/>
    <s v="35.19S, 33.04W"/>
    <n v="147"/>
    <n v="19313"/>
    <n v="0"/>
    <x v="13"/>
    <s v="Mariner 9"/>
    <n v="2051"/>
    <x v="7"/>
    <x v="4"/>
  </r>
  <r>
    <n v="91"/>
    <d v="2074-06-01T00:00:00"/>
    <s v="MC-01"/>
    <s v="71.51N, 144.70W"/>
    <n v="80"/>
    <n v="1010"/>
    <n v="1010"/>
    <x v="19"/>
    <s v="Phoenix 27"/>
    <n v="2073"/>
    <x v="11"/>
    <x v="4"/>
  </r>
  <r>
    <n v="28"/>
    <d v="2061-09-30T00:00:00"/>
    <s v="MC-30"/>
    <s v="74.88S, 87.81W"/>
    <n v="88"/>
    <n v="15700"/>
    <n v="15700"/>
    <x v="15"/>
    <s v="Deimos 3"/>
    <n v="2058"/>
    <x v="0"/>
    <x v="5"/>
  </r>
  <r>
    <n v="55"/>
    <d v="2072-12-01T00:00:00"/>
    <s v="MC-07"/>
    <s v="55.80N, 166.72E"/>
    <n v="157"/>
    <n v="1788"/>
    <n v="0"/>
    <x v="4"/>
    <s v="Opportunity 7"/>
    <n v="2066"/>
    <x v="5"/>
    <x v="7"/>
  </r>
  <r>
    <n v="27"/>
    <d v="2061-12-17T00:00:00"/>
    <s v="MC-30"/>
    <s v="72.59S, 78.26E"/>
    <n v="109"/>
    <n v="1788"/>
    <n v="0"/>
    <x v="15"/>
    <s v="Phobos 6"/>
    <n v="2054"/>
    <x v="0"/>
    <x v="0"/>
  </r>
  <r>
    <n v="56"/>
    <d v="2072-06-30T00:00:00"/>
    <s v="MC-25"/>
    <s v="53.37S, 88.73W"/>
    <n v="30"/>
    <n v="50510"/>
    <n v="50510"/>
    <x v="16"/>
    <s v="Opportunity 10"/>
    <n v="2067"/>
    <x v="5"/>
    <x v="3"/>
  </r>
  <r>
    <n v="15"/>
    <d v="2055-04-07T00:00:00"/>
    <s v="MC-24"/>
    <s v="43.69S, 155.40W"/>
    <n v="264"/>
    <n v="11382"/>
    <n v="0"/>
    <x v="10"/>
    <s v="Viking 5"/>
    <n v="2053"/>
    <x v="9"/>
    <x v="1"/>
  </r>
  <r>
    <n v="72"/>
    <d v="2075-10-19T00:00:00"/>
    <s v="MC-17"/>
    <s v="25.67S, 123.84W"/>
    <n v="572"/>
    <n v="6409"/>
    <n v="0"/>
    <x v="20"/>
    <s v="Rosetta 16"/>
    <n v="2071"/>
    <x v="2"/>
    <x v="6"/>
  </r>
  <r>
    <n v="55"/>
    <d v="2069-08-29T00:00:00"/>
    <s v="MC-07"/>
    <s v="49.96N, 128.41E"/>
    <n v="212"/>
    <n v="15109"/>
    <n v="0"/>
    <x v="4"/>
    <s v="Opportunity 7"/>
    <n v="2066"/>
    <x v="12"/>
    <x v="5"/>
  </r>
  <r>
    <n v="45"/>
    <d v="2066-04-06T00:00:00"/>
    <s v="MC-21"/>
    <s v="7.04S, 49.17E"/>
    <n v="120"/>
    <n v="1526"/>
    <n v="0"/>
    <x v="27"/>
    <s v="Spirit 12"/>
    <n v="2064"/>
    <x v="17"/>
    <x v="1"/>
  </r>
  <r>
    <n v="18"/>
    <d v="2057-12-14T00:00:00"/>
    <s v="MC-29"/>
    <s v="46.15S, 156.53E"/>
    <n v="109"/>
    <n v="3313"/>
    <n v="0"/>
    <x v="3"/>
    <s v="Viking 10"/>
    <n v="2055"/>
    <x v="16"/>
    <x v="1"/>
  </r>
  <r>
    <n v="73"/>
    <d v="2073-04-26T00:00:00"/>
    <s v="MC-25"/>
    <s v="60.88S, 63.36W"/>
    <n v="133"/>
    <n v="7752"/>
    <n v="0"/>
    <x v="16"/>
    <s v="Rosetta 20"/>
    <n v="2071"/>
    <x v="24"/>
    <x v="1"/>
  </r>
  <r>
    <n v="100"/>
    <d v="2074-11-15T00:00:00"/>
    <s v="MC-24"/>
    <s v="54.86S, 142.05W"/>
    <n v="80"/>
    <n v="1788"/>
    <n v="1788"/>
    <x v="10"/>
    <s v="Perseverance 7"/>
    <n v="2070"/>
    <x v="11"/>
    <x v="6"/>
  </r>
  <r>
    <n v="76"/>
    <d v="2076-03-01T00:00:00"/>
    <s v="MC-07"/>
    <s v="61.42N, 168.57E"/>
    <n v="15"/>
    <n v="5436"/>
    <n v="5436"/>
    <x v="4"/>
    <s v="Rosetta 25"/>
    <n v="2072"/>
    <x v="6"/>
    <x v="6"/>
  </r>
  <r>
    <n v="85"/>
    <d v="2071-12-08T00:00:00"/>
    <s v="MC-14"/>
    <s v="5.82N, 100.58E"/>
    <n v="52"/>
    <n v="1656"/>
    <n v="1656"/>
    <x v="1"/>
    <s v="Phoenix 13"/>
    <n v="2070"/>
    <x v="19"/>
    <x v="4"/>
  </r>
  <r>
    <n v="18"/>
    <d v="2058-07-27T00:00:00"/>
    <s v="MC-29"/>
    <s v="45.09S, 155.85E"/>
    <n v="54"/>
    <n v="6618"/>
    <n v="6618"/>
    <x v="3"/>
    <s v="Viking 10"/>
    <n v="2055"/>
    <x v="4"/>
    <x v="5"/>
  </r>
  <r>
    <n v="18"/>
    <d v="2060-01-18T00:00:00"/>
    <s v="MC-23"/>
    <s v="7.87S, 149.59E"/>
    <n v="241"/>
    <n v="6409"/>
    <n v="0"/>
    <x v="6"/>
    <s v="Viking 10"/>
    <n v="2055"/>
    <x v="14"/>
    <x v="3"/>
  </r>
  <r>
    <n v="87"/>
    <d v="2072-02-06T00:00:00"/>
    <s v="MC-19"/>
    <s v="21.36S, 9.77W"/>
    <n v="75"/>
    <n v="5076"/>
    <n v="5076"/>
    <x v="14"/>
    <s v="Phoenix 17"/>
    <n v="2071"/>
    <x v="5"/>
    <x v="4"/>
  </r>
  <r>
    <n v="75"/>
    <d v="2074-08-18T00:00:00"/>
    <s v="MC-28"/>
    <s v="57.49S, 111.29E"/>
    <n v="344"/>
    <n v="101649"/>
    <n v="0"/>
    <x v="18"/>
    <s v="Rosetta 22"/>
    <n v="2071"/>
    <x v="11"/>
    <x v="5"/>
  </r>
  <r>
    <n v="55"/>
    <d v="2072-09-14T00:00:00"/>
    <s v="MC-14"/>
    <s v="16.96N, 129.19E"/>
    <n v="75"/>
    <n v="5076"/>
    <n v="5076"/>
    <x v="1"/>
    <s v="Opportunity 7"/>
    <n v="2066"/>
    <x v="5"/>
    <x v="7"/>
  </r>
  <r>
    <n v="46"/>
    <d v="2068-04-13T00:00:00"/>
    <s v="MC-24"/>
    <s v="58.43S, 124.80W"/>
    <n v="61"/>
    <n v="33322"/>
    <n v="33322"/>
    <x v="10"/>
    <s v="Spirit 13"/>
    <n v="2065"/>
    <x v="18"/>
    <x v="5"/>
  </r>
  <r>
    <n v="86"/>
    <d v="2074-03-14T00:00:00"/>
    <s v="MC-07"/>
    <s v="52.42N, 122.01E"/>
    <n v="241"/>
    <n v="4902"/>
    <n v="0"/>
    <x v="4"/>
    <s v="Phoenix 16"/>
    <n v="2071"/>
    <x v="11"/>
    <x v="5"/>
  </r>
  <r>
    <n v="72"/>
    <d v="2073-04-01T00:00:00"/>
    <s v="MC-24"/>
    <s v="44.82S, 125.04W"/>
    <n v="22"/>
    <n v="45837"/>
    <n v="45837"/>
    <x v="10"/>
    <s v="Rosetta 16"/>
    <n v="2071"/>
    <x v="24"/>
    <x v="1"/>
  </r>
  <r>
    <n v="73"/>
    <d v="2072-08-25T00:00:00"/>
    <s v="MC-30"/>
    <s v="82.16S, 71.13W"/>
    <n v="137"/>
    <n v="7512"/>
    <n v="0"/>
    <x v="15"/>
    <s v="Rosetta 20"/>
    <n v="2071"/>
    <x v="5"/>
    <x v="4"/>
  </r>
  <r>
    <n v="42"/>
    <d v="2064-11-21T00:00:00"/>
    <s v="MC-15"/>
    <s v="19.78N, 168.48E"/>
    <n v="27"/>
    <n v="1010"/>
    <n v="1010"/>
    <x v="12"/>
    <s v="Spirit 6"/>
    <n v="2063"/>
    <x v="15"/>
    <x v="4"/>
  </r>
  <r>
    <n v="66"/>
    <d v="2069-11-05T00:00:00"/>
    <s v="MC-15"/>
    <s v="3.46N, 155.81E"/>
    <n v="221"/>
    <n v="1138"/>
    <n v="0"/>
    <x v="12"/>
    <s v="Rosetta 9"/>
    <n v="2067"/>
    <x v="12"/>
    <x v="1"/>
  </r>
  <r>
    <n v="2"/>
    <d v="2054-01-06T00:00:00"/>
    <s v="MC-14"/>
    <s v="21.43N, 108.77E"/>
    <n v="175"/>
    <n v="2188"/>
    <n v="0"/>
    <x v="1"/>
    <s v="Mariner 6"/>
    <n v="2050"/>
    <x v="21"/>
    <x v="6"/>
  </r>
  <r>
    <n v="28"/>
    <d v="2059-08-14T00:00:00"/>
    <s v="MC-25"/>
    <s v="57.33S, 89.27W"/>
    <n v="117"/>
    <n v="2461"/>
    <n v="0"/>
    <x v="16"/>
    <s v="Deimos 3"/>
    <n v="2058"/>
    <x v="3"/>
    <x v="4"/>
  </r>
  <r>
    <n v="32"/>
    <d v="2062-11-29T00:00:00"/>
    <s v="MC-18"/>
    <s v="26.32S, 76.85W"/>
    <n v="9"/>
    <n v="2880"/>
    <n v="2880"/>
    <x v="25"/>
    <s v="Deimos 11"/>
    <n v="2059"/>
    <x v="20"/>
    <x v="5"/>
  </r>
  <r>
    <n v="78"/>
    <d v="2074-04-27T00:00:00"/>
    <s v="MC-08"/>
    <s v="3.38N, 169.98W"/>
    <n v="48"/>
    <n v="2880"/>
    <n v="2880"/>
    <x v="28"/>
    <s v="Rosetta 28"/>
    <n v="2073"/>
    <x v="11"/>
    <x v="4"/>
  </r>
  <r>
    <n v="26"/>
    <d v="2059-09-05T00:00:00"/>
    <s v="MC-27"/>
    <s v="48.83S, 50.88E"/>
    <n v="142"/>
    <n v="1920"/>
    <n v="0"/>
    <x v="17"/>
    <s v="Phobos 5"/>
    <n v="2054"/>
    <x v="3"/>
    <x v="3"/>
  </r>
  <r>
    <n v="60"/>
    <d v="2071-12-19T00:00:00"/>
    <s v="MC-26"/>
    <s v="58.59S, 29.25W"/>
    <n v="204"/>
    <n v="63326"/>
    <n v="0"/>
    <x v="13"/>
    <s v="Opportunity 18"/>
    <n v="2069"/>
    <x v="19"/>
    <x v="1"/>
  </r>
  <r>
    <n v="87"/>
    <d v="2072-10-27T00:00:00"/>
    <s v="MC-19"/>
    <s v="19.38S, 27.36W"/>
    <n v="137"/>
    <n v="1138"/>
    <n v="0"/>
    <x v="14"/>
    <s v="Phoenix 17"/>
    <n v="2071"/>
    <x v="5"/>
    <x v="4"/>
  </r>
  <r>
    <n v="31"/>
    <d v="2061-12-01T00:00:00"/>
    <s v="MC-03"/>
    <s v="49.41N, 75.61W"/>
    <n v="791"/>
    <n v="24621"/>
    <n v="0"/>
    <x v="24"/>
    <s v="Deimos 10"/>
    <n v="2059"/>
    <x v="0"/>
    <x v="1"/>
  </r>
  <r>
    <n v="76"/>
    <d v="2079-05-21T00:00:00"/>
    <s v="MC-02"/>
    <s v="57.63N, 171.74W"/>
    <n v="32"/>
    <n v="2324"/>
    <n v="2324"/>
    <x v="29"/>
    <s v="Rosetta 25"/>
    <n v="2072"/>
    <x v="30"/>
    <x v="0"/>
  </r>
  <r>
    <n v="99"/>
    <d v="2075-01-15T00:00:00"/>
    <s v="MC-05"/>
    <s v="45.43N, 26.92E"/>
    <n v="7"/>
    <n v="629"/>
    <n v="629"/>
    <x v="2"/>
    <s v="Perseverance 6"/>
    <n v="2070"/>
    <x v="2"/>
    <x v="3"/>
  </r>
  <r>
    <n v="67"/>
    <d v="2070-01-13T00:00:00"/>
    <s v="MC-18"/>
    <s v="26.50S, 66.20W"/>
    <n v="29"/>
    <n v="1526"/>
    <n v="1526"/>
    <x v="25"/>
    <s v="Rosetta 10"/>
    <n v="2068"/>
    <x v="10"/>
    <x v="1"/>
  </r>
  <r>
    <n v="44"/>
    <d v="2066-05-06T00:00:00"/>
    <s v="MC-01"/>
    <s v="68.82N, 118.23E"/>
    <n v="9"/>
    <n v="4731"/>
    <n v="4731"/>
    <x v="19"/>
    <s v="Spirit 11"/>
    <n v="2064"/>
    <x v="17"/>
    <x v="1"/>
  </r>
  <r>
    <n v="17"/>
    <d v="2060-05-29T00:00:00"/>
    <s v="MC-14"/>
    <s v="20.75N, 96.02E"/>
    <n v="72"/>
    <n v="6409"/>
    <n v="6409"/>
    <x v="1"/>
    <s v="Viking 8"/>
    <n v="2054"/>
    <x v="14"/>
    <x v="7"/>
  </r>
  <r>
    <n v="52"/>
    <d v="2071-06-02T00:00:00"/>
    <s v="MC-16"/>
    <s v="8.09S, 141.20W"/>
    <n v="120"/>
    <n v="8255"/>
    <n v="0"/>
    <x v="21"/>
    <s v="Opportunity 4"/>
    <n v="2065"/>
    <x v="19"/>
    <x v="7"/>
  </r>
  <r>
    <n v="15"/>
    <d v="2054-11-03T00:00:00"/>
    <s v="MC-16"/>
    <s v="25.93S, 161.12W"/>
    <n v="221"/>
    <n v="2461"/>
    <n v="0"/>
    <x v="21"/>
    <s v="Viking 5"/>
    <n v="2053"/>
    <x v="21"/>
    <x v="4"/>
  </r>
  <r>
    <n v="69"/>
    <d v="2074-09-20T00:00:00"/>
    <s v="MC-07"/>
    <s v="49.51N, 174.64E"/>
    <n v="103"/>
    <n v="5436"/>
    <n v="0"/>
    <x v="4"/>
    <s v="Rosetta 13"/>
    <n v="2069"/>
    <x v="11"/>
    <x v="3"/>
  </r>
  <r>
    <n v="31"/>
    <d v="2063-11-13T00:00:00"/>
    <s v="MC-03"/>
    <s v="45.60N, 75.94W"/>
    <n v="109"/>
    <n v="38630"/>
    <n v="0"/>
    <x v="24"/>
    <s v="Deimos 10"/>
    <n v="2059"/>
    <x v="23"/>
    <x v="6"/>
  </r>
  <r>
    <n v="76"/>
    <d v="2076-12-08T00:00:00"/>
    <s v="MC-07"/>
    <s v="52.08N, 169.12E"/>
    <n v="72"/>
    <n v="6409"/>
    <n v="6409"/>
    <x v="4"/>
    <s v="Rosetta 25"/>
    <n v="2072"/>
    <x v="6"/>
    <x v="6"/>
  </r>
  <r>
    <n v="2"/>
    <d v="2051-07-17T00:00:00"/>
    <s v="MC-14"/>
    <s v="9.23N, 112.13E"/>
    <n v="325"/>
    <n v="1267"/>
    <n v="0"/>
    <x v="1"/>
    <s v="Mariner 6"/>
    <n v="2050"/>
    <x v="27"/>
    <x v="4"/>
  </r>
  <r>
    <n v="64"/>
    <d v="2067-12-20T00:00:00"/>
    <s v="MC-28"/>
    <s v="40.26S, 78.80E"/>
    <n v="163"/>
    <n v="8000"/>
    <n v="0"/>
    <x v="18"/>
    <s v="Rosetta 7"/>
    <n v="2067"/>
    <x v="8"/>
    <x v="9"/>
  </r>
  <r>
    <n v="4"/>
    <d v="2056-01-18T00:00:00"/>
    <s v="MC-26"/>
    <s v="57.13S, 19.86W"/>
    <n v="169"/>
    <n v="6832"/>
    <n v="0"/>
    <x v="13"/>
    <s v="Mariner 9"/>
    <n v="2051"/>
    <x v="1"/>
    <x v="3"/>
  </r>
  <r>
    <n v="41"/>
    <d v="2070-06-21T00:00:00"/>
    <s v="MC-01"/>
    <s v="70.76N, 52.73E"/>
    <n v="67"/>
    <n v="1920"/>
    <n v="1920"/>
    <x v="19"/>
    <s v="Spirit 5"/>
    <n v="2063"/>
    <x v="10"/>
    <x v="0"/>
  </r>
  <r>
    <n v="98"/>
    <d v="2073-03-19T00:00:00"/>
    <s v="MC-28"/>
    <s v="44.36S, 76.95E"/>
    <n v="572"/>
    <n v="2188"/>
    <n v="0"/>
    <x v="18"/>
    <s v="Perseverance 5"/>
    <n v="2070"/>
    <x v="24"/>
    <x v="5"/>
  </r>
  <r>
    <n v="98"/>
    <d v="2075-01-01T00:00:00"/>
    <s v="MC-28"/>
    <s v="42.77S, 103.55E"/>
    <n v="67"/>
    <n v="5255"/>
    <n v="5255"/>
    <x v="18"/>
    <s v="Perseverance 5"/>
    <n v="2070"/>
    <x v="2"/>
    <x v="3"/>
  </r>
  <r>
    <n v="74"/>
    <d v="2072-12-23T00:00:00"/>
    <s v="MC-12"/>
    <s v="9.94N, 12.79E"/>
    <n v="572"/>
    <n v="5436"/>
    <n v="0"/>
    <x v="11"/>
    <s v="Rosetta 21"/>
    <n v="2071"/>
    <x v="5"/>
    <x v="4"/>
  </r>
  <r>
    <n v="78"/>
    <d v="2074-08-27T00:00:00"/>
    <s v="MC-16"/>
    <s v="6.92S, 159.88W"/>
    <n v="59"/>
    <n v="756"/>
    <n v="756"/>
    <x v="21"/>
    <s v="Rosetta 28"/>
    <n v="2073"/>
    <x v="11"/>
    <x v="4"/>
  </r>
  <r>
    <n v="54"/>
    <d v="2067-09-03T00:00:00"/>
    <s v="MC-22"/>
    <s v="2.74S, 102.22E"/>
    <n v="524"/>
    <n v="6832"/>
    <n v="0"/>
    <x v="9"/>
    <s v="Opportunity 6"/>
    <n v="2065"/>
    <x v="8"/>
    <x v="1"/>
  </r>
  <r>
    <n v="97"/>
    <d v="2071-02-14T00:00:00"/>
    <s v="MC-01"/>
    <s v="77.61N, 32.90W"/>
    <n v="77"/>
    <n v="7752"/>
    <n v="7752"/>
    <x v="19"/>
    <s v="Perseverance 4"/>
    <n v="2069"/>
    <x v="19"/>
    <x v="1"/>
  </r>
  <r>
    <n v="69"/>
    <d v="2071-07-10T00:00:00"/>
    <s v="MC-01"/>
    <s v="79.91N, 151.98E"/>
    <n v="106"/>
    <n v="9670"/>
    <n v="0"/>
    <x v="19"/>
    <s v="Rosetta 13"/>
    <n v="2069"/>
    <x v="19"/>
    <x v="1"/>
  </r>
  <r>
    <n v="42"/>
    <d v="2071-12-05T00:00:00"/>
    <s v="MC-15"/>
    <s v="20.88N, 174.44E"/>
    <n v="137"/>
    <n v="6618"/>
    <n v="0"/>
    <x v="12"/>
    <s v="Spirit 6"/>
    <n v="2063"/>
    <x v="19"/>
    <x v="8"/>
  </r>
  <r>
    <n v="76"/>
    <d v="2080-07-13T00:00:00"/>
    <s v="MC-08"/>
    <s v="25.28N, 175.29W"/>
    <n v="1270"/>
    <n v="629"/>
    <n v="0"/>
    <x v="28"/>
    <s v="Rosetta 25"/>
    <n v="2072"/>
    <x v="29"/>
    <x v="8"/>
  </r>
  <r>
    <n v="39"/>
    <d v="2066-07-09T00:00:00"/>
    <s v="MC-24"/>
    <s v="55.03S, 166.60W"/>
    <n v="212"/>
    <n v="5622"/>
    <n v="0"/>
    <x v="10"/>
    <s v="Pathfinder 9"/>
    <n v="2062"/>
    <x v="17"/>
    <x v="6"/>
  </r>
  <r>
    <n v="66"/>
    <d v="2070-08-13T00:00:00"/>
    <s v="MC-14"/>
    <s v="16.22N, 131.64E"/>
    <n v="292"/>
    <n v="2324"/>
    <n v="0"/>
    <x v="1"/>
    <s v="Rosetta 9"/>
    <n v="2067"/>
    <x v="10"/>
    <x v="5"/>
  </r>
  <r>
    <n v="61"/>
    <d v="2072-12-20T00:00:00"/>
    <s v="MC-26"/>
    <s v="61.79S, 25.30W"/>
    <n v="72"/>
    <n v="56210"/>
    <n v="56210"/>
    <x v="13"/>
    <s v="Opportunity 19"/>
    <n v="2069"/>
    <x v="5"/>
    <x v="5"/>
  </r>
  <r>
    <n v="77"/>
    <d v="2075-10-04T00:00:00"/>
    <s v="MC-22"/>
    <s v="27.90S, 100.98E"/>
    <n v="61"/>
    <n v="3612"/>
    <n v="3612"/>
    <x v="9"/>
    <s v="Rosetta 27"/>
    <n v="2073"/>
    <x v="2"/>
    <x v="1"/>
  </r>
  <r>
    <n v="26"/>
    <d v="2056-11-20T00:00:00"/>
    <s v="MC-21"/>
    <s v="27.44S, 86.78E"/>
    <n v="365"/>
    <n v="17000"/>
    <n v="0"/>
    <x v="27"/>
    <s v="Phobos 5"/>
    <n v="2054"/>
    <x v="1"/>
    <x v="1"/>
  </r>
  <r>
    <n v="27"/>
    <d v="2062-03-19T00:00:00"/>
    <s v="MC-28"/>
    <s v="57.27S, 79.60E"/>
    <n v="103"/>
    <n v="1267"/>
    <n v="0"/>
    <x v="18"/>
    <s v="Phobos 6"/>
    <n v="2054"/>
    <x v="20"/>
    <x v="8"/>
  </r>
  <r>
    <n v="27"/>
    <d v="2057-01-10T00:00:00"/>
    <s v="MC-30"/>
    <s v="70.47S, 77.80E"/>
    <n v="65"/>
    <n v="12605"/>
    <n v="12605"/>
    <x v="15"/>
    <s v="Phobos 6"/>
    <n v="2054"/>
    <x v="16"/>
    <x v="5"/>
  </r>
  <r>
    <n v="98"/>
    <d v="2075-07-30T00:00:00"/>
    <s v="MC-28"/>
    <s v="58.40S, 66.36E"/>
    <n v="7"/>
    <n v="5076"/>
    <n v="5076"/>
    <x v="18"/>
    <s v="Perseverance 5"/>
    <n v="2070"/>
    <x v="2"/>
    <x v="3"/>
  </r>
  <r>
    <n v="58"/>
    <d v="2069-06-04T00:00:00"/>
    <s v="MC-27"/>
    <s v="42.90S, 2.84E"/>
    <n v="142"/>
    <n v="3461"/>
    <n v="0"/>
    <x v="17"/>
    <s v="Opportunity 15"/>
    <n v="2068"/>
    <x v="12"/>
    <x v="4"/>
  </r>
  <r>
    <n v="42"/>
    <d v="2065-03-08T00:00:00"/>
    <s v="MC-15"/>
    <s v="5.12N, 168.87E"/>
    <n v="65"/>
    <n v="3612"/>
    <n v="3612"/>
    <x v="12"/>
    <s v="Spirit 6"/>
    <n v="2063"/>
    <x v="13"/>
    <x v="1"/>
  </r>
  <r>
    <n v="95"/>
    <d v="2070-11-07T00:00:00"/>
    <s v="MC-10"/>
    <s v="28.54N, 69.44W"/>
    <n v="85"/>
    <n v="10654"/>
    <n v="10654"/>
    <x v="23"/>
    <s v="Dawn 6"/>
    <n v="2067"/>
    <x v="10"/>
    <x v="5"/>
  </r>
  <r>
    <n v="10"/>
    <d v="2062-01-23T00:00:00"/>
    <s v="MC-25"/>
    <s v="40.37S, 78.25W"/>
    <n v="572"/>
    <n v="20205"/>
    <n v="0"/>
    <x v="16"/>
    <s v="Mariner 15"/>
    <n v="2054"/>
    <x v="20"/>
    <x v="8"/>
  </r>
  <r>
    <n v="56"/>
    <d v="2070-12-04T00:00:00"/>
    <s v="MC-18"/>
    <s v="15.32S, 86.73W"/>
    <n v="72"/>
    <n v="1920"/>
    <n v="1920"/>
    <x v="25"/>
    <s v="Opportunity 10"/>
    <n v="2067"/>
    <x v="10"/>
    <x v="5"/>
  </r>
  <r>
    <n v="99"/>
    <d v="2073-04-28T00:00:00"/>
    <s v="MC-05"/>
    <s v="43.88N, 11.69E"/>
    <n v="231"/>
    <n v="35789"/>
    <n v="0"/>
    <x v="2"/>
    <s v="Perseverance 6"/>
    <n v="2070"/>
    <x v="24"/>
    <x v="5"/>
  </r>
  <r>
    <n v="100"/>
    <d v="2073-09-26T00:00:00"/>
    <s v="MC-24"/>
    <s v="46.65S, 169.56W"/>
    <n v="82"/>
    <n v="1010"/>
    <n v="1010"/>
    <x v="10"/>
    <s v="Perseverance 7"/>
    <n v="2070"/>
    <x v="24"/>
    <x v="5"/>
  </r>
  <r>
    <n v="90"/>
    <d v="2074-09-13T00:00:00"/>
    <s v="MC-24"/>
    <s v="64.21S, 175.98W"/>
    <n v="142"/>
    <n v="72463"/>
    <n v="0"/>
    <x v="10"/>
    <s v="Phoenix 23"/>
    <n v="2072"/>
    <x v="11"/>
    <x v="1"/>
  </r>
  <r>
    <n v="55"/>
    <d v="2071-11-19T00:00:00"/>
    <s v="MC-07"/>
    <s v="41.90N, 141.96E"/>
    <n v="82"/>
    <n v="15109"/>
    <n v="15109"/>
    <x v="4"/>
    <s v="Opportunity 7"/>
    <n v="2066"/>
    <x v="19"/>
    <x v="3"/>
  </r>
  <r>
    <n v="41"/>
    <d v="2068-02-18T00:00:00"/>
    <s v="MC-01"/>
    <s v="78.47N, 51.58E"/>
    <n v="20"/>
    <n v="10654"/>
    <n v="10654"/>
    <x v="19"/>
    <s v="Spirit 5"/>
    <n v="2063"/>
    <x v="18"/>
    <x v="3"/>
  </r>
  <r>
    <n v="32"/>
    <d v="2062-09-01T00:00:00"/>
    <s v="MC-25"/>
    <s v="52.79S, 91.68W"/>
    <n v="85"/>
    <n v="2880"/>
    <n v="2880"/>
    <x v="16"/>
    <s v="Deimos 11"/>
    <n v="2059"/>
    <x v="20"/>
    <x v="5"/>
  </r>
  <r>
    <n v="57"/>
    <d v="2069-05-10T00:00:00"/>
    <s v="MC-25"/>
    <s v="57.78S, 102.54W"/>
    <n v="77"/>
    <n v="5436"/>
    <n v="5436"/>
    <x v="16"/>
    <s v="Opportunity 13"/>
    <n v="2067"/>
    <x v="12"/>
    <x v="1"/>
  </r>
  <r>
    <n v="83"/>
    <d v="2071-09-25T00:00:00"/>
    <s v="MC-01"/>
    <s v="66.47N, 78.08E"/>
    <n v="70"/>
    <n v="9366"/>
    <n v="9366"/>
    <x v="19"/>
    <s v="Phoenix 11"/>
    <n v="2069"/>
    <x v="19"/>
    <x v="1"/>
  </r>
  <r>
    <n v="15"/>
    <d v="2055-06-16T00:00:00"/>
    <s v="MC-24"/>
    <s v="44.64S, 168.52W"/>
    <n v="142"/>
    <n v="33322"/>
    <n v="0"/>
    <x v="10"/>
    <s v="Viking 5"/>
    <n v="2053"/>
    <x v="9"/>
    <x v="1"/>
  </r>
  <r>
    <n v="56"/>
    <d v="2071-01-06T00:00:00"/>
    <s v="MC-25"/>
    <s v="52.60S, 84.66W"/>
    <n v="416"/>
    <n v="8255"/>
    <n v="0"/>
    <x v="16"/>
    <s v="Opportunity 10"/>
    <n v="2067"/>
    <x v="19"/>
    <x v="6"/>
  </r>
  <r>
    <n v="12"/>
    <d v="2058-08-13T00:00:00"/>
    <s v="MC-17"/>
    <s v="1.29S, 115.15W"/>
    <n v="188"/>
    <n v="6205"/>
    <n v="0"/>
    <x v="20"/>
    <s v="Mariner 20"/>
    <n v="2055"/>
    <x v="4"/>
    <x v="5"/>
  </r>
  <r>
    <n v="8"/>
    <d v="2055-12-10T00:00:00"/>
    <s v="MC-27"/>
    <s v="46.54S, 14.05E"/>
    <n v="109"/>
    <n v="1656"/>
    <n v="0"/>
    <x v="17"/>
    <s v="Mariner 13"/>
    <n v="2053"/>
    <x v="9"/>
    <x v="1"/>
  </r>
  <r>
    <n v="9"/>
    <d v="2059-08-02T00:00:00"/>
    <s v="MC-12"/>
    <s v="2.25N, 3.64E"/>
    <n v="103"/>
    <n v="2880"/>
    <n v="0"/>
    <x v="11"/>
    <s v="Mariner 14"/>
    <n v="2054"/>
    <x v="3"/>
    <x v="3"/>
  </r>
  <r>
    <n v="40"/>
    <d v="2063-10-23T00:00:00"/>
    <s v="MC-23"/>
    <s v="18.40S, 146.50E"/>
    <n v="120"/>
    <n v="9366"/>
    <n v="0"/>
    <x v="6"/>
    <s v="Spirit 1"/>
    <n v="2062"/>
    <x v="23"/>
    <x v="4"/>
  </r>
  <r>
    <n v="10"/>
    <d v="2060-03-29T00:00:00"/>
    <s v="MC-18"/>
    <s v="27.24S, 67.87W"/>
    <n v="61"/>
    <n v="4076"/>
    <n v="4076"/>
    <x v="25"/>
    <s v="Mariner 15"/>
    <n v="2054"/>
    <x v="14"/>
    <x v="7"/>
  </r>
  <r>
    <n v="97"/>
    <d v="2072-11-07T00:00:00"/>
    <s v="MC-01"/>
    <s v="81.45N, 20.76W"/>
    <n v="85"/>
    <n v="56210"/>
    <n v="56210"/>
    <x v="19"/>
    <s v="Perseverance 4"/>
    <n v="2069"/>
    <x v="5"/>
    <x v="5"/>
  </r>
  <r>
    <n v="6"/>
    <d v="2053-01-03T00:00:00"/>
    <s v="MC-01"/>
    <s v="71.90N, 154.11E"/>
    <n v="344"/>
    <n v="5076"/>
    <n v="0"/>
    <x v="19"/>
    <s v="Mariner 11"/>
    <n v="2052"/>
    <x v="22"/>
    <x v="4"/>
  </r>
  <r>
    <n v="45"/>
    <d v="2066-11-27T00:00:00"/>
    <s v="MC-21"/>
    <s v="12.00S, 78.02E"/>
    <n v="416"/>
    <n v="9074"/>
    <n v="0"/>
    <x v="27"/>
    <s v="Spirit 12"/>
    <n v="2064"/>
    <x v="17"/>
    <x v="1"/>
  </r>
  <r>
    <n v="11"/>
    <d v="2057-10-10T00:00:00"/>
    <s v="MC-26"/>
    <s v="54.46S, 29.73W"/>
    <n v="124"/>
    <n v="3919"/>
    <n v="0"/>
    <x v="13"/>
    <s v="Mariner 16"/>
    <n v="2055"/>
    <x v="16"/>
    <x v="1"/>
  </r>
  <r>
    <n v="22"/>
    <d v="2054-10-04T00:00:00"/>
    <s v="MC-13"/>
    <s v="4.64N, 53.66E"/>
    <n v="54"/>
    <n v="1267"/>
    <n v="1267"/>
    <x v="0"/>
    <s v="Phobos 1"/>
    <n v="2053"/>
    <x v="21"/>
    <x v="4"/>
  </r>
  <r>
    <n v="41"/>
    <d v="2068-11-08T00:00:00"/>
    <s v="MC-05"/>
    <s v="51.76N, 15.98E"/>
    <n v="124"/>
    <n v="5436"/>
    <n v="0"/>
    <x v="2"/>
    <s v="Spirit 5"/>
    <n v="2063"/>
    <x v="18"/>
    <x v="3"/>
  </r>
  <r>
    <n v="87"/>
    <d v="2073-04-21T00:00:00"/>
    <s v="MC-26"/>
    <s v="50.59S, 34.49W"/>
    <n v="277"/>
    <n v="7752"/>
    <n v="0"/>
    <x v="13"/>
    <s v="Phoenix 17"/>
    <n v="2071"/>
    <x v="24"/>
    <x v="1"/>
  </r>
  <r>
    <n v="27"/>
    <d v="2063-12-21T00:00:00"/>
    <s v="MC-30"/>
    <s v="85.46S, 98.69E"/>
    <n v="169"/>
    <n v="24621"/>
    <n v="0"/>
    <x v="15"/>
    <s v="Phobos 6"/>
    <n v="2054"/>
    <x v="23"/>
    <x v="10"/>
  </r>
  <r>
    <n v="4"/>
    <d v="2058-02-16T00:00:00"/>
    <s v="MC-26"/>
    <s v="40.14S, 8.77W"/>
    <n v="7"/>
    <n v="2739"/>
    <n v="2739"/>
    <x v="13"/>
    <s v="Mariner 9"/>
    <n v="2051"/>
    <x v="4"/>
    <x v="0"/>
  </r>
  <r>
    <n v="97"/>
    <d v="2071-04-04T00:00:00"/>
    <s v="MC-04"/>
    <s v="60.25N, 16.43W"/>
    <n v="117"/>
    <n v="3461"/>
    <n v="0"/>
    <x v="7"/>
    <s v="Perseverance 4"/>
    <n v="2069"/>
    <x v="19"/>
    <x v="1"/>
  </r>
  <r>
    <n v="84"/>
    <d v="2071-09-14T00:00:00"/>
    <s v="MC-07"/>
    <s v="50.97N, 133.15E"/>
    <n v="47"/>
    <n v="50510"/>
    <n v="50510"/>
    <x v="4"/>
    <s v="Phoenix 12"/>
    <n v="2069"/>
    <x v="19"/>
    <x v="1"/>
  </r>
  <r>
    <n v="10"/>
    <d v="2058-07-27T00:00:00"/>
    <s v="MC-18"/>
    <s v="7.74S, 62.38W"/>
    <n v="791"/>
    <n v="2461"/>
    <n v="0"/>
    <x v="25"/>
    <s v="Mariner 15"/>
    <n v="2054"/>
    <x v="4"/>
    <x v="6"/>
  </r>
  <r>
    <n v="18"/>
    <d v="2060-03-21T00:00:00"/>
    <s v="MC-16"/>
    <s v="3.37S, 169.75W"/>
    <n v="109"/>
    <n v="4563"/>
    <n v="0"/>
    <x v="21"/>
    <s v="Viking 10"/>
    <n v="2055"/>
    <x v="14"/>
    <x v="3"/>
  </r>
  <r>
    <n v="64"/>
    <d v="2068-08-29T00:00:00"/>
    <s v="MC-28"/>
    <s v="58.06S, 72.86E"/>
    <n v="25"/>
    <n v="2739"/>
    <n v="2739"/>
    <x v="18"/>
    <s v="Rosetta 7"/>
    <n v="2067"/>
    <x v="18"/>
    <x v="4"/>
  </r>
  <r>
    <n v="86"/>
    <d v="2073-04-06T00:00:00"/>
    <s v="MC-01"/>
    <s v="70.00N, 106.57E"/>
    <n v="344"/>
    <n v="26004"/>
    <n v="0"/>
    <x v="19"/>
    <s v="Phoenix 16"/>
    <n v="2071"/>
    <x v="24"/>
    <x v="1"/>
  </r>
  <r>
    <n v="41"/>
    <d v="2065-04-19T00:00:00"/>
    <s v="MC-05"/>
    <s v="62.94N, 33.40E"/>
    <n v="85"/>
    <n v="41937"/>
    <n v="41937"/>
    <x v="2"/>
    <s v="Spirit 5"/>
    <n v="2063"/>
    <x v="13"/>
    <x v="1"/>
  </r>
  <r>
    <n v="85"/>
    <d v="2071-09-22T00:00:00"/>
    <s v="MC-13"/>
    <s v="2.66N, 84.63E"/>
    <n v="264"/>
    <n v="756"/>
    <n v="0"/>
    <x v="0"/>
    <s v="Phoenix 13"/>
    <n v="2070"/>
    <x v="19"/>
    <x v="4"/>
  </r>
  <r>
    <n v="81"/>
    <d v="2068-12-07T00:00:00"/>
    <s v="MC-16"/>
    <s v="5.20S, 172.56W"/>
    <n v="447"/>
    <n v="7052"/>
    <n v="0"/>
    <x v="21"/>
    <s v="Phoenix 3"/>
    <n v="2068"/>
    <x v="18"/>
    <x v="9"/>
  </r>
  <r>
    <n v="55"/>
    <d v="2068-09-11T00:00:00"/>
    <s v="MC-07"/>
    <s v="48.27N, 166.54E"/>
    <n v="631"/>
    <n v="38630"/>
    <n v="0"/>
    <x v="4"/>
    <s v="Opportunity 7"/>
    <n v="2066"/>
    <x v="18"/>
    <x v="1"/>
  </r>
  <r>
    <n v="50"/>
    <d v="2066-04-26T00:00:00"/>
    <s v="MC-15"/>
    <s v="10.53N, 137.17E"/>
    <n v="96"/>
    <n v="2324"/>
    <n v="2324"/>
    <x v="12"/>
    <s v="Opportunity 2"/>
    <n v="2064"/>
    <x v="17"/>
    <x v="1"/>
  </r>
  <r>
    <n v="85"/>
    <d v="2074-02-16T00:00:00"/>
    <s v="MC-13"/>
    <s v="13.88N, 81.88E"/>
    <n v="221"/>
    <n v="9670"/>
    <n v="0"/>
    <x v="0"/>
    <s v="Phoenix 13"/>
    <n v="2070"/>
    <x v="11"/>
    <x v="6"/>
  </r>
  <r>
    <n v="64"/>
    <d v="2068-10-07T00:00:00"/>
    <s v="MC-27"/>
    <s v="51.53S, 59.26E"/>
    <n v="277"/>
    <n v="4902"/>
    <n v="0"/>
    <x v="17"/>
    <s v="Rosetta 7"/>
    <n v="2067"/>
    <x v="18"/>
    <x v="4"/>
  </r>
  <r>
    <n v="39"/>
    <d v="2063-06-24T00:00:00"/>
    <s v="MC-30"/>
    <s v="68.65S, 165.41W"/>
    <n v="70"/>
    <n v="8255"/>
    <n v="8255"/>
    <x v="15"/>
    <s v="Pathfinder 9"/>
    <n v="2062"/>
    <x v="23"/>
    <x v="4"/>
  </r>
  <r>
    <n v="83"/>
    <d v="2071-12-13T00:00:00"/>
    <s v="MC-01"/>
    <s v="70.09N, 80.12E"/>
    <n v="48"/>
    <n v="101649"/>
    <n v="101649"/>
    <x v="19"/>
    <s v="Phoenix 11"/>
    <n v="2069"/>
    <x v="19"/>
    <x v="1"/>
  </r>
  <r>
    <n v="5"/>
    <d v="2055-09-21T00:00:00"/>
    <s v="MC-20"/>
    <s v="3.70S, 42.83E"/>
    <n v="175"/>
    <n v="3313"/>
    <n v="0"/>
    <x v="26"/>
    <s v="Mariner 10"/>
    <n v="2051"/>
    <x v="9"/>
    <x v="6"/>
  </r>
  <r>
    <n v="39"/>
    <d v="2065-10-08T00:00:00"/>
    <s v="MC-30"/>
    <s v="66.14S, 158.71W"/>
    <n v="365"/>
    <n v="14551"/>
    <n v="0"/>
    <x v="15"/>
    <s v="Pathfinder 9"/>
    <n v="2062"/>
    <x v="13"/>
    <x v="5"/>
  </r>
  <r>
    <n v="29"/>
    <d v="2059-10-10T00:00:00"/>
    <s v="MC-24"/>
    <s v="33.26S, 156.23W"/>
    <n v="389"/>
    <n v="756"/>
    <n v="0"/>
    <x v="10"/>
    <s v="Deimos 4"/>
    <n v="2058"/>
    <x v="3"/>
    <x v="4"/>
  </r>
  <r>
    <n v="77"/>
    <d v="2077-03-22T00:00:00"/>
    <s v="MC-22"/>
    <s v="21.87S, 102.46E"/>
    <n v="142"/>
    <n v="4076"/>
    <n v="0"/>
    <x v="9"/>
    <s v="Rosetta 27"/>
    <n v="2073"/>
    <x v="25"/>
    <x v="6"/>
  </r>
  <r>
    <n v="66"/>
    <d v="2073-06-23T00:00:00"/>
    <s v="MC-14"/>
    <s v="8.17N, 134.59E"/>
    <n v="113"/>
    <n v="8000"/>
    <n v="0"/>
    <x v="1"/>
    <s v="Rosetta 9"/>
    <n v="2067"/>
    <x v="24"/>
    <x v="7"/>
  </r>
  <r>
    <n v="10"/>
    <d v="2055-08-29T00:00:00"/>
    <s v="MC-26"/>
    <s v="37.61S, 39.31W"/>
    <n v="175"/>
    <n v="2599"/>
    <n v="0"/>
    <x v="13"/>
    <s v="Mariner 15"/>
    <n v="2054"/>
    <x v="9"/>
    <x v="4"/>
  </r>
  <r>
    <n v="52"/>
    <d v="2067-05-22T00:00:00"/>
    <s v="MC-08"/>
    <s v="10.42N, 137.32W"/>
    <n v="57"/>
    <n v="2054"/>
    <n v="2054"/>
    <x v="28"/>
    <s v="Opportunity 4"/>
    <n v="2065"/>
    <x v="8"/>
    <x v="1"/>
  </r>
  <r>
    <n v="11"/>
    <d v="2057-03-04T00:00:00"/>
    <s v="MC-26"/>
    <s v="61.86S, 22.37W"/>
    <n v="14"/>
    <n v="8255"/>
    <n v="8255"/>
    <x v="13"/>
    <s v="Mariner 16"/>
    <n v="2055"/>
    <x v="16"/>
    <x v="1"/>
  </r>
  <r>
    <n v="17"/>
    <d v="2060-08-15T00:00:00"/>
    <s v="MC-06"/>
    <s v="35.49N, 71.27E"/>
    <n v="1057"/>
    <n v="5255"/>
    <n v="0"/>
    <x v="8"/>
    <s v="Viking 8"/>
    <n v="2054"/>
    <x v="14"/>
    <x v="7"/>
  </r>
  <r>
    <n v="5"/>
    <d v="2056-08-08T00:00:00"/>
    <s v="MC-20"/>
    <s v="20.31S, 43.95E"/>
    <n v="17"/>
    <n v="8519"/>
    <n v="8519"/>
    <x v="26"/>
    <s v="Mariner 10"/>
    <n v="2051"/>
    <x v="1"/>
    <x v="3"/>
  </r>
  <r>
    <n v="42"/>
    <d v="2066-06-24T00:00:00"/>
    <s v="MC-07"/>
    <s v="42.30N, 160.69E"/>
    <n v="204"/>
    <n v="1396"/>
    <n v="0"/>
    <x v="4"/>
    <s v="Spirit 6"/>
    <n v="2063"/>
    <x v="17"/>
    <x v="5"/>
  </r>
  <r>
    <n v="12"/>
    <d v="2056-10-29T00:00:00"/>
    <s v="MC-17"/>
    <s v="1.46S, 117.17W"/>
    <n v="137"/>
    <n v="629"/>
    <n v="0"/>
    <x v="20"/>
    <s v="Mariner 20"/>
    <n v="2055"/>
    <x v="1"/>
    <x v="4"/>
  </r>
  <r>
    <n v="87"/>
    <d v="2072-12-02T00:00:00"/>
    <s v="MC-26"/>
    <s v="33.54S, 40.81W"/>
    <n v="17"/>
    <n v="1526"/>
    <n v="1526"/>
    <x v="13"/>
    <s v="Phoenix 17"/>
    <n v="2071"/>
    <x v="5"/>
    <x v="4"/>
  </r>
  <r>
    <n v="75"/>
    <d v="2073-06-18T00:00:00"/>
    <s v="MC-28"/>
    <s v="31.89S, 116.42E"/>
    <n v="67"/>
    <n v="1138"/>
    <n v="1138"/>
    <x v="18"/>
    <s v="Rosetta 22"/>
    <n v="2071"/>
    <x v="24"/>
    <x v="1"/>
  </r>
  <r>
    <n v="82"/>
    <d v="2070-03-27T00:00:00"/>
    <s v="MC-29"/>
    <s v="61.41S, 169.15E"/>
    <n v="77"/>
    <n v="35789"/>
    <n v="35789"/>
    <x v="3"/>
    <s v="Phoenix 7"/>
    <n v="2068"/>
    <x v="10"/>
    <x v="1"/>
  </r>
  <r>
    <n v="46"/>
    <d v="2068-04-01T00:00:00"/>
    <s v="MC-25"/>
    <s v="47.68S, 119.55W"/>
    <n v="63"/>
    <n v="3313"/>
    <n v="3313"/>
    <x v="16"/>
    <s v="Spirit 13"/>
    <n v="2065"/>
    <x v="18"/>
    <x v="5"/>
  </r>
  <r>
    <n v="29"/>
    <d v="2059-08-05T00:00:00"/>
    <s v="MC-16"/>
    <s v="22.41S, 156.14W"/>
    <n v="103"/>
    <n v="6205"/>
    <n v="0"/>
    <x v="21"/>
    <s v="Deimos 4"/>
    <n v="2058"/>
    <x v="3"/>
    <x v="4"/>
  </r>
  <r>
    <n v="44"/>
    <d v="2070-10-15T00:00:00"/>
    <s v="MC-06"/>
    <s v="57.39N, 119.38E"/>
    <n v="19"/>
    <n v="26004"/>
    <n v="26004"/>
    <x v="8"/>
    <s v="Spirit 11"/>
    <n v="2064"/>
    <x v="10"/>
    <x v="7"/>
  </r>
  <r>
    <n v="42"/>
    <d v="2069-04-17T00:00:00"/>
    <s v="MC-07"/>
    <s v="34.84N, 159.72E"/>
    <n v="100"/>
    <n v="3612"/>
    <n v="3612"/>
    <x v="4"/>
    <s v="Spirit 6"/>
    <n v="2063"/>
    <x v="12"/>
    <x v="7"/>
  </r>
  <r>
    <n v="9"/>
    <d v="2059-09-09T00:00:00"/>
    <s v="MC-19"/>
    <s v="12.78S, 3.72W"/>
    <n v="416"/>
    <n v="5812"/>
    <n v="0"/>
    <x v="14"/>
    <s v="Mariner 14"/>
    <n v="2054"/>
    <x v="3"/>
    <x v="3"/>
  </r>
  <r>
    <n v="72"/>
    <d v="2074-02-18T00:00:00"/>
    <s v="MC-17"/>
    <s v="26.30S, 133.79W"/>
    <n v="54"/>
    <n v="12178"/>
    <n v="12178"/>
    <x v="20"/>
    <s v="Rosetta 16"/>
    <n v="2071"/>
    <x v="11"/>
    <x v="5"/>
  </r>
  <r>
    <n v="97"/>
    <d v="2070-11-19T00:00:00"/>
    <s v="MC-01"/>
    <s v="67.49N, 12.62W"/>
    <n v="416"/>
    <n v="6006"/>
    <n v="0"/>
    <x v="19"/>
    <s v="Perseverance 4"/>
    <n v="2069"/>
    <x v="10"/>
    <x v="4"/>
  </r>
  <r>
    <n v="7"/>
    <d v="2056-01-24T00:00:00"/>
    <s v="MC-04"/>
    <s v="43.00N, 28.18W"/>
    <n v="631"/>
    <n v="7512"/>
    <n v="0"/>
    <x v="7"/>
    <s v="Mariner 12"/>
    <n v="2053"/>
    <x v="1"/>
    <x v="5"/>
  </r>
  <r>
    <n v="26"/>
    <d v="2057-05-05T00:00:00"/>
    <s v="MC-27"/>
    <s v="32.33S, 44.44E"/>
    <n v="106"/>
    <n v="9074"/>
    <n v="0"/>
    <x v="17"/>
    <s v="Phobos 5"/>
    <n v="2054"/>
    <x v="16"/>
    <x v="5"/>
  </r>
  <r>
    <n v="47"/>
    <d v="2068-09-25T00:00:00"/>
    <s v="MC-12"/>
    <s v="14.59N, 7.81E"/>
    <n v="29"/>
    <n v="10313"/>
    <n v="10313"/>
    <x v="11"/>
    <s v="Spirit 14"/>
    <n v="2065"/>
    <x v="18"/>
    <x v="5"/>
  </r>
  <r>
    <n v="68"/>
    <d v="2069-07-03T00:00:00"/>
    <s v="MC-14"/>
    <s v="10.09N, 99.27E"/>
    <n v="93"/>
    <n v="3919"/>
    <n v="3919"/>
    <x v="1"/>
    <s v="Rosetta 11"/>
    <n v="2068"/>
    <x v="12"/>
    <x v="4"/>
  </r>
  <r>
    <n v="61"/>
    <d v="2073-05-27T00:00:00"/>
    <s v="MC-30"/>
    <s v="74.93S, 15.76W"/>
    <n v="30"/>
    <n v="20205"/>
    <n v="20205"/>
    <x v="15"/>
    <s v="Opportunity 19"/>
    <n v="2069"/>
    <x v="24"/>
    <x v="6"/>
  </r>
  <r>
    <n v="5"/>
    <d v="2060-11-20T00:00:00"/>
    <s v="MC-21"/>
    <s v="19.76S, 83.85E"/>
    <n v="188"/>
    <n v="6618"/>
    <n v="0"/>
    <x v="27"/>
    <s v="Mariner 10"/>
    <n v="2051"/>
    <x v="14"/>
    <x v="10"/>
  </r>
  <r>
    <n v="47"/>
    <d v="2072-05-21T00:00:00"/>
    <s v="MC-11"/>
    <s v="16.69N, 34.44W"/>
    <n v="65"/>
    <n v="3022"/>
    <n v="3022"/>
    <x v="22"/>
    <s v="Spirit 14"/>
    <n v="2065"/>
    <x v="5"/>
    <x v="0"/>
  </r>
  <r>
    <n v="44"/>
    <d v="2071-02-23T00:00:00"/>
    <s v="MC-01"/>
    <s v="67.18N, 115.83E"/>
    <n v="90"/>
    <n v="4731"/>
    <n v="4731"/>
    <x v="19"/>
    <s v="Spirit 11"/>
    <n v="2064"/>
    <x v="19"/>
    <x v="0"/>
  </r>
  <r>
    <n v="53"/>
    <d v="2067-01-04T00:00:00"/>
    <s v="MC-30"/>
    <s v="77.79S, 158.25W"/>
    <n v="57"/>
    <n v="8791"/>
    <n v="8791"/>
    <x v="15"/>
    <s v="Opportunity 5"/>
    <n v="2065"/>
    <x v="8"/>
    <x v="1"/>
  </r>
  <r>
    <n v="54"/>
    <d v="2068-09-03T00:00:00"/>
    <s v="MC-14"/>
    <s v="11.69N, 117.03E"/>
    <n v="34"/>
    <n v="1267"/>
    <n v="1267"/>
    <x v="1"/>
    <s v="Opportunity 6"/>
    <n v="2065"/>
    <x v="18"/>
    <x v="5"/>
  </r>
  <r>
    <n v="60"/>
    <d v="2072-06-19T00:00:00"/>
    <s v="MC-26"/>
    <s v="48.45S, 35.43W"/>
    <n v="128"/>
    <n v="12605"/>
    <n v="0"/>
    <x v="13"/>
    <s v="Opportunity 18"/>
    <n v="2069"/>
    <x v="5"/>
    <x v="5"/>
  </r>
  <r>
    <n v="85"/>
    <d v="2075-04-10T00:00:00"/>
    <s v="MC-22"/>
    <s v="17.56S, 114.75E"/>
    <n v="50"/>
    <n v="5436"/>
    <n v="5436"/>
    <x v="9"/>
    <s v="Phoenix 13"/>
    <n v="2070"/>
    <x v="2"/>
    <x v="3"/>
  </r>
  <r>
    <n v="17"/>
    <d v="2059-11-05T00:00:00"/>
    <s v="MC-13"/>
    <s v="2.16N, 89.61E"/>
    <n v="72"/>
    <n v="4235"/>
    <n v="4235"/>
    <x v="0"/>
    <s v="Viking 8"/>
    <n v="2054"/>
    <x v="3"/>
    <x v="3"/>
  </r>
  <r>
    <n v="17"/>
    <d v="2055-10-09T00:00:00"/>
    <s v="MC-22"/>
    <s v="4.52S, 98.80E"/>
    <n v="389"/>
    <n v="1138"/>
    <n v="0"/>
    <x v="9"/>
    <s v="Viking 8"/>
    <n v="2054"/>
    <x v="9"/>
    <x v="4"/>
  </r>
  <r>
    <n v="32"/>
    <d v="2060-10-25T00:00:00"/>
    <s v="MC-25"/>
    <s v="43.46S, 106.83W"/>
    <n v="57"/>
    <n v="15109"/>
    <n v="15109"/>
    <x v="16"/>
    <s v="Deimos 11"/>
    <n v="2059"/>
    <x v="14"/>
    <x v="4"/>
  </r>
  <r>
    <n v="10"/>
    <d v="2056-01-11T00:00:00"/>
    <s v="MC-26"/>
    <s v="34.56S, 33.77W"/>
    <n v="325"/>
    <n v="21171"/>
    <n v="0"/>
    <x v="13"/>
    <s v="Mariner 15"/>
    <n v="2054"/>
    <x v="1"/>
    <x v="1"/>
  </r>
  <r>
    <n v="39"/>
    <d v="2067-11-15T00:00:00"/>
    <s v="MC-29"/>
    <s v="50.37S, 171.51E"/>
    <n v="120"/>
    <n v="4076"/>
    <n v="0"/>
    <x v="3"/>
    <s v="Pathfinder 9"/>
    <n v="2062"/>
    <x v="8"/>
    <x v="3"/>
  </r>
  <r>
    <n v="73"/>
    <d v="2073-04-16T00:00:00"/>
    <s v="MC-26"/>
    <s v="61.72S, 56.60W"/>
    <n v="20"/>
    <n v="4902"/>
    <n v="4902"/>
    <x v="13"/>
    <s v="Rosetta 20"/>
    <n v="2071"/>
    <x v="24"/>
    <x v="1"/>
  </r>
  <r>
    <n v="86"/>
    <d v="2072-08-08T00:00:00"/>
    <s v="MC-01"/>
    <s v="77.91N, 132.52E"/>
    <n v="65"/>
    <n v="1396"/>
    <n v="1396"/>
    <x v="19"/>
    <s v="Phoenix 16"/>
    <n v="2071"/>
    <x v="5"/>
    <x v="4"/>
  </r>
  <r>
    <n v="95"/>
    <d v="2068-04-15T00:00:00"/>
    <s v="MC-09"/>
    <s v="18.56N, 99.52W"/>
    <n v="163"/>
    <n v="2054"/>
    <n v="0"/>
    <x v="5"/>
    <s v="Dawn 6"/>
    <n v="2067"/>
    <x v="18"/>
    <x v="4"/>
  </r>
  <r>
    <n v="52"/>
    <d v="2071-03-26T00:00:00"/>
    <s v="MC-09"/>
    <s v="10.03N, 98.94W"/>
    <n v="82"/>
    <n v="1526"/>
    <n v="1526"/>
    <x v="5"/>
    <s v="Opportunity 4"/>
    <n v="2065"/>
    <x v="19"/>
    <x v="7"/>
  </r>
  <r>
    <n v="6"/>
    <d v="2055-04-25T00:00:00"/>
    <s v="MC-01"/>
    <s v="73.00N, 165.18E"/>
    <n v="791"/>
    <n v="4398"/>
    <n v="0"/>
    <x v="19"/>
    <s v="Mariner 11"/>
    <n v="2052"/>
    <x v="9"/>
    <x v="5"/>
  </r>
  <r>
    <n v="26"/>
    <d v="2058-04-20T00:00:00"/>
    <s v="MC-27"/>
    <s v="54.77S, 49.56E"/>
    <n v="292"/>
    <n v="16330"/>
    <n v="0"/>
    <x v="17"/>
    <s v="Phobos 5"/>
    <n v="2054"/>
    <x v="4"/>
    <x v="6"/>
  </r>
  <r>
    <n v="64"/>
    <d v="2067-11-13T00:00:00"/>
    <s v="MC-28"/>
    <s v="57.53S, 77.35E"/>
    <n v="24"/>
    <n v="3612"/>
    <n v="3612"/>
    <x v="18"/>
    <s v="Rosetta 7"/>
    <n v="2067"/>
    <x v="8"/>
    <x v="9"/>
  </r>
  <r>
    <n v="5"/>
    <d v="2060-12-05T00:00:00"/>
    <s v="MC-13"/>
    <s v="19.41N, 66.55E"/>
    <n v="103"/>
    <n v="6205"/>
    <n v="0"/>
    <x v="0"/>
    <s v="Mariner 10"/>
    <n v="2051"/>
    <x v="14"/>
    <x v="10"/>
  </r>
  <r>
    <n v="52"/>
    <d v="2069-08-19T00:00:00"/>
    <s v="MC-16"/>
    <s v="3.49S, 140.97W"/>
    <n v="93"/>
    <n v="1010"/>
    <n v="1010"/>
    <x v="21"/>
    <s v="Opportunity 4"/>
    <n v="2065"/>
    <x v="12"/>
    <x v="6"/>
  </r>
  <r>
    <n v="76"/>
    <d v="2079-09-05T00:00:00"/>
    <s v="MC-02"/>
    <s v="38.44N, 179.12W"/>
    <n v="48"/>
    <n v="2461"/>
    <n v="2461"/>
    <x v="29"/>
    <s v="Rosetta 25"/>
    <n v="2072"/>
    <x v="30"/>
    <x v="0"/>
  </r>
  <r>
    <n v="26"/>
    <d v="2055-08-24T00:00:00"/>
    <s v="MC-28"/>
    <s v="47.82S, 66.68E"/>
    <n v="77"/>
    <n v="4731"/>
    <n v="4731"/>
    <x v="18"/>
    <s v="Phobos 5"/>
    <n v="2054"/>
    <x v="9"/>
    <x v="4"/>
  </r>
  <r>
    <n v="5"/>
    <d v="2055-08-22T00:00:00"/>
    <s v="MC-13"/>
    <s v="20.02N, 65.01E"/>
    <n v="88"/>
    <n v="883"/>
    <n v="883"/>
    <x v="0"/>
    <s v="Mariner 10"/>
    <n v="2051"/>
    <x v="9"/>
    <x v="6"/>
  </r>
  <r>
    <n v="19"/>
    <d v="2059-04-08T00:00:00"/>
    <s v="MC-07"/>
    <s v="57.24N, 155.81E"/>
    <n v="59"/>
    <n v="6618"/>
    <n v="6618"/>
    <x v="4"/>
    <s v="Viking 13"/>
    <n v="2056"/>
    <x v="3"/>
    <x v="5"/>
  </r>
  <r>
    <n v="10"/>
    <d v="2063-03-18T00:00:00"/>
    <s v="MC-18"/>
    <s v="11.09S, 62.91W"/>
    <n v="137"/>
    <n v="7752"/>
    <n v="0"/>
    <x v="25"/>
    <s v="Mariner 15"/>
    <n v="2054"/>
    <x v="23"/>
    <x v="10"/>
  </r>
  <r>
    <n v="2"/>
    <d v="2054-10-12T00:00:00"/>
    <s v="MC-14"/>
    <s v="8.71N, 114.36E"/>
    <n v="264"/>
    <n v="1396"/>
    <n v="0"/>
    <x v="1"/>
    <s v="Mariner 6"/>
    <n v="2050"/>
    <x v="21"/>
    <x v="6"/>
  </r>
  <r>
    <n v="47"/>
    <d v="2068-01-11T00:00:00"/>
    <s v="MC-11"/>
    <s v="28.84N, 10.31W"/>
    <n v="72"/>
    <n v="4076"/>
    <n v="4076"/>
    <x v="22"/>
    <s v="Spirit 14"/>
    <n v="2065"/>
    <x v="18"/>
    <x v="5"/>
  </r>
  <r>
    <n v="36"/>
    <d v="2063-08-27T00:00:00"/>
    <s v="MC-08"/>
    <s v="11.93N, 138.68W"/>
    <n v="264"/>
    <n v="3612"/>
    <n v="0"/>
    <x v="28"/>
    <s v="Pathfinder 3"/>
    <n v="2061"/>
    <x v="23"/>
    <x v="1"/>
  </r>
  <r>
    <n v="76"/>
    <d v="2074-06-21T00:00:00"/>
    <s v="MC-07"/>
    <s v="54.37N, 172.09E"/>
    <n v="117"/>
    <n v="41937"/>
    <n v="0"/>
    <x v="4"/>
    <s v="Rosetta 25"/>
    <n v="2072"/>
    <x v="11"/>
    <x v="1"/>
  </r>
  <r>
    <n v="76"/>
    <d v="2078-11-30T00:00:00"/>
    <s v="MC-08"/>
    <s v="27.81N, 176.25W"/>
    <n v="15"/>
    <n v="756"/>
    <n v="756"/>
    <x v="28"/>
    <s v="Rosetta 25"/>
    <n v="2072"/>
    <x v="28"/>
    <x v="7"/>
  </r>
  <r>
    <n v="45"/>
    <d v="2068-04-17T00:00:00"/>
    <s v="MC-13"/>
    <s v="17.31N, 54.03E"/>
    <n v="277"/>
    <n v="1920"/>
    <n v="0"/>
    <x v="0"/>
    <s v="Spirit 12"/>
    <n v="2064"/>
    <x v="18"/>
    <x v="6"/>
  </r>
  <r>
    <n v="47"/>
    <d v="2071-12-30T00:00:00"/>
    <s v="MC-11"/>
    <s v="7.13N, 35.03W"/>
    <n v="1057"/>
    <n v="6409"/>
    <n v="0"/>
    <x v="22"/>
    <s v="Spirit 14"/>
    <n v="2065"/>
    <x v="19"/>
    <x v="7"/>
  </r>
  <r>
    <n v="21"/>
    <d v="2058-02-14T00:00:00"/>
    <s v="MC-17"/>
    <s v="23.47S, 108.45W"/>
    <n v="47"/>
    <n v="2324"/>
    <n v="2324"/>
    <x v="20"/>
    <s v="Viking 17"/>
    <n v="2056"/>
    <x v="4"/>
    <x v="1"/>
  </r>
  <r>
    <n v="74"/>
    <d v="2073-02-21T00:00:00"/>
    <s v="MC-12"/>
    <s v="18.27N, 13.66E"/>
    <n v="100"/>
    <n v="2739"/>
    <n v="2739"/>
    <x v="11"/>
    <s v="Rosetta 21"/>
    <n v="2071"/>
    <x v="24"/>
    <x v="1"/>
  </r>
  <r>
    <n v="29"/>
    <d v="2061-11-13T00:00:00"/>
    <s v="MC-16"/>
    <s v="22.44S, 139.09W"/>
    <n v="54"/>
    <n v="1656"/>
    <n v="1656"/>
    <x v="21"/>
    <s v="Deimos 4"/>
    <n v="2058"/>
    <x v="0"/>
    <x v="5"/>
  </r>
  <r>
    <n v="55"/>
    <d v="2069-12-23T00:00:00"/>
    <s v="MC-07"/>
    <s v="47.80N, 143.17E"/>
    <n v="27"/>
    <n v="2739"/>
    <n v="2739"/>
    <x v="4"/>
    <s v="Opportunity 7"/>
    <n v="2066"/>
    <x v="12"/>
    <x v="5"/>
  </r>
  <r>
    <n v="31"/>
    <d v="2060-06-27T00:00:00"/>
    <s v="MC-03"/>
    <s v="60.68N, 102.94W"/>
    <n v="41"/>
    <n v="1920"/>
    <n v="1920"/>
    <x v="24"/>
    <s v="Deimos 10"/>
    <n v="2059"/>
    <x v="14"/>
    <x v="4"/>
  </r>
  <r>
    <n v="86"/>
    <d v="2074-06-06T00:00:00"/>
    <s v="MC-07"/>
    <s v="63.84N, 145.61E"/>
    <n v="175"/>
    <n v="1788"/>
    <n v="0"/>
    <x v="4"/>
    <s v="Phoenix 16"/>
    <n v="2071"/>
    <x v="11"/>
    <x v="5"/>
  </r>
  <r>
    <n v="17"/>
    <d v="2058-01-20T00:00:00"/>
    <s v="MC-06"/>
    <s v="33.17N, 103.69E"/>
    <n v="791"/>
    <n v="2461"/>
    <n v="0"/>
    <x v="8"/>
    <s v="Viking 8"/>
    <n v="2054"/>
    <x v="4"/>
    <x v="6"/>
  </r>
  <r>
    <n v="29"/>
    <d v="2061-01-19T00:00:00"/>
    <s v="MC-16"/>
    <s v="23.88S, 155.03W"/>
    <n v="80"/>
    <n v="3919"/>
    <n v="3919"/>
    <x v="21"/>
    <s v="Deimos 4"/>
    <n v="2058"/>
    <x v="0"/>
    <x v="5"/>
  </r>
  <r>
    <n v="32"/>
    <d v="2065-12-30T00:00:00"/>
    <s v="MC-25"/>
    <s v="52.09S, 106.50W"/>
    <n v="344"/>
    <n v="17000"/>
    <n v="0"/>
    <x v="16"/>
    <s v="Deimos 11"/>
    <n v="2059"/>
    <x v="13"/>
    <x v="7"/>
  </r>
  <r>
    <n v="2"/>
    <d v="2053-03-29T00:00:00"/>
    <s v="MC-14"/>
    <s v="6.56N, 102.44E"/>
    <n v="100"/>
    <n v="2054"/>
    <n v="2054"/>
    <x v="1"/>
    <s v="Mariner 6"/>
    <n v="2050"/>
    <x v="22"/>
    <x v="5"/>
  </r>
  <r>
    <n v="24"/>
    <d v="2054-09-29T00:00:00"/>
    <s v="MC-29"/>
    <s v="38.31S, 134.17E"/>
    <n v="344"/>
    <n v="8519"/>
    <n v="0"/>
    <x v="3"/>
    <s v="Phobos 3"/>
    <n v="2053"/>
    <x v="21"/>
    <x v="4"/>
  </r>
  <r>
    <n v="52"/>
    <d v="2068-02-19T00:00:00"/>
    <s v="MC-09"/>
    <s v="29.51N, 129.16W"/>
    <n v="24"/>
    <n v="7279"/>
    <n v="7279"/>
    <x v="5"/>
    <s v="Opportunity 4"/>
    <n v="2065"/>
    <x v="18"/>
    <x v="5"/>
  </r>
  <r>
    <n v="7"/>
    <d v="2054-03-12T00:00:00"/>
    <s v="MC-03"/>
    <s v="47.73N, 61.10W"/>
    <n v="80"/>
    <n v="13054"/>
    <n v="13054"/>
    <x v="24"/>
    <s v="Mariner 12"/>
    <n v="2053"/>
    <x v="21"/>
    <x v="4"/>
  </r>
  <r>
    <n v="8"/>
    <d v="2056-08-04T00:00:00"/>
    <s v="MC-30"/>
    <s v="72.94S, 39.36E"/>
    <n v="120"/>
    <n v="8255"/>
    <n v="0"/>
    <x v="15"/>
    <s v="Mariner 13"/>
    <n v="2053"/>
    <x v="1"/>
    <x v="5"/>
  </r>
  <r>
    <n v="17"/>
    <d v="2062-10-07T00:00:00"/>
    <s v="MC-14"/>
    <s v="8.98N, 96.34E"/>
    <n v="109"/>
    <n v="2599"/>
    <n v="0"/>
    <x v="1"/>
    <s v="Viking 8"/>
    <n v="2054"/>
    <x v="20"/>
    <x v="8"/>
  </r>
  <r>
    <n v="4"/>
    <d v="2054-06-06T00:00:00"/>
    <s v="MC-26"/>
    <s v="58.60S, 15.48W"/>
    <n v="137"/>
    <n v="5076"/>
    <n v="0"/>
    <x v="13"/>
    <s v="Mariner 9"/>
    <n v="2051"/>
    <x v="21"/>
    <x v="5"/>
  </r>
  <r>
    <n v="27"/>
    <d v="2059-07-19T00:00:00"/>
    <s v="MC-30"/>
    <s v="74.70S, 124.84E"/>
    <n v="447"/>
    <n v="101649"/>
    <n v="0"/>
    <x v="15"/>
    <s v="Phobos 6"/>
    <n v="2054"/>
    <x v="3"/>
    <x v="3"/>
  </r>
  <r>
    <n v="89"/>
    <d v="2073-05-05T00:00:00"/>
    <s v="MC-25"/>
    <s v="49.52S, 85.71W"/>
    <n v="905"/>
    <n v="10654"/>
    <n v="0"/>
    <x v="16"/>
    <s v="Phoenix 22"/>
    <n v="2072"/>
    <x v="24"/>
    <x v="4"/>
  </r>
  <r>
    <n v="42"/>
    <d v="2068-06-23T00:00:00"/>
    <s v="MC-07"/>
    <s v="39.07N, 155.12E"/>
    <n v="45"/>
    <n v="6832"/>
    <n v="6832"/>
    <x v="4"/>
    <s v="Spirit 6"/>
    <n v="2063"/>
    <x v="18"/>
    <x v="3"/>
  </r>
  <r>
    <n v="56"/>
    <d v="2068-05-16T00:00:00"/>
    <s v="MC-18"/>
    <s v="11.94S, 54.96W"/>
    <n v="188"/>
    <n v="7512"/>
    <n v="0"/>
    <x v="25"/>
    <s v="Opportunity 10"/>
    <n v="2067"/>
    <x v="18"/>
    <x v="4"/>
  </r>
  <r>
    <n v="44"/>
    <d v="2071-03-23T00:00:00"/>
    <s v="MC-01"/>
    <s v="72.98N, 125.25E"/>
    <n v="572"/>
    <n v="1396"/>
    <n v="0"/>
    <x v="19"/>
    <s v="Spirit 11"/>
    <n v="2064"/>
    <x v="19"/>
    <x v="0"/>
  </r>
  <r>
    <n v="56"/>
    <d v="2069-03-04T00:00:00"/>
    <s v="MC-25"/>
    <s v="51.44S, 85.09W"/>
    <n v="106"/>
    <n v="7052"/>
    <n v="0"/>
    <x v="16"/>
    <s v="Opportunity 10"/>
    <n v="2067"/>
    <x v="12"/>
    <x v="1"/>
  </r>
  <r>
    <n v="7"/>
    <d v="2056-02-24T00:00:00"/>
    <s v="MC-01"/>
    <s v="70.01N, 53.13W"/>
    <n v="147"/>
    <n v="9670"/>
    <n v="0"/>
    <x v="19"/>
    <s v="Mariner 12"/>
    <n v="2053"/>
    <x v="1"/>
    <x v="5"/>
  </r>
  <r>
    <n v="13"/>
    <d v="2053-12-14T00:00:00"/>
    <s v="MC-06"/>
    <s v="50.12N, 116.04E"/>
    <n v="137"/>
    <n v="38630"/>
    <n v="0"/>
    <x v="8"/>
    <s v="Viking 2"/>
    <n v="2052"/>
    <x v="22"/>
    <x v="4"/>
  </r>
  <r>
    <n v="10"/>
    <d v="2060-06-08T00:00:00"/>
    <s v="MC-25"/>
    <s v="41.62S, 63.37W"/>
    <n v="77"/>
    <n v="3612"/>
    <n v="3612"/>
    <x v="16"/>
    <s v="Mariner 15"/>
    <n v="2054"/>
    <x v="14"/>
    <x v="7"/>
  </r>
  <r>
    <n v="16"/>
    <d v="2055-10-11T00:00:00"/>
    <s v="MC-25"/>
    <s v="51.23S, 108.57W"/>
    <n v="72"/>
    <n v="3313"/>
    <n v="3313"/>
    <x v="16"/>
    <s v="Viking 7"/>
    <n v="2054"/>
    <x v="9"/>
    <x v="4"/>
  </r>
  <r>
    <n v="20"/>
    <d v="2057-12-24T00:00:00"/>
    <s v="MC-28"/>
    <s v="54.78S, 69.06E"/>
    <n v="124"/>
    <n v="4398"/>
    <n v="0"/>
    <x v="18"/>
    <s v="Viking 15"/>
    <n v="2056"/>
    <x v="16"/>
    <x v="4"/>
  </r>
  <r>
    <n v="76"/>
    <d v="2076-03-31T00:00:00"/>
    <s v="MC-07"/>
    <s v="55.71N, 148.61E"/>
    <n v="128"/>
    <n v="6205"/>
    <n v="0"/>
    <x v="4"/>
    <s v="Rosetta 25"/>
    <n v="2072"/>
    <x v="6"/>
    <x v="6"/>
  </r>
  <r>
    <n v="8"/>
    <d v="2056-09-13T00:00:00"/>
    <s v="MC-27"/>
    <s v="59.01S, 33.00E"/>
    <n v="106"/>
    <n v="883"/>
    <n v="0"/>
    <x v="17"/>
    <s v="Mariner 13"/>
    <n v="2053"/>
    <x v="1"/>
    <x v="5"/>
  </r>
  <r>
    <n v="5"/>
    <d v="2056-11-17T00:00:00"/>
    <s v="MC-21"/>
    <s v="5.80S, 66.65E"/>
    <n v="77"/>
    <n v="6409"/>
    <n v="6409"/>
    <x v="27"/>
    <s v="Mariner 10"/>
    <n v="2051"/>
    <x v="1"/>
    <x v="3"/>
  </r>
  <r>
    <n v="34"/>
    <d v="2065-03-17T00:00:00"/>
    <s v="MC-14"/>
    <s v="16.64N, 115.51E"/>
    <n v="77"/>
    <n v="3919"/>
    <n v="3919"/>
    <x v="1"/>
    <s v="Deimos 14"/>
    <n v="2060"/>
    <x v="13"/>
    <x v="3"/>
  </r>
  <r>
    <n v="27"/>
    <d v="2060-10-10T00:00:00"/>
    <s v="MC-30"/>
    <s v="72.92S, 111.98E"/>
    <n v="572"/>
    <n v="41937"/>
    <n v="0"/>
    <x v="15"/>
    <s v="Phobos 6"/>
    <n v="2054"/>
    <x v="14"/>
    <x v="7"/>
  </r>
  <r>
    <n v="44"/>
    <d v="2065-10-25T00:00:00"/>
    <s v="MC-07"/>
    <s v="55.46N, 145.93E"/>
    <n v="39"/>
    <n v="1267"/>
    <n v="1267"/>
    <x v="4"/>
    <s v="Spirit 11"/>
    <n v="2064"/>
    <x v="13"/>
    <x v="4"/>
  </r>
  <r>
    <n v="10"/>
    <d v="2057-03-21T00:00:00"/>
    <s v="MC-18"/>
    <s v="27.75S, 73.21W"/>
    <n v="905"/>
    <n v="8255"/>
    <n v="0"/>
    <x v="25"/>
    <s v="Mariner 15"/>
    <n v="2054"/>
    <x v="16"/>
    <x v="5"/>
  </r>
  <r>
    <n v="10"/>
    <d v="2058-10-12T00:00:00"/>
    <s v="MC-18"/>
    <s v="21.59S, 67.37W"/>
    <n v="157"/>
    <n v="6006"/>
    <n v="0"/>
    <x v="25"/>
    <s v="Mariner 15"/>
    <n v="2054"/>
    <x v="4"/>
    <x v="6"/>
  </r>
  <r>
    <n v="49"/>
    <d v="2068-09-07T00:00:00"/>
    <s v="MC-26"/>
    <s v="31.43S, 32.23W"/>
    <n v="307"/>
    <n v="15109"/>
    <n v="0"/>
    <x v="13"/>
    <s v="Spirit 16"/>
    <n v="2066"/>
    <x v="18"/>
    <x v="1"/>
  </r>
  <r>
    <n v="40"/>
    <d v="2063-07-19T00:00:00"/>
    <s v="MC-23"/>
    <s v="28.51S, 151.11E"/>
    <n v="163"/>
    <n v="756"/>
    <n v="0"/>
    <x v="6"/>
    <s v="Spirit 1"/>
    <n v="2062"/>
    <x v="23"/>
    <x v="4"/>
  </r>
  <r>
    <n v="27"/>
    <d v="2061-08-20T00:00:00"/>
    <s v="MC-30"/>
    <s v="69.19S, 120.20E"/>
    <n v="103"/>
    <n v="20205"/>
    <n v="0"/>
    <x v="15"/>
    <s v="Phobos 6"/>
    <n v="2054"/>
    <x v="0"/>
    <x v="0"/>
  </r>
  <r>
    <n v="64"/>
    <d v="2069-11-11T00:00:00"/>
    <s v="MC-28"/>
    <s v="39.28S, 66.31E"/>
    <n v="365"/>
    <n v="26004"/>
    <n v="0"/>
    <x v="18"/>
    <s v="Rosetta 7"/>
    <n v="2067"/>
    <x v="12"/>
    <x v="1"/>
  </r>
  <r>
    <n v="47"/>
    <d v="2070-07-06T00:00:00"/>
    <s v="MC-04"/>
    <s v="48.48N, 18.12W"/>
    <n v="572"/>
    <n v="72463"/>
    <n v="0"/>
    <x v="7"/>
    <s v="Spirit 14"/>
    <n v="2065"/>
    <x v="10"/>
    <x v="3"/>
  </r>
  <r>
    <n v="23"/>
    <d v="2057-11-17T00:00:00"/>
    <s v="MC-24"/>
    <s v="44.10S, 177.54W"/>
    <n v="34"/>
    <n v="4731"/>
    <n v="4731"/>
    <x v="10"/>
    <s v="Phobos 2"/>
    <n v="2053"/>
    <x v="16"/>
    <x v="6"/>
  </r>
  <r>
    <n v="52"/>
    <d v="2069-12-13T00:00:00"/>
    <s v="MC-16"/>
    <s v="3.31S, 144.06W"/>
    <n v="50"/>
    <n v="6618"/>
    <n v="6618"/>
    <x v="21"/>
    <s v="Opportunity 4"/>
    <n v="2065"/>
    <x v="12"/>
    <x v="6"/>
  </r>
  <r>
    <n v="13"/>
    <d v="2055-06-23T00:00:00"/>
    <s v="MC-07"/>
    <s v="59.08N, 130.31E"/>
    <n v="572"/>
    <n v="12178"/>
    <n v="0"/>
    <x v="4"/>
    <s v="Viking 2"/>
    <n v="2052"/>
    <x v="9"/>
    <x v="5"/>
  </r>
  <r>
    <n v="54"/>
    <d v="2070-01-11T00:00:00"/>
    <s v="MC-14"/>
    <s v="3.27N, 106.68E"/>
    <n v="447"/>
    <n v="5622"/>
    <n v="0"/>
    <x v="1"/>
    <s v="Opportunity 6"/>
    <n v="2065"/>
    <x v="10"/>
    <x v="3"/>
  </r>
  <r>
    <n v="6"/>
    <d v="2055-06-29T00:00:00"/>
    <s v="MC-01"/>
    <s v="67.79N, 163.83E"/>
    <n v="106"/>
    <n v="29243"/>
    <n v="0"/>
    <x v="19"/>
    <s v="Mariner 11"/>
    <n v="2052"/>
    <x v="9"/>
    <x v="5"/>
  </r>
  <r>
    <n v="74"/>
    <d v="2073-03-23T00:00:00"/>
    <s v="MC-12"/>
    <s v="21.53N, 6.74E"/>
    <n v="365"/>
    <n v="4902"/>
    <n v="0"/>
    <x v="11"/>
    <s v="Rosetta 21"/>
    <n v="2071"/>
    <x v="24"/>
    <x v="1"/>
  </r>
  <r>
    <n v="54"/>
    <d v="2067-05-28T00:00:00"/>
    <s v="MC-14"/>
    <s v="15.96N, 127.00E"/>
    <n v="75"/>
    <n v="7752"/>
    <n v="7752"/>
    <x v="1"/>
    <s v="Opportunity 6"/>
    <n v="2065"/>
    <x v="8"/>
    <x v="1"/>
  </r>
  <r>
    <n v="52"/>
    <d v="2072-01-26T00:00:00"/>
    <s v="MC-09"/>
    <s v="22.54N, 103.66W"/>
    <n v="277"/>
    <n v="9670"/>
    <n v="0"/>
    <x v="5"/>
    <s v="Opportunity 4"/>
    <n v="2065"/>
    <x v="5"/>
    <x v="0"/>
  </r>
  <r>
    <n v="36"/>
    <d v="2064-01-14T00:00:00"/>
    <s v="MC-08"/>
    <s v="23.10N, 140.72W"/>
    <n v="181"/>
    <n v="4076"/>
    <n v="0"/>
    <x v="28"/>
    <s v="Pathfinder 3"/>
    <n v="2061"/>
    <x v="15"/>
    <x v="5"/>
  </r>
  <r>
    <n v="31"/>
    <d v="2063-12-12T00:00:00"/>
    <s v="MC-03"/>
    <s v="44.89N, 111.52W"/>
    <n v="43"/>
    <n v="13054"/>
    <n v="13054"/>
    <x v="24"/>
    <s v="Deimos 10"/>
    <n v="2059"/>
    <x v="23"/>
    <x v="6"/>
  </r>
  <r>
    <n v="52"/>
    <d v="2072-10-08T00:00:00"/>
    <s v="MC-09"/>
    <s v="18.25N, 131.63W"/>
    <n v="96"/>
    <n v="5812"/>
    <n v="5812"/>
    <x v="5"/>
    <s v="Opportunity 4"/>
    <n v="2065"/>
    <x v="5"/>
    <x v="0"/>
  </r>
  <r>
    <n v="27"/>
    <d v="2060-05-08T00:00:00"/>
    <s v="MC-30"/>
    <s v="76.32S, 89.55E"/>
    <n v="63"/>
    <n v="6618"/>
    <n v="6618"/>
    <x v="15"/>
    <s v="Phobos 6"/>
    <n v="2054"/>
    <x v="14"/>
    <x v="7"/>
  </r>
  <r>
    <n v="12"/>
    <d v="2056-12-07T00:00:00"/>
    <s v="MC-09"/>
    <s v="2.90N, 124.78W"/>
    <n v="365"/>
    <n v="629"/>
    <n v="0"/>
    <x v="5"/>
    <s v="Mariner 20"/>
    <n v="2055"/>
    <x v="1"/>
    <x v="4"/>
  </r>
  <r>
    <n v="39"/>
    <d v="2066-10-24T00:00:00"/>
    <s v="MC-24"/>
    <s v="42.43S, 175.77W"/>
    <n v="37"/>
    <n v="4076"/>
    <n v="4076"/>
    <x v="10"/>
    <s v="Pathfinder 9"/>
    <n v="2062"/>
    <x v="17"/>
    <x v="6"/>
  </r>
  <r>
    <n v="20"/>
    <d v="2059-04-02T00:00:00"/>
    <s v="MC-28"/>
    <s v="46.68S, 81.23E"/>
    <n v="57"/>
    <n v="14551"/>
    <n v="14551"/>
    <x v="18"/>
    <s v="Viking 15"/>
    <n v="2056"/>
    <x v="3"/>
    <x v="5"/>
  </r>
  <r>
    <n v="37"/>
    <d v="2063-04-17T00:00:00"/>
    <s v="MC-14"/>
    <s v="4.98N, 134.28E"/>
    <n v="85"/>
    <n v="883"/>
    <n v="883"/>
    <x v="1"/>
    <s v="Pathfinder 5"/>
    <n v="2061"/>
    <x v="23"/>
    <x v="1"/>
  </r>
  <r>
    <n v="31"/>
    <d v="2060-10-18T00:00:00"/>
    <s v="MC-03"/>
    <s v="41.63N, 70.84W"/>
    <n v="416"/>
    <n v="16330"/>
    <n v="0"/>
    <x v="24"/>
    <s v="Deimos 10"/>
    <n v="2059"/>
    <x v="14"/>
    <x v="4"/>
  </r>
  <r>
    <n v="77"/>
    <d v="2075-01-22T00:00:00"/>
    <s v="MC-28"/>
    <s v="31.84S, 99.17E"/>
    <n v="57"/>
    <n v="8791"/>
    <n v="8791"/>
    <x v="18"/>
    <s v="Rosetta 27"/>
    <n v="2073"/>
    <x v="2"/>
    <x v="1"/>
  </r>
  <r>
    <n v="90"/>
    <d v="2074-10-27T00:00:00"/>
    <s v="MC-30"/>
    <s v="69.15S, 146.79W"/>
    <n v="221"/>
    <n v="6618"/>
    <n v="0"/>
    <x v="15"/>
    <s v="Phoenix 23"/>
    <n v="2072"/>
    <x v="11"/>
    <x v="1"/>
  </r>
  <r>
    <n v="29"/>
    <d v="2061-01-01T00:00:00"/>
    <s v="MC-24"/>
    <s v="36.73S, 132.13W"/>
    <n v="292"/>
    <n v="2054"/>
    <n v="0"/>
    <x v="10"/>
    <s v="Deimos 4"/>
    <n v="2058"/>
    <x v="0"/>
    <x v="5"/>
  </r>
  <r>
    <n v="32"/>
    <d v="2061-10-08T00:00:00"/>
    <s v="MC-25"/>
    <s v="51.32S, 113.04W"/>
    <n v="59"/>
    <n v="6006"/>
    <n v="6006"/>
    <x v="16"/>
    <s v="Deimos 11"/>
    <n v="2059"/>
    <x v="0"/>
    <x v="1"/>
  </r>
  <r>
    <n v="23"/>
    <d v="2057-10-19T00:00:00"/>
    <s v="MC-24"/>
    <s v="44.10S, 159.65W"/>
    <n v="137"/>
    <n v="5255"/>
    <n v="0"/>
    <x v="10"/>
    <s v="Phobos 2"/>
    <n v="2053"/>
    <x v="16"/>
    <x v="6"/>
  </r>
  <r>
    <n v="32"/>
    <d v="2064-10-19T00:00:00"/>
    <s v="MC-17"/>
    <s v="17.59S, 113.05W"/>
    <n v="181"/>
    <n v="2461"/>
    <n v="0"/>
    <x v="20"/>
    <s v="Deimos 11"/>
    <n v="2059"/>
    <x v="15"/>
    <x v="3"/>
  </r>
  <r>
    <n v="95"/>
    <d v="2070-04-29T00:00:00"/>
    <s v="MC-17"/>
    <s v="11.54S, 92.71W"/>
    <n v="212"/>
    <n v="1267"/>
    <n v="0"/>
    <x v="20"/>
    <s v="Dawn 6"/>
    <n v="2067"/>
    <x v="10"/>
    <x v="5"/>
  </r>
  <r>
    <n v="24"/>
    <d v="2056-01-11T00:00:00"/>
    <s v="MC-29"/>
    <s v="31.33S, 136.59E"/>
    <n v="231"/>
    <n v="2599"/>
    <n v="0"/>
    <x v="3"/>
    <s v="Phobos 3"/>
    <n v="2053"/>
    <x v="1"/>
    <x v="5"/>
  </r>
  <r>
    <n v="71"/>
    <d v="2072-05-23T00:00:00"/>
    <s v="MC-24"/>
    <s v="38.69S, 146.09W"/>
    <n v="307"/>
    <n v="883"/>
    <n v="0"/>
    <x v="10"/>
    <s v="Rosetta 15"/>
    <n v="2070"/>
    <x v="5"/>
    <x v="1"/>
  </r>
  <r>
    <n v="54"/>
    <d v="2069-06-13T00:00:00"/>
    <s v="MC-14"/>
    <s v="13.12N, 113.00E"/>
    <n v="181"/>
    <n v="9985"/>
    <n v="0"/>
    <x v="1"/>
    <s v="Opportunity 6"/>
    <n v="2065"/>
    <x v="12"/>
    <x v="6"/>
  </r>
  <r>
    <n v="47"/>
    <d v="2068-05-10T00:00:00"/>
    <s v="MC-04"/>
    <s v="41.15N, 5.35W"/>
    <n v="152"/>
    <n v="3764"/>
    <n v="0"/>
    <x v="7"/>
    <s v="Spirit 14"/>
    <n v="2065"/>
    <x v="18"/>
    <x v="5"/>
  </r>
  <r>
    <n v="17"/>
    <d v="2060-10-29T00:00:00"/>
    <s v="MC-13"/>
    <s v="18.97N, 88.52E"/>
    <n v="152"/>
    <n v="3612"/>
    <n v="0"/>
    <x v="0"/>
    <s v="Viking 8"/>
    <n v="2054"/>
    <x v="14"/>
    <x v="7"/>
  </r>
  <r>
    <n v="44"/>
    <d v="2068-10-15T00:00:00"/>
    <s v="MC-07"/>
    <s v="59.34N, 152.09E"/>
    <n v="196"/>
    <n v="19313"/>
    <n v="0"/>
    <x v="4"/>
    <s v="Spirit 11"/>
    <n v="2064"/>
    <x v="18"/>
    <x v="6"/>
  </r>
  <r>
    <n v="30"/>
    <d v="2061-05-03T00:00:00"/>
    <s v="MC-10"/>
    <s v="27.40N, 87.27W"/>
    <n v="344"/>
    <n v="6205"/>
    <n v="0"/>
    <x v="23"/>
    <s v="Deimos 8"/>
    <n v="2058"/>
    <x v="0"/>
    <x v="5"/>
  </r>
  <r>
    <n v="95"/>
    <d v="2070-08-16T00:00:00"/>
    <s v="MC-10"/>
    <s v="15.00N, 72.45W"/>
    <n v="212"/>
    <n v="6205"/>
    <n v="0"/>
    <x v="23"/>
    <s v="Dawn 6"/>
    <n v="2067"/>
    <x v="10"/>
    <x v="5"/>
  </r>
  <r>
    <n v="63"/>
    <d v="2068-06-01T00:00:00"/>
    <s v="MC-28"/>
    <s v="41.95S, 117.35E"/>
    <n v="389"/>
    <n v="5255"/>
    <n v="0"/>
    <x v="18"/>
    <s v="Rosetta 3"/>
    <n v="2066"/>
    <x v="18"/>
    <x v="1"/>
  </r>
  <r>
    <n v="71"/>
    <d v="2072-06-06T00:00:00"/>
    <s v="MC-24"/>
    <s v="41.43S, 147.55W"/>
    <n v="212"/>
    <n v="4076"/>
    <n v="0"/>
    <x v="10"/>
    <s v="Rosetta 15"/>
    <n v="2070"/>
    <x v="5"/>
    <x v="1"/>
  </r>
  <r>
    <n v="88"/>
    <d v="2073-01-02T00:00:00"/>
    <s v="MC-19"/>
    <s v="17.06S, 16.92W"/>
    <n v="157"/>
    <n v="4076"/>
    <n v="0"/>
    <x v="14"/>
    <s v="Phoenix 19"/>
    <n v="2071"/>
    <x v="24"/>
    <x v="1"/>
  </r>
  <r>
    <n v="39"/>
    <d v="2067-08-11T00:00:00"/>
    <s v="MC-30"/>
    <s v="80.98S, 172.51W"/>
    <n v="43"/>
    <n v="5255"/>
    <n v="5255"/>
    <x v="15"/>
    <s v="Pathfinder 9"/>
    <n v="2062"/>
    <x v="8"/>
    <x v="3"/>
  </r>
  <r>
    <n v="94"/>
    <d v="2068-06-20T00:00:00"/>
    <s v="MC-29"/>
    <s v="51.25S, 136.36E"/>
    <n v="128"/>
    <n v="1010"/>
    <n v="0"/>
    <x v="3"/>
    <s v="Dawn 4"/>
    <n v="2066"/>
    <x v="18"/>
    <x v="1"/>
  </r>
  <r>
    <n v="55"/>
    <d v="2071-07-05T00:00:00"/>
    <s v="MC-07"/>
    <s v="33.25N, 147.85E"/>
    <n v="93"/>
    <n v="1656"/>
    <n v="1656"/>
    <x v="4"/>
    <s v="Opportunity 7"/>
    <n v="2066"/>
    <x v="19"/>
    <x v="3"/>
  </r>
  <r>
    <n v="72"/>
    <d v="2072-12-15T00:00:00"/>
    <s v="MC-24"/>
    <s v="46.61S, 129.85W"/>
    <n v="163"/>
    <n v="15109"/>
    <n v="0"/>
    <x v="10"/>
    <s v="Rosetta 16"/>
    <n v="2071"/>
    <x v="5"/>
    <x v="4"/>
  </r>
  <r>
    <n v="28"/>
    <d v="2062-07-24T00:00:00"/>
    <s v="MC-25"/>
    <s v="44.17S, 69.83W"/>
    <n v="133"/>
    <n v="10313"/>
    <n v="0"/>
    <x v="16"/>
    <s v="Deimos 3"/>
    <n v="2058"/>
    <x v="20"/>
    <x v="6"/>
  </r>
  <r>
    <n v="97"/>
    <d v="2071-10-04T00:00:00"/>
    <s v="MC-01"/>
    <s v="79.52N, 13.74W"/>
    <n v="277"/>
    <n v="1526"/>
    <n v="0"/>
    <x v="19"/>
    <s v="Perseverance 4"/>
    <n v="2069"/>
    <x v="19"/>
    <x v="1"/>
  </r>
  <r>
    <n v="69"/>
    <d v="2074-08-12T00:00:00"/>
    <s v="MC-01"/>
    <s v="86.53N, 160.85E"/>
    <n v="85"/>
    <n v="1920"/>
    <n v="1920"/>
    <x v="19"/>
    <s v="Rosetta 13"/>
    <n v="2069"/>
    <x v="11"/>
    <x v="3"/>
  </r>
  <r>
    <n v="49"/>
    <d v="2067-04-28T00:00:00"/>
    <s v="MC-19"/>
    <s v="22.22S, 22.53W"/>
    <n v="142"/>
    <n v="8000"/>
    <n v="0"/>
    <x v="14"/>
    <s v="Spirit 16"/>
    <n v="2066"/>
    <x v="8"/>
    <x v="4"/>
  </r>
  <r>
    <n v="49"/>
    <d v="2067-06-01T00:00:00"/>
    <s v="MC-19"/>
    <s v="22.11S, 24.68W"/>
    <n v="57"/>
    <n v="1267"/>
    <n v="1267"/>
    <x v="14"/>
    <s v="Spirit 16"/>
    <n v="2066"/>
    <x v="8"/>
    <x v="4"/>
  </r>
  <r>
    <n v="85"/>
    <d v="2072-05-03T00:00:00"/>
    <s v="MC-14"/>
    <s v="10.10N, 95.04E"/>
    <n v="96"/>
    <n v="1920"/>
    <n v="1920"/>
    <x v="1"/>
    <s v="Phoenix 13"/>
    <n v="2070"/>
    <x v="5"/>
    <x v="1"/>
  </r>
  <r>
    <n v="8"/>
    <d v="2054-07-19T00:00:00"/>
    <s v="MC-27"/>
    <s v="34.78S, 22.37E"/>
    <n v="7"/>
    <n v="4076"/>
    <n v="4076"/>
    <x v="17"/>
    <s v="Mariner 13"/>
    <n v="2053"/>
    <x v="21"/>
    <x v="4"/>
  </r>
  <r>
    <n v="4"/>
    <d v="2057-08-16T00:00:00"/>
    <s v="MC-26"/>
    <s v="46.15S, 36.57W"/>
    <n v="169"/>
    <n v="6205"/>
    <n v="0"/>
    <x v="13"/>
    <s v="Mariner 9"/>
    <n v="2051"/>
    <x v="16"/>
    <x v="7"/>
  </r>
  <r>
    <n v="22"/>
    <d v="2054-08-15T00:00:00"/>
    <s v="MC-13"/>
    <s v="16.67N, 46.22E"/>
    <n v="365"/>
    <n v="7752"/>
    <n v="0"/>
    <x v="0"/>
    <s v="Phobos 1"/>
    <n v="2053"/>
    <x v="21"/>
    <x v="4"/>
  </r>
  <r>
    <n v="31"/>
    <d v="2066-03-04T00:00:00"/>
    <s v="MC-01"/>
    <s v="70.36N, 81.09W"/>
    <n v="365"/>
    <n v="23366"/>
    <n v="0"/>
    <x v="19"/>
    <s v="Deimos 10"/>
    <n v="2059"/>
    <x v="17"/>
    <x v="0"/>
  </r>
  <r>
    <n v="72"/>
    <d v="2074-11-26T00:00:00"/>
    <s v="MC-25"/>
    <s v="43.66S, 105.25W"/>
    <n v="57"/>
    <n v="1526"/>
    <n v="1526"/>
    <x v="16"/>
    <s v="Rosetta 16"/>
    <n v="2071"/>
    <x v="11"/>
    <x v="5"/>
  </r>
  <r>
    <n v="95"/>
    <d v="2072-11-05T00:00:00"/>
    <s v="MC-10"/>
    <s v="20.46N, 85.48W"/>
    <n v="1057"/>
    <n v="3461"/>
    <n v="0"/>
    <x v="23"/>
    <s v="Dawn 6"/>
    <n v="2067"/>
    <x v="5"/>
    <x v="3"/>
  </r>
  <r>
    <n v="40"/>
    <d v="2063-12-08T00:00:00"/>
    <s v="MC-23"/>
    <s v="21.15S, 143.01E"/>
    <n v="70"/>
    <n v="11771"/>
    <n v="11771"/>
    <x v="6"/>
    <s v="Spirit 1"/>
    <n v="2062"/>
    <x v="23"/>
    <x v="4"/>
  </r>
  <r>
    <n v="64"/>
    <d v="2069-01-28T00:00:00"/>
    <s v="MC-28"/>
    <s v="56.73S, 67.22E"/>
    <n v="67"/>
    <n v="2880"/>
    <n v="2880"/>
    <x v="18"/>
    <s v="Rosetta 7"/>
    <n v="2067"/>
    <x v="12"/>
    <x v="1"/>
  </r>
  <r>
    <n v="22"/>
    <d v="2055-11-01T00:00:00"/>
    <s v="MC-12"/>
    <s v="2.33N, 30.57E"/>
    <n v="80"/>
    <n v="2739"/>
    <n v="2739"/>
    <x v="11"/>
    <s v="Phobos 1"/>
    <n v="2053"/>
    <x v="9"/>
    <x v="1"/>
  </r>
  <r>
    <n v="78"/>
    <d v="2074-02-08T00:00:00"/>
    <s v="MC-16"/>
    <s v="9.70S, 164.58W"/>
    <n v="524"/>
    <n v="4902"/>
    <n v="0"/>
    <x v="21"/>
    <s v="Rosetta 28"/>
    <n v="2073"/>
    <x v="11"/>
    <x v="4"/>
  </r>
  <r>
    <n v="5"/>
    <d v="2055-08-05T00:00:00"/>
    <s v="MC-21"/>
    <s v="15.22S, 75.37E"/>
    <n v="231"/>
    <n v="3313"/>
    <n v="0"/>
    <x v="27"/>
    <s v="Mariner 10"/>
    <n v="2051"/>
    <x v="9"/>
    <x v="6"/>
  </r>
  <r>
    <n v="13"/>
    <d v="2053-09-28T00:00:00"/>
    <s v="MC-06"/>
    <s v="60.66N, 114.35E"/>
    <n v="52"/>
    <n v="756"/>
    <n v="756"/>
    <x v="8"/>
    <s v="Viking 2"/>
    <n v="2052"/>
    <x v="22"/>
    <x v="4"/>
  </r>
  <r>
    <n v="19"/>
    <d v="2059-03-05T00:00:00"/>
    <s v="MC-07"/>
    <s v="49.39N, 160.64E"/>
    <n v="88"/>
    <n v="3764"/>
    <n v="3764"/>
    <x v="4"/>
    <s v="Viking 13"/>
    <n v="2056"/>
    <x v="3"/>
    <x v="5"/>
  </r>
  <r>
    <n v="89"/>
    <d v="2075-09-30T00:00:00"/>
    <s v="MC-25"/>
    <s v="64.17S, 76.56W"/>
    <n v="137"/>
    <n v="20205"/>
    <n v="0"/>
    <x v="16"/>
    <s v="Phoenix 22"/>
    <n v="2072"/>
    <x v="2"/>
    <x v="5"/>
  </r>
  <r>
    <n v="78"/>
    <d v="2074-09-22T00:00:00"/>
    <s v="MC-16"/>
    <s v="6.15S, 158.88W"/>
    <n v="702"/>
    <n v="3919"/>
    <n v="0"/>
    <x v="21"/>
    <s v="Rosetta 28"/>
    <n v="2073"/>
    <x v="11"/>
    <x v="4"/>
  </r>
  <r>
    <n v="69"/>
    <d v="2075-04-25T00:00:00"/>
    <s v="MC-07"/>
    <s v="45.70N, 160.16E"/>
    <n v="19"/>
    <n v="2324"/>
    <n v="2324"/>
    <x v="4"/>
    <s v="Rosetta 13"/>
    <n v="2069"/>
    <x v="2"/>
    <x v="7"/>
  </r>
  <r>
    <n v="2"/>
    <d v="2053-06-07T00:00:00"/>
    <s v="MC-22"/>
    <s v="2.90S, 122.06E"/>
    <n v="113"/>
    <n v="6205"/>
    <n v="0"/>
    <x v="9"/>
    <s v="Mariner 6"/>
    <n v="2050"/>
    <x v="22"/>
    <x v="5"/>
  </r>
  <r>
    <n v="59"/>
    <d v="2069-10-02T00:00:00"/>
    <s v="MC-29"/>
    <s v="54.16S, 123.40E"/>
    <n v="96"/>
    <n v="9670"/>
    <n v="9670"/>
    <x v="3"/>
    <s v="Opportunity 16"/>
    <n v="2068"/>
    <x v="12"/>
    <x v="4"/>
  </r>
  <r>
    <n v="61"/>
    <d v="2071-10-02T00:00:00"/>
    <s v="MC-26"/>
    <s v="59.46S, 17.79W"/>
    <n v="82"/>
    <n v="3612"/>
    <n v="3612"/>
    <x v="13"/>
    <s v="Opportunity 19"/>
    <n v="2069"/>
    <x v="19"/>
    <x v="1"/>
  </r>
  <r>
    <n v="7"/>
    <d v="2054-04-23T00:00:00"/>
    <s v="MC-04"/>
    <s v="37.94N, 58.74W"/>
    <n v="157"/>
    <n v="5436"/>
    <n v="0"/>
    <x v="7"/>
    <s v="Mariner 12"/>
    <n v="2053"/>
    <x v="21"/>
    <x v="4"/>
  </r>
  <r>
    <n v="71"/>
    <d v="2071-11-14T00:00:00"/>
    <s v="MC-24"/>
    <s v="55.17S, 155.88W"/>
    <n v="67"/>
    <n v="17718"/>
    <n v="17718"/>
    <x v="10"/>
    <s v="Rosetta 15"/>
    <n v="2070"/>
    <x v="19"/>
    <x v="4"/>
  </r>
  <r>
    <n v="99"/>
    <d v="2073-07-14T00:00:00"/>
    <s v="MC-05"/>
    <s v="45.07N, 4.49E"/>
    <n v="93"/>
    <n v="16330"/>
    <n v="16330"/>
    <x v="2"/>
    <s v="Perseverance 6"/>
    <n v="2070"/>
    <x v="24"/>
    <x v="5"/>
  </r>
  <r>
    <n v="76"/>
    <d v="2074-02-24T00:00:00"/>
    <s v="MC-02"/>
    <s v="44.76N, 175.10W"/>
    <n v="100"/>
    <n v="4731"/>
    <n v="4731"/>
    <x v="29"/>
    <s v="Rosetta 25"/>
    <n v="2072"/>
    <x v="11"/>
    <x v="1"/>
  </r>
  <r>
    <n v="73"/>
    <d v="2073-01-23T00:00:00"/>
    <s v="MC-30"/>
    <s v="83.44S, 56.81W"/>
    <n v="30"/>
    <n v="13527"/>
    <n v="13527"/>
    <x v="15"/>
    <s v="Rosetta 20"/>
    <n v="2071"/>
    <x v="24"/>
    <x v="1"/>
  </r>
  <r>
    <n v="88"/>
    <d v="2073-03-23T00:00:00"/>
    <s v="MC-19"/>
    <s v="4.45S, 23.66W"/>
    <n v="292"/>
    <n v="3022"/>
    <n v="0"/>
    <x v="14"/>
    <s v="Phoenix 19"/>
    <n v="2071"/>
    <x v="24"/>
    <x v="1"/>
  </r>
  <r>
    <n v="43"/>
    <d v="2065-12-07T00:00:00"/>
    <s v="MC-18"/>
    <s v="24.60S, 86.37W"/>
    <n v="702"/>
    <n v="3022"/>
    <n v="0"/>
    <x v="25"/>
    <s v="Spirit 7"/>
    <n v="2063"/>
    <x v="13"/>
    <x v="1"/>
  </r>
  <r>
    <n v="60"/>
    <d v="2072-03-18T00:00:00"/>
    <s v="MC-26"/>
    <s v="59.52S, 24.05W"/>
    <n v="277"/>
    <n v="12605"/>
    <n v="0"/>
    <x v="13"/>
    <s v="Opportunity 18"/>
    <n v="2069"/>
    <x v="5"/>
    <x v="5"/>
  </r>
  <r>
    <n v="94"/>
    <d v="2071-06-07T00:00:00"/>
    <s v="MC-23"/>
    <s v="29.67S, 163.56E"/>
    <n v="1270"/>
    <n v="8000"/>
    <n v="0"/>
    <x v="6"/>
    <s v="Dawn 4"/>
    <n v="2066"/>
    <x v="19"/>
    <x v="3"/>
  </r>
  <r>
    <n v="17"/>
    <d v="2059-03-08T00:00:00"/>
    <s v="MC-14"/>
    <s v="16.86N, 92.17E"/>
    <n v="61"/>
    <n v="4563"/>
    <n v="4563"/>
    <x v="1"/>
    <s v="Viking 8"/>
    <n v="2054"/>
    <x v="3"/>
    <x v="3"/>
  </r>
  <r>
    <n v="47"/>
    <d v="2075-02-11T00:00:00"/>
    <s v="MC-04"/>
    <s v="49.27N, 24.58W"/>
    <n v="188"/>
    <n v="21171"/>
    <n v="0"/>
    <x v="7"/>
    <s v="Spirit 14"/>
    <n v="2065"/>
    <x v="2"/>
    <x v="2"/>
  </r>
  <r>
    <n v="22"/>
    <d v="2054-11-28T00:00:00"/>
    <s v="MC-13"/>
    <s v="8.36N, 61.70E"/>
    <n v="36"/>
    <n v="8255"/>
    <n v="8255"/>
    <x v="0"/>
    <s v="Phobos 1"/>
    <n v="2053"/>
    <x v="21"/>
    <x v="4"/>
  </r>
  <r>
    <n v="41"/>
    <d v="2066-04-25T00:00:00"/>
    <s v="MC-05"/>
    <s v="52.38N, 31.45E"/>
    <n v="93"/>
    <n v="1920"/>
    <n v="1920"/>
    <x v="2"/>
    <s v="Spirit 5"/>
    <n v="2063"/>
    <x v="17"/>
    <x v="5"/>
  </r>
  <r>
    <n v="44"/>
    <d v="2065-07-05T00:00:00"/>
    <s v="MC-07"/>
    <s v="62.54N, 153.65E"/>
    <n v="109"/>
    <n v="4398"/>
    <n v="0"/>
    <x v="4"/>
    <s v="Spirit 11"/>
    <n v="2064"/>
    <x v="13"/>
    <x v="4"/>
  </r>
  <r>
    <n v="56"/>
    <d v="2069-12-11T00:00:00"/>
    <s v="MC-26"/>
    <s v="54.39S, 53.02W"/>
    <n v="113"/>
    <n v="3167"/>
    <n v="0"/>
    <x v="13"/>
    <s v="Opportunity 10"/>
    <n v="2067"/>
    <x v="12"/>
    <x v="1"/>
  </r>
  <r>
    <n v="5"/>
    <d v="2061-03-20T00:00:00"/>
    <s v="MC-21"/>
    <s v="5.22S, 47.68E"/>
    <n v="124"/>
    <n v="5812"/>
    <n v="0"/>
    <x v="27"/>
    <s v="Mariner 10"/>
    <n v="2051"/>
    <x v="0"/>
    <x v="2"/>
  </r>
  <r>
    <n v="17"/>
    <d v="2063-04-24T00:00:00"/>
    <s v="MC-14"/>
    <s v="5.75N, 104.49E"/>
    <n v="416"/>
    <n v="6618"/>
    <n v="0"/>
    <x v="1"/>
    <s v="Viking 8"/>
    <n v="2054"/>
    <x v="23"/>
    <x v="10"/>
  </r>
  <r>
    <n v="95"/>
    <d v="2069-10-27T00:00:00"/>
    <s v="MC-18"/>
    <s v="2.67S, 84.94W"/>
    <n v="59"/>
    <n v="5436"/>
    <n v="5436"/>
    <x v="25"/>
    <s v="Dawn 6"/>
    <n v="2067"/>
    <x v="12"/>
    <x v="1"/>
  </r>
  <r>
    <n v="98"/>
    <d v="2071-08-15T00:00:00"/>
    <s v="MC-28"/>
    <s v="39.64S, 68.08E"/>
    <n v="389"/>
    <n v="5255"/>
    <n v="0"/>
    <x v="18"/>
    <s v="Perseverance 5"/>
    <n v="2070"/>
    <x v="19"/>
    <x v="4"/>
  </r>
  <r>
    <n v="95"/>
    <d v="2068-02-10T00:00:00"/>
    <s v="MC-18"/>
    <s v="10.60S, 84.51W"/>
    <n v="120"/>
    <n v="6409"/>
    <n v="0"/>
    <x v="25"/>
    <s v="Dawn 6"/>
    <n v="2067"/>
    <x v="18"/>
    <x v="4"/>
  </r>
  <r>
    <n v="97"/>
    <d v="2071-09-11T00:00:00"/>
    <s v="MC-01"/>
    <s v="67.71N, 21.71W"/>
    <n v="43"/>
    <n v="13527"/>
    <n v="13527"/>
    <x v="19"/>
    <s v="Perseverance 4"/>
    <n v="2069"/>
    <x v="19"/>
    <x v="1"/>
  </r>
  <r>
    <n v="10"/>
    <d v="2056-05-03T00:00:00"/>
    <s v="MC-26"/>
    <s v="43.24S, 56.43W"/>
    <n v="9"/>
    <n v="1526"/>
    <n v="1526"/>
    <x v="13"/>
    <s v="Mariner 15"/>
    <n v="2054"/>
    <x v="1"/>
    <x v="1"/>
  </r>
  <r>
    <n v="26"/>
    <d v="2055-12-13T00:00:00"/>
    <s v="MC-30"/>
    <s v="74.13S, 50.76E"/>
    <n v="103"/>
    <n v="13527"/>
    <n v="0"/>
    <x v="15"/>
    <s v="Phobos 5"/>
    <n v="2054"/>
    <x v="9"/>
    <x v="4"/>
  </r>
  <r>
    <n v="49"/>
    <d v="2067-08-23T00:00:00"/>
    <s v="MC-26"/>
    <s v="41.71S, 19.03W"/>
    <n v="124"/>
    <n v="19313"/>
    <n v="0"/>
    <x v="13"/>
    <s v="Spirit 16"/>
    <n v="2066"/>
    <x v="8"/>
    <x v="4"/>
  </r>
  <r>
    <n v="38"/>
    <d v="2066-08-23T00:00:00"/>
    <s v="MC-01"/>
    <s v="84.05N, 115.92W"/>
    <n v="32"/>
    <n v="5436"/>
    <n v="5436"/>
    <x v="19"/>
    <s v="Pathfinder 7"/>
    <n v="2062"/>
    <x v="17"/>
    <x v="6"/>
  </r>
  <r>
    <n v="91"/>
    <d v="2075-01-03T00:00:00"/>
    <s v="MC-01"/>
    <s v="76.91N, 137.61W"/>
    <n v="1270"/>
    <n v="2880"/>
    <n v="0"/>
    <x v="19"/>
    <s v="Phoenix 27"/>
    <n v="2073"/>
    <x v="2"/>
    <x v="1"/>
  </r>
  <r>
    <n v="5"/>
    <d v="2054-01-21T00:00:00"/>
    <s v="MC-13"/>
    <s v="22.62N, 46.39E"/>
    <n v="241"/>
    <n v="7052"/>
    <n v="0"/>
    <x v="0"/>
    <s v="Mariner 10"/>
    <n v="2051"/>
    <x v="21"/>
    <x v="5"/>
  </r>
  <r>
    <n v="61"/>
    <d v="2071-11-09T00:00:00"/>
    <s v="MC-30"/>
    <s v="81.67S, 4.78W"/>
    <n v="188"/>
    <n v="4398"/>
    <n v="0"/>
    <x v="15"/>
    <s v="Opportunity 19"/>
    <n v="2069"/>
    <x v="19"/>
    <x v="1"/>
  </r>
  <r>
    <n v="22"/>
    <d v="2055-07-27T00:00:00"/>
    <s v="MC-21"/>
    <s v="13.92S, 50.06E"/>
    <n v="52"/>
    <n v="1526"/>
    <n v="1526"/>
    <x v="27"/>
    <s v="Phobos 1"/>
    <n v="2053"/>
    <x v="9"/>
    <x v="1"/>
  </r>
  <r>
    <n v="47"/>
    <d v="2074-08-12T00:00:00"/>
    <s v="MC-11"/>
    <s v="1.84N, 28.86W"/>
    <n v="57"/>
    <n v="6205"/>
    <n v="6205"/>
    <x v="22"/>
    <s v="Spirit 14"/>
    <n v="2065"/>
    <x v="11"/>
    <x v="10"/>
  </r>
  <r>
    <n v="64"/>
    <d v="2068-07-07T00:00:00"/>
    <s v="MC-28"/>
    <s v="44.83S, 66.04E"/>
    <n v="128"/>
    <n v="29243"/>
    <n v="0"/>
    <x v="18"/>
    <s v="Rosetta 7"/>
    <n v="2067"/>
    <x v="18"/>
    <x v="4"/>
  </r>
  <r>
    <n v="82"/>
    <d v="2070-06-11T00:00:00"/>
    <s v="MC-29"/>
    <s v="39.45S, 160.12E"/>
    <n v="82"/>
    <n v="11382"/>
    <n v="11382"/>
    <x v="3"/>
    <s v="Phoenix 7"/>
    <n v="2068"/>
    <x v="10"/>
    <x v="1"/>
  </r>
  <r>
    <n v="39"/>
    <d v="2063-11-23T00:00:00"/>
    <s v="MC-29"/>
    <s v="51.23S, 177.25E"/>
    <n v="25"/>
    <n v="1788"/>
    <n v="1788"/>
    <x v="3"/>
    <s v="Pathfinder 9"/>
    <n v="2062"/>
    <x v="23"/>
    <x v="4"/>
  </r>
  <r>
    <n v="69"/>
    <d v="2076-12-29T00:00:00"/>
    <s v="MC-02"/>
    <s v="55.08N, 168.28W"/>
    <n v="17"/>
    <n v="13054"/>
    <n v="13054"/>
    <x v="29"/>
    <s v="Rosetta 13"/>
    <n v="2069"/>
    <x v="6"/>
    <x v="0"/>
  </r>
  <r>
    <n v="18"/>
    <d v="2058-04-11T00:00:00"/>
    <s v="MC-23"/>
    <s v="8.97S, 160.16E"/>
    <n v="152"/>
    <n v="2880"/>
    <n v="0"/>
    <x v="6"/>
    <s v="Viking 10"/>
    <n v="2055"/>
    <x v="4"/>
    <x v="5"/>
  </r>
  <r>
    <n v="30"/>
    <d v="2061-02-21T00:00:00"/>
    <s v="MC-10"/>
    <s v="25.93N, 66.95W"/>
    <n v="252"/>
    <n v="6618"/>
    <n v="0"/>
    <x v="23"/>
    <s v="Deimos 8"/>
    <n v="2058"/>
    <x v="0"/>
    <x v="5"/>
  </r>
  <r>
    <n v="92"/>
    <d v="2075-06-28T00:00:00"/>
    <s v="MC-01"/>
    <s v="77.86N, 44.39E"/>
    <n v="20"/>
    <n v="1138"/>
    <n v="1138"/>
    <x v="19"/>
    <s v="Phoenix 28"/>
    <n v="2073"/>
    <x v="2"/>
    <x v="1"/>
  </r>
  <r>
    <n v="76"/>
    <d v="2079-01-30T00:00:00"/>
    <s v="MC-15"/>
    <s v="24.67N, 153.43E"/>
    <n v="90"/>
    <n v="9670"/>
    <n v="9670"/>
    <x v="12"/>
    <s v="Rosetta 25"/>
    <n v="2072"/>
    <x v="30"/>
    <x v="0"/>
  </r>
  <r>
    <n v="27"/>
    <d v="2061-03-17T00:00:00"/>
    <s v="MC-30"/>
    <s v="82.45S, 109.48E"/>
    <n v="54"/>
    <n v="1010"/>
    <n v="1010"/>
    <x v="15"/>
    <s v="Phobos 6"/>
    <n v="2054"/>
    <x v="0"/>
    <x v="0"/>
  </r>
  <r>
    <n v="42"/>
    <d v="2066-12-10T00:00:00"/>
    <s v="MC-15"/>
    <s v="5.56N, 158.23E"/>
    <n v="447"/>
    <n v="6832"/>
    <n v="0"/>
    <x v="12"/>
    <s v="Spirit 6"/>
    <n v="2063"/>
    <x v="17"/>
    <x v="5"/>
  </r>
  <r>
    <n v="67"/>
    <d v="2069-12-07T00:00:00"/>
    <s v="MC-18"/>
    <s v="13.38S, 82.16W"/>
    <n v="88"/>
    <n v="629"/>
    <n v="629"/>
    <x v="25"/>
    <s v="Rosetta 10"/>
    <n v="2068"/>
    <x v="12"/>
    <x v="4"/>
  </r>
  <r>
    <n v="34"/>
    <d v="2065-01-31T00:00:00"/>
    <s v="MC-14"/>
    <s v="12.14N, 121.54E"/>
    <n v="524"/>
    <n v="4398"/>
    <n v="0"/>
    <x v="1"/>
    <s v="Deimos 14"/>
    <n v="2060"/>
    <x v="13"/>
    <x v="3"/>
  </r>
  <r>
    <n v="23"/>
    <d v="2057-01-26T00:00:00"/>
    <s v="MC-16"/>
    <s v="15.65S, 169.65W"/>
    <n v="175"/>
    <n v="6618"/>
    <n v="0"/>
    <x v="21"/>
    <s v="Phobos 2"/>
    <n v="2053"/>
    <x v="16"/>
    <x v="6"/>
  </r>
  <r>
    <n v="56"/>
    <d v="2068-12-04T00:00:00"/>
    <s v="MC-25"/>
    <s v="34.75S, 82.86W"/>
    <n v="17"/>
    <n v="3612"/>
    <n v="3612"/>
    <x v="16"/>
    <s v="Opportunity 10"/>
    <n v="2067"/>
    <x v="18"/>
    <x v="4"/>
  </r>
  <r>
    <n v="41"/>
    <d v="2065-09-11T00:00:00"/>
    <s v="MC-05"/>
    <s v="45.31N, 21.66E"/>
    <n v="80"/>
    <n v="1526"/>
    <n v="1526"/>
    <x v="2"/>
    <s v="Spirit 5"/>
    <n v="2063"/>
    <x v="13"/>
    <x v="1"/>
  </r>
  <r>
    <n v="42"/>
    <d v="2068-03-16T00:00:00"/>
    <s v="MC-15"/>
    <s v="20.14N, 166.26E"/>
    <n v="88"/>
    <n v="12605"/>
    <n v="12605"/>
    <x v="12"/>
    <s v="Spirit 6"/>
    <n v="2063"/>
    <x v="18"/>
    <x v="3"/>
  </r>
  <r>
    <n v="29"/>
    <d v="2059-11-11T00:00:00"/>
    <s v="MC-24"/>
    <s v="41.65S, 135.58W"/>
    <n v="120"/>
    <n v="11382"/>
    <n v="0"/>
    <x v="10"/>
    <s v="Deimos 4"/>
    <n v="2058"/>
    <x v="3"/>
    <x v="4"/>
  </r>
  <r>
    <n v="75"/>
    <d v="2076-02-27T00:00:00"/>
    <s v="MC-28"/>
    <s v="51.35S, 115.73E"/>
    <n v="175"/>
    <n v="2599"/>
    <n v="0"/>
    <x v="18"/>
    <s v="Rosetta 22"/>
    <n v="2071"/>
    <x v="6"/>
    <x v="3"/>
  </r>
  <r>
    <n v="13"/>
    <d v="2055-12-01T00:00:00"/>
    <s v="MC-06"/>
    <s v="64.68N, 115.64E"/>
    <n v="20"/>
    <n v="6409"/>
    <n v="6409"/>
    <x v="8"/>
    <s v="Viking 2"/>
    <n v="2052"/>
    <x v="9"/>
    <x v="5"/>
  </r>
  <r>
    <n v="10"/>
    <d v="2058-01-06T00:00:00"/>
    <s v="MC-26"/>
    <s v="38.23S, 56.49W"/>
    <n v="12"/>
    <n v="1788"/>
    <n v="1788"/>
    <x v="13"/>
    <s v="Mariner 15"/>
    <n v="2054"/>
    <x v="4"/>
    <x v="6"/>
  </r>
  <r>
    <n v="7"/>
    <d v="2054-06-21T00:00:00"/>
    <s v="MC-04"/>
    <s v="50.86N, 54.98W"/>
    <n v="1270"/>
    <n v="26004"/>
    <n v="0"/>
    <x v="7"/>
    <s v="Mariner 12"/>
    <n v="2053"/>
    <x v="21"/>
    <x v="4"/>
  </r>
  <r>
    <n v="42"/>
    <d v="2065-05-14T00:00:00"/>
    <s v="MC-15"/>
    <s v="17.26N, 177.56E"/>
    <n v="416"/>
    <n v="6006"/>
    <n v="0"/>
    <x v="12"/>
    <s v="Spirit 6"/>
    <n v="2063"/>
    <x v="13"/>
    <x v="1"/>
  </r>
  <r>
    <n v="10"/>
    <d v="2061-08-20T00:00:00"/>
    <s v="MC-26"/>
    <s v="44.85S, 53.12W"/>
    <n v="34"/>
    <n v="1138"/>
    <n v="1138"/>
    <x v="13"/>
    <s v="Mariner 15"/>
    <n v="2054"/>
    <x v="0"/>
    <x v="0"/>
  </r>
  <r>
    <n v="98"/>
    <d v="2072-07-29T00:00:00"/>
    <s v="MC-30"/>
    <s v="71.50S, 94.73E"/>
    <n v="19"/>
    <n v="14551"/>
    <n v="14551"/>
    <x v="15"/>
    <s v="Perseverance 5"/>
    <n v="2070"/>
    <x v="5"/>
    <x v="1"/>
  </r>
  <r>
    <n v="55"/>
    <d v="2072-01-21T00:00:00"/>
    <s v="MC-07"/>
    <s v="45.49N, 143.54E"/>
    <n v="264"/>
    <n v="27536"/>
    <n v="0"/>
    <x v="4"/>
    <s v="Opportunity 7"/>
    <n v="2066"/>
    <x v="5"/>
    <x v="7"/>
  </r>
  <r>
    <n v="98"/>
    <d v="2074-04-19T00:00:00"/>
    <s v="MC-28"/>
    <s v="58.82S, 74.39E"/>
    <n v="157"/>
    <n v="7279"/>
    <n v="0"/>
    <x v="18"/>
    <s v="Perseverance 5"/>
    <n v="2070"/>
    <x v="11"/>
    <x v="6"/>
  </r>
  <r>
    <n v="69"/>
    <d v="2071-12-29T00:00:00"/>
    <s v="MC-02"/>
    <s v="59.12N, 178.93W"/>
    <n v="9"/>
    <n v="1138"/>
    <n v="1138"/>
    <x v="29"/>
    <s v="Rosetta 13"/>
    <n v="2069"/>
    <x v="19"/>
    <x v="1"/>
  </r>
  <r>
    <n v="4"/>
    <d v="2057-06-10T00:00:00"/>
    <s v="MC-26"/>
    <s v="42.16S, 24.99W"/>
    <n v="113"/>
    <n v="29243"/>
    <n v="0"/>
    <x v="13"/>
    <s v="Mariner 9"/>
    <n v="2051"/>
    <x v="16"/>
    <x v="7"/>
  </r>
  <r>
    <n v="77"/>
    <d v="2076-08-26T00:00:00"/>
    <s v="MC-28"/>
    <s v="42.50S, 81.40E"/>
    <n v="61"/>
    <n v="11011"/>
    <n v="11011"/>
    <x v="18"/>
    <s v="Rosetta 27"/>
    <n v="2073"/>
    <x v="6"/>
    <x v="5"/>
  </r>
  <r>
    <n v="31"/>
    <d v="2066-10-13T00:00:00"/>
    <s v="MC-03"/>
    <s v="42.09N, 77.44W"/>
    <n v="36"/>
    <n v="4398"/>
    <n v="4398"/>
    <x v="24"/>
    <s v="Deimos 10"/>
    <n v="2059"/>
    <x v="17"/>
    <x v="0"/>
  </r>
  <r>
    <n v="4"/>
    <d v="2054-05-16T00:00:00"/>
    <s v="MC-26"/>
    <s v="39.72S, 38.84W"/>
    <n v="34"/>
    <n v="9985"/>
    <n v="9985"/>
    <x v="13"/>
    <s v="Mariner 9"/>
    <n v="2051"/>
    <x v="21"/>
    <x v="5"/>
  </r>
  <r>
    <n v="22"/>
    <d v="2055-12-29T00:00:00"/>
    <s v="MC-20"/>
    <s v="10.84S, 40.94E"/>
    <n v="791"/>
    <n v="2599"/>
    <n v="0"/>
    <x v="26"/>
    <s v="Phobos 1"/>
    <n v="2053"/>
    <x v="9"/>
    <x v="1"/>
  </r>
  <r>
    <n v="46"/>
    <d v="2066-08-12T00:00:00"/>
    <s v="MC-30"/>
    <s v="69.39S, 122.38W"/>
    <n v="416"/>
    <n v="2054"/>
    <n v="0"/>
    <x v="15"/>
    <s v="Spirit 13"/>
    <n v="2065"/>
    <x v="17"/>
    <x v="4"/>
  </r>
  <r>
    <n v="60"/>
    <d v="2070-04-09T00:00:00"/>
    <s v="MC-26"/>
    <s v="43.94S, 29.74W"/>
    <n v="241"/>
    <n v="1010"/>
    <n v="0"/>
    <x v="13"/>
    <s v="Opportunity 18"/>
    <n v="2069"/>
    <x v="10"/>
    <x v="4"/>
  </r>
  <r>
    <n v="31"/>
    <d v="2063-10-05T00:00:00"/>
    <s v="MC-01"/>
    <s v="84.60N, 96.76W"/>
    <n v="482"/>
    <n v="2599"/>
    <n v="0"/>
    <x v="19"/>
    <s v="Deimos 10"/>
    <n v="2059"/>
    <x v="23"/>
    <x v="6"/>
  </r>
  <r>
    <n v="44"/>
    <d v="2065-11-25T00:00:00"/>
    <s v="MC-07"/>
    <s v="40.76N, 122.98E"/>
    <n v="163"/>
    <n v="7052"/>
    <n v="0"/>
    <x v="4"/>
    <s v="Spirit 11"/>
    <n v="2064"/>
    <x v="13"/>
    <x v="4"/>
  </r>
  <r>
    <n v="67"/>
    <d v="2070-08-10T00:00:00"/>
    <s v="MC-18"/>
    <s v="15.65S, 62.63W"/>
    <n v="106"/>
    <n v="5255"/>
    <n v="0"/>
    <x v="25"/>
    <s v="Rosetta 10"/>
    <n v="2068"/>
    <x v="10"/>
    <x v="1"/>
  </r>
  <r>
    <n v="4"/>
    <d v="2058-06-02T00:00:00"/>
    <s v="MC-26"/>
    <s v="38.55S, 18.26W"/>
    <n v="163"/>
    <n v="629"/>
    <n v="0"/>
    <x v="13"/>
    <s v="Mariner 9"/>
    <n v="2051"/>
    <x v="4"/>
    <x v="0"/>
  </r>
  <r>
    <n v="26"/>
    <d v="2058-07-20T00:00:00"/>
    <s v="MC-30"/>
    <s v="66.22S, 72.97E"/>
    <n v="169"/>
    <n v="11382"/>
    <n v="0"/>
    <x v="15"/>
    <s v="Phobos 5"/>
    <n v="2054"/>
    <x v="4"/>
    <x v="6"/>
  </r>
  <r>
    <n v="10"/>
    <d v="2059-10-03T00:00:00"/>
    <s v="MC-25"/>
    <s v="34.62S, 68.28W"/>
    <n v="196"/>
    <n v="9670"/>
    <n v="0"/>
    <x v="16"/>
    <s v="Mariner 15"/>
    <n v="2054"/>
    <x v="3"/>
    <x v="3"/>
  </r>
  <r>
    <n v="57"/>
    <d v="2068-09-25T00:00:00"/>
    <s v="MC-25"/>
    <s v="37.52S, 91.74W"/>
    <n v="103"/>
    <n v="2599"/>
    <n v="0"/>
    <x v="16"/>
    <s v="Opportunity 13"/>
    <n v="2067"/>
    <x v="18"/>
    <x v="4"/>
  </r>
  <r>
    <n v="36"/>
    <d v="2063-12-26T00:00:00"/>
    <s v="MC-08"/>
    <s v="10.92N, 169.89W"/>
    <n v="50"/>
    <n v="6618"/>
    <n v="6618"/>
    <x v="28"/>
    <s v="Pathfinder 3"/>
    <n v="2061"/>
    <x v="23"/>
    <x v="1"/>
  </r>
  <r>
    <n v="88"/>
    <d v="2072-07-06T00:00:00"/>
    <s v="MC-19"/>
    <s v="21.49S, 18.28W"/>
    <n v="15"/>
    <n v="2739"/>
    <n v="2739"/>
    <x v="14"/>
    <s v="Phoenix 19"/>
    <n v="2071"/>
    <x v="5"/>
    <x v="4"/>
  </r>
  <r>
    <n v="69"/>
    <d v="2070-04-13T00:00:00"/>
    <s v="MC-01"/>
    <s v="71.18N, 144.58E"/>
    <n v="85"/>
    <n v="5255"/>
    <n v="5255"/>
    <x v="19"/>
    <s v="Rosetta 13"/>
    <n v="2069"/>
    <x v="10"/>
    <x v="4"/>
  </r>
  <r>
    <n v="4"/>
    <d v="2053-04-29T00:00:00"/>
    <s v="MC-26"/>
    <s v="53.24S, 41.49W"/>
    <n v="152"/>
    <n v="5436"/>
    <n v="0"/>
    <x v="13"/>
    <s v="Mariner 9"/>
    <n v="2051"/>
    <x v="22"/>
    <x v="1"/>
  </r>
  <r>
    <n v="44"/>
    <d v="2069-03-14T00:00:00"/>
    <s v="MC-01"/>
    <s v="76.46N, 112.75E"/>
    <n v="72"/>
    <n v="9670"/>
    <n v="9670"/>
    <x v="19"/>
    <s v="Spirit 11"/>
    <n v="2064"/>
    <x v="12"/>
    <x v="3"/>
  </r>
  <r>
    <n v="32"/>
    <d v="2062-10-06T00:00:00"/>
    <s v="MC-25"/>
    <s v="35.69S, 102.42W"/>
    <n v="157"/>
    <n v="1396"/>
    <n v="0"/>
    <x v="16"/>
    <s v="Deimos 11"/>
    <n v="2059"/>
    <x v="20"/>
    <x v="5"/>
  </r>
  <r>
    <n v="75"/>
    <d v="2075-04-29T00:00:00"/>
    <s v="MC-28"/>
    <s v="36.19S, 106.64E"/>
    <n v="9"/>
    <n v="5076"/>
    <n v="5076"/>
    <x v="18"/>
    <s v="Rosetta 22"/>
    <n v="2071"/>
    <x v="2"/>
    <x v="6"/>
  </r>
  <r>
    <n v="34"/>
    <d v="2063-09-02T00:00:00"/>
    <s v="MC-14"/>
    <s v="12.48N, 109.81E"/>
    <n v="63"/>
    <n v="5812"/>
    <n v="5812"/>
    <x v="1"/>
    <s v="Deimos 14"/>
    <n v="2060"/>
    <x v="23"/>
    <x v="5"/>
  </r>
  <r>
    <n v="58"/>
    <d v="2069-07-21T00:00:00"/>
    <s v="MC-26"/>
    <s v="53.45S, 16.65W"/>
    <n v="241"/>
    <n v="8255"/>
    <n v="0"/>
    <x v="13"/>
    <s v="Opportunity 15"/>
    <n v="2068"/>
    <x v="12"/>
    <x v="4"/>
  </r>
  <r>
    <n v="51"/>
    <d v="2066-04-13T00:00:00"/>
    <s v="MC-26"/>
    <s v="54.47S, 38.56W"/>
    <n v="482"/>
    <n v="17000"/>
    <n v="0"/>
    <x v="13"/>
    <s v="Opportunity 3"/>
    <n v="2064"/>
    <x v="17"/>
    <x v="1"/>
  </r>
  <r>
    <n v="32"/>
    <d v="2064-08-02T00:00:00"/>
    <s v="MC-25"/>
    <s v="48.81S, 114.68W"/>
    <n v="524"/>
    <n v="5812"/>
    <n v="0"/>
    <x v="16"/>
    <s v="Deimos 11"/>
    <n v="2059"/>
    <x v="15"/>
    <x v="3"/>
  </r>
  <r>
    <n v="42"/>
    <d v="2069-12-29T00:00:00"/>
    <s v="MC-07"/>
    <s v="51.91N, 172.70E"/>
    <n v="147"/>
    <n v="10313"/>
    <n v="0"/>
    <x v="4"/>
    <s v="Spirit 6"/>
    <n v="2063"/>
    <x v="12"/>
    <x v="7"/>
  </r>
  <r>
    <n v="17"/>
    <d v="2057-10-19T00:00:00"/>
    <s v="MC-06"/>
    <s v="32.96N, 111.02E"/>
    <n v="85"/>
    <n v="4902"/>
    <n v="4902"/>
    <x v="8"/>
    <s v="Viking 8"/>
    <n v="2054"/>
    <x v="16"/>
    <x v="5"/>
  </r>
  <r>
    <n v="35"/>
    <d v="2065-05-01T00:00:00"/>
    <s v="MC-17"/>
    <s v="20.04S, 95.10W"/>
    <n v="88"/>
    <n v="11771"/>
    <n v="11771"/>
    <x v="20"/>
    <s v="Pathfinder 2"/>
    <n v="2060"/>
    <x v="13"/>
    <x v="3"/>
  </r>
  <r>
    <n v="99"/>
    <d v="2072-03-29T00:00:00"/>
    <s v="MC-12"/>
    <s v="13.36N, 25.01E"/>
    <n v="82"/>
    <n v="2739"/>
    <n v="2739"/>
    <x v="11"/>
    <s v="Perseverance 6"/>
    <n v="2070"/>
    <x v="5"/>
    <x v="1"/>
  </r>
  <r>
    <n v="86"/>
    <d v="2073-04-18T00:00:00"/>
    <s v="MC-01"/>
    <s v="84.52N, 141.36E"/>
    <n v="93"/>
    <n v="4731"/>
    <n v="4731"/>
    <x v="19"/>
    <s v="Phoenix 16"/>
    <n v="2071"/>
    <x v="24"/>
    <x v="1"/>
  </r>
  <r>
    <n v="95"/>
    <d v="2069-05-26T00:00:00"/>
    <s v="MC-10"/>
    <s v="12.99N, 65.41W"/>
    <n v="39"/>
    <n v="3313"/>
    <n v="3313"/>
    <x v="23"/>
    <s v="Dawn 6"/>
    <n v="2067"/>
    <x v="12"/>
    <x v="1"/>
  </r>
  <r>
    <n v="12"/>
    <d v="2057-10-05T00:00:00"/>
    <s v="MC-09"/>
    <s v="2.95N, 105.76W"/>
    <n v="85"/>
    <n v="756"/>
    <n v="756"/>
    <x v="5"/>
    <s v="Mariner 20"/>
    <n v="2055"/>
    <x v="16"/>
    <x v="1"/>
  </r>
  <r>
    <n v="2"/>
    <d v="2052-03-26T00:00:00"/>
    <s v="MC-14"/>
    <s v="19.80N, 102.26E"/>
    <n v="389"/>
    <n v="5436"/>
    <n v="0"/>
    <x v="1"/>
    <s v="Mariner 6"/>
    <n v="2050"/>
    <x v="7"/>
    <x v="1"/>
  </r>
  <r>
    <n v="74"/>
    <d v="2072-11-15T00:00:00"/>
    <s v="MC-12"/>
    <s v="26.07N, 13.83E"/>
    <n v="344"/>
    <n v="5622"/>
    <n v="0"/>
    <x v="11"/>
    <s v="Rosetta 21"/>
    <n v="2071"/>
    <x v="5"/>
    <x v="4"/>
  </r>
  <r>
    <n v="5"/>
    <d v="2054-01-11T00:00:00"/>
    <s v="MC-13"/>
    <s v="6.26N, 75.81E"/>
    <n v="252"/>
    <n v="5622"/>
    <n v="0"/>
    <x v="0"/>
    <s v="Mariner 10"/>
    <n v="2051"/>
    <x v="21"/>
    <x v="5"/>
  </r>
  <r>
    <n v="60"/>
    <d v="2070-05-02T00:00:00"/>
    <s v="MC-26"/>
    <s v="46.57S, 38.43W"/>
    <n v="157"/>
    <n v="11382"/>
    <n v="0"/>
    <x v="13"/>
    <s v="Opportunity 18"/>
    <n v="2069"/>
    <x v="10"/>
    <x v="4"/>
  </r>
  <r>
    <n v="31"/>
    <d v="2064-05-29T00:00:00"/>
    <s v="MC-01"/>
    <s v="67.98N, 100.91W"/>
    <n v="65"/>
    <n v="7052"/>
    <n v="7052"/>
    <x v="19"/>
    <s v="Deimos 10"/>
    <n v="2059"/>
    <x v="15"/>
    <x v="3"/>
  </r>
  <r>
    <n v="92"/>
    <d v="2075-04-07T00:00:00"/>
    <s v="MC-01"/>
    <s v="73.58N, 59.75E"/>
    <n v="147"/>
    <n v="16330"/>
    <n v="0"/>
    <x v="19"/>
    <s v="Phoenix 28"/>
    <n v="2073"/>
    <x v="2"/>
    <x v="1"/>
  </r>
  <r>
    <n v="77"/>
    <d v="2078-02-02T00:00:00"/>
    <s v="MC-22"/>
    <s v="17.75S, 99.66E"/>
    <n v="27"/>
    <n v="10313"/>
    <n v="10313"/>
    <x v="9"/>
    <s v="Rosetta 27"/>
    <n v="2073"/>
    <x v="28"/>
    <x v="3"/>
  </r>
  <r>
    <n v="13"/>
    <d v="2055-06-09T00:00:00"/>
    <s v="MC-07"/>
    <s v="48.09N, 124.29E"/>
    <n v="212"/>
    <n v="14025"/>
    <n v="0"/>
    <x v="4"/>
    <s v="Viking 2"/>
    <n v="2052"/>
    <x v="9"/>
    <x v="5"/>
  </r>
  <r>
    <n v="52"/>
    <d v="2068-09-19T00:00:00"/>
    <s v="MC-09"/>
    <s v="16.59N, 102.41W"/>
    <n v="59"/>
    <n v="11011"/>
    <n v="11011"/>
    <x v="5"/>
    <s v="Opportunity 4"/>
    <n v="2065"/>
    <x v="18"/>
    <x v="5"/>
  </r>
  <r>
    <n v="35"/>
    <d v="2062-11-21T00:00:00"/>
    <s v="MC-17"/>
    <s v="6.15S, 103.66W"/>
    <n v="137"/>
    <n v="2054"/>
    <n v="0"/>
    <x v="20"/>
    <s v="Pathfinder 2"/>
    <n v="2060"/>
    <x v="20"/>
    <x v="1"/>
  </r>
  <r>
    <n v="75"/>
    <d v="2076-05-28T00:00:00"/>
    <s v="MC-28"/>
    <s v="34.79S, 97.80E"/>
    <n v="163"/>
    <n v="2739"/>
    <n v="0"/>
    <x v="18"/>
    <s v="Rosetta 22"/>
    <n v="2071"/>
    <x v="6"/>
    <x v="3"/>
  </r>
  <r>
    <n v="62"/>
    <d v="2068-09-11T00:00:00"/>
    <s v="MC-12"/>
    <s v="18.12N, 42.06E"/>
    <n v="147"/>
    <n v="3313"/>
    <n v="0"/>
    <x v="11"/>
    <s v="Rosetta 1"/>
    <n v="2065"/>
    <x v="18"/>
    <x v="5"/>
  </r>
  <r>
    <n v="44"/>
    <d v="2070-11-05T00:00:00"/>
    <s v="MC-01"/>
    <s v="78.18N, 127.34E"/>
    <n v="48"/>
    <n v="5076"/>
    <n v="5076"/>
    <x v="19"/>
    <s v="Spirit 11"/>
    <n v="2064"/>
    <x v="10"/>
    <x v="7"/>
  </r>
  <r>
    <n v="20"/>
    <d v="2057-09-03T00:00:00"/>
    <s v="MC-28"/>
    <s v="38.26S, 76.28E"/>
    <n v="100"/>
    <n v="2599"/>
    <n v="2599"/>
    <x v="18"/>
    <s v="Viking 15"/>
    <n v="2056"/>
    <x v="16"/>
    <x v="4"/>
  </r>
  <r>
    <n v="29"/>
    <d v="2060-08-04T00:00:00"/>
    <s v="MC-24"/>
    <s v="48.67S, 144.85W"/>
    <n v="54"/>
    <n v="17718"/>
    <n v="17718"/>
    <x v="10"/>
    <s v="Deimos 4"/>
    <n v="2058"/>
    <x v="14"/>
    <x v="1"/>
  </r>
  <r>
    <n v="5"/>
    <d v="2056-04-19T00:00:00"/>
    <s v="MC-21"/>
    <s v="9.20S, 52.31E"/>
    <n v="231"/>
    <n v="8000"/>
    <n v="0"/>
    <x v="27"/>
    <s v="Mariner 10"/>
    <n v="2051"/>
    <x v="1"/>
    <x v="3"/>
  </r>
  <r>
    <n v="78"/>
    <d v="2075-09-19T00:00:00"/>
    <s v="MC-16"/>
    <s v="10.65S, 152.03W"/>
    <n v="106"/>
    <n v="1010"/>
    <n v="0"/>
    <x v="21"/>
    <s v="Rosetta 28"/>
    <n v="2073"/>
    <x v="2"/>
    <x v="1"/>
  </r>
  <r>
    <n v="72"/>
    <d v="2075-05-08T00:00:00"/>
    <s v="MC-25"/>
    <s v="41.21S, 112.29W"/>
    <n v="252"/>
    <n v="9074"/>
    <n v="0"/>
    <x v="16"/>
    <s v="Rosetta 16"/>
    <n v="2071"/>
    <x v="2"/>
    <x v="6"/>
  </r>
  <r>
    <n v="35"/>
    <d v="2064-11-25T00:00:00"/>
    <s v="MC-17"/>
    <s v="28.93S, 113.05W"/>
    <n v="100"/>
    <n v="1656"/>
    <n v="1656"/>
    <x v="20"/>
    <s v="Pathfinder 2"/>
    <n v="2060"/>
    <x v="15"/>
    <x v="6"/>
  </r>
  <r>
    <n v="92"/>
    <d v="2075-08-20T00:00:00"/>
    <s v="MC-01"/>
    <s v="72.78N, 58.94E"/>
    <n v="29"/>
    <n v="63326"/>
    <n v="63326"/>
    <x v="19"/>
    <s v="Phoenix 28"/>
    <n v="2073"/>
    <x v="2"/>
    <x v="1"/>
  </r>
  <r>
    <n v="59"/>
    <d v="2069-05-02T00:00:00"/>
    <s v="MC-29"/>
    <s v="50.73S, 129.37E"/>
    <n v="103"/>
    <n v="19313"/>
    <n v="0"/>
    <x v="3"/>
    <s v="Opportunity 16"/>
    <n v="2068"/>
    <x v="12"/>
    <x v="4"/>
  </r>
  <r>
    <n v="5"/>
    <d v="2058-02-02T00:00:00"/>
    <s v="MC-13"/>
    <s v="12.29N, 64.00E"/>
    <n v="905"/>
    <n v="6832"/>
    <n v="0"/>
    <x v="0"/>
    <s v="Mariner 10"/>
    <n v="2051"/>
    <x v="4"/>
    <x v="0"/>
  </r>
  <r>
    <n v="69"/>
    <d v="2073-11-30T00:00:00"/>
    <s v="MC-01"/>
    <s v="69.96N, 163.69E"/>
    <n v="11"/>
    <n v="41937"/>
    <n v="41937"/>
    <x v="19"/>
    <s v="Rosetta 13"/>
    <n v="2069"/>
    <x v="24"/>
    <x v="6"/>
  </r>
  <r>
    <n v="69"/>
    <d v="2074-06-07T00:00:00"/>
    <s v="MC-01"/>
    <s v="83.31N, 162.23E"/>
    <n v="37"/>
    <n v="4076"/>
    <n v="4076"/>
    <x v="19"/>
    <s v="Rosetta 13"/>
    <n v="2069"/>
    <x v="11"/>
    <x v="3"/>
  </r>
  <r>
    <n v="4"/>
    <d v="2057-04-16T00:00:00"/>
    <s v="MC-26"/>
    <s v="60.28S, 23.94W"/>
    <n v="277"/>
    <n v="10654"/>
    <n v="0"/>
    <x v="13"/>
    <s v="Mariner 9"/>
    <n v="2051"/>
    <x v="16"/>
    <x v="7"/>
  </r>
  <r>
    <n v="79"/>
    <d v="2074-10-04T00:00:00"/>
    <s v="MC-14"/>
    <s v="14.96N, 131.23E"/>
    <n v="75"/>
    <n v="2461"/>
    <n v="2461"/>
    <x v="1"/>
    <s v="Rosetta 29"/>
    <n v="2073"/>
    <x v="11"/>
    <x v="4"/>
  </r>
  <r>
    <n v="5"/>
    <d v="2053-05-16T00:00:00"/>
    <s v="MC-13"/>
    <s v="13.55N, 72.19E"/>
    <n v="905"/>
    <n v="6205"/>
    <n v="0"/>
    <x v="0"/>
    <s v="Mariner 10"/>
    <n v="2051"/>
    <x v="22"/>
    <x v="1"/>
  </r>
  <r>
    <n v="34"/>
    <d v="2061-07-25T00:00:00"/>
    <s v="MC-06"/>
    <s v="32.18N, 109.53E"/>
    <n v="124"/>
    <n v="8519"/>
    <n v="0"/>
    <x v="8"/>
    <s v="Deimos 14"/>
    <n v="2060"/>
    <x v="0"/>
    <x v="4"/>
  </r>
  <r>
    <n v="18"/>
    <d v="2057-10-21T00:00:00"/>
    <s v="MC-23"/>
    <s v="16.20S, 146.66E"/>
    <n v="59"/>
    <n v="1396"/>
    <n v="1396"/>
    <x v="6"/>
    <s v="Viking 10"/>
    <n v="2055"/>
    <x v="16"/>
    <x v="1"/>
  </r>
  <r>
    <n v="70"/>
    <d v="2071-04-21T00:00:00"/>
    <s v="MC-19"/>
    <s v="14.75S, 36.11W"/>
    <n v="106"/>
    <n v="1788"/>
    <n v="0"/>
    <x v="14"/>
    <s v="Rosetta 14"/>
    <n v="2069"/>
    <x v="19"/>
    <x v="1"/>
  </r>
  <r>
    <n v="79"/>
    <d v="2076-01-06T00:00:00"/>
    <s v="MC-22"/>
    <s v="1.74S, 132.19E"/>
    <n v="77"/>
    <n v="3167"/>
    <n v="3167"/>
    <x v="9"/>
    <s v="Rosetta 29"/>
    <n v="2073"/>
    <x v="6"/>
    <x v="5"/>
  </r>
  <r>
    <n v="40"/>
    <d v="2063-05-29T00:00:00"/>
    <s v="MC-23"/>
    <s v="29.79S, 160.16E"/>
    <n v="24"/>
    <n v="8000"/>
    <n v="8000"/>
    <x v="6"/>
    <s v="Spirit 1"/>
    <n v="2062"/>
    <x v="23"/>
    <x v="4"/>
  </r>
  <r>
    <n v="42"/>
    <d v="2064-11-08T00:00:00"/>
    <s v="MC-07"/>
    <s v="43.69N, 167.09E"/>
    <n v="9"/>
    <n v="6618"/>
    <n v="6618"/>
    <x v="4"/>
    <s v="Spirit 6"/>
    <n v="2063"/>
    <x v="15"/>
    <x v="4"/>
  </r>
  <r>
    <n v="52"/>
    <d v="2066-02-26T00:00:00"/>
    <s v="MC-17"/>
    <s v="4.07S, 106.95W"/>
    <n v="292"/>
    <n v="2054"/>
    <n v="0"/>
    <x v="20"/>
    <s v="Opportunity 4"/>
    <n v="2065"/>
    <x v="17"/>
    <x v="4"/>
  </r>
  <r>
    <n v="76"/>
    <d v="2073-10-31T00:00:00"/>
    <s v="MC-02"/>
    <s v="32.37N, 170.26W"/>
    <n v="124"/>
    <n v="3612"/>
    <n v="0"/>
    <x v="29"/>
    <s v="Rosetta 25"/>
    <n v="2072"/>
    <x v="24"/>
    <x v="4"/>
  </r>
  <r>
    <n v="4"/>
    <d v="2058-06-24T00:00:00"/>
    <s v="MC-26"/>
    <s v="62.74S, 3.44W"/>
    <n v="70"/>
    <n v="1010"/>
    <n v="1010"/>
    <x v="13"/>
    <s v="Mariner 9"/>
    <n v="2051"/>
    <x v="4"/>
    <x v="0"/>
  </r>
  <r>
    <n v="59"/>
    <d v="2070-06-03T00:00:00"/>
    <s v="MC-29"/>
    <s v="35.04S, 131.60E"/>
    <n v="34"/>
    <n v="7052"/>
    <n v="7052"/>
    <x v="3"/>
    <s v="Opportunity 16"/>
    <n v="2068"/>
    <x v="10"/>
    <x v="1"/>
  </r>
  <r>
    <n v="83"/>
    <d v="2072-01-17T00:00:00"/>
    <s v="MC-06"/>
    <s v="49.15N, 94.18E"/>
    <n v="905"/>
    <n v="17000"/>
    <n v="0"/>
    <x v="8"/>
    <s v="Phoenix 11"/>
    <n v="2069"/>
    <x v="5"/>
    <x v="5"/>
  </r>
  <r>
    <n v="5"/>
    <d v="2054-09-27T00:00:00"/>
    <s v="MC-13"/>
    <s v="2.81N, 56.24E"/>
    <n v="241"/>
    <n v="6618"/>
    <n v="0"/>
    <x v="0"/>
    <s v="Mariner 10"/>
    <n v="2051"/>
    <x v="21"/>
    <x v="5"/>
  </r>
  <r>
    <n v="87"/>
    <d v="2073-02-04T00:00:00"/>
    <s v="MC-26"/>
    <s v="31.65S, 34.78W"/>
    <n v="482"/>
    <n v="4076"/>
    <n v="0"/>
    <x v="13"/>
    <s v="Phoenix 17"/>
    <n v="2071"/>
    <x v="24"/>
    <x v="1"/>
  </r>
  <r>
    <n v="28"/>
    <d v="2059-12-04T00:00:00"/>
    <s v="MC-30"/>
    <s v="80.57S, 81.47W"/>
    <n v="905"/>
    <n v="1788"/>
    <n v="0"/>
    <x v="15"/>
    <s v="Deimos 3"/>
    <n v="2058"/>
    <x v="3"/>
    <x v="4"/>
  </r>
  <r>
    <n v="86"/>
    <d v="2074-05-12T00:00:00"/>
    <s v="MC-06"/>
    <s v="53.78N, 114.02E"/>
    <n v="85"/>
    <n v="6409"/>
    <n v="6409"/>
    <x v="8"/>
    <s v="Phoenix 16"/>
    <n v="2071"/>
    <x v="11"/>
    <x v="5"/>
  </r>
  <r>
    <n v="9"/>
    <d v="2059-07-04T00:00:00"/>
    <s v="MC-19"/>
    <s v="11.37S, 4.02W"/>
    <n v="109"/>
    <n v="9074"/>
    <n v="0"/>
    <x v="14"/>
    <s v="Mariner 14"/>
    <n v="2054"/>
    <x v="3"/>
    <x v="3"/>
  </r>
  <r>
    <n v="66"/>
    <d v="2072-05-05T00:00:00"/>
    <s v="MC-15"/>
    <s v="7.57N, 168.18E"/>
    <n v="48"/>
    <n v="1920"/>
    <n v="1920"/>
    <x v="12"/>
    <s v="Rosetta 9"/>
    <n v="2067"/>
    <x v="5"/>
    <x v="3"/>
  </r>
  <r>
    <n v="76"/>
    <d v="2077-11-29T00:00:00"/>
    <s v="MC-07"/>
    <s v="35.37N, 152.94E"/>
    <n v="169"/>
    <n v="4398"/>
    <n v="0"/>
    <x v="4"/>
    <s v="Rosetta 25"/>
    <n v="2072"/>
    <x v="25"/>
    <x v="3"/>
  </r>
  <r>
    <n v="93"/>
    <d v="2067-11-11T00:00:00"/>
    <s v="MC-03"/>
    <s v="49.34N, 107.96W"/>
    <n v="29"/>
    <n v="6409"/>
    <n v="6409"/>
    <x v="24"/>
    <s v="Dawn 3"/>
    <n v="2066"/>
    <x v="8"/>
    <x v="4"/>
  </r>
  <r>
    <n v="30"/>
    <d v="2060-07-24T00:00:00"/>
    <s v="MC-10"/>
    <s v="5.08N, 59.16W"/>
    <n v="65"/>
    <n v="4902"/>
    <n v="4902"/>
    <x v="23"/>
    <s v="Deimos 8"/>
    <n v="2058"/>
    <x v="14"/>
    <x v="1"/>
  </r>
  <r>
    <n v="39"/>
    <d v="2068-01-13T00:00:00"/>
    <s v="MC-30"/>
    <s v="68.11S, 175.47W"/>
    <n v="137"/>
    <n v="1138"/>
    <n v="0"/>
    <x v="15"/>
    <s v="Pathfinder 9"/>
    <n v="2062"/>
    <x v="18"/>
    <x v="7"/>
  </r>
  <r>
    <n v="49"/>
    <d v="2067-12-19T00:00:00"/>
    <s v="MC-19"/>
    <s v="29.31S, 22.76W"/>
    <n v="63"/>
    <n v="13054"/>
    <n v="13054"/>
    <x v="14"/>
    <s v="Spirit 16"/>
    <n v="2066"/>
    <x v="8"/>
    <x v="4"/>
  </r>
  <r>
    <n v="31"/>
    <d v="2062-02-08T00:00:00"/>
    <s v="MC-03"/>
    <s v="58.82N, 80.40W"/>
    <n v="124"/>
    <n v="6006"/>
    <n v="0"/>
    <x v="24"/>
    <s v="Deimos 10"/>
    <n v="2059"/>
    <x v="20"/>
    <x v="5"/>
  </r>
  <r>
    <n v="60"/>
    <d v="2072-07-16T00:00:00"/>
    <s v="MC-26"/>
    <s v="41.38S, 15.60W"/>
    <n v="72"/>
    <n v="3313"/>
    <n v="3313"/>
    <x v="13"/>
    <s v="Opportunity 18"/>
    <n v="2069"/>
    <x v="5"/>
    <x v="5"/>
  </r>
  <r>
    <n v="27"/>
    <d v="2059-05-19T00:00:00"/>
    <s v="MC-28"/>
    <s v="54.55S, 105.18E"/>
    <n v="36"/>
    <n v="3919"/>
    <n v="3919"/>
    <x v="18"/>
    <s v="Phobos 6"/>
    <n v="2054"/>
    <x v="3"/>
    <x v="3"/>
  </r>
  <r>
    <n v="45"/>
    <d v="2065-09-17T00:00:00"/>
    <s v="MC-13"/>
    <s v="2.35N, 46.71E"/>
    <n v="325"/>
    <n v="1138"/>
    <n v="0"/>
    <x v="0"/>
    <s v="Spirit 12"/>
    <n v="2064"/>
    <x v="13"/>
    <x v="4"/>
  </r>
  <r>
    <n v="66"/>
    <d v="2069-01-02T00:00:00"/>
    <s v="MC-23"/>
    <s v="2.57S, 145.66E"/>
    <n v="264"/>
    <n v="4235"/>
    <n v="0"/>
    <x v="6"/>
    <s v="Rosetta 9"/>
    <n v="2067"/>
    <x v="12"/>
    <x v="1"/>
  </r>
  <r>
    <n v="15"/>
    <d v="2054-12-20T00:00:00"/>
    <s v="MC-24"/>
    <s v="34.64S, 155.94W"/>
    <n v="100"/>
    <n v="5255"/>
    <n v="5255"/>
    <x v="10"/>
    <s v="Viking 5"/>
    <n v="2053"/>
    <x v="21"/>
    <x v="4"/>
  </r>
  <r>
    <n v="45"/>
    <d v="2067-07-02T00:00:00"/>
    <s v="MC-21"/>
    <s v="9.66S, 54.45E"/>
    <n v="163"/>
    <n v="6205"/>
    <n v="0"/>
    <x v="27"/>
    <s v="Spirit 12"/>
    <n v="2064"/>
    <x v="8"/>
    <x v="5"/>
  </r>
  <r>
    <n v="55"/>
    <d v="2071-08-07T00:00:00"/>
    <s v="MC-07"/>
    <s v="47.23N, 140.09E"/>
    <n v="482"/>
    <n v="1920"/>
    <n v="0"/>
    <x v="4"/>
    <s v="Opportunity 7"/>
    <n v="2066"/>
    <x v="19"/>
    <x v="3"/>
  </r>
  <r>
    <n v="31"/>
    <d v="2062-11-11T00:00:00"/>
    <s v="MC-03"/>
    <s v="59.93N, 103.49W"/>
    <n v="82"/>
    <n v="2188"/>
    <n v="2188"/>
    <x v="24"/>
    <s v="Deimos 10"/>
    <n v="2059"/>
    <x v="20"/>
    <x v="5"/>
  </r>
  <r>
    <n v="38"/>
    <d v="2064-02-03T00:00:00"/>
    <s v="MC-01"/>
    <s v="72.84N, 125.53W"/>
    <n v="124"/>
    <n v="6409"/>
    <n v="0"/>
    <x v="19"/>
    <s v="Pathfinder 7"/>
    <n v="2062"/>
    <x v="15"/>
    <x v="1"/>
  </r>
  <r>
    <n v="72"/>
    <d v="2075-02-15T00:00:00"/>
    <s v="MC-17"/>
    <s v="19.77S, 114.71W"/>
    <n v="389"/>
    <n v="2324"/>
    <n v="0"/>
    <x v="20"/>
    <s v="Rosetta 16"/>
    <n v="2071"/>
    <x v="2"/>
    <x v="6"/>
  </r>
  <r>
    <n v="4"/>
    <d v="2058-07-26T00:00:00"/>
    <s v="MC-26"/>
    <s v="41.82S, 21.17W"/>
    <n v="702"/>
    <n v="12178"/>
    <n v="0"/>
    <x v="13"/>
    <s v="Mariner 9"/>
    <n v="2051"/>
    <x v="4"/>
    <x v="0"/>
  </r>
  <r>
    <n v="17"/>
    <d v="2059-12-03T00:00:00"/>
    <s v="MC-06"/>
    <s v="32.00N, 84.68E"/>
    <n v="277"/>
    <n v="9074"/>
    <n v="0"/>
    <x v="8"/>
    <s v="Viking 8"/>
    <n v="2054"/>
    <x v="3"/>
    <x v="3"/>
  </r>
  <r>
    <n v="47"/>
    <d v="2068-10-13T00:00:00"/>
    <s v="MC-04"/>
    <s v="31.22N, 28.06W"/>
    <n v="80"/>
    <n v="6006"/>
    <n v="6006"/>
    <x v="7"/>
    <s v="Spirit 14"/>
    <n v="2065"/>
    <x v="18"/>
    <x v="5"/>
  </r>
  <r>
    <n v="22"/>
    <d v="2055-05-12T00:00:00"/>
    <s v="MC-20"/>
    <s v="4.27S, 40.04E"/>
    <n v="90"/>
    <n v="3167"/>
    <n v="3167"/>
    <x v="26"/>
    <s v="Phobos 1"/>
    <n v="2053"/>
    <x v="9"/>
    <x v="1"/>
  </r>
  <r>
    <n v="27"/>
    <d v="2056-11-21T00:00:00"/>
    <s v="MC-30"/>
    <s v="82.99S, 124.05E"/>
    <n v="85"/>
    <n v="2739"/>
    <n v="2739"/>
    <x v="15"/>
    <s v="Phobos 6"/>
    <n v="2054"/>
    <x v="1"/>
    <x v="1"/>
  </r>
  <r>
    <n v="91"/>
    <d v="2074-01-12T00:00:00"/>
    <s v="MC-01"/>
    <s v="85.97N, 137.58W"/>
    <n v="70"/>
    <n v="11011"/>
    <n v="11011"/>
    <x v="19"/>
    <s v="Phoenix 27"/>
    <n v="2073"/>
    <x v="11"/>
    <x v="4"/>
  </r>
  <r>
    <n v="41"/>
    <d v="2068-02-08T00:00:00"/>
    <s v="MC-05"/>
    <s v="47.88N, 53.82E"/>
    <n v="277"/>
    <n v="35789"/>
    <n v="0"/>
    <x v="2"/>
    <s v="Spirit 5"/>
    <n v="2063"/>
    <x v="18"/>
    <x v="3"/>
  </r>
  <r>
    <n v="89"/>
    <d v="2078-03-16T00:00:00"/>
    <s v="MC-30"/>
    <s v="73.55S, 105.58W"/>
    <n v="1270"/>
    <n v="12178"/>
    <n v="0"/>
    <x v="15"/>
    <s v="Phoenix 22"/>
    <n v="2072"/>
    <x v="28"/>
    <x v="7"/>
  </r>
  <r>
    <n v="84"/>
    <d v="2071-06-15T00:00:00"/>
    <s v="MC-07"/>
    <s v="49.47N, 135.49E"/>
    <n v="54"/>
    <n v="4563"/>
    <n v="4563"/>
    <x v="4"/>
    <s v="Phoenix 12"/>
    <n v="2069"/>
    <x v="19"/>
    <x v="1"/>
  </r>
  <r>
    <n v="4"/>
    <d v="2053-01-20T00:00:00"/>
    <s v="MC-19"/>
    <s v="26.82S, 30.07W"/>
    <n v="15"/>
    <n v="9985"/>
    <n v="9985"/>
    <x v="14"/>
    <s v="Mariner 9"/>
    <n v="2051"/>
    <x v="22"/>
    <x v="1"/>
  </r>
  <r>
    <n v="86"/>
    <d v="2073-04-28T00:00:00"/>
    <s v="MC-07"/>
    <s v="52.86N, 142.41E"/>
    <n v="36"/>
    <n v="8255"/>
    <n v="8255"/>
    <x v="4"/>
    <s v="Phoenix 16"/>
    <n v="2071"/>
    <x v="24"/>
    <x v="1"/>
  </r>
  <r>
    <n v="99"/>
    <d v="2074-04-08T00:00:00"/>
    <s v="MC-11"/>
    <s v="16.78N, 11.26W"/>
    <n v="204"/>
    <n v="10313"/>
    <n v="0"/>
    <x v="22"/>
    <s v="Perseverance 6"/>
    <n v="2070"/>
    <x v="11"/>
    <x v="6"/>
  </r>
  <r>
    <n v="10"/>
    <d v="2060-07-16T00:00:00"/>
    <s v="MC-18"/>
    <s v="21.13S, 64.17W"/>
    <n v="100"/>
    <n v="12605"/>
    <n v="12605"/>
    <x v="25"/>
    <s v="Mariner 15"/>
    <n v="2054"/>
    <x v="14"/>
    <x v="7"/>
  </r>
  <r>
    <n v="31"/>
    <d v="2062-04-09T00:00:00"/>
    <s v="MC-03"/>
    <s v="57.98N, 105.39W"/>
    <n v="11"/>
    <n v="14025"/>
    <n v="14025"/>
    <x v="24"/>
    <s v="Deimos 10"/>
    <n v="2059"/>
    <x v="20"/>
    <x v="5"/>
  </r>
  <r>
    <n v="44"/>
    <d v="2066-11-06T00:00:00"/>
    <s v="MC-07"/>
    <s v="58.13N, 146.84E"/>
    <n v="241"/>
    <n v="2188"/>
    <n v="0"/>
    <x v="4"/>
    <s v="Spirit 11"/>
    <n v="2064"/>
    <x v="17"/>
    <x v="1"/>
  </r>
  <r>
    <n v="82"/>
    <d v="2070-09-05T00:00:00"/>
    <s v="MC-29"/>
    <s v="53.42S, 167.46E"/>
    <n v="48"/>
    <n v="18486"/>
    <n v="18486"/>
    <x v="3"/>
    <s v="Phoenix 7"/>
    <n v="2068"/>
    <x v="10"/>
    <x v="1"/>
  </r>
  <r>
    <n v="40"/>
    <d v="2064-01-06T00:00:00"/>
    <s v="MC-23"/>
    <s v="20.78S, 150.16E"/>
    <n v="70"/>
    <n v="2599"/>
    <n v="2599"/>
    <x v="6"/>
    <s v="Spirit 1"/>
    <n v="2062"/>
    <x v="15"/>
    <x v="1"/>
  </r>
  <r>
    <n v="46"/>
    <d v="2066-03-10T00:00:00"/>
    <s v="MC-25"/>
    <s v="56.19S, 118.59W"/>
    <n v="72"/>
    <n v="1010"/>
    <n v="1010"/>
    <x v="16"/>
    <s v="Spirit 13"/>
    <n v="2065"/>
    <x v="17"/>
    <x v="4"/>
  </r>
  <r>
    <n v="42"/>
    <d v="2071-02-23T00:00:00"/>
    <s v="MC-15"/>
    <s v="14.65N, 165.64E"/>
    <n v="152"/>
    <n v="8791"/>
    <n v="0"/>
    <x v="12"/>
    <s v="Spirit 6"/>
    <n v="2063"/>
    <x v="19"/>
    <x v="8"/>
  </r>
  <r>
    <n v="31"/>
    <d v="2064-08-28T00:00:00"/>
    <s v="MC-01"/>
    <s v="84.83N, 92.08W"/>
    <n v="25"/>
    <n v="27536"/>
    <n v="27536"/>
    <x v="19"/>
    <s v="Deimos 10"/>
    <n v="2059"/>
    <x v="15"/>
    <x v="3"/>
  </r>
  <r>
    <n v="99"/>
    <d v="2073-02-21T00:00:00"/>
    <s v="MC-05"/>
    <s v="49.07N, 25.39E"/>
    <n v="34"/>
    <n v="17000"/>
    <n v="17000"/>
    <x v="2"/>
    <s v="Perseverance 6"/>
    <n v="2070"/>
    <x v="24"/>
    <x v="5"/>
  </r>
  <r>
    <n v="89"/>
    <d v="2077-11-06T00:00:00"/>
    <s v="MC-30"/>
    <s v="79.97S, 90.54W"/>
    <n v="63"/>
    <n v="1396"/>
    <n v="1396"/>
    <x v="15"/>
    <s v="Phoenix 22"/>
    <n v="2072"/>
    <x v="25"/>
    <x v="3"/>
  </r>
  <r>
    <n v="35"/>
    <d v="2063-07-19T00:00:00"/>
    <s v="MC-17"/>
    <s v="13.71S, 103.18W"/>
    <n v="82"/>
    <n v="6618"/>
    <n v="6618"/>
    <x v="20"/>
    <s v="Pathfinder 2"/>
    <n v="2060"/>
    <x v="23"/>
    <x v="5"/>
  </r>
  <r>
    <n v="39"/>
    <d v="2066-09-13T00:00:00"/>
    <s v="MC-24"/>
    <s v="40.15S, 176.72W"/>
    <n v="14"/>
    <n v="11771"/>
    <n v="11771"/>
    <x v="10"/>
    <s v="Pathfinder 9"/>
    <n v="2062"/>
    <x v="17"/>
    <x v="6"/>
  </r>
  <r>
    <n v="72"/>
    <d v="2072-03-08T00:00:00"/>
    <s v="MC-17"/>
    <s v="21.29S, 105.31W"/>
    <n v="482"/>
    <n v="10654"/>
    <n v="0"/>
    <x v="20"/>
    <s v="Rosetta 16"/>
    <n v="2071"/>
    <x v="5"/>
    <x v="4"/>
  </r>
  <r>
    <n v="10"/>
    <d v="2062-03-15T00:00:00"/>
    <s v="MC-18"/>
    <s v="6.81S, 54.89W"/>
    <n v="157"/>
    <n v="7052"/>
    <n v="0"/>
    <x v="25"/>
    <s v="Mariner 15"/>
    <n v="2054"/>
    <x v="20"/>
    <x v="8"/>
  </r>
  <r>
    <n v="38"/>
    <d v="2065-10-30T00:00:00"/>
    <s v="MC-01"/>
    <s v="87.73N, 98.49W"/>
    <n v="196"/>
    <n v="31157"/>
    <n v="0"/>
    <x v="19"/>
    <s v="Pathfinder 7"/>
    <n v="2062"/>
    <x v="13"/>
    <x v="5"/>
  </r>
  <r>
    <n v="12"/>
    <d v="2056-08-30T00:00:00"/>
    <s v="MC-17"/>
    <s v="9.84S, 105.45W"/>
    <n v="181"/>
    <n v="2880"/>
    <n v="0"/>
    <x v="20"/>
    <s v="Mariner 20"/>
    <n v="2055"/>
    <x v="1"/>
    <x v="4"/>
  </r>
  <r>
    <n v="10"/>
    <d v="2059-12-07T00:00:00"/>
    <s v="MC-18"/>
    <s v="22.46S, 65.17W"/>
    <n v="14"/>
    <n v="8791"/>
    <n v="8791"/>
    <x v="25"/>
    <s v="Mariner 15"/>
    <n v="2054"/>
    <x v="3"/>
    <x v="3"/>
  </r>
  <r>
    <n v="9"/>
    <d v="2055-12-11T00:00:00"/>
    <s v="MC-19"/>
    <s v="7.84S, 24.57W"/>
    <n v="325"/>
    <n v="5622"/>
    <n v="0"/>
    <x v="14"/>
    <s v="Mariner 14"/>
    <n v="2054"/>
    <x v="9"/>
    <x v="4"/>
  </r>
  <r>
    <n v="37"/>
    <d v="2062-06-28T00:00:00"/>
    <s v="MC-15"/>
    <s v="19.46N, 138.02E"/>
    <n v="572"/>
    <n v="3167"/>
    <n v="0"/>
    <x v="12"/>
    <s v="Pathfinder 5"/>
    <n v="2061"/>
    <x v="20"/>
    <x v="4"/>
  </r>
  <r>
    <n v="47"/>
    <d v="2071-08-19T00:00:00"/>
    <s v="MC-12"/>
    <s v="8.12N, 2.01E"/>
    <n v="1270"/>
    <n v="5255"/>
    <n v="0"/>
    <x v="11"/>
    <s v="Spirit 14"/>
    <n v="2065"/>
    <x v="19"/>
    <x v="7"/>
  </r>
  <r>
    <n v="77"/>
    <d v="2077-03-02T00:00:00"/>
    <s v="MC-21"/>
    <s v="26.13S, 83.59E"/>
    <n v="137"/>
    <n v="6205"/>
    <n v="0"/>
    <x v="27"/>
    <s v="Rosetta 27"/>
    <n v="2073"/>
    <x v="25"/>
    <x v="6"/>
  </r>
  <r>
    <n v="9"/>
    <d v="2056-12-12T00:00:00"/>
    <s v="MC-20"/>
    <s v="24.63S, 9.86E"/>
    <n v="14"/>
    <n v="1010"/>
    <n v="1010"/>
    <x v="26"/>
    <s v="Mariner 14"/>
    <n v="2054"/>
    <x v="1"/>
    <x v="1"/>
  </r>
  <r>
    <n v="26"/>
    <d v="2055-07-24T00:00:00"/>
    <s v="MC-28"/>
    <s v="49.41S, 63.42E"/>
    <n v="231"/>
    <n v="8791"/>
    <n v="0"/>
    <x v="18"/>
    <s v="Phobos 5"/>
    <n v="2054"/>
    <x v="9"/>
    <x v="4"/>
  </r>
  <r>
    <n v="41"/>
    <d v="2068-07-31T00:00:00"/>
    <s v="MC-01"/>
    <s v="73.31N, 37.84E"/>
    <n v="791"/>
    <n v="6006"/>
    <n v="0"/>
    <x v="19"/>
    <s v="Spirit 5"/>
    <n v="2063"/>
    <x v="18"/>
    <x v="3"/>
  </r>
  <r>
    <n v="79"/>
    <d v="2076-02-04T00:00:00"/>
    <s v="MC-14"/>
    <s v="28.52N, 133.01E"/>
    <n v="631"/>
    <n v="11382"/>
    <n v="0"/>
    <x v="1"/>
    <s v="Rosetta 29"/>
    <n v="2073"/>
    <x v="6"/>
    <x v="5"/>
  </r>
  <r>
    <n v="27"/>
    <d v="2059-04-06T00:00:00"/>
    <s v="MC-28"/>
    <s v="50.85S, 118.78E"/>
    <n v="80"/>
    <n v="29243"/>
    <n v="29243"/>
    <x v="18"/>
    <s v="Phobos 6"/>
    <n v="2054"/>
    <x v="3"/>
    <x v="3"/>
  </r>
  <r>
    <n v="5"/>
    <d v="2056-02-18T00:00:00"/>
    <s v="MC-13"/>
    <s v="13.31N, 64.63E"/>
    <n v="54"/>
    <n v="5436"/>
    <n v="5436"/>
    <x v="0"/>
    <s v="Mariner 10"/>
    <n v="2051"/>
    <x v="1"/>
    <x v="3"/>
  </r>
  <r>
    <n v="27"/>
    <d v="2058-10-03T00:00:00"/>
    <s v="MC-30"/>
    <s v="77.70S, 108.30E"/>
    <n v="14"/>
    <n v="7279"/>
    <n v="7279"/>
    <x v="15"/>
    <s v="Phobos 6"/>
    <n v="2054"/>
    <x v="4"/>
    <x v="6"/>
  </r>
  <r>
    <n v="52"/>
    <d v="2073-10-06T00:00:00"/>
    <s v="MC-09"/>
    <s v="13.24N, 134.59W"/>
    <n v="175"/>
    <n v="3919"/>
    <n v="0"/>
    <x v="5"/>
    <s v="Opportunity 4"/>
    <n v="2065"/>
    <x v="24"/>
    <x v="8"/>
  </r>
  <r>
    <n v="61"/>
    <d v="2071-02-14T00:00:00"/>
    <s v="MC-30"/>
    <s v="70.78S, 41.03W"/>
    <n v="221"/>
    <n v="101649"/>
    <n v="0"/>
    <x v="15"/>
    <s v="Opportunity 19"/>
    <n v="2069"/>
    <x v="19"/>
    <x v="1"/>
  </r>
  <r>
    <n v="73"/>
    <d v="2072-06-02T00:00:00"/>
    <s v="MC-30"/>
    <s v="84.18S, 81.45W"/>
    <n v="631"/>
    <n v="1920"/>
    <n v="0"/>
    <x v="15"/>
    <s v="Rosetta 20"/>
    <n v="2071"/>
    <x v="5"/>
    <x v="4"/>
  </r>
  <r>
    <n v="12"/>
    <d v="2058-12-04T00:00:00"/>
    <s v="MC-17"/>
    <s v="1.41S, 113.82W"/>
    <n v="109"/>
    <n v="2324"/>
    <n v="0"/>
    <x v="20"/>
    <s v="Mariner 20"/>
    <n v="2055"/>
    <x v="4"/>
    <x v="5"/>
  </r>
  <r>
    <n v="83"/>
    <d v="2072-05-25T00:00:00"/>
    <s v="MC-06"/>
    <s v="46.70N, 86.14E"/>
    <n v="43"/>
    <n v="1396"/>
    <n v="1396"/>
    <x v="8"/>
    <s v="Phoenix 11"/>
    <n v="2069"/>
    <x v="5"/>
    <x v="5"/>
  </r>
  <r>
    <n v="44"/>
    <d v="2066-05-28T00:00:00"/>
    <s v="MC-07"/>
    <s v="62.52N, 133.52E"/>
    <n v="631"/>
    <n v="756"/>
    <n v="0"/>
    <x v="4"/>
    <s v="Spirit 11"/>
    <n v="2064"/>
    <x v="17"/>
    <x v="1"/>
  </r>
  <r>
    <n v="52"/>
    <d v="2070-05-10T00:00:00"/>
    <s v="MC-16"/>
    <s v="2.28S, 143.42W"/>
    <n v="85"/>
    <n v="2461"/>
    <n v="2461"/>
    <x v="21"/>
    <s v="Opportunity 4"/>
    <n v="2065"/>
    <x v="10"/>
    <x v="3"/>
  </r>
  <r>
    <n v="52"/>
    <d v="2067-09-12T00:00:00"/>
    <s v="MC-03"/>
    <s v="31.66N, 108.37W"/>
    <n v="93"/>
    <n v="14551"/>
    <n v="14551"/>
    <x v="24"/>
    <s v="Opportunity 4"/>
    <n v="2065"/>
    <x v="8"/>
    <x v="1"/>
  </r>
  <r>
    <n v="52"/>
    <d v="2066-10-04T00:00:00"/>
    <s v="MC-09"/>
    <s v="13.49N, 109.92W"/>
    <n v="88"/>
    <n v="3313"/>
    <n v="3313"/>
    <x v="5"/>
    <s v="Opportunity 4"/>
    <n v="2065"/>
    <x v="17"/>
    <x v="4"/>
  </r>
  <r>
    <n v="39"/>
    <d v="2066-05-11T00:00:00"/>
    <s v="MC-29"/>
    <s v="61.05S, 165.01E"/>
    <n v="72"/>
    <n v="17718"/>
    <n v="17718"/>
    <x v="3"/>
    <s v="Pathfinder 9"/>
    <n v="2062"/>
    <x v="17"/>
    <x v="6"/>
  </r>
  <r>
    <n v="24"/>
    <d v="2056-01-22T00:00:00"/>
    <s v="MC-29"/>
    <s v="33.17S, 135.89E"/>
    <n v="17"/>
    <n v="14025"/>
    <n v="14025"/>
    <x v="3"/>
    <s v="Phobos 3"/>
    <n v="2053"/>
    <x v="1"/>
    <x v="5"/>
  </r>
  <r>
    <n v="89"/>
    <d v="2073-03-28T00:00:00"/>
    <s v="MC-30"/>
    <s v="75.92S, 112.27W"/>
    <n v="120"/>
    <n v="13527"/>
    <n v="0"/>
    <x v="15"/>
    <s v="Phoenix 22"/>
    <n v="2072"/>
    <x v="24"/>
    <x v="4"/>
  </r>
  <r>
    <n v="93"/>
    <d v="2067-09-14T00:00:00"/>
    <s v="MC-03"/>
    <s v="44.78N, 92.72W"/>
    <n v="142"/>
    <n v="20205"/>
    <n v="0"/>
    <x v="24"/>
    <s v="Dawn 3"/>
    <n v="2066"/>
    <x v="8"/>
    <x v="4"/>
  </r>
  <r>
    <n v="45"/>
    <d v="2065-08-10T00:00:00"/>
    <s v="MC-21"/>
    <s v="12.15S, 62.82E"/>
    <n v="39"/>
    <n v="7279"/>
    <n v="7279"/>
    <x v="27"/>
    <s v="Spirit 12"/>
    <n v="2064"/>
    <x v="13"/>
    <x v="4"/>
  </r>
  <r>
    <n v="11"/>
    <d v="2056-09-06T00:00:00"/>
    <s v="MC-26"/>
    <s v="48.71S, 27.07W"/>
    <n v="1057"/>
    <n v="9670"/>
    <n v="0"/>
    <x v="13"/>
    <s v="Mariner 16"/>
    <n v="2055"/>
    <x v="1"/>
    <x v="4"/>
  </r>
  <r>
    <n v="5"/>
    <d v="2055-06-13T00:00:00"/>
    <s v="MC-13"/>
    <s v="25.78N, 58.01E"/>
    <n v="14"/>
    <n v="1920"/>
    <n v="1920"/>
    <x v="0"/>
    <s v="Mariner 10"/>
    <n v="2051"/>
    <x v="9"/>
    <x v="6"/>
  </r>
  <r>
    <n v="76"/>
    <d v="2075-05-17T00:00:00"/>
    <s v="MC-02"/>
    <s v="48.44N, 168.92W"/>
    <n v="204"/>
    <n v="12178"/>
    <n v="0"/>
    <x v="29"/>
    <s v="Rosetta 25"/>
    <n v="2072"/>
    <x v="2"/>
    <x v="5"/>
  </r>
  <r>
    <n v="35"/>
    <d v="2065-04-02T00:00:00"/>
    <s v="MC-17"/>
    <s v="15.32S, 111.23W"/>
    <n v="80"/>
    <n v="756"/>
    <n v="756"/>
    <x v="20"/>
    <s v="Pathfinder 2"/>
    <n v="2060"/>
    <x v="13"/>
    <x v="3"/>
  </r>
  <r>
    <n v="78"/>
    <d v="2075-03-30T00:00:00"/>
    <s v="MC-16"/>
    <s v="3.56S, 160.55W"/>
    <n v="241"/>
    <n v="6006"/>
    <n v="0"/>
    <x v="21"/>
    <s v="Rosetta 28"/>
    <n v="2073"/>
    <x v="2"/>
    <x v="1"/>
  </r>
  <r>
    <n v="32"/>
    <d v="2063-09-17T00:00:00"/>
    <s v="MC-18"/>
    <s v="23.70S, 87.81W"/>
    <n v="59"/>
    <n v="4235"/>
    <n v="4235"/>
    <x v="25"/>
    <s v="Deimos 11"/>
    <n v="2059"/>
    <x v="23"/>
    <x v="6"/>
  </r>
  <r>
    <n v="56"/>
    <d v="2068-05-03T00:00:00"/>
    <s v="MC-25"/>
    <s v="42.70S, 79.84W"/>
    <n v="325"/>
    <n v="10654"/>
    <n v="0"/>
    <x v="16"/>
    <s v="Opportunity 10"/>
    <n v="2067"/>
    <x v="18"/>
    <x v="4"/>
  </r>
  <r>
    <n v="9"/>
    <d v="2055-06-27T00:00:00"/>
    <s v="MC-26"/>
    <s v="31.92S, 20.10W"/>
    <n v="15"/>
    <n v="5622"/>
    <n v="5622"/>
    <x v="13"/>
    <s v="Mariner 14"/>
    <n v="2054"/>
    <x v="9"/>
    <x v="4"/>
  </r>
  <r>
    <n v="54"/>
    <d v="2069-01-13T00:00:00"/>
    <s v="MC-14"/>
    <s v="27.15N, 98.88E"/>
    <n v="25"/>
    <n v="3313"/>
    <n v="3313"/>
    <x v="1"/>
    <s v="Opportunity 6"/>
    <n v="2065"/>
    <x v="12"/>
    <x v="6"/>
  </r>
  <r>
    <n v="14"/>
    <d v="2054-08-30T00:00:00"/>
    <s v="MC-11"/>
    <s v="22.21N, 14.81W"/>
    <n v="1057"/>
    <n v="1396"/>
    <n v="0"/>
    <x v="22"/>
    <s v="Viking 4"/>
    <n v="2053"/>
    <x v="21"/>
    <x v="4"/>
  </r>
  <r>
    <n v="39"/>
    <d v="2063-10-05T00:00:00"/>
    <s v="MC-29"/>
    <s v="39.82S, 179.89E"/>
    <n v="142"/>
    <n v="22220"/>
    <n v="0"/>
    <x v="3"/>
    <s v="Pathfinder 9"/>
    <n v="2062"/>
    <x v="23"/>
    <x v="4"/>
  </r>
  <r>
    <n v="66"/>
    <d v="2070-04-22T00:00:00"/>
    <s v="MC-15"/>
    <s v="9.46N, 164.71E"/>
    <n v="133"/>
    <n v="5076"/>
    <n v="0"/>
    <x v="12"/>
    <s v="Rosetta 9"/>
    <n v="2067"/>
    <x v="10"/>
    <x v="5"/>
  </r>
  <r>
    <n v="38"/>
    <d v="2065-03-27T00:00:00"/>
    <s v="MC-01"/>
    <s v="85.91N, 93.22W"/>
    <n v="72"/>
    <n v="1267"/>
    <n v="1267"/>
    <x v="19"/>
    <s v="Pathfinder 7"/>
    <n v="2062"/>
    <x v="13"/>
    <x v="5"/>
  </r>
  <r>
    <n v="75"/>
    <d v="2072-10-08T00:00:00"/>
    <s v="MC-28"/>
    <s v="42.56S, 96.91E"/>
    <n v="702"/>
    <n v="7279"/>
    <n v="0"/>
    <x v="18"/>
    <s v="Rosetta 22"/>
    <n v="2071"/>
    <x v="5"/>
    <x v="4"/>
  </r>
  <r>
    <n v="72"/>
    <d v="2075-09-19T00:00:00"/>
    <s v="MC-17"/>
    <s v="16.72S, 111.29W"/>
    <n v="163"/>
    <n v="3919"/>
    <n v="0"/>
    <x v="20"/>
    <s v="Rosetta 16"/>
    <n v="2071"/>
    <x v="2"/>
    <x v="6"/>
  </r>
  <r>
    <n v="89"/>
    <d v="2076-03-24T00:00:00"/>
    <s v="MC-30"/>
    <s v="66.17S, 108.85W"/>
    <n v="307"/>
    <n v="19313"/>
    <n v="0"/>
    <x v="15"/>
    <s v="Phoenix 22"/>
    <n v="2072"/>
    <x v="6"/>
    <x v="6"/>
  </r>
  <r>
    <n v="100"/>
    <d v="2074-02-27T00:00:00"/>
    <s v="MC-24"/>
    <s v="62.61S, 144.08W"/>
    <n v="147"/>
    <n v="19313"/>
    <n v="0"/>
    <x v="10"/>
    <s v="Perseverance 7"/>
    <n v="2070"/>
    <x v="11"/>
    <x v="6"/>
  </r>
  <r>
    <n v="18"/>
    <d v="2057-02-20T00:00:00"/>
    <s v="MC-23"/>
    <s v="14.44S, 168.29E"/>
    <n v="128"/>
    <n v="4398"/>
    <n v="0"/>
    <x v="6"/>
    <s v="Viking 10"/>
    <n v="2055"/>
    <x v="16"/>
    <x v="1"/>
  </r>
  <r>
    <n v="99"/>
    <d v="2071-07-10T00:00:00"/>
    <s v="MC-11"/>
    <s v="23.26N, 11.56W"/>
    <n v="325"/>
    <n v="7752"/>
    <n v="0"/>
    <x v="22"/>
    <s v="Perseverance 6"/>
    <n v="2070"/>
    <x v="19"/>
    <x v="4"/>
  </r>
  <r>
    <n v="41"/>
    <d v="2063-12-08T00:00:00"/>
    <s v="MC-01"/>
    <s v="86.92N, 21.79E"/>
    <n v="20"/>
    <n v="6409"/>
    <n v="6409"/>
    <x v="19"/>
    <s v="Spirit 5"/>
    <n v="2063"/>
    <x v="23"/>
    <x v="9"/>
  </r>
  <r>
    <n v="38"/>
    <d v="2065-02-18T00:00:00"/>
    <s v="MC-03"/>
    <s v="64.50N, 106.63W"/>
    <n v="175"/>
    <n v="3919"/>
    <n v="0"/>
    <x v="24"/>
    <s v="Pathfinder 7"/>
    <n v="2062"/>
    <x v="13"/>
    <x v="5"/>
  </r>
  <r>
    <n v="76"/>
    <d v="2080-06-08T00:00:00"/>
    <s v="MC-02"/>
    <s v="37.87N, 178.41W"/>
    <n v="48"/>
    <n v="4398"/>
    <n v="4398"/>
    <x v="29"/>
    <s v="Rosetta 25"/>
    <n v="2072"/>
    <x v="29"/>
    <x v="8"/>
  </r>
  <r>
    <n v="56"/>
    <d v="2068-12-22T00:00:00"/>
    <s v="MC-25"/>
    <s v="34.21S, 87.97W"/>
    <n v="14"/>
    <n v="7279"/>
    <n v="7279"/>
    <x v="16"/>
    <s v="Opportunity 10"/>
    <n v="2067"/>
    <x v="18"/>
    <x v="4"/>
  </r>
  <r>
    <n v="47"/>
    <d v="2067-12-05T00:00:00"/>
    <s v="MC-11"/>
    <s v="17.00N, 41.08W"/>
    <n v="169"/>
    <n v="4235"/>
    <n v="0"/>
    <x v="22"/>
    <s v="Spirit 14"/>
    <n v="2065"/>
    <x v="8"/>
    <x v="1"/>
  </r>
  <r>
    <n v="49"/>
    <d v="2067-10-26T00:00:00"/>
    <s v="MC-26"/>
    <s v="38.98S, 20.39W"/>
    <n v="212"/>
    <n v="12178"/>
    <n v="0"/>
    <x v="13"/>
    <s v="Spirit 16"/>
    <n v="2066"/>
    <x v="8"/>
    <x v="4"/>
  </r>
  <r>
    <n v="1"/>
    <d v="2051-04-06T00:00:00"/>
    <s v="MC-06"/>
    <s v="55.16N, 70.03E"/>
    <n v="1270"/>
    <n v="5436"/>
    <n v="0"/>
    <x v="8"/>
    <s v="Mariner 3"/>
    <n v="2049"/>
    <x v="27"/>
    <x v="1"/>
  </r>
  <r>
    <n v="66"/>
    <d v="2069-06-11T00:00:00"/>
    <s v="MC-15"/>
    <s v="24.60N, 139.80E"/>
    <n v="416"/>
    <n v="3919"/>
    <n v="0"/>
    <x v="12"/>
    <s v="Rosetta 9"/>
    <n v="2067"/>
    <x v="12"/>
    <x v="1"/>
  </r>
  <r>
    <n v="41"/>
    <d v="2067-11-05T00:00:00"/>
    <s v="MC-05"/>
    <s v="57.05N, 53.70E"/>
    <n v="14"/>
    <n v="5622"/>
    <n v="5622"/>
    <x v="2"/>
    <s v="Spirit 5"/>
    <n v="2063"/>
    <x v="8"/>
    <x v="6"/>
  </r>
  <r>
    <n v="54"/>
    <d v="2069-01-26T00:00:00"/>
    <s v="MC-22"/>
    <s v="3.15S, 118.64E"/>
    <n v="72"/>
    <n v="1396"/>
    <n v="1396"/>
    <x v="9"/>
    <s v="Opportunity 6"/>
    <n v="2065"/>
    <x v="12"/>
    <x v="6"/>
  </r>
  <r>
    <n v="44"/>
    <d v="2071-07-09T00:00:00"/>
    <s v="MC-06"/>
    <s v="45.07N, 114.73E"/>
    <n v="24"/>
    <n v="29243"/>
    <n v="29243"/>
    <x v="8"/>
    <s v="Spirit 11"/>
    <n v="2064"/>
    <x v="19"/>
    <x v="0"/>
  </r>
  <r>
    <n v="42"/>
    <d v="2071-01-31T00:00:00"/>
    <s v="MC-15"/>
    <s v="19.99N, 165.03E"/>
    <n v="277"/>
    <n v="1267"/>
    <n v="0"/>
    <x v="12"/>
    <s v="Spirit 6"/>
    <n v="2063"/>
    <x v="19"/>
    <x v="8"/>
  </r>
  <r>
    <n v="58"/>
    <d v="2069-03-31T00:00:00"/>
    <s v="MC-27"/>
    <s v="48.30S, 8.25E"/>
    <n v="163"/>
    <n v="13054"/>
    <n v="0"/>
    <x v="17"/>
    <s v="Opportunity 15"/>
    <n v="2068"/>
    <x v="12"/>
    <x v="4"/>
  </r>
  <r>
    <n v="51"/>
    <d v="2065-09-07T00:00:00"/>
    <s v="MC-25"/>
    <s v="57.46S, 62.07W"/>
    <n v="22"/>
    <n v="72463"/>
    <n v="72463"/>
    <x v="16"/>
    <s v="Opportunity 3"/>
    <n v="2064"/>
    <x v="13"/>
    <x v="4"/>
  </r>
  <r>
    <n v="69"/>
    <d v="2073-08-24T00:00:00"/>
    <s v="MC-01"/>
    <s v="72.38N, 167.18E"/>
    <n v="45"/>
    <n v="7752"/>
    <n v="7752"/>
    <x v="19"/>
    <s v="Rosetta 13"/>
    <n v="2069"/>
    <x v="24"/>
    <x v="6"/>
  </r>
  <r>
    <n v="40"/>
    <d v="2064-03-19T00:00:00"/>
    <s v="MC-23"/>
    <s v="13.06S, 152.92E"/>
    <n v="37"/>
    <n v="3919"/>
    <n v="3919"/>
    <x v="6"/>
    <s v="Spirit 1"/>
    <n v="2062"/>
    <x v="15"/>
    <x v="1"/>
  </r>
  <r>
    <n v="39"/>
    <d v="2064-07-04T00:00:00"/>
    <s v="MC-24"/>
    <s v="40.91S, 168.79W"/>
    <n v="482"/>
    <n v="2461"/>
    <n v="0"/>
    <x v="10"/>
    <s v="Pathfinder 9"/>
    <n v="2062"/>
    <x v="15"/>
    <x v="1"/>
  </r>
  <r>
    <n v="35"/>
    <d v="2064-12-07T00:00:00"/>
    <s v="MC-17"/>
    <s v="17.77S, 104.87W"/>
    <n v="77"/>
    <n v="3313"/>
    <n v="3313"/>
    <x v="20"/>
    <s v="Pathfinder 2"/>
    <n v="2060"/>
    <x v="15"/>
    <x v="6"/>
  </r>
  <r>
    <n v="85"/>
    <d v="2074-08-12T00:00:00"/>
    <s v="MC-14"/>
    <s v="1.93N, 101.05E"/>
    <n v="252"/>
    <n v="629"/>
    <n v="0"/>
    <x v="1"/>
    <s v="Phoenix 13"/>
    <n v="2070"/>
    <x v="11"/>
    <x v="6"/>
  </r>
  <r>
    <n v="88"/>
    <d v="2072-12-11T00:00:00"/>
    <s v="MC-19"/>
    <s v="14.36S, 18.68W"/>
    <n v="277"/>
    <n v="8519"/>
    <n v="0"/>
    <x v="14"/>
    <s v="Phoenix 19"/>
    <n v="2071"/>
    <x v="5"/>
    <x v="4"/>
  </r>
  <r>
    <n v="15"/>
    <d v="2055-09-09T00:00:00"/>
    <s v="MC-24"/>
    <s v="39.05S, 161.54W"/>
    <n v="77"/>
    <n v="629"/>
    <n v="629"/>
    <x v="10"/>
    <s v="Viking 5"/>
    <n v="2053"/>
    <x v="9"/>
    <x v="1"/>
  </r>
  <r>
    <n v="45"/>
    <d v="2067-11-20T00:00:00"/>
    <s v="MC-13"/>
    <s v="9.74N, 54.92E"/>
    <n v="70"/>
    <n v="2188"/>
    <n v="2188"/>
    <x v="0"/>
    <s v="Spirit 12"/>
    <n v="2064"/>
    <x v="8"/>
    <x v="5"/>
  </r>
  <r>
    <n v="9"/>
    <d v="2058-08-21T00:00:00"/>
    <s v="MC-20"/>
    <s v="25.48S, 9.95E"/>
    <n v="29"/>
    <n v="1396"/>
    <n v="1396"/>
    <x v="26"/>
    <s v="Mariner 14"/>
    <n v="2054"/>
    <x v="4"/>
    <x v="6"/>
  </r>
  <r>
    <n v="76"/>
    <d v="2080-02-14T00:00:00"/>
    <s v="MC-07"/>
    <s v="52.95N, 175.85E"/>
    <n v="344"/>
    <n v="3313"/>
    <n v="0"/>
    <x v="4"/>
    <s v="Rosetta 25"/>
    <n v="2072"/>
    <x v="29"/>
    <x v="8"/>
  </r>
  <r>
    <n v="28"/>
    <d v="2062-06-01T00:00:00"/>
    <s v="MC-30"/>
    <s v="66.13S, 80.63W"/>
    <n v="252"/>
    <n v="2054"/>
    <n v="0"/>
    <x v="15"/>
    <s v="Deimos 3"/>
    <n v="2058"/>
    <x v="20"/>
    <x v="6"/>
  </r>
  <r>
    <n v="66"/>
    <d v="2069-03-01T00:00:00"/>
    <s v="MC-14"/>
    <s v="10.80N, 132.10E"/>
    <n v="416"/>
    <n v="6618"/>
    <n v="0"/>
    <x v="1"/>
    <s v="Rosetta 9"/>
    <n v="2067"/>
    <x v="12"/>
    <x v="1"/>
  </r>
  <r>
    <n v="98"/>
    <d v="2072-11-03T00:00:00"/>
    <s v="MC-28"/>
    <s v="43.96S, 95.97E"/>
    <n v="36"/>
    <n v="9366"/>
    <n v="9366"/>
    <x v="18"/>
    <s v="Perseverance 5"/>
    <n v="2070"/>
    <x v="5"/>
    <x v="1"/>
  </r>
  <r>
    <n v="98"/>
    <d v="2075-03-13T00:00:00"/>
    <s v="MC-30"/>
    <s v="68.93S, 70.37E"/>
    <n v="61"/>
    <n v="4902"/>
    <n v="4902"/>
    <x v="15"/>
    <s v="Perseverance 5"/>
    <n v="2070"/>
    <x v="2"/>
    <x v="3"/>
  </r>
  <r>
    <n v="47"/>
    <d v="2074-09-20T00:00:00"/>
    <s v="MC-04"/>
    <s v="36.08N, 39.40W"/>
    <n v="90"/>
    <n v="9074"/>
    <n v="9074"/>
    <x v="7"/>
    <s v="Spirit 14"/>
    <n v="2065"/>
    <x v="11"/>
    <x v="10"/>
  </r>
  <r>
    <n v="41"/>
    <d v="2070-06-06T00:00:00"/>
    <s v="MC-05"/>
    <s v="46.58N, 36.88E"/>
    <n v="43"/>
    <n v="6006"/>
    <n v="6006"/>
    <x v="2"/>
    <s v="Spirit 5"/>
    <n v="2063"/>
    <x v="10"/>
    <x v="0"/>
  </r>
  <r>
    <n v="35"/>
    <d v="2063-11-02T00:00:00"/>
    <s v="MC-17"/>
    <s v="6.41S, 116.27W"/>
    <n v="48"/>
    <n v="5255"/>
    <n v="5255"/>
    <x v="20"/>
    <s v="Pathfinder 2"/>
    <n v="2060"/>
    <x v="23"/>
    <x v="5"/>
  </r>
  <r>
    <n v="44"/>
    <d v="2066-02-03T00:00:00"/>
    <s v="MC-06"/>
    <s v="42.76N, 118.45E"/>
    <n v="12"/>
    <n v="14551"/>
    <n v="14551"/>
    <x v="8"/>
    <s v="Spirit 11"/>
    <n v="2064"/>
    <x v="17"/>
    <x v="1"/>
  </r>
  <r>
    <n v="31"/>
    <d v="2063-09-12T00:00:00"/>
    <s v="MC-03"/>
    <s v="43.81N, 103.73W"/>
    <n v="45"/>
    <n v="11011"/>
    <n v="11011"/>
    <x v="24"/>
    <s v="Deimos 10"/>
    <n v="2059"/>
    <x v="23"/>
    <x v="6"/>
  </r>
  <r>
    <n v="5"/>
    <d v="2053-11-22T00:00:00"/>
    <s v="MC-21"/>
    <s v="11.69S, 63.26E"/>
    <n v="277"/>
    <n v="8000"/>
    <n v="0"/>
    <x v="27"/>
    <s v="Mariner 10"/>
    <n v="2051"/>
    <x v="22"/>
    <x v="1"/>
  </r>
  <r>
    <n v="69"/>
    <d v="2071-12-05T00:00:00"/>
    <s v="MC-07"/>
    <s v="61.26N, 167.06E"/>
    <n v="75"/>
    <n v="1920"/>
    <n v="1920"/>
    <x v="4"/>
    <s v="Rosetta 13"/>
    <n v="2069"/>
    <x v="19"/>
    <x v="1"/>
  </r>
  <r>
    <n v="55"/>
    <d v="2069-11-15T00:00:00"/>
    <s v="MC-07"/>
    <s v="57.27N, 137.66E"/>
    <n v="221"/>
    <n v="9366"/>
    <n v="0"/>
    <x v="4"/>
    <s v="Opportunity 7"/>
    <n v="2066"/>
    <x v="12"/>
    <x v="5"/>
  </r>
  <r>
    <n v="82"/>
    <d v="2069-11-23T00:00:00"/>
    <s v="MC-29"/>
    <s v="46.06S, 148.21E"/>
    <n v="41"/>
    <n v="38630"/>
    <n v="38630"/>
    <x v="3"/>
    <s v="Phoenix 7"/>
    <n v="2068"/>
    <x v="12"/>
    <x v="4"/>
  </r>
  <r>
    <n v="101"/>
    <d v="2072-10-05T00:00:00"/>
    <s v="MC-07"/>
    <s v="55.72N, 152.07E"/>
    <n v="41"/>
    <n v="50510"/>
    <n v="50510"/>
    <x v="4"/>
    <s v="Perseverance 8"/>
    <n v="2071"/>
    <x v="5"/>
    <x v="4"/>
  </r>
  <r>
    <n v="41"/>
    <d v="2070-10-14T00:00:00"/>
    <s v="MC-01"/>
    <s v="74.37N, 13.69E"/>
    <n v="24"/>
    <n v="15109"/>
    <n v="15109"/>
    <x v="19"/>
    <s v="Spirit 5"/>
    <n v="2063"/>
    <x v="10"/>
    <x v="0"/>
  </r>
  <r>
    <n v="69"/>
    <d v="2071-06-09T00:00:00"/>
    <s v="MC-02"/>
    <s v="51.42N, 167.67W"/>
    <n v="113"/>
    <n v="1920"/>
    <n v="0"/>
    <x v="29"/>
    <s v="Rosetta 13"/>
    <n v="2069"/>
    <x v="19"/>
    <x v="1"/>
  </r>
  <r>
    <n v="31"/>
    <d v="2060-10-28T00:00:00"/>
    <s v="MC-01"/>
    <s v="89.09N, 85.22W"/>
    <n v="12"/>
    <n v="629"/>
    <n v="629"/>
    <x v="19"/>
    <s v="Deimos 10"/>
    <n v="2059"/>
    <x v="14"/>
    <x v="4"/>
  </r>
  <r>
    <n v="39"/>
    <d v="2067-05-27T00:00:00"/>
    <s v="MC-29"/>
    <s v="64.07S, 170.99E"/>
    <n v="344"/>
    <n v="15109"/>
    <n v="0"/>
    <x v="3"/>
    <s v="Pathfinder 9"/>
    <n v="2062"/>
    <x v="8"/>
    <x v="3"/>
  </r>
  <r>
    <n v="30"/>
    <d v="2060-10-17T00:00:00"/>
    <s v="MC-10"/>
    <s v="3.35N, 83.09W"/>
    <n v="157"/>
    <n v="6205"/>
    <n v="0"/>
    <x v="23"/>
    <s v="Deimos 8"/>
    <n v="2058"/>
    <x v="14"/>
    <x v="1"/>
  </r>
  <r>
    <n v="29"/>
    <d v="2060-04-25T00:00:00"/>
    <s v="MC-16"/>
    <s v="29.18S, 152.96W"/>
    <n v="12"/>
    <n v="5622"/>
    <n v="5622"/>
    <x v="21"/>
    <s v="Deimos 4"/>
    <n v="2058"/>
    <x v="14"/>
    <x v="1"/>
  </r>
  <r>
    <n v="83"/>
    <d v="2071-01-30T00:00:00"/>
    <s v="MC-06"/>
    <s v="54.78N, 92.66E"/>
    <n v="12"/>
    <n v="4076"/>
    <n v="4076"/>
    <x v="8"/>
    <s v="Phoenix 11"/>
    <n v="2069"/>
    <x v="19"/>
    <x v="1"/>
  </r>
  <r>
    <n v="45"/>
    <d v="2068-02-09T00:00:00"/>
    <s v="MC-21"/>
    <s v="15.41S, 63.81E"/>
    <n v="41"/>
    <n v="1396"/>
    <n v="1396"/>
    <x v="27"/>
    <s v="Spirit 12"/>
    <n v="2064"/>
    <x v="18"/>
    <x v="6"/>
  </r>
  <r>
    <n v="17"/>
    <d v="2059-06-19T00:00:00"/>
    <s v="MC-14"/>
    <s v="9.47N, 106.00E"/>
    <n v="88"/>
    <n v="3612"/>
    <n v="3612"/>
    <x v="1"/>
    <s v="Viking 8"/>
    <n v="2054"/>
    <x v="3"/>
    <x v="3"/>
  </r>
  <r>
    <n v="100"/>
    <d v="2073-02-03T00:00:00"/>
    <s v="MC-30"/>
    <s v="74.52S, 149.96W"/>
    <n v="188"/>
    <n v="9985"/>
    <n v="0"/>
    <x v="15"/>
    <s v="Perseverance 7"/>
    <n v="2070"/>
    <x v="24"/>
    <x v="5"/>
  </r>
  <r>
    <n v="14"/>
    <d v="2055-02-28T00:00:00"/>
    <s v="MC-11"/>
    <s v="9.24N, 20.31W"/>
    <n v="70"/>
    <n v="6618"/>
    <n v="6618"/>
    <x v="22"/>
    <s v="Viking 4"/>
    <n v="2053"/>
    <x v="9"/>
    <x v="1"/>
  </r>
  <r>
    <n v="41"/>
    <d v="2065-02-07T00:00:00"/>
    <s v="MC-05"/>
    <s v="55.73N, 13.54E"/>
    <n v="163"/>
    <n v="15109"/>
    <n v="0"/>
    <x v="2"/>
    <s v="Spirit 5"/>
    <n v="2063"/>
    <x v="13"/>
    <x v="1"/>
  </r>
  <r>
    <n v="66"/>
    <d v="2073-02-14T00:00:00"/>
    <s v="MC-14"/>
    <s v="5.40N, 134.92E"/>
    <n v="88"/>
    <n v="4731"/>
    <n v="4731"/>
    <x v="1"/>
    <s v="Rosetta 9"/>
    <n v="2067"/>
    <x v="24"/>
    <x v="7"/>
  </r>
  <r>
    <n v="90"/>
    <d v="2074-07-19T00:00:00"/>
    <s v="MC-24"/>
    <s v="57.49S, 146.78W"/>
    <n v="365"/>
    <n v="4563"/>
    <n v="0"/>
    <x v="10"/>
    <s v="Phoenix 23"/>
    <n v="2072"/>
    <x v="11"/>
    <x v="1"/>
  </r>
  <r>
    <n v="76"/>
    <d v="2077-12-25T00:00:00"/>
    <s v="MC-07"/>
    <s v="51.61N, 178.81E"/>
    <n v="277"/>
    <n v="2880"/>
    <n v="0"/>
    <x v="4"/>
    <s v="Rosetta 25"/>
    <n v="2072"/>
    <x v="25"/>
    <x v="3"/>
  </r>
  <r>
    <n v="41"/>
    <d v="2066-08-06T00:00:00"/>
    <s v="MC-05"/>
    <s v="59.00N, 32.29E"/>
    <n v="128"/>
    <n v="1396"/>
    <n v="0"/>
    <x v="2"/>
    <s v="Spirit 5"/>
    <n v="2063"/>
    <x v="17"/>
    <x v="5"/>
  </r>
  <r>
    <n v="38"/>
    <d v="2063-09-23T00:00:00"/>
    <s v="MC-01"/>
    <s v="82.59N, 131.55W"/>
    <n v="30"/>
    <n v="4902"/>
    <n v="4902"/>
    <x v="19"/>
    <s v="Pathfinder 7"/>
    <n v="2062"/>
    <x v="23"/>
    <x v="4"/>
  </r>
  <r>
    <n v="31"/>
    <d v="2061-05-12T00:00:00"/>
    <s v="MC-03"/>
    <s v="48.63N, 106.53W"/>
    <n v="152"/>
    <n v="756"/>
    <n v="0"/>
    <x v="24"/>
    <s v="Deimos 10"/>
    <n v="2059"/>
    <x v="0"/>
    <x v="1"/>
  </r>
  <r>
    <n v="72"/>
    <d v="2072-01-21T00:00:00"/>
    <s v="MC-17"/>
    <s v="23.75S, 112.53W"/>
    <n v="175"/>
    <n v="9670"/>
    <n v="0"/>
    <x v="20"/>
    <s v="Rosetta 16"/>
    <n v="2071"/>
    <x v="5"/>
    <x v="4"/>
  </r>
  <r>
    <n v="26"/>
    <d v="2058-11-24T00:00:00"/>
    <s v="MC-30"/>
    <s v="68.35S, 91.54E"/>
    <n v="11"/>
    <n v="14025"/>
    <n v="14025"/>
    <x v="15"/>
    <s v="Phobos 5"/>
    <n v="2054"/>
    <x v="4"/>
    <x v="6"/>
  </r>
  <r>
    <n v="51"/>
    <d v="2066-05-09T00:00:00"/>
    <s v="MC-26"/>
    <s v="58.33S, 46.72W"/>
    <n v="120"/>
    <n v="16330"/>
    <n v="0"/>
    <x v="13"/>
    <s v="Opportunity 3"/>
    <n v="2064"/>
    <x v="17"/>
    <x v="1"/>
  </r>
  <r>
    <n v="20"/>
    <d v="2058-04-08T00:00:00"/>
    <s v="MC-27"/>
    <s v="54.94S, 58.42E"/>
    <n v="109"/>
    <n v="9985"/>
    <n v="0"/>
    <x v="17"/>
    <s v="Viking 15"/>
    <n v="2056"/>
    <x v="4"/>
    <x v="1"/>
  </r>
  <r>
    <n v="32"/>
    <d v="2061-05-12T00:00:00"/>
    <s v="MC-17"/>
    <s v="26.24S, 105.43W"/>
    <n v="344"/>
    <n v="1656"/>
    <n v="0"/>
    <x v="20"/>
    <s v="Deimos 11"/>
    <n v="2059"/>
    <x v="0"/>
    <x v="1"/>
  </r>
  <r>
    <n v="35"/>
    <d v="2063-07-09T00:00:00"/>
    <s v="MC-17"/>
    <s v="11.90S, 91.02W"/>
    <n v="54"/>
    <n v="8255"/>
    <n v="8255"/>
    <x v="20"/>
    <s v="Pathfinder 2"/>
    <n v="2060"/>
    <x v="23"/>
    <x v="5"/>
  </r>
  <r>
    <n v="55"/>
    <d v="2071-09-06T00:00:00"/>
    <s v="MC-07"/>
    <s v="58.53N, 135.20E"/>
    <n v="231"/>
    <n v="4235"/>
    <n v="0"/>
    <x v="4"/>
    <s v="Opportunity 7"/>
    <n v="2066"/>
    <x v="19"/>
    <x v="3"/>
  </r>
  <r>
    <n v="89"/>
    <d v="2076-07-06T00:00:00"/>
    <s v="MC-30"/>
    <s v="81.84S, 82.52W"/>
    <n v="19"/>
    <n v="8791"/>
    <n v="8791"/>
    <x v="15"/>
    <s v="Phoenix 22"/>
    <n v="2072"/>
    <x v="6"/>
    <x v="6"/>
  </r>
  <r>
    <n v="95"/>
    <d v="2070-03-20T00:00:00"/>
    <s v="MC-18"/>
    <s v="6.28S, 64.98W"/>
    <n v="120"/>
    <n v="7052"/>
    <n v="0"/>
    <x v="25"/>
    <s v="Dawn 6"/>
    <n v="2067"/>
    <x v="10"/>
    <x v="5"/>
  </r>
  <r>
    <n v="27"/>
    <d v="2060-02-01T00:00:00"/>
    <s v="MC-29"/>
    <s v="52.81S, 121.01E"/>
    <n v="25"/>
    <n v="7752"/>
    <n v="7752"/>
    <x v="3"/>
    <s v="Phobos 6"/>
    <n v="2054"/>
    <x v="14"/>
    <x v="7"/>
  </r>
  <r>
    <n v="2"/>
    <d v="2056-08-06T00:00:00"/>
    <s v="MC-14"/>
    <s v="2.72N, 128.15E"/>
    <n v="482"/>
    <n v="883"/>
    <n v="0"/>
    <x v="1"/>
    <s v="Mariner 6"/>
    <n v="2050"/>
    <x v="1"/>
    <x v="7"/>
  </r>
  <r>
    <n v="38"/>
    <d v="2063-04-04T00:00:00"/>
    <s v="MC-03"/>
    <s v="60.29N, 97.46W"/>
    <n v="252"/>
    <n v="4563"/>
    <n v="0"/>
    <x v="24"/>
    <s v="Pathfinder 7"/>
    <n v="2062"/>
    <x v="23"/>
    <x v="4"/>
  </r>
  <r>
    <n v="97"/>
    <d v="2072-07-28T00:00:00"/>
    <s v="MC-01"/>
    <s v="77.68N, 21.68W"/>
    <n v="82"/>
    <n v="5255"/>
    <n v="5255"/>
    <x v="19"/>
    <s v="Perseverance 4"/>
    <n v="2069"/>
    <x v="5"/>
    <x v="5"/>
  </r>
  <r>
    <n v="8"/>
    <d v="2055-11-21T00:00:00"/>
    <s v="MC-27"/>
    <s v="40.58S, 46.81E"/>
    <n v="77"/>
    <n v="4563"/>
    <n v="4563"/>
    <x v="17"/>
    <s v="Mariner 13"/>
    <n v="2053"/>
    <x v="9"/>
    <x v="1"/>
  </r>
  <r>
    <n v="44"/>
    <d v="2065-09-04T00:00:00"/>
    <s v="MC-07"/>
    <s v="48.70N, 129.53E"/>
    <n v="791"/>
    <n v="72463"/>
    <n v="0"/>
    <x v="4"/>
    <s v="Spirit 11"/>
    <n v="2064"/>
    <x v="13"/>
    <x v="4"/>
  </r>
  <r>
    <n v="56"/>
    <d v="2070-03-15T00:00:00"/>
    <s v="MC-25"/>
    <s v="58.25S, 93.02W"/>
    <n v="41"/>
    <n v="8000"/>
    <n v="8000"/>
    <x v="16"/>
    <s v="Opportunity 10"/>
    <n v="2067"/>
    <x v="10"/>
    <x v="5"/>
  </r>
  <r>
    <n v="4"/>
    <d v="2057-01-07T00:00:00"/>
    <s v="MC-26"/>
    <s v="39.62S, 7.91W"/>
    <n v="1057"/>
    <n v="27536"/>
    <n v="0"/>
    <x v="13"/>
    <s v="Mariner 9"/>
    <n v="2051"/>
    <x v="16"/>
    <x v="7"/>
  </r>
  <r>
    <n v="19"/>
    <d v="2058-10-02T00:00:00"/>
    <s v="MC-07"/>
    <s v="39.36N, 163.14E"/>
    <n v="59"/>
    <n v="1138"/>
    <n v="1138"/>
    <x v="4"/>
    <s v="Viking 13"/>
    <n v="2056"/>
    <x v="4"/>
    <x v="1"/>
  </r>
  <r>
    <n v="37"/>
    <d v="2064-02-28T00:00:00"/>
    <s v="MC-15"/>
    <s v="21.14N, 140.26E"/>
    <n v="19"/>
    <n v="2054"/>
    <n v="2054"/>
    <x v="12"/>
    <s v="Pathfinder 5"/>
    <n v="2061"/>
    <x v="15"/>
    <x v="5"/>
  </r>
  <r>
    <n v="9"/>
    <d v="2059-10-06T00:00:00"/>
    <s v="MC-11"/>
    <s v="1.77N, 12.43W"/>
    <n v="344"/>
    <n v="3313"/>
    <n v="0"/>
    <x v="22"/>
    <s v="Mariner 14"/>
    <n v="2054"/>
    <x v="3"/>
    <x v="3"/>
  </r>
  <r>
    <n v="51"/>
    <d v="2065-10-02T00:00:00"/>
    <s v="MC-26"/>
    <s v="53.88S, 38.12W"/>
    <n v="11"/>
    <n v="1656"/>
    <n v="1656"/>
    <x v="13"/>
    <s v="Opportunity 3"/>
    <n v="2064"/>
    <x v="13"/>
    <x v="4"/>
  </r>
  <r>
    <n v="27"/>
    <d v="2062-05-25T00:00:00"/>
    <s v="MC-30"/>
    <s v="88.80S, 123.06E"/>
    <n v="61"/>
    <n v="7752"/>
    <n v="7752"/>
    <x v="15"/>
    <s v="Phobos 6"/>
    <n v="2054"/>
    <x v="20"/>
    <x v="8"/>
  </r>
  <r>
    <n v="56"/>
    <d v="2072-05-15T00:00:00"/>
    <s v="MC-18"/>
    <s v="29.10S, 49.00W"/>
    <n v="157"/>
    <n v="1010"/>
    <n v="0"/>
    <x v="25"/>
    <s v="Opportunity 10"/>
    <n v="2067"/>
    <x v="5"/>
    <x v="3"/>
  </r>
  <r>
    <n v="95"/>
    <d v="2067-10-30T00:00:00"/>
    <s v="MC-09"/>
    <s v="1.11N, 91.58W"/>
    <n v="163"/>
    <n v="4076"/>
    <n v="0"/>
    <x v="5"/>
    <s v="Dawn 6"/>
    <n v="2067"/>
    <x v="8"/>
    <x v="9"/>
  </r>
  <r>
    <n v="60"/>
    <d v="2071-02-07T00:00:00"/>
    <s v="MC-26"/>
    <s v="57.37S, 38.23W"/>
    <n v="30"/>
    <n v="27536"/>
    <n v="27536"/>
    <x v="13"/>
    <s v="Opportunity 18"/>
    <n v="2069"/>
    <x v="19"/>
    <x v="1"/>
  </r>
  <r>
    <n v="58"/>
    <d v="2069-05-23T00:00:00"/>
    <s v="MC-26"/>
    <s v="43.71S, 12.21W"/>
    <n v="416"/>
    <n v="12178"/>
    <n v="0"/>
    <x v="13"/>
    <s v="Opportunity 15"/>
    <n v="2068"/>
    <x v="12"/>
    <x v="4"/>
  </r>
  <r>
    <n v="52"/>
    <d v="2071-05-06T00:00:00"/>
    <s v="MC-03"/>
    <s v="31.16N, 100.38W"/>
    <n v="24"/>
    <n v="5812"/>
    <n v="5812"/>
    <x v="24"/>
    <s v="Opportunity 4"/>
    <n v="2065"/>
    <x v="19"/>
    <x v="7"/>
  </r>
  <r>
    <n v="85"/>
    <d v="2074-05-03T00:00:00"/>
    <s v="MC-22"/>
    <s v="10.40S, 101.88E"/>
    <n v="63"/>
    <n v="2599"/>
    <n v="2599"/>
    <x v="9"/>
    <s v="Phoenix 13"/>
    <n v="2070"/>
    <x v="11"/>
    <x v="6"/>
  </r>
  <r>
    <n v="26"/>
    <d v="2059-09-24T00:00:00"/>
    <s v="MC-27"/>
    <s v="50.66S, 53.98E"/>
    <n v="12"/>
    <n v="72463"/>
    <n v="72463"/>
    <x v="17"/>
    <s v="Phobos 5"/>
    <n v="2054"/>
    <x v="3"/>
    <x v="3"/>
  </r>
  <r>
    <n v="88"/>
    <d v="2072-06-15T00:00:00"/>
    <s v="MC-19"/>
    <s v="16.21S, 29.49W"/>
    <n v="204"/>
    <n v="1788"/>
    <n v="0"/>
    <x v="14"/>
    <s v="Phoenix 19"/>
    <n v="2071"/>
    <x v="5"/>
    <x v="4"/>
  </r>
  <r>
    <n v="44"/>
    <d v="2067-01-27T00:00:00"/>
    <s v="MC-07"/>
    <s v="45.57N, 139.60E"/>
    <n v="482"/>
    <n v="18486"/>
    <n v="0"/>
    <x v="4"/>
    <s v="Spirit 11"/>
    <n v="2064"/>
    <x v="8"/>
    <x v="5"/>
  </r>
  <r>
    <n v="69"/>
    <d v="2076-03-15T00:00:00"/>
    <s v="MC-01"/>
    <s v="83.33N, 151.85E"/>
    <n v="147"/>
    <n v="38630"/>
    <n v="0"/>
    <x v="19"/>
    <s v="Rosetta 13"/>
    <n v="2069"/>
    <x v="6"/>
    <x v="0"/>
  </r>
  <r>
    <n v="17"/>
    <d v="2059-04-08T00:00:00"/>
    <s v="MC-13"/>
    <s v="25.40N, 73.15E"/>
    <n v="124"/>
    <n v="8000"/>
    <n v="0"/>
    <x v="0"/>
    <s v="Viking 8"/>
    <n v="2054"/>
    <x v="3"/>
    <x v="3"/>
  </r>
  <r>
    <n v="99"/>
    <d v="2072-01-11T00:00:00"/>
    <s v="MC-04"/>
    <s v="31.18N, 4.19W"/>
    <n v="292"/>
    <n v="5436"/>
    <n v="0"/>
    <x v="7"/>
    <s v="Perseverance 6"/>
    <n v="2070"/>
    <x v="5"/>
    <x v="1"/>
  </r>
  <r>
    <n v="31"/>
    <d v="2066-09-22T00:00:00"/>
    <s v="MC-03"/>
    <s v="44.76N, 89.31W"/>
    <n v="88"/>
    <n v="8000"/>
    <n v="8000"/>
    <x v="24"/>
    <s v="Deimos 10"/>
    <n v="2059"/>
    <x v="17"/>
    <x v="0"/>
  </r>
  <r>
    <n v="69"/>
    <d v="2072-12-21T00:00:00"/>
    <s v="MC-01"/>
    <s v="89.03N, 157.02E"/>
    <n v="43"/>
    <n v="7512"/>
    <n v="7512"/>
    <x v="19"/>
    <s v="Rosetta 13"/>
    <n v="2069"/>
    <x v="5"/>
    <x v="5"/>
  </r>
  <r>
    <n v="52"/>
    <d v="2072-09-20T00:00:00"/>
    <s v="MC-09"/>
    <s v="22.20N, 124.37W"/>
    <n v="80"/>
    <n v="8000"/>
    <n v="8000"/>
    <x v="5"/>
    <s v="Opportunity 4"/>
    <n v="2065"/>
    <x v="5"/>
    <x v="0"/>
  </r>
  <r>
    <n v="17"/>
    <d v="2058-04-07T00:00:00"/>
    <s v="MC-06"/>
    <s v="38.81N, 69.79E"/>
    <n v="41"/>
    <n v="3612"/>
    <n v="3612"/>
    <x v="8"/>
    <s v="Viking 8"/>
    <n v="2054"/>
    <x v="4"/>
    <x v="6"/>
  </r>
  <r>
    <n v="2"/>
    <d v="2058-04-11T00:00:00"/>
    <s v="MC-14"/>
    <s v="5.99N, 112.91E"/>
    <n v="43"/>
    <n v="4398"/>
    <n v="4398"/>
    <x v="1"/>
    <s v="Mariner 6"/>
    <n v="2050"/>
    <x v="4"/>
    <x v="8"/>
  </r>
  <r>
    <n v="31"/>
    <d v="2064-07-29T00:00:00"/>
    <s v="MC-01"/>
    <s v="83.31N, 113.64W"/>
    <n v="96"/>
    <n v="1138"/>
    <n v="1138"/>
    <x v="19"/>
    <s v="Deimos 10"/>
    <n v="2059"/>
    <x v="15"/>
    <x v="3"/>
  </r>
  <r>
    <n v="27"/>
    <d v="2064-11-14T00:00:00"/>
    <s v="MC-28"/>
    <s v="54.87S, 87.75E"/>
    <n v="82"/>
    <n v="7279"/>
    <n v="7279"/>
    <x v="18"/>
    <s v="Phobos 6"/>
    <n v="2054"/>
    <x v="15"/>
    <x v="2"/>
  </r>
  <r>
    <n v="27"/>
    <d v="2059-02-12T00:00:00"/>
    <s v="MC-28"/>
    <s v="50.28S, 75.98E"/>
    <n v="702"/>
    <n v="22220"/>
    <n v="0"/>
    <x v="18"/>
    <s v="Phobos 6"/>
    <n v="2054"/>
    <x v="3"/>
    <x v="3"/>
  </r>
  <r>
    <n v="5"/>
    <d v="2053-10-19T00:00:00"/>
    <s v="MC-12"/>
    <s v="9.96N, 42.14E"/>
    <n v="70"/>
    <n v="2461"/>
    <n v="2461"/>
    <x v="11"/>
    <s v="Mariner 10"/>
    <n v="2051"/>
    <x v="22"/>
    <x v="1"/>
  </r>
  <r>
    <n v="76"/>
    <d v="2080-06-26T00:00:00"/>
    <s v="MC-07"/>
    <s v="38.00N, 167.56E"/>
    <n v="212"/>
    <n v="1396"/>
    <n v="0"/>
    <x v="4"/>
    <s v="Rosetta 25"/>
    <n v="2072"/>
    <x v="29"/>
    <x v="8"/>
  </r>
  <r>
    <n v="75"/>
    <d v="2076-09-30T00:00:00"/>
    <s v="MC-28"/>
    <s v="60.85S, 100.34E"/>
    <n v="96"/>
    <n v="11771"/>
    <n v="11771"/>
    <x v="18"/>
    <s v="Rosetta 22"/>
    <n v="2071"/>
    <x v="6"/>
    <x v="3"/>
  </r>
  <r>
    <n v="83"/>
    <d v="2072-07-02T00:00:00"/>
    <s v="MC-06"/>
    <s v="38.52N, 75.55E"/>
    <n v="45"/>
    <n v="2599"/>
    <n v="2599"/>
    <x v="8"/>
    <s v="Phoenix 11"/>
    <n v="2069"/>
    <x v="5"/>
    <x v="5"/>
  </r>
  <r>
    <n v="29"/>
    <d v="2060-02-28T00:00:00"/>
    <s v="MC-24"/>
    <s v="41.35S, 160.41W"/>
    <n v="43"/>
    <n v="19313"/>
    <n v="19313"/>
    <x v="10"/>
    <s v="Deimos 4"/>
    <n v="2058"/>
    <x v="14"/>
    <x v="1"/>
  </r>
  <r>
    <n v="60"/>
    <d v="2071-04-02T00:00:00"/>
    <s v="MC-26"/>
    <s v="61.92S, 31.22W"/>
    <n v="43"/>
    <n v="17000"/>
    <n v="17000"/>
    <x v="13"/>
    <s v="Opportunity 18"/>
    <n v="2069"/>
    <x v="19"/>
    <x v="1"/>
  </r>
  <r>
    <n v="55"/>
    <d v="2073-06-11T00:00:00"/>
    <s v="MC-07"/>
    <s v="38.88N, 144.40E"/>
    <n v="905"/>
    <n v="1920"/>
    <n v="0"/>
    <x v="4"/>
    <s v="Opportunity 7"/>
    <n v="2066"/>
    <x v="24"/>
    <x v="0"/>
  </r>
  <r>
    <n v="44"/>
    <d v="2071-04-10T00:00:00"/>
    <s v="MC-01"/>
    <s v="85.58N, 108.11E"/>
    <n v="90"/>
    <n v="4563"/>
    <n v="4563"/>
    <x v="19"/>
    <s v="Spirit 11"/>
    <n v="2064"/>
    <x v="19"/>
    <x v="0"/>
  </r>
  <r>
    <n v="34"/>
    <d v="2063-01-19T00:00:00"/>
    <s v="MC-14"/>
    <s v="27.37N, 117.47E"/>
    <n v="63"/>
    <n v="6006"/>
    <n v="6006"/>
    <x v="1"/>
    <s v="Deimos 14"/>
    <n v="2060"/>
    <x v="23"/>
    <x v="5"/>
  </r>
  <r>
    <n v="82"/>
    <d v="2072-04-06T00:00:00"/>
    <s v="MC-23"/>
    <s v="18.82S, 172.00E"/>
    <n v="128"/>
    <n v="9670"/>
    <n v="0"/>
    <x v="6"/>
    <s v="Phoenix 7"/>
    <n v="2068"/>
    <x v="5"/>
    <x v="6"/>
  </r>
  <r>
    <n v="98"/>
    <d v="2071-05-04T00:00:00"/>
    <s v="MC-28"/>
    <s v="37.86S, 100.41E"/>
    <n v="133"/>
    <n v="7752"/>
    <n v="0"/>
    <x v="18"/>
    <s v="Perseverance 5"/>
    <n v="2070"/>
    <x v="19"/>
    <x v="4"/>
  </r>
  <r>
    <n v="66"/>
    <d v="2073-06-10T00:00:00"/>
    <s v="MC-15"/>
    <s v="20.78N, 157.78E"/>
    <n v="791"/>
    <n v="3167"/>
    <n v="0"/>
    <x v="12"/>
    <s v="Rosetta 9"/>
    <n v="2067"/>
    <x v="24"/>
    <x v="7"/>
  </r>
  <r>
    <n v="94"/>
    <d v="2068-02-19T00:00:00"/>
    <s v="MC-29"/>
    <s v="36.96S, 144.50E"/>
    <n v="14"/>
    <n v="6409"/>
    <n v="6409"/>
    <x v="3"/>
    <s v="Dawn 4"/>
    <n v="2066"/>
    <x v="18"/>
    <x v="1"/>
  </r>
  <r>
    <n v="30"/>
    <d v="2061-06-19T00:00:00"/>
    <s v="MC-03"/>
    <s v="32.80N, 75.61W"/>
    <n v="70"/>
    <n v="7279"/>
    <n v="7279"/>
    <x v="24"/>
    <s v="Deimos 8"/>
    <n v="2058"/>
    <x v="0"/>
    <x v="5"/>
  </r>
  <r>
    <n v="47"/>
    <d v="2072-10-31T00:00:00"/>
    <s v="MC-04"/>
    <s v="42.04N, 11.49W"/>
    <n v="157"/>
    <n v="8519"/>
    <n v="0"/>
    <x v="7"/>
    <s v="Spirit 14"/>
    <n v="2065"/>
    <x v="5"/>
    <x v="0"/>
  </r>
  <r>
    <n v="26"/>
    <d v="2056-05-11T00:00:00"/>
    <s v="MC-27"/>
    <s v="47.13S, 48.22E"/>
    <n v="30"/>
    <n v="4398"/>
    <n v="4398"/>
    <x v="17"/>
    <s v="Phobos 5"/>
    <n v="2054"/>
    <x v="1"/>
    <x v="1"/>
  </r>
  <r>
    <n v="66"/>
    <d v="2072-05-30T00:00:00"/>
    <s v="MC-15"/>
    <s v="23.57N, 163.62E"/>
    <n v="30"/>
    <n v="11382"/>
    <n v="11382"/>
    <x v="12"/>
    <s v="Rosetta 9"/>
    <n v="2067"/>
    <x v="5"/>
    <x v="3"/>
  </r>
  <r>
    <n v="56"/>
    <d v="2069-10-21T00:00:00"/>
    <s v="MC-25"/>
    <s v="31.04S, 68.71W"/>
    <n v="241"/>
    <n v="1788"/>
    <n v="0"/>
    <x v="16"/>
    <s v="Opportunity 10"/>
    <n v="2067"/>
    <x v="12"/>
    <x v="1"/>
  </r>
  <r>
    <n v="56"/>
    <d v="2072-09-20T00:00:00"/>
    <s v="MC-25"/>
    <s v="46.38S, 95.14W"/>
    <n v="39"/>
    <n v="35789"/>
    <n v="35789"/>
    <x v="16"/>
    <s v="Opportunity 10"/>
    <n v="2067"/>
    <x v="5"/>
    <x v="3"/>
  </r>
  <r>
    <n v="20"/>
    <d v="2059-08-30T00:00:00"/>
    <s v="MC-28"/>
    <s v="48.10S, 66.71E"/>
    <n v="61"/>
    <n v="1010"/>
    <n v="1010"/>
    <x v="18"/>
    <s v="Viking 15"/>
    <n v="2056"/>
    <x v="3"/>
    <x v="5"/>
  </r>
  <r>
    <n v="31"/>
    <d v="2061-03-16T00:00:00"/>
    <s v="MC-01"/>
    <s v="77.20N, 108.93W"/>
    <n v="572"/>
    <n v="11382"/>
    <n v="0"/>
    <x v="19"/>
    <s v="Deimos 10"/>
    <n v="2059"/>
    <x v="0"/>
    <x v="1"/>
  </r>
  <r>
    <n v="56"/>
    <d v="2072-03-22T00:00:00"/>
    <s v="MC-25"/>
    <s v="44.54S, 79.37W"/>
    <n v="147"/>
    <n v="3461"/>
    <n v="0"/>
    <x v="16"/>
    <s v="Opportunity 10"/>
    <n v="2067"/>
    <x v="5"/>
    <x v="3"/>
  </r>
  <r>
    <n v="4"/>
    <d v="2052-05-30T00:00:00"/>
    <s v="MC-26"/>
    <s v="48.33S, 22.66W"/>
    <n v="1057"/>
    <n v="5255"/>
    <n v="0"/>
    <x v="13"/>
    <s v="Mariner 9"/>
    <n v="2051"/>
    <x v="7"/>
    <x v="4"/>
  </r>
  <r>
    <n v="9"/>
    <d v="2057-03-27T00:00:00"/>
    <s v="MC-19"/>
    <s v="27.80S, 30.16W"/>
    <n v="43"/>
    <n v="12178"/>
    <n v="12178"/>
    <x v="14"/>
    <s v="Mariner 14"/>
    <n v="2054"/>
    <x v="16"/>
    <x v="5"/>
  </r>
  <r>
    <n v="34"/>
    <d v="2061-12-18T00:00:00"/>
    <s v="MC-14"/>
    <s v="18.23N, 124.33E"/>
    <n v="22"/>
    <n v="11771"/>
    <n v="11771"/>
    <x v="1"/>
    <s v="Deimos 14"/>
    <n v="2060"/>
    <x v="0"/>
    <x v="4"/>
  </r>
  <r>
    <n v="23"/>
    <d v="2057-09-14T00:00:00"/>
    <s v="MC-16"/>
    <s v="13.08S, 174.89W"/>
    <n v="39"/>
    <n v="9985"/>
    <n v="9985"/>
    <x v="21"/>
    <s v="Phobos 2"/>
    <n v="2053"/>
    <x v="16"/>
    <x v="6"/>
  </r>
  <r>
    <n v="4"/>
    <d v="2056-07-07T00:00:00"/>
    <s v="MC-26"/>
    <s v="61.75S, 18.51W"/>
    <n v="25"/>
    <n v="38630"/>
    <n v="38630"/>
    <x v="13"/>
    <s v="Mariner 9"/>
    <n v="2051"/>
    <x v="1"/>
    <x v="3"/>
  </r>
  <r>
    <n v="58"/>
    <d v="2070-10-01T00:00:00"/>
    <s v="MC-30"/>
    <s v="69.45S, 9.73W"/>
    <n v="128"/>
    <n v="9670"/>
    <n v="0"/>
    <x v="15"/>
    <s v="Opportunity 15"/>
    <n v="2068"/>
    <x v="10"/>
    <x v="1"/>
  </r>
  <r>
    <n v="10"/>
    <d v="2063-04-10T00:00:00"/>
    <s v="MC-19"/>
    <s v="27.91S, 34.42W"/>
    <n v="7"/>
    <n v="2324"/>
    <n v="2324"/>
    <x v="14"/>
    <s v="Mariner 15"/>
    <n v="2054"/>
    <x v="23"/>
    <x v="10"/>
  </r>
  <r>
    <n v="32"/>
    <d v="2065-02-24T00:00:00"/>
    <s v="MC-17"/>
    <s v="21.64S, 98.47W"/>
    <n v="34"/>
    <n v="11011"/>
    <n v="11011"/>
    <x v="20"/>
    <s v="Deimos 11"/>
    <n v="2059"/>
    <x v="13"/>
    <x v="7"/>
  </r>
  <r>
    <n v="45"/>
    <d v="2068-03-30T00:00:00"/>
    <s v="MC-13"/>
    <s v="9.92N, 58.44E"/>
    <n v="241"/>
    <n v="2054"/>
    <n v="0"/>
    <x v="0"/>
    <s v="Spirit 12"/>
    <n v="2064"/>
    <x v="18"/>
    <x v="6"/>
  </r>
  <r>
    <n v="36"/>
    <d v="2063-02-01T00:00:00"/>
    <s v="MC-08"/>
    <s v="8.46N, 155.81W"/>
    <n v="252"/>
    <n v="8791"/>
    <n v="0"/>
    <x v="28"/>
    <s v="Pathfinder 3"/>
    <n v="2061"/>
    <x v="23"/>
    <x v="1"/>
  </r>
  <r>
    <n v="69"/>
    <d v="2071-05-26T00:00:00"/>
    <s v="MC-02"/>
    <s v="53.82N, 167.71W"/>
    <n v="41"/>
    <n v="2599"/>
    <n v="2599"/>
    <x v="29"/>
    <s v="Rosetta 13"/>
    <n v="2069"/>
    <x v="19"/>
    <x v="1"/>
  </r>
  <r>
    <n v="69"/>
    <d v="2070-10-16T00:00:00"/>
    <s v="MC-01"/>
    <s v="87.94N, 149.07E"/>
    <n v="344"/>
    <n v="45837"/>
    <n v="0"/>
    <x v="19"/>
    <s v="Rosetta 13"/>
    <n v="2069"/>
    <x v="10"/>
    <x v="4"/>
  </r>
  <r>
    <n v="39"/>
    <d v="2066-08-11T00:00:00"/>
    <s v="MC-24"/>
    <s v="60.67S, 177.18W"/>
    <n v="41"/>
    <n v="101649"/>
    <n v="101649"/>
    <x v="10"/>
    <s v="Pathfinder 9"/>
    <n v="2062"/>
    <x v="17"/>
    <x v="6"/>
  </r>
  <r>
    <n v="10"/>
    <d v="2063-08-15T00:00:00"/>
    <s v="MC-18"/>
    <s v="20.01S, 51.97W"/>
    <n v="96"/>
    <n v="3461"/>
    <n v="3461"/>
    <x v="25"/>
    <s v="Mariner 15"/>
    <n v="2054"/>
    <x v="23"/>
    <x v="10"/>
  </r>
  <r>
    <n v="20"/>
    <d v="2058-09-02T00:00:00"/>
    <s v="MC-28"/>
    <s v="56.73S, 79.42E"/>
    <n v="702"/>
    <n v="9985"/>
    <n v="0"/>
    <x v="18"/>
    <s v="Viking 15"/>
    <n v="2056"/>
    <x v="4"/>
    <x v="1"/>
  </r>
  <r>
    <n v="46"/>
    <d v="2068-02-14T00:00:00"/>
    <s v="MC-25"/>
    <s v="61.81S, 116.51W"/>
    <n v="72"/>
    <n v="23366"/>
    <n v="23366"/>
    <x v="16"/>
    <s v="Spirit 13"/>
    <n v="2065"/>
    <x v="18"/>
    <x v="5"/>
  </r>
  <r>
    <n v="76"/>
    <d v="2079-10-15T00:00:00"/>
    <s v="MC-07"/>
    <s v="46.28N, 173.97E"/>
    <n v="292"/>
    <n v="6618"/>
    <n v="0"/>
    <x v="4"/>
    <s v="Rosetta 25"/>
    <n v="2072"/>
    <x v="30"/>
    <x v="0"/>
  </r>
  <r>
    <n v="4"/>
    <d v="2054-04-19T00:00:00"/>
    <s v="MC-26"/>
    <s v="43.65S, 27.27W"/>
    <n v="36"/>
    <n v="8255"/>
    <n v="8255"/>
    <x v="13"/>
    <s v="Mariner 9"/>
    <n v="2051"/>
    <x v="21"/>
    <x v="5"/>
  </r>
  <r>
    <n v="2"/>
    <d v="2054-04-24T00:00:00"/>
    <s v="MC-14"/>
    <s v="16.39N, 116.70E"/>
    <n v="82"/>
    <n v="883"/>
    <n v="883"/>
    <x v="1"/>
    <s v="Mariner 6"/>
    <n v="2050"/>
    <x v="21"/>
    <x v="6"/>
  </r>
  <r>
    <n v="77"/>
    <d v="2076-01-19T00:00:00"/>
    <s v="MC-22"/>
    <s v="17.35S, 93.77E"/>
    <n v="307"/>
    <n v="7052"/>
    <n v="0"/>
    <x v="9"/>
    <s v="Rosetta 27"/>
    <n v="2073"/>
    <x v="6"/>
    <x v="5"/>
  </r>
  <r>
    <n v="79"/>
    <d v="2074-12-19T00:00:00"/>
    <s v="MC-14"/>
    <s v="14.19N, 133.79E"/>
    <n v="133"/>
    <n v="9985"/>
    <n v="0"/>
    <x v="1"/>
    <s v="Rosetta 29"/>
    <n v="2073"/>
    <x v="11"/>
    <x v="4"/>
  </r>
  <r>
    <n v="59"/>
    <d v="2070-01-27T00:00:00"/>
    <s v="MC-28"/>
    <s v="35.09S, 112.69E"/>
    <n v="307"/>
    <n v="2188"/>
    <n v="0"/>
    <x v="18"/>
    <s v="Opportunity 16"/>
    <n v="2068"/>
    <x v="10"/>
    <x v="1"/>
  </r>
  <r>
    <n v="75"/>
    <d v="2075-12-26T00:00:00"/>
    <s v="MC-28"/>
    <s v="49.58S, 107.34E"/>
    <n v="63"/>
    <n v="1138"/>
    <n v="1138"/>
    <x v="18"/>
    <s v="Rosetta 22"/>
    <n v="2071"/>
    <x v="2"/>
    <x v="6"/>
  </r>
  <r>
    <n v="100"/>
    <d v="2072-09-06T00:00:00"/>
    <s v="MC-30"/>
    <s v="68.52S, 145.37W"/>
    <n v="41"/>
    <n v="56210"/>
    <n v="56210"/>
    <x v="15"/>
    <s v="Perseverance 7"/>
    <n v="2070"/>
    <x v="5"/>
    <x v="1"/>
  </r>
  <r>
    <n v="14"/>
    <d v="2055-04-16T00:00:00"/>
    <s v="MC-11"/>
    <s v="23.78N, 28.98W"/>
    <n v="117"/>
    <n v="12605"/>
    <n v="0"/>
    <x v="22"/>
    <s v="Viking 4"/>
    <n v="2053"/>
    <x v="9"/>
    <x v="1"/>
  </r>
  <r>
    <n v="52"/>
    <d v="2071-10-23T00:00:00"/>
    <s v="MC-09"/>
    <s v="8.57N, 125.01W"/>
    <n v="204"/>
    <n v="8519"/>
    <n v="0"/>
    <x v="5"/>
    <s v="Opportunity 4"/>
    <n v="2065"/>
    <x v="19"/>
    <x v="7"/>
  </r>
  <r>
    <n v="65"/>
    <d v="2068-12-15T00:00:00"/>
    <s v="MC-11"/>
    <s v="4.27N, 16.83W"/>
    <n v="117"/>
    <n v="3167"/>
    <n v="0"/>
    <x v="22"/>
    <s v="Rosetta 8"/>
    <n v="2067"/>
    <x v="18"/>
    <x v="4"/>
  </r>
  <r>
    <n v="66"/>
    <d v="2071-06-13T00:00:00"/>
    <s v="MC-23"/>
    <s v="2.63S, 158.55E"/>
    <n v="152"/>
    <n v="5622"/>
    <n v="0"/>
    <x v="6"/>
    <s v="Rosetta 9"/>
    <n v="2067"/>
    <x v="19"/>
    <x v="6"/>
  </r>
  <r>
    <n v="99"/>
    <d v="2071-01-30T00:00:00"/>
    <s v="MC-12"/>
    <s v="29.56N, 31.52E"/>
    <n v="188"/>
    <n v="18486"/>
    <n v="0"/>
    <x v="11"/>
    <s v="Perseverance 6"/>
    <n v="2070"/>
    <x v="19"/>
    <x v="4"/>
  </r>
  <r>
    <n v="39"/>
    <d v="2064-06-09T00:00:00"/>
    <s v="MC-30"/>
    <s v="67.32S, 172.64E"/>
    <n v="19"/>
    <n v="35789"/>
    <n v="35789"/>
    <x v="15"/>
    <s v="Pathfinder 9"/>
    <n v="2062"/>
    <x v="15"/>
    <x v="1"/>
  </r>
  <r>
    <n v="54"/>
    <d v="2067-12-14T00:00:00"/>
    <s v="MC-14"/>
    <s v="7.29N, 127.29E"/>
    <n v="39"/>
    <n v="2461"/>
    <n v="2461"/>
    <x v="1"/>
    <s v="Opportunity 6"/>
    <n v="2065"/>
    <x v="8"/>
    <x v="1"/>
  </r>
  <r>
    <n v="83"/>
    <d v="2072-10-03T00:00:00"/>
    <s v="MC-06"/>
    <s v="44.06N, 81.61E"/>
    <n v="75"/>
    <n v="45837"/>
    <n v="45837"/>
    <x v="8"/>
    <s v="Phoenix 11"/>
    <n v="2069"/>
    <x v="5"/>
    <x v="5"/>
  </r>
  <r>
    <n v="66"/>
    <d v="2073-10-10T00:00:00"/>
    <s v="MC-15"/>
    <s v="12.29N, 138.04E"/>
    <n v="90"/>
    <n v="8255"/>
    <n v="8255"/>
    <x v="12"/>
    <s v="Rosetta 9"/>
    <n v="2067"/>
    <x v="24"/>
    <x v="7"/>
  </r>
  <r>
    <n v="17"/>
    <d v="2062-12-31T00:00:00"/>
    <s v="MC-14"/>
    <s v="6.10N, 96.95E"/>
    <n v="147"/>
    <n v="6618"/>
    <n v="0"/>
    <x v="1"/>
    <s v="Viking 8"/>
    <n v="2054"/>
    <x v="20"/>
    <x v="8"/>
  </r>
  <r>
    <n v="99"/>
    <d v="2071-05-13T00:00:00"/>
    <s v="MC-12"/>
    <s v="27.91N, 19.37E"/>
    <n v="106"/>
    <n v="8519"/>
    <n v="0"/>
    <x v="11"/>
    <s v="Perseverance 6"/>
    <n v="2070"/>
    <x v="19"/>
    <x v="4"/>
  </r>
  <r>
    <n v="79"/>
    <d v="2075-01-28T00:00:00"/>
    <s v="MC-15"/>
    <s v="13.78N, 138.19E"/>
    <n v="120"/>
    <n v="2880"/>
    <n v="0"/>
    <x v="12"/>
    <s v="Rosetta 29"/>
    <n v="2073"/>
    <x v="2"/>
    <x v="1"/>
  </r>
  <r>
    <n v="98"/>
    <d v="2073-04-26T00:00:00"/>
    <s v="MC-22"/>
    <s v="29.85S, 96.84E"/>
    <n v="169"/>
    <n v="15700"/>
    <n v="0"/>
    <x v="9"/>
    <s v="Perseverance 5"/>
    <n v="2070"/>
    <x v="24"/>
    <x v="5"/>
  </r>
  <r>
    <n v="16"/>
    <d v="2055-11-27T00:00:00"/>
    <s v="MC-25"/>
    <s v="58.90S, 110.39W"/>
    <n v="365"/>
    <n v="6006"/>
    <n v="0"/>
    <x v="16"/>
    <s v="Viking 7"/>
    <n v="2054"/>
    <x v="9"/>
    <x v="4"/>
  </r>
  <r>
    <n v="41"/>
    <d v="2067-01-21T00:00:00"/>
    <s v="MC-05"/>
    <s v="58.64N, 53.20E"/>
    <n v="221"/>
    <n v="4902"/>
    <n v="0"/>
    <x v="2"/>
    <s v="Spirit 5"/>
    <n v="2063"/>
    <x v="8"/>
    <x v="6"/>
  </r>
  <r>
    <n v="18"/>
    <d v="2057-10-10T00:00:00"/>
    <s v="MC-29"/>
    <s v="35.99S, 156.24E"/>
    <n v="169"/>
    <n v="1396"/>
    <n v="0"/>
    <x v="3"/>
    <s v="Viking 10"/>
    <n v="2055"/>
    <x v="16"/>
    <x v="1"/>
  </r>
  <r>
    <n v="53"/>
    <d v="2066-06-05T00:00:00"/>
    <s v="MC-24"/>
    <s v="64.42S, 153.34W"/>
    <n v="113"/>
    <n v="14025"/>
    <n v="0"/>
    <x v="10"/>
    <s v="Opportunity 5"/>
    <n v="2065"/>
    <x v="17"/>
    <x v="4"/>
  </r>
  <r>
    <n v="32"/>
    <d v="2065-09-17T00:00:00"/>
    <s v="MC-25"/>
    <s v="40.61S, 98.24W"/>
    <n v="12"/>
    <n v="14551"/>
    <n v="14551"/>
    <x v="16"/>
    <s v="Deimos 11"/>
    <n v="2059"/>
    <x v="13"/>
    <x v="7"/>
  </r>
  <r>
    <n v="46"/>
    <d v="2067-04-25T00:00:00"/>
    <s v="MC-24"/>
    <s v="60.16S, 121.64W"/>
    <n v="292"/>
    <n v="38630"/>
    <n v="0"/>
    <x v="10"/>
    <s v="Spirit 13"/>
    <n v="2065"/>
    <x v="8"/>
    <x v="1"/>
  </r>
  <r>
    <n v="56"/>
    <d v="2074-05-10T00:00:00"/>
    <s v="MC-25"/>
    <s v="34.06S, 90.34W"/>
    <n v="152"/>
    <n v="6618"/>
    <n v="0"/>
    <x v="16"/>
    <s v="Opportunity 10"/>
    <n v="2067"/>
    <x v="11"/>
    <x v="0"/>
  </r>
  <r>
    <n v="99"/>
    <d v="2075-09-09T00:00:00"/>
    <s v="MC-05"/>
    <s v="39.16N, 13.80E"/>
    <n v="241"/>
    <n v="16330"/>
    <n v="0"/>
    <x v="2"/>
    <s v="Perseverance 6"/>
    <n v="2070"/>
    <x v="2"/>
    <x v="3"/>
  </r>
  <r>
    <n v="59"/>
    <d v="2069-07-29T00:00:00"/>
    <s v="MC-29"/>
    <s v="32.76S, 124.84E"/>
    <n v="39"/>
    <n v="1656"/>
    <n v="1656"/>
    <x v="3"/>
    <s v="Opportunity 16"/>
    <n v="2068"/>
    <x v="12"/>
    <x v="4"/>
  </r>
  <r>
    <n v="85"/>
    <d v="2072-01-16T00:00:00"/>
    <s v="MC-22"/>
    <s v="6.04S, 99.67E"/>
    <n v="96"/>
    <n v="8000"/>
    <n v="8000"/>
    <x v="9"/>
    <s v="Phoenix 13"/>
    <n v="2070"/>
    <x v="5"/>
    <x v="1"/>
  </r>
  <r>
    <n v="98"/>
    <d v="2072-05-02T00:00:00"/>
    <s v="MC-30"/>
    <s v="70.40S, 105.63E"/>
    <n v="133"/>
    <n v="6832"/>
    <n v="0"/>
    <x v="15"/>
    <s v="Perseverance 5"/>
    <n v="2070"/>
    <x v="5"/>
    <x v="1"/>
  </r>
  <r>
    <n v="35"/>
    <d v="2062-05-24T00:00:00"/>
    <s v="MC-17"/>
    <s v="10.99S, 107.59W"/>
    <n v="147"/>
    <n v="3461"/>
    <n v="0"/>
    <x v="20"/>
    <s v="Pathfinder 2"/>
    <n v="2060"/>
    <x v="20"/>
    <x v="1"/>
  </r>
  <r>
    <n v="69"/>
    <d v="2075-02-19T00:00:00"/>
    <s v="MC-07"/>
    <s v="45.70N, 171.70E"/>
    <n v="524"/>
    <n v="7752"/>
    <n v="0"/>
    <x v="4"/>
    <s v="Rosetta 13"/>
    <n v="2069"/>
    <x v="2"/>
    <x v="7"/>
  </r>
  <r>
    <n v="75"/>
    <d v="2075-11-09T00:00:00"/>
    <s v="MC-28"/>
    <s v="41.57S, 107.12E"/>
    <n v="72"/>
    <n v="9670"/>
    <n v="9670"/>
    <x v="18"/>
    <s v="Rosetta 22"/>
    <n v="2071"/>
    <x v="2"/>
    <x v="6"/>
  </r>
  <r>
    <n v="74"/>
    <d v="2072-07-25T00:00:00"/>
    <s v="MC-12"/>
    <s v="14.64N, 17.19E"/>
    <n v="142"/>
    <n v="2880"/>
    <n v="0"/>
    <x v="11"/>
    <s v="Rosetta 21"/>
    <n v="2071"/>
    <x v="5"/>
    <x v="4"/>
  </r>
  <r>
    <n v="27"/>
    <d v="2062-11-19T00:00:00"/>
    <s v="MC-30"/>
    <s v="69.36S, 100.90E"/>
    <n v="572"/>
    <n v="3764"/>
    <n v="0"/>
    <x v="15"/>
    <s v="Phobos 6"/>
    <n v="2054"/>
    <x v="20"/>
    <x v="8"/>
  </r>
  <r>
    <n v="76"/>
    <d v="2080-10-05T00:00:00"/>
    <s v="MC-07"/>
    <s v="52.43N, 150.74E"/>
    <n v="36"/>
    <n v="2880"/>
    <n v="2880"/>
    <x v="4"/>
    <s v="Rosetta 25"/>
    <n v="2072"/>
    <x v="29"/>
    <x v="8"/>
  </r>
  <r>
    <n v="79"/>
    <d v="2074-05-25T00:00:00"/>
    <s v="MC-14"/>
    <s v="16.19N, 126.02E"/>
    <n v="188"/>
    <n v="4235"/>
    <n v="0"/>
    <x v="1"/>
    <s v="Rosetta 29"/>
    <n v="2073"/>
    <x v="11"/>
    <x v="4"/>
  </r>
  <r>
    <n v="69"/>
    <d v="2076-09-30T00:00:00"/>
    <s v="MC-02"/>
    <s v="52.78N, 177.66W"/>
    <n v="32"/>
    <n v="1010"/>
    <n v="1010"/>
    <x v="29"/>
    <s v="Rosetta 13"/>
    <n v="2069"/>
    <x v="6"/>
    <x v="0"/>
  </r>
  <r>
    <n v="67"/>
    <d v="2070-12-26T00:00:00"/>
    <s v="MC-26"/>
    <s v="51.14S, 47.86W"/>
    <n v="188"/>
    <n v="7752"/>
    <n v="0"/>
    <x v="13"/>
    <s v="Rosetta 10"/>
    <n v="2068"/>
    <x v="10"/>
    <x v="1"/>
  </r>
  <r>
    <n v="49"/>
    <d v="2068-08-10T00:00:00"/>
    <s v="MC-19"/>
    <s v="22.76S, 26.89W"/>
    <n v="100"/>
    <n v="4076"/>
    <n v="4076"/>
    <x v="14"/>
    <s v="Spirit 16"/>
    <n v="2066"/>
    <x v="18"/>
    <x v="1"/>
  </r>
  <r>
    <n v="56"/>
    <d v="2074-10-06T00:00:00"/>
    <s v="MC-18"/>
    <s v="11.95S, 60.54W"/>
    <n v="63"/>
    <n v="3313"/>
    <n v="3313"/>
    <x v="25"/>
    <s v="Opportunity 10"/>
    <n v="2067"/>
    <x v="11"/>
    <x v="0"/>
  </r>
  <r>
    <n v="3"/>
    <d v="2052-03-10T00:00:00"/>
    <s v="MC-24"/>
    <s v="42.97S, 143.50W"/>
    <n v="65"/>
    <n v="4076"/>
    <n v="4076"/>
    <x v="10"/>
    <s v="Mariner 7"/>
    <n v="2050"/>
    <x v="7"/>
    <x v="1"/>
  </r>
  <r>
    <n v="62"/>
    <d v="2068-04-02T00:00:00"/>
    <s v="MC-12"/>
    <s v="11.43N, 19.93E"/>
    <n v="117"/>
    <n v="2461"/>
    <n v="0"/>
    <x v="11"/>
    <s v="Rosetta 1"/>
    <n v="2065"/>
    <x v="18"/>
    <x v="5"/>
  </r>
  <r>
    <n v="64"/>
    <d v="2069-05-24T00:00:00"/>
    <s v="MC-28"/>
    <s v="63.35S, 77.68E"/>
    <n v="389"/>
    <n v="3461"/>
    <n v="0"/>
    <x v="18"/>
    <s v="Rosetta 7"/>
    <n v="2067"/>
    <x v="12"/>
    <x v="1"/>
  </r>
  <r>
    <n v="69"/>
    <d v="2073-03-28T00:00:00"/>
    <s v="MC-02"/>
    <s v="47.05N, 179.57W"/>
    <n v="39"/>
    <n v="12605"/>
    <n v="12605"/>
    <x v="29"/>
    <s v="Rosetta 13"/>
    <n v="2069"/>
    <x v="24"/>
    <x v="6"/>
  </r>
  <r>
    <n v="57"/>
    <d v="2069-03-19T00:00:00"/>
    <s v="MC-25"/>
    <s v="41.69S, 93.67W"/>
    <n v="142"/>
    <n v="2739"/>
    <n v="0"/>
    <x v="16"/>
    <s v="Opportunity 13"/>
    <n v="2067"/>
    <x v="12"/>
    <x v="1"/>
  </r>
  <r>
    <n v="82"/>
    <d v="2072-01-01T00:00:00"/>
    <s v="MC-29"/>
    <s v="60.41S, 145.89E"/>
    <n v="702"/>
    <n v="9670"/>
    <n v="0"/>
    <x v="3"/>
    <s v="Phoenix 7"/>
    <n v="2068"/>
    <x v="5"/>
    <x v="6"/>
  </r>
  <r>
    <n v="100"/>
    <d v="2073-04-02T00:00:00"/>
    <s v="MC-30"/>
    <s v="72.17S, 146.03W"/>
    <n v="82"/>
    <n v="63326"/>
    <n v="63326"/>
    <x v="15"/>
    <s v="Perseverance 7"/>
    <n v="2070"/>
    <x v="24"/>
    <x v="5"/>
  </r>
  <r>
    <n v="27"/>
    <d v="2060-03-06T00:00:00"/>
    <s v="MC-30"/>
    <s v="81.56S, 121.81E"/>
    <n v="113"/>
    <n v="21171"/>
    <n v="0"/>
    <x v="15"/>
    <s v="Phobos 6"/>
    <n v="2054"/>
    <x v="14"/>
    <x v="7"/>
  </r>
  <r>
    <n v="10"/>
    <d v="2063-02-05T00:00:00"/>
    <s v="MC-19"/>
    <s v="13.15S, 39.40W"/>
    <n v="120"/>
    <n v="8519"/>
    <n v="0"/>
    <x v="14"/>
    <s v="Mariner 15"/>
    <n v="2054"/>
    <x v="23"/>
    <x v="10"/>
  </r>
  <r>
    <n v="38"/>
    <d v="2063-02-15T00:00:00"/>
    <s v="MC-01"/>
    <s v="66.00N, 98.77W"/>
    <n v="117"/>
    <n v="8000"/>
    <n v="0"/>
    <x v="19"/>
    <s v="Pathfinder 7"/>
    <n v="2062"/>
    <x v="23"/>
    <x v="4"/>
  </r>
  <r>
    <n v="53"/>
    <d v="2067-07-15T00:00:00"/>
    <s v="MC-24"/>
    <s v="58.98S, 144.80W"/>
    <n v="204"/>
    <n v="13054"/>
    <n v="0"/>
    <x v="10"/>
    <s v="Opportunity 5"/>
    <n v="2065"/>
    <x v="8"/>
    <x v="1"/>
  </r>
  <r>
    <n v="70"/>
    <d v="2071-02-01T00:00:00"/>
    <s v="MC-18"/>
    <s v="21.20S, 53.87W"/>
    <n v="75"/>
    <n v="629"/>
    <n v="629"/>
    <x v="25"/>
    <s v="Rosetta 14"/>
    <n v="2069"/>
    <x v="19"/>
    <x v="1"/>
  </r>
  <r>
    <n v="68"/>
    <d v="2069-05-09T00:00:00"/>
    <s v="MC-14"/>
    <s v="16.27N, 109.14E"/>
    <n v="447"/>
    <n v="1138"/>
    <n v="0"/>
    <x v="1"/>
    <s v="Rosetta 11"/>
    <n v="2068"/>
    <x v="12"/>
    <x v="4"/>
  </r>
  <r>
    <n v="7"/>
    <d v="2054-12-02T00:00:00"/>
    <s v="MC-04"/>
    <s v="36.66N, 47.70W"/>
    <n v="128"/>
    <n v="23366"/>
    <n v="0"/>
    <x v="7"/>
    <s v="Mariner 12"/>
    <n v="2053"/>
    <x v="21"/>
    <x v="4"/>
  </r>
  <r>
    <n v="37"/>
    <d v="2063-08-27T00:00:00"/>
    <s v="MC-22"/>
    <s v="2.89S, 129.34E"/>
    <n v="57"/>
    <n v="6205"/>
    <n v="6205"/>
    <x v="9"/>
    <s v="Pathfinder 5"/>
    <n v="2061"/>
    <x v="23"/>
    <x v="1"/>
  </r>
  <r>
    <n v="18"/>
    <d v="2056-09-01T00:00:00"/>
    <s v="MC-23"/>
    <s v="18.85S, 157.74E"/>
    <n v="791"/>
    <n v="7052"/>
    <n v="0"/>
    <x v="6"/>
    <s v="Viking 10"/>
    <n v="2055"/>
    <x v="1"/>
    <x v="4"/>
  </r>
  <r>
    <n v="31"/>
    <d v="2064-01-30T00:00:00"/>
    <s v="MC-03"/>
    <s v="46.02N, 111.37W"/>
    <n v="152"/>
    <n v="35789"/>
    <n v="0"/>
    <x v="24"/>
    <s v="Deimos 10"/>
    <n v="2059"/>
    <x v="15"/>
    <x v="3"/>
  </r>
  <r>
    <n v="41"/>
    <d v="2064-05-24T00:00:00"/>
    <s v="MC-01"/>
    <s v="84.26N, 13.18E"/>
    <n v="50"/>
    <n v="38630"/>
    <n v="38630"/>
    <x v="19"/>
    <s v="Spirit 5"/>
    <n v="2063"/>
    <x v="15"/>
    <x v="4"/>
  </r>
  <r>
    <n v="30"/>
    <d v="2060-03-03T00:00:00"/>
    <s v="MC-10"/>
    <s v="15.14N, 68.00W"/>
    <n v="181"/>
    <n v="9985"/>
    <n v="0"/>
    <x v="23"/>
    <s v="Deimos 8"/>
    <n v="2058"/>
    <x v="14"/>
    <x v="1"/>
  </r>
  <r>
    <n v="55"/>
    <d v="2072-06-24T00:00:00"/>
    <s v="MC-07"/>
    <s v="54.91N, 131.98E"/>
    <n v="30"/>
    <n v="8000"/>
    <n v="8000"/>
    <x v="4"/>
    <s v="Opportunity 7"/>
    <n v="2066"/>
    <x v="5"/>
    <x v="7"/>
  </r>
  <r>
    <n v="41"/>
    <d v="2064-07-30T00:00:00"/>
    <s v="MC-01"/>
    <s v="76.24N, 38.47E"/>
    <n v="325"/>
    <n v="2188"/>
    <n v="0"/>
    <x v="19"/>
    <s v="Spirit 5"/>
    <n v="2063"/>
    <x v="15"/>
    <x v="4"/>
  </r>
  <r>
    <n v="2"/>
    <d v="2051-04-07T00:00:00"/>
    <s v="MC-22"/>
    <s v="6.09S, 132.89E"/>
    <n v="43"/>
    <n v="4076"/>
    <n v="4076"/>
    <x v="9"/>
    <s v="Mariner 6"/>
    <n v="2050"/>
    <x v="27"/>
    <x v="4"/>
  </r>
  <r>
    <n v="37"/>
    <d v="2062-09-09T00:00:00"/>
    <s v="MC-15"/>
    <s v="12.00N, 147.69E"/>
    <n v="307"/>
    <n v="2461"/>
    <n v="0"/>
    <x v="12"/>
    <s v="Pathfinder 5"/>
    <n v="2061"/>
    <x v="20"/>
    <x v="4"/>
  </r>
  <r>
    <n v="94"/>
    <d v="2070-01-19T00:00:00"/>
    <s v="MC-23"/>
    <s v="27.05S, 152.56E"/>
    <n v="11"/>
    <n v="5622"/>
    <n v="5622"/>
    <x v="6"/>
    <s v="Dawn 4"/>
    <n v="2066"/>
    <x v="10"/>
    <x v="6"/>
  </r>
  <r>
    <n v="29"/>
    <d v="2060-07-09T00:00:00"/>
    <s v="MC-24"/>
    <s v="47.77S, 152.89W"/>
    <n v="11"/>
    <n v="1138"/>
    <n v="1138"/>
    <x v="10"/>
    <s v="Deimos 4"/>
    <n v="2058"/>
    <x v="14"/>
    <x v="1"/>
  </r>
  <r>
    <n v="76"/>
    <d v="2076-02-02T00:00:00"/>
    <s v="MC-07"/>
    <s v="38.76N, 158.42E"/>
    <n v="93"/>
    <n v="12178"/>
    <n v="12178"/>
    <x v="4"/>
    <s v="Rosetta 25"/>
    <n v="2072"/>
    <x v="6"/>
    <x v="6"/>
  </r>
  <r>
    <n v="47"/>
    <d v="2070-05-26T00:00:00"/>
    <s v="MC-04"/>
    <s v="39.27N, 37.38W"/>
    <n v="43"/>
    <n v="629"/>
    <n v="629"/>
    <x v="7"/>
    <s v="Spirit 14"/>
    <n v="2065"/>
    <x v="10"/>
    <x v="3"/>
  </r>
  <r>
    <n v="89"/>
    <d v="2074-11-12T00:00:00"/>
    <s v="MC-30"/>
    <s v="81.03S, 79.35W"/>
    <n v="32"/>
    <n v="27536"/>
    <n v="27536"/>
    <x v="15"/>
    <s v="Phoenix 22"/>
    <n v="2072"/>
    <x v="11"/>
    <x v="1"/>
  </r>
  <r>
    <n v="55"/>
    <d v="2073-08-16T00:00:00"/>
    <s v="MC-07"/>
    <s v="33.40N, 140.07E"/>
    <n v="277"/>
    <n v="2054"/>
    <n v="0"/>
    <x v="4"/>
    <s v="Opportunity 7"/>
    <n v="2066"/>
    <x v="24"/>
    <x v="0"/>
  </r>
  <r>
    <n v="94"/>
    <d v="2073-04-18T00:00:00"/>
    <s v="MC-29"/>
    <s v="45.88S, 130.93E"/>
    <n v="37"/>
    <n v="35789"/>
    <n v="35789"/>
    <x v="3"/>
    <s v="Dawn 4"/>
    <n v="2066"/>
    <x v="24"/>
    <x v="0"/>
  </r>
  <r>
    <n v="32"/>
    <d v="2063-06-30T00:00:00"/>
    <s v="MC-17"/>
    <s v="17.13S, 106.19W"/>
    <n v="90"/>
    <n v="1788"/>
    <n v="1788"/>
    <x v="20"/>
    <s v="Deimos 11"/>
    <n v="2059"/>
    <x v="23"/>
    <x v="6"/>
  </r>
  <r>
    <n v="42"/>
    <d v="2065-06-21T00:00:00"/>
    <s v="MC-07"/>
    <s v="32.00N, 170.86E"/>
    <n v="52"/>
    <n v="756"/>
    <n v="756"/>
    <x v="4"/>
    <s v="Spirit 6"/>
    <n v="2063"/>
    <x v="13"/>
    <x v="1"/>
  </r>
  <r>
    <n v="31"/>
    <d v="2061-12-15T00:00:00"/>
    <s v="MC-01"/>
    <s v="73.44N, 106.17W"/>
    <n v="175"/>
    <n v="38630"/>
    <n v="0"/>
    <x v="19"/>
    <s v="Deimos 10"/>
    <n v="2059"/>
    <x v="0"/>
    <x v="1"/>
  </r>
  <r>
    <n v="55"/>
    <d v="2069-05-05T00:00:00"/>
    <s v="MC-15"/>
    <s v="18.35N, 148.05E"/>
    <n v="43"/>
    <n v="1920"/>
    <n v="1920"/>
    <x v="12"/>
    <s v="Opportunity 7"/>
    <n v="2066"/>
    <x v="12"/>
    <x v="5"/>
  </r>
  <r>
    <n v="2"/>
    <d v="2055-10-06T00:00:00"/>
    <s v="MC-14"/>
    <s v="15.71N, 113.83E"/>
    <n v="25"/>
    <n v="2461"/>
    <n v="2461"/>
    <x v="1"/>
    <s v="Mariner 6"/>
    <n v="2050"/>
    <x v="9"/>
    <x v="3"/>
  </r>
  <r>
    <n v="95"/>
    <d v="2070-10-26T00:00:00"/>
    <s v="MC-18"/>
    <s v="10.52S, 69.25W"/>
    <n v="75"/>
    <n v="5622"/>
    <n v="5622"/>
    <x v="25"/>
    <s v="Dawn 6"/>
    <n v="2067"/>
    <x v="10"/>
    <x v="5"/>
  </r>
  <r>
    <n v="95"/>
    <d v="2071-11-26T00:00:00"/>
    <s v="MC-09"/>
    <s v="2.66N, 97.61W"/>
    <n v="88"/>
    <n v="2739"/>
    <n v="2739"/>
    <x v="5"/>
    <s v="Dawn 6"/>
    <n v="2067"/>
    <x v="19"/>
    <x v="6"/>
  </r>
  <r>
    <n v="99"/>
    <d v="2075-06-19T00:00:00"/>
    <s v="MC-12"/>
    <s v="21.80N, 4.34E"/>
    <n v="30"/>
    <n v="5622"/>
    <n v="5622"/>
    <x v="11"/>
    <s v="Perseverance 6"/>
    <n v="2070"/>
    <x v="2"/>
    <x v="3"/>
  </r>
  <r>
    <n v="82"/>
    <d v="2070-11-04T00:00:00"/>
    <s v="MC-29"/>
    <s v="53.31S, 144.42E"/>
    <n v="65"/>
    <n v="1010"/>
    <n v="1010"/>
    <x v="3"/>
    <s v="Phoenix 7"/>
    <n v="2068"/>
    <x v="10"/>
    <x v="1"/>
  </r>
  <r>
    <n v="69"/>
    <d v="2071-10-31T00:00:00"/>
    <s v="MC-07"/>
    <s v="56.45N, 145.37E"/>
    <n v="252"/>
    <n v="7279"/>
    <n v="0"/>
    <x v="4"/>
    <s v="Rosetta 13"/>
    <n v="2069"/>
    <x v="19"/>
    <x v="1"/>
  </r>
  <r>
    <n v="25"/>
    <d v="2056-04-01T00:00:00"/>
    <s v="MC-24"/>
    <s v="58.51S, 155.38W"/>
    <n v="70"/>
    <n v="3612"/>
    <n v="3612"/>
    <x v="10"/>
    <s v="Phobos 4"/>
    <n v="2054"/>
    <x v="1"/>
    <x v="1"/>
  </r>
  <r>
    <n v="66"/>
    <d v="2070-11-12T00:00:00"/>
    <s v="MC-15"/>
    <s v="18.47N, 136.24E"/>
    <n v="905"/>
    <n v="6006"/>
    <n v="0"/>
    <x v="12"/>
    <s v="Rosetta 9"/>
    <n v="2067"/>
    <x v="10"/>
    <x v="5"/>
  </r>
  <r>
    <n v="91"/>
    <d v="2074-02-23T00:00:00"/>
    <s v="MC-01"/>
    <s v="82.09N, 135.24W"/>
    <n v="30"/>
    <n v="6006"/>
    <n v="6006"/>
    <x v="19"/>
    <s v="Phoenix 27"/>
    <n v="2073"/>
    <x v="11"/>
    <x v="4"/>
  </r>
  <r>
    <n v="61"/>
    <d v="2073-04-19T00:00:00"/>
    <s v="MC-26"/>
    <s v="51.42S, 12.50W"/>
    <n v="137"/>
    <n v="11771"/>
    <n v="0"/>
    <x v="13"/>
    <s v="Opportunity 19"/>
    <n v="2069"/>
    <x v="24"/>
    <x v="6"/>
  </r>
  <r>
    <n v="86"/>
    <d v="2076-01-28T00:00:00"/>
    <s v="MC-06"/>
    <s v="54.07N, 116.38E"/>
    <n v="702"/>
    <n v="4235"/>
    <n v="0"/>
    <x v="8"/>
    <s v="Phoenix 16"/>
    <n v="2071"/>
    <x v="6"/>
    <x v="3"/>
  </r>
  <r>
    <n v="36"/>
    <d v="2063-11-30T00:00:00"/>
    <s v="MC-16"/>
    <s v="9.79S, 177.10W"/>
    <n v="48"/>
    <n v="7512"/>
    <n v="7512"/>
    <x v="21"/>
    <s v="Pathfinder 3"/>
    <n v="2061"/>
    <x v="23"/>
    <x v="1"/>
  </r>
  <r>
    <n v="47"/>
    <d v="2070-11-10T00:00:00"/>
    <s v="MC-11"/>
    <s v="10.36N, 3.38W"/>
    <n v="905"/>
    <n v="3313"/>
    <n v="0"/>
    <x v="22"/>
    <s v="Spirit 14"/>
    <n v="2065"/>
    <x v="10"/>
    <x v="3"/>
  </r>
  <r>
    <n v="27"/>
    <d v="2056-02-21T00:00:00"/>
    <s v="MC-28"/>
    <s v="60.99S, 105.38E"/>
    <n v="524"/>
    <n v="6832"/>
    <n v="0"/>
    <x v="18"/>
    <s v="Phobos 6"/>
    <n v="2054"/>
    <x v="1"/>
    <x v="1"/>
  </r>
  <r>
    <n v="32"/>
    <d v="2063-10-21T00:00:00"/>
    <s v="MC-17"/>
    <s v="23.90S, 116.22W"/>
    <n v="52"/>
    <n v="4398"/>
    <n v="4398"/>
    <x v="20"/>
    <s v="Deimos 11"/>
    <n v="2059"/>
    <x v="23"/>
    <x v="6"/>
  </r>
  <r>
    <n v="63"/>
    <d v="2068-05-14T00:00:00"/>
    <s v="MC-28"/>
    <s v="58.77S, 119.73E"/>
    <n v="181"/>
    <n v="1656"/>
    <n v="0"/>
    <x v="18"/>
    <s v="Rosetta 3"/>
    <n v="2066"/>
    <x v="18"/>
    <x v="1"/>
  </r>
  <r>
    <n v="52"/>
    <d v="2070-07-13T00:00:00"/>
    <s v="MC-17"/>
    <s v="3.35S, 127.35W"/>
    <n v="147"/>
    <n v="1920"/>
    <n v="0"/>
    <x v="20"/>
    <s v="Opportunity 4"/>
    <n v="2065"/>
    <x v="10"/>
    <x v="3"/>
  </r>
  <r>
    <n v="9"/>
    <d v="2056-01-08T00:00:00"/>
    <s v="MC-19"/>
    <s v="2.14S, 15.98W"/>
    <n v="212"/>
    <n v="3764"/>
    <n v="0"/>
    <x v="14"/>
    <s v="Mariner 14"/>
    <n v="2054"/>
    <x v="1"/>
    <x v="1"/>
  </r>
  <r>
    <n v="94"/>
    <d v="2071-07-16T00:00:00"/>
    <s v="MC-29"/>
    <s v="55.67S, 153.29E"/>
    <n v="702"/>
    <n v="13527"/>
    <n v="0"/>
    <x v="3"/>
    <s v="Dawn 4"/>
    <n v="2066"/>
    <x v="19"/>
    <x v="3"/>
  </r>
  <r>
    <n v="85"/>
    <d v="2071-04-16T00:00:00"/>
    <s v="MC-13"/>
    <s v="4.94N, 76.26E"/>
    <n v="1057"/>
    <n v="6205"/>
    <n v="0"/>
    <x v="0"/>
    <s v="Phoenix 13"/>
    <n v="2070"/>
    <x v="19"/>
    <x v="4"/>
  </r>
  <r>
    <n v="8"/>
    <d v="2055-07-28T00:00:00"/>
    <s v="MC-27"/>
    <s v="54.56S, 12.39E"/>
    <n v="77"/>
    <n v="9366"/>
    <n v="9366"/>
    <x v="17"/>
    <s v="Mariner 13"/>
    <n v="2053"/>
    <x v="9"/>
    <x v="1"/>
  </r>
  <r>
    <n v="4"/>
    <d v="2055-06-01T00:00:00"/>
    <s v="MC-19"/>
    <s v="25.52S, 24.98W"/>
    <n v="90"/>
    <n v="2599"/>
    <n v="2599"/>
    <x v="14"/>
    <s v="Mariner 9"/>
    <n v="2051"/>
    <x v="9"/>
    <x v="6"/>
  </r>
  <r>
    <n v="38"/>
    <d v="2063-12-28T00:00:00"/>
    <s v="MC-01"/>
    <s v="70.55N, 121.92W"/>
    <n v="905"/>
    <n v="7752"/>
    <n v="0"/>
    <x v="19"/>
    <s v="Pathfinder 7"/>
    <n v="2062"/>
    <x v="23"/>
    <x v="4"/>
  </r>
  <r>
    <n v="55"/>
    <d v="2068-08-09T00:00:00"/>
    <s v="MC-07"/>
    <s v="56.86N, 141.53E"/>
    <n v="264"/>
    <n v="1396"/>
    <n v="0"/>
    <x v="4"/>
    <s v="Opportunity 7"/>
    <n v="2066"/>
    <x v="18"/>
    <x v="1"/>
  </r>
  <r>
    <n v="99"/>
    <d v="2072-12-10T00:00:00"/>
    <s v="MC-05"/>
    <s v="42.70N, 15.84E"/>
    <n v="7"/>
    <n v="3461"/>
    <n v="3461"/>
    <x v="2"/>
    <s v="Perseverance 6"/>
    <n v="2070"/>
    <x v="5"/>
    <x v="1"/>
  </r>
  <r>
    <n v="27"/>
    <d v="2061-08-30T00:00:00"/>
    <s v="MC-30"/>
    <s v="74.97S, 112.17E"/>
    <n v="63"/>
    <n v="2324"/>
    <n v="2324"/>
    <x v="15"/>
    <s v="Phobos 6"/>
    <n v="2054"/>
    <x v="0"/>
    <x v="0"/>
  </r>
  <r>
    <n v="23"/>
    <d v="2057-06-04T00:00:00"/>
    <s v="MC-16"/>
    <s v="1.01S, 164.87W"/>
    <n v="482"/>
    <n v="1267"/>
    <n v="0"/>
    <x v="21"/>
    <s v="Phobos 2"/>
    <n v="2053"/>
    <x v="16"/>
    <x v="6"/>
  </r>
  <r>
    <n v="27"/>
    <d v="2061-01-14T00:00:00"/>
    <s v="MC-30"/>
    <s v="82.33S, 112.28E"/>
    <n v="103"/>
    <n v="4563"/>
    <n v="0"/>
    <x v="15"/>
    <s v="Phobos 6"/>
    <n v="2054"/>
    <x v="0"/>
    <x v="0"/>
  </r>
  <r>
    <n v="77"/>
    <d v="2078-05-23T00:00:00"/>
    <s v="MC-28"/>
    <s v="35.25S, 82.20E"/>
    <n v="791"/>
    <n v="2599"/>
    <n v="0"/>
    <x v="18"/>
    <s v="Rosetta 27"/>
    <n v="2073"/>
    <x v="28"/>
    <x v="3"/>
  </r>
  <r>
    <n v="100"/>
    <d v="2072-04-12T00:00:00"/>
    <s v="MC-24"/>
    <s v="47.78S, 146.09W"/>
    <n v="231"/>
    <n v="7752"/>
    <n v="0"/>
    <x v="10"/>
    <s v="Perseverance 7"/>
    <n v="2070"/>
    <x v="5"/>
    <x v="1"/>
  </r>
  <r>
    <n v="47"/>
    <d v="2066-08-29T00:00:00"/>
    <s v="MC-04"/>
    <s v="34.95N, 42.97W"/>
    <n v="631"/>
    <n v="2880"/>
    <n v="0"/>
    <x v="7"/>
    <s v="Spirit 14"/>
    <n v="2065"/>
    <x v="17"/>
    <x v="4"/>
  </r>
  <r>
    <n v="47"/>
    <d v="2068-06-08T00:00:00"/>
    <s v="MC-04"/>
    <s v="45.61N, 10.38W"/>
    <n v="37"/>
    <n v="17718"/>
    <n v="17718"/>
    <x v="7"/>
    <s v="Spirit 14"/>
    <n v="2065"/>
    <x v="18"/>
    <x v="5"/>
  </r>
  <r>
    <n v="34"/>
    <d v="2062-05-30T00:00:00"/>
    <s v="MC-14"/>
    <s v="9.05N, 104.41E"/>
    <n v="75"/>
    <n v="3022"/>
    <n v="3022"/>
    <x v="1"/>
    <s v="Deimos 14"/>
    <n v="2060"/>
    <x v="20"/>
    <x v="1"/>
  </r>
  <r>
    <n v="90"/>
    <d v="2075-02-20T00:00:00"/>
    <s v="MC-30"/>
    <s v="73.38S, 156.21W"/>
    <n v="82"/>
    <n v="11011"/>
    <n v="11011"/>
    <x v="15"/>
    <s v="Phoenix 23"/>
    <n v="2072"/>
    <x v="2"/>
    <x v="5"/>
  </r>
  <r>
    <n v="94"/>
    <d v="2073-05-02T00:00:00"/>
    <s v="MC-29"/>
    <s v="44.82S, 136.76E"/>
    <n v="252"/>
    <n v="6618"/>
    <n v="0"/>
    <x v="3"/>
    <s v="Dawn 4"/>
    <n v="2066"/>
    <x v="24"/>
    <x v="0"/>
  </r>
  <r>
    <n v="19"/>
    <d v="2058-06-16T00:00:00"/>
    <s v="MC-07"/>
    <s v="42.61N, 161.37E"/>
    <n v="27"/>
    <n v="2054"/>
    <n v="2054"/>
    <x v="4"/>
    <s v="Viking 13"/>
    <n v="2056"/>
    <x v="4"/>
    <x v="1"/>
  </r>
  <r>
    <n v="25"/>
    <d v="2056-05-21T00:00:00"/>
    <s v="MC-24"/>
    <s v="46.28S, 150.92W"/>
    <n v="88"/>
    <n v="26004"/>
    <n v="26004"/>
    <x v="10"/>
    <s v="Phobos 4"/>
    <n v="2054"/>
    <x v="1"/>
    <x v="1"/>
  </r>
  <r>
    <n v="38"/>
    <d v="2067-11-24T00:00:00"/>
    <s v="MC-01"/>
    <s v="85.25N, 101.32W"/>
    <n v="20"/>
    <n v="22220"/>
    <n v="22220"/>
    <x v="19"/>
    <s v="Pathfinder 7"/>
    <n v="2062"/>
    <x v="8"/>
    <x v="3"/>
  </r>
  <r>
    <n v="9"/>
    <d v="2059-05-28T00:00:00"/>
    <s v="MC-19"/>
    <s v="6.75S, 16.81W"/>
    <n v="482"/>
    <n v="3461"/>
    <n v="0"/>
    <x v="14"/>
    <s v="Mariner 14"/>
    <n v="2054"/>
    <x v="3"/>
    <x v="3"/>
  </r>
  <r>
    <n v="62"/>
    <d v="2067-08-06T00:00:00"/>
    <s v="MC-12"/>
    <s v="10.84N, 8.10E"/>
    <n v="325"/>
    <n v="756"/>
    <n v="0"/>
    <x v="11"/>
    <s v="Rosetta 1"/>
    <n v="2065"/>
    <x v="8"/>
    <x v="1"/>
  </r>
  <r>
    <n v="55"/>
    <d v="2072-04-18T00:00:00"/>
    <s v="MC-07"/>
    <s v="33.87N, 143.52E"/>
    <n v="152"/>
    <n v="7279"/>
    <n v="0"/>
    <x v="4"/>
    <s v="Opportunity 7"/>
    <n v="2066"/>
    <x v="5"/>
    <x v="7"/>
  </r>
  <r>
    <n v="35"/>
    <d v="2065-06-06T00:00:00"/>
    <s v="MC-18"/>
    <s v="3.11S, 85.97W"/>
    <n v="59"/>
    <n v="629"/>
    <n v="629"/>
    <x v="25"/>
    <s v="Pathfinder 2"/>
    <n v="2060"/>
    <x v="13"/>
    <x v="3"/>
  </r>
  <r>
    <n v="9"/>
    <d v="2059-03-01T00:00:00"/>
    <s v="MC-19"/>
    <s v="22.44S, 7.22W"/>
    <n v="24"/>
    <n v="1656"/>
    <n v="1656"/>
    <x v="14"/>
    <s v="Mariner 14"/>
    <n v="2054"/>
    <x v="3"/>
    <x v="3"/>
  </r>
  <r>
    <n v="52"/>
    <d v="2072-06-15T00:00:00"/>
    <s v="MC-08"/>
    <s v="12.58N, 139.05W"/>
    <n v="43"/>
    <n v="6618"/>
    <n v="6618"/>
    <x v="28"/>
    <s v="Opportunity 4"/>
    <n v="2065"/>
    <x v="5"/>
    <x v="0"/>
  </r>
  <r>
    <n v="75"/>
    <d v="2077-07-10T00:00:00"/>
    <s v="MC-29"/>
    <s v="31.85S, 126.25E"/>
    <n v="47"/>
    <n v="756"/>
    <n v="756"/>
    <x v="3"/>
    <s v="Rosetta 22"/>
    <n v="2071"/>
    <x v="25"/>
    <x v="7"/>
  </r>
  <r>
    <n v="86"/>
    <d v="2074-12-14T00:00:00"/>
    <s v="MC-01"/>
    <s v="72.59N, 100.05E"/>
    <n v="120"/>
    <n v="12605"/>
    <n v="0"/>
    <x v="19"/>
    <s v="Phoenix 16"/>
    <n v="2071"/>
    <x v="11"/>
    <x v="5"/>
  </r>
  <r>
    <n v="43"/>
    <d v="2064-12-20T00:00:00"/>
    <s v="MC-17"/>
    <s v="10.19S, 92.91W"/>
    <n v="34"/>
    <n v="8255"/>
    <n v="8255"/>
    <x v="20"/>
    <s v="Spirit 7"/>
    <n v="2063"/>
    <x v="15"/>
    <x v="4"/>
  </r>
  <r>
    <n v="75"/>
    <d v="2077-04-13T00:00:00"/>
    <s v="MC-28"/>
    <s v="62.07S, 98.37E"/>
    <n v="34"/>
    <n v="24621"/>
    <n v="24621"/>
    <x v="18"/>
    <s v="Rosetta 22"/>
    <n v="2071"/>
    <x v="25"/>
    <x v="7"/>
  </r>
  <r>
    <n v="84"/>
    <d v="2072-03-03T00:00:00"/>
    <s v="MC-06"/>
    <s v="47.33N, 117.32E"/>
    <n v="264"/>
    <n v="27536"/>
    <n v="0"/>
    <x v="8"/>
    <s v="Phoenix 12"/>
    <n v="2069"/>
    <x v="5"/>
    <x v="5"/>
  </r>
  <r>
    <n v="61"/>
    <d v="2070-11-23T00:00:00"/>
    <s v="MC-26"/>
    <s v="54.58S, 19.00W"/>
    <n v="277"/>
    <n v="24621"/>
    <n v="0"/>
    <x v="13"/>
    <s v="Opportunity 19"/>
    <n v="2069"/>
    <x v="10"/>
    <x v="4"/>
  </r>
  <r>
    <n v="78"/>
    <d v="2075-01-01T00:00:00"/>
    <s v="MC-16"/>
    <s v="1.70S, 147.45W"/>
    <n v="103"/>
    <n v="5076"/>
    <n v="0"/>
    <x v="21"/>
    <s v="Rosetta 28"/>
    <n v="2073"/>
    <x v="2"/>
    <x v="1"/>
  </r>
  <r>
    <n v="16"/>
    <d v="2055-12-27T00:00:00"/>
    <s v="MC-25"/>
    <s v="57.62S, 96.48W"/>
    <n v="52"/>
    <n v="6409"/>
    <n v="6409"/>
    <x v="16"/>
    <s v="Viking 7"/>
    <n v="2054"/>
    <x v="9"/>
    <x v="4"/>
  </r>
  <r>
    <n v="31"/>
    <d v="2062-03-09T00:00:00"/>
    <s v="MC-03"/>
    <s v="42.37N, 71.19W"/>
    <n v="572"/>
    <n v="13054"/>
    <n v="0"/>
    <x v="24"/>
    <s v="Deimos 10"/>
    <n v="2059"/>
    <x v="20"/>
    <x v="5"/>
  </r>
  <r>
    <n v="90"/>
    <d v="2073-05-14T00:00:00"/>
    <s v="MC-30"/>
    <s v="67.51S, 174.22W"/>
    <n v="82"/>
    <n v="2880"/>
    <n v="2880"/>
    <x v="15"/>
    <s v="Phoenix 23"/>
    <n v="2072"/>
    <x v="24"/>
    <x v="4"/>
  </r>
  <r>
    <n v="7"/>
    <d v="2056-07-13T00:00:00"/>
    <s v="MC-04"/>
    <s v="60.29N, 50.59W"/>
    <n v="65"/>
    <n v="9074"/>
    <n v="9074"/>
    <x v="7"/>
    <s v="Mariner 12"/>
    <n v="2053"/>
    <x v="1"/>
    <x v="5"/>
  </r>
  <r>
    <n v="90"/>
    <d v="2074-01-19T00:00:00"/>
    <s v="MC-24"/>
    <s v="63.69S, 147.55W"/>
    <n v="34"/>
    <n v="8000"/>
    <n v="8000"/>
    <x v="10"/>
    <s v="Phoenix 23"/>
    <n v="2072"/>
    <x v="11"/>
    <x v="1"/>
  </r>
  <r>
    <n v="52"/>
    <d v="2067-06-20T00:00:00"/>
    <s v="MC-16"/>
    <s v="8.00S, 142.08W"/>
    <n v="181"/>
    <n v="5622"/>
    <n v="0"/>
    <x v="21"/>
    <s v="Opportunity 4"/>
    <n v="2065"/>
    <x v="8"/>
    <x v="1"/>
  </r>
  <r>
    <n v="69"/>
    <d v="2074-04-01T00:00:00"/>
    <s v="MC-01"/>
    <s v="80.04N, 174.08W"/>
    <n v="12"/>
    <n v="3022"/>
    <n v="3022"/>
    <x v="19"/>
    <s v="Rosetta 13"/>
    <n v="2069"/>
    <x v="11"/>
    <x v="3"/>
  </r>
  <r>
    <n v="4"/>
    <d v="2054-07-05T00:00:00"/>
    <s v="MC-26"/>
    <s v="48.69S, 25.02W"/>
    <n v="212"/>
    <n v="8519"/>
    <n v="0"/>
    <x v="13"/>
    <s v="Mariner 9"/>
    <n v="2051"/>
    <x v="21"/>
    <x v="5"/>
  </r>
  <r>
    <n v="6"/>
    <d v="2054-04-25T00:00:00"/>
    <s v="MC-01"/>
    <s v="72.34N, 138.45E"/>
    <n v="96"/>
    <n v="14025"/>
    <n v="14025"/>
    <x v="19"/>
    <s v="Mariner 11"/>
    <n v="2052"/>
    <x v="21"/>
    <x v="1"/>
  </r>
  <r>
    <n v="42"/>
    <d v="2064-12-31T00:00:00"/>
    <s v="MC-15"/>
    <s v="28.18N, 178.71E"/>
    <n v="32"/>
    <n v="11771"/>
    <n v="11771"/>
    <x v="12"/>
    <s v="Spirit 6"/>
    <n v="2063"/>
    <x v="15"/>
    <x v="4"/>
  </r>
  <r>
    <n v="47"/>
    <d v="2075-09-30T00:00:00"/>
    <s v="MC-04"/>
    <s v="42.94N, 15.77W"/>
    <n v="25"/>
    <n v="1396"/>
    <n v="1396"/>
    <x v="7"/>
    <s v="Spirit 14"/>
    <n v="2065"/>
    <x v="2"/>
    <x v="2"/>
  </r>
  <r>
    <n v="55"/>
    <d v="2068-12-15T00:00:00"/>
    <s v="MC-15"/>
    <s v="19.60N, 159.43E"/>
    <n v="524"/>
    <n v="11771"/>
    <n v="0"/>
    <x v="12"/>
    <s v="Opportunity 7"/>
    <n v="2066"/>
    <x v="18"/>
    <x v="1"/>
  </r>
  <r>
    <n v="99"/>
    <d v="2075-12-09T00:00:00"/>
    <s v="MC-05"/>
    <s v="54.25N, 22.08E"/>
    <n v="80"/>
    <n v="13054"/>
    <n v="13054"/>
    <x v="2"/>
    <s v="Perseverance 6"/>
    <n v="2070"/>
    <x v="2"/>
    <x v="3"/>
  </r>
  <r>
    <n v="34"/>
    <d v="2064-10-20T00:00:00"/>
    <s v="MC-06"/>
    <s v="32.97N, 103.08E"/>
    <n v="905"/>
    <n v="9985"/>
    <n v="0"/>
    <x v="8"/>
    <s v="Deimos 14"/>
    <n v="2060"/>
    <x v="15"/>
    <x v="6"/>
  </r>
  <r>
    <n v="55"/>
    <d v="2068-04-29T00:00:00"/>
    <s v="MC-15"/>
    <s v="17.06N, 156.36E"/>
    <n v="30"/>
    <n v="4902"/>
    <n v="4902"/>
    <x v="12"/>
    <s v="Opportunity 7"/>
    <n v="2066"/>
    <x v="18"/>
    <x v="1"/>
  </r>
  <r>
    <n v="72"/>
    <d v="2072-07-31T00:00:00"/>
    <s v="MC-24"/>
    <s v="39.25S, 130.29W"/>
    <n v="17"/>
    <n v="19313"/>
    <n v="19313"/>
    <x v="10"/>
    <s v="Rosetta 16"/>
    <n v="2071"/>
    <x v="5"/>
    <x v="4"/>
  </r>
  <r>
    <n v="27"/>
    <d v="2057-07-31T00:00:00"/>
    <s v="MC-30"/>
    <s v="73.01S, 115.80E"/>
    <n v="50"/>
    <n v="5622"/>
    <n v="5622"/>
    <x v="15"/>
    <s v="Phobos 6"/>
    <n v="2054"/>
    <x v="16"/>
    <x v="5"/>
  </r>
  <r>
    <n v="29"/>
    <d v="2060-03-21T00:00:00"/>
    <s v="MC-24"/>
    <s v="33.42S, 138.61W"/>
    <n v="59"/>
    <n v="4076"/>
    <n v="4076"/>
    <x v="10"/>
    <s v="Deimos 4"/>
    <n v="2058"/>
    <x v="14"/>
    <x v="1"/>
  </r>
  <r>
    <n v="98"/>
    <d v="2074-05-20T00:00:00"/>
    <s v="MC-22"/>
    <s v="28.36S, 107.16E"/>
    <n v="572"/>
    <n v="2599"/>
    <n v="0"/>
    <x v="9"/>
    <s v="Perseverance 5"/>
    <n v="2070"/>
    <x v="11"/>
    <x v="6"/>
  </r>
  <r>
    <n v="45"/>
    <d v="2067-01-04T00:00:00"/>
    <s v="MC-12"/>
    <s v="13.69N, 44.20E"/>
    <n v="175"/>
    <n v="8519"/>
    <n v="0"/>
    <x v="11"/>
    <s v="Spirit 12"/>
    <n v="2064"/>
    <x v="8"/>
    <x v="5"/>
  </r>
  <r>
    <n v="44"/>
    <d v="2068-06-18T00:00:00"/>
    <s v="MC-01"/>
    <s v="71.13N, 142.26E"/>
    <n v="188"/>
    <n v="7279"/>
    <n v="0"/>
    <x v="19"/>
    <s v="Spirit 11"/>
    <n v="2064"/>
    <x v="18"/>
    <x v="6"/>
  </r>
  <r>
    <n v="9"/>
    <d v="2055-08-18T00:00:00"/>
    <s v="MC-19"/>
    <s v="18.21S, 3.63W"/>
    <n v="905"/>
    <n v="1526"/>
    <n v="0"/>
    <x v="14"/>
    <s v="Mariner 14"/>
    <n v="2054"/>
    <x v="9"/>
    <x v="4"/>
  </r>
  <r>
    <n v="2"/>
    <d v="2058-06-17T00:00:00"/>
    <s v="MC-07"/>
    <s v="36.49N, 136.46E"/>
    <n v="1057"/>
    <n v="21171"/>
    <n v="0"/>
    <x v="4"/>
    <s v="Mariner 6"/>
    <n v="2050"/>
    <x v="4"/>
    <x v="8"/>
  </r>
  <r>
    <n v="61"/>
    <d v="2073-10-11T00:00:00"/>
    <s v="MC-26"/>
    <s v="52.50S, 41.16W"/>
    <n v="12"/>
    <n v="2739"/>
    <n v="2739"/>
    <x v="13"/>
    <s v="Opportunity 19"/>
    <n v="2069"/>
    <x v="24"/>
    <x v="6"/>
  </r>
  <r>
    <n v="32"/>
    <d v="2066-01-29T00:00:00"/>
    <s v="MC-25"/>
    <s v="44.15S, 84.80W"/>
    <n v="241"/>
    <n v="13527"/>
    <n v="0"/>
    <x v="16"/>
    <s v="Deimos 11"/>
    <n v="2059"/>
    <x v="17"/>
    <x v="0"/>
  </r>
  <r>
    <n v="86"/>
    <d v="2075-12-23T00:00:00"/>
    <s v="MC-01"/>
    <s v="79.39N, 109.87E"/>
    <n v="82"/>
    <n v="4902"/>
    <n v="4902"/>
    <x v="19"/>
    <s v="Phoenix 16"/>
    <n v="2071"/>
    <x v="2"/>
    <x v="6"/>
  </r>
  <r>
    <n v="28"/>
    <d v="2059-09-21T00:00:00"/>
    <s v="MC-25"/>
    <s v="49.12S, 65.15W"/>
    <n v="48"/>
    <n v="2054"/>
    <n v="2054"/>
    <x v="16"/>
    <s v="Deimos 3"/>
    <n v="2058"/>
    <x v="3"/>
    <x v="4"/>
  </r>
  <r>
    <n v="6"/>
    <d v="2055-05-31T00:00:00"/>
    <s v="MC-01"/>
    <s v="85.85N, 153.11E"/>
    <n v="631"/>
    <n v="6409"/>
    <n v="0"/>
    <x v="19"/>
    <s v="Mariner 11"/>
    <n v="2052"/>
    <x v="9"/>
    <x v="5"/>
  </r>
  <r>
    <n v="32"/>
    <d v="2066-05-05T00:00:00"/>
    <s v="MC-25"/>
    <s v="41.47S, 76.56W"/>
    <n v="70"/>
    <n v="27536"/>
    <n v="27536"/>
    <x v="16"/>
    <s v="Deimos 11"/>
    <n v="2059"/>
    <x v="17"/>
    <x v="0"/>
  </r>
  <r>
    <n v="29"/>
    <d v="2060-10-12T00:00:00"/>
    <s v="MC-17"/>
    <s v="21.99S, 134.74W"/>
    <n v="70"/>
    <n v="9074"/>
    <n v="9074"/>
    <x v="20"/>
    <s v="Deimos 4"/>
    <n v="2058"/>
    <x v="14"/>
    <x v="1"/>
  </r>
  <r>
    <n v="11"/>
    <d v="2056-12-03T00:00:00"/>
    <s v="MC-30"/>
    <s v="76.67S, 9.25W"/>
    <n v="85"/>
    <n v="1267"/>
    <n v="1267"/>
    <x v="15"/>
    <s v="Mariner 16"/>
    <n v="2055"/>
    <x v="1"/>
    <x v="4"/>
  </r>
  <r>
    <n v="30"/>
    <d v="2061-03-24T00:00:00"/>
    <s v="MC-03"/>
    <s v="32.03N, 83.62W"/>
    <n v="133"/>
    <n v="6832"/>
    <n v="0"/>
    <x v="24"/>
    <s v="Deimos 8"/>
    <n v="2058"/>
    <x v="0"/>
    <x v="5"/>
  </r>
  <r>
    <n v="54"/>
    <d v="2067-05-01T00:00:00"/>
    <s v="MC-14"/>
    <s v="9.32N, 129.93E"/>
    <n v="416"/>
    <n v="6832"/>
    <n v="0"/>
    <x v="1"/>
    <s v="Opportunity 6"/>
    <n v="2065"/>
    <x v="8"/>
    <x v="1"/>
  </r>
  <r>
    <n v="98"/>
    <d v="2071-07-14T00:00:00"/>
    <s v="MC-28"/>
    <s v="55.43S, 91.59E"/>
    <n v="109"/>
    <n v="72463"/>
    <n v="0"/>
    <x v="18"/>
    <s v="Perseverance 5"/>
    <n v="2070"/>
    <x v="19"/>
    <x v="4"/>
  </r>
  <r>
    <n v="18"/>
    <d v="2057-08-22T00:00:00"/>
    <s v="MC-29"/>
    <s v="47.57S, 169.26E"/>
    <n v="93"/>
    <n v="21171"/>
    <n v="21171"/>
    <x v="3"/>
    <s v="Viking 10"/>
    <n v="2055"/>
    <x v="16"/>
    <x v="1"/>
  </r>
  <r>
    <n v="20"/>
    <d v="2057-05-01T00:00:00"/>
    <s v="MC-27"/>
    <s v="40.00S, 59.69E"/>
    <n v="59"/>
    <n v="20205"/>
    <n v="20205"/>
    <x v="17"/>
    <s v="Viking 15"/>
    <n v="2056"/>
    <x v="16"/>
    <x v="4"/>
  </r>
  <r>
    <n v="5"/>
    <d v="2060-11-04T00:00:00"/>
    <s v="MC-21"/>
    <s v="10.74S, 62.61E"/>
    <n v="120"/>
    <n v="7512"/>
    <n v="0"/>
    <x v="27"/>
    <s v="Mariner 10"/>
    <n v="2051"/>
    <x v="14"/>
    <x v="10"/>
  </r>
  <r>
    <n v="67"/>
    <d v="2070-11-19T00:00:00"/>
    <s v="MC-19"/>
    <s v="17.23S, 43.92W"/>
    <n v="43"/>
    <n v="7279"/>
    <n v="7279"/>
    <x v="14"/>
    <s v="Rosetta 10"/>
    <n v="2068"/>
    <x v="10"/>
    <x v="1"/>
  </r>
  <r>
    <n v="77"/>
    <d v="2074-09-17T00:00:00"/>
    <s v="MC-22"/>
    <s v="29.10S, 100.86E"/>
    <n v="103"/>
    <n v="5076"/>
    <n v="0"/>
    <x v="9"/>
    <s v="Rosetta 27"/>
    <n v="2073"/>
    <x v="11"/>
    <x v="4"/>
  </r>
  <r>
    <n v="47"/>
    <d v="2076-02-16T00:00:00"/>
    <s v="MC-05"/>
    <s v="42.86N, 3.93E"/>
    <n v="277"/>
    <n v="7752"/>
    <n v="0"/>
    <x v="2"/>
    <s v="Spirit 14"/>
    <n v="2065"/>
    <x v="6"/>
    <x v="11"/>
  </r>
  <r>
    <n v="86"/>
    <d v="2076-04-19T00:00:00"/>
    <s v="MC-01"/>
    <s v="67.69N, 137.19E"/>
    <n v="41"/>
    <n v="38630"/>
    <n v="38630"/>
    <x v="19"/>
    <s v="Phoenix 16"/>
    <n v="2071"/>
    <x v="6"/>
    <x v="3"/>
  </r>
  <r>
    <n v="82"/>
    <d v="2069-10-07T00:00:00"/>
    <s v="MC-29"/>
    <s v="44.75S, 144.15E"/>
    <n v="277"/>
    <n v="5436"/>
    <n v="0"/>
    <x v="3"/>
    <s v="Phoenix 7"/>
    <n v="2068"/>
    <x v="12"/>
    <x v="4"/>
  </r>
  <r>
    <n v="60"/>
    <d v="2072-11-04T00:00:00"/>
    <s v="MC-26"/>
    <s v="46.92S, 26.98W"/>
    <n v="307"/>
    <n v="5812"/>
    <n v="0"/>
    <x v="13"/>
    <s v="Opportunity 18"/>
    <n v="2069"/>
    <x v="5"/>
    <x v="5"/>
  </r>
  <r>
    <n v="36"/>
    <d v="2064-05-21T00:00:00"/>
    <s v="MC-08"/>
    <s v="9.80N, 176.86W"/>
    <n v="75"/>
    <n v="1656"/>
    <n v="1656"/>
    <x v="28"/>
    <s v="Pathfinder 3"/>
    <n v="2061"/>
    <x v="15"/>
    <x v="5"/>
  </r>
  <r>
    <n v="27"/>
    <d v="2058-09-16T00:00:00"/>
    <s v="MC-28"/>
    <s v="52.23S, 78.12E"/>
    <n v="17"/>
    <n v="8519"/>
    <n v="8519"/>
    <x v="18"/>
    <s v="Phobos 6"/>
    <n v="2054"/>
    <x v="4"/>
    <x v="6"/>
  </r>
  <r>
    <n v="47"/>
    <d v="2070-09-09T00:00:00"/>
    <s v="MC-04"/>
    <s v="48.77N, 4.05W"/>
    <n v="70"/>
    <n v="15700"/>
    <n v="15700"/>
    <x v="7"/>
    <s v="Spirit 14"/>
    <n v="2065"/>
    <x v="10"/>
    <x v="3"/>
  </r>
  <r>
    <n v="7"/>
    <d v="2055-05-29T00:00:00"/>
    <s v="MC-04"/>
    <s v="61.34N, 55.22W"/>
    <n v="344"/>
    <n v="14551"/>
    <n v="0"/>
    <x v="7"/>
    <s v="Mariner 12"/>
    <n v="2053"/>
    <x v="9"/>
    <x v="1"/>
  </r>
  <r>
    <n v="31"/>
    <d v="2062-10-04T00:00:00"/>
    <s v="MC-03"/>
    <s v="61.09N, 98.78W"/>
    <n v="88"/>
    <n v="14025"/>
    <n v="14025"/>
    <x v="24"/>
    <s v="Deimos 10"/>
    <n v="2059"/>
    <x v="20"/>
    <x v="5"/>
  </r>
  <r>
    <n v="52"/>
    <d v="2071-07-11T00:00:00"/>
    <s v="MC-09"/>
    <s v="26.94N, 114.79W"/>
    <n v="63"/>
    <n v="2880"/>
    <n v="2880"/>
    <x v="5"/>
    <s v="Opportunity 4"/>
    <n v="2065"/>
    <x v="19"/>
    <x v="7"/>
  </r>
  <r>
    <n v="76"/>
    <d v="2077-02-06T00:00:00"/>
    <s v="MC-07"/>
    <s v="33.09N, 154.38E"/>
    <n v="106"/>
    <n v="17000"/>
    <n v="0"/>
    <x v="4"/>
    <s v="Rosetta 25"/>
    <n v="2072"/>
    <x v="25"/>
    <x v="3"/>
  </r>
  <r>
    <n v="75"/>
    <d v="2076-07-25T00:00:00"/>
    <s v="MC-28"/>
    <s v="53.01S, 101.12E"/>
    <n v="389"/>
    <n v="2880"/>
    <n v="0"/>
    <x v="18"/>
    <s v="Rosetta 22"/>
    <n v="2071"/>
    <x v="6"/>
    <x v="3"/>
  </r>
  <r>
    <n v="34"/>
    <d v="2063-03-23T00:00:00"/>
    <s v="MC-14"/>
    <s v="21.30N, 120.63E"/>
    <n v="1057"/>
    <n v="2599"/>
    <n v="0"/>
    <x v="1"/>
    <s v="Deimos 14"/>
    <n v="2060"/>
    <x v="23"/>
    <x v="5"/>
  </r>
  <r>
    <n v="56"/>
    <d v="2074-07-17T00:00:00"/>
    <s v="MC-18"/>
    <s v="13.91S, 54.30W"/>
    <n v="32"/>
    <n v="4902"/>
    <n v="4902"/>
    <x v="25"/>
    <s v="Opportunity 10"/>
    <n v="2067"/>
    <x v="11"/>
    <x v="0"/>
  </r>
  <r>
    <n v="47"/>
    <d v="2075-06-08T00:00:00"/>
    <s v="MC-04"/>
    <s v="41.20N, 31.05W"/>
    <n v="365"/>
    <n v="6205"/>
    <n v="0"/>
    <x v="7"/>
    <s v="Spirit 14"/>
    <n v="2065"/>
    <x v="2"/>
    <x v="2"/>
  </r>
  <r>
    <n v="35"/>
    <d v="2064-03-01T00:00:00"/>
    <s v="MC-25"/>
    <s v="32.52S, 111.82W"/>
    <n v="72"/>
    <n v="13054"/>
    <n v="13054"/>
    <x v="16"/>
    <s v="Pathfinder 2"/>
    <n v="2060"/>
    <x v="15"/>
    <x v="6"/>
  </r>
  <r>
    <n v="95"/>
    <d v="2071-06-30T00:00:00"/>
    <s v="MC-10"/>
    <s v="9.40N, 65.58W"/>
    <n v="34"/>
    <n v="9074"/>
    <n v="9074"/>
    <x v="23"/>
    <s v="Dawn 6"/>
    <n v="2067"/>
    <x v="19"/>
    <x v="6"/>
  </r>
  <r>
    <n v="46"/>
    <d v="2067-11-14T00:00:00"/>
    <s v="MC-25"/>
    <s v="49.70S, 110.62W"/>
    <n v="169"/>
    <n v="29243"/>
    <n v="0"/>
    <x v="16"/>
    <s v="Spirit 13"/>
    <n v="2065"/>
    <x v="8"/>
    <x v="1"/>
  </r>
  <r>
    <n v="99"/>
    <d v="2072-06-29T00:00:00"/>
    <s v="MC-05"/>
    <s v="51.68N, 32.52E"/>
    <n v="48"/>
    <n v="22220"/>
    <n v="22220"/>
    <x v="2"/>
    <s v="Perseverance 6"/>
    <n v="2070"/>
    <x v="5"/>
    <x v="1"/>
  </r>
  <r>
    <n v="29"/>
    <d v="2060-07-23T00:00:00"/>
    <s v="MC-24"/>
    <s v="32.25S, 146.09W"/>
    <n v="70"/>
    <n v="9985"/>
    <n v="9985"/>
    <x v="10"/>
    <s v="Deimos 4"/>
    <n v="2058"/>
    <x v="14"/>
    <x v="1"/>
  </r>
  <r>
    <n v="56"/>
    <d v="2071-04-18T00:00:00"/>
    <s v="MC-25"/>
    <s v="35.66S, 75.54W"/>
    <n v="106"/>
    <n v="1920"/>
    <n v="0"/>
    <x v="16"/>
    <s v="Opportunity 10"/>
    <n v="2067"/>
    <x v="19"/>
    <x v="6"/>
  </r>
  <r>
    <n v="66"/>
    <d v="2071-04-26T00:00:00"/>
    <s v="MC-15"/>
    <s v="14.67N, 137.86E"/>
    <n v="61"/>
    <n v="6205"/>
    <n v="6205"/>
    <x v="12"/>
    <s v="Rosetta 9"/>
    <n v="2067"/>
    <x v="19"/>
    <x v="6"/>
  </r>
  <r>
    <n v="39"/>
    <d v="2067-06-16T00:00:00"/>
    <s v="MC-29"/>
    <s v="61.99S, 179.21E"/>
    <n v="39"/>
    <n v="6205"/>
    <n v="6205"/>
    <x v="3"/>
    <s v="Pathfinder 9"/>
    <n v="2062"/>
    <x v="8"/>
    <x v="3"/>
  </r>
  <r>
    <n v="76"/>
    <d v="2077-03-28T00:00:00"/>
    <s v="MC-07"/>
    <s v="58.57N, 162.89E"/>
    <n v="72"/>
    <n v="11771"/>
    <n v="11771"/>
    <x v="4"/>
    <s v="Rosetta 25"/>
    <n v="2072"/>
    <x v="25"/>
    <x v="3"/>
  </r>
  <r>
    <n v="27"/>
    <d v="2064-02-11T00:00:00"/>
    <s v="MC-28"/>
    <s v="52.96S, 119.34E"/>
    <n v="17"/>
    <n v="629"/>
    <n v="629"/>
    <x v="18"/>
    <s v="Phobos 6"/>
    <n v="2054"/>
    <x v="15"/>
    <x v="2"/>
  </r>
  <r>
    <n v="66"/>
    <d v="2074-03-04T00:00:00"/>
    <s v="MC-15"/>
    <s v="1.38N, 145.99E"/>
    <n v="90"/>
    <n v="5622"/>
    <n v="5622"/>
    <x v="12"/>
    <s v="Rosetta 9"/>
    <n v="2067"/>
    <x v="11"/>
    <x v="0"/>
  </r>
  <r>
    <n v="26"/>
    <d v="2058-12-05T00:00:00"/>
    <s v="MC-21"/>
    <s v="29.69S, 57.60E"/>
    <n v="169"/>
    <n v="1267"/>
    <n v="0"/>
    <x v="27"/>
    <s v="Phobos 5"/>
    <n v="2054"/>
    <x v="4"/>
    <x v="6"/>
  </r>
  <r>
    <n v="50"/>
    <d v="2066-05-17T00:00:00"/>
    <s v="MC-14"/>
    <s v="27.99N, 131.78E"/>
    <n v="27"/>
    <n v="3919"/>
    <n v="3919"/>
    <x v="1"/>
    <s v="Opportunity 2"/>
    <n v="2064"/>
    <x v="17"/>
    <x v="1"/>
  </r>
  <r>
    <n v="61"/>
    <d v="2071-03-17T00:00:00"/>
    <s v="MC-30"/>
    <s v="77.29S, 13.48W"/>
    <n v="39"/>
    <n v="629"/>
    <n v="629"/>
    <x v="15"/>
    <s v="Opportunity 19"/>
    <n v="2069"/>
    <x v="19"/>
    <x v="1"/>
  </r>
  <r>
    <n v="79"/>
    <d v="2074-08-01T00:00:00"/>
    <s v="MC-14"/>
    <s v="3.79N, 129.21E"/>
    <n v="791"/>
    <n v="6409"/>
    <n v="0"/>
    <x v="1"/>
    <s v="Rosetta 29"/>
    <n v="2073"/>
    <x v="11"/>
    <x v="4"/>
  </r>
  <r>
    <n v="9"/>
    <d v="2056-10-01T00:00:00"/>
    <s v="MC-19"/>
    <s v="23.63S, 12.82W"/>
    <n v="389"/>
    <n v="883"/>
    <n v="0"/>
    <x v="14"/>
    <s v="Mariner 14"/>
    <n v="2054"/>
    <x v="1"/>
    <x v="1"/>
  </r>
  <r>
    <n v="56"/>
    <d v="2073-07-14T00:00:00"/>
    <s v="MC-26"/>
    <s v="38.88S, 59.30W"/>
    <n v="77"/>
    <n v="15700"/>
    <n v="15700"/>
    <x v="13"/>
    <s v="Opportunity 10"/>
    <n v="2067"/>
    <x v="24"/>
    <x v="7"/>
  </r>
  <r>
    <n v="42"/>
    <d v="2065-07-18T00:00:00"/>
    <s v="MC-07"/>
    <s v="44.02N, 138.89E"/>
    <n v="61"/>
    <n v="8791"/>
    <n v="8791"/>
    <x v="4"/>
    <s v="Spirit 6"/>
    <n v="2063"/>
    <x v="13"/>
    <x v="1"/>
  </r>
  <r>
    <n v="44"/>
    <d v="2065-08-03T00:00:00"/>
    <s v="MC-06"/>
    <s v="47.81N, 110.54E"/>
    <n v="292"/>
    <n v="4731"/>
    <n v="0"/>
    <x v="8"/>
    <s v="Spirit 11"/>
    <n v="2064"/>
    <x v="13"/>
    <x v="4"/>
  </r>
  <r>
    <n v="2"/>
    <d v="2054-06-14T00:00:00"/>
    <s v="MC-14"/>
    <s v="12.15N, 125.10E"/>
    <n v="252"/>
    <n v="4563"/>
    <n v="0"/>
    <x v="1"/>
    <s v="Mariner 6"/>
    <n v="2050"/>
    <x v="21"/>
    <x v="6"/>
  </r>
  <r>
    <n v="69"/>
    <d v="2076-08-02T00:00:00"/>
    <s v="MC-07"/>
    <s v="48.05N, 157.69E"/>
    <n v="157"/>
    <n v="1138"/>
    <n v="0"/>
    <x v="4"/>
    <s v="Rosetta 13"/>
    <n v="2069"/>
    <x v="6"/>
    <x v="0"/>
  </r>
  <r>
    <n v="23"/>
    <d v="2055-10-16T00:00:00"/>
    <s v="MC-16"/>
    <s v="2.35S, 171.22W"/>
    <n v="169"/>
    <n v="3167"/>
    <n v="0"/>
    <x v="21"/>
    <s v="Phobos 2"/>
    <n v="2053"/>
    <x v="9"/>
    <x v="1"/>
  </r>
  <r>
    <n v="99"/>
    <d v="2074-02-03T00:00:00"/>
    <s v="MC-04"/>
    <s v="52.01N, 9.80W"/>
    <n v="188"/>
    <n v="45837"/>
    <n v="0"/>
    <x v="7"/>
    <s v="Perseverance 6"/>
    <n v="2070"/>
    <x v="11"/>
    <x v="6"/>
  </r>
  <r>
    <n v="4"/>
    <d v="2056-08-09T00:00:00"/>
    <s v="MC-26"/>
    <s v="47.82S, 10.50W"/>
    <n v="175"/>
    <n v="19313"/>
    <n v="0"/>
    <x v="13"/>
    <s v="Mariner 9"/>
    <n v="2051"/>
    <x v="1"/>
    <x v="3"/>
  </r>
  <r>
    <n v="33"/>
    <d v="2061-02-15T00:00:00"/>
    <s v="MC-05"/>
    <s v="63.21N, 33.63E"/>
    <n v="19"/>
    <n v="11771"/>
    <n v="11771"/>
    <x v="2"/>
    <s v="Deimos 13"/>
    <n v="2060"/>
    <x v="0"/>
    <x v="4"/>
  </r>
  <r>
    <n v="32"/>
    <d v="2066-07-05T00:00:00"/>
    <s v="MC-17"/>
    <s v="20.82S, 93.99W"/>
    <n v="36"/>
    <n v="7052"/>
    <n v="7052"/>
    <x v="20"/>
    <s v="Deimos 11"/>
    <n v="2059"/>
    <x v="17"/>
    <x v="0"/>
  </r>
  <r>
    <n v="75"/>
    <d v="2073-01-15T00:00:00"/>
    <s v="MC-28"/>
    <s v="57.52S, 116.67E"/>
    <n v="325"/>
    <n v="27536"/>
    <n v="0"/>
    <x v="18"/>
    <s v="Rosetta 22"/>
    <n v="2071"/>
    <x v="24"/>
    <x v="1"/>
  </r>
  <r>
    <n v="99"/>
    <d v="2075-02-03T00:00:00"/>
    <s v="MC-11"/>
    <s v="11.84N, 10.11W"/>
    <n v="82"/>
    <n v="5255"/>
    <n v="5255"/>
    <x v="22"/>
    <s v="Perseverance 6"/>
    <n v="2070"/>
    <x v="2"/>
    <x v="3"/>
  </r>
  <r>
    <n v="51"/>
    <d v="2067-02-01T00:00:00"/>
    <s v="MC-26"/>
    <s v="58.03S, 44.30W"/>
    <n v="106"/>
    <n v="4563"/>
    <n v="0"/>
    <x v="13"/>
    <s v="Opportunity 3"/>
    <n v="2064"/>
    <x v="8"/>
    <x v="5"/>
  </r>
  <r>
    <n v="38"/>
    <d v="2065-08-16T00:00:00"/>
    <s v="MC-03"/>
    <s v="64.64N, 97.49W"/>
    <n v="204"/>
    <n v="1138"/>
    <n v="0"/>
    <x v="24"/>
    <s v="Pathfinder 7"/>
    <n v="2062"/>
    <x v="13"/>
    <x v="5"/>
  </r>
  <r>
    <n v="86"/>
    <d v="2071-12-18T00:00:00"/>
    <s v="MC-01"/>
    <s v="70.92N, 116.48E"/>
    <n v="241"/>
    <n v="20205"/>
    <n v="0"/>
    <x v="19"/>
    <s v="Phoenix 16"/>
    <n v="2071"/>
    <x v="19"/>
    <x v="9"/>
  </r>
  <r>
    <n v="10"/>
    <d v="2061-02-10T00:00:00"/>
    <s v="MC-19"/>
    <s v="21.76S, 32.76W"/>
    <n v="47"/>
    <n v="12605"/>
    <n v="12605"/>
    <x v="14"/>
    <s v="Mariner 15"/>
    <n v="2054"/>
    <x v="0"/>
    <x v="0"/>
  </r>
  <r>
    <n v="17"/>
    <d v="2059-07-19T00:00:00"/>
    <s v="MC-13"/>
    <s v="18.93N, 75.85E"/>
    <n v="157"/>
    <n v="1267"/>
    <n v="0"/>
    <x v="0"/>
    <s v="Viking 8"/>
    <n v="2054"/>
    <x v="3"/>
    <x v="3"/>
  </r>
  <r>
    <n v="77"/>
    <d v="2074-07-23T00:00:00"/>
    <s v="MC-28"/>
    <s v="38.26S, 87.63E"/>
    <n v="14"/>
    <n v="2054"/>
    <n v="2054"/>
    <x v="18"/>
    <s v="Rosetta 27"/>
    <n v="2073"/>
    <x v="11"/>
    <x v="4"/>
  </r>
  <r>
    <n v="2"/>
    <d v="2053-05-03T00:00:00"/>
    <s v="MC-14"/>
    <s v="10.93N, 121.28E"/>
    <n v="344"/>
    <n v="3919"/>
    <n v="0"/>
    <x v="1"/>
    <s v="Mariner 6"/>
    <n v="2050"/>
    <x v="22"/>
    <x v="5"/>
  </r>
  <r>
    <n v="27"/>
    <d v="2063-06-22T00:00:00"/>
    <s v="MC-28"/>
    <s v="54.51S, 76.92E"/>
    <n v="85"/>
    <n v="3764"/>
    <n v="3764"/>
    <x v="18"/>
    <s v="Phobos 6"/>
    <n v="2054"/>
    <x v="23"/>
    <x v="10"/>
  </r>
  <r>
    <n v="87"/>
    <d v="2072-10-13T00:00:00"/>
    <s v="MC-26"/>
    <s v="39.45S, 24.21W"/>
    <n v="137"/>
    <n v="3461"/>
    <n v="0"/>
    <x v="13"/>
    <s v="Phoenix 17"/>
    <n v="2071"/>
    <x v="5"/>
    <x v="4"/>
  </r>
  <r>
    <n v="89"/>
    <d v="2078-06-01T00:00:00"/>
    <s v="MC-25"/>
    <s v="60.51S, 118.66W"/>
    <n v="59"/>
    <n v="13527"/>
    <n v="13527"/>
    <x v="16"/>
    <s v="Phoenix 22"/>
    <n v="2072"/>
    <x v="28"/>
    <x v="7"/>
  </r>
  <r>
    <n v="52"/>
    <d v="2066-12-30T00:00:00"/>
    <s v="MC-09"/>
    <s v="3.86N, 115.39W"/>
    <n v="188"/>
    <n v="5622"/>
    <n v="0"/>
    <x v="5"/>
    <s v="Opportunity 4"/>
    <n v="2065"/>
    <x v="17"/>
    <x v="4"/>
  </r>
  <r>
    <n v="52"/>
    <d v="2071-12-17T00:00:00"/>
    <s v="MC-17"/>
    <s v="5.09S, 125.53W"/>
    <n v="77"/>
    <n v="6205"/>
    <n v="6205"/>
    <x v="20"/>
    <s v="Opportunity 4"/>
    <n v="2065"/>
    <x v="19"/>
    <x v="7"/>
  </r>
  <r>
    <n v="74"/>
    <d v="2072-09-20T00:00:00"/>
    <s v="MC-12"/>
    <s v="26.46N, 14.84E"/>
    <n v="20"/>
    <n v="2324"/>
    <n v="2324"/>
    <x v="11"/>
    <s v="Rosetta 21"/>
    <n v="2071"/>
    <x v="5"/>
    <x v="4"/>
  </r>
  <r>
    <n v="47"/>
    <d v="2070-12-12T00:00:00"/>
    <s v="MC-11"/>
    <s v="3.75N, 42.65W"/>
    <n v="63"/>
    <n v="2461"/>
    <n v="2461"/>
    <x v="22"/>
    <s v="Spirit 14"/>
    <n v="2065"/>
    <x v="10"/>
    <x v="3"/>
  </r>
  <r>
    <n v="49"/>
    <d v="2068-12-25T00:00:00"/>
    <s v="MC-19"/>
    <s v="19.85S, 20.00W"/>
    <n v="45"/>
    <n v="9366"/>
    <n v="9366"/>
    <x v="14"/>
    <s v="Spirit 16"/>
    <n v="2066"/>
    <x v="18"/>
    <x v="1"/>
  </r>
  <r>
    <n v="27"/>
    <d v="2063-08-19T00:00:00"/>
    <s v="MC-29"/>
    <s v="56.01S, 122.31E"/>
    <n v="9"/>
    <n v="1010"/>
    <n v="1010"/>
    <x v="3"/>
    <s v="Phobos 6"/>
    <n v="2054"/>
    <x v="23"/>
    <x v="10"/>
  </r>
  <r>
    <n v="5"/>
    <d v="2059-06-19T00:00:00"/>
    <s v="MC-21"/>
    <s v="20.98S, 78.18E"/>
    <n v="88"/>
    <n v="1788"/>
    <n v="1788"/>
    <x v="27"/>
    <s v="Mariner 10"/>
    <n v="2051"/>
    <x v="3"/>
    <x v="8"/>
  </r>
  <r>
    <n v="51"/>
    <d v="2066-10-09T00:00:00"/>
    <s v="MC-26"/>
    <s v="53.91S, 57.31W"/>
    <n v="11"/>
    <n v="41937"/>
    <n v="41937"/>
    <x v="13"/>
    <s v="Opportunity 3"/>
    <n v="2064"/>
    <x v="17"/>
    <x v="1"/>
  </r>
  <r>
    <n v="47"/>
    <d v="2074-01-29T00:00:00"/>
    <s v="MC-11"/>
    <s v="24.79N, 3.03W"/>
    <n v="152"/>
    <n v="4902"/>
    <n v="0"/>
    <x v="22"/>
    <s v="Spirit 14"/>
    <n v="2065"/>
    <x v="11"/>
    <x v="10"/>
  </r>
  <r>
    <n v="60"/>
    <d v="2071-04-13T00:00:00"/>
    <s v="MC-26"/>
    <s v="42.11S, 22.73W"/>
    <n v="9"/>
    <n v="3167"/>
    <n v="3167"/>
    <x v="13"/>
    <s v="Opportunity 18"/>
    <n v="2069"/>
    <x v="19"/>
    <x v="1"/>
  </r>
  <r>
    <n v="4"/>
    <d v="2056-07-27T00:00:00"/>
    <s v="MC-26"/>
    <s v="50.61S, 10.79W"/>
    <n v="152"/>
    <n v="1267"/>
    <n v="0"/>
    <x v="13"/>
    <s v="Mariner 9"/>
    <n v="2051"/>
    <x v="1"/>
    <x v="3"/>
  </r>
  <r>
    <n v="78"/>
    <d v="2075-02-11T00:00:00"/>
    <s v="MC-08"/>
    <s v="17.51N, 165.95W"/>
    <n v="57"/>
    <n v="9985"/>
    <n v="9985"/>
    <x v="28"/>
    <s v="Rosetta 28"/>
    <n v="2073"/>
    <x v="2"/>
    <x v="1"/>
  </r>
  <r>
    <n v="3"/>
    <d v="2052-10-19T00:00:00"/>
    <s v="MC-24"/>
    <s v="48.16S, 127.17W"/>
    <n v="19"/>
    <n v="3313"/>
    <n v="3313"/>
    <x v="10"/>
    <s v="Mariner 7"/>
    <n v="2050"/>
    <x v="7"/>
    <x v="1"/>
  </r>
  <r>
    <n v="40"/>
    <d v="2063-11-27T00:00:00"/>
    <s v="MC-23"/>
    <s v="15.06S, 140.98E"/>
    <n v="702"/>
    <n v="11011"/>
    <n v="0"/>
    <x v="6"/>
    <s v="Spirit 1"/>
    <n v="2062"/>
    <x v="23"/>
    <x v="4"/>
  </r>
  <r>
    <n v="4"/>
    <d v="2055-03-23T00:00:00"/>
    <s v="MC-26"/>
    <s v="51.14S, 20.78W"/>
    <n v="36"/>
    <n v="2739"/>
    <n v="2739"/>
    <x v="13"/>
    <s v="Mariner 9"/>
    <n v="2051"/>
    <x v="9"/>
    <x v="6"/>
  </r>
  <r>
    <n v="39"/>
    <d v="2068-02-09T00:00:00"/>
    <s v="MC-30"/>
    <s v="69.59S, 168.28W"/>
    <n v="54"/>
    <n v="8519"/>
    <n v="8519"/>
    <x v="15"/>
    <s v="Pathfinder 9"/>
    <n v="2062"/>
    <x v="18"/>
    <x v="7"/>
  </r>
  <r>
    <n v="77"/>
    <d v="2074-02-26T00:00:00"/>
    <s v="MC-28"/>
    <s v="32.46S, 86.11E"/>
    <n v="631"/>
    <n v="12178"/>
    <n v="0"/>
    <x v="18"/>
    <s v="Rosetta 27"/>
    <n v="2073"/>
    <x v="11"/>
    <x v="4"/>
  </r>
  <r>
    <n v="5"/>
    <d v="2058-12-04T00:00:00"/>
    <s v="MC-13"/>
    <s v="4.80N, 68.17E"/>
    <n v="48"/>
    <n v="3313"/>
    <n v="3313"/>
    <x v="0"/>
    <s v="Mariner 10"/>
    <n v="2051"/>
    <x v="4"/>
    <x v="0"/>
  </r>
  <r>
    <n v="84"/>
    <d v="2071-03-11T00:00:00"/>
    <s v="MC-07"/>
    <s v="63.58N, 130.09E"/>
    <n v="325"/>
    <n v="11771"/>
    <n v="0"/>
    <x v="4"/>
    <s v="Phoenix 12"/>
    <n v="2069"/>
    <x v="19"/>
    <x v="1"/>
  </r>
  <r>
    <n v="32"/>
    <d v="2062-03-01T00:00:00"/>
    <s v="MC-25"/>
    <s v="54.57S, 101.56W"/>
    <n v="20"/>
    <n v="2461"/>
    <n v="2461"/>
    <x v="16"/>
    <s v="Deimos 11"/>
    <n v="2059"/>
    <x v="20"/>
    <x v="5"/>
  </r>
  <r>
    <n v="23"/>
    <d v="2055-01-09T00:00:00"/>
    <s v="MC-16"/>
    <s v="25.74S, 167.37W"/>
    <n v="572"/>
    <n v="756"/>
    <n v="0"/>
    <x v="21"/>
    <s v="Phobos 2"/>
    <n v="2053"/>
    <x v="9"/>
    <x v="1"/>
  </r>
  <r>
    <n v="12"/>
    <d v="2057-08-01T00:00:00"/>
    <s v="MC-17"/>
    <s v="2.49S, 105.72W"/>
    <n v="109"/>
    <n v="1656"/>
    <n v="0"/>
    <x v="20"/>
    <s v="Mariner 20"/>
    <n v="2055"/>
    <x v="16"/>
    <x v="1"/>
  </r>
  <r>
    <n v="10"/>
    <d v="2057-02-13T00:00:00"/>
    <s v="MC-18"/>
    <s v="20.17S, 47.53W"/>
    <n v="791"/>
    <n v="9074"/>
    <n v="0"/>
    <x v="25"/>
    <s v="Mariner 15"/>
    <n v="2054"/>
    <x v="16"/>
    <x v="5"/>
  </r>
  <r>
    <n v="47"/>
    <d v="2070-04-30T00:00:00"/>
    <s v="MC-11"/>
    <s v="19.56N, 5.01W"/>
    <n v="344"/>
    <n v="12605"/>
    <n v="0"/>
    <x v="22"/>
    <s v="Spirit 14"/>
    <n v="2065"/>
    <x v="10"/>
    <x v="3"/>
  </r>
  <r>
    <n v="86"/>
    <d v="2076-11-03T00:00:00"/>
    <s v="MC-06"/>
    <s v="64.59N, 110.30E"/>
    <n v="204"/>
    <n v="3022"/>
    <n v="0"/>
    <x v="8"/>
    <s v="Phoenix 16"/>
    <n v="2071"/>
    <x v="6"/>
    <x v="3"/>
  </r>
  <r>
    <n v="5"/>
    <d v="2052-08-18T00:00:00"/>
    <s v="MC-12"/>
    <s v="4.29N, 43.58E"/>
    <n v="631"/>
    <n v="3461"/>
    <n v="0"/>
    <x v="11"/>
    <s v="Mariner 10"/>
    <n v="2051"/>
    <x v="7"/>
    <x v="4"/>
  </r>
  <r>
    <n v="9"/>
    <d v="2057-01-16T00:00:00"/>
    <s v="MC-19"/>
    <s v="17.60S, 2.67W"/>
    <n v="124"/>
    <n v="5812"/>
    <n v="0"/>
    <x v="14"/>
    <s v="Mariner 14"/>
    <n v="2054"/>
    <x v="16"/>
    <x v="5"/>
  </r>
  <r>
    <n v="99"/>
    <d v="2075-05-07T00:00:00"/>
    <s v="MC-05"/>
    <s v="46.30N, 17.66E"/>
    <n v="905"/>
    <n v="20205"/>
    <n v="0"/>
    <x v="2"/>
    <s v="Perseverance 6"/>
    <n v="2070"/>
    <x v="2"/>
    <x v="3"/>
  </r>
  <r>
    <n v="76"/>
    <d v="2076-10-14T00:00:00"/>
    <s v="MC-07"/>
    <s v="42.59N, 177.86E"/>
    <n v="90"/>
    <n v="22220"/>
    <n v="22220"/>
    <x v="4"/>
    <s v="Rosetta 25"/>
    <n v="2072"/>
    <x v="6"/>
    <x v="6"/>
  </r>
  <r>
    <n v="98"/>
    <d v="2074-07-13T00:00:00"/>
    <s v="MC-28"/>
    <s v="52.82S, 77.07E"/>
    <n v="25"/>
    <n v="9366"/>
    <n v="9366"/>
    <x v="18"/>
    <s v="Perseverance 5"/>
    <n v="2070"/>
    <x v="11"/>
    <x v="6"/>
  </r>
  <r>
    <n v="38"/>
    <d v="2067-01-28T00:00:00"/>
    <s v="MC-01"/>
    <s v="83.75N, 95.62W"/>
    <n v="45"/>
    <n v="3461"/>
    <n v="3461"/>
    <x v="19"/>
    <s v="Pathfinder 7"/>
    <n v="2062"/>
    <x v="8"/>
    <x v="3"/>
  </r>
  <r>
    <n v="31"/>
    <d v="2061-09-06T00:00:00"/>
    <s v="MC-03"/>
    <s v="46.41N, 115.24W"/>
    <n v="524"/>
    <n v="29243"/>
    <n v="0"/>
    <x v="24"/>
    <s v="Deimos 10"/>
    <n v="2059"/>
    <x v="0"/>
    <x v="1"/>
  </r>
  <r>
    <n v="27"/>
    <d v="2055-09-10T00:00:00"/>
    <s v="MC-30"/>
    <s v="77.31S, 115.76E"/>
    <n v="292"/>
    <n v="38630"/>
    <n v="0"/>
    <x v="15"/>
    <s v="Phobos 6"/>
    <n v="2054"/>
    <x v="9"/>
    <x v="4"/>
  </r>
  <r>
    <n v="83"/>
    <d v="2072-11-24T00:00:00"/>
    <s v="MC-06"/>
    <s v="45.23N, 95.07E"/>
    <n v="11"/>
    <n v="29243"/>
    <n v="29243"/>
    <x v="8"/>
    <s v="Phoenix 11"/>
    <n v="2069"/>
    <x v="5"/>
    <x v="5"/>
  </r>
  <r>
    <n v="17"/>
    <d v="2062-06-22T00:00:00"/>
    <s v="MC-21"/>
    <s v="1.06S, 81.57E"/>
    <n v="188"/>
    <n v="3461"/>
    <n v="0"/>
    <x v="27"/>
    <s v="Viking 8"/>
    <n v="2054"/>
    <x v="20"/>
    <x v="8"/>
  </r>
  <r>
    <n v="18"/>
    <d v="2060-04-21T00:00:00"/>
    <s v="MC-24"/>
    <s v="47.06S, 176.19W"/>
    <n v="12"/>
    <n v="12605"/>
    <n v="12605"/>
    <x v="10"/>
    <s v="Viking 10"/>
    <n v="2055"/>
    <x v="14"/>
    <x v="3"/>
  </r>
  <r>
    <n v="94"/>
    <d v="2070-07-05T00:00:00"/>
    <s v="MC-29"/>
    <s v="56.48S, 143.19E"/>
    <n v="45"/>
    <n v="11382"/>
    <n v="11382"/>
    <x v="3"/>
    <s v="Dawn 4"/>
    <n v="2066"/>
    <x v="10"/>
    <x v="6"/>
  </r>
  <r>
    <n v="74"/>
    <d v="2073-08-29T00:00:00"/>
    <s v="MC-12"/>
    <s v="17.91N, 17.37E"/>
    <n v="169"/>
    <n v="2880"/>
    <n v="0"/>
    <x v="11"/>
    <s v="Rosetta 21"/>
    <n v="2071"/>
    <x v="24"/>
    <x v="1"/>
  </r>
  <r>
    <n v="10"/>
    <d v="2060-09-27T00:00:00"/>
    <s v="MC-25"/>
    <s v="39.88S, 63.08W"/>
    <n v="15"/>
    <n v="9985"/>
    <n v="9985"/>
    <x v="16"/>
    <s v="Mariner 15"/>
    <n v="2054"/>
    <x v="14"/>
    <x v="7"/>
  </r>
  <r>
    <n v="40"/>
    <d v="2063-07-01T00:00:00"/>
    <s v="MC-23"/>
    <s v="12.66S, 154.21E"/>
    <n v="204"/>
    <n v="2054"/>
    <n v="0"/>
    <x v="6"/>
    <s v="Spirit 1"/>
    <n v="2062"/>
    <x v="23"/>
    <x v="4"/>
  </r>
  <r>
    <n v="57"/>
    <d v="2069-04-13T00:00:00"/>
    <s v="MC-25"/>
    <s v="57.91S, 95.05W"/>
    <n v="1057"/>
    <n v="7752"/>
    <n v="0"/>
    <x v="16"/>
    <s v="Opportunity 13"/>
    <n v="2067"/>
    <x v="12"/>
    <x v="1"/>
  </r>
  <r>
    <n v="60"/>
    <d v="2070-10-13T00:00:00"/>
    <s v="MC-26"/>
    <s v="44.46S, 29.42W"/>
    <n v="12"/>
    <n v="4902"/>
    <n v="4902"/>
    <x v="13"/>
    <s v="Opportunity 18"/>
    <n v="2069"/>
    <x v="10"/>
    <x v="4"/>
  </r>
  <r>
    <n v="37"/>
    <d v="2062-08-10T00:00:00"/>
    <s v="MC-15"/>
    <s v="21.90N, 137.59E"/>
    <n v="70"/>
    <n v="1396"/>
    <n v="1396"/>
    <x v="12"/>
    <s v="Pathfinder 5"/>
    <n v="2061"/>
    <x v="20"/>
    <x v="4"/>
  </r>
  <r>
    <n v="20"/>
    <d v="2058-12-16T00:00:00"/>
    <s v="MC-28"/>
    <s v="40.60S, 66.63E"/>
    <n v="45"/>
    <n v="9366"/>
    <n v="9366"/>
    <x v="18"/>
    <s v="Viking 15"/>
    <n v="2056"/>
    <x v="4"/>
    <x v="1"/>
  </r>
  <r>
    <n v="27"/>
    <d v="2064-06-04T00:00:00"/>
    <s v="MC-28"/>
    <s v="54.52S, 77.63E"/>
    <n v="57"/>
    <n v="11382"/>
    <n v="11382"/>
    <x v="18"/>
    <s v="Phobos 6"/>
    <n v="2054"/>
    <x v="15"/>
    <x v="2"/>
  </r>
  <r>
    <n v="27"/>
    <d v="2058-05-13T00:00:00"/>
    <s v="MC-30"/>
    <s v="67.89S, 116.40E"/>
    <n v="117"/>
    <n v="9985"/>
    <n v="0"/>
    <x v="15"/>
    <s v="Phobos 6"/>
    <n v="2054"/>
    <x v="4"/>
    <x v="6"/>
  </r>
  <r>
    <n v="69"/>
    <d v="2072-11-22T00:00:00"/>
    <s v="MC-01"/>
    <s v="85.95N, 156.47E"/>
    <n v="181"/>
    <n v="72463"/>
    <n v="0"/>
    <x v="19"/>
    <s v="Rosetta 13"/>
    <n v="2069"/>
    <x v="5"/>
    <x v="5"/>
  </r>
  <r>
    <n v="82"/>
    <d v="2072-07-11T00:00:00"/>
    <s v="MC-29"/>
    <s v="52.06S, 151.33E"/>
    <n v="67"/>
    <n v="26004"/>
    <n v="26004"/>
    <x v="3"/>
    <s v="Phoenix 7"/>
    <n v="2068"/>
    <x v="5"/>
    <x v="6"/>
  </r>
  <r>
    <n v="97"/>
    <d v="2072-09-02T00:00:00"/>
    <s v="MC-04"/>
    <s v="63.33N, 23.60W"/>
    <n v="188"/>
    <n v="2880"/>
    <n v="0"/>
    <x v="7"/>
    <s v="Perseverance 4"/>
    <n v="2069"/>
    <x v="5"/>
    <x v="5"/>
  </r>
  <r>
    <n v="84"/>
    <d v="2072-05-25T00:00:00"/>
    <s v="MC-06"/>
    <s v="49.54N, 119.10E"/>
    <n v="54"/>
    <n v="26004"/>
    <n v="26004"/>
    <x v="8"/>
    <s v="Phoenix 12"/>
    <n v="2069"/>
    <x v="5"/>
    <x v="5"/>
  </r>
  <r>
    <n v="18"/>
    <d v="2060-03-11T00:00:00"/>
    <s v="MC-16"/>
    <s v="28.28S, 178.85W"/>
    <n v="221"/>
    <n v="3612"/>
    <n v="0"/>
    <x v="21"/>
    <s v="Viking 10"/>
    <n v="2055"/>
    <x v="14"/>
    <x v="3"/>
  </r>
  <r>
    <n v="50"/>
    <d v="2065-05-01T00:00:00"/>
    <s v="MC-15"/>
    <s v="27.98N, 145.48E"/>
    <n v="45"/>
    <n v="7512"/>
    <n v="7512"/>
    <x v="12"/>
    <s v="Opportunity 2"/>
    <n v="2064"/>
    <x v="13"/>
    <x v="4"/>
  </r>
  <r>
    <n v="10"/>
    <d v="2060-08-09T00:00:00"/>
    <s v="MC-18"/>
    <s v="8.08S, 59.98W"/>
    <n v="447"/>
    <n v="1656"/>
    <n v="0"/>
    <x v="25"/>
    <s v="Mariner 15"/>
    <n v="2054"/>
    <x v="14"/>
    <x v="7"/>
  </r>
  <r>
    <n v="52"/>
    <d v="2070-04-20T00:00:00"/>
    <s v="MC-09"/>
    <s v="26.18N, 108.66W"/>
    <n v="75"/>
    <n v="5076"/>
    <n v="5076"/>
    <x v="5"/>
    <s v="Opportunity 4"/>
    <n v="2065"/>
    <x v="10"/>
    <x v="3"/>
  </r>
  <r>
    <n v="55"/>
    <d v="2067-06-07T00:00:00"/>
    <s v="MC-15"/>
    <s v="26.34N, 162.98E"/>
    <n v="63"/>
    <n v="1788"/>
    <n v="1788"/>
    <x v="12"/>
    <s v="Opportunity 7"/>
    <n v="2066"/>
    <x v="8"/>
    <x v="4"/>
  </r>
  <r>
    <n v="54"/>
    <d v="2068-04-03T00:00:00"/>
    <s v="MC-14"/>
    <s v="27.15N, 99.75E"/>
    <n v="50"/>
    <n v="3022"/>
    <n v="3022"/>
    <x v="1"/>
    <s v="Opportunity 6"/>
    <n v="2065"/>
    <x v="18"/>
    <x v="5"/>
  </r>
  <r>
    <n v="70"/>
    <d v="2071-01-13T00:00:00"/>
    <s v="MC-18"/>
    <s v="19.83S, 47.37W"/>
    <n v="447"/>
    <n v="8255"/>
    <n v="0"/>
    <x v="25"/>
    <s v="Rosetta 14"/>
    <n v="2069"/>
    <x v="19"/>
    <x v="1"/>
  </r>
  <r>
    <n v="52"/>
    <d v="2068-01-21T00:00:00"/>
    <s v="MC-16"/>
    <s v="15.72S, 139.64W"/>
    <n v="39"/>
    <n v="6205"/>
    <n v="6205"/>
    <x v="21"/>
    <s v="Opportunity 4"/>
    <n v="2065"/>
    <x v="18"/>
    <x v="5"/>
  </r>
  <r>
    <n v="9"/>
    <d v="2060-01-05T00:00:00"/>
    <s v="MC-26"/>
    <s v="40.41S, 28.39W"/>
    <n v="30"/>
    <n v="1526"/>
    <n v="1526"/>
    <x v="13"/>
    <s v="Mariner 14"/>
    <n v="2054"/>
    <x v="14"/>
    <x v="7"/>
  </r>
  <r>
    <n v="49"/>
    <d v="2068-03-04T00:00:00"/>
    <s v="MC-26"/>
    <s v="38.06S, 34.64W"/>
    <n v="447"/>
    <n v="756"/>
    <n v="0"/>
    <x v="13"/>
    <s v="Spirit 16"/>
    <n v="2066"/>
    <x v="18"/>
    <x v="1"/>
  </r>
  <r>
    <n v="39"/>
    <d v="2066-01-12T00:00:00"/>
    <s v="MC-24"/>
    <s v="60.62S, 174.70W"/>
    <n v="157"/>
    <n v="3461"/>
    <n v="0"/>
    <x v="10"/>
    <s v="Pathfinder 9"/>
    <n v="2062"/>
    <x v="17"/>
    <x v="6"/>
  </r>
  <r>
    <n v="97"/>
    <d v="2072-06-11T00:00:00"/>
    <s v="MC-01"/>
    <s v="80.39N, 12.85W"/>
    <n v="36"/>
    <n v="2739"/>
    <n v="2739"/>
    <x v="19"/>
    <s v="Perseverance 4"/>
    <n v="2069"/>
    <x v="5"/>
    <x v="5"/>
  </r>
  <r>
    <n v="24"/>
    <d v="2056-04-25T00:00:00"/>
    <s v="MC-23"/>
    <s v="28.29S, 137.50E"/>
    <n v="117"/>
    <n v="3919"/>
    <n v="0"/>
    <x v="6"/>
    <s v="Phobos 3"/>
    <n v="2053"/>
    <x v="1"/>
    <x v="5"/>
  </r>
  <r>
    <n v="55"/>
    <d v="2073-02-21T00:00:00"/>
    <s v="MC-07"/>
    <s v="58.52N, 155.41E"/>
    <n v="365"/>
    <n v="7752"/>
    <n v="0"/>
    <x v="4"/>
    <s v="Opportunity 7"/>
    <n v="2066"/>
    <x v="24"/>
    <x v="0"/>
  </r>
  <r>
    <n v="39"/>
    <d v="2063-07-22T00:00:00"/>
    <s v="MC-24"/>
    <s v="53.58S, 168.38W"/>
    <n v="47"/>
    <n v="1396"/>
    <n v="1396"/>
    <x v="10"/>
    <s v="Pathfinder 9"/>
    <n v="2062"/>
    <x v="23"/>
    <x v="4"/>
  </r>
  <r>
    <n v="27"/>
    <d v="2059-06-23T00:00:00"/>
    <s v="MC-28"/>
    <s v="59.71S, 77.91E"/>
    <n v="52"/>
    <n v="3461"/>
    <n v="3461"/>
    <x v="18"/>
    <s v="Phobos 6"/>
    <n v="2054"/>
    <x v="3"/>
    <x v="3"/>
  </r>
  <r>
    <n v="34"/>
    <d v="2064-12-29T00:00:00"/>
    <s v="MC-14"/>
    <s v="8.40N, 101.51E"/>
    <n v="188"/>
    <n v="883"/>
    <n v="0"/>
    <x v="1"/>
    <s v="Deimos 14"/>
    <n v="2060"/>
    <x v="15"/>
    <x v="6"/>
  </r>
  <r>
    <n v="98"/>
    <d v="2073-08-05T00:00:00"/>
    <s v="MC-21"/>
    <s v="26.95S, 82.88E"/>
    <n v="20"/>
    <n v="1138"/>
    <n v="1138"/>
    <x v="27"/>
    <s v="Perseverance 5"/>
    <n v="2070"/>
    <x v="24"/>
    <x v="5"/>
  </r>
  <r>
    <n v="8"/>
    <d v="2055-09-06T00:00:00"/>
    <s v="MC-27"/>
    <s v="47.20S, 3.13E"/>
    <n v="41"/>
    <n v="13527"/>
    <n v="13527"/>
    <x v="17"/>
    <s v="Mariner 13"/>
    <n v="2053"/>
    <x v="9"/>
    <x v="1"/>
  </r>
  <r>
    <n v="27"/>
    <d v="2064-05-06T00:00:00"/>
    <s v="MC-30"/>
    <s v="84.83S, 98.75E"/>
    <n v="221"/>
    <n v="7279"/>
    <n v="0"/>
    <x v="15"/>
    <s v="Phobos 6"/>
    <n v="2054"/>
    <x v="15"/>
    <x v="2"/>
  </r>
  <r>
    <n v="8"/>
    <d v="2055-10-18T00:00:00"/>
    <s v="MC-27"/>
    <s v="44.08S, 18.07E"/>
    <n v="90"/>
    <n v="12605"/>
    <n v="12605"/>
    <x v="17"/>
    <s v="Mariner 13"/>
    <n v="2053"/>
    <x v="9"/>
    <x v="1"/>
  </r>
  <r>
    <n v="49"/>
    <d v="2068-04-04T00:00:00"/>
    <s v="MC-26"/>
    <s v="35.14S, 17.75W"/>
    <n v="221"/>
    <n v="6409"/>
    <n v="0"/>
    <x v="13"/>
    <s v="Spirit 16"/>
    <n v="2066"/>
    <x v="18"/>
    <x v="1"/>
  </r>
  <r>
    <n v="26"/>
    <d v="2058-10-29T00:00:00"/>
    <s v="MC-27"/>
    <s v="34.34S, 52.37E"/>
    <n v="15"/>
    <n v="17000"/>
    <n v="17000"/>
    <x v="17"/>
    <s v="Phobos 5"/>
    <n v="2054"/>
    <x v="4"/>
    <x v="6"/>
  </r>
  <r>
    <n v="56"/>
    <d v="2069-11-13T00:00:00"/>
    <s v="MC-18"/>
    <s v="20.89S, 68.29W"/>
    <n v="93"/>
    <n v="5622"/>
    <n v="5622"/>
    <x v="25"/>
    <s v="Opportunity 10"/>
    <n v="2067"/>
    <x v="12"/>
    <x v="1"/>
  </r>
  <r>
    <n v="94"/>
    <d v="2069-03-02T00:00:00"/>
    <s v="MC-29"/>
    <s v="52.94S, 130.90E"/>
    <n v="54"/>
    <n v="883"/>
    <n v="883"/>
    <x v="3"/>
    <s v="Dawn 4"/>
    <n v="2066"/>
    <x v="12"/>
    <x v="5"/>
  </r>
  <r>
    <n v="54"/>
    <d v="2067-03-05T00:00:00"/>
    <s v="MC-14"/>
    <s v="17.46N, 113.68E"/>
    <n v="241"/>
    <n v="5436"/>
    <n v="0"/>
    <x v="1"/>
    <s v="Opportunity 6"/>
    <n v="2065"/>
    <x v="8"/>
    <x v="1"/>
  </r>
  <r>
    <n v="67"/>
    <d v="2071-01-29T00:00:00"/>
    <s v="MC-25"/>
    <s v="38.54S, 84.49W"/>
    <n v="204"/>
    <n v="19313"/>
    <n v="0"/>
    <x v="16"/>
    <s v="Rosetta 10"/>
    <n v="2068"/>
    <x v="19"/>
    <x v="5"/>
  </r>
  <r>
    <n v="63"/>
    <d v="2067-11-25T00:00:00"/>
    <s v="MC-30"/>
    <s v="69.89S, 98.65E"/>
    <n v="11"/>
    <n v="3022"/>
    <n v="3022"/>
    <x v="15"/>
    <s v="Rosetta 3"/>
    <n v="2066"/>
    <x v="8"/>
    <x v="4"/>
  </r>
  <r>
    <n v="76"/>
    <d v="2074-07-07T00:00:00"/>
    <s v="MC-07"/>
    <s v="33.18N, 176.84E"/>
    <n v="117"/>
    <n v="12605"/>
    <n v="0"/>
    <x v="4"/>
    <s v="Rosetta 25"/>
    <n v="2072"/>
    <x v="11"/>
    <x v="1"/>
  </r>
  <r>
    <n v="16"/>
    <d v="2055-08-03T00:00:00"/>
    <s v="MC-25"/>
    <s v="46.64S, 106.91W"/>
    <n v="90"/>
    <n v="3919"/>
    <n v="3919"/>
    <x v="16"/>
    <s v="Viking 7"/>
    <n v="2054"/>
    <x v="9"/>
    <x v="4"/>
  </r>
  <r>
    <n v="17"/>
    <d v="2061-07-10T00:00:00"/>
    <s v="MC-06"/>
    <s v="39.23N, 86.99E"/>
    <n v="82"/>
    <n v="2880"/>
    <n v="2880"/>
    <x v="8"/>
    <s v="Viking 8"/>
    <n v="2054"/>
    <x v="0"/>
    <x v="0"/>
  </r>
  <r>
    <n v="26"/>
    <d v="2059-03-06T00:00:00"/>
    <s v="MC-28"/>
    <s v="33.51S, 75.29E"/>
    <n v="45"/>
    <n v="18486"/>
    <n v="18486"/>
    <x v="18"/>
    <s v="Phobos 5"/>
    <n v="2054"/>
    <x v="3"/>
    <x v="3"/>
  </r>
  <r>
    <n v="9"/>
    <d v="2059-01-25T00:00:00"/>
    <s v="MC-11"/>
    <s v="2.66N, 7.54W"/>
    <n v="70"/>
    <n v="3461"/>
    <n v="3461"/>
    <x v="22"/>
    <s v="Mariner 14"/>
    <n v="2054"/>
    <x v="3"/>
    <x v="3"/>
  </r>
  <r>
    <n v="4"/>
    <d v="2057-03-17T00:00:00"/>
    <s v="MC-26"/>
    <s v="58.63S, 42.39W"/>
    <n v="61"/>
    <n v="4731"/>
    <n v="4731"/>
    <x v="13"/>
    <s v="Mariner 9"/>
    <n v="2051"/>
    <x v="16"/>
    <x v="7"/>
  </r>
  <r>
    <n v="19"/>
    <d v="2057-04-10T00:00:00"/>
    <s v="MC-07"/>
    <s v="39.21N, 156.53E"/>
    <n v="96"/>
    <n v="7052"/>
    <n v="7052"/>
    <x v="4"/>
    <s v="Viking 13"/>
    <n v="2056"/>
    <x v="16"/>
    <x v="4"/>
  </r>
  <r>
    <n v="47"/>
    <d v="2070-04-18T00:00:00"/>
    <s v="MC-11"/>
    <s v="3.76N, 20.20W"/>
    <n v="65"/>
    <n v="6205"/>
    <n v="6205"/>
    <x v="22"/>
    <s v="Spirit 14"/>
    <n v="2065"/>
    <x v="10"/>
    <x v="3"/>
  </r>
  <r>
    <n v="4"/>
    <d v="2056-09-22T00:00:00"/>
    <s v="MC-19"/>
    <s v="26.08S, 33.61W"/>
    <n v="152"/>
    <n v="1656"/>
    <n v="0"/>
    <x v="14"/>
    <s v="Mariner 9"/>
    <n v="2051"/>
    <x v="1"/>
    <x v="3"/>
  </r>
  <r>
    <n v="94"/>
    <d v="2073-02-11T00:00:00"/>
    <s v="MC-29"/>
    <s v="64.90S, 134.68E"/>
    <n v="120"/>
    <n v="23366"/>
    <n v="0"/>
    <x v="3"/>
    <s v="Dawn 4"/>
    <n v="2066"/>
    <x v="24"/>
    <x v="0"/>
  </r>
  <r>
    <n v="85"/>
    <d v="2075-01-12T00:00:00"/>
    <s v="MC-22"/>
    <s v="7.68S, 104.87E"/>
    <n v="307"/>
    <n v="883"/>
    <n v="0"/>
    <x v="9"/>
    <s v="Phoenix 13"/>
    <n v="2070"/>
    <x v="2"/>
    <x v="3"/>
  </r>
  <r>
    <n v="56"/>
    <d v="2073-06-30T00:00:00"/>
    <s v="MC-18"/>
    <s v="19.87S, 73.41W"/>
    <n v="37"/>
    <n v="8255"/>
    <n v="8255"/>
    <x v="25"/>
    <s v="Opportunity 10"/>
    <n v="2067"/>
    <x v="24"/>
    <x v="7"/>
  </r>
  <r>
    <n v="20"/>
    <d v="2058-06-17T00:00:00"/>
    <s v="MC-28"/>
    <s v="38.68S, 67.94E"/>
    <n v="85"/>
    <n v="11771"/>
    <n v="11771"/>
    <x v="18"/>
    <s v="Viking 15"/>
    <n v="2056"/>
    <x v="4"/>
    <x v="1"/>
  </r>
  <r>
    <n v="32"/>
    <d v="2064-02-16T00:00:00"/>
    <s v="MC-25"/>
    <s v="33.55S, 111.58W"/>
    <n v="39"/>
    <n v="19313"/>
    <n v="19313"/>
    <x v="16"/>
    <s v="Deimos 11"/>
    <n v="2059"/>
    <x v="15"/>
    <x v="3"/>
  </r>
  <r>
    <n v="89"/>
    <d v="2074-05-07T00:00:00"/>
    <s v="MC-25"/>
    <s v="63.09S, 114.15W"/>
    <n v="181"/>
    <n v="10654"/>
    <n v="0"/>
    <x v="16"/>
    <s v="Phoenix 22"/>
    <n v="2072"/>
    <x v="11"/>
    <x v="1"/>
  </r>
  <r>
    <n v="66"/>
    <d v="2070-08-28T00:00:00"/>
    <s v="MC-23"/>
    <s v="2.49S, 141.19E"/>
    <n v="65"/>
    <n v="3612"/>
    <n v="3612"/>
    <x v="6"/>
    <s v="Rosetta 9"/>
    <n v="2067"/>
    <x v="10"/>
    <x v="5"/>
  </r>
  <r>
    <n v="39"/>
    <d v="2064-05-25T00:00:00"/>
    <s v="MC-29"/>
    <s v="46.01S, 177.04E"/>
    <n v="109"/>
    <n v="1010"/>
    <n v="0"/>
    <x v="3"/>
    <s v="Pathfinder 9"/>
    <n v="2062"/>
    <x v="15"/>
    <x v="1"/>
  </r>
  <r>
    <n v="26"/>
    <d v="2055-12-30T00:00:00"/>
    <s v="MC-28"/>
    <s v="50.06S, 83.00E"/>
    <n v="59"/>
    <n v="5436"/>
    <n v="5436"/>
    <x v="18"/>
    <s v="Phobos 5"/>
    <n v="2054"/>
    <x v="9"/>
    <x v="4"/>
  </r>
  <r>
    <n v="10"/>
    <d v="2059-05-01T00:00:00"/>
    <s v="MC-19"/>
    <s v="19.25S, 35.27W"/>
    <n v="59"/>
    <n v="6006"/>
    <n v="6006"/>
    <x v="14"/>
    <s v="Mariner 15"/>
    <n v="2054"/>
    <x v="3"/>
    <x v="3"/>
  </r>
  <r>
    <n v="38"/>
    <d v="2063-07-13T00:00:00"/>
    <s v="MC-02"/>
    <s v="62.12N, 128.42W"/>
    <n v="147"/>
    <n v="4731"/>
    <n v="0"/>
    <x v="29"/>
    <s v="Pathfinder 7"/>
    <n v="2062"/>
    <x v="23"/>
    <x v="4"/>
  </r>
  <r>
    <n v="32"/>
    <d v="2063-01-27T00:00:00"/>
    <s v="MC-25"/>
    <s v="47.48S, 93.91W"/>
    <n v="14"/>
    <n v="4076"/>
    <n v="4076"/>
    <x v="16"/>
    <s v="Deimos 11"/>
    <n v="2059"/>
    <x v="23"/>
    <x v="6"/>
  </r>
  <r>
    <n v="42"/>
    <d v="2071-07-12T00:00:00"/>
    <s v="MC-07"/>
    <s v="43.73N, 173.22E"/>
    <n v="631"/>
    <n v="14551"/>
    <n v="0"/>
    <x v="4"/>
    <s v="Spirit 6"/>
    <n v="2063"/>
    <x v="19"/>
    <x v="8"/>
  </r>
  <r>
    <n v="77"/>
    <d v="2075-09-18T00:00:00"/>
    <s v="MC-22"/>
    <s v="14.94S, 112.53E"/>
    <n v="152"/>
    <n v="1267"/>
    <n v="0"/>
    <x v="9"/>
    <s v="Rosetta 27"/>
    <n v="2073"/>
    <x v="2"/>
    <x v="1"/>
  </r>
  <r>
    <n v="100"/>
    <d v="2074-03-28T00:00:00"/>
    <s v="MC-24"/>
    <s v="57.13S, 165.67W"/>
    <n v="188"/>
    <n v="4076"/>
    <n v="0"/>
    <x v="10"/>
    <s v="Perseverance 7"/>
    <n v="2070"/>
    <x v="11"/>
    <x v="6"/>
  </r>
  <r>
    <n v="5"/>
    <d v="2058-12-16T00:00:00"/>
    <s v="MC-13"/>
    <s v="24.06N, 63.26E"/>
    <n v="524"/>
    <n v="4563"/>
    <n v="0"/>
    <x v="0"/>
    <s v="Mariner 10"/>
    <n v="2051"/>
    <x v="4"/>
    <x v="0"/>
  </r>
  <r>
    <n v="45"/>
    <d v="2067-04-16T00:00:00"/>
    <s v="MC-21"/>
    <s v="12.85S, 75.44E"/>
    <n v="43"/>
    <n v="7512"/>
    <n v="7512"/>
    <x v="27"/>
    <s v="Spirit 12"/>
    <n v="2064"/>
    <x v="8"/>
    <x v="5"/>
  </r>
  <r>
    <n v="2"/>
    <d v="2051-04-19T00:00:00"/>
    <s v="MC-22"/>
    <s v="6.53S, 120.94E"/>
    <n v="147"/>
    <n v="5812"/>
    <n v="0"/>
    <x v="9"/>
    <s v="Mariner 6"/>
    <n v="2050"/>
    <x v="27"/>
    <x v="4"/>
  </r>
  <r>
    <n v="12"/>
    <d v="2057-10-27T00:00:00"/>
    <s v="MC-09"/>
    <s v="1.39N, 104.18W"/>
    <n v="365"/>
    <n v="3612"/>
    <n v="0"/>
    <x v="5"/>
    <s v="Mariner 20"/>
    <n v="2055"/>
    <x v="16"/>
    <x v="1"/>
  </r>
  <r>
    <n v="41"/>
    <d v="2064-12-17T00:00:00"/>
    <s v="MC-05"/>
    <s v="51.98N, 37.54E"/>
    <n v="50"/>
    <n v="1788"/>
    <n v="1788"/>
    <x v="2"/>
    <s v="Spirit 5"/>
    <n v="2063"/>
    <x v="15"/>
    <x v="4"/>
  </r>
  <r>
    <n v="89"/>
    <d v="2073-09-08T00:00:00"/>
    <s v="MC-25"/>
    <s v="52.04S, 108.34W"/>
    <n v="34"/>
    <n v="17718"/>
    <n v="17718"/>
    <x v="16"/>
    <s v="Phoenix 22"/>
    <n v="2072"/>
    <x v="24"/>
    <x v="4"/>
  </r>
  <r>
    <n v="77"/>
    <d v="2077-11-07T00:00:00"/>
    <s v="MC-22"/>
    <s v="24.94S, 96.01E"/>
    <n v="96"/>
    <n v="5436"/>
    <n v="5436"/>
    <x v="9"/>
    <s v="Rosetta 27"/>
    <n v="2073"/>
    <x v="25"/>
    <x v="6"/>
  </r>
  <r>
    <n v="28"/>
    <d v="2059-05-14T00:00:00"/>
    <s v="MC-30"/>
    <s v="75.76S, 43.00W"/>
    <n v="85"/>
    <n v="3313"/>
    <n v="3313"/>
    <x v="15"/>
    <s v="Deimos 3"/>
    <n v="2058"/>
    <x v="3"/>
    <x v="4"/>
  </r>
  <r>
    <n v="9"/>
    <d v="2055-11-11T00:00:00"/>
    <s v="MC-19"/>
    <s v="16.25S, 22.04W"/>
    <n v="524"/>
    <n v="5812"/>
    <n v="0"/>
    <x v="14"/>
    <s v="Mariner 14"/>
    <n v="2054"/>
    <x v="9"/>
    <x v="4"/>
  </r>
  <r>
    <n v="52"/>
    <d v="2069-11-17T00:00:00"/>
    <s v="MC-17"/>
    <s v="12.96S, 117.24W"/>
    <n v="1057"/>
    <n v="5812"/>
    <n v="0"/>
    <x v="20"/>
    <s v="Opportunity 4"/>
    <n v="2065"/>
    <x v="12"/>
    <x v="6"/>
  </r>
  <r>
    <n v="74"/>
    <d v="2073-11-13T00:00:00"/>
    <s v="MC-12"/>
    <s v="7.03N, 8.67E"/>
    <n v="157"/>
    <n v="3167"/>
    <n v="0"/>
    <x v="11"/>
    <s v="Rosetta 21"/>
    <n v="2071"/>
    <x v="24"/>
    <x v="1"/>
  </r>
  <r>
    <n v="5"/>
    <d v="2054-12-08T00:00:00"/>
    <s v="MC-12"/>
    <s v="11.17N, 39.44E"/>
    <n v="106"/>
    <n v="3461"/>
    <n v="0"/>
    <x v="11"/>
    <s v="Mariner 10"/>
    <n v="2051"/>
    <x v="21"/>
    <x v="5"/>
  </r>
  <r>
    <n v="3"/>
    <d v="2051-09-01T00:00:00"/>
    <s v="MC-24"/>
    <s v="57.87S, 132.24W"/>
    <n v="212"/>
    <n v="3313"/>
    <n v="0"/>
    <x v="10"/>
    <s v="Mariner 7"/>
    <n v="2050"/>
    <x v="27"/>
    <x v="4"/>
  </r>
  <r>
    <n v="53"/>
    <d v="2068-06-18T00:00:00"/>
    <s v="MC-24"/>
    <s v="59.33S, 153.44W"/>
    <n v="169"/>
    <n v="5622"/>
    <n v="0"/>
    <x v="10"/>
    <s v="Opportunity 5"/>
    <n v="2065"/>
    <x v="18"/>
    <x v="5"/>
  </r>
  <r>
    <n v="28"/>
    <d v="2060-05-03T00:00:00"/>
    <s v="MC-25"/>
    <s v="46.35S, 86.03W"/>
    <n v="117"/>
    <n v="9366"/>
    <n v="0"/>
    <x v="16"/>
    <s v="Deimos 3"/>
    <n v="2058"/>
    <x v="14"/>
    <x v="1"/>
  </r>
  <r>
    <n v="86"/>
    <d v="2072-04-12T00:00:00"/>
    <s v="MC-01"/>
    <s v="83.72N, 114.72E"/>
    <n v="47"/>
    <n v="7752"/>
    <n v="7752"/>
    <x v="19"/>
    <s v="Phoenix 16"/>
    <n v="2071"/>
    <x v="5"/>
    <x v="4"/>
  </r>
  <r>
    <n v="54"/>
    <d v="2068-09-29T00:00:00"/>
    <s v="MC-14"/>
    <s v="26.96N, 100.94E"/>
    <n v="147"/>
    <n v="883"/>
    <n v="0"/>
    <x v="1"/>
    <s v="Opportunity 6"/>
    <n v="2065"/>
    <x v="18"/>
    <x v="5"/>
  </r>
  <r>
    <n v="12"/>
    <d v="2058-05-04T00:00:00"/>
    <s v="MC-17"/>
    <s v="12.23S, 112.07W"/>
    <n v="113"/>
    <n v="3022"/>
    <n v="0"/>
    <x v="20"/>
    <s v="Mariner 20"/>
    <n v="2055"/>
    <x v="4"/>
    <x v="5"/>
  </r>
  <r>
    <n v="89"/>
    <d v="2075-05-03T00:00:00"/>
    <s v="MC-30"/>
    <s v="66.81S, 79.18W"/>
    <n v="572"/>
    <n v="11011"/>
    <n v="0"/>
    <x v="15"/>
    <s v="Phoenix 22"/>
    <n v="2072"/>
    <x v="2"/>
    <x v="5"/>
  </r>
  <r>
    <n v="32"/>
    <d v="2061-01-21T00:00:00"/>
    <s v="MC-25"/>
    <s v="45.04S, 92.81W"/>
    <n v="325"/>
    <n v="14025"/>
    <n v="0"/>
    <x v="16"/>
    <s v="Deimos 11"/>
    <n v="2059"/>
    <x v="0"/>
    <x v="1"/>
  </r>
  <r>
    <n v="19"/>
    <d v="2058-12-29T00:00:00"/>
    <s v="MC-07"/>
    <s v="51.04N, 149.25E"/>
    <n v="1270"/>
    <n v="6409"/>
    <n v="0"/>
    <x v="4"/>
    <s v="Viking 13"/>
    <n v="2056"/>
    <x v="4"/>
    <x v="1"/>
  </r>
  <r>
    <n v="76"/>
    <d v="2075-02-22T00:00:00"/>
    <s v="MC-07"/>
    <s v="41.62N, 150.53E"/>
    <n v="117"/>
    <n v="1138"/>
    <n v="0"/>
    <x v="4"/>
    <s v="Rosetta 25"/>
    <n v="2072"/>
    <x v="2"/>
    <x v="5"/>
  </r>
  <r>
    <n v="100"/>
    <d v="2074-07-02T00:00:00"/>
    <s v="MC-30"/>
    <s v="70.07S, 161.69W"/>
    <n v="231"/>
    <n v="9366"/>
    <n v="0"/>
    <x v="15"/>
    <s v="Perseverance 7"/>
    <n v="2070"/>
    <x v="11"/>
    <x v="6"/>
  </r>
  <r>
    <n v="98"/>
    <d v="2072-12-30T00:00:00"/>
    <s v="MC-28"/>
    <s v="31.00S, 74.72E"/>
    <n v="416"/>
    <n v="5812"/>
    <n v="0"/>
    <x v="18"/>
    <s v="Perseverance 5"/>
    <n v="2070"/>
    <x v="5"/>
    <x v="1"/>
  </r>
  <r>
    <n v="82"/>
    <d v="2070-09-18T00:00:00"/>
    <s v="MC-23"/>
    <s v="29.72S, 166.86E"/>
    <n v="96"/>
    <n v="4398"/>
    <n v="4398"/>
    <x v="6"/>
    <s v="Phoenix 7"/>
    <n v="2068"/>
    <x v="10"/>
    <x v="1"/>
  </r>
  <r>
    <n v="45"/>
    <d v="2066-07-15T00:00:00"/>
    <s v="MC-21"/>
    <s v="8.62S, 58.85E"/>
    <n v="365"/>
    <n v="2739"/>
    <n v="0"/>
    <x v="27"/>
    <s v="Spirit 12"/>
    <n v="2064"/>
    <x v="17"/>
    <x v="1"/>
  </r>
  <r>
    <n v="4"/>
    <d v="2056-04-23T00:00:00"/>
    <s v="MC-26"/>
    <s v="32.66S, 32.52W"/>
    <n v="12"/>
    <n v="3461"/>
    <n v="3461"/>
    <x v="13"/>
    <s v="Mariner 9"/>
    <n v="2051"/>
    <x v="1"/>
    <x v="3"/>
  </r>
  <r>
    <n v="31"/>
    <d v="2062-09-01T00:00:00"/>
    <s v="MC-01"/>
    <s v="72.51N, 91.60W"/>
    <n v="124"/>
    <n v="7752"/>
    <n v="0"/>
    <x v="19"/>
    <s v="Deimos 10"/>
    <n v="2059"/>
    <x v="20"/>
    <x v="5"/>
  </r>
  <r>
    <n v="55"/>
    <d v="2071-05-21T00:00:00"/>
    <s v="MC-07"/>
    <s v="31.34N, 128.61E"/>
    <n v="157"/>
    <n v="15109"/>
    <n v="0"/>
    <x v="4"/>
    <s v="Opportunity 7"/>
    <n v="2066"/>
    <x v="19"/>
    <x v="3"/>
  </r>
  <r>
    <n v="23"/>
    <d v="2057-12-01T00:00:00"/>
    <s v="MC-16"/>
    <s v="1.26S, 141.29W"/>
    <n v="221"/>
    <n v="1138"/>
    <n v="0"/>
    <x v="21"/>
    <s v="Phobos 2"/>
    <n v="2053"/>
    <x v="16"/>
    <x v="6"/>
  </r>
  <r>
    <n v="55"/>
    <d v="2069-02-28T00:00:00"/>
    <s v="MC-15"/>
    <s v="20.49N, 150.77E"/>
    <n v="15"/>
    <n v="4563"/>
    <n v="4563"/>
    <x v="12"/>
    <s v="Opportunity 7"/>
    <n v="2066"/>
    <x v="12"/>
    <x v="5"/>
  </r>
  <r>
    <n v="20"/>
    <d v="2060-04-03T00:00:00"/>
    <s v="MC-27"/>
    <s v="39.18S, 55.40E"/>
    <n v="482"/>
    <n v="10654"/>
    <n v="0"/>
    <x v="17"/>
    <s v="Viking 15"/>
    <n v="2056"/>
    <x v="14"/>
    <x v="6"/>
  </r>
  <r>
    <n v="27"/>
    <d v="2059-12-27T00:00:00"/>
    <s v="MC-28"/>
    <s v="64.15S, 92.53E"/>
    <n v="524"/>
    <n v="17000"/>
    <n v="0"/>
    <x v="18"/>
    <s v="Phobos 6"/>
    <n v="2054"/>
    <x v="3"/>
    <x v="3"/>
  </r>
  <r>
    <n v="26"/>
    <d v="2056-06-15T00:00:00"/>
    <s v="MC-27"/>
    <s v="62.10S, 53.67E"/>
    <n v="221"/>
    <n v="8519"/>
    <n v="0"/>
    <x v="17"/>
    <s v="Phobos 5"/>
    <n v="2054"/>
    <x v="1"/>
    <x v="1"/>
  </r>
  <r>
    <n v="10"/>
    <d v="2056-01-30T00:00:00"/>
    <s v="MC-25"/>
    <s v="42.95S, 73.24W"/>
    <n v="128"/>
    <n v="2188"/>
    <n v="0"/>
    <x v="16"/>
    <s v="Mariner 15"/>
    <n v="2054"/>
    <x v="1"/>
    <x v="1"/>
  </r>
  <r>
    <n v="98"/>
    <d v="2071-10-23T00:00:00"/>
    <s v="MC-28"/>
    <s v="40.78S, 71.94E"/>
    <n v="791"/>
    <n v="15109"/>
    <n v="0"/>
    <x v="18"/>
    <s v="Perseverance 5"/>
    <n v="2070"/>
    <x v="19"/>
    <x v="4"/>
  </r>
  <r>
    <n v="5"/>
    <d v="2056-09-21T00:00:00"/>
    <s v="MC-21"/>
    <s v="4.75S, 84.31E"/>
    <n v="61"/>
    <n v="1920"/>
    <n v="1920"/>
    <x v="27"/>
    <s v="Mariner 10"/>
    <n v="2051"/>
    <x v="1"/>
    <x v="3"/>
  </r>
  <r>
    <n v="42"/>
    <d v="2067-11-30T00:00:00"/>
    <s v="MC-15"/>
    <s v="24.50N, 141.82E"/>
    <n v="133"/>
    <n v="756"/>
    <n v="0"/>
    <x v="12"/>
    <s v="Spirit 6"/>
    <n v="2063"/>
    <x v="8"/>
    <x v="6"/>
  </r>
  <r>
    <n v="47"/>
    <d v="2075-04-13T00:00:00"/>
    <s v="MC-04"/>
    <s v="48.53N, 24.57W"/>
    <n v="45"/>
    <n v="2461"/>
    <n v="2461"/>
    <x v="7"/>
    <s v="Spirit 14"/>
    <n v="2065"/>
    <x v="2"/>
    <x v="2"/>
  </r>
  <r>
    <n v="44"/>
    <d v="2068-07-12T00:00:00"/>
    <s v="MC-06"/>
    <s v="46.18N, 107.63E"/>
    <n v="152"/>
    <n v="629"/>
    <n v="0"/>
    <x v="8"/>
    <s v="Spirit 11"/>
    <n v="2064"/>
    <x v="18"/>
    <x v="6"/>
  </r>
  <r>
    <n v="42"/>
    <d v="2066-04-17T00:00:00"/>
    <s v="MC-15"/>
    <s v="9.17N, 171.60E"/>
    <n v="1270"/>
    <n v="6006"/>
    <n v="0"/>
    <x v="12"/>
    <s v="Spirit 6"/>
    <n v="2063"/>
    <x v="17"/>
    <x v="5"/>
  </r>
  <r>
    <n v="24"/>
    <d v="2056-02-16T00:00:00"/>
    <s v="MC-29"/>
    <s v="41.10S, 126.52E"/>
    <n v="307"/>
    <n v="629"/>
    <n v="0"/>
    <x v="3"/>
    <s v="Phobos 3"/>
    <n v="2053"/>
    <x v="1"/>
    <x v="5"/>
  </r>
  <r>
    <n v="82"/>
    <d v="2071-11-27T00:00:00"/>
    <s v="MC-29"/>
    <s v="40.15S, 152.99E"/>
    <n v="45"/>
    <n v="12605"/>
    <n v="12605"/>
    <x v="3"/>
    <s v="Phoenix 7"/>
    <n v="2068"/>
    <x v="19"/>
    <x v="5"/>
  </r>
  <r>
    <n v="22"/>
    <d v="2055-08-09T00:00:00"/>
    <s v="MC-20"/>
    <s v="8.56S, 41.13E"/>
    <n v="142"/>
    <n v="756"/>
    <n v="0"/>
    <x v="26"/>
    <s v="Phobos 1"/>
    <n v="2053"/>
    <x v="9"/>
    <x v="1"/>
  </r>
  <r>
    <n v="5"/>
    <d v="2061-02-19T00:00:00"/>
    <s v="MC-13"/>
    <s v="17.76N, 61.43E"/>
    <n v="204"/>
    <n v="2599"/>
    <n v="0"/>
    <x v="0"/>
    <s v="Mariner 10"/>
    <n v="2051"/>
    <x v="0"/>
    <x v="2"/>
  </r>
  <r>
    <n v="86"/>
    <d v="2074-04-02T00:00:00"/>
    <s v="MC-01"/>
    <s v="84.12N, 124.70E"/>
    <n v="36"/>
    <n v="3167"/>
    <n v="3167"/>
    <x v="19"/>
    <s v="Phoenix 16"/>
    <n v="2071"/>
    <x v="11"/>
    <x v="5"/>
  </r>
  <r>
    <n v="98"/>
    <d v="2075-06-28T00:00:00"/>
    <s v="MC-28"/>
    <s v="57.82S, 93.92E"/>
    <n v="344"/>
    <n v="11382"/>
    <n v="0"/>
    <x v="18"/>
    <s v="Perseverance 5"/>
    <n v="2070"/>
    <x v="2"/>
    <x v="3"/>
  </r>
  <r>
    <n v="35"/>
    <d v="2061-06-19T00:00:00"/>
    <s v="MC-17"/>
    <s v="14.65S, 115.32W"/>
    <n v="702"/>
    <n v="10654"/>
    <n v="0"/>
    <x v="20"/>
    <s v="Pathfinder 2"/>
    <n v="2060"/>
    <x v="0"/>
    <x v="4"/>
  </r>
  <r>
    <n v="27"/>
    <d v="2062-12-08T00:00:00"/>
    <s v="MC-28"/>
    <s v="61.28S, 91.29E"/>
    <n v="7"/>
    <n v="4398"/>
    <n v="4398"/>
    <x v="18"/>
    <s v="Phobos 6"/>
    <n v="2054"/>
    <x v="20"/>
    <x v="8"/>
  </r>
  <r>
    <n v="77"/>
    <d v="2074-04-05T00:00:00"/>
    <s v="MC-22"/>
    <s v="12.33S, 111.01E"/>
    <n v="181"/>
    <n v="4563"/>
    <n v="0"/>
    <x v="9"/>
    <s v="Rosetta 27"/>
    <n v="2073"/>
    <x v="11"/>
    <x v="4"/>
  </r>
  <r>
    <n v="56"/>
    <d v="2069-04-30T00:00:00"/>
    <s v="MC-25"/>
    <s v="43.53S, 69.45W"/>
    <n v="41"/>
    <n v="14025"/>
    <n v="14025"/>
    <x v="16"/>
    <s v="Opportunity 10"/>
    <n v="2067"/>
    <x v="12"/>
    <x v="1"/>
  </r>
  <r>
    <n v="69"/>
    <d v="2072-06-03T00:00:00"/>
    <s v="MC-07"/>
    <s v="50.03N, 152.18E"/>
    <n v="24"/>
    <n v="35789"/>
    <n v="35789"/>
    <x v="4"/>
    <s v="Rosetta 13"/>
    <n v="2069"/>
    <x v="5"/>
    <x v="5"/>
  </r>
  <r>
    <n v="39"/>
    <d v="2068-06-11T00:00:00"/>
    <s v="MC-24"/>
    <s v="49.85S, 165.46W"/>
    <n v="59"/>
    <n v="5622"/>
    <n v="5622"/>
    <x v="10"/>
    <s v="Pathfinder 9"/>
    <n v="2062"/>
    <x v="18"/>
    <x v="7"/>
  </r>
  <r>
    <n v="41"/>
    <d v="2070-08-17T00:00:00"/>
    <s v="MC-05"/>
    <s v="50.67N, 37.03E"/>
    <n v="85"/>
    <n v="18486"/>
    <n v="18486"/>
    <x v="2"/>
    <s v="Spirit 5"/>
    <n v="2063"/>
    <x v="10"/>
    <x v="0"/>
  </r>
  <r>
    <n v="90"/>
    <d v="2073-07-19T00:00:00"/>
    <s v="MC-24"/>
    <s v="64.14S, 152.54W"/>
    <n v="231"/>
    <n v="9074"/>
    <n v="0"/>
    <x v="10"/>
    <s v="Phoenix 23"/>
    <n v="2072"/>
    <x v="24"/>
    <x v="4"/>
  </r>
  <r>
    <n v="79"/>
    <d v="2075-04-14T00:00:00"/>
    <s v="MC-14"/>
    <s v="8.43N, 107.25E"/>
    <n v="152"/>
    <n v="2880"/>
    <n v="0"/>
    <x v="1"/>
    <s v="Rosetta 29"/>
    <n v="2073"/>
    <x v="2"/>
    <x v="1"/>
  </r>
  <r>
    <n v="32"/>
    <d v="2062-12-13T00:00:00"/>
    <s v="MC-25"/>
    <s v="44.63S, 91.38W"/>
    <n v="142"/>
    <n v="26004"/>
    <n v="0"/>
    <x v="16"/>
    <s v="Deimos 11"/>
    <n v="2059"/>
    <x v="20"/>
    <x v="5"/>
  </r>
  <r>
    <n v="76"/>
    <d v="2078-12-18T00:00:00"/>
    <s v="MC-15"/>
    <s v="28.56N, 171.18E"/>
    <n v="39"/>
    <n v="16330"/>
    <n v="16330"/>
    <x v="12"/>
    <s v="Rosetta 25"/>
    <n v="2072"/>
    <x v="28"/>
    <x v="7"/>
  </r>
  <r>
    <n v="10"/>
    <d v="2062-06-27T00:00:00"/>
    <s v="MC-25"/>
    <s v="34.39S, 67.72W"/>
    <n v="181"/>
    <n v="5255"/>
    <n v="0"/>
    <x v="16"/>
    <s v="Mariner 15"/>
    <n v="2054"/>
    <x v="20"/>
    <x v="8"/>
  </r>
  <r>
    <n v="34"/>
    <d v="2062-10-07T00:00:00"/>
    <s v="MC-07"/>
    <s v="37.41N, 122.65E"/>
    <n v="325"/>
    <n v="24621"/>
    <n v="0"/>
    <x v="4"/>
    <s v="Deimos 14"/>
    <n v="2060"/>
    <x v="20"/>
    <x v="1"/>
  </r>
  <r>
    <n v="62"/>
    <d v="2068-12-10T00:00:00"/>
    <s v="MC-21"/>
    <s v="2.85S, 49.59E"/>
    <n v="169"/>
    <n v="5436"/>
    <n v="0"/>
    <x v="27"/>
    <s v="Rosetta 1"/>
    <n v="2065"/>
    <x v="18"/>
    <x v="5"/>
  </r>
  <r>
    <n v="66"/>
    <d v="2069-05-30T00:00:00"/>
    <s v="MC-07"/>
    <s v="34.48N, 154.95E"/>
    <n v="128"/>
    <n v="12178"/>
    <n v="0"/>
    <x v="4"/>
    <s v="Rosetta 9"/>
    <n v="2067"/>
    <x v="12"/>
    <x v="1"/>
  </r>
  <r>
    <n v="66"/>
    <d v="2072-10-09T00:00:00"/>
    <s v="MC-15"/>
    <s v="27.17N, 143.35E"/>
    <n v="30"/>
    <n v="2188"/>
    <n v="2188"/>
    <x v="12"/>
    <s v="Rosetta 9"/>
    <n v="2067"/>
    <x v="5"/>
    <x v="3"/>
  </r>
  <r>
    <n v="35"/>
    <d v="2064-11-13T00:00:00"/>
    <s v="MC-25"/>
    <s v="31.82S, 86.83W"/>
    <n v="57"/>
    <n v="2739"/>
    <n v="2739"/>
    <x v="16"/>
    <s v="Pathfinder 2"/>
    <n v="2060"/>
    <x v="15"/>
    <x v="6"/>
  </r>
  <r>
    <n v="77"/>
    <d v="2078-01-06T00:00:00"/>
    <s v="MC-28"/>
    <s v="36.39S, 105.41E"/>
    <n v="14"/>
    <n v="10313"/>
    <n v="10313"/>
    <x v="18"/>
    <s v="Rosetta 27"/>
    <n v="2073"/>
    <x v="28"/>
    <x v="3"/>
  </r>
  <r>
    <n v="55"/>
    <d v="2070-11-24T00:00:00"/>
    <s v="MC-14"/>
    <s v="17.06N, 131.22E"/>
    <n v="63"/>
    <n v="3919"/>
    <n v="3919"/>
    <x v="1"/>
    <s v="Opportunity 7"/>
    <n v="2066"/>
    <x v="10"/>
    <x v="6"/>
  </r>
  <r>
    <n v="86"/>
    <d v="2072-06-14T00:00:00"/>
    <s v="MC-06"/>
    <s v="63.90N, 99.05E"/>
    <n v="572"/>
    <n v="13527"/>
    <n v="0"/>
    <x v="8"/>
    <s v="Phoenix 16"/>
    <n v="2071"/>
    <x v="5"/>
    <x v="4"/>
  </r>
  <r>
    <n v="84"/>
    <d v="2072-09-29T00:00:00"/>
    <s v="MC-07"/>
    <s v="44.90N, 135.49E"/>
    <n v="905"/>
    <n v="29243"/>
    <n v="0"/>
    <x v="4"/>
    <s v="Phoenix 12"/>
    <n v="2069"/>
    <x v="5"/>
    <x v="5"/>
  </r>
  <r>
    <n v="2"/>
    <d v="2052-03-07T00:00:00"/>
    <s v="MC-15"/>
    <s v="1.53N, 142.37E"/>
    <n v="96"/>
    <n v="1138"/>
    <n v="1138"/>
    <x v="12"/>
    <s v="Mariner 6"/>
    <n v="2050"/>
    <x v="7"/>
    <x v="1"/>
  </r>
  <r>
    <n v="52"/>
    <d v="2072-08-29T00:00:00"/>
    <s v="MC-16"/>
    <s v="14.56S, 143.55W"/>
    <n v="204"/>
    <n v="3919"/>
    <n v="0"/>
    <x v="21"/>
    <s v="Opportunity 4"/>
    <n v="2065"/>
    <x v="5"/>
    <x v="0"/>
  </r>
  <r>
    <n v="83"/>
    <d v="2072-05-05T00:00:00"/>
    <s v="MC-01"/>
    <s v="67.44N, 77.55E"/>
    <n v="212"/>
    <n v="5436"/>
    <n v="0"/>
    <x v="19"/>
    <s v="Phoenix 11"/>
    <n v="2069"/>
    <x v="5"/>
    <x v="5"/>
  </r>
  <r>
    <n v="12"/>
    <d v="2056-05-31T00:00:00"/>
    <s v="MC-09"/>
    <s v="5.23N, 126.76W"/>
    <n v="106"/>
    <n v="5436"/>
    <n v="0"/>
    <x v="5"/>
    <s v="Mariner 20"/>
    <n v="2055"/>
    <x v="1"/>
    <x v="4"/>
  </r>
  <r>
    <n v="47"/>
    <d v="2075-03-07T00:00:00"/>
    <s v="MC-04"/>
    <s v="36.67N, 8.98W"/>
    <n v="34"/>
    <n v="1010"/>
    <n v="1010"/>
    <x v="7"/>
    <s v="Spirit 14"/>
    <n v="2065"/>
    <x v="2"/>
    <x v="2"/>
  </r>
  <r>
    <n v="27"/>
    <d v="2059-11-16T00:00:00"/>
    <s v="MC-30"/>
    <s v="70.15S, 76.87E"/>
    <n v="88"/>
    <n v="9074"/>
    <n v="9074"/>
    <x v="15"/>
    <s v="Phobos 6"/>
    <n v="2054"/>
    <x v="3"/>
    <x v="3"/>
  </r>
  <r>
    <n v="88"/>
    <d v="2072-09-11T00:00:00"/>
    <s v="MC-19"/>
    <s v="6.44S, 21.35W"/>
    <n v="252"/>
    <n v="5255"/>
    <n v="0"/>
    <x v="14"/>
    <s v="Phoenix 19"/>
    <n v="2071"/>
    <x v="5"/>
    <x v="4"/>
  </r>
  <r>
    <n v="52"/>
    <d v="2067-03-13T00:00:00"/>
    <s v="MC-09"/>
    <s v="14.26N, 100.20W"/>
    <n v="137"/>
    <n v="5255"/>
    <n v="0"/>
    <x v="5"/>
    <s v="Opportunity 4"/>
    <n v="2065"/>
    <x v="8"/>
    <x v="1"/>
  </r>
  <r>
    <n v="32"/>
    <d v="2063-11-23T00:00:00"/>
    <s v="MC-25"/>
    <s v="53.48S, 111.03W"/>
    <n v="50"/>
    <n v="63326"/>
    <n v="63326"/>
    <x v="16"/>
    <s v="Deimos 11"/>
    <n v="2059"/>
    <x v="23"/>
    <x v="6"/>
  </r>
  <r>
    <n v="77"/>
    <d v="2075-05-02T00:00:00"/>
    <s v="MC-28"/>
    <s v="39.57S, 96.47E"/>
    <n v="24"/>
    <n v="5255"/>
    <n v="5255"/>
    <x v="18"/>
    <s v="Rosetta 27"/>
    <n v="2073"/>
    <x v="2"/>
    <x v="1"/>
  </r>
  <r>
    <n v="31"/>
    <d v="2065-10-19T00:00:00"/>
    <s v="MC-03"/>
    <s v="63.04N, 84.63W"/>
    <n v="175"/>
    <n v="1920"/>
    <n v="0"/>
    <x v="24"/>
    <s v="Deimos 10"/>
    <n v="2059"/>
    <x v="13"/>
    <x v="7"/>
  </r>
  <r>
    <n v="48"/>
    <d v="2066-12-31T00:00:00"/>
    <s v="MC-07"/>
    <s v="45.70N, 134.85E"/>
    <n v="152"/>
    <n v="13527"/>
    <n v="0"/>
    <x v="4"/>
    <s v="Spirit 15"/>
    <n v="2066"/>
    <x v="17"/>
    <x v="9"/>
  </r>
  <r>
    <n v="26"/>
    <d v="2057-02-14T00:00:00"/>
    <s v="MC-28"/>
    <s v="43.53S, 64.32E"/>
    <n v="163"/>
    <n v="26004"/>
    <n v="0"/>
    <x v="18"/>
    <s v="Phobos 5"/>
    <n v="2054"/>
    <x v="16"/>
    <x v="5"/>
  </r>
  <r>
    <n v="72"/>
    <d v="2074-12-22T00:00:00"/>
    <s v="MC-25"/>
    <s v="36.07S, 112.82W"/>
    <n v="344"/>
    <n v="3313"/>
    <n v="0"/>
    <x v="16"/>
    <s v="Rosetta 16"/>
    <n v="2071"/>
    <x v="11"/>
    <x v="5"/>
  </r>
  <r>
    <n v="2"/>
    <d v="2057-09-15T00:00:00"/>
    <s v="MC-06"/>
    <s v="33.72N, 94.19E"/>
    <n v="292"/>
    <n v="1396"/>
    <n v="0"/>
    <x v="8"/>
    <s v="Mariner 6"/>
    <n v="2050"/>
    <x v="16"/>
    <x v="0"/>
  </r>
  <r>
    <n v="2"/>
    <d v="2054-12-22T00:00:00"/>
    <s v="MC-22"/>
    <s v="13.91S, 101.12E"/>
    <n v="1270"/>
    <n v="9366"/>
    <n v="0"/>
    <x v="9"/>
    <s v="Mariner 6"/>
    <n v="2050"/>
    <x v="21"/>
    <x v="6"/>
  </r>
  <r>
    <n v="17"/>
    <d v="2056-12-11T00:00:00"/>
    <s v="MC-13"/>
    <s v="6.28N, 78.69E"/>
    <n v="113"/>
    <n v="7052"/>
    <n v="0"/>
    <x v="0"/>
    <s v="Viking 8"/>
    <n v="2054"/>
    <x v="1"/>
    <x v="1"/>
  </r>
  <r>
    <n v="82"/>
    <d v="2070-05-12T00:00:00"/>
    <s v="MC-29"/>
    <s v="34.46S, 144.11E"/>
    <n v="36"/>
    <n v="18486"/>
    <n v="18486"/>
    <x v="3"/>
    <s v="Phoenix 7"/>
    <n v="2068"/>
    <x v="10"/>
    <x v="1"/>
  </r>
  <r>
    <n v="58"/>
    <d v="2069-11-21T00:00:00"/>
    <s v="MC-30"/>
    <s v="67.25S, 19.32W"/>
    <n v="117"/>
    <n v="38630"/>
    <n v="0"/>
    <x v="15"/>
    <s v="Opportunity 15"/>
    <n v="2068"/>
    <x v="12"/>
    <x v="4"/>
  </r>
  <r>
    <n v="10"/>
    <d v="2058-11-17T00:00:00"/>
    <s v="MC-25"/>
    <s v="48.58S, 70.68W"/>
    <n v="905"/>
    <n v="22220"/>
    <n v="0"/>
    <x v="16"/>
    <s v="Mariner 15"/>
    <n v="2054"/>
    <x v="4"/>
    <x v="6"/>
  </r>
  <r>
    <n v="47"/>
    <d v="2076-01-13T00:00:00"/>
    <s v="MC-04"/>
    <s v="32.38N, 40.18W"/>
    <n v="24"/>
    <n v="756"/>
    <n v="756"/>
    <x v="7"/>
    <s v="Spirit 14"/>
    <n v="2065"/>
    <x v="6"/>
    <x v="11"/>
  </r>
  <r>
    <n v="27"/>
    <d v="2060-08-06T00:00:00"/>
    <s v="MC-30"/>
    <s v="68.70S, 78.60E"/>
    <n v="365"/>
    <n v="45837"/>
    <n v="0"/>
    <x v="15"/>
    <s v="Phobos 6"/>
    <n v="2054"/>
    <x v="14"/>
    <x v="7"/>
  </r>
  <r>
    <n v="55"/>
    <d v="2071-04-19T00:00:00"/>
    <s v="MC-07"/>
    <s v="44.08N, 130.23E"/>
    <n v="63"/>
    <n v="7752"/>
    <n v="7752"/>
    <x v="4"/>
    <s v="Opportunity 7"/>
    <n v="2066"/>
    <x v="19"/>
    <x v="3"/>
  </r>
  <r>
    <n v="9"/>
    <d v="2057-03-15T00:00:00"/>
    <s v="MC-27"/>
    <s v="40.39S, 2.55E"/>
    <n v="100"/>
    <n v="4235"/>
    <n v="4235"/>
    <x v="17"/>
    <s v="Mariner 14"/>
    <n v="2054"/>
    <x v="16"/>
    <x v="5"/>
  </r>
  <r>
    <n v="98"/>
    <d v="2072-08-25T00:00:00"/>
    <s v="MC-28"/>
    <s v="39.85S, 90.74E"/>
    <n v="100"/>
    <n v="1656"/>
    <n v="1656"/>
    <x v="18"/>
    <s v="Perseverance 5"/>
    <n v="2070"/>
    <x v="5"/>
    <x v="1"/>
  </r>
  <r>
    <n v="78"/>
    <d v="2075-08-28T00:00:00"/>
    <s v="MC-08"/>
    <s v="6.96N, 162.13W"/>
    <n v="39"/>
    <n v="6409"/>
    <n v="6409"/>
    <x v="28"/>
    <s v="Rosetta 28"/>
    <n v="2073"/>
    <x v="2"/>
    <x v="1"/>
  </r>
  <r>
    <n v="11"/>
    <d v="2057-07-19T00:00:00"/>
    <s v="MC-26"/>
    <s v="53.44S, 32.99W"/>
    <n v="106"/>
    <n v="6006"/>
    <n v="0"/>
    <x v="13"/>
    <s v="Mariner 16"/>
    <n v="2055"/>
    <x v="16"/>
    <x v="1"/>
  </r>
  <r>
    <n v="27"/>
    <d v="2061-10-25T00:00:00"/>
    <s v="MC-30"/>
    <s v="85.18S, 94.29E"/>
    <n v="19"/>
    <n v="16330"/>
    <n v="16330"/>
    <x v="15"/>
    <s v="Phobos 6"/>
    <n v="2054"/>
    <x v="0"/>
    <x v="0"/>
  </r>
  <r>
    <n v="77"/>
    <d v="2076-05-06T00:00:00"/>
    <s v="MC-22"/>
    <s v="22.86S, 93.87E"/>
    <n v="24"/>
    <n v="1656"/>
    <n v="1656"/>
    <x v="9"/>
    <s v="Rosetta 27"/>
    <n v="2073"/>
    <x v="6"/>
    <x v="5"/>
  </r>
  <r>
    <n v="62"/>
    <d v="2068-06-17T00:00:00"/>
    <s v="MC-12"/>
    <s v="16.42N, 18.87E"/>
    <n v="67"/>
    <n v="8000"/>
    <n v="8000"/>
    <x v="11"/>
    <s v="Rosetta 1"/>
    <n v="2065"/>
    <x v="18"/>
    <x v="5"/>
  </r>
  <r>
    <n v="45"/>
    <d v="2065-07-08T00:00:00"/>
    <s v="MC-13"/>
    <s v="15.09N, 66.28E"/>
    <n v="90"/>
    <n v="1396"/>
    <n v="1396"/>
    <x v="0"/>
    <s v="Spirit 12"/>
    <n v="2064"/>
    <x v="13"/>
    <x v="4"/>
  </r>
  <r>
    <n v="45"/>
    <d v="2067-02-02T00:00:00"/>
    <s v="MC-21"/>
    <s v="13.46S, 73.35E"/>
    <n v="88"/>
    <n v="4076"/>
    <n v="4076"/>
    <x v="27"/>
    <s v="Spirit 12"/>
    <n v="2064"/>
    <x v="8"/>
    <x v="5"/>
  </r>
  <r>
    <n v="2"/>
    <d v="2056-04-08T00:00:00"/>
    <s v="MC-22"/>
    <s v="11.01S, 95.28E"/>
    <n v="96"/>
    <n v="883"/>
    <n v="883"/>
    <x v="9"/>
    <s v="Mariner 6"/>
    <n v="2050"/>
    <x v="1"/>
    <x v="7"/>
  </r>
  <r>
    <n v="2"/>
    <d v="2051-09-21T00:00:00"/>
    <s v="MC-23"/>
    <s v="14.59S, 138.00E"/>
    <n v="221"/>
    <n v="6618"/>
    <n v="0"/>
    <x v="6"/>
    <s v="Mariner 6"/>
    <n v="2050"/>
    <x v="27"/>
    <x v="4"/>
  </r>
  <r>
    <n v="44"/>
    <d v="2071-11-03T00:00:00"/>
    <s v="MC-01"/>
    <s v="78.38N, 146.34E"/>
    <n v="54"/>
    <n v="1920"/>
    <n v="1920"/>
    <x v="19"/>
    <s v="Spirit 11"/>
    <n v="2064"/>
    <x v="19"/>
    <x v="0"/>
  </r>
  <r>
    <n v="60"/>
    <d v="2070-08-30T00:00:00"/>
    <s v="MC-26"/>
    <s v="45.98S, 28.18W"/>
    <n v="124"/>
    <n v="33322"/>
    <n v="0"/>
    <x v="13"/>
    <s v="Opportunity 18"/>
    <n v="2069"/>
    <x v="10"/>
    <x v="4"/>
  </r>
  <r>
    <n v="26"/>
    <d v="2055-11-17T00:00:00"/>
    <s v="MC-30"/>
    <s v="67.02S, 58.43E"/>
    <n v="88"/>
    <n v="19313"/>
    <n v="19313"/>
    <x v="15"/>
    <s v="Phobos 5"/>
    <n v="2054"/>
    <x v="9"/>
    <x v="4"/>
  </r>
  <r>
    <n v="2"/>
    <d v="2054-11-10T00:00:00"/>
    <s v="MC-15"/>
    <s v="20.37N, 144.99E"/>
    <n v="61"/>
    <n v="8000"/>
    <n v="8000"/>
    <x v="12"/>
    <s v="Mariner 6"/>
    <n v="2050"/>
    <x v="21"/>
    <x v="6"/>
  </r>
  <r>
    <n v="2"/>
    <d v="2057-04-13T00:00:00"/>
    <s v="MC-23"/>
    <s v="12.70S, 143.33E"/>
    <n v="447"/>
    <n v="6006"/>
    <n v="0"/>
    <x v="6"/>
    <s v="Mariner 6"/>
    <n v="2050"/>
    <x v="16"/>
    <x v="0"/>
  </r>
  <r>
    <n v="98"/>
    <d v="2073-05-15T00:00:00"/>
    <s v="MC-28"/>
    <s v="41.61S, 97.58E"/>
    <n v="292"/>
    <n v="18486"/>
    <n v="0"/>
    <x v="18"/>
    <s v="Perseverance 5"/>
    <n v="2070"/>
    <x v="24"/>
    <x v="5"/>
  </r>
  <r>
    <n v="13"/>
    <d v="2053-11-19T00:00:00"/>
    <s v="MC-07"/>
    <s v="58.65N, 128.29E"/>
    <n v="90"/>
    <n v="5255"/>
    <n v="5255"/>
    <x v="4"/>
    <s v="Viking 2"/>
    <n v="2052"/>
    <x v="22"/>
    <x v="4"/>
  </r>
  <r>
    <n v="59"/>
    <d v="2069-11-24T00:00:00"/>
    <s v="MC-29"/>
    <s v="53.18S, 128.27E"/>
    <n v="905"/>
    <n v="10313"/>
    <n v="0"/>
    <x v="3"/>
    <s v="Opportunity 16"/>
    <n v="2068"/>
    <x v="12"/>
    <x v="4"/>
  </r>
  <r>
    <n v="42"/>
    <d v="2068-07-13T00:00:00"/>
    <s v="MC-02"/>
    <s v="46.62N, 176.95W"/>
    <n v="63"/>
    <n v="4902"/>
    <n v="4902"/>
    <x v="29"/>
    <s v="Spirit 6"/>
    <n v="2063"/>
    <x v="18"/>
    <x v="3"/>
  </r>
  <r>
    <n v="47"/>
    <d v="2068-01-30T00:00:00"/>
    <s v="MC-11"/>
    <s v="8.67N, 39.06W"/>
    <n v="188"/>
    <n v="4076"/>
    <n v="0"/>
    <x v="22"/>
    <s v="Spirit 14"/>
    <n v="2065"/>
    <x v="18"/>
    <x v="5"/>
  </r>
  <r>
    <n v="94"/>
    <d v="2070-10-24T00:00:00"/>
    <s v="MC-29"/>
    <s v="55.83S, 125.27E"/>
    <n v="36"/>
    <n v="23366"/>
    <n v="23366"/>
    <x v="3"/>
    <s v="Dawn 4"/>
    <n v="2066"/>
    <x v="10"/>
    <x v="6"/>
  </r>
  <r>
    <n v="6"/>
    <d v="2053-03-21T00:00:00"/>
    <s v="MC-01"/>
    <s v="70.64N, 161.36E"/>
    <n v="24"/>
    <n v="5255"/>
    <n v="5255"/>
    <x v="19"/>
    <s v="Mariner 11"/>
    <n v="2052"/>
    <x v="22"/>
    <x v="4"/>
  </r>
  <r>
    <n v="50"/>
    <d v="2065-04-03T00:00:00"/>
    <s v="MC-15"/>
    <s v="16.49N, 136.60E"/>
    <n v="100"/>
    <n v="6409"/>
    <n v="6409"/>
    <x v="12"/>
    <s v="Opportunity 2"/>
    <n v="2064"/>
    <x v="13"/>
    <x v="4"/>
  </r>
  <r>
    <n v="9"/>
    <d v="2060-05-19T00:00:00"/>
    <s v="MC-26"/>
    <s v="41.19S, 8.99W"/>
    <n v="9"/>
    <n v="10313"/>
    <n v="10313"/>
    <x v="13"/>
    <s v="Mariner 14"/>
    <n v="2054"/>
    <x v="14"/>
    <x v="7"/>
  </r>
  <r>
    <n v="75"/>
    <d v="2075-06-17T00:00:00"/>
    <s v="MC-28"/>
    <s v="46.80S, 106.83E"/>
    <n v="90"/>
    <n v="8519"/>
    <n v="8519"/>
    <x v="18"/>
    <s v="Rosetta 22"/>
    <n v="2071"/>
    <x v="2"/>
    <x v="6"/>
  </r>
  <r>
    <n v="4"/>
    <d v="2056-09-03T00:00:00"/>
    <s v="MC-26"/>
    <s v="48.46S, 31.20W"/>
    <n v="59"/>
    <n v="18486"/>
    <n v="18486"/>
    <x v="13"/>
    <s v="Mariner 9"/>
    <n v="2051"/>
    <x v="1"/>
    <x v="3"/>
  </r>
  <r>
    <n v="5"/>
    <d v="2060-02-16T00:00:00"/>
    <s v="MC-21"/>
    <s v="13.34S, 80.72E"/>
    <n v="41"/>
    <n v="5436"/>
    <n v="5436"/>
    <x v="27"/>
    <s v="Mariner 10"/>
    <n v="2051"/>
    <x v="14"/>
    <x v="10"/>
  </r>
  <r>
    <n v="5"/>
    <d v="2053-08-04T00:00:00"/>
    <s v="MC-21"/>
    <s v="6.54S, 80.82E"/>
    <n v="65"/>
    <n v="5436"/>
    <n v="5436"/>
    <x v="27"/>
    <s v="Mariner 10"/>
    <n v="2051"/>
    <x v="22"/>
    <x v="1"/>
  </r>
  <r>
    <n v="53"/>
    <d v="2068-11-03T00:00:00"/>
    <s v="MC-30"/>
    <s v="88.60S, 178.38W"/>
    <n v="96"/>
    <n v="14551"/>
    <n v="14551"/>
    <x v="15"/>
    <s v="Opportunity 5"/>
    <n v="2065"/>
    <x v="18"/>
    <x v="5"/>
  </r>
  <r>
    <n v="32"/>
    <d v="2063-12-21T00:00:00"/>
    <s v="MC-25"/>
    <s v="33.90S, 114.71W"/>
    <n v="133"/>
    <n v="2461"/>
    <n v="0"/>
    <x v="16"/>
    <s v="Deimos 11"/>
    <n v="2059"/>
    <x v="23"/>
    <x v="6"/>
  </r>
  <r>
    <n v="69"/>
    <d v="2076-05-08T00:00:00"/>
    <s v="MC-01"/>
    <s v="89.75N, 168.91E"/>
    <n v="11"/>
    <n v="10654"/>
    <n v="10654"/>
    <x v="19"/>
    <s v="Rosetta 13"/>
    <n v="2069"/>
    <x v="6"/>
    <x v="0"/>
  </r>
  <r>
    <n v="20"/>
    <d v="2060-01-31T00:00:00"/>
    <s v="MC-27"/>
    <s v="60.48S, 59.90E"/>
    <n v="365"/>
    <n v="11771"/>
    <n v="0"/>
    <x v="17"/>
    <s v="Viking 15"/>
    <n v="2056"/>
    <x v="14"/>
    <x v="6"/>
  </r>
  <r>
    <n v="23"/>
    <d v="2057-03-07T00:00:00"/>
    <s v="MC-16"/>
    <s v="3.21S, 174.40W"/>
    <n v="96"/>
    <n v="6006"/>
    <n v="6006"/>
    <x v="21"/>
    <s v="Phobos 2"/>
    <n v="2053"/>
    <x v="16"/>
    <x v="6"/>
  </r>
  <r>
    <n v="6"/>
    <d v="2053-04-22T00:00:00"/>
    <s v="MC-01"/>
    <s v="84.42N, 135.20E"/>
    <n v="30"/>
    <n v="1526"/>
    <n v="1526"/>
    <x v="19"/>
    <s v="Mariner 11"/>
    <n v="2052"/>
    <x v="22"/>
    <x v="4"/>
  </r>
  <r>
    <n v="55"/>
    <d v="2068-06-29T00:00:00"/>
    <s v="MC-07"/>
    <s v="42.70N, 131.38E"/>
    <n v="52"/>
    <n v="5255"/>
    <n v="5255"/>
    <x v="4"/>
    <s v="Opportunity 7"/>
    <n v="2066"/>
    <x v="18"/>
    <x v="1"/>
  </r>
  <r>
    <n v="100"/>
    <d v="2074-10-24T00:00:00"/>
    <s v="MC-24"/>
    <s v="48.54S, 145.59W"/>
    <n v="85"/>
    <n v="2324"/>
    <n v="2324"/>
    <x v="10"/>
    <s v="Perseverance 7"/>
    <n v="2070"/>
    <x v="11"/>
    <x v="6"/>
  </r>
  <r>
    <n v="98"/>
    <d v="2071-04-13T00:00:00"/>
    <s v="MC-28"/>
    <s v="47.67S, 83.43E"/>
    <n v="120"/>
    <n v="56210"/>
    <n v="0"/>
    <x v="18"/>
    <s v="Perseverance 5"/>
    <n v="2070"/>
    <x v="19"/>
    <x v="4"/>
  </r>
  <r>
    <n v="5"/>
    <d v="2053-06-26T00:00:00"/>
    <s v="MC-21"/>
    <s v="5.93S, 69.25E"/>
    <n v="163"/>
    <n v="5812"/>
    <n v="0"/>
    <x v="27"/>
    <s v="Mariner 10"/>
    <n v="2051"/>
    <x v="22"/>
    <x v="1"/>
  </r>
  <r>
    <n v="84"/>
    <d v="2072-07-21T00:00:00"/>
    <s v="MC-07"/>
    <s v="49.53N, 130.67E"/>
    <n v="124"/>
    <n v="56210"/>
    <n v="0"/>
    <x v="4"/>
    <s v="Phoenix 12"/>
    <n v="2069"/>
    <x v="5"/>
    <x v="5"/>
  </r>
  <r>
    <n v="7"/>
    <d v="2054-07-28T00:00:00"/>
    <s v="MC-04"/>
    <s v="47.12N, 59.34W"/>
    <n v="29"/>
    <n v="5812"/>
    <n v="5812"/>
    <x v="7"/>
    <s v="Mariner 12"/>
    <n v="2053"/>
    <x v="21"/>
    <x v="4"/>
  </r>
  <r>
    <n v="95"/>
    <d v="2071-08-01T00:00:00"/>
    <s v="MC-10"/>
    <s v="7.07N, 81.25W"/>
    <n v="70"/>
    <n v="5812"/>
    <n v="5812"/>
    <x v="23"/>
    <s v="Dawn 6"/>
    <n v="2067"/>
    <x v="19"/>
    <x v="6"/>
  </r>
  <r>
    <n v="86"/>
    <d v="2072-11-02T00:00:00"/>
    <s v="MC-06"/>
    <s v="53.40N, 111.26E"/>
    <n v="22"/>
    <n v="20205"/>
    <n v="20205"/>
    <x v="8"/>
    <s v="Phoenix 16"/>
    <n v="2071"/>
    <x v="5"/>
    <x v="4"/>
  </r>
  <r>
    <n v="82"/>
    <d v="2070-02-01T00:00:00"/>
    <s v="MC-29"/>
    <s v="38.90S, 143.56E"/>
    <n v="106"/>
    <n v="883"/>
    <n v="0"/>
    <x v="3"/>
    <s v="Phoenix 7"/>
    <n v="2068"/>
    <x v="10"/>
    <x v="1"/>
  </r>
  <r>
    <n v="47"/>
    <d v="2066-11-30T00:00:00"/>
    <s v="MC-04"/>
    <s v="47.63N, 24.78W"/>
    <n v="163"/>
    <n v="11382"/>
    <n v="0"/>
    <x v="7"/>
    <s v="Spirit 14"/>
    <n v="2065"/>
    <x v="17"/>
    <x v="4"/>
  </r>
  <r>
    <n v="10"/>
    <d v="2057-04-26T00:00:00"/>
    <s v="MC-25"/>
    <s v="43.25S, 76.61W"/>
    <n v="63"/>
    <n v="2461"/>
    <n v="2461"/>
    <x v="16"/>
    <s v="Mariner 15"/>
    <n v="2054"/>
    <x v="16"/>
    <x v="5"/>
  </r>
  <r>
    <n v="35"/>
    <d v="2064-02-04T00:00:00"/>
    <s v="MC-17"/>
    <s v="20.93S, 92.68W"/>
    <n v="572"/>
    <n v="10654"/>
    <n v="0"/>
    <x v="20"/>
    <s v="Pathfinder 2"/>
    <n v="2060"/>
    <x v="15"/>
    <x v="6"/>
  </r>
  <r>
    <n v="56"/>
    <d v="2069-06-12T00:00:00"/>
    <s v="MC-26"/>
    <s v="46.15S, 51.26W"/>
    <n v="32"/>
    <n v="3919"/>
    <n v="3919"/>
    <x v="13"/>
    <s v="Opportunity 10"/>
    <n v="2067"/>
    <x v="12"/>
    <x v="1"/>
  </r>
  <r>
    <n v="91"/>
    <d v="2073-12-28T00:00:00"/>
    <s v="MC-01"/>
    <s v="70.34N, 146.84W"/>
    <n v="24"/>
    <n v="9366"/>
    <n v="9366"/>
    <x v="19"/>
    <s v="Phoenix 27"/>
    <n v="2073"/>
    <x v="24"/>
    <x v="9"/>
  </r>
  <r>
    <n v="53"/>
    <d v="2068-02-05T00:00:00"/>
    <s v="MC-24"/>
    <s v="55.99S, 141.50W"/>
    <n v="196"/>
    <n v="1788"/>
    <n v="0"/>
    <x v="10"/>
    <s v="Opportunity 5"/>
    <n v="2065"/>
    <x v="18"/>
    <x v="5"/>
  </r>
  <r>
    <n v="23"/>
    <d v="2056-02-16T00:00:00"/>
    <s v="MC-24"/>
    <s v="40.94S, 159.17W"/>
    <n v="157"/>
    <n v="6618"/>
    <n v="0"/>
    <x v="10"/>
    <s v="Phobos 2"/>
    <n v="2053"/>
    <x v="1"/>
    <x v="5"/>
  </r>
  <r>
    <n v="19"/>
    <d v="2057-02-03T00:00:00"/>
    <s v="MC-07"/>
    <s v="57.80N, 163.40E"/>
    <n v="365"/>
    <n v="1138"/>
    <n v="0"/>
    <x v="4"/>
    <s v="Viking 13"/>
    <n v="2056"/>
    <x v="16"/>
    <x v="4"/>
  </r>
  <r>
    <n v="77"/>
    <d v="2076-11-16T00:00:00"/>
    <s v="MC-22"/>
    <s v="12.36S, 101.15E"/>
    <n v="52"/>
    <n v="3461"/>
    <n v="3461"/>
    <x v="9"/>
    <s v="Rosetta 27"/>
    <n v="2073"/>
    <x v="6"/>
    <x v="5"/>
  </r>
  <r>
    <n v="28"/>
    <d v="2060-12-26T00:00:00"/>
    <s v="MC-25"/>
    <s v="55.71S, 72.69W"/>
    <n v="572"/>
    <n v="38630"/>
    <n v="0"/>
    <x v="16"/>
    <s v="Deimos 3"/>
    <n v="2058"/>
    <x v="14"/>
    <x v="1"/>
  </r>
  <r>
    <n v="69"/>
    <d v="2070-01-22T00:00:00"/>
    <s v="MC-07"/>
    <s v="61.98N, 150.10E"/>
    <n v="416"/>
    <n v="17718"/>
    <n v="0"/>
    <x v="4"/>
    <s v="Rosetta 13"/>
    <n v="2069"/>
    <x v="10"/>
    <x v="4"/>
  </r>
  <r>
    <n v="74"/>
    <d v="2072-10-17T00:00:00"/>
    <s v="MC-12"/>
    <s v="16.87N, 11.77E"/>
    <n v="36"/>
    <n v="9366"/>
    <n v="9366"/>
    <x v="11"/>
    <s v="Rosetta 21"/>
    <n v="2071"/>
    <x v="5"/>
    <x v="4"/>
  </r>
  <r>
    <n v="56"/>
    <d v="2068-09-27T00:00:00"/>
    <s v="MC-18"/>
    <s v="27.61S, 58.88W"/>
    <n v="482"/>
    <n v="7512"/>
    <n v="0"/>
    <x v="25"/>
    <s v="Opportunity 10"/>
    <n v="2067"/>
    <x v="18"/>
    <x v="4"/>
  </r>
  <r>
    <n v="54"/>
    <d v="2068-06-20T00:00:00"/>
    <s v="MC-14"/>
    <s v="5.09N, 106.74E"/>
    <n v="175"/>
    <n v="4563"/>
    <n v="0"/>
    <x v="1"/>
    <s v="Opportunity 6"/>
    <n v="2065"/>
    <x v="18"/>
    <x v="5"/>
  </r>
  <r>
    <n v="55"/>
    <d v="2067-07-28T00:00:00"/>
    <s v="MC-15"/>
    <s v="23.35N, 142.76E"/>
    <n v="29"/>
    <n v="1656"/>
    <n v="1656"/>
    <x v="12"/>
    <s v="Opportunity 7"/>
    <n v="2066"/>
    <x v="8"/>
    <x v="4"/>
  </r>
  <r>
    <n v="47"/>
    <d v="2072-12-09T00:00:00"/>
    <s v="MC-11"/>
    <s v="28.37N, 21.35W"/>
    <n v="75"/>
    <n v="2324"/>
    <n v="2324"/>
    <x v="22"/>
    <s v="Spirit 14"/>
    <n v="2065"/>
    <x v="5"/>
    <x v="0"/>
  </r>
  <r>
    <n v="42"/>
    <d v="2070-10-22T00:00:00"/>
    <s v="MC-15"/>
    <s v="16.42N, 150.92E"/>
    <n v="175"/>
    <n v="10313"/>
    <n v="0"/>
    <x v="12"/>
    <s v="Spirit 6"/>
    <n v="2063"/>
    <x v="10"/>
    <x v="0"/>
  </r>
  <r>
    <n v="5"/>
    <d v="2058-04-23T00:00:00"/>
    <s v="MC-13"/>
    <s v="20.07N, 77.43E"/>
    <n v="59"/>
    <n v="8000"/>
    <n v="8000"/>
    <x v="0"/>
    <s v="Mariner 10"/>
    <n v="2051"/>
    <x v="4"/>
    <x v="0"/>
  </r>
  <r>
    <n v="77"/>
    <d v="2076-07-05T00:00:00"/>
    <s v="MC-28"/>
    <s v="40.73S, 102.85E"/>
    <n v="59"/>
    <n v="756"/>
    <n v="756"/>
    <x v="18"/>
    <s v="Rosetta 27"/>
    <n v="2073"/>
    <x v="6"/>
    <x v="5"/>
  </r>
  <r>
    <n v="101"/>
    <d v="2073-01-22T00:00:00"/>
    <s v="MC-07"/>
    <s v="64.40N, 164.58E"/>
    <n v="67"/>
    <n v="3461"/>
    <n v="3461"/>
    <x v="4"/>
    <s v="Perseverance 8"/>
    <n v="2071"/>
    <x v="24"/>
    <x v="1"/>
  </r>
  <r>
    <n v="89"/>
    <d v="2074-04-11T00:00:00"/>
    <s v="MC-25"/>
    <s v="48.29S, 106.52W"/>
    <n v="241"/>
    <n v="6832"/>
    <n v="0"/>
    <x v="16"/>
    <s v="Phoenix 22"/>
    <n v="2072"/>
    <x v="11"/>
    <x v="1"/>
  </r>
  <r>
    <n v="83"/>
    <d v="2071-09-10T00:00:00"/>
    <s v="MC-01"/>
    <s v="73.05N, 60.79E"/>
    <n v="70"/>
    <n v="1788"/>
    <n v="1788"/>
    <x v="19"/>
    <s v="Phoenix 11"/>
    <n v="2069"/>
    <x v="19"/>
    <x v="1"/>
  </r>
  <r>
    <n v="17"/>
    <d v="2056-01-26T00:00:00"/>
    <s v="MC-13"/>
    <s v="22.37N, 68.68E"/>
    <n v="47"/>
    <n v="2739"/>
    <n v="2739"/>
    <x v="0"/>
    <s v="Viking 8"/>
    <n v="2054"/>
    <x v="1"/>
    <x v="1"/>
  </r>
  <r>
    <n v="6"/>
    <d v="2053-06-16T00:00:00"/>
    <s v="MC-01"/>
    <s v="74.11N, 137.64E"/>
    <n v="24"/>
    <n v="33322"/>
    <n v="33322"/>
    <x v="19"/>
    <s v="Mariner 11"/>
    <n v="2052"/>
    <x v="22"/>
    <x v="4"/>
  </r>
  <r>
    <n v="47"/>
    <d v="2075-01-15T00:00:00"/>
    <s v="MC-04"/>
    <s v="38.22N, 28.11W"/>
    <n v="90"/>
    <n v="14551"/>
    <n v="14551"/>
    <x v="7"/>
    <s v="Spirit 14"/>
    <n v="2065"/>
    <x v="2"/>
    <x v="2"/>
  </r>
  <r>
    <n v="99"/>
    <d v="2073-06-07T00:00:00"/>
    <s v="MC-12"/>
    <s v="23.33N, 21.37E"/>
    <n v="631"/>
    <n v="4563"/>
    <n v="0"/>
    <x v="11"/>
    <s v="Perseverance 6"/>
    <n v="2070"/>
    <x v="24"/>
    <x v="5"/>
  </r>
  <r>
    <n v="6"/>
    <d v="2054-07-13T00:00:00"/>
    <s v="MC-01"/>
    <s v="68.33N, 161.93E"/>
    <n v="37"/>
    <n v="10654"/>
    <n v="10654"/>
    <x v="19"/>
    <s v="Mariner 11"/>
    <n v="2052"/>
    <x v="21"/>
    <x v="1"/>
  </r>
  <r>
    <n v="71"/>
    <d v="2072-10-04T00:00:00"/>
    <s v="MC-24"/>
    <s v="38.94S, 150.50W"/>
    <n v="241"/>
    <n v="7279"/>
    <n v="0"/>
    <x v="10"/>
    <s v="Rosetta 15"/>
    <n v="2070"/>
    <x v="5"/>
    <x v="1"/>
  </r>
  <r>
    <n v="9"/>
    <d v="2058-10-24T00:00:00"/>
    <s v="MC-26"/>
    <s v="35.74S, 18.12W"/>
    <n v="24"/>
    <n v="22220"/>
    <n v="22220"/>
    <x v="13"/>
    <s v="Mariner 14"/>
    <n v="2054"/>
    <x v="4"/>
    <x v="6"/>
  </r>
  <r>
    <n v="34"/>
    <d v="2065-07-04T00:00:00"/>
    <s v="MC-14"/>
    <s v="26.81N, 119.06E"/>
    <n v="39"/>
    <n v="3313"/>
    <n v="3313"/>
    <x v="1"/>
    <s v="Deimos 14"/>
    <n v="2060"/>
    <x v="13"/>
    <x v="3"/>
  </r>
  <r>
    <n v="85"/>
    <d v="2073-11-07T00:00:00"/>
    <s v="MC-21"/>
    <s v="6.14S, 77.73E"/>
    <n v="252"/>
    <n v="6006"/>
    <n v="0"/>
    <x v="27"/>
    <s v="Phoenix 13"/>
    <n v="2070"/>
    <x v="24"/>
    <x v="5"/>
  </r>
  <r>
    <n v="64"/>
    <d v="2068-02-07T00:00:00"/>
    <s v="MC-28"/>
    <s v="62.46S, 79.45E"/>
    <n v="24"/>
    <n v="24621"/>
    <n v="24621"/>
    <x v="18"/>
    <s v="Rosetta 7"/>
    <n v="2067"/>
    <x v="18"/>
    <x v="4"/>
  </r>
  <r>
    <n v="47"/>
    <d v="2071-11-30T00:00:00"/>
    <s v="MC-11"/>
    <s v="12.20N, 39.20W"/>
    <n v="82"/>
    <n v="5076"/>
    <n v="5076"/>
    <x v="22"/>
    <s v="Spirit 14"/>
    <n v="2065"/>
    <x v="19"/>
    <x v="7"/>
  </r>
  <r>
    <n v="26"/>
    <d v="2059-01-08T00:00:00"/>
    <s v="MC-28"/>
    <s v="44.83S, 78.87E"/>
    <n v="212"/>
    <n v="7512"/>
    <n v="0"/>
    <x v="18"/>
    <s v="Phobos 5"/>
    <n v="2054"/>
    <x v="3"/>
    <x v="3"/>
  </r>
  <r>
    <n v="94"/>
    <d v="2069-04-28T00:00:00"/>
    <s v="MC-29"/>
    <s v="46.75S, 129.00E"/>
    <n v="59"/>
    <n v="56210"/>
    <n v="56210"/>
    <x v="3"/>
    <s v="Dawn 4"/>
    <n v="2066"/>
    <x v="12"/>
    <x v="5"/>
  </r>
  <r>
    <n v="77"/>
    <d v="2077-01-08T00:00:00"/>
    <s v="MC-22"/>
    <s v="19.14S, 103.55E"/>
    <n v="24"/>
    <n v="1267"/>
    <n v="1267"/>
    <x v="9"/>
    <s v="Rosetta 27"/>
    <n v="2073"/>
    <x v="25"/>
    <x v="6"/>
  </r>
  <r>
    <n v="17"/>
    <d v="2062-08-22T00:00:00"/>
    <s v="MC-06"/>
    <s v="34.61N, 104.34E"/>
    <n v="124"/>
    <n v="5255"/>
    <n v="0"/>
    <x v="8"/>
    <s v="Viking 8"/>
    <n v="2054"/>
    <x v="20"/>
    <x v="8"/>
  </r>
  <r>
    <n v="75"/>
    <d v="2074-02-06T00:00:00"/>
    <s v="MC-29"/>
    <s v="59.20S, 128.86E"/>
    <n v="277"/>
    <n v="33322"/>
    <n v="0"/>
    <x v="3"/>
    <s v="Rosetta 22"/>
    <n v="2071"/>
    <x v="11"/>
    <x v="5"/>
  </r>
  <r>
    <n v="26"/>
    <d v="2058-02-21T00:00:00"/>
    <s v="MC-27"/>
    <s v="54.81S, 50.89E"/>
    <n v="41"/>
    <n v="5436"/>
    <n v="5436"/>
    <x v="17"/>
    <s v="Phobos 5"/>
    <n v="2054"/>
    <x v="4"/>
    <x v="6"/>
  </r>
  <r>
    <n v="32"/>
    <d v="2066-08-06T00:00:00"/>
    <s v="MC-25"/>
    <s v="50.70S, 111.93W"/>
    <n v="482"/>
    <n v="13527"/>
    <n v="0"/>
    <x v="16"/>
    <s v="Deimos 11"/>
    <n v="2059"/>
    <x v="17"/>
    <x v="0"/>
  </r>
  <r>
    <n v="15"/>
    <d v="2055-03-24T00:00:00"/>
    <s v="MC-16"/>
    <s v="28.35S, 174.36W"/>
    <n v="96"/>
    <n v="10654"/>
    <n v="10654"/>
    <x v="21"/>
    <s v="Viking 5"/>
    <n v="2053"/>
    <x v="9"/>
    <x v="1"/>
  </r>
  <r>
    <n v="29"/>
    <d v="2061-10-25T00:00:00"/>
    <s v="MC-16"/>
    <s v="25.97S, 157.63W"/>
    <n v="57"/>
    <n v="9985"/>
    <n v="9985"/>
    <x v="21"/>
    <s v="Deimos 4"/>
    <n v="2058"/>
    <x v="0"/>
    <x v="5"/>
  </r>
  <r>
    <n v="29"/>
    <d v="2059-07-26T00:00:00"/>
    <s v="MC-16"/>
    <s v="18.23S, 141.08W"/>
    <n v="63"/>
    <n v="1267"/>
    <n v="1267"/>
    <x v="21"/>
    <s v="Deimos 4"/>
    <n v="2058"/>
    <x v="3"/>
    <x v="4"/>
  </r>
  <r>
    <n v="83"/>
    <d v="2072-02-25T00:00:00"/>
    <s v="MC-01"/>
    <s v="72.75N, 78.29E"/>
    <n v="88"/>
    <n v="31157"/>
    <n v="31157"/>
    <x v="19"/>
    <s v="Phoenix 11"/>
    <n v="2069"/>
    <x v="5"/>
    <x v="5"/>
  </r>
  <r>
    <n v="33"/>
    <d v="2061-06-03T00:00:00"/>
    <s v="MC-05"/>
    <s v="59.35N, 45.28E"/>
    <n v="100"/>
    <n v="1010"/>
    <n v="1010"/>
    <x v="2"/>
    <s v="Deimos 13"/>
    <n v="2060"/>
    <x v="0"/>
    <x v="4"/>
  </r>
  <r>
    <n v="65"/>
    <d v="2069-08-07T00:00:00"/>
    <s v="MC-19"/>
    <s v="19.17S, 11.71W"/>
    <n v="221"/>
    <n v="3764"/>
    <n v="0"/>
    <x v="14"/>
    <s v="Rosetta 8"/>
    <n v="2067"/>
    <x v="12"/>
    <x v="1"/>
  </r>
  <r>
    <n v="24"/>
    <d v="2055-09-14T00:00:00"/>
    <s v="MC-22"/>
    <s v="28.90S, 124.21E"/>
    <n v="482"/>
    <n v="1267"/>
    <n v="0"/>
    <x v="9"/>
    <s v="Phobos 3"/>
    <n v="2053"/>
    <x v="9"/>
    <x v="1"/>
  </r>
  <r>
    <n v="92"/>
    <d v="2075-01-11T00:00:00"/>
    <s v="MC-01"/>
    <s v="68.63N, 62.23E"/>
    <n v="43"/>
    <n v="3612"/>
    <n v="3612"/>
    <x v="19"/>
    <s v="Phoenix 28"/>
    <n v="2073"/>
    <x v="2"/>
    <x v="1"/>
  </r>
  <r>
    <n v="17"/>
    <d v="2062-09-20T00:00:00"/>
    <s v="MC-06"/>
    <s v="43.37N, 99.20E"/>
    <n v="702"/>
    <n v="4563"/>
    <n v="0"/>
    <x v="8"/>
    <s v="Viking 8"/>
    <n v="2054"/>
    <x v="20"/>
    <x v="8"/>
  </r>
  <r>
    <n v="66"/>
    <d v="2071-08-23T00:00:00"/>
    <s v="MC-15"/>
    <s v="15.61N, 163.79E"/>
    <n v="61"/>
    <n v="8791"/>
    <n v="8791"/>
    <x v="12"/>
    <s v="Rosetta 9"/>
    <n v="2067"/>
    <x v="19"/>
    <x v="6"/>
  </r>
  <r>
    <n v="41"/>
    <d v="2069-06-03T00:00:00"/>
    <s v="MC-01"/>
    <s v="82.53N, 43.11E"/>
    <n v="416"/>
    <n v="3461"/>
    <n v="0"/>
    <x v="19"/>
    <s v="Spirit 5"/>
    <n v="2063"/>
    <x v="12"/>
    <x v="7"/>
  </r>
  <r>
    <n v="56"/>
    <d v="2068-06-19T00:00:00"/>
    <s v="MC-25"/>
    <s v="52.41S, 73.46W"/>
    <n v="631"/>
    <n v="2461"/>
    <n v="0"/>
    <x v="16"/>
    <s v="Opportunity 10"/>
    <n v="2067"/>
    <x v="18"/>
    <x v="4"/>
  </r>
  <r>
    <n v="84"/>
    <d v="2072-04-12T00:00:00"/>
    <s v="MC-07"/>
    <s v="53.77N, 134.68E"/>
    <n v="82"/>
    <n v="1010"/>
    <n v="1010"/>
    <x v="4"/>
    <s v="Phoenix 12"/>
    <n v="2069"/>
    <x v="5"/>
    <x v="5"/>
  </r>
  <r>
    <n v="31"/>
    <d v="2060-04-08T00:00:00"/>
    <s v="MC-03"/>
    <s v="57.22N, 96.56W"/>
    <n v="27"/>
    <n v="31157"/>
    <n v="31157"/>
    <x v="24"/>
    <s v="Deimos 10"/>
    <n v="2059"/>
    <x v="14"/>
    <x v="4"/>
  </r>
  <r>
    <n v="63"/>
    <d v="2067-08-15T00:00:00"/>
    <s v="MC-28"/>
    <s v="55.52S, 116.66E"/>
    <n v="277"/>
    <n v="4731"/>
    <n v="0"/>
    <x v="18"/>
    <s v="Rosetta 3"/>
    <n v="2066"/>
    <x v="8"/>
    <x v="4"/>
  </r>
  <r>
    <n v="66"/>
    <d v="2073-04-12T00:00:00"/>
    <s v="MC-15"/>
    <s v="23.76N, 158.49E"/>
    <n v="37"/>
    <n v="2054"/>
    <n v="2054"/>
    <x v="12"/>
    <s v="Rosetta 9"/>
    <n v="2067"/>
    <x v="24"/>
    <x v="7"/>
  </r>
  <r>
    <n v="78"/>
    <d v="2075-08-12T00:00:00"/>
    <s v="MC-16"/>
    <s v="6.16S, 149.41W"/>
    <n v="196"/>
    <n v="8000"/>
    <n v="0"/>
    <x v="21"/>
    <s v="Rosetta 28"/>
    <n v="2073"/>
    <x v="2"/>
    <x v="1"/>
  </r>
  <r>
    <n v="37"/>
    <d v="2062-05-20T00:00:00"/>
    <s v="MC-15"/>
    <s v="15.48N, 144.15E"/>
    <n v="124"/>
    <n v="9985"/>
    <n v="0"/>
    <x v="12"/>
    <s v="Pathfinder 5"/>
    <n v="2061"/>
    <x v="20"/>
    <x v="4"/>
  </r>
  <r>
    <n v="48"/>
    <d v="2067-04-12T00:00:00"/>
    <s v="MC-07"/>
    <s v="61.86N, 133.13E"/>
    <n v="47"/>
    <n v="38630"/>
    <n v="38630"/>
    <x v="4"/>
    <s v="Spirit 15"/>
    <n v="2066"/>
    <x v="8"/>
    <x v="4"/>
  </r>
  <r>
    <n v="29"/>
    <d v="2059-09-30T00:00:00"/>
    <s v="MC-16"/>
    <s v="28.36S, 144.56W"/>
    <n v="50"/>
    <n v="5076"/>
    <n v="5076"/>
    <x v="21"/>
    <s v="Deimos 4"/>
    <n v="2058"/>
    <x v="3"/>
    <x v="4"/>
  </r>
  <r>
    <n v="13"/>
    <d v="2053-10-21T00:00:00"/>
    <s v="MC-01"/>
    <s v="69.13N, 133.96E"/>
    <n v="54"/>
    <n v="15700"/>
    <n v="15700"/>
    <x v="19"/>
    <s v="Viking 2"/>
    <n v="2052"/>
    <x v="22"/>
    <x v="4"/>
  </r>
  <r>
    <n v="56"/>
    <d v="2070-07-23T00:00:00"/>
    <s v="MC-18"/>
    <s v="18.01S, 74.77W"/>
    <n v="100"/>
    <n v="4902"/>
    <n v="4902"/>
    <x v="25"/>
    <s v="Opportunity 10"/>
    <n v="2067"/>
    <x v="10"/>
    <x v="5"/>
  </r>
  <r>
    <n v="17"/>
    <d v="2057-07-04T00:00:00"/>
    <s v="MC-14"/>
    <s v="15.23N, 98.45E"/>
    <n v="88"/>
    <n v="1920"/>
    <n v="1920"/>
    <x v="1"/>
    <s v="Viking 8"/>
    <n v="2054"/>
    <x v="16"/>
    <x v="5"/>
  </r>
  <r>
    <n v="69"/>
    <d v="2074-07-06T00:00:00"/>
    <s v="MC-01"/>
    <s v="78.44N, 157.49E"/>
    <n v="17"/>
    <n v="13527"/>
    <n v="13527"/>
    <x v="19"/>
    <s v="Rosetta 13"/>
    <n v="2069"/>
    <x v="11"/>
    <x v="3"/>
  </r>
  <r>
    <n v="21"/>
    <d v="2057-08-29T00:00:00"/>
    <s v="MC-17"/>
    <s v="20.79S, 126.53W"/>
    <n v="70"/>
    <n v="7052"/>
    <n v="7052"/>
    <x v="20"/>
    <s v="Viking 17"/>
    <n v="2056"/>
    <x v="16"/>
    <x v="4"/>
  </r>
  <r>
    <n v="60"/>
    <d v="2070-01-16T00:00:00"/>
    <s v="MC-26"/>
    <s v="60.41S, 17.17W"/>
    <n v="47"/>
    <n v="3764"/>
    <n v="3764"/>
    <x v="13"/>
    <s v="Opportunity 18"/>
    <n v="2069"/>
    <x v="10"/>
    <x v="4"/>
  </r>
  <r>
    <n v="17"/>
    <d v="2061-04-01T00:00:00"/>
    <s v="MC-14"/>
    <s v="23.20N, 105.30E"/>
    <n v="93"/>
    <n v="6205"/>
    <n v="6205"/>
    <x v="1"/>
    <s v="Viking 8"/>
    <n v="2054"/>
    <x v="0"/>
    <x v="0"/>
  </r>
  <r>
    <n v="44"/>
    <d v="2069-12-03T00:00:00"/>
    <s v="MC-07"/>
    <s v="41.40N, 147.61E"/>
    <n v="344"/>
    <n v="1920"/>
    <n v="0"/>
    <x v="4"/>
    <s v="Spirit 11"/>
    <n v="2064"/>
    <x v="12"/>
    <x v="3"/>
  </r>
  <r>
    <n v="37"/>
    <d v="2063-07-09T00:00:00"/>
    <s v="MC-15"/>
    <s v="10.23N, 140.22E"/>
    <n v="67"/>
    <n v="6618"/>
    <n v="6618"/>
    <x v="12"/>
    <s v="Pathfinder 5"/>
    <n v="2061"/>
    <x v="23"/>
    <x v="1"/>
  </r>
  <r>
    <n v="32"/>
    <d v="2067-10-05T00:00:00"/>
    <s v="MC-25"/>
    <s v="39.78S, 77.65W"/>
    <n v="29"/>
    <n v="1920"/>
    <n v="1920"/>
    <x v="16"/>
    <s v="Deimos 11"/>
    <n v="2059"/>
    <x v="8"/>
    <x v="8"/>
  </r>
  <r>
    <n v="98"/>
    <d v="2071-09-08T00:00:00"/>
    <s v="MC-28"/>
    <s v="42.87S, 98.84E"/>
    <n v="22"/>
    <n v="3764"/>
    <n v="3764"/>
    <x v="18"/>
    <s v="Perseverance 5"/>
    <n v="2070"/>
    <x v="19"/>
    <x v="4"/>
  </r>
  <r>
    <n v="78"/>
    <d v="2075-10-26T00:00:00"/>
    <s v="MC-16"/>
    <s v="10.23S, 171.04W"/>
    <n v="88"/>
    <n v="1656"/>
    <n v="1656"/>
    <x v="21"/>
    <s v="Rosetta 28"/>
    <n v="2073"/>
    <x v="2"/>
    <x v="1"/>
  </r>
  <r>
    <n v="4"/>
    <d v="2052-10-26T00:00:00"/>
    <s v="MC-19"/>
    <s v="29.66S, 39.43W"/>
    <n v="231"/>
    <n v="1920"/>
    <n v="0"/>
    <x v="14"/>
    <s v="Mariner 9"/>
    <n v="2051"/>
    <x v="7"/>
    <x v="4"/>
  </r>
  <r>
    <n v="2"/>
    <d v="2053-12-05T00:00:00"/>
    <s v="MC-22"/>
    <s v="11.37S, 104.83E"/>
    <n v="152"/>
    <n v="629"/>
    <n v="0"/>
    <x v="9"/>
    <s v="Mariner 6"/>
    <n v="2050"/>
    <x v="22"/>
    <x v="5"/>
  </r>
  <r>
    <n v="27"/>
    <d v="2063-04-19T00:00:00"/>
    <s v="MC-28"/>
    <s v="50.33S, 97.33E"/>
    <n v="482"/>
    <n v="31157"/>
    <n v="0"/>
    <x v="18"/>
    <s v="Phobos 6"/>
    <n v="2054"/>
    <x v="23"/>
    <x v="10"/>
  </r>
  <r>
    <n v="27"/>
    <d v="2063-10-31T00:00:00"/>
    <s v="MC-28"/>
    <s v="55.54S, 106.77E"/>
    <n v="905"/>
    <n v="3167"/>
    <n v="0"/>
    <x v="18"/>
    <s v="Phobos 6"/>
    <n v="2054"/>
    <x v="23"/>
    <x v="10"/>
  </r>
  <r>
    <n v="77"/>
    <d v="2076-12-02T00:00:00"/>
    <s v="MC-21"/>
    <s v="19.32S, 82.80E"/>
    <n v="631"/>
    <n v="2324"/>
    <n v="0"/>
    <x v="27"/>
    <s v="Rosetta 27"/>
    <n v="2073"/>
    <x v="6"/>
    <x v="5"/>
  </r>
  <r>
    <n v="44"/>
    <d v="2068-09-19T00:00:00"/>
    <s v="MC-06"/>
    <s v="58.56N, 116.65E"/>
    <n v="77"/>
    <n v="6205"/>
    <n v="6205"/>
    <x v="8"/>
    <s v="Spirit 11"/>
    <n v="2064"/>
    <x v="18"/>
    <x v="6"/>
  </r>
  <r>
    <n v="82"/>
    <d v="2071-02-17T00:00:00"/>
    <s v="MC-29"/>
    <s v="31.76S, 174.85E"/>
    <n v="702"/>
    <n v="10313"/>
    <n v="0"/>
    <x v="3"/>
    <s v="Phoenix 7"/>
    <n v="2068"/>
    <x v="19"/>
    <x v="5"/>
  </r>
  <r>
    <n v="60"/>
    <d v="2071-05-15T00:00:00"/>
    <s v="MC-26"/>
    <s v="43.08S, 35.75W"/>
    <n v="41"/>
    <n v="1656"/>
    <n v="1656"/>
    <x v="13"/>
    <s v="Opportunity 18"/>
    <n v="2069"/>
    <x v="19"/>
    <x v="1"/>
  </r>
  <r>
    <n v="18"/>
    <d v="2058-08-12T00:00:00"/>
    <s v="MC-24"/>
    <s v="46.55S, 178.85W"/>
    <n v="147"/>
    <n v="8791"/>
    <n v="0"/>
    <x v="10"/>
    <s v="Viking 10"/>
    <n v="2055"/>
    <x v="4"/>
    <x v="5"/>
  </r>
  <r>
    <n v="86"/>
    <d v="2075-03-18T00:00:00"/>
    <s v="MC-06"/>
    <s v="61.72N, 102.93E"/>
    <n v="1057"/>
    <n v="3919"/>
    <n v="0"/>
    <x v="8"/>
    <s v="Phoenix 16"/>
    <n v="2071"/>
    <x v="2"/>
    <x v="6"/>
  </r>
  <r>
    <n v="89"/>
    <d v="2075-05-23T00:00:00"/>
    <s v="MC-30"/>
    <s v="81.80S, 114.36W"/>
    <n v="88"/>
    <n v="1267"/>
    <n v="1267"/>
    <x v="15"/>
    <s v="Phoenix 22"/>
    <n v="2072"/>
    <x v="2"/>
    <x v="5"/>
  </r>
  <r>
    <n v="10"/>
    <d v="2060-04-30T00:00:00"/>
    <s v="MC-19"/>
    <s v="14.55S, 39.87W"/>
    <n v="34"/>
    <n v="5622"/>
    <n v="5622"/>
    <x v="14"/>
    <s v="Mariner 15"/>
    <n v="2054"/>
    <x v="14"/>
    <x v="7"/>
  </r>
  <r>
    <n v="41"/>
    <d v="2065-12-14T00:00:00"/>
    <s v="MC-01"/>
    <s v="66.44N, 44.05E"/>
    <n v="27"/>
    <n v="31157"/>
    <n v="31157"/>
    <x v="19"/>
    <s v="Spirit 5"/>
    <n v="2063"/>
    <x v="13"/>
    <x v="1"/>
  </r>
  <r>
    <n v="27"/>
    <d v="2056-07-16T00:00:00"/>
    <s v="MC-28"/>
    <s v="59.76S, 113.76E"/>
    <n v="85"/>
    <n v="8791"/>
    <n v="8791"/>
    <x v="18"/>
    <s v="Phobos 6"/>
    <n v="2054"/>
    <x v="1"/>
    <x v="1"/>
  </r>
  <r>
    <n v="41"/>
    <d v="2067-04-23T00:00:00"/>
    <s v="MC-05"/>
    <s v="51.56N, 46.95E"/>
    <n v="231"/>
    <n v="17718"/>
    <n v="0"/>
    <x v="2"/>
    <s v="Spirit 5"/>
    <n v="2063"/>
    <x v="8"/>
    <x v="6"/>
  </r>
  <r>
    <n v="13"/>
    <d v="2055-05-24T00:00:00"/>
    <s v="MC-06"/>
    <s v="54.33N, 115.51E"/>
    <n v="169"/>
    <n v="27536"/>
    <n v="0"/>
    <x v="8"/>
    <s v="Viking 2"/>
    <n v="2052"/>
    <x v="9"/>
    <x v="5"/>
  </r>
  <r>
    <n v="27"/>
    <d v="2056-12-19T00:00:00"/>
    <s v="MC-28"/>
    <s v="56.48S, 111.21E"/>
    <n v="1270"/>
    <n v="15109"/>
    <n v="0"/>
    <x v="18"/>
    <s v="Phobos 6"/>
    <n v="2054"/>
    <x v="1"/>
    <x v="1"/>
  </r>
  <r>
    <n v="39"/>
    <d v="2065-04-12T00:00:00"/>
    <s v="MC-30"/>
    <s v="79.50S, 172.81E"/>
    <n v="67"/>
    <n v="2188"/>
    <n v="2188"/>
    <x v="15"/>
    <s v="Pathfinder 9"/>
    <n v="2062"/>
    <x v="13"/>
    <x v="5"/>
  </r>
  <r>
    <n v="65"/>
    <d v="2068-10-22T00:00:00"/>
    <s v="MC-11"/>
    <s v="14.59N, 2.68W"/>
    <n v="75"/>
    <n v="2188"/>
    <n v="2188"/>
    <x v="22"/>
    <s v="Rosetta 8"/>
    <n v="2067"/>
    <x v="18"/>
    <x v="4"/>
  </r>
  <r>
    <n v="77"/>
    <d v="2076-09-24T00:00:00"/>
    <s v="MC-28"/>
    <s v="35.44S, 81.96E"/>
    <n v="27"/>
    <n v="10313"/>
    <n v="10313"/>
    <x v="18"/>
    <s v="Rosetta 27"/>
    <n v="2073"/>
    <x v="6"/>
    <x v="5"/>
  </r>
  <r>
    <n v="37"/>
    <d v="2063-12-06T00:00:00"/>
    <s v="MC-14"/>
    <s v="5.59N, 120.21E"/>
    <n v="142"/>
    <n v="2461"/>
    <n v="0"/>
    <x v="1"/>
    <s v="Pathfinder 5"/>
    <n v="2061"/>
    <x v="23"/>
    <x v="1"/>
  </r>
  <r>
    <n v="95"/>
    <d v="2068-04-25T00:00:00"/>
    <s v="MC-18"/>
    <s v="13.91S, 66.24W"/>
    <n v="34"/>
    <n v="6205"/>
    <n v="6205"/>
    <x v="25"/>
    <s v="Dawn 6"/>
    <n v="2067"/>
    <x v="18"/>
    <x v="4"/>
  </r>
  <r>
    <n v="94"/>
    <d v="2072-01-04T00:00:00"/>
    <s v="MC-29"/>
    <s v="49.46S, 136.86E"/>
    <n v="82"/>
    <n v="1656"/>
    <n v="1656"/>
    <x v="3"/>
    <s v="Dawn 4"/>
    <n v="2066"/>
    <x v="5"/>
    <x v="7"/>
  </r>
  <r>
    <n v="66"/>
    <d v="2068-09-04T00:00:00"/>
    <s v="MC-07"/>
    <s v="32.62N, 141.28E"/>
    <n v="45"/>
    <n v="3919"/>
    <n v="3919"/>
    <x v="4"/>
    <s v="Rosetta 9"/>
    <n v="2067"/>
    <x v="18"/>
    <x v="4"/>
  </r>
  <r>
    <n v="74"/>
    <d v="2073-10-17T00:00:00"/>
    <s v="MC-12"/>
    <s v="21.83N, 13.03E"/>
    <n v="14"/>
    <n v="12178"/>
    <n v="12178"/>
    <x v="11"/>
    <s v="Rosetta 21"/>
    <n v="2071"/>
    <x v="24"/>
    <x v="1"/>
  </r>
  <r>
    <n v="25"/>
    <d v="2056-01-28T00:00:00"/>
    <s v="MC-24"/>
    <s v="56.45S, 171.20W"/>
    <n v="15"/>
    <n v="5812"/>
    <n v="5812"/>
    <x v="10"/>
    <s v="Phobos 4"/>
    <n v="2054"/>
    <x v="1"/>
    <x v="1"/>
  </r>
  <r>
    <n v="44"/>
    <d v="2068-01-17T00:00:00"/>
    <s v="MC-01"/>
    <s v="80.57N, 126.31E"/>
    <n v="702"/>
    <n v="18486"/>
    <n v="0"/>
    <x v="19"/>
    <s v="Spirit 11"/>
    <n v="2064"/>
    <x v="18"/>
    <x v="6"/>
  </r>
  <r>
    <n v="56"/>
    <d v="2070-01-11T00:00:00"/>
    <s v="MC-17"/>
    <s v="11.82S, 95.67W"/>
    <n v="124"/>
    <n v="7512"/>
    <n v="0"/>
    <x v="20"/>
    <s v="Opportunity 10"/>
    <n v="2067"/>
    <x v="10"/>
    <x v="5"/>
  </r>
  <r>
    <n v="31"/>
    <d v="2065-08-17T00:00:00"/>
    <s v="MC-01"/>
    <s v="82.65N, 102.99W"/>
    <n v="163"/>
    <n v="4398"/>
    <n v="0"/>
    <x v="19"/>
    <s v="Deimos 10"/>
    <n v="2059"/>
    <x v="13"/>
    <x v="7"/>
  </r>
  <r>
    <n v="30"/>
    <d v="2060-07-02T00:00:00"/>
    <s v="MC-03"/>
    <s v="31.70N, 71.43W"/>
    <n v="1270"/>
    <n v="5255"/>
    <n v="0"/>
    <x v="24"/>
    <s v="Deimos 8"/>
    <n v="2058"/>
    <x v="14"/>
    <x v="1"/>
  </r>
  <r>
    <n v="30"/>
    <d v="2061-08-21T00:00:00"/>
    <s v="MC-03"/>
    <s v="38.73N, 82.89W"/>
    <n v="113"/>
    <n v="4563"/>
    <n v="0"/>
    <x v="24"/>
    <s v="Deimos 8"/>
    <n v="2058"/>
    <x v="0"/>
    <x v="5"/>
  </r>
  <r>
    <n v="2"/>
    <d v="2053-09-03T00:00:00"/>
    <s v="MC-23"/>
    <s v="9.36S, 139.98E"/>
    <n v="447"/>
    <n v="8791"/>
    <n v="0"/>
    <x v="6"/>
    <s v="Mariner 6"/>
    <n v="2050"/>
    <x v="22"/>
    <x v="5"/>
  </r>
  <r>
    <n v="52"/>
    <d v="2073-07-21T00:00:00"/>
    <s v="MC-17"/>
    <s v="2.07S, 100.21W"/>
    <n v="93"/>
    <n v="1526"/>
    <n v="1526"/>
    <x v="20"/>
    <s v="Opportunity 4"/>
    <n v="2065"/>
    <x v="24"/>
    <x v="8"/>
  </r>
  <r>
    <n v="52"/>
    <d v="2072-05-02T00:00:00"/>
    <s v="MC-17"/>
    <s v="8.92S, 120.92W"/>
    <n v="264"/>
    <n v="4076"/>
    <n v="0"/>
    <x v="20"/>
    <s v="Opportunity 4"/>
    <n v="2065"/>
    <x v="5"/>
    <x v="0"/>
  </r>
  <r>
    <n v="28"/>
    <d v="2060-09-21T00:00:00"/>
    <s v="MC-25"/>
    <s v="44.56S, 76.47W"/>
    <n v="524"/>
    <n v="4235"/>
    <n v="0"/>
    <x v="16"/>
    <s v="Deimos 3"/>
    <n v="2058"/>
    <x v="14"/>
    <x v="1"/>
  </r>
  <r>
    <n v="3"/>
    <d v="2052-01-13T00:00:00"/>
    <s v="MC-24"/>
    <s v="43.24S, 127.21W"/>
    <n v="1270"/>
    <n v="2188"/>
    <n v="0"/>
    <x v="10"/>
    <s v="Mariner 7"/>
    <n v="2050"/>
    <x v="7"/>
    <x v="1"/>
  </r>
  <r>
    <n v="17"/>
    <d v="2060-11-29T00:00:00"/>
    <s v="MC-13"/>
    <s v="12.46N, 65.27E"/>
    <n v="82"/>
    <n v="4731"/>
    <n v="4731"/>
    <x v="0"/>
    <s v="Viking 8"/>
    <n v="2054"/>
    <x v="14"/>
    <x v="7"/>
  </r>
  <r>
    <n v="52"/>
    <d v="2068-07-26T00:00:00"/>
    <s v="MC-09"/>
    <s v="18.19N, 116.28W"/>
    <n v="117"/>
    <n v="7752"/>
    <n v="0"/>
    <x v="5"/>
    <s v="Opportunity 4"/>
    <n v="2065"/>
    <x v="18"/>
    <x v="5"/>
  </r>
  <r>
    <n v="44"/>
    <d v="2066-05-16T00:00:00"/>
    <s v="MC-06"/>
    <s v="63.45N, 116.55E"/>
    <n v="17"/>
    <n v="20205"/>
    <n v="20205"/>
    <x v="8"/>
    <s v="Spirit 11"/>
    <n v="2064"/>
    <x v="17"/>
    <x v="1"/>
  </r>
  <r>
    <n v="45"/>
    <d v="2066-04-24T00:00:00"/>
    <s v="MC-13"/>
    <s v="17.96N, 52.94E"/>
    <n v="32"/>
    <n v="756"/>
    <n v="756"/>
    <x v="0"/>
    <s v="Spirit 12"/>
    <n v="2064"/>
    <x v="17"/>
    <x v="1"/>
  </r>
  <r>
    <n v="10"/>
    <d v="2063-03-05T00:00:00"/>
    <s v="MC-18"/>
    <s v="3.57S, 65.57W"/>
    <n v="791"/>
    <n v="2880"/>
    <n v="0"/>
    <x v="25"/>
    <s v="Mariner 15"/>
    <n v="2054"/>
    <x v="23"/>
    <x v="10"/>
  </r>
  <r>
    <n v="5"/>
    <d v="2058-10-14T00:00:00"/>
    <s v="MC-13"/>
    <s v="10.97N, 56.54E"/>
    <n v="54"/>
    <n v="7512"/>
    <n v="7512"/>
    <x v="0"/>
    <s v="Mariner 10"/>
    <n v="2051"/>
    <x v="4"/>
    <x v="0"/>
  </r>
  <r>
    <n v="10"/>
    <d v="2060-05-13T00:00:00"/>
    <s v="MC-26"/>
    <s v="32.38S, 36.94W"/>
    <n v="50"/>
    <n v="15700"/>
    <n v="15700"/>
    <x v="13"/>
    <s v="Mariner 15"/>
    <n v="2054"/>
    <x v="14"/>
    <x v="7"/>
  </r>
  <r>
    <n v="62"/>
    <d v="2067-05-31T00:00:00"/>
    <s v="MC-12"/>
    <s v="9.53N, 44.27E"/>
    <n v="113"/>
    <n v="5622"/>
    <n v="0"/>
    <x v="11"/>
    <s v="Rosetta 1"/>
    <n v="2065"/>
    <x v="8"/>
    <x v="1"/>
  </r>
  <r>
    <n v="53"/>
    <d v="2067-03-13T00:00:00"/>
    <s v="MC-30"/>
    <s v="89.27S, 142.05W"/>
    <n v="524"/>
    <n v="19313"/>
    <n v="0"/>
    <x v="15"/>
    <s v="Opportunity 5"/>
    <n v="2065"/>
    <x v="8"/>
    <x v="1"/>
  </r>
  <r>
    <n v="83"/>
    <d v="2070-02-17T00:00:00"/>
    <s v="MC-01"/>
    <s v="69.19N, 70.70E"/>
    <n v="20"/>
    <n v="84631"/>
    <n v="84631"/>
    <x v="19"/>
    <s v="Phoenix 11"/>
    <n v="2069"/>
    <x v="10"/>
    <x v="4"/>
  </r>
  <r>
    <n v="43"/>
    <d v="2065-10-02T00:00:00"/>
    <s v="MC-17"/>
    <s v="29.66S, 109.86W"/>
    <n v="90"/>
    <n v="2739"/>
    <n v="2739"/>
    <x v="20"/>
    <s v="Spirit 7"/>
    <n v="2063"/>
    <x v="13"/>
    <x v="1"/>
  </r>
  <r>
    <n v="82"/>
    <d v="2072-04-30T00:00:00"/>
    <s v="MC-29"/>
    <s v="61.34S, 170.79E"/>
    <n v="241"/>
    <n v="31157"/>
    <n v="0"/>
    <x v="3"/>
    <s v="Phoenix 7"/>
    <n v="2068"/>
    <x v="5"/>
    <x v="6"/>
  </r>
  <r>
    <n v="5"/>
    <d v="2056-06-09T00:00:00"/>
    <s v="MC-13"/>
    <s v="13.58N, 57.25E"/>
    <n v="30"/>
    <n v="8255"/>
    <n v="8255"/>
    <x v="0"/>
    <s v="Mariner 10"/>
    <n v="2051"/>
    <x v="1"/>
    <x v="3"/>
  </r>
  <r>
    <n v="35"/>
    <d v="2062-02-16T00:00:00"/>
    <s v="MC-25"/>
    <s v="32.88S, 95.68W"/>
    <n v="344"/>
    <n v="17000"/>
    <n v="0"/>
    <x v="16"/>
    <s v="Pathfinder 2"/>
    <n v="2060"/>
    <x v="20"/>
    <x v="1"/>
  </r>
  <r>
    <n v="35"/>
    <d v="2065-03-06T00:00:00"/>
    <s v="MC-18"/>
    <s v="1.18S, 89.46W"/>
    <n v="264"/>
    <n v="629"/>
    <n v="0"/>
    <x v="25"/>
    <s v="Pathfinder 2"/>
    <n v="2060"/>
    <x v="13"/>
    <x v="3"/>
  </r>
  <r>
    <n v="26"/>
    <d v="2056-03-07T00:00:00"/>
    <s v="MC-30"/>
    <s v="73.73S, 73.49E"/>
    <n v="344"/>
    <n v="629"/>
    <n v="0"/>
    <x v="15"/>
    <s v="Phobos 5"/>
    <n v="2054"/>
    <x v="1"/>
    <x v="1"/>
  </r>
  <r>
    <n v="94"/>
    <d v="2073-05-30T00:00:00"/>
    <s v="MC-29"/>
    <s v="31.47S, 147.56E"/>
    <n v="41"/>
    <n v="883"/>
    <n v="883"/>
    <x v="3"/>
    <s v="Dawn 4"/>
    <n v="2066"/>
    <x v="24"/>
    <x v="0"/>
  </r>
  <r>
    <n v="52"/>
    <d v="2071-08-01T00:00:00"/>
    <s v="MC-17"/>
    <s v="14.29S, 123.62W"/>
    <n v="221"/>
    <n v="8519"/>
    <n v="0"/>
    <x v="20"/>
    <s v="Opportunity 4"/>
    <n v="2065"/>
    <x v="19"/>
    <x v="7"/>
  </r>
  <r>
    <n v="17"/>
    <d v="2055-08-18T00:00:00"/>
    <s v="MC-06"/>
    <s v="38.37N, 94.94E"/>
    <n v="48"/>
    <n v="6618"/>
    <n v="6618"/>
    <x v="8"/>
    <s v="Viking 8"/>
    <n v="2054"/>
    <x v="9"/>
    <x v="4"/>
  </r>
  <r>
    <n v="94"/>
    <d v="2068-04-22T00:00:00"/>
    <s v="MC-29"/>
    <s v="60.52S, 135.54E"/>
    <n v="109"/>
    <n v="31157"/>
    <n v="0"/>
    <x v="3"/>
    <s v="Dawn 4"/>
    <n v="2066"/>
    <x v="18"/>
    <x v="1"/>
  </r>
  <r>
    <n v="77"/>
    <d v="2077-09-21T00:00:00"/>
    <s v="MC-28"/>
    <s v="40.71S, 109.36E"/>
    <n v="80"/>
    <n v="10313"/>
    <n v="10313"/>
    <x v="18"/>
    <s v="Rosetta 27"/>
    <n v="2073"/>
    <x v="25"/>
    <x v="6"/>
  </r>
  <r>
    <n v="81"/>
    <d v="2069-03-13T00:00:00"/>
    <s v="MC-16"/>
    <s v="14.47S, 172.50W"/>
    <n v="142"/>
    <n v="10654"/>
    <n v="0"/>
    <x v="21"/>
    <s v="Phoenix 3"/>
    <n v="2068"/>
    <x v="12"/>
    <x v="4"/>
  </r>
  <r>
    <n v="47"/>
    <d v="2073-03-03T00:00:00"/>
    <s v="MC-04"/>
    <s v="51.31N, 26.57W"/>
    <n v="41"/>
    <n v="7512"/>
    <n v="7512"/>
    <x v="7"/>
    <s v="Spirit 14"/>
    <n v="2065"/>
    <x v="24"/>
    <x v="8"/>
  </r>
  <r>
    <n v="60"/>
    <d v="2071-06-04T00:00:00"/>
    <s v="MC-26"/>
    <s v="34.76S, 45.85W"/>
    <n v="196"/>
    <n v="6205"/>
    <n v="0"/>
    <x v="13"/>
    <s v="Opportunity 18"/>
    <n v="2069"/>
    <x v="19"/>
    <x v="1"/>
  </r>
  <r>
    <n v="99"/>
    <d v="2071-09-21T00:00:00"/>
    <s v="MC-04"/>
    <s v="39.56N, 10.37W"/>
    <n v="65"/>
    <n v="2739"/>
    <n v="2739"/>
    <x v="7"/>
    <s v="Perseverance 6"/>
    <n v="2070"/>
    <x v="19"/>
    <x v="4"/>
  </r>
  <r>
    <n v="94"/>
    <d v="2069-11-18T00:00:00"/>
    <s v="MC-29"/>
    <s v="48.87S, 152.18E"/>
    <n v="103"/>
    <n v="1920"/>
    <n v="0"/>
    <x v="3"/>
    <s v="Dawn 4"/>
    <n v="2066"/>
    <x v="12"/>
    <x v="5"/>
  </r>
  <r>
    <n v="13"/>
    <d v="2054-04-06T00:00:00"/>
    <s v="MC-07"/>
    <s v="52.57N, 130.57E"/>
    <n v="77"/>
    <n v="2324"/>
    <n v="2324"/>
    <x v="4"/>
    <s v="Viking 2"/>
    <n v="2052"/>
    <x v="21"/>
    <x v="1"/>
  </r>
  <r>
    <n v="41"/>
    <d v="2070-03-12T00:00:00"/>
    <s v="MC-05"/>
    <s v="48.01N, 36.89E"/>
    <n v="93"/>
    <n v="1920"/>
    <n v="1920"/>
    <x v="2"/>
    <s v="Spirit 5"/>
    <n v="2063"/>
    <x v="10"/>
    <x v="0"/>
  </r>
  <r>
    <n v="9"/>
    <d v="2056-04-22T00:00:00"/>
    <s v="MC-20"/>
    <s v="29.96S, 3.50E"/>
    <n v="181"/>
    <n v="9985"/>
    <n v="0"/>
    <x v="26"/>
    <s v="Mariner 14"/>
    <n v="2054"/>
    <x v="1"/>
    <x v="1"/>
  </r>
  <r>
    <n v="18"/>
    <d v="2058-02-14T00:00:00"/>
    <s v="MC-23"/>
    <s v="8.32S, 151.58E"/>
    <n v="37"/>
    <n v="2054"/>
    <n v="2054"/>
    <x v="6"/>
    <s v="Viking 10"/>
    <n v="2055"/>
    <x v="4"/>
    <x v="5"/>
  </r>
  <r>
    <n v="89"/>
    <d v="2077-02-02T00:00:00"/>
    <s v="MC-30"/>
    <s v="66.14S, 104.15W"/>
    <n v="7"/>
    <n v="35789"/>
    <n v="35789"/>
    <x v="15"/>
    <s v="Phoenix 22"/>
    <n v="2072"/>
    <x v="25"/>
    <x v="3"/>
  </r>
  <r>
    <n v="4"/>
    <d v="2054-03-11T00:00:00"/>
    <s v="MC-26"/>
    <s v="55.55S, 18.72W"/>
    <n v="12"/>
    <n v="10313"/>
    <n v="10313"/>
    <x v="13"/>
    <s v="Mariner 9"/>
    <n v="2051"/>
    <x v="21"/>
    <x v="5"/>
  </r>
  <r>
    <n v="64"/>
    <d v="2068-05-30T00:00:00"/>
    <s v="MC-28"/>
    <s v="47.90S, 78.38E"/>
    <n v="157"/>
    <n v="3919"/>
    <n v="0"/>
    <x v="18"/>
    <s v="Rosetta 7"/>
    <n v="2067"/>
    <x v="18"/>
    <x v="4"/>
  </r>
  <r>
    <n v="5"/>
    <d v="2058-01-05T00:00:00"/>
    <s v="MC-21"/>
    <s v="9.19S, 49.78E"/>
    <n v="389"/>
    <n v="7279"/>
    <n v="0"/>
    <x v="27"/>
    <s v="Mariner 10"/>
    <n v="2051"/>
    <x v="4"/>
    <x v="0"/>
  </r>
  <r>
    <n v="31"/>
    <d v="2065-06-26T00:00:00"/>
    <s v="MC-01"/>
    <s v="80.62N, 109.31W"/>
    <n v="572"/>
    <n v="63326"/>
    <n v="0"/>
    <x v="19"/>
    <s v="Deimos 10"/>
    <n v="2059"/>
    <x v="13"/>
    <x v="7"/>
  </r>
  <r>
    <n v="34"/>
    <d v="2063-09-18T00:00:00"/>
    <s v="MC-14"/>
    <s v="11.93N, 103.20E"/>
    <n v="117"/>
    <n v="2880"/>
    <n v="0"/>
    <x v="1"/>
    <s v="Deimos 14"/>
    <n v="2060"/>
    <x v="23"/>
    <x v="5"/>
  </r>
  <r>
    <n v="14"/>
    <d v="2054-04-28T00:00:00"/>
    <s v="MC-11"/>
    <s v="16.40N, 16.26W"/>
    <n v="117"/>
    <n v="8519"/>
    <n v="0"/>
    <x v="22"/>
    <s v="Viking 4"/>
    <n v="2053"/>
    <x v="21"/>
    <x v="4"/>
  </r>
  <r>
    <n v="98"/>
    <d v="2075-02-17T00:00:00"/>
    <s v="MC-30"/>
    <s v="67.86S, 67.09E"/>
    <n v="90"/>
    <n v="21171"/>
    <n v="21171"/>
    <x v="15"/>
    <s v="Perseverance 5"/>
    <n v="2070"/>
    <x v="2"/>
    <x v="3"/>
  </r>
  <r>
    <n v="41"/>
    <d v="2064-03-22T00:00:00"/>
    <s v="MC-01"/>
    <s v="72.22N, 46.57E"/>
    <n v="277"/>
    <n v="11771"/>
    <n v="0"/>
    <x v="19"/>
    <s v="Spirit 5"/>
    <n v="2063"/>
    <x v="15"/>
    <x v="4"/>
  </r>
  <r>
    <n v="52"/>
    <d v="2067-04-02T00:00:00"/>
    <s v="MC-09"/>
    <s v="19.92N, 113.63W"/>
    <n v="241"/>
    <n v="6205"/>
    <n v="0"/>
    <x v="5"/>
    <s v="Opportunity 4"/>
    <n v="2065"/>
    <x v="8"/>
    <x v="1"/>
  </r>
  <r>
    <n v="86"/>
    <d v="2073-01-24T00:00:00"/>
    <s v="MC-01"/>
    <s v="83.28N, 138.97E"/>
    <n v="905"/>
    <n v="1788"/>
    <n v="0"/>
    <x v="19"/>
    <s v="Phoenix 16"/>
    <n v="2071"/>
    <x v="24"/>
    <x v="1"/>
  </r>
  <r>
    <n v="84"/>
    <d v="2071-06-28T00:00:00"/>
    <s v="MC-06"/>
    <s v="63.71N, 119.23E"/>
    <n v="212"/>
    <n v="6205"/>
    <n v="0"/>
    <x v="8"/>
    <s v="Phoenix 12"/>
    <n v="2069"/>
    <x v="19"/>
    <x v="1"/>
  </r>
  <r>
    <n v="52"/>
    <d v="2069-10-16T00:00:00"/>
    <s v="MC-17"/>
    <s v="10.61S, 109.13W"/>
    <n v="109"/>
    <n v="3919"/>
    <n v="0"/>
    <x v="20"/>
    <s v="Opportunity 4"/>
    <n v="2065"/>
    <x v="12"/>
    <x v="6"/>
  </r>
  <r>
    <n v="22"/>
    <d v="2057-02-09T00:00:00"/>
    <s v="MC-20"/>
    <s v="3.47S, 38.18E"/>
    <n v="188"/>
    <n v="3612"/>
    <n v="0"/>
    <x v="26"/>
    <s v="Phobos 1"/>
    <n v="2053"/>
    <x v="16"/>
    <x v="6"/>
  </r>
  <r>
    <n v="32"/>
    <d v="2065-11-20T00:00:00"/>
    <s v="MC-17"/>
    <s v="18.82S, 110.51W"/>
    <n v="241"/>
    <n v="756"/>
    <n v="0"/>
    <x v="20"/>
    <s v="Deimos 11"/>
    <n v="2059"/>
    <x v="13"/>
    <x v="7"/>
  </r>
  <r>
    <n v="76"/>
    <d v="2077-08-02T00:00:00"/>
    <s v="MC-08"/>
    <s v="26.07N, 176.72W"/>
    <n v="93"/>
    <n v="4076"/>
    <n v="4076"/>
    <x v="28"/>
    <s v="Rosetta 25"/>
    <n v="2072"/>
    <x v="25"/>
    <x v="3"/>
  </r>
  <r>
    <n v="86"/>
    <d v="2075-10-21T00:00:00"/>
    <s v="MC-07"/>
    <s v="56.31N, 121.34E"/>
    <n v="34"/>
    <n v="3461"/>
    <n v="3461"/>
    <x v="4"/>
    <s v="Phoenix 16"/>
    <n v="2071"/>
    <x v="2"/>
    <x v="6"/>
  </r>
  <r>
    <n v="25"/>
    <d v="2055-03-10T00:00:00"/>
    <s v="MC-24"/>
    <s v="42.66S, 156.69W"/>
    <n v="292"/>
    <n v="13054"/>
    <n v="0"/>
    <x v="10"/>
    <s v="Phobos 4"/>
    <n v="2054"/>
    <x v="9"/>
    <x v="4"/>
  </r>
  <r>
    <n v="89"/>
    <d v="2074-01-10T00:00:00"/>
    <s v="MC-25"/>
    <s v="49.77S, 79.46W"/>
    <n v="124"/>
    <n v="5436"/>
    <n v="0"/>
    <x v="16"/>
    <s v="Phoenix 22"/>
    <n v="2072"/>
    <x v="11"/>
    <x v="1"/>
  </r>
  <r>
    <n v="52"/>
    <d v="2072-03-21T00:00:00"/>
    <s v="MC-08"/>
    <s v="15.50N, 139.05W"/>
    <n v="152"/>
    <n v="1010"/>
    <n v="0"/>
    <x v="28"/>
    <s v="Opportunity 4"/>
    <n v="2065"/>
    <x v="5"/>
    <x v="0"/>
  </r>
  <r>
    <n v="23"/>
    <d v="2056-10-03T00:00:00"/>
    <s v="MC-16"/>
    <s v="3.39S, 175.25W"/>
    <n v="631"/>
    <n v="1267"/>
    <n v="0"/>
    <x v="21"/>
    <s v="Phobos 2"/>
    <n v="2053"/>
    <x v="1"/>
    <x v="5"/>
  </r>
  <r>
    <n v="22"/>
    <d v="2056-01-29T00:00:00"/>
    <s v="MC-21"/>
    <s v="5.55S, 62.13E"/>
    <n v="103"/>
    <n v="3461"/>
    <n v="0"/>
    <x v="27"/>
    <s v="Phobos 1"/>
    <n v="2053"/>
    <x v="1"/>
    <x v="5"/>
  </r>
  <r>
    <n v="28"/>
    <d v="2062-03-08T00:00:00"/>
    <s v="MC-30"/>
    <s v="78.83S, 73.91W"/>
    <n v="212"/>
    <n v="13054"/>
    <n v="0"/>
    <x v="15"/>
    <s v="Deimos 3"/>
    <n v="2058"/>
    <x v="20"/>
    <x v="6"/>
  </r>
  <r>
    <n v="20"/>
    <d v="2058-08-07T00:00:00"/>
    <s v="MC-27"/>
    <s v="63.31S, 59.83E"/>
    <n v="80"/>
    <n v="17718"/>
    <n v="17718"/>
    <x v="17"/>
    <s v="Viking 15"/>
    <n v="2056"/>
    <x v="4"/>
    <x v="1"/>
  </r>
  <r>
    <n v="44"/>
    <d v="2067-08-25T00:00:00"/>
    <s v="MC-01"/>
    <s v="76.86N, 154.34E"/>
    <n v="43"/>
    <n v="5255"/>
    <n v="5255"/>
    <x v="19"/>
    <s v="Spirit 11"/>
    <n v="2064"/>
    <x v="8"/>
    <x v="5"/>
  </r>
  <r>
    <n v="55"/>
    <d v="2071-01-31T00:00:00"/>
    <s v="MC-07"/>
    <s v="35.81N, 166.62E"/>
    <n v="196"/>
    <n v="883"/>
    <n v="0"/>
    <x v="4"/>
    <s v="Opportunity 7"/>
    <n v="2066"/>
    <x v="19"/>
    <x v="3"/>
  </r>
  <r>
    <n v="49"/>
    <d v="2068-10-09T00:00:00"/>
    <s v="MC-19"/>
    <s v="20.75S, 35.60W"/>
    <n v="117"/>
    <n v="10313"/>
    <n v="0"/>
    <x v="14"/>
    <s v="Spirit 16"/>
    <n v="2066"/>
    <x v="18"/>
    <x v="1"/>
  </r>
  <r>
    <n v="32"/>
    <d v="2061-01-05T00:00:00"/>
    <s v="MC-25"/>
    <s v="62.85S, 111.11W"/>
    <n v="96"/>
    <n v="2188"/>
    <n v="2188"/>
    <x v="16"/>
    <s v="Deimos 11"/>
    <n v="2059"/>
    <x v="0"/>
    <x v="1"/>
  </r>
  <r>
    <n v="38"/>
    <d v="2066-09-24T00:00:00"/>
    <s v="MC-01"/>
    <s v="76.28N, 98.57W"/>
    <n v="27"/>
    <n v="1656"/>
    <n v="1656"/>
    <x v="19"/>
    <s v="Pathfinder 7"/>
    <n v="2062"/>
    <x v="17"/>
    <x v="6"/>
  </r>
  <r>
    <n v="56"/>
    <d v="2073-11-07T00:00:00"/>
    <s v="MC-18"/>
    <s v="24.49S, 85.36W"/>
    <n v="39"/>
    <n v="5076"/>
    <n v="5076"/>
    <x v="25"/>
    <s v="Opportunity 10"/>
    <n v="2067"/>
    <x v="24"/>
    <x v="7"/>
  </r>
  <r>
    <n v="73"/>
    <d v="2072-09-29T00:00:00"/>
    <s v="MC-26"/>
    <s v="63.18S, 59.83W"/>
    <n v="100"/>
    <n v="8519"/>
    <n v="8519"/>
    <x v="13"/>
    <s v="Rosetta 20"/>
    <n v="2071"/>
    <x v="5"/>
    <x v="4"/>
  </r>
  <r>
    <n v="38"/>
    <d v="2062-11-27T00:00:00"/>
    <s v="MC-03"/>
    <s v="63.03N, 93.56W"/>
    <n v="7"/>
    <n v="9366"/>
    <n v="9366"/>
    <x v="24"/>
    <s v="Pathfinder 7"/>
    <n v="2062"/>
    <x v="20"/>
    <x v="9"/>
  </r>
  <r>
    <n v="32"/>
    <d v="2067-05-23T00:00:00"/>
    <s v="MC-17"/>
    <s v="21.44S, 114.29W"/>
    <n v="416"/>
    <n v="2599"/>
    <n v="0"/>
    <x v="20"/>
    <s v="Deimos 11"/>
    <n v="2059"/>
    <x v="8"/>
    <x v="8"/>
  </r>
  <r>
    <n v="89"/>
    <d v="2075-10-16T00:00:00"/>
    <s v="MC-30"/>
    <s v="76.72S, 111.35W"/>
    <n v="17"/>
    <n v="21171"/>
    <n v="21171"/>
    <x v="15"/>
    <s v="Phoenix 22"/>
    <n v="2072"/>
    <x v="2"/>
    <x v="5"/>
  </r>
  <r>
    <n v="55"/>
    <d v="2073-11-05T00:00:00"/>
    <s v="MC-07"/>
    <s v="50.22N, 147.65E"/>
    <n v="1270"/>
    <n v="6205"/>
    <n v="0"/>
    <x v="4"/>
    <s v="Opportunity 7"/>
    <n v="2066"/>
    <x v="24"/>
    <x v="0"/>
  </r>
  <r>
    <n v="66"/>
    <d v="2072-06-17T00:00:00"/>
    <s v="MC-07"/>
    <s v="31.99N, 162.50E"/>
    <n v="482"/>
    <n v="3022"/>
    <n v="0"/>
    <x v="4"/>
    <s v="Rosetta 9"/>
    <n v="2067"/>
    <x v="5"/>
    <x v="3"/>
  </r>
  <r>
    <n v="32"/>
    <d v="2060-03-10T00:00:00"/>
    <s v="MC-25"/>
    <s v="54.90S, 109.86W"/>
    <n v="32"/>
    <n v="15700"/>
    <n v="15700"/>
    <x v="16"/>
    <s v="Deimos 11"/>
    <n v="2059"/>
    <x v="14"/>
    <x v="4"/>
  </r>
  <r>
    <n v="38"/>
    <d v="2067-06-16T00:00:00"/>
    <s v="MC-03"/>
    <s v="63.67N, 102.99W"/>
    <n v="88"/>
    <n v="13527"/>
    <n v="13527"/>
    <x v="24"/>
    <s v="Pathfinder 7"/>
    <n v="2062"/>
    <x v="8"/>
    <x v="3"/>
  </r>
  <r>
    <n v="79"/>
    <d v="2074-10-16T00:00:00"/>
    <s v="MC-15"/>
    <s v="9.70N, 139.12E"/>
    <n v="292"/>
    <n v="3461"/>
    <n v="0"/>
    <x v="12"/>
    <s v="Rosetta 29"/>
    <n v="2073"/>
    <x v="11"/>
    <x v="4"/>
  </r>
  <r>
    <n v="2"/>
    <d v="2055-09-11T00:00:00"/>
    <s v="MC-22"/>
    <s v="8.76S, 133.45E"/>
    <n v="41"/>
    <n v="5436"/>
    <n v="5436"/>
    <x v="9"/>
    <s v="Mariner 6"/>
    <n v="2050"/>
    <x v="9"/>
    <x v="3"/>
  </r>
  <r>
    <n v="24"/>
    <d v="2055-10-25T00:00:00"/>
    <s v="MC-29"/>
    <s v="38.78S, 141.18E"/>
    <n v="169"/>
    <n v="17000"/>
    <n v="0"/>
    <x v="3"/>
    <s v="Phobos 3"/>
    <n v="2053"/>
    <x v="9"/>
    <x v="1"/>
  </r>
  <r>
    <n v="77"/>
    <d v="2077-05-25T00:00:00"/>
    <s v="MC-22"/>
    <s v="24.87S, 111.33E"/>
    <n v="63"/>
    <n v="4902"/>
    <n v="4902"/>
    <x v="9"/>
    <s v="Rosetta 27"/>
    <n v="2073"/>
    <x v="25"/>
    <x v="6"/>
  </r>
  <r>
    <n v="50"/>
    <d v="2065-10-04T00:00:00"/>
    <s v="MC-15"/>
    <s v="16.61N, 148.48E"/>
    <n v="67"/>
    <n v="9985"/>
    <n v="9985"/>
    <x v="12"/>
    <s v="Opportunity 2"/>
    <n v="2064"/>
    <x v="13"/>
    <x v="4"/>
  </r>
  <r>
    <n v="27"/>
    <d v="2061-12-06T00:00:00"/>
    <s v="MC-28"/>
    <s v="59.50S, 106.52E"/>
    <n v="65"/>
    <n v="4076"/>
    <n v="4076"/>
    <x v="18"/>
    <s v="Phobos 6"/>
    <n v="2054"/>
    <x v="0"/>
    <x v="0"/>
  </r>
  <r>
    <n v="47"/>
    <d v="2066-12-16T00:00:00"/>
    <s v="MC-11"/>
    <s v="20.69N, 8.82W"/>
    <n v="252"/>
    <n v="6006"/>
    <n v="0"/>
    <x v="22"/>
    <s v="Spirit 14"/>
    <n v="2065"/>
    <x v="17"/>
    <x v="4"/>
  </r>
  <r>
    <n v="69"/>
    <d v="2075-07-18T00:00:00"/>
    <s v="MC-01"/>
    <s v="77.32N, 176.87W"/>
    <n v="50"/>
    <n v="6205"/>
    <n v="6205"/>
    <x v="19"/>
    <s v="Rosetta 13"/>
    <n v="2069"/>
    <x v="2"/>
    <x v="7"/>
  </r>
  <r>
    <n v="85"/>
    <d v="2073-06-16T00:00:00"/>
    <s v="MC-14"/>
    <s v="7.21N, 101.01E"/>
    <n v="181"/>
    <n v="1010"/>
    <n v="0"/>
    <x v="1"/>
    <s v="Phoenix 13"/>
    <n v="2070"/>
    <x v="24"/>
    <x v="5"/>
  </r>
  <r>
    <n v="66"/>
    <d v="2068-11-12T00:00:00"/>
    <s v="MC-15"/>
    <s v="6.16N, 140.16E"/>
    <n v="77"/>
    <n v="5436"/>
    <n v="5436"/>
    <x v="12"/>
    <s v="Rosetta 9"/>
    <n v="2067"/>
    <x v="18"/>
    <x v="4"/>
  </r>
  <r>
    <n v="10"/>
    <d v="2062-04-14T00:00:00"/>
    <s v="MC-26"/>
    <s v="44.48S, 52.27W"/>
    <n v="72"/>
    <n v="33322"/>
    <n v="33322"/>
    <x v="13"/>
    <s v="Mariner 15"/>
    <n v="2054"/>
    <x v="20"/>
    <x v="8"/>
  </r>
  <r>
    <n v="94"/>
    <d v="2072-04-21T00:00:00"/>
    <s v="MC-29"/>
    <s v="41.75S, 124.72E"/>
    <n v="277"/>
    <n v="12605"/>
    <n v="0"/>
    <x v="3"/>
    <s v="Dawn 4"/>
    <n v="2066"/>
    <x v="5"/>
    <x v="7"/>
  </r>
  <r>
    <n v="9"/>
    <d v="2056-03-16T00:00:00"/>
    <s v="MC-12"/>
    <s v="2.01N, 10.85E"/>
    <n v="264"/>
    <n v="6409"/>
    <n v="0"/>
    <x v="11"/>
    <s v="Mariner 14"/>
    <n v="2054"/>
    <x v="1"/>
    <x v="1"/>
  </r>
  <r>
    <n v="60"/>
    <d v="2072-07-30T00:00:00"/>
    <s v="MC-26"/>
    <s v="41.43S, 14.56W"/>
    <n v="72"/>
    <n v="883"/>
    <n v="883"/>
    <x v="13"/>
    <s v="Opportunity 18"/>
    <n v="2069"/>
    <x v="5"/>
    <x v="5"/>
  </r>
  <r>
    <n v="56"/>
    <d v="2071-07-20T00:00:00"/>
    <s v="MC-26"/>
    <s v="48.47S, 51.24W"/>
    <n v="1270"/>
    <n v="17000"/>
    <n v="0"/>
    <x v="13"/>
    <s v="Opportunity 10"/>
    <n v="2067"/>
    <x v="19"/>
    <x v="6"/>
  </r>
  <r>
    <n v="30"/>
    <d v="2060-05-04T00:00:00"/>
    <s v="MC-03"/>
    <s v="36.25N, 84.29W"/>
    <n v="142"/>
    <n v="13527"/>
    <n v="0"/>
    <x v="24"/>
    <s v="Deimos 8"/>
    <n v="2058"/>
    <x v="14"/>
    <x v="1"/>
  </r>
  <r>
    <n v="60"/>
    <d v="2071-03-11T00:00:00"/>
    <s v="MC-26"/>
    <s v="39.60S, 45.64W"/>
    <n v="54"/>
    <n v="2880"/>
    <n v="2880"/>
    <x v="13"/>
    <s v="Opportunity 18"/>
    <n v="2069"/>
    <x v="19"/>
    <x v="1"/>
  </r>
  <r>
    <n v="56"/>
    <d v="2067-12-23T00:00:00"/>
    <s v="MC-25"/>
    <s v="36.46S, 69.54W"/>
    <n v="34"/>
    <n v="3461"/>
    <n v="3461"/>
    <x v="16"/>
    <s v="Opportunity 10"/>
    <n v="2067"/>
    <x v="8"/>
    <x v="9"/>
  </r>
  <r>
    <n v="3"/>
    <d v="2052-02-06T00:00:00"/>
    <s v="MC-24"/>
    <s v="55.34S, 130.32W"/>
    <n v="447"/>
    <n v="9366"/>
    <n v="0"/>
    <x v="10"/>
    <s v="Mariner 7"/>
    <n v="2050"/>
    <x v="7"/>
    <x v="1"/>
  </r>
  <r>
    <n v="5"/>
    <d v="2053-02-27T00:00:00"/>
    <s v="MC-21"/>
    <s v="10.24S, 67.52E"/>
    <n v="188"/>
    <n v="7512"/>
    <n v="0"/>
    <x v="27"/>
    <s v="Mariner 10"/>
    <n v="2051"/>
    <x v="22"/>
    <x v="1"/>
  </r>
  <r>
    <n v="87"/>
    <d v="2073-03-23T00:00:00"/>
    <s v="MC-26"/>
    <s v="45.09S, 45.03W"/>
    <n v="75"/>
    <n v="6832"/>
    <n v="6832"/>
    <x v="13"/>
    <s v="Phoenix 17"/>
    <n v="2071"/>
    <x v="24"/>
    <x v="1"/>
  </r>
  <r>
    <n v="69"/>
    <d v="2075-05-11T00:00:00"/>
    <s v="MC-01"/>
    <s v="75.52N, 170.89W"/>
    <n v="50"/>
    <n v="10313"/>
    <n v="10313"/>
    <x v="19"/>
    <s v="Rosetta 13"/>
    <n v="2069"/>
    <x v="2"/>
    <x v="7"/>
  </r>
  <r>
    <n v="35"/>
    <d v="2061-12-02T00:00:00"/>
    <s v="MC-17"/>
    <s v="2.52S, 114.22W"/>
    <n v="50"/>
    <n v="1656"/>
    <n v="1656"/>
    <x v="20"/>
    <s v="Pathfinder 2"/>
    <n v="2060"/>
    <x v="0"/>
    <x v="4"/>
  </r>
  <r>
    <n v="29"/>
    <d v="2060-12-09T00:00:00"/>
    <s v="MC-17"/>
    <s v="23.41S, 133.00W"/>
    <n v="57"/>
    <n v="1010"/>
    <n v="1010"/>
    <x v="20"/>
    <s v="Deimos 4"/>
    <n v="2058"/>
    <x v="14"/>
    <x v="1"/>
  </r>
  <r>
    <n v="34"/>
    <d v="2064-04-03T00:00:00"/>
    <s v="MC-14"/>
    <s v="26.54N, 102.79E"/>
    <n v="791"/>
    <n v="4563"/>
    <n v="0"/>
    <x v="1"/>
    <s v="Deimos 14"/>
    <n v="2060"/>
    <x v="15"/>
    <x v="6"/>
  </r>
  <r>
    <n v="49"/>
    <d v="2069-01-29T00:00:00"/>
    <s v="MC-26"/>
    <s v="36.34S, 20.69W"/>
    <n v="93"/>
    <n v="1396"/>
    <n v="1396"/>
    <x v="13"/>
    <s v="Spirit 16"/>
    <n v="2066"/>
    <x v="12"/>
    <x v="5"/>
  </r>
  <r>
    <n v="32"/>
    <d v="2065-08-13T00:00:00"/>
    <s v="MC-25"/>
    <s v="52.18S, 76.20W"/>
    <n v="344"/>
    <n v="17718"/>
    <n v="0"/>
    <x v="16"/>
    <s v="Deimos 11"/>
    <n v="2059"/>
    <x v="13"/>
    <x v="7"/>
  </r>
  <r>
    <n v="46"/>
    <d v="2067-07-03T00:00:00"/>
    <s v="MC-30"/>
    <s v="66.71S, 102.40W"/>
    <n v="24"/>
    <n v="1396"/>
    <n v="1396"/>
    <x v="15"/>
    <s v="Spirit 13"/>
    <n v="2065"/>
    <x v="8"/>
    <x v="1"/>
  </r>
  <r>
    <n v="5"/>
    <d v="2060-07-25T00:00:00"/>
    <s v="MC-20"/>
    <s v="13.05S, 40.46E"/>
    <n v="572"/>
    <n v="3612"/>
    <n v="0"/>
    <x v="26"/>
    <s v="Mariner 10"/>
    <n v="2051"/>
    <x v="14"/>
    <x v="10"/>
  </r>
  <r>
    <n v="11"/>
    <d v="2057-09-19T00:00:00"/>
    <s v="MC-26"/>
    <s v="54.86S, 12.87W"/>
    <n v="25"/>
    <n v="22220"/>
    <n v="22220"/>
    <x v="13"/>
    <s v="Mariner 16"/>
    <n v="2055"/>
    <x v="16"/>
    <x v="1"/>
  </r>
  <r>
    <n v="52"/>
    <d v="2073-10-26T00:00:00"/>
    <s v="MC-09"/>
    <s v="9.67N, 106.06W"/>
    <n v="93"/>
    <n v="6006"/>
    <n v="6006"/>
    <x v="5"/>
    <s v="Opportunity 4"/>
    <n v="2065"/>
    <x v="24"/>
    <x v="8"/>
  </r>
  <r>
    <n v="26"/>
    <d v="2056-12-26T00:00:00"/>
    <s v="MC-21"/>
    <s v="24.76S, 55.46E"/>
    <n v="124"/>
    <n v="2880"/>
    <n v="0"/>
    <x v="27"/>
    <s v="Phobos 5"/>
    <n v="2054"/>
    <x v="1"/>
    <x v="1"/>
  </r>
  <r>
    <n v="99"/>
    <d v="2071-05-28T00:00:00"/>
    <s v="MC-04"/>
    <s v="48.19N, 3.98W"/>
    <n v="36"/>
    <n v="4902"/>
    <n v="4902"/>
    <x v="7"/>
    <s v="Perseverance 6"/>
    <n v="2070"/>
    <x v="19"/>
    <x v="4"/>
  </r>
  <r>
    <n v="44"/>
    <d v="2066-07-26T00:00:00"/>
    <s v="MC-01"/>
    <s v="83.64N, 127.71E"/>
    <n v="32"/>
    <n v="56210"/>
    <n v="56210"/>
    <x v="19"/>
    <s v="Spirit 11"/>
    <n v="2064"/>
    <x v="17"/>
    <x v="1"/>
  </r>
  <r>
    <n v="10"/>
    <d v="2059-05-12T00:00:00"/>
    <s v="MC-25"/>
    <s v="36.42S, 74.93W"/>
    <n v="77"/>
    <n v="7052"/>
    <n v="7052"/>
    <x v="16"/>
    <s v="Mariner 15"/>
    <n v="2054"/>
    <x v="3"/>
    <x v="3"/>
  </r>
  <r>
    <n v="17"/>
    <d v="2056-02-14T00:00:00"/>
    <s v="MC-06"/>
    <s v="38.83N, 92.63E"/>
    <n v="307"/>
    <n v="629"/>
    <n v="0"/>
    <x v="8"/>
    <s v="Viking 8"/>
    <n v="2054"/>
    <x v="1"/>
    <x v="1"/>
  </r>
  <r>
    <n v="78"/>
    <d v="2074-08-05T00:00:00"/>
    <s v="MC-16"/>
    <s v="1.82S, 169.56W"/>
    <n v="96"/>
    <n v="2599"/>
    <n v="2599"/>
    <x v="21"/>
    <s v="Rosetta 28"/>
    <n v="2073"/>
    <x v="11"/>
    <x v="4"/>
  </r>
  <r>
    <n v="66"/>
    <d v="2071-02-15T00:00:00"/>
    <s v="MC-15"/>
    <s v="7.49N, 151.45E"/>
    <n v="277"/>
    <n v="7052"/>
    <n v="0"/>
    <x v="12"/>
    <s v="Rosetta 9"/>
    <n v="2067"/>
    <x v="19"/>
    <x v="6"/>
  </r>
  <r>
    <n v="39"/>
    <d v="2065-11-01T00:00:00"/>
    <s v="MC-24"/>
    <s v="64.41S, 160.32W"/>
    <n v="221"/>
    <n v="41937"/>
    <n v="0"/>
    <x v="10"/>
    <s v="Pathfinder 9"/>
    <n v="2062"/>
    <x v="13"/>
    <x v="5"/>
  </r>
  <r>
    <n v="46"/>
    <d v="2067-06-01T00:00:00"/>
    <s v="MC-25"/>
    <s v="64.62S, 110.55W"/>
    <n v="128"/>
    <n v="50510"/>
    <n v="0"/>
    <x v="16"/>
    <s v="Spirit 13"/>
    <n v="2065"/>
    <x v="8"/>
    <x v="1"/>
  </r>
  <r>
    <n v="5"/>
    <d v="2060-08-09T00:00:00"/>
    <s v="MC-13"/>
    <s v="11.82N, 68.98E"/>
    <n v="212"/>
    <n v="629"/>
    <n v="0"/>
    <x v="0"/>
    <s v="Mariner 10"/>
    <n v="2051"/>
    <x v="14"/>
    <x v="10"/>
  </r>
  <r>
    <n v="66"/>
    <d v="2070-03-16T00:00:00"/>
    <s v="MC-07"/>
    <s v="35.01N, 139.62E"/>
    <n v="80"/>
    <n v="1788"/>
    <n v="1788"/>
    <x v="4"/>
    <s v="Rosetta 9"/>
    <n v="2067"/>
    <x v="10"/>
    <x v="5"/>
  </r>
  <r>
    <n v="90"/>
    <d v="2074-10-11T00:00:00"/>
    <s v="MC-30"/>
    <s v="73.14S, 146.72W"/>
    <n v="389"/>
    <n v="6006"/>
    <n v="0"/>
    <x v="15"/>
    <s v="Phoenix 23"/>
    <n v="2072"/>
    <x v="11"/>
    <x v="1"/>
  </r>
  <r>
    <n v="27"/>
    <d v="2057-06-04T00:00:00"/>
    <s v="MC-30"/>
    <s v="83.65S, 82.90E"/>
    <n v="43"/>
    <n v="8255"/>
    <n v="8255"/>
    <x v="15"/>
    <s v="Phobos 6"/>
    <n v="2054"/>
    <x v="16"/>
    <x v="5"/>
  </r>
  <r>
    <n v="29"/>
    <d v="2060-01-01T00:00:00"/>
    <s v="MC-24"/>
    <s v="44.49S, 158.88W"/>
    <n v="96"/>
    <n v="1920"/>
    <n v="1920"/>
    <x v="10"/>
    <s v="Deimos 4"/>
    <n v="2058"/>
    <x v="14"/>
    <x v="1"/>
  </r>
  <r>
    <n v="84"/>
    <d v="2070-10-01T00:00:00"/>
    <s v="MC-07"/>
    <s v="58.40N, 136.94E"/>
    <n v="181"/>
    <n v="14551"/>
    <n v="0"/>
    <x v="4"/>
    <s v="Phoenix 12"/>
    <n v="2069"/>
    <x v="10"/>
    <x v="4"/>
  </r>
  <r>
    <n v="56"/>
    <d v="2075-01-07T00:00:00"/>
    <s v="MC-18"/>
    <s v="27.73S, 78.88W"/>
    <n v="791"/>
    <n v="14025"/>
    <n v="0"/>
    <x v="25"/>
    <s v="Opportunity 10"/>
    <n v="2067"/>
    <x v="2"/>
    <x v="8"/>
  </r>
  <r>
    <n v="76"/>
    <d v="2080-09-12T00:00:00"/>
    <s v="MC-01"/>
    <s v="66.05N, 169.81W"/>
    <n v="175"/>
    <n v="1526"/>
    <n v="0"/>
    <x v="19"/>
    <s v="Rosetta 25"/>
    <n v="2072"/>
    <x v="29"/>
    <x v="8"/>
  </r>
  <r>
    <n v="69"/>
    <d v="2074-09-08T00:00:00"/>
    <s v="MC-02"/>
    <s v="59.91N, 175.78W"/>
    <n v="34"/>
    <n v="12605"/>
    <n v="12605"/>
    <x v="29"/>
    <s v="Rosetta 13"/>
    <n v="2069"/>
    <x v="11"/>
    <x v="3"/>
  </r>
  <r>
    <n v="89"/>
    <d v="2075-08-18T00:00:00"/>
    <s v="MC-30"/>
    <s v="69.93S, 91.92W"/>
    <n v="50"/>
    <n v="72463"/>
    <n v="72463"/>
    <x v="15"/>
    <s v="Phoenix 22"/>
    <n v="2072"/>
    <x v="2"/>
    <x v="5"/>
  </r>
  <r>
    <n v="58"/>
    <d v="2070-11-29T00:00:00"/>
    <s v="MC-26"/>
    <s v="55.55S, 16.50W"/>
    <n v="36"/>
    <n v="5076"/>
    <n v="5076"/>
    <x v="13"/>
    <s v="Opportunity 15"/>
    <n v="2068"/>
    <x v="10"/>
    <x v="1"/>
  </r>
  <r>
    <n v="85"/>
    <d v="2072-06-08T00:00:00"/>
    <s v="MC-13"/>
    <s v="4.66N, 75.15E"/>
    <n v="93"/>
    <n v="4235"/>
    <n v="4235"/>
    <x v="0"/>
    <s v="Phoenix 13"/>
    <n v="2070"/>
    <x v="5"/>
    <x v="1"/>
  </r>
  <r>
    <n v="41"/>
    <d v="2069-12-01T00:00:00"/>
    <s v="MC-05"/>
    <s v="53.01N, 42.03E"/>
    <n v="67"/>
    <n v="84631"/>
    <n v="84631"/>
    <x v="2"/>
    <s v="Spirit 5"/>
    <n v="2063"/>
    <x v="12"/>
    <x v="7"/>
  </r>
  <r>
    <n v="61"/>
    <d v="2071-12-06T00:00:00"/>
    <s v="MC-30"/>
    <s v="75.14S, 26.99W"/>
    <n v="212"/>
    <n v="3022"/>
    <n v="0"/>
    <x v="15"/>
    <s v="Opportunity 19"/>
    <n v="2069"/>
    <x v="19"/>
    <x v="1"/>
  </r>
  <r>
    <n v="17"/>
    <d v="2057-12-13T00:00:00"/>
    <s v="MC-06"/>
    <s v="44.33N, 71.34E"/>
    <n v="133"/>
    <n v="4731"/>
    <n v="0"/>
    <x v="8"/>
    <s v="Viking 8"/>
    <n v="2054"/>
    <x v="16"/>
    <x v="5"/>
  </r>
  <r>
    <n v="61"/>
    <d v="2072-02-27T00:00:00"/>
    <s v="MC-26"/>
    <s v="53.47S, 26.41W"/>
    <n v="36"/>
    <n v="5622"/>
    <n v="5622"/>
    <x v="13"/>
    <s v="Opportunity 19"/>
    <n v="2069"/>
    <x v="5"/>
    <x v="5"/>
  </r>
  <r>
    <n v="77"/>
    <d v="2077-08-12T00:00:00"/>
    <s v="MC-22"/>
    <s v="26.78S, 114.58E"/>
    <n v="133"/>
    <n v="10313"/>
    <n v="0"/>
    <x v="9"/>
    <s v="Rosetta 27"/>
    <n v="2073"/>
    <x v="25"/>
    <x v="6"/>
  </r>
  <r>
    <n v="99"/>
    <d v="2072-04-29T00:00:00"/>
    <s v="MC-12"/>
    <s v="21.65N, 9.86E"/>
    <n v="181"/>
    <n v="13527"/>
    <n v="0"/>
    <x v="11"/>
    <s v="Perseverance 6"/>
    <n v="2070"/>
    <x v="5"/>
    <x v="1"/>
  </r>
  <r>
    <n v="97"/>
    <d v="2070-09-16T00:00:00"/>
    <s v="MC-04"/>
    <s v="62.87N, 47.83W"/>
    <n v="212"/>
    <n v="50510"/>
    <n v="0"/>
    <x v="7"/>
    <s v="Perseverance 4"/>
    <n v="2069"/>
    <x v="10"/>
    <x v="4"/>
  </r>
  <r>
    <n v="27"/>
    <d v="2056-10-19T00:00:00"/>
    <s v="MC-28"/>
    <s v="52.17S, 105.19E"/>
    <n v="63"/>
    <n v="2461"/>
    <n v="2461"/>
    <x v="18"/>
    <s v="Phobos 6"/>
    <n v="2054"/>
    <x v="1"/>
    <x v="1"/>
  </r>
  <r>
    <n v="75"/>
    <d v="2073-04-13T00:00:00"/>
    <s v="MC-28"/>
    <s v="54.08S, 93.66E"/>
    <n v="29"/>
    <n v="15109"/>
    <n v="15109"/>
    <x v="18"/>
    <s v="Rosetta 22"/>
    <n v="2071"/>
    <x v="24"/>
    <x v="1"/>
  </r>
  <r>
    <n v="56"/>
    <d v="2071-10-24T00:00:00"/>
    <s v="MC-18"/>
    <s v="15.21S, 84.13W"/>
    <n v="344"/>
    <n v="2599"/>
    <n v="0"/>
    <x v="25"/>
    <s v="Opportunity 10"/>
    <n v="2067"/>
    <x v="19"/>
    <x v="6"/>
  </r>
  <r>
    <n v="95"/>
    <d v="2068-11-06T00:00:00"/>
    <s v="MC-18"/>
    <s v="1.17S, 84.10W"/>
    <n v="212"/>
    <n v="3612"/>
    <n v="0"/>
    <x v="25"/>
    <s v="Dawn 6"/>
    <n v="2067"/>
    <x v="18"/>
    <x v="4"/>
  </r>
  <r>
    <n v="94"/>
    <d v="2067-12-22T00:00:00"/>
    <s v="MC-29"/>
    <s v="44.13S, 125.02E"/>
    <n v="25"/>
    <n v="20205"/>
    <n v="20205"/>
    <x v="3"/>
    <s v="Dawn 4"/>
    <n v="2066"/>
    <x v="8"/>
    <x v="4"/>
  </r>
  <r>
    <n v="2"/>
    <d v="2055-02-01T00:00:00"/>
    <s v="MC-14"/>
    <s v="13.82N, 97.34E"/>
    <n v="54"/>
    <n v="3919"/>
    <n v="3919"/>
    <x v="1"/>
    <s v="Mariner 6"/>
    <n v="2050"/>
    <x v="9"/>
    <x v="3"/>
  </r>
  <r>
    <n v="61"/>
    <d v="2070-07-28T00:00:00"/>
    <s v="MC-30"/>
    <s v="67.85S, 4.85W"/>
    <n v="120"/>
    <n v="9670"/>
    <n v="0"/>
    <x v="15"/>
    <s v="Opportunity 19"/>
    <n v="2069"/>
    <x v="10"/>
    <x v="4"/>
  </r>
  <r>
    <n v="44"/>
    <d v="2066-10-02T00:00:00"/>
    <s v="MC-01"/>
    <s v="76.72N, 114.61E"/>
    <n v="72"/>
    <n v="756"/>
    <n v="756"/>
    <x v="19"/>
    <s v="Spirit 11"/>
    <n v="2064"/>
    <x v="17"/>
    <x v="1"/>
  </r>
  <r>
    <n v="86"/>
    <d v="2074-10-16T00:00:00"/>
    <s v="MC-01"/>
    <s v="84.67N, 98.10E"/>
    <n v="447"/>
    <n v="4076"/>
    <n v="0"/>
    <x v="19"/>
    <s v="Phoenix 16"/>
    <n v="2071"/>
    <x v="11"/>
    <x v="5"/>
  </r>
  <r>
    <n v="20"/>
    <d v="2059-08-03T00:00:00"/>
    <s v="MC-27"/>
    <s v="53.02S, 58.19E"/>
    <n v="32"/>
    <n v="63326"/>
    <n v="63326"/>
    <x v="17"/>
    <s v="Viking 15"/>
    <n v="2056"/>
    <x v="3"/>
    <x v="5"/>
  </r>
  <r>
    <n v="3"/>
    <d v="2052-07-09T00:00:00"/>
    <s v="MC-24"/>
    <s v="41.72S, 139.44W"/>
    <n v="15"/>
    <n v="1920"/>
    <n v="1920"/>
    <x v="10"/>
    <s v="Mariner 7"/>
    <n v="2050"/>
    <x v="7"/>
    <x v="1"/>
  </r>
  <r>
    <n v="2"/>
    <d v="2056-12-13T00:00:00"/>
    <s v="MC-14"/>
    <s v="24.94N, 96.93E"/>
    <n v="67"/>
    <n v="7512"/>
    <n v="7512"/>
    <x v="1"/>
    <s v="Mariner 6"/>
    <n v="2050"/>
    <x v="1"/>
    <x v="7"/>
  </r>
  <r>
    <n v="72"/>
    <d v="2074-07-03T00:00:00"/>
    <s v="MC-24"/>
    <s v="44.35S, 122.27W"/>
    <n v="128"/>
    <n v="1138"/>
    <n v="0"/>
    <x v="10"/>
    <s v="Rosetta 16"/>
    <n v="2071"/>
    <x v="11"/>
    <x v="5"/>
  </r>
  <r>
    <n v="49"/>
    <d v="2068-05-11T00:00:00"/>
    <s v="MC-26"/>
    <s v="34.50S, 14.08W"/>
    <n v="292"/>
    <n v="3612"/>
    <n v="0"/>
    <x v="13"/>
    <s v="Spirit 16"/>
    <n v="2066"/>
    <x v="18"/>
    <x v="1"/>
  </r>
  <r>
    <n v="63"/>
    <d v="2067-04-08T00:00:00"/>
    <s v="MC-28"/>
    <s v="40.57S, 98.33E"/>
    <n v="20"/>
    <n v="33322"/>
    <n v="33322"/>
    <x v="18"/>
    <s v="Rosetta 3"/>
    <n v="2066"/>
    <x v="8"/>
    <x v="4"/>
  </r>
  <r>
    <n v="99"/>
    <d v="2072-11-18T00:00:00"/>
    <s v="MC-04"/>
    <s v="43.18N, 3.54W"/>
    <n v="447"/>
    <n v="1396"/>
    <n v="0"/>
    <x v="7"/>
    <s v="Perseverance 6"/>
    <n v="2070"/>
    <x v="5"/>
    <x v="1"/>
  </r>
  <r>
    <n v="70"/>
    <d v="2071-08-30T00:00:00"/>
    <s v="MC-18"/>
    <s v="24.23S, 46.00W"/>
    <n v="292"/>
    <n v="2324"/>
    <n v="0"/>
    <x v="25"/>
    <s v="Rosetta 14"/>
    <n v="2069"/>
    <x v="19"/>
    <x v="1"/>
  </r>
  <r>
    <n v="27"/>
    <d v="2060-12-08T00:00:00"/>
    <s v="MC-30"/>
    <s v="84.99S, 118.17E"/>
    <n v="15"/>
    <n v="15700"/>
    <n v="15700"/>
    <x v="15"/>
    <s v="Phobos 6"/>
    <n v="2054"/>
    <x v="14"/>
    <x v="7"/>
  </r>
  <r>
    <n v="95"/>
    <d v="2070-06-30T00:00:00"/>
    <s v="MC-18"/>
    <s v="6.78S, 69.85W"/>
    <n v="204"/>
    <n v="8000"/>
    <n v="0"/>
    <x v="25"/>
    <s v="Dawn 6"/>
    <n v="2067"/>
    <x v="10"/>
    <x v="5"/>
  </r>
  <r>
    <n v="28"/>
    <d v="2062-11-08T00:00:00"/>
    <s v="MC-30"/>
    <s v="76.72S, 64.52W"/>
    <n v="344"/>
    <n v="2739"/>
    <n v="0"/>
    <x v="15"/>
    <s v="Deimos 3"/>
    <n v="2058"/>
    <x v="20"/>
    <x v="6"/>
  </r>
  <r>
    <n v="66"/>
    <d v="2074-01-01T00:00:00"/>
    <s v="MC-14"/>
    <s v="10.55N, 130.15E"/>
    <n v="188"/>
    <n v="3919"/>
    <n v="0"/>
    <x v="1"/>
    <s v="Rosetta 9"/>
    <n v="2067"/>
    <x v="11"/>
    <x v="0"/>
  </r>
  <r>
    <n v="65"/>
    <d v="2069-04-27T00:00:00"/>
    <s v="MC-19"/>
    <s v="4.16S, 11.00W"/>
    <n v="75"/>
    <n v="1920"/>
    <n v="1920"/>
    <x v="14"/>
    <s v="Rosetta 8"/>
    <n v="2067"/>
    <x v="12"/>
    <x v="1"/>
  </r>
  <r>
    <n v="24"/>
    <d v="2056-08-12T00:00:00"/>
    <s v="MC-29"/>
    <s v="37.07S, 132.96E"/>
    <n v="88"/>
    <n v="5812"/>
    <n v="5812"/>
    <x v="3"/>
    <s v="Phobos 3"/>
    <n v="2053"/>
    <x v="1"/>
    <x v="5"/>
  </r>
  <r>
    <n v="100"/>
    <d v="2073-04-27T00:00:00"/>
    <s v="MC-24"/>
    <s v="53.20S, 167.56W"/>
    <n v="221"/>
    <n v="5436"/>
    <n v="0"/>
    <x v="10"/>
    <s v="Perseverance 7"/>
    <n v="2070"/>
    <x v="24"/>
    <x v="5"/>
  </r>
  <r>
    <n v="10"/>
    <d v="2056-08-19T00:00:00"/>
    <s v="MC-19"/>
    <s v="9.94S, 41.71W"/>
    <n v="75"/>
    <n v="1788"/>
    <n v="1788"/>
    <x v="14"/>
    <s v="Mariner 15"/>
    <n v="2054"/>
    <x v="1"/>
    <x v="1"/>
  </r>
  <r>
    <n v="49"/>
    <d v="2069-06-08T00:00:00"/>
    <s v="MC-26"/>
    <s v="33.19S, 35.84W"/>
    <n v="113"/>
    <n v="3461"/>
    <n v="0"/>
    <x v="13"/>
    <s v="Spirit 16"/>
    <n v="2066"/>
    <x v="12"/>
    <x v="5"/>
  </r>
  <r>
    <n v="51"/>
    <d v="2066-04-02T00:00:00"/>
    <s v="MC-26"/>
    <s v="48.70S, 47.83W"/>
    <n v="88"/>
    <n v="14551"/>
    <n v="14551"/>
    <x v="13"/>
    <s v="Opportunity 3"/>
    <n v="2064"/>
    <x v="17"/>
    <x v="1"/>
  </r>
  <r>
    <n v="10"/>
    <d v="2061-07-19T00:00:00"/>
    <s v="MC-26"/>
    <s v="34.92S, 44.95W"/>
    <n v="93"/>
    <n v="5436"/>
    <n v="5436"/>
    <x v="13"/>
    <s v="Mariner 15"/>
    <n v="2054"/>
    <x v="0"/>
    <x v="0"/>
  </r>
  <r>
    <n v="35"/>
    <d v="2061-10-19T00:00:00"/>
    <s v="MC-17"/>
    <s v="12.38S, 113.89W"/>
    <n v="103"/>
    <n v="7052"/>
    <n v="0"/>
    <x v="20"/>
    <s v="Pathfinder 2"/>
    <n v="2060"/>
    <x v="0"/>
    <x v="4"/>
  </r>
  <r>
    <n v="93"/>
    <d v="2067-07-30T00:00:00"/>
    <s v="MC-03"/>
    <s v="35.75N, 110.26W"/>
    <n v="14"/>
    <n v="3022"/>
    <n v="3022"/>
    <x v="24"/>
    <s v="Dawn 3"/>
    <n v="2066"/>
    <x v="8"/>
    <x v="4"/>
  </r>
  <r>
    <n v="42"/>
    <d v="2069-03-04T00:00:00"/>
    <s v="MC-07"/>
    <s v="43.55N, 138.67E"/>
    <n v="175"/>
    <n v="5812"/>
    <n v="0"/>
    <x v="4"/>
    <s v="Spirit 6"/>
    <n v="2063"/>
    <x v="12"/>
    <x v="7"/>
  </r>
  <r>
    <n v="55"/>
    <d v="2068-09-28T00:00:00"/>
    <s v="MC-15"/>
    <s v="26.77N, 139.04E"/>
    <n v="82"/>
    <n v="13054"/>
    <n v="13054"/>
    <x v="12"/>
    <s v="Opportunity 7"/>
    <n v="2066"/>
    <x v="18"/>
    <x v="1"/>
  </r>
  <r>
    <n v="2"/>
    <d v="2057-05-22T00:00:00"/>
    <s v="MC-14"/>
    <s v="29.92N, 96.15E"/>
    <n v="152"/>
    <n v="9366"/>
    <n v="0"/>
    <x v="1"/>
    <s v="Mariner 6"/>
    <n v="2050"/>
    <x v="16"/>
    <x v="0"/>
  </r>
  <r>
    <n v="5"/>
    <d v="2056-03-23T00:00:00"/>
    <s v="MC-13"/>
    <s v="25.31N, 71.19E"/>
    <n v="100"/>
    <n v="4076"/>
    <n v="4076"/>
    <x v="0"/>
    <s v="Mariner 10"/>
    <n v="2051"/>
    <x v="1"/>
    <x v="3"/>
  </r>
  <r>
    <n v="32"/>
    <d v="2061-05-30T00:00:00"/>
    <s v="MC-25"/>
    <s v="62.55S, 105.43W"/>
    <n v="163"/>
    <n v="9985"/>
    <n v="0"/>
    <x v="16"/>
    <s v="Deimos 11"/>
    <n v="2059"/>
    <x v="0"/>
    <x v="1"/>
  </r>
  <r>
    <n v="53"/>
    <d v="2066-11-30T00:00:00"/>
    <s v="MC-30"/>
    <s v="69.32S, 149.17W"/>
    <n v="325"/>
    <n v="1267"/>
    <n v="0"/>
    <x v="15"/>
    <s v="Opportunity 5"/>
    <n v="2065"/>
    <x v="17"/>
    <x v="4"/>
  </r>
  <r>
    <n v="84"/>
    <d v="2071-12-19T00:00:00"/>
    <s v="MC-07"/>
    <s v="54.98N, 126.09E"/>
    <n v="70"/>
    <n v="10654"/>
    <n v="10654"/>
    <x v="4"/>
    <s v="Phoenix 12"/>
    <n v="2069"/>
    <x v="19"/>
    <x v="1"/>
  </r>
  <r>
    <n v="41"/>
    <d v="2064-09-02T00:00:00"/>
    <s v="MC-05"/>
    <s v="47.44N, 42.80E"/>
    <n v="93"/>
    <n v="6618"/>
    <n v="6618"/>
    <x v="2"/>
    <s v="Spirit 5"/>
    <n v="2063"/>
    <x v="15"/>
    <x v="4"/>
  </r>
  <r>
    <n v="74"/>
    <d v="2074-03-05T00:00:00"/>
    <s v="MC-12"/>
    <s v="9.20N, 1.21E"/>
    <n v="389"/>
    <n v="756"/>
    <n v="0"/>
    <x v="11"/>
    <s v="Rosetta 21"/>
    <n v="2071"/>
    <x v="11"/>
    <x v="5"/>
  </r>
  <r>
    <n v="55"/>
    <d v="2068-08-22T00:00:00"/>
    <s v="MC-07"/>
    <s v="56.44N, 127.20E"/>
    <n v="17"/>
    <n v="3919"/>
    <n v="3919"/>
    <x v="4"/>
    <s v="Opportunity 7"/>
    <n v="2066"/>
    <x v="18"/>
    <x v="1"/>
  </r>
  <r>
    <n v="64"/>
    <d v="2069-09-14T00:00:00"/>
    <s v="MC-28"/>
    <s v="38.78S, 62.18E"/>
    <n v="36"/>
    <n v="7752"/>
    <n v="7752"/>
    <x v="18"/>
    <s v="Rosetta 7"/>
    <n v="2067"/>
    <x v="12"/>
    <x v="1"/>
  </r>
  <r>
    <n v="50"/>
    <d v="2065-06-14T00:00:00"/>
    <s v="MC-15"/>
    <s v="27.11N, 153.11E"/>
    <n v="96"/>
    <n v="5812"/>
    <n v="5812"/>
    <x v="12"/>
    <s v="Opportunity 2"/>
    <n v="2064"/>
    <x v="13"/>
    <x v="4"/>
  </r>
  <r>
    <n v="2"/>
    <d v="2058-02-19T00:00:00"/>
    <s v="MC-07"/>
    <s v="33.70N, 133.54E"/>
    <n v="48"/>
    <n v="1656"/>
    <n v="1656"/>
    <x v="4"/>
    <s v="Mariner 6"/>
    <n v="2050"/>
    <x v="4"/>
    <x v="8"/>
  </r>
  <r>
    <n v="34"/>
    <d v="2064-09-21T00:00:00"/>
    <s v="MC-14"/>
    <s v="22.60N, 129.94E"/>
    <n v="67"/>
    <n v="4563"/>
    <n v="4563"/>
    <x v="1"/>
    <s v="Deimos 14"/>
    <n v="2060"/>
    <x v="15"/>
    <x v="6"/>
  </r>
  <r>
    <n v="25"/>
    <d v="2055-09-19T00:00:00"/>
    <s v="MC-24"/>
    <s v="47.18S, 161.25W"/>
    <n v="524"/>
    <n v="756"/>
    <n v="0"/>
    <x v="10"/>
    <s v="Phobos 4"/>
    <n v="2054"/>
    <x v="9"/>
    <x v="4"/>
  </r>
  <r>
    <n v="22"/>
    <d v="2054-06-19T00:00:00"/>
    <s v="MC-21"/>
    <s v="7.83S, 46.94E"/>
    <n v="264"/>
    <n v="2188"/>
    <n v="0"/>
    <x v="27"/>
    <s v="Phobos 1"/>
    <n v="2053"/>
    <x v="21"/>
    <x v="4"/>
  </r>
  <r>
    <n v="57"/>
    <d v="2068-10-21T00:00:00"/>
    <s v="MC-25"/>
    <s v="42.55S, 115.20W"/>
    <n v="25"/>
    <n v="7279"/>
    <n v="7279"/>
    <x v="16"/>
    <s v="Opportunity 13"/>
    <n v="2067"/>
    <x v="18"/>
    <x v="4"/>
  </r>
  <r>
    <n v="82"/>
    <d v="2070-04-29T00:00:00"/>
    <s v="MC-29"/>
    <s v="31.69S, 172.64E"/>
    <n v="24"/>
    <n v="9985"/>
    <n v="9985"/>
    <x v="3"/>
    <s v="Phoenix 7"/>
    <n v="2068"/>
    <x v="10"/>
    <x v="1"/>
  </r>
  <r>
    <n v="44"/>
    <d v="2072-05-23T00:00:00"/>
    <s v="MC-07"/>
    <s v="41.44N, 149.12E"/>
    <n v="82"/>
    <n v="9985"/>
    <n v="9985"/>
    <x v="4"/>
    <s v="Spirit 11"/>
    <n v="2064"/>
    <x v="5"/>
    <x v="8"/>
  </r>
  <r>
    <n v="89"/>
    <d v="2074-01-25T00:00:00"/>
    <s v="MC-30"/>
    <s v="81.09S, 108.16W"/>
    <n v="175"/>
    <n v="10654"/>
    <n v="0"/>
    <x v="15"/>
    <s v="Phoenix 22"/>
    <n v="2072"/>
    <x v="11"/>
    <x v="1"/>
  </r>
  <r>
    <n v="98"/>
    <d v="2075-04-17T00:00:00"/>
    <s v="MC-30"/>
    <s v="67.38S, 98.34E"/>
    <n v="905"/>
    <n v="7512"/>
    <n v="0"/>
    <x v="15"/>
    <s v="Perseverance 5"/>
    <n v="2070"/>
    <x v="2"/>
    <x v="3"/>
  </r>
  <r>
    <n v="7"/>
    <d v="2057-04-19T00:00:00"/>
    <s v="MC-04"/>
    <s v="44.51N, 58.78W"/>
    <n v="204"/>
    <n v="19313"/>
    <n v="0"/>
    <x v="7"/>
    <s v="Mariner 12"/>
    <n v="2053"/>
    <x v="16"/>
    <x v="6"/>
  </r>
  <r>
    <n v="34"/>
    <d v="2065-04-02T00:00:00"/>
    <s v="MC-14"/>
    <s v="13.62N, 107.90E"/>
    <n v="124"/>
    <n v="629"/>
    <n v="0"/>
    <x v="1"/>
    <s v="Deimos 14"/>
    <n v="2060"/>
    <x v="13"/>
    <x v="3"/>
  </r>
  <r>
    <n v="43"/>
    <d v="2065-05-19T00:00:00"/>
    <s v="MC-18"/>
    <s v="22.06S, 82.01W"/>
    <n v="147"/>
    <n v="1526"/>
    <n v="0"/>
    <x v="25"/>
    <s v="Spirit 7"/>
    <n v="2063"/>
    <x v="13"/>
    <x v="1"/>
  </r>
  <r>
    <n v="76"/>
    <d v="2075-09-15T00:00:00"/>
    <s v="MC-02"/>
    <s v="34.25N, 173.92W"/>
    <n v="9"/>
    <n v="1138"/>
    <n v="1138"/>
    <x v="29"/>
    <s v="Rosetta 25"/>
    <n v="2072"/>
    <x v="2"/>
    <x v="5"/>
  </r>
  <r>
    <n v="23"/>
    <d v="2055-11-23T00:00:00"/>
    <s v="MC-16"/>
    <s v="29.38S, 138.47W"/>
    <n v="120"/>
    <n v="2461"/>
    <n v="0"/>
    <x v="21"/>
    <s v="Phobos 2"/>
    <n v="2053"/>
    <x v="9"/>
    <x v="1"/>
  </r>
  <r>
    <n v="49"/>
    <d v="2068-01-26T00:00:00"/>
    <s v="MC-26"/>
    <s v="32.48S, 19.21W"/>
    <n v="791"/>
    <n v="9985"/>
    <n v="0"/>
    <x v="13"/>
    <s v="Spirit 16"/>
    <n v="2066"/>
    <x v="18"/>
    <x v="1"/>
  </r>
  <r>
    <n v="99"/>
    <d v="2072-09-09T00:00:00"/>
    <s v="MC-05"/>
    <s v="55.67N, 7.67E"/>
    <n v="77"/>
    <n v="15109"/>
    <n v="15109"/>
    <x v="2"/>
    <s v="Perseverance 6"/>
    <n v="2070"/>
    <x v="5"/>
    <x v="1"/>
  </r>
  <r>
    <n v="75"/>
    <d v="2076-02-03T00:00:00"/>
    <s v="MC-28"/>
    <s v="50.40S, 96.65E"/>
    <n v="128"/>
    <n v="15109"/>
    <n v="0"/>
    <x v="18"/>
    <s v="Rosetta 22"/>
    <n v="2071"/>
    <x v="6"/>
    <x v="3"/>
  </r>
  <r>
    <n v="20"/>
    <d v="2059-01-01T00:00:00"/>
    <s v="MC-28"/>
    <s v="40.89S, 69.38E"/>
    <n v="231"/>
    <n v="9074"/>
    <n v="0"/>
    <x v="18"/>
    <s v="Viking 15"/>
    <n v="2056"/>
    <x v="3"/>
    <x v="5"/>
  </r>
  <r>
    <n v="54"/>
    <d v="2069-09-19T00:00:00"/>
    <s v="MC-22"/>
    <s v="2.60S, 114.42E"/>
    <n v="67"/>
    <n v="2739"/>
    <n v="2739"/>
    <x v="9"/>
    <s v="Opportunity 6"/>
    <n v="2065"/>
    <x v="12"/>
    <x v="6"/>
  </r>
  <r>
    <n v="31"/>
    <d v="2066-03-17T00:00:00"/>
    <s v="MC-01"/>
    <s v="71.12N, 95.65W"/>
    <n v="54"/>
    <n v="883"/>
    <n v="883"/>
    <x v="19"/>
    <s v="Deimos 10"/>
    <n v="2059"/>
    <x v="17"/>
    <x v="0"/>
  </r>
  <r>
    <n v="38"/>
    <d v="2064-09-29T00:00:00"/>
    <s v="MC-01"/>
    <s v="69.92N, 131.77W"/>
    <n v="1270"/>
    <n v="1526"/>
    <n v="0"/>
    <x v="19"/>
    <s v="Pathfinder 7"/>
    <n v="2062"/>
    <x v="15"/>
    <x v="1"/>
  </r>
  <r>
    <n v="84"/>
    <d v="2072-05-13T00:00:00"/>
    <s v="MC-07"/>
    <s v="49.29N, 131.74E"/>
    <n v="75"/>
    <n v="5436"/>
    <n v="5436"/>
    <x v="4"/>
    <s v="Phoenix 12"/>
    <n v="2069"/>
    <x v="5"/>
    <x v="5"/>
  </r>
  <r>
    <n v="34"/>
    <d v="2064-05-07T00:00:00"/>
    <s v="MC-14"/>
    <s v="22.63N, 114.50E"/>
    <n v="292"/>
    <n v="3764"/>
    <n v="0"/>
    <x v="1"/>
    <s v="Deimos 14"/>
    <n v="2060"/>
    <x v="15"/>
    <x v="6"/>
  </r>
  <r>
    <n v="85"/>
    <d v="2072-07-08T00:00:00"/>
    <s v="MC-22"/>
    <s v="23.70S, 115.06E"/>
    <n v="175"/>
    <n v="4902"/>
    <n v="0"/>
    <x v="9"/>
    <s v="Phoenix 13"/>
    <n v="2070"/>
    <x v="5"/>
    <x v="1"/>
  </r>
  <r>
    <n v="82"/>
    <d v="2071-10-25T00:00:00"/>
    <s v="MC-29"/>
    <s v="35.40S, 147.71E"/>
    <n v="157"/>
    <n v="1656"/>
    <n v="0"/>
    <x v="3"/>
    <s v="Phoenix 7"/>
    <n v="2068"/>
    <x v="19"/>
    <x v="5"/>
  </r>
  <r>
    <n v="75"/>
    <d v="2074-06-23T00:00:00"/>
    <s v="MC-28"/>
    <s v="52.72S, 98.47E"/>
    <n v="67"/>
    <n v="3764"/>
    <n v="3764"/>
    <x v="18"/>
    <s v="Rosetta 22"/>
    <n v="2071"/>
    <x v="11"/>
    <x v="5"/>
  </r>
  <r>
    <n v="31"/>
    <d v="2060-07-27T00:00:00"/>
    <s v="MC-03"/>
    <s v="43.53N, 97.61W"/>
    <n v="30"/>
    <n v="2324"/>
    <n v="2324"/>
    <x v="24"/>
    <s v="Deimos 10"/>
    <n v="2059"/>
    <x v="14"/>
    <x v="4"/>
  </r>
  <r>
    <n v="4"/>
    <d v="2057-10-18T00:00:00"/>
    <s v="MC-19"/>
    <s v="25.64S, 28.39W"/>
    <n v="702"/>
    <n v="9670"/>
    <n v="0"/>
    <x v="14"/>
    <s v="Mariner 9"/>
    <n v="2051"/>
    <x v="16"/>
    <x v="7"/>
  </r>
  <r>
    <n v="32"/>
    <d v="2060-05-20T00:00:00"/>
    <s v="MC-25"/>
    <s v="51.51S, 106.78W"/>
    <n v="252"/>
    <n v="8000"/>
    <n v="0"/>
    <x v="16"/>
    <s v="Deimos 11"/>
    <n v="2059"/>
    <x v="14"/>
    <x v="4"/>
  </r>
  <r>
    <n v="28"/>
    <d v="2062-11-24T00:00:00"/>
    <s v="MC-30"/>
    <s v="78.29S, 79.24W"/>
    <n v="204"/>
    <n v="2054"/>
    <n v="0"/>
    <x v="15"/>
    <s v="Deimos 3"/>
    <n v="2058"/>
    <x v="20"/>
    <x v="6"/>
  </r>
  <r>
    <n v="69"/>
    <d v="2072-05-09T00:00:00"/>
    <s v="MC-01"/>
    <s v="72.16N, 177.17E"/>
    <n v="365"/>
    <n v="15700"/>
    <n v="0"/>
    <x v="19"/>
    <s v="Rosetta 13"/>
    <n v="2069"/>
    <x v="5"/>
    <x v="5"/>
  </r>
  <r>
    <n v="9"/>
    <d v="2058-05-06T00:00:00"/>
    <s v="MC-11"/>
    <s v="1.45N, 16.84W"/>
    <n v="96"/>
    <n v="2880"/>
    <n v="2880"/>
    <x v="22"/>
    <s v="Mariner 14"/>
    <n v="2054"/>
    <x v="4"/>
    <x v="6"/>
  </r>
  <r>
    <n v="60"/>
    <d v="2071-10-14T00:00:00"/>
    <s v="MC-26"/>
    <s v="57.68S, 31.60W"/>
    <n v="120"/>
    <n v="12178"/>
    <n v="0"/>
    <x v="13"/>
    <s v="Opportunity 18"/>
    <n v="2069"/>
    <x v="19"/>
    <x v="1"/>
  </r>
  <r>
    <n v="5"/>
    <d v="2056-10-24T00:00:00"/>
    <s v="MC-20"/>
    <s v="7.08S, 40.88E"/>
    <n v="48"/>
    <n v="5255"/>
    <n v="5255"/>
    <x v="26"/>
    <s v="Mariner 10"/>
    <n v="2051"/>
    <x v="1"/>
    <x v="3"/>
  </r>
  <r>
    <n v="47"/>
    <d v="2073-06-23T00:00:00"/>
    <s v="MC-11"/>
    <s v="19.40N, 22.88W"/>
    <n v="27"/>
    <n v="9985"/>
    <n v="9985"/>
    <x v="22"/>
    <s v="Spirit 14"/>
    <n v="2065"/>
    <x v="24"/>
    <x v="8"/>
  </r>
  <r>
    <n v="37"/>
    <d v="2062-07-13T00:00:00"/>
    <s v="MC-14"/>
    <s v="22.41N, 128.15E"/>
    <n v="307"/>
    <n v="5812"/>
    <n v="0"/>
    <x v="1"/>
    <s v="Pathfinder 5"/>
    <n v="2061"/>
    <x v="20"/>
    <x v="4"/>
  </r>
  <r>
    <n v="44"/>
    <d v="2069-04-23T00:00:00"/>
    <s v="MC-01"/>
    <s v="75.81N, 150.19E"/>
    <n v="41"/>
    <n v="2324"/>
    <n v="2324"/>
    <x v="19"/>
    <s v="Spirit 11"/>
    <n v="2064"/>
    <x v="12"/>
    <x v="3"/>
  </r>
  <r>
    <n v="92"/>
    <d v="2074-12-31T00:00:00"/>
    <s v="MC-01"/>
    <s v="80.11N, 63.60E"/>
    <n v="34"/>
    <n v="7752"/>
    <n v="7752"/>
    <x v="19"/>
    <s v="Phoenix 28"/>
    <n v="2073"/>
    <x v="11"/>
    <x v="4"/>
  </r>
  <r>
    <n v="3"/>
    <d v="2052-09-27T00:00:00"/>
    <s v="MC-24"/>
    <s v="37.76S, 135.18W"/>
    <n v="124"/>
    <n v="3022"/>
    <n v="0"/>
    <x v="10"/>
    <s v="Mariner 7"/>
    <n v="2050"/>
    <x v="7"/>
    <x v="1"/>
  </r>
  <r>
    <n v="52"/>
    <d v="2066-08-22T00:00:00"/>
    <s v="MC-17"/>
    <s v="4.20S, 99.23W"/>
    <n v="157"/>
    <n v="2739"/>
    <n v="0"/>
    <x v="20"/>
    <s v="Opportunity 4"/>
    <n v="2065"/>
    <x v="17"/>
    <x v="4"/>
  </r>
  <r>
    <n v="19"/>
    <d v="2058-12-11T00:00:00"/>
    <s v="MC-07"/>
    <s v="58.87N, 166.42E"/>
    <n v="152"/>
    <n v="2461"/>
    <n v="0"/>
    <x v="4"/>
    <s v="Viking 13"/>
    <n v="2056"/>
    <x v="4"/>
    <x v="1"/>
  </r>
  <r>
    <n v="75"/>
    <d v="2073-11-26T00:00:00"/>
    <s v="MC-28"/>
    <s v="45.13S, 113.97E"/>
    <n v="15"/>
    <n v="33322"/>
    <n v="33322"/>
    <x v="18"/>
    <s v="Rosetta 22"/>
    <n v="2071"/>
    <x v="24"/>
    <x v="1"/>
  </r>
  <r>
    <n v="30"/>
    <d v="2061-01-28T00:00:00"/>
    <s v="MC-10"/>
    <s v="7.16N, 57.93W"/>
    <n v="905"/>
    <n v="4563"/>
    <n v="0"/>
    <x v="23"/>
    <s v="Deimos 8"/>
    <n v="2058"/>
    <x v="0"/>
    <x v="5"/>
  </r>
  <r>
    <n v="100"/>
    <d v="2074-05-29T00:00:00"/>
    <s v="MC-30"/>
    <s v="69.27S, 169.99W"/>
    <n v="241"/>
    <n v="6832"/>
    <n v="0"/>
    <x v="15"/>
    <s v="Perseverance 7"/>
    <n v="2070"/>
    <x v="11"/>
    <x v="6"/>
  </r>
  <r>
    <n v="77"/>
    <d v="2078-06-25T00:00:00"/>
    <s v="MC-28"/>
    <s v="38.39S, 105.35E"/>
    <n v="252"/>
    <n v="6006"/>
    <n v="0"/>
    <x v="18"/>
    <s v="Rosetta 27"/>
    <n v="2073"/>
    <x v="28"/>
    <x v="3"/>
  </r>
  <r>
    <n v="89"/>
    <d v="2074-03-23T00:00:00"/>
    <s v="MC-30"/>
    <s v="87.90S, 91.34W"/>
    <n v="14"/>
    <n v="101649"/>
    <n v="101649"/>
    <x v="15"/>
    <s v="Phoenix 22"/>
    <n v="2072"/>
    <x v="11"/>
    <x v="1"/>
  </r>
  <r>
    <n v="73"/>
    <d v="2073-09-24T00:00:00"/>
    <s v="MC-25"/>
    <s v="63.86S, 64.78W"/>
    <n v="791"/>
    <n v="4563"/>
    <n v="0"/>
    <x v="16"/>
    <s v="Rosetta 20"/>
    <n v="2071"/>
    <x v="24"/>
    <x v="1"/>
  </r>
  <r>
    <n v="95"/>
    <d v="2067-11-12T00:00:00"/>
    <s v="MC-10"/>
    <s v="28.41N, 86.10W"/>
    <n v="43"/>
    <n v="7752"/>
    <n v="7752"/>
    <x v="23"/>
    <s v="Dawn 6"/>
    <n v="2067"/>
    <x v="8"/>
    <x v="9"/>
  </r>
  <r>
    <n v="38"/>
    <d v="2063-01-11T00:00:00"/>
    <s v="MC-01"/>
    <s v="79.59N, 102.38W"/>
    <n v="11"/>
    <n v="21171"/>
    <n v="21171"/>
    <x v="19"/>
    <s v="Pathfinder 7"/>
    <n v="2062"/>
    <x v="23"/>
    <x v="4"/>
  </r>
  <r>
    <n v="55"/>
    <d v="2073-07-19T00:00:00"/>
    <s v="MC-15"/>
    <s v="29.67N, 136.11E"/>
    <n v="147"/>
    <n v="15109"/>
    <n v="0"/>
    <x v="12"/>
    <s v="Opportunity 7"/>
    <n v="2066"/>
    <x v="24"/>
    <x v="0"/>
  </r>
  <r>
    <n v="38"/>
    <d v="2064-04-13T00:00:00"/>
    <s v="MC-01"/>
    <s v="68.07N, 94.26W"/>
    <n v="75"/>
    <n v="63326"/>
    <n v="63326"/>
    <x v="19"/>
    <s v="Pathfinder 7"/>
    <n v="2062"/>
    <x v="15"/>
    <x v="1"/>
  </r>
  <r>
    <n v="81"/>
    <d v="2069-02-09T00:00:00"/>
    <s v="MC-08"/>
    <s v="2.65N, 173.00W"/>
    <n v="128"/>
    <n v="6832"/>
    <n v="0"/>
    <x v="28"/>
    <s v="Phoenix 3"/>
    <n v="2068"/>
    <x v="12"/>
    <x v="4"/>
  </r>
  <r>
    <n v="91"/>
    <d v="2074-05-14T00:00:00"/>
    <s v="MC-01"/>
    <s v="67.09N, 130.99W"/>
    <n v="325"/>
    <n v="2461"/>
    <n v="0"/>
    <x v="19"/>
    <s v="Phoenix 27"/>
    <n v="2073"/>
    <x v="11"/>
    <x v="4"/>
  </r>
  <r>
    <n v="34"/>
    <d v="2062-12-24T00:00:00"/>
    <s v="MC-14"/>
    <s v="12.19N, 105.40E"/>
    <n v="96"/>
    <n v="2461"/>
    <n v="2461"/>
    <x v="1"/>
    <s v="Deimos 14"/>
    <n v="2060"/>
    <x v="20"/>
    <x v="1"/>
  </r>
  <r>
    <n v="82"/>
    <d v="2071-11-06T00:00:00"/>
    <s v="MC-23"/>
    <s v="27.25S, 145.01E"/>
    <n v="45"/>
    <n v="3313"/>
    <n v="3313"/>
    <x v="6"/>
    <s v="Phoenix 7"/>
    <n v="2068"/>
    <x v="19"/>
    <x v="5"/>
  </r>
  <r>
    <n v="84"/>
    <d v="2071-07-28T00:00:00"/>
    <s v="MC-07"/>
    <s v="63.25N, 135.66E"/>
    <n v="61"/>
    <n v="19313"/>
    <n v="19313"/>
    <x v="4"/>
    <s v="Phoenix 12"/>
    <n v="2069"/>
    <x v="19"/>
    <x v="1"/>
  </r>
  <r>
    <n v="86"/>
    <d v="2073-06-23T00:00:00"/>
    <s v="MC-01"/>
    <s v="81.52N, 143.14E"/>
    <n v="20"/>
    <n v="5436"/>
    <n v="5436"/>
    <x v="19"/>
    <s v="Phoenix 16"/>
    <n v="2071"/>
    <x v="24"/>
    <x v="1"/>
  </r>
  <r>
    <n v="18"/>
    <d v="2057-06-16T00:00:00"/>
    <s v="MC-23"/>
    <s v="24.39S, 148.84E"/>
    <n v="307"/>
    <n v="3764"/>
    <n v="0"/>
    <x v="6"/>
    <s v="Viking 10"/>
    <n v="2055"/>
    <x v="16"/>
    <x v="1"/>
  </r>
  <r>
    <n v="72"/>
    <d v="2072-06-24T00:00:00"/>
    <s v="MC-25"/>
    <s v="37.94S, 118.03W"/>
    <n v="7"/>
    <n v="7052"/>
    <n v="7052"/>
    <x v="16"/>
    <s v="Rosetta 16"/>
    <n v="2071"/>
    <x v="5"/>
    <x v="4"/>
  </r>
  <r>
    <n v="41"/>
    <d v="2068-01-25T00:00:00"/>
    <s v="MC-01"/>
    <s v="70.39N, 34.37E"/>
    <n v="292"/>
    <n v="12178"/>
    <n v="0"/>
    <x v="19"/>
    <s v="Spirit 5"/>
    <n v="2063"/>
    <x v="18"/>
    <x v="3"/>
  </r>
  <r>
    <n v="83"/>
    <d v="2070-09-03T00:00:00"/>
    <s v="MC-06"/>
    <s v="47.14N, 67.29E"/>
    <n v="524"/>
    <n v="2054"/>
    <n v="0"/>
    <x v="8"/>
    <s v="Phoenix 11"/>
    <n v="2069"/>
    <x v="10"/>
    <x v="4"/>
  </r>
  <r>
    <n v="95"/>
    <d v="2068-12-28T00:00:00"/>
    <s v="MC-18"/>
    <s v="10.16S, 77.57W"/>
    <n v="47"/>
    <n v="3919"/>
    <n v="3919"/>
    <x v="25"/>
    <s v="Dawn 6"/>
    <n v="2067"/>
    <x v="18"/>
    <x v="4"/>
  </r>
  <r>
    <n v="49"/>
    <d v="2068-06-18T00:00:00"/>
    <s v="MC-19"/>
    <s v="20.13S, 27.52W"/>
    <n v="65"/>
    <n v="1526"/>
    <n v="1526"/>
    <x v="14"/>
    <s v="Spirit 16"/>
    <n v="2066"/>
    <x v="18"/>
    <x v="1"/>
  </r>
  <r>
    <n v="94"/>
    <d v="2069-08-14T00:00:00"/>
    <s v="MC-29"/>
    <s v="62.87S, 125.51E"/>
    <n v="231"/>
    <n v="63326"/>
    <n v="0"/>
    <x v="3"/>
    <s v="Dawn 4"/>
    <n v="2066"/>
    <x v="12"/>
    <x v="5"/>
  </r>
  <r>
    <n v="94"/>
    <d v="2068-05-24T00:00:00"/>
    <s v="MC-29"/>
    <s v="33.45S, 138.76E"/>
    <n v="389"/>
    <n v="4398"/>
    <n v="0"/>
    <x v="3"/>
    <s v="Dawn 4"/>
    <n v="2066"/>
    <x v="18"/>
    <x v="1"/>
  </r>
  <r>
    <n v="44"/>
    <d v="2069-02-14T00:00:00"/>
    <s v="MC-07"/>
    <s v="44.03N, 139.46E"/>
    <n v="524"/>
    <n v="14025"/>
    <n v="0"/>
    <x v="4"/>
    <s v="Spirit 11"/>
    <n v="2064"/>
    <x v="12"/>
    <x v="3"/>
  </r>
  <r>
    <n v="98"/>
    <d v="2075-05-23T00:00:00"/>
    <s v="MC-28"/>
    <s v="36.58S, 89.25E"/>
    <n v="307"/>
    <n v="2599"/>
    <n v="0"/>
    <x v="18"/>
    <s v="Perseverance 5"/>
    <n v="2070"/>
    <x v="2"/>
    <x v="3"/>
  </r>
  <r>
    <n v="86"/>
    <d v="2075-05-23T00:00:00"/>
    <s v="MC-01"/>
    <s v="69.03N, 109.48E"/>
    <n v="252"/>
    <n v="6205"/>
    <n v="0"/>
    <x v="19"/>
    <s v="Phoenix 16"/>
    <n v="2071"/>
    <x v="2"/>
    <x v="6"/>
  </r>
  <r>
    <n v="99"/>
    <d v="2071-02-12T00:00:00"/>
    <s v="MC-05"/>
    <s v="37.38N, 2.74E"/>
    <n v="103"/>
    <n v="3919"/>
    <n v="0"/>
    <x v="2"/>
    <s v="Perseverance 6"/>
    <n v="2070"/>
    <x v="19"/>
    <x v="4"/>
  </r>
  <r>
    <n v="21"/>
    <d v="2057-10-05T00:00:00"/>
    <s v="MC-17"/>
    <s v="5.18S, 106.85W"/>
    <n v="572"/>
    <n v="2054"/>
    <n v="0"/>
    <x v="20"/>
    <s v="Viking 17"/>
    <n v="2056"/>
    <x v="16"/>
    <x v="4"/>
  </r>
  <r>
    <n v="44"/>
    <d v="2065-09-17T00:00:00"/>
    <s v="MC-07"/>
    <s v="52.23N, 129.51E"/>
    <n v="109"/>
    <n v="3764"/>
    <n v="0"/>
    <x v="4"/>
    <s v="Spirit 11"/>
    <n v="2064"/>
    <x v="13"/>
    <x v="4"/>
  </r>
  <r>
    <n v="52"/>
    <d v="2065-12-30T00:00:00"/>
    <s v="MC-09"/>
    <s v="29.46N, 100.73W"/>
    <n v="365"/>
    <n v="2054"/>
    <n v="0"/>
    <x v="5"/>
    <s v="Opportunity 4"/>
    <n v="2065"/>
    <x v="13"/>
    <x v="9"/>
  </r>
  <r>
    <n v="88"/>
    <d v="2072-11-03T00:00:00"/>
    <s v="MC-19"/>
    <s v="12.17S, 24.09W"/>
    <n v="181"/>
    <n v="2739"/>
    <n v="0"/>
    <x v="14"/>
    <s v="Phoenix 19"/>
    <n v="2071"/>
    <x v="5"/>
    <x v="4"/>
  </r>
  <r>
    <n v="18"/>
    <d v="2058-01-20T00:00:00"/>
    <s v="MC-23"/>
    <s v="26.07S, 178.14E"/>
    <n v="57"/>
    <n v="12178"/>
    <n v="12178"/>
    <x v="6"/>
    <s v="Viking 10"/>
    <n v="2055"/>
    <x v="4"/>
    <x v="5"/>
  </r>
  <r>
    <n v="10"/>
    <d v="2060-11-07T00:00:00"/>
    <s v="MC-26"/>
    <s v="42.37S, 54.69W"/>
    <n v="416"/>
    <n v="23366"/>
    <n v="0"/>
    <x v="13"/>
    <s v="Mariner 15"/>
    <n v="2054"/>
    <x v="14"/>
    <x v="7"/>
  </r>
  <r>
    <n v="100"/>
    <d v="2073-11-06T00:00:00"/>
    <s v="MC-30"/>
    <s v="71.48S, 152.92W"/>
    <n v="29"/>
    <n v="11011"/>
    <n v="11011"/>
    <x v="15"/>
    <s v="Perseverance 7"/>
    <n v="2070"/>
    <x v="24"/>
    <x v="5"/>
  </r>
  <r>
    <n v="26"/>
    <d v="2057-11-11T00:00:00"/>
    <s v="MC-28"/>
    <s v="63.60S, 72.61E"/>
    <n v="1057"/>
    <n v="2739"/>
    <n v="0"/>
    <x v="18"/>
    <s v="Phobos 5"/>
    <n v="2054"/>
    <x v="16"/>
    <x v="5"/>
  </r>
  <r>
    <n v="17"/>
    <d v="2060-01-07T00:00:00"/>
    <s v="MC-13"/>
    <s v="8.65N, 65.60E"/>
    <n v="447"/>
    <n v="883"/>
    <n v="0"/>
    <x v="0"/>
    <s v="Viking 8"/>
    <n v="2054"/>
    <x v="14"/>
    <x v="7"/>
  </r>
  <r>
    <n v="23"/>
    <d v="2056-11-15T00:00:00"/>
    <s v="MC-16"/>
    <s v="1.49S, 146.25W"/>
    <n v="100"/>
    <n v="4731"/>
    <n v="4731"/>
    <x v="21"/>
    <s v="Phobos 2"/>
    <n v="2053"/>
    <x v="1"/>
    <x v="5"/>
  </r>
  <r>
    <n v="76"/>
    <d v="2074-04-07T00:00:00"/>
    <s v="MC-07"/>
    <s v="34.15N, 153.61E"/>
    <n v="24"/>
    <n v="4398"/>
    <n v="4398"/>
    <x v="4"/>
    <s v="Rosetta 25"/>
    <n v="2072"/>
    <x v="11"/>
    <x v="1"/>
  </r>
  <r>
    <n v="76"/>
    <d v="2079-08-26T00:00:00"/>
    <s v="MC-01"/>
    <s v="66.74N, 170.26E"/>
    <n v="169"/>
    <n v="3461"/>
    <n v="0"/>
    <x v="19"/>
    <s v="Rosetta 25"/>
    <n v="2072"/>
    <x v="30"/>
    <x v="0"/>
  </r>
  <r>
    <n v="69"/>
    <d v="2077-01-20T00:00:00"/>
    <s v="MC-01"/>
    <s v="84.57N, 172.51W"/>
    <n v="905"/>
    <n v="8519"/>
    <n v="0"/>
    <x v="19"/>
    <s v="Rosetta 13"/>
    <n v="2069"/>
    <x v="25"/>
    <x v="8"/>
  </r>
  <r>
    <n v="49"/>
    <d v="2067-12-01T00:00:00"/>
    <s v="MC-26"/>
    <s v="40.44S, 15.48W"/>
    <n v="109"/>
    <n v="7752"/>
    <n v="0"/>
    <x v="13"/>
    <s v="Spirit 16"/>
    <n v="2066"/>
    <x v="8"/>
    <x v="4"/>
  </r>
  <r>
    <n v="32"/>
    <d v="2063-04-20T00:00:00"/>
    <s v="MC-25"/>
    <s v="57.55S, 78.74W"/>
    <n v="32"/>
    <n v="29243"/>
    <n v="29243"/>
    <x v="16"/>
    <s v="Deimos 11"/>
    <n v="2059"/>
    <x v="23"/>
    <x v="6"/>
  </r>
  <r>
    <n v="17"/>
    <d v="2060-06-25T00:00:00"/>
    <s v="MC-06"/>
    <s v="36.24N, 77.88E"/>
    <n v="264"/>
    <n v="7279"/>
    <n v="0"/>
    <x v="8"/>
    <s v="Viking 8"/>
    <n v="2054"/>
    <x v="14"/>
    <x v="7"/>
  </r>
  <r>
    <n v="72"/>
    <d v="2076-05-01T00:00:00"/>
    <s v="MC-17"/>
    <s v="12.83S, 131.04W"/>
    <n v="905"/>
    <n v="1396"/>
    <n v="0"/>
    <x v="20"/>
    <s v="Rosetta 16"/>
    <n v="2071"/>
    <x v="6"/>
    <x v="3"/>
  </r>
  <r>
    <n v="64"/>
    <d v="2068-04-24T00:00:00"/>
    <s v="MC-28"/>
    <s v="60.62S, 81.35E"/>
    <n v="75"/>
    <n v="12605"/>
    <n v="12605"/>
    <x v="18"/>
    <s v="Rosetta 7"/>
    <n v="2067"/>
    <x v="18"/>
    <x v="4"/>
  </r>
  <r>
    <n v="71"/>
    <d v="2072-02-11T00:00:00"/>
    <s v="MC-24"/>
    <s v="39.49S, 157.46W"/>
    <n v="212"/>
    <n v="9670"/>
    <n v="0"/>
    <x v="10"/>
    <s v="Rosetta 15"/>
    <n v="2070"/>
    <x v="5"/>
    <x v="1"/>
  </r>
  <r>
    <n v="10"/>
    <d v="2056-03-30T00:00:00"/>
    <s v="MC-26"/>
    <s v="38.69S, 53.12W"/>
    <n v="1270"/>
    <n v="7512"/>
    <n v="0"/>
    <x v="13"/>
    <s v="Mariner 15"/>
    <n v="2054"/>
    <x v="1"/>
    <x v="1"/>
  </r>
  <r>
    <n v="18"/>
    <d v="2057-05-18T00:00:00"/>
    <s v="MC-23"/>
    <s v="17.38S, 153.13E"/>
    <n v="389"/>
    <n v="8255"/>
    <n v="0"/>
    <x v="6"/>
    <s v="Viking 10"/>
    <n v="2055"/>
    <x v="16"/>
    <x v="1"/>
  </r>
  <r>
    <n v="4"/>
    <d v="2058-01-10T00:00:00"/>
    <s v="MC-26"/>
    <s v="62.25S, 16.92W"/>
    <n v="25"/>
    <n v="5436"/>
    <n v="5436"/>
    <x v="13"/>
    <s v="Mariner 9"/>
    <n v="2051"/>
    <x v="4"/>
    <x v="0"/>
  </r>
  <r>
    <n v="75"/>
    <d v="2074-10-28T00:00:00"/>
    <s v="MC-22"/>
    <s v="24.31S, 97.76E"/>
    <n v="43"/>
    <n v="3764"/>
    <n v="3764"/>
    <x v="9"/>
    <s v="Rosetta 22"/>
    <n v="2071"/>
    <x v="11"/>
    <x v="5"/>
  </r>
  <r>
    <n v="74"/>
    <d v="2073-12-30T00:00:00"/>
    <s v="MC-12"/>
    <s v="6.54N, 9.99E"/>
    <n v="147"/>
    <n v="6205"/>
    <n v="0"/>
    <x v="11"/>
    <s v="Rosetta 21"/>
    <n v="2071"/>
    <x v="24"/>
    <x v="1"/>
  </r>
  <r>
    <n v="19"/>
    <d v="2058-05-07T00:00:00"/>
    <s v="MC-07"/>
    <s v="54.54N, 170.83E"/>
    <n v="59"/>
    <n v="19313"/>
    <n v="19313"/>
    <x v="4"/>
    <s v="Viking 13"/>
    <n v="2056"/>
    <x v="4"/>
    <x v="1"/>
  </r>
  <r>
    <n v="71"/>
    <d v="2071-03-21T00:00:00"/>
    <s v="MC-24"/>
    <s v="60.47S, 145.78W"/>
    <n v="147"/>
    <n v="17000"/>
    <n v="0"/>
    <x v="10"/>
    <s v="Rosetta 15"/>
    <n v="2070"/>
    <x v="19"/>
    <x v="4"/>
  </r>
  <r>
    <n v="38"/>
    <d v="2068-02-10T00:00:00"/>
    <s v="MC-01"/>
    <s v="78.39N, 105.00W"/>
    <n v="113"/>
    <n v="7752"/>
    <n v="0"/>
    <x v="19"/>
    <s v="Pathfinder 7"/>
    <n v="2062"/>
    <x v="18"/>
    <x v="7"/>
  </r>
  <r>
    <n v="34"/>
    <d v="2061-07-03T00:00:00"/>
    <s v="MC-14"/>
    <s v="27.89N, 97.87E"/>
    <n v="11"/>
    <n v="13527"/>
    <n v="13527"/>
    <x v="1"/>
    <s v="Deimos 14"/>
    <n v="2060"/>
    <x v="0"/>
    <x v="4"/>
  </r>
  <r>
    <n v="44"/>
    <d v="2071-12-14T00:00:00"/>
    <s v="MC-07"/>
    <s v="55.28N, 128.90E"/>
    <n v="188"/>
    <n v="3919"/>
    <n v="0"/>
    <x v="4"/>
    <s v="Spirit 11"/>
    <n v="2064"/>
    <x v="19"/>
    <x v="0"/>
  </r>
  <r>
    <n v="66"/>
    <d v="2074-01-27T00:00:00"/>
    <s v="MC-15"/>
    <s v="9.03N, 156.79E"/>
    <n v="39"/>
    <n v="4731"/>
    <n v="4731"/>
    <x v="12"/>
    <s v="Rosetta 9"/>
    <n v="2067"/>
    <x v="11"/>
    <x v="0"/>
  </r>
  <r>
    <n v="17"/>
    <d v="2059-09-11T00:00:00"/>
    <s v="MC-06"/>
    <s v="37.02N, 85.10E"/>
    <n v="9"/>
    <n v="8519"/>
    <n v="8519"/>
    <x v="8"/>
    <s v="Viking 8"/>
    <n v="2054"/>
    <x v="3"/>
    <x v="3"/>
  </r>
  <r>
    <n v="18"/>
    <d v="2058-11-13T00:00:00"/>
    <s v="MC-23"/>
    <s v="19.31S, 178.05E"/>
    <n v="17"/>
    <n v="2739"/>
    <n v="2739"/>
    <x v="6"/>
    <s v="Viking 10"/>
    <n v="2055"/>
    <x v="4"/>
    <x v="5"/>
  </r>
  <r>
    <n v="26"/>
    <d v="2055-06-17T00:00:00"/>
    <s v="MC-21"/>
    <s v="29.44S, 74.31E"/>
    <n v="52"/>
    <n v="5436"/>
    <n v="5436"/>
    <x v="27"/>
    <s v="Phobos 5"/>
    <n v="2054"/>
    <x v="9"/>
    <x v="4"/>
  </r>
  <r>
    <n v="54"/>
    <d v="2066-11-12T00:00:00"/>
    <s v="MC-22"/>
    <s v="2.33S, 99.82E"/>
    <n v="50"/>
    <n v="4731"/>
    <n v="4731"/>
    <x v="9"/>
    <s v="Opportunity 6"/>
    <n v="2065"/>
    <x v="17"/>
    <x v="4"/>
  </r>
  <r>
    <n v="98"/>
    <d v="2075-06-10T00:00:00"/>
    <s v="MC-28"/>
    <s v="33.19S, 78.01E"/>
    <n v="133"/>
    <n v="4902"/>
    <n v="0"/>
    <x v="18"/>
    <s v="Perseverance 5"/>
    <n v="2070"/>
    <x v="2"/>
    <x v="3"/>
  </r>
  <r>
    <n v="24"/>
    <d v="2055-05-24T00:00:00"/>
    <s v="MC-23"/>
    <s v="22.36S, 140.96E"/>
    <n v="41"/>
    <n v="4076"/>
    <n v="4076"/>
    <x v="6"/>
    <s v="Phobos 3"/>
    <n v="2053"/>
    <x v="9"/>
    <x v="1"/>
  </r>
  <r>
    <n v="97"/>
    <d v="2072-04-15T00:00:00"/>
    <s v="MC-04"/>
    <s v="64.26N, 12.00W"/>
    <n v="264"/>
    <n v="5076"/>
    <n v="0"/>
    <x v="7"/>
    <s v="Perseverance 4"/>
    <n v="2069"/>
    <x v="5"/>
    <x v="5"/>
  </r>
  <r>
    <n v="82"/>
    <d v="2070-12-22T00:00:00"/>
    <s v="MC-23"/>
    <s v="18.45S, 167.20E"/>
    <n v="72"/>
    <n v="3461"/>
    <n v="3461"/>
    <x v="6"/>
    <s v="Phoenix 7"/>
    <n v="2068"/>
    <x v="10"/>
    <x v="1"/>
  </r>
  <r>
    <n v="32"/>
    <d v="2062-04-02T00:00:00"/>
    <s v="MC-25"/>
    <s v="44.41S, 90.70W"/>
    <n v="416"/>
    <n v="24621"/>
    <n v="0"/>
    <x v="16"/>
    <s v="Deimos 11"/>
    <n v="2059"/>
    <x v="20"/>
    <x v="5"/>
  </r>
  <r>
    <n v="23"/>
    <d v="2056-12-25T00:00:00"/>
    <s v="MC-24"/>
    <s v="43.54S, 145.72W"/>
    <n v="389"/>
    <n v="31157"/>
    <n v="0"/>
    <x v="10"/>
    <s v="Phobos 2"/>
    <n v="2053"/>
    <x v="1"/>
    <x v="5"/>
  </r>
  <r>
    <n v="26"/>
    <d v="2059-10-18T00:00:00"/>
    <s v="MC-30"/>
    <s v="74.78S, 83.00E"/>
    <n v="9"/>
    <n v="6205"/>
    <n v="6205"/>
    <x v="15"/>
    <s v="Phobos 5"/>
    <n v="2054"/>
    <x v="3"/>
    <x v="3"/>
  </r>
  <r>
    <n v="4"/>
    <d v="2052-11-29T00:00:00"/>
    <s v="MC-26"/>
    <s v="43.81S, 18.15W"/>
    <n v="196"/>
    <n v="8255"/>
    <n v="0"/>
    <x v="13"/>
    <s v="Mariner 9"/>
    <n v="2051"/>
    <x v="7"/>
    <x v="4"/>
  </r>
  <r>
    <n v="27"/>
    <d v="2058-12-06T00:00:00"/>
    <s v="MC-30"/>
    <s v="78.98S, 97.16E"/>
    <n v="416"/>
    <n v="1267"/>
    <n v="0"/>
    <x v="15"/>
    <s v="Phobos 6"/>
    <n v="2054"/>
    <x v="4"/>
    <x v="6"/>
  </r>
  <r>
    <n v="12"/>
    <d v="2058-11-21T00:00:00"/>
    <s v="MC-09"/>
    <s v="9.91N, 104.14W"/>
    <n v="212"/>
    <n v="5622"/>
    <n v="0"/>
    <x v="5"/>
    <s v="Mariner 20"/>
    <n v="2055"/>
    <x v="4"/>
    <x v="5"/>
  </r>
  <r>
    <n v="83"/>
    <d v="2070-10-06T00:00:00"/>
    <s v="MC-01"/>
    <s v="72.82N, 65.40E"/>
    <n v="1270"/>
    <n v="45837"/>
    <n v="0"/>
    <x v="19"/>
    <s v="Phoenix 11"/>
    <n v="2069"/>
    <x v="10"/>
    <x v="4"/>
  </r>
  <r>
    <n v="62"/>
    <d v="2066-10-27T00:00:00"/>
    <s v="MC-20"/>
    <s v="1.24S, 42.02E"/>
    <n v="188"/>
    <n v="883"/>
    <n v="0"/>
    <x v="26"/>
    <s v="Rosetta 1"/>
    <n v="2065"/>
    <x v="17"/>
    <x v="4"/>
  </r>
  <r>
    <n v="20"/>
    <d v="2059-03-19T00:00:00"/>
    <s v="MC-28"/>
    <s v="43.12S, 63.98E"/>
    <n v="85"/>
    <n v="2054"/>
    <n v="2054"/>
    <x v="18"/>
    <s v="Viking 15"/>
    <n v="2056"/>
    <x v="3"/>
    <x v="5"/>
  </r>
  <r>
    <n v="89"/>
    <d v="2078-05-05T00:00:00"/>
    <s v="MC-25"/>
    <s v="63.18S, 100.53W"/>
    <n v="572"/>
    <n v="5076"/>
    <n v="0"/>
    <x v="16"/>
    <s v="Phoenix 22"/>
    <n v="2072"/>
    <x v="28"/>
    <x v="7"/>
  </r>
  <r>
    <n v="83"/>
    <d v="2070-05-28T00:00:00"/>
    <s v="MC-06"/>
    <s v="42.00N, 87.61E"/>
    <n v="93"/>
    <n v="1010"/>
    <n v="1010"/>
    <x v="8"/>
    <s v="Phoenix 11"/>
    <n v="2069"/>
    <x v="10"/>
    <x v="4"/>
  </r>
  <r>
    <n v="17"/>
    <d v="2061-07-30T00:00:00"/>
    <s v="MC-14"/>
    <s v="21.57N, 110.61E"/>
    <n v="88"/>
    <n v="3612"/>
    <n v="3612"/>
    <x v="1"/>
    <s v="Viking 8"/>
    <n v="2054"/>
    <x v="0"/>
    <x v="0"/>
  </r>
  <r>
    <n v="27"/>
    <d v="2057-06-29T00:00:00"/>
    <s v="MC-28"/>
    <s v="62.23S, 77.86E"/>
    <n v="241"/>
    <n v="26004"/>
    <n v="0"/>
    <x v="18"/>
    <s v="Phobos 6"/>
    <n v="2054"/>
    <x v="16"/>
    <x v="5"/>
  </r>
  <r>
    <n v="99"/>
    <d v="2074-01-21T00:00:00"/>
    <s v="MC-11"/>
    <s v="22.69N, 9.84W"/>
    <n v="65"/>
    <n v="2739"/>
    <n v="2739"/>
    <x v="22"/>
    <s v="Perseverance 6"/>
    <n v="2070"/>
    <x v="11"/>
    <x v="6"/>
  </r>
  <r>
    <n v="27"/>
    <d v="2061-10-07T00:00:00"/>
    <s v="MC-30"/>
    <s v="87.76S, 94.92E"/>
    <n v="72"/>
    <n v="12605"/>
    <n v="12605"/>
    <x v="15"/>
    <s v="Phobos 6"/>
    <n v="2054"/>
    <x v="0"/>
    <x v="0"/>
  </r>
  <r>
    <n v="76"/>
    <d v="2075-06-12T00:00:00"/>
    <s v="MC-07"/>
    <s v="43.24N, 153.35E"/>
    <n v="124"/>
    <n v="1788"/>
    <n v="0"/>
    <x v="4"/>
    <s v="Rosetta 25"/>
    <n v="2072"/>
    <x v="2"/>
    <x v="5"/>
  </r>
  <r>
    <n v="18"/>
    <d v="2059-02-10T00:00:00"/>
    <s v="MC-16"/>
    <s v="8.11S, 169.28W"/>
    <n v="61"/>
    <n v="1010"/>
    <n v="1010"/>
    <x v="21"/>
    <s v="Viking 10"/>
    <n v="2055"/>
    <x v="3"/>
    <x v="6"/>
  </r>
  <r>
    <n v="4"/>
    <d v="2057-04-04T00:00:00"/>
    <s v="MC-26"/>
    <s v="50.65S, 42.43W"/>
    <n v="181"/>
    <n v="8000"/>
    <n v="0"/>
    <x v="13"/>
    <s v="Mariner 9"/>
    <n v="2051"/>
    <x v="16"/>
    <x v="7"/>
  </r>
  <r>
    <n v="2"/>
    <d v="2052-01-29T00:00:00"/>
    <s v="MC-14"/>
    <s v="8.10N, 112.04E"/>
    <n v="90"/>
    <n v="6409"/>
    <n v="6409"/>
    <x v="1"/>
    <s v="Mariner 6"/>
    <n v="2050"/>
    <x v="7"/>
    <x v="1"/>
  </r>
  <r>
    <n v="56"/>
    <d v="2071-06-17T00:00:00"/>
    <s v="MC-26"/>
    <s v="44.44S, 50.82W"/>
    <n v="9"/>
    <n v="19313"/>
    <n v="19313"/>
    <x v="13"/>
    <s v="Opportunity 10"/>
    <n v="2067"/>
    <x v="19"/>
    <x v="6"/>
  </r>
  <r>
    <n v="60"/>
    <d v="2071-01-09T00:00:00"/>
    <s v="MC-26"/>
    <s v="51.66S, 30.10W"/>
    <n v="277"/>
    <n v="19313"/>
    <n v="0"/>
    <x v="13"/>
    <s v="Opportunity 18"/>
    <n v="2069"/>
    <x v="19"/>
    <x v="1"/>
  </r>
  <r>
    <n v="32"/>
    <d v="2067-01-16T00:00:00"/>
    <s v="MC-25"/>
    <s v="42.88S, 93.93W"/>
    <n v="196"/>
    <n v="24621"/>
    <n v="0"/>
    <x v="16"/>
    <s v="Deimos 11"/>
    <n v="2059"/>
    <x v="8"/>
    <x v="8"/>
  </r>
  <r>
    <n v="20"/>
    <d v="2060-05-04T00:00:00"/>
    <s v="MC-28"/>
    <s v="52.18S, 85.83E"/>
    <n v="142"/>
    <n v="18486"/>
    <n v="0"/>
    <x v="18"/>
    <s v="Viking 15"/>
    <n v="2056"/>
    <x v="14"/>
    <x v="6"/>
  </r>
  <r>
    <n v="9"/>
    <d v="2058-09-02T00:00:00"/>
    <s v="MC-19"/>
    <s v="16.18S, 7.90W"/>
    <n v="252"/>
    <n v="7279"/>
    <n v="0"/>
    <x v="14"/>
    <s v="Mariner 14"/>
    <n v="2054"/>
    <x v="4"/>
    <x v="6"/>
  </r>
  <r>
    <n v="47"/>
    <d v="2074-02-21T00:00:00"/>
    <s v="MC-11"/>
    <s v="17.32N, 14.30W"/>
    <n v="133"/>
    <n v="4076"/>
    <n v="0"/>
    <x v="22"/>
    <s v="Spirit 14"/>
    <n v="2065"/>
    <x v="11"/>
    <x v="10"/>
  </r>
  <r>
    <n v="1"/>
    <d v="2051-05-16T00:00:00"/>
    <s v="MC-06"/>
    <s v="46.37N, 70.37E"/>
    <n v="90"/>
    <n v="13054"/>
    <n v="13054"/>
    <x v="8"/>
    <s v="Mariner 3"/>
    <n v="2049"/>
    <x v="27"/>
    <x v="1"/>
  </r>
  <r>
    <n v="10"/>
    <d v="2061-12-18T00:00:00"/>
    <s v="MC-25"/>
    <s v="41.18S, 61.11W"/>
    <n v="12"/>
    <n v="11011"/>
    <n v="11011"/>
    <x v="16"/>
    <s v="Mariner 15"/>
    <n v="2054"/>
    <x v="0"/>
    <x v="0"/>
  </r>
  <r>
    <n v="5"/>
    <d v="2059-04-05T00:00:00"/>
    <s v="MC-21"/>
    <s v="3.87S, 54.01E"/>
    <n v="113"/>
    <n v="4076"/>
    <n v="0"/>
    <x v="27"/>
    <s v="Mariner 10"/>
    <n v="2051"/>
    <x v="3"/>
    <x v="8"/>
  </r>
  <r>
    <n v="18"/>
    <d v="2059-08-31T00:00:00"/>
    <s v="MC-23"/>
    <s v="8.16S, 178.57E"/>
    <n v="109"/>
    <n v="2461"/>
    <n v="0"/>
    <x v="6"/>
    <s v="Viking 10"/>
    <n v="2055"/>
    <x v="3"/>
    <x v="6"/>
  </r>
  <r>
    <n v="76"/>
    <d v="2075-12-01T00:00:00"/>
    <s v="MC-07"/>
    <s v="46.79N, 158.16E"/>
    <n v="117"/>
    <n v="5076"/>
    <n v="0"/>
    <x v="4"/>
    <s v="Rosetta 25"/>
    <n v="2072"/>
    <x v="2"/>
    <x v="5"/>
  </r>
  <r>
    <n v="79"/>
    <d v="2075-02-26T00:00:00"/>
    <s v="MC-14"/>
    <s v="4.05N, 133.33E"/>
    <n v="212"/>
    <n v="5255"/>
    <n v="0"/>
    <x v="1"/>
    <s v="Rosetta 29"/>
    <n v="2073"/>
    <x v="2"/>
    <x v="1"/>
  </r>
  <r>
    <n v="2"/>
    <d v="2057-10-25T00:00:00"/>
    <s v="MC-14"/>
    <s v="8.37N, 117.41E"/>
    <n v="133"/>
    <n v="6832"/>
    <n v="0"/>
    <x v="1"/>
    <s v="Mariner 6"/>
    <n v="2050"/>
    <x v="16"/>
    <x v="0"/>
  </r>
  <r>
    <n v="52"/>
    <d v="2069-02-15T00:00:00"/>
    <s v="MC-17"/>
    <s v="5.55S, 101.72W"/>
    <n v="65"/>
    <n v="1788"/>
    <n v="1788"/>
    <x v="20"/>
    <s v="Opportunity 4"/>
    <n v="2065"/>
    <x v="12"/>
    <x v="6"/>
  </r>
  <r>
    <n v="27"/>
    <d v="2062-09-04T00:00:00"/>
    <s v="MC-30"/>
    <s v="84.91S, 105.93E"/>
    <n v="27"/>
    <n v="50510"/>
    <n v="50510"/>
    <x v="15"/>
    <s v="Phobos 6"/>
    <n v="2054"/>
    <x v="20"/>
    <x v="8"/>
  </r>
  <r>
    <n v="10"/>
    <d v="2055-09-21T00:00:00"/>
    <s v="MC-25"/>
    <s v="37.04S, 74.89W"/>
    <n v="17"/>
    <n v="16330"/>
    <n v="16330"/>
    <x v="16"/>
    <s v="Mariner 15"/>
    <n v="2054"/>
    <x v="9"/>
    <x v="4"/>
  </r>
  <r>
    <n v="10"/>
    <d v="2060-05-25T00:00:00"/>
    <s v="MC-26"/>
    <s v="42.45S, 49.22W"/>
    <n v="133"/>
    <n v="19313"/>
    <n v="0"/>
    <x v="13"/>
    <s v="Mariner 15"/>
    <n v="2054"/>
    <x v="14"/>
    <x v="7"/>
  </r>
  <r>
    <n v="22"/>
    <d v="2057-06-27T00:00:00"/>
    <s v="MC-12"/>
    <s v="12.95N, 36.46E"/>
    <n v="204"/>
    <n v="9366"/>
    <n v="0"/>
    <x v="11"/>
    <s v="Phobos 1"/>
    <n v="2053"/>
    <x v="16"/>
    <x v="6"/>
  </r>
  <r>
    <n v="31"/>
    <d v="2066-06-17T00:00:00"/>
    <s v="MC-01"/>
    <s v="87.93N, 112.32W"/>
    <n v="137"/>
    <n v="19313"/>
    <n v="0"/>
    <x v="19"/>
    <s v="Deimos 10"/>
    <n v="2059"/>
    <x v="17"/>
    <x v="0"/>
  </r>
  <r>
    <n v="88"/>
    <d v="2072-07-20T00:00:00"/>
    <s v="MC-19"/>
    <s v="16.18S, 32.35W"/>
    <n v="133"/>
    <n v="756"/>
    <n v="0"/>
    <x v="14"/>
    <s v="Phoenix 19"/>
    <n v="2071"/>
    <x v="5"/>
    <x v="4"/>
  </r>
  <r>
    <n v="28"/>
    <d v="2060-11-19T00:00:00"/>
    <s v="MC-30"/>
    <s v="73.16S, 76.95W"/>
    <n v="120"/>
    <n v="9366"/>
    <n v="0"/>
    <x v="15"/>
    <s v="Deimos 3"/>
    <n v="2058"/>
    <x v="14"/>
    <x v="1"/>
  </r>
  <r>
    <n v="32"/>
    <d v="2067-11-07T00:00:00"/>
    <s v="MC-25"/>
    <s v="41.54S, 85.75W"/>
    <n v="90"/>
    <n v="26004"/>
    <n v="26004"/>
    <x v="16"/>
    <s v="Deimos 11"/>
    <n v="2059"/>
    <x v="8"/>
    <x v="8"/>
  </r>
  <r>
    <n v="52"/>
    <d v="2070-03-22T00:00:00"/>
    <s v="MC-08"/>
    <s v="29.14N, 140.91W"/>
    <n v="11"/>
    <n v="1010"/>
    <n v="1010"/>
    <x v="28"/>
    <s v="Opportunity 4"/>
    <n v="2065"/>
    <x v="10"/>
    <x v="3"/>
  </r>
  <r>
    <n v="20"/>
    <d v="2058-10-06T00:00:00"/>
    <s v="MC-28"/>
    <s v="64.01S, 83.14E"/>
    <n v="103"/>
    <n v="14551"/>
    <n v="0"/>
    <x v="18"/>
    <s v="Viking 15"/>
    <n v="2056"/>
    <x v="4"/>
    <x v="1"/>
  </r>
  <r>
    <n v="60"/>
    <d v="2070-05-22T00:00:00"/>
    <s v="MC-26"/>
    <s v="55.75S, 20.16W"/>
    <n v="32"/>
    <n v="6205"/>
    <n v="6205"/>
    <x v="13"/>
    <s v="Opportunity 18"/>
    <n v="2069"/>
    <x v="10"/>
    <x v="4"/>
  </r>
  <r>
    <n v="69"/>
    <d v="2073-07-09T00:00:00"/>
    <s v="MC-01"/>
    <s v="70.16N, 175.30E"/>
    <n v="157"/>
    <n v="17718"/>
    <n v="0"/>
    <x v="19"/>
    <s v="Rosetta 13"/>
    <n v="2069"/>
    <x v="24"/>
    <x v="6"/>
  </r>
  <r>
    <n v="72"/>
    <d v="2074-10-08T00:00:00"/>
    <s v="MC-17"/>
    <s v="16.89S, 119.53W"/>
    <n v="128"/>
    <n v="2324"/>
    <n v="0"/>
    <x v="20"/>
    <s v="Rosetta 16"/>
    <n v="2071"/>
    <x v="11"/>
    <x v="5"/>
  </r>
  <r>
    <n v="15"/>
    <d v="2054-11-17T00:00:00"/>
    <s v="MC-24"/>
    <s v="40.68S, 165.32W"/>
    <n v="128"/>
    <n v="4398"/>
    <n v="0"/>
    <x v="10"/>
    <s v="Viking 5"/>
    <n v="2053"/>
    <x v="21"/>
    <x v="4"/>
  </r>
  <r>
    <n v="51"/>
    <d v="2065-11-13T00:00:00"/>
    <s v="MC-26"/>
    <s v="39.80S, 34.28W"/>
    <n v="100"/>
    <n v="5812"/>
    <n v="5812"/>
    <x v="13"/>
    <s v="Opportunity 3"/>
    <n v="2064"/>
    <x v="13"/>
    <x v="4"/>
  </r>
  <r>
    <n v="89"/>
    <d v="2076-02-25T00:00:00"/>
    <s v="MC-30"/>
    <s v="82.23S, 88.04W"/>
    <n v="30"/>
    <n v="72463"/>
    <n v="72463"/>
    <x v="15"/>
    <s v="Phoenix 22"/>
    <n v="2072"/>
    <x v="6"/>
    <x v="6"/>
  </r>
  <r>
    <n v="52"/>
    <d v="2073-09-16T00:00:00"/>
    <s v="MC-09"/>
    <s v="16.98N, 114.01W"/>
    <n v="77"/>
    <n v="1396"/>
    <n v="1396"/>
    <x v="5"/>
    <s v="Opportunity 4"/>
    <n v="2065"/>
    <x v="24"/>
    <x v="8"/>
  </r>
  <r>
    <n v="35"/>
    <d v="2064-09-28T00:00:00"/>
    <s v="MC-17"/>
    <s v="7.87S, 101.06W"/>
    <n v="344"/>
    <n v="2599"/>
    <n v="0"/>
    <x v="20"/>
    <s v="Pathfinder 2"/>
    <n v="2060"/>
    <x v="15"/>
    <x v="6"/>
  </r>
  <r>
    <n v="42"/>
    <d v="2070-03-02T00:00:00"/>
    <s v="MC-07"/>
    <s v="46.29N, 164.53E"/>
    <n v="1270"/>
    <n v="629"/>
    <n v="0"/>
    <x v="4"/>
    <s v="Spirit 6"/>
    <n v="2063"/>
    <x v="10"/>
    <x v="0"/>
  </r>
  <r>
    <n v="69"/>
    <d v="2076-02-10T00:00:00"/>
    <s v="MC-07"/>
    <s v="50.88N, 167.42E"/>
    <n v="39"/>
    <n v="38630"/>
    <n v="38630"/>
    <x v="4"/>
    <s v="Rosetta 13"/>
    <n v="2069"/>
    <x v="6"/>
    <x v="0"/>
  </r>
  <r>
    <n v="76"/>
    <d v="2079-03-04T00:00:00"/>
    <s v="MC-02"/>
    <s v="54.48N, 178.53W"/>
    <n v="43"/>
    <n v="756"/>
    <n v="756"/>
    <x v="29"/>
    <s v="Rosetta 25"/>
    <n v="2072"/>
    <x v="30"/>
    <x v="0"/>
  </r>
  <r>
    <n v="44"/>
    <d v="2066-07-03T00:00:00"/>
    <s v="MC-07"/>
    <s v="61.47N, 126.45E"/>
    <n v="90"/>
    <n v="10654"/>
    <n v="10654"/>
    <x v="4"/>
    <s v="Spirit 11"/>
    <n v="2064"/>
    <x v="17"/>
    <x v="1"/>
  </r>
  <r>
    <n v="17"/>
    <d v="2061-02-26T00:00:00"/>
    <s v="MC-13"/>
    <s v="1.73N, 78.89E"/>
    <n v="96"/>
    <n v="2599"/>
    <n v="2599"/>
    <x v="0"/>
    <s v="Viking 8"/>
    <n v="2054"/>
    <x v="0"/>
    <x v="0"/>
  </r>
  <r>
    <n v="61"/>
    <d v="2072-07-14T00:00:00"/>
    <s v="MC-30"/>
    <s v="84.32S, 4.91W"/>
    <n v="65"/>
    <n v="31157"/>
    <n v="31157"/>
    <x v="15"/>
    <s v="Opportunity 19"/>
    <n v="2069"/>
    <x v="5"/>
    <x v="5"/>
  </r>
  <r>
    <n v="9"/>
    <d v="2060-06-22T00:00:00"/>
    <s v="MC-19"/>
    <s v="23.62S, 8.42W"/>
    <n v="100"/>
    <n v="9985"/>
    <n v="9985"/>
    <x v="14"/>
    <s v="Mariner 14"/>
    <n v="2054"/>
    <x v="14"/>
    <x v="7"/>
  </r>
  <r>
    <n v="89"/>
    <d v="2078-01-13T00:00:00"/>
    <s v="MC-25"/>
    <s v="53.95S, 87.85W"/>
    <n v="365"/>
    <n v="883"/>
    <n v="0"/>
    <x v="16"/>
    <s v="Phoenix 22"/>
    <n v="2072"/>
    <x v="28"/>
    <x v="7"/>
  </r>
  <r>
    <n v="19"/>
    <d v="2057-01-17T00:00:00"/>
    <s v="MC-07"/>
    <s v="33.08N, 153.10E"/>
    <n v="82"/>
    <n v="1788"/>
    <n v="1788"/>
    <x v="4"/>
    <s v="Viking 13"/>
    <n v="2056"/>
    <x v="16"/>
    <x v="4"/>
  </r>
  <r>
    <n v="42"/>
    <d v="2070-04-09T00:00:00"/>
    <s v="MC-15"/>
    <s v="5.92N, 169.42E"/>
    <n v="109"/>
    <n v="2599"/>
    <n v="0"/>
    <x v="12"/>
    <s v="Spirit 6"/>
    <n v="2063"/>
    <x v="10"/>
    <x v="0"/>
  </r>
  <r>
    <n v="88"/>
    <d v="2073-10-05T00:00:00"/>
    <s v="MC-19"/>
    <s v="3.86S, 26.58W"/>
    <n v="103"/>
    <n v="6006"/>
    <n v="0"/>
    <x v="14"/>
    <s v="Phoenix 19"/>
    <n v="2071"/>
    <x v="24"/>
    <x v="1"/>
  </r>
  <r>
    <n v="39"/>
    <d v="2066-04-27T00:00:00"/>
    <s v="MC-24"/>
    <s v="50.35S, 160.10W"/>
    <n v="36"/>
    <n v="41937"/>
    <n v="41937"/>
    <x v="10"/>
    <s v="Pathfinder 9"/>
    <n v="2062"/>
    <x v="17"/>
    <x v="6"/>
  </r>
  <r>
    <n v="76"/>
    <d v="2080-10-30T00:00:00"/>
    <s v="MC-02"/>
    <s v="34.10N, 177.99W"/>
    <n v="147"/>
    <n v="3764"/>
    <n v="0"/>
    <x v="29"/>
    <s v="Rosetta 25"/>
    <n v="2072"/>
    <x v="29"/>
    <x v="8"/>
  </r>
  <r>
    <n v="11"/>
    <d v="2057-01-04T00:00:00"/>
    <s v="MC-30"/>
    <s v="70.40S, 18.19W"/>
    <n v="12"/>
    <n v="17718"/>
    <n v="17718"/>
    <x v="15"/>
    <s v="Mariner 16"/>
    <n v="2055"/>
    <x v="16"/>
    <x v="1"/>
  </r>
  <r>
    <n v="47"/>
    <d v="2074-12-17T00:00:00"/>
    <s v="MC-04"/>
    <s v="39.38N, 1.66W"/>
    <n v="90"/>
    <n v="8000"/>
    <n v="8000"/>
    <x v="7"/>
    <s v="Spirit 14"/>
    <n v="2065"/>
    <x v="11"/>
    <x v="10"/>
  </r>
  <r>
    <n v="13"/>
    <d v="2055-10-25T00:00:00"/>
    <s v="MC-01"/>
    <s v="66.98N, 131.81E"/>
    <n v="128"/>
    <n v="7279"/>
    <n v="0"/>
    <x v="19"/>
    <s v="Viking 2"/>
    <n v="2052"/>
    <x v="9"/>
    <x v="5"/>
  </r>
  <r>
    <n v="94"/>
    <d v="2069-02-08T00:00:00"/>
    <s v="MC-29"/>
    <s v="51.91S, 127.49E"/>
    <n v="109"/>
    <n v="3612"/>
    <n v="0"/>
    <x v="3"/>
    <s v="Dawn 4"/>
    <n v="2066"/>
    <x v="12"/>
    <x v="5"/>
  </r>
  <r>
    <n v="41"/>
    <d v="2069-01-01T00:00:00"/>
    <s v="MC-01"/>
    <s v="82.57N, 47.47E"/>
    <n v="147"/>
    <n v="8000"/>
    <n v="0"/>
    <x v="19"/>
    <s v="Spirit 5"/>
    <n v="2063"/>
    <x v="12"/>
    <x v="7"/>
  </r>
  <r>
    <n v="17"/>
    <d v="2058-02-14T00:00:00"/>
    <s v="MC-13"/>
    <s v="22.00N, 83.17E"/>
    <n v="113"/>
    <n v="2880"/>
    <n v="0"/>
    <x v="0"/>
    <s v="Viking 8"/>
    <n v="2054"/>
    <x v="4"/>
    <x v="6"/>
  </r>
  <r>
    <n v="83"/>
    <d v="2069-12-12T00:00:00"/>
    <s v="MC-06"/>
    <s v="48.75N, 90.36E"/>
    <n v="80"/>
    <n v="756"/>
    <n v="756"/>
    <x v="8"/>
    <s v="Phoenix 11"/>
    <n v="2069"/>
    <x v="12"/>
    <x v="9"/>
  </r>
  <r>
    <n v="91"/>
    <d v="2074-10-28T00:00:00"/>
    <s v="MC-01"/>
    <s v="80.96N, 148.00W"/>
    <n v="32"/>
    <n v="29243"/>
    <n v="29243"/>
    <x v="19"/>
    <s v="Phoenix 27"/>
    <n v="2073"/>
    <x v="11"/>
    <x v="4"/>
  </r>
  <r>
    <n v="31"/>
    <d v="2066-08-19T00:00:00"/>
    <s v="MC-01"/>
    <s v="72.32N, 74.38W"/>
    <n v="100"/>
    <n v="12178"/>
    <n v="12178"/>
    <x v="19"/>
    <s v="Deimos 10"/>
    <n v="2059"/>
    <x v="17"/>
    <x v="0"/>
  </r>
  <r>
    <n v="66"/>
    <d v="2072-07-27T00:00:00"/>
    <s v="MC-15"/>
    <s v="1.44N, 146.44E"/>
    <n v="231"/>
    <n v="5622"/>
    <n v="0"/>
    <x v="12"/>
    <s v="Rosetta 9"/>
    <n v="2067"/>
    <x v="5"/>
    <x v="3"/>
  </r>
  <r>
    <n v="42"/>
    <d v="2067-02-21T00:00:00"/>
    <s v="MC-15"/>
    <s v="23.85N, 151.83E"/>
    <n v="36"/>
    <n v="3461"/>
    <n v="3461"/>
    <x v="12"/>
    <s v="Spirit 6"/>
    <n v="2063"/>
    <x v="8"/>
    <x v="6"/>
  </r>
  <r>
    <n v="76"/>
    <d v="2076-06-14T00:00:00"/>
    <s v="MC-01"/>
    <s v="67.60N, 169.28E"/>
    <n v="212"/>
    <n v="4902"/>
    <n v="0"/>
    <x v="19"/>
    <s v="Rosetta 25"/>
    <n v="2072"/>
    <x v="6"/>
    <x v="6"/>
  </r>
  <r>
    <n v="34"/>
    <d v="2064-09-11T00:00:00"/>
    <s v="MC-06"/>
    <s v="37.97N, 106.82E"/>
    <n v="128"/>
    <n v="883"/>
    <n v="0"/>
    <x v="8"/>
    <s v="Deimos 14"/>
    <n v="2060"/>
    <x v="15"/>
    <x v="6"/>
  </r>
  <r>
    <n v="49"/>
    <d v="2067-03-23T00:00:00"/>
    <s v="MC-19"/>
    <s v="21.58S, 13.36W"/>
    <n v="47"/>
    <n v="2739"/>
    <n v="2739"/>
    <x v="14"/>
    <s v="Spirit 16"/>
    <n v="2066"/>
    <x v="8"/>
    <x v="4"/>
  </r>
  <r>
    <n v="62"/>
    <d v="2068-07-19T00:00:00"/>
    <s v="MC-12"/>
    <s v="1.29N, 20.80E"/>
    <n v="157"/>
    <n v="883"/>
    <n v="0"/>
    <x v="11"/>
    <s v="Rosetta 1"/>
    <n v="2065"/>
    <x v="18"/>
    <x v="5"/>
  </r>
  <r>
    <n v="10"/>
    <d v="2057-09-24T00:00:00"/>
    <s v="MC-18"/>
    <s v="3.44S, 60.37W"/>
    <n v="113"/>
    <n v="6006"/>
    <n v="0"/>
    <x v="25"/>
    <s v="Mariner 15"/>
    <n v="2054"/>
    <x v="16"/>
    <x v="5"/>
  </r>
  <r>
    <n v="42"/>
    <d v="2071-11-19T00:00:00"/>
    <s v="MC-15"/>
    <s v="22.41N, 152.29E"/>
    <n v="19"/>
    <n v="1526"/>
    <n v="1526"/>
    <x v="12"/>
    <s v="Spirit 6"/>
    <n v="2063"/>
    <x v="19"/>
    <x v="8"/>
  </r>
  <r>
    <n v="51"/>
    <d v="2065-08-06T00:00:00"/>
    <s v="MC-26"/>
    <s v="40.46S, 39.33W"/>
    <n v="142"/>
    <n v="4235"/>
    <n v="0"/>
    <x v="13"/>
    <s v="Opportunity 3"/>
    <n v="2064"/>
    <x v="13"/>
    <x v="4"/>
  </r>
  <r>
    <n v="69"/>
    <d v="2071-02-23T00:00:00"/>
    <s v="MC-01"/>
    <s v="68.14N, 179.94E"/>
    <n v="905"/>
    <n v="4235"/>
    <n v="0"/>
    <x v="19"/>
    <s v="Rosetta 13"/>
    <n v="2069"/>
    <x v="19"/>
    <x v="1"/>
  </r>
  <r>
    <n v="44"/>
    <d v="2065-08-22T00:00:00"/>
    <s v="MC-07"/>
    <s v="52.35N, 124.45E"/>
    <n v="37"/>
    <n v="3313"/>
    <n v="3313"/>
    <x v="4"/>
    <s v="Spirit 11"/>
    <n v="2064"/>
    <x v="13"/>
    <x v="4"/>
  </r>
  <r>
    <n v="72"/>
    <d v="2075-03-22T00:00:00"/>
    <s v="MC-17"/>
    <s v="14.38S, 120.59W"/>
    <n v="88"/>
    <n v="8000"/>
    <n v="8000"/>
    <x v="20"/>
    <s v="Rosetta 16"/>
    <n v="2071"/>
    <x v="2"/>
    <x v="6"/>
  </r>
  <r>
    <n v="33"/>
    <d v="2061-07-24T00:00:00"/>
    <s v="MC-01"/>
    <s v="85.09N, 53.76E"/>
    <n v="147"/>
    <n v="2599"/>
    <n v="0"/>
    <x v="19"/>
    <s v="Deimos 13"/>
    <n v="2060"/>
    <x v="0"/>
    <x v="4"/>
  </r>
  <r>
    <n v="56"/>
    <d v="2071-03-16T00:00:00"/>
    <s v="MC-18"/>
    <s v="19.78S, 75.19W"/>
    <n v="80"/>
    <n v="4235"/>
    <n v="4235"/>
    <x v="25"/>
    <s v="Opportunity 10"/>
    <n v="2067"/>
    <x v="19"/>
    <x v="6"/>
  </r>
  <r>
    <n v="26"/>
    <d v="2056-04-15T00:00:00"/>
    <s v="MC-30"/>
    <s v="73.97S, 54.84E"/>
    <n v="59"/>
    <n v="10654"/>
    <n v="10654"/>
    <x v="15"/>
    <s v="Phobos 5"/>
    <n v="2054"/>
    <x v="1"/>
    <x v="1"/>
  </r>
  <r>
    <n v="17"/>
    <d v="2063-01-25T00:00:00"/>
    <s v="MC-13"/>
    <s v="24.48N, 83.35E"/>
    <n v="85"/>
    <n v="14551"/>
    <n v="14551"/>
    <x v="0"/>
    <s v="Viking 8"/>
    <n v="2054"/>
    <x v="23"/>
    <x v="10"/>
  </r>
  <r>
    <n v="17"/>
    <d v="2057-02-10T00:00:00"/>
    <s v="MC-22"/>
    <s v="1.81S, 107.29E"/>
    <n v="61"/>
    <n v="1010"/>
    <n v="1010"/>
    <x v="9"/>
    <s v="Viking 8"/>
    <n v="2054"/>
    <x v="16"/>
    <x v="5"/>
  </r>
  <r>
    <n v="59"/>
    <d v="2070-03-04T00:00:00"/>
    <s v="MC-28"/>
    <s v="44.44S, 114.01E"/>
    <n v="128"/>
    <n v="8519"/>
    <n v="0"/>
    <x v="18"/>
    <s v="Opportunity 16"/>
    <n v="2068"/>
    <x v="10"/>
    <x v="1"/>
  </r>
  <r>
    <n v="14"/>
    <d v="2055-12-17T00:00:00"/>
    <s v="MC-11"/>
    <s v="15.91N, 15.67W"/>
    <n v="65"/>
    <n v="883"/>
    <n v="883"/>
    <x v="22"/>
    <s v="Viking 4"/>
    <n v="2053"/>
    <x v="9"/>
    <x v="1"/>
  </r>
  <r>
    <n v="55"/>
    <d v="2073-10-13T00:00:00"/>
    <s v="MC-07"/>
    <s v="38.61N, 143.13E"/>
    <n v="157"/>
    <n v="3919"/>
    <n v="0"/>
    <x v="4"/>
    <s v="Opportunity 7"/>
    <n v="2066"/>
    <x v="24"/>
    <x v="0"/>
  </r>
  <r>
    <n v="95"/>
    <d v="2069-01-28T00:00:00"/>
    <s v="MC-09"/>
    <s v="22.30N, 92.17W"/>
    <n v="43"/>
    <n v="7052"/>
    <n v="7052"/>
    <x v="5"/>
    <s v="Dawn 6"/>
    <n v="2067"/>
    <x v="12"/>
    <x v="1"/>
  </r>
  <r>
    <n v="98"/>
    <d v="2073-11-26T00:00:00"/>
    <s v="MC-28"/>
    <s v="59.02S, 72.70E"/>
    <n v="631"/>
    <n v="18486"/>
    <n v="0"/>
    <x v="18"/>
    <s v="Perseverance 5"/>
    <n v="2070"/>
    <x v="24"/>
    <x v="5"/>
  </r>
  <r>
    <n v="39"/>
    <d v="2067-03-22T00:00:00"/>
    <s v="MC-30"/>
    <s v="69.75S, 171.52E"/>
    <n v="416"/>
    <n v="5076"/>
    <n v="0"/>
    <x v="15"/>
    <s v="Pathfinder 9"/>
    <n v="2062"/>
    <x v="8"/>
    <x v="3"/>
  </r>
  <r>
    <n v="55"/>
    <d v="2067-11-18T00:00:00"/>
    <s v="MC-07"/>
    <s v="53.64N, 128.38E"/>
    <n v="292"/>
    <n v="3919"/>
    <n v="0"/>
    <x v="4"/>
    <s v="Opportunity 7"/>
    <n v="2066"/>
    <x v="8"/>
    <x v="4"/>
  </r>
  <r>
    <n v="42"/>
    <d v="2069-03-29T00:00:00"/>
    <s v="MC-07"/>
    <s v="35.69N, 162.27E"/>
    <n v="124"/>
    <n v="15109"/>
    <n v="0"/>
    <x v="4"/>
    <s v="Spirit 6"/>
    <n v="2063"/>
    <x v="12"/>
    <x v="7"/>
  </r>
  <r>
    <n v="2"/>
    <d v="2054-05-06T00:00:00"/>
    <s v="MC-22"/>
    <s v="14.56S, 123.06E"/>
    <n v="292"/>
    <n v="8255"/>
    <n v="0"/>
    <x v="9"/>
    <s v="Mariner 6"/>
    <n v="2050"/>
    <x v="21"/>
    <x v="6"/>
  </r>
  <r>
    <n v="90"/>
    <d v="2073-11-09T00:00:00"/>
    <s v="MC-24"/>
    <s v="56.14S, 169.75W"/>
    <n v="72"/>
    <n v="13527"/>
    <n v="13527"/>
    <x v="10"/>
    <s v="Phoenix 23"/>
    <n v="2072"/>
    <x v="24"/>
    <x v="4"/>
  </r>
  <r>
    <n v="86"/>
    <d v="2072-02-25T00:00:00"/>
    <s v="MC-01"/>
    <s v="82.98N, 99.15E"/>
    <n v="344"/>
    <n v="27536"/>
    <n v="0"/>
    <x v="19"/>
    <s v="Phoenix 16"/>
    <n v="2071"/>
    <x v="5"/>
    <x v="4"/>
  </r>
  <r>
    <n v="75"/>
    <d v="2072-11-09T00:00:00"/>
    <s v="MC-28"/>
    <s v="58.41S, 110.83E"/>
    <n v="25"/>
    <n v="7512"/>
    <n v="7512"/>
    <x v="18"/>
    <s v="Rosetta 22"/>
    <n v="2071"/>
    <x v="5"/>
    <x v="4"/>
  </r>
  <r>
    <n v="30"/>
    <d v="2059-10-30T00:00:00"/>
    <s v="MC-03"/>
    <s v="36.97N, 61.14W"/>
    <n v="15"/>
    <n v="1656"/>
    <n v="1656"/>
    <x v="24"/>
    <s v="Deimos 8"/>
    <n v="2058"/>
    <x v="3"/>
    <x v="4"/>
  </r>
  <r>
    <n v="62"/>
    <d v="2066-10-07T00:00:00"/>
    <s v="MC-20"/>
    <s v="20.63S, 28.23E"/>
    <n v="100"/>
    <n v="9670"/>
    <n v="9670"/>
    <x v="26"/>
    <s v="Rosetta 1"/>
    <n v="2065"/>
    <x v="17"/>
    <x v="4"/>
  </r>
  <r>
    <n v="30"/>
    <d v="2060-08-13T00:00:00"/>
    <s v="MC-09"/>
    <s v="24.92N, 92.51W"/>
    <n v="128"/>
    <n v="5812"/>
    <n v="0"/>
    <x v="5"/>
    <s v="Deimos 8"/>
    <n v="2058"/>
    <x v="14"/>
    <x v="1"/>
  </r>
  <r>
    <n v="54"/>
    <d v="2068-11-19T00:00:00"/>
    <s v="MC-14"/>
    <s v="3.08N, 125.23E"/>
    <n v="152"/>
    <n v="4235"/>
    <n v="0"/>
    <x v="1"/>
    <s v="Opportunity 6"/>
    <n v="2065"/>
    <x v="18"/>
    <x v="5"/>
  </r>
  <r>
    <n v="92"/>
    <d v="2074-07-01T00:00:00"/>
    <s v="MC-01"/>
    <s v="77.26N, 61.50E"/>
    <n v="67"/>
    <n v="6205"/>
    <n v="6205"/>
    <x v="19"/>
    <s v="Phoenix 28"/>
    <n v="2073"/>
    <x v="11"/>
    <x v="4"/>
  </r>
  <r>
    <n v="45"/>
    <d v="2066-09-15T00:00:00"/>
    <s v="MC-13"/>
    <s v="6.47N, 55.05E"/>
    <n v="188"/>
    <n v="6832"/>
    <n v="0"/>
    <x v="0"/>
    <s v="Spirit 12"/>
    <n v="2064"/>
    <x v="17"/>
    <x v="1"/>
  </r>
  <r>
    <n v="73"/>
    <d v="2073-09-14T00:00:00"/>
    <s v="MC-30"/>
    <s v="83.58S, 59.70W"/>
    <n v="50"/>
    <n v="2188"/>
    <n v="2188"/>
    <x v="15"/>
    <s v="Rosetta 20"/>
    <n v="2071"/>
    <x v="24"/>
    <x v="1"/>
  </r>
  <r>
    <n v="82"/>
    <d v="2069-10-19T00:00:00"/>
    <s v="MC-29"/>
    <s v="49.27S, 145.27E"/>
    <n v="54"/>
    <n v="35789"/>
    <n v="35789"/>
    <x v="3"/>
    <s v="Phoenix 7"/>
    <n v="2068"/>
    <x v="12"/>
    <x v="4"/>
  </r>
  <r>
    <n v="78"/>
    <d v="2075-04-27T00:00:00"/>
    <s v="MC-08"/>
    <s v="5.32N, 165.50W"/>
    <n v="447"/>
    <n v="6409"/>
    <n v="0"/>
    <x v="28"/>
    <s v="Rosetta 28"/>
    <n v="2073"/>
    <x v="2"/>
    <x v="1"/>
  </r>
  <r>
    <n v="50"/>
    <d v="2066-06-14T00:00:00"/>
    <s v="MC-15"/>
    <s v="11.37N, 141.90E"/>
    <n v="572"/>
    <n v="3919"/>
    <n v="0"/>
    <x v="12"/>
    <s v="Opportunity 2"/>
    <n v="2064"/>
    <x v="17"/>
    <x v="1"/>
  </r>
  <r>
    <n v="5"/>
    <d v="2056-03-08T00:00:00"/>
    <s v="MC-21"/>
    <s v="3.89S, 63.07E"/>
    <n v="344"/>
    <n v="4902"/>
    <n v="0"/>
    <x v="27"/>
    <s v="Mariner 10"/>
    <n v="2051"/>
    <x v="1"/>
    <x v="3"/>
  </r>
  <r>
    <n v="89"/>
    <d v="2076-05-02T00:00:00"/>
    <s v="MC-30"/>
    <s v="86.93S, 75.14W"/>
    <n v="17"/>
    <n v="20205"/>
    <n v="20205"/>
    <x v="15"/>
    <s v="Phoenix 22"/>
    <n v="2072"/>
    <x v="6"/>
    <x v="6"/>
  </r>
  <r>
    <n v="98"/>
    <d v="2074-03-29T00:00:00"/>
    <s v="MC-28"/>
    <s v="52.90S, 95.05E"/>
    <n v="905"/>
    <n v="14025"/>
    <n v="0"/>
    <x v="18"/>
    <s v="Perseverance 5"/>
    <n v="2070"/>
    <x v="11"/>
    <x v="6"/>
  </r>
  <r>
    <n v="89"/>
    <d v="2076-10-22T00:00:00"/>
    <s v="MC-30"/>
    <s v="76.35S, 114.95W"/>
    <n v="77"/>
    <n v="8255"/>
    <n v="8255"/>
    <x v="15"/>
    <s v="Phoenix 22"/>
    <n v="2072"/>
    <x v="6"/>
    <x v="6"/>
  </r>
  <r>
    <n v="32"/>
    <d v="2068-01-25T00:00:00"/>
    <s v="MC-25"/>
    <s v="48.99S, 85.62W"/>
    <n v="15"/>
    <n v="38630"/>
    <n v="38630"/>
    <x v="16"/>
    <s v="Deimos 11"/>
    <n v="2059"/>
    <x v="18"/>
    <x v="10"/>
  </r>
  <r>
    <n v="36"/>
    <d v="2063-10-25T00:00:00"/>
    <s v="MC-16"/>
    <s v="6.42S, 157.79W"/>
    <n v="142"/>
    <n v="7512"/>
    <n v="0"/>
    <x v="21"/>
    <s v="Pathfinder 3"/>
    <n v="2061"/>
    <x v="23"/>
    <x v="1"/>
  </r>
  <r>
    <n v="38"/>
    <d v="2066-12-03T00:00:00"/>
    <s v="MC-01"/>
    <s v="67.50N, 129.71W"/>
    <n v="204"/>
    <n v="9074"/>
    <n v="0"/>
    <x v="19"/>
    <s v="Pathfinder 7"/>
    <n v="2062"/>
    <x v="17"/>
    <x v="6"/>
  </r>
  <r>
    <n v="17"/>
    <d v="2061-01-18T00:00:00"/>
    <s v="MC-14"/>
    <s v="9.27N, 105.38E"/>
    <n v="133"/>
    <n v="1138"/>
    <n v="0"/>
    <x v="1"/>
    <s v="Viking 8"/>
    <n v="2054"/>
    <x v="0"/>
    <x v="0"/>
  </r>
  <r>
    <n v="27"/>
    <d v="2061-07-26T00:00:00"/>
    <s v="MC-30"/>
    <s v="76.45S, 120.76E"/>
    <n v="32"/>
    <n v="8791"/>
    <n v="8791"/>
    <x v="15"/>
    <s v="Phobos 6"/>
    <n v="2054"/>
    <x v="0"/>
    <x v="0"/>
  </r>
  <r>
    <n v="12"/>
    <d v="2056-08-18T00:00:00"/>
    <s v="MC-17"/>
    <s v="16.57S, 122.98W"/>
    <n v="63"/>
    <n v="3461"/>
    <n v="3461"/>
    <x v="20"/>
    <s v="Mariner 20"/>
    <n v="2055"/>
    <x v="1"/>
    <x v="4"/>
  </r>
  <r>
    <n v="53"/>
    <d v="2068-08-21T00:00:00"/>
    <s v="MC-30"/>
    <s v="76.18S, 140.09W"/>
    <n v="61"/>
    <n v="13527"/>
    <n v="13527"/>
    <x v="15"/>
    <s v="Opportunity 5"/>
    <n v="2065"/>
    <x v="18"/>
    <x v="5"/>
  </r>
  <r>
    <n v="4"/>
    <d v="2054-12-03T00:00:00"/>
    <s v="MC-26"/>
    <s v="41.45S, 20.98W"/>
    <n v="37"/>
    <n v="33322"/>
    <n v="33322"/>
    <x v="13"/>
    <s v="Mariner 9"/>
    <n v="2051"/>
    <x v="21"/>
    <x v="5"/>
  </r>
  <r>
    <n v="10"/>
    <d v="2059-03-26T00:00:00"/>
    <s v="MC-18"/>
    <s v="22.80S, 50.06W"/>
    <n v="221"/>
    <n v="14025"/>
    <n v="0"/>
    <x v="25"/>
    <s v="Mariner 15"/>
    <n v="2054"/>
    <x v="3"/>
    <x v="3"/>
  </r>
  <r>
    <n v="26"/>
    <d v="2057-12-19T00:00:00"/>
    <s v="MC-27"/>
    <s v="61.40S, 51.48E"/>
    <n v="20"/>
    <n v="101649"/>
    <n v="101649"/>
    <x v="17"/>
    <s v="Phobos 5"/>
    <n v="2054"/>
    <x v="16"/>
    <x v="5"/>
  </r>
  <r>
    <n v="62"/>
    <d v="2068-02-29T00:00:00"/>
    <s v="MC-20"/>
    <s v="17.90S, 40.27E"/>
    <n v="82"/>
    <n v="3919"/>
    <n v="3919"/>
    <x v="26"/>
    <s v="Rosetta 1"/>
    <n v="2065"/>
    <x v="18"/>
    <x v="5"/>
  </r>
  <r>
    <n v="69"/>
    <d v="2073-04-12T00:00:00"/>
    <s v="MC-01"/>
    <s v="89.39N, 174.15E"/>
    <n v="29"/>
    <n v="38630"/>
    <n v="38630"/>
    <x v="19"/>
    <s v="Rosetta 13"/>
    <n v="2069"/>
    <x v="24"/>
    <x v="6"/>
  </r>
  <r>
    <n v="20"/>
    <d v="2059-11-20T00:00:00"/>
    <s v="MC-28"/>
    <s v="37.76S, 64.93E"/>
    <n v="307"/>
    <n v="5436"/>
    <n v="0"/>
    <x v="18"/>
    <s v="Viking 15"/>
    <n v="2056"/>
    <x v="3"/>
    <x v="5"/>
  </r>
  <r>
    <n v="47"/>
    <d v="2073-05-21T00:00:00"/>
    <s v="MC-11"/>
    <s v="26.09N, 43.11W"/>
    <n v="15"/>
    <n v="1396"/>
    <n v="1396"/>
    <x v="22"/>
    <s v="Spirit 14"/>
    <n v="2065"/>
    <x v="24"/>
    <x v="8"/>
  </r>
  <r>
    <n v="86"/>
    <d v="2076-12-02T00:00:00"/>
    <s v="MC-06"/>
    <s v="63.77N, 106.51E"/>
    <n v="482"/>
    <n v="2188"/>
    <n v="0"/>
    <x v="8"/>
    <s v="Phoenix 16"/>
    <n v="2071"/>
    <x v="6"/>
    <x v="3"/>
  </r>
  <r>
    <n v="51"/>
    <d v="2065-07-03T00:00:00"/>
    <s v="MC-26"/>
    <s v="51.53S, 54.37W"/>
    <n v="147"/>
    <n v="2599"/>
    <n v="0"/>
    <x v="13"/>
    <s v="Opportunity 3"/>
    <n v="2064"/>
    <x v="13"/>
    <x v="4"/>
  </r>
  <r>
    <n v="89"/>
    <d v="2075-01-13T00:00:00"/>
    <s v="MC-25"/>
    <s v="54.27S, 82.38W"/>
    <n v="175"/>
    <n v="14551"/>
    <n v="0"/>
    <x v="16"/>
    <s v="Phoenix 22"/>
    <n v="2072"/>
    <x v="2"/>
    <x v="5"/>
  </r>
  <r>
    <n v="66"/>
    <d v="2073-11-18T00:00:00"/>
    <s v="MC-15"/>
    <s v="15.40N, 145.24E"/>
    <n v="1270"/>
    <n v="8255"/>
    <n v="0"/>
    <x v="12"/>
    <s v="Rosetta 9"/>
    <n v="2067"/>
    <x v="24"/>
    <x v="7"/>
  </r>
  <r>
    <n v="2"/>
    <d v="2051-08-19T00:00:00"/>
    <s v="MC-14"/>
    <s v="13.43N, 105.66E"/>
    <n v="93"/>
    <n v="4731"/>
    <n v="4731"/>
    <x v="1"/>
    <s v="Mariner 6"/>
    <n v="2050"/>
    <x v="27"/>
    <x v="4"/>
  </r>
  <r>
    <n v="5"/>
    <d v="2058-02-13T00:00:00"/>
    <s v="MC-13"/>
    <s v="7.82N, 76.82E"/>
    <n v="45"/>
    <n v="7052"/>
    <n v="7052"/>
    <x v="0"/>
    <s v="Mariner 10"/>
    <n v="2051"/>
    <x v="4"/>
    <x v="0"/>
  </r>
  <r>
    <n v="47"/>
    <d v="2075-07-24T00:00:00"/>
    <s v="MC-05"/>
    <s v="41.09N, 5.55E"/>
    <n v="1270"/>
    <n v="27536"/>
    <n v="0"/>
    <x v="2"/>
    <s v="Spirit 14"/>
    <n v="2065"/>
    <x v="2"/>
    <x v="2"/>
  </r>
  <r>
    <n v="38"/>
    <d v="2067-12-23T00:00:00"/>
    <s v="MC-01"/>
    <s v="85.73N, 118.82W"/>
    <n v="32"/>
    <n v="11011"/>
    <n v="11011"/>
    <x v="19"/>
    <s v="Pathfinder 7"/>
    <n v="2062"/>
    <x v="8"/>
    <x v="3"/>
  </r>
  <r>
    <n v="17"/>
    <d v="2063-05-20T00:00:00"/>
    <s v="MC-13"/>
    <s v="18.87N, 82.17E"/>
    <n v="307"/>
    <n v="1788"/>
    <n v="0"/>
    <x v="0"/>
    <s v="Viking 8"/>
    <n v="2054"/>
    <x v="23"/>
    <x v="10"/>
  </r>
  <r>
    <n v="86"/>
    <d v="2074-08-05T00:00:00"/>
    <s v="MC-01"/>
    <s v="86.20N, 105.07E"/>
    <n v="15"/>
    <n v="9670"/>
    <n v="9670"/>
    <x v="19"/>
    <s v="Phoenix 16"/>
    <n v="2071"/>
    <x v="11"/>
    <x v="5"/>
  </r>
  <r>
    <n v="47"/>
    <d v="2068-02-20T00:00:00"/>
    <s v="MC-11"/>
    <s v="15.59N, 25.74W"/>
    <n v="152"/>
    <n v="629"/>
    <n v="0"/>
    <x v="22"/>
    <s v="Spirit 14"/>
    <n v="2065"/>
    <x v="18"/>
    <x v="5"/>
  </r>
  <r>
    <n v="18"/>
    <d v="2058-09-06T00:00:00"/>
    <s v="MC-29"/>
    <s v="34.91S, 163.45E"/>
    <n v="905"/>
    <n v="1788"/>
    <n v="0"/>
    <x v="3"/>
    <s v="Viking 10"/>
    <n v="2055"/>
    <x v="4"/>
    <x v="5"/>
  </r>
  <r>
    <n v="72"/>
    <d v="2074-07-21T00:00:00"/>
    <s v="MC-17"/>
    <s v="20.18S, 105.60W"/>
    <n v="82"/>
    <n v="2599"/>
    <n v="2599"/>
    <x v="20"/>
    <s v="Rosetta 16"/>
    <n v="2071"/>
    <x v="11"/>
    <x v="5"/>
  </r>
  <r>
    <n v="84"/>
    <d v="2071-01-24T00:00:00"/>
    <s v="MC-07"/>
    <s v="44.20N, 133.76E"/>
    <n v="11"/>
    <n v="27536"/>
    <n v="27536"/>
    <x v="4"/>
    <s v="Phoenix 12"/>
    <n v="2069"/>
    <x v="19"/>
    <x v="1"/>
  </r>
  <r>
    <n v="35"/>
    <d v="2061-07-06T00:00:00"/>
    <s v="MC-18"/>
    <s v="29.75S, 88.75W"/>
    <n v="231"/>
    <n v="2054"/>
    <n v="0"/>
    <x v="25"/>
    <s v="Pathfinder 2"/>
    <n v="2060"/>
    <x v="0"/>
    <x v="4"/>
  </r>
  <r>
    <n v="77"/>
    <d v="2077-02-16T00:00:00"/>
    <s v="MC-28"/>
    <s v="38.85S, 107.25E"/>
    <n v="389"/>
    <n v="2739"/>
    <n v="0"/>
    <x v="18"/>
    <s v="Rosetta 27"/>
    <n v="2073"/>
    <x v="25"/>
    <x v="6"/>
  </r>
  <r>
    <n v="15"/>
    <d v="2054-09-23T00:00:00"/>
    <s v="MC-16"/>
    <s v="24.58S, 151.92W"/>
    <n v="109"/>
    <n v="5255"/>
    <n v="0"/>
    <x v="21"/>
    <s v="Viking 5"/>
    <n v="2053"/>
    <x v="21"/>
    <x v="4"/>
  </r>
  <r>
    <n v="92"/>
    <d v="2074-10-02T00:00:00"/>
    <s v="MC-01"/>
    <s v="82.90N, 67.73E"/>
    <n v="702"/>
    <n v="1656"/>
    <n v="0"/>
    <x v="19"/>
    <s v="Phoenix 28"/>
    <n v="2073"/>
    <x v="11"/>
    <x v="4"/>
  </r>
  <r>
    <n v="32"/>
    <d v="2066-11-27T00:00:00"/>
    <s v="MC-25"/>
    <s v="42.74S, 112.99W"/>
    <n v="631"/>
    <n v="756"/>
    <n v="0"/>
    <x v="16"/>
    <s v="Deimos 11"/>
    <n v="2059"/>
    <x v="17"/>
    <x v="0"/>
  </r>
  <r>
    <n v="76"/>
    <d v="2076-09-18T00:00:00"/>
    <s v="MC-15"/>
    <s v="23.42N, 162.12E"/>
    <n v="128"/>
    <n v="9985"/>
    <n v="0"/>
    <x v="12"/>
    <s v="Rosetta 25"/>
    <n v="2072"/>
    <x v="6"/>
    <x v="6"/>
  </r>
  <r>
    <n v="41"/>
    <d v="2068-06-02T00:00:00"/>
    <s v="MC-05"/>
    <s v="58.69N, 48.48E"/>
    <n v="1057"/>
    <n v="21171"/>
    <n v="0"/>
    <x v="2"/>
    <s v="Spirit 5"/>
    <n v="2063"/>
    <x v="18"/>
    <x v="3"/>
  </r>
  <r>
    <n v="91"/>
    <d v="2075-03-19T00:00:00"/>
    <s v="MC-01"/>
    <s v="75.86N, 134.24W"/>
    <n v="103"/>
    <n v="4902"/>
    <n v="0"/>
    <x v="19"/>
    <s v="Phoenix 27"/>
    <n v="2073"/>
    <x v="2"/>
    <x v="1"/>
  </r>
  <r>
    <n v="83"/>
    <d v="2071-06-12T00:00:00"/>
    <s v="MC-06"/>
    <s v="53.16N, 74.88E"/>
    <n v="54"/>
    <n v="19313"/>
    <n v="19313"/>
    <x v="8"/>
    <s v="Phoenix 11"/>
    <n v="2069"/>
    <x v="19"/>
    <x v="1"/>
  </r>
  <r>
    <n v="4"/>
    <d v="2055-05-11T00:00:00"/>
    <s v="MC-26"/>
    <s v="54.17S, 28.63W"/>
    <n v="12"/>
    <n v="17000"/>
    <n v="17000"/>
    <x v="13"/>
    <s v="Mariner 9"/>
    <n v="2051"/>
    <x v="9"/>
    <x v="6"/>
  </r>
  <r>
    <n v="87"/>
    <d v="2073-08-09T00:00:00"/>
    <s v="MC-26"/>
    <s v="50.39S, 25.46W"/>
    <n v="277"/>
    <n v="629"/>
    <n v="0"/>
    <x v="13"/>
    <s v="Phoenix 17"/>
    <n v="2071"/>
    <x v="24"/>
    <x v="1"/>
  </r>
  <r>
    <n v="77"/>
    <d v="2074-06-14T00:00:00"/>
    <s v="MC-21"/>
    <s v="28.59S, 82.97E"/>
    <n v="82"/>
    <n v="6205"/>
    <n v="6205"/>
    <x v="27"/>
    <s v="Rosetta 27"/>
    <n v="2073"/>
    <x v="11"/>
    <x v="4"/>
  </r>
  <r>
    <n v="101"/>
    <d v="2073-01-04T00:00:00"/>
    <s v="MC-07"/>
    <s v="40.49N, 148.60E"/>
    <n v="39"/>
    <n v="2188"/>
    <n v="2188"/>
    <x v="4"/>
    <s v="Perseverance 8"/>
    <n v="2071"/>
    <x v="24"/>
    <x v="1"/>
  </r>
  <r>
    <n v="39"/>
    <d v="2067-05-04T00:00:00"/>
    <s v="MC-30"/>
    <s v="80.47S, 165.73E"/>
    <n v="36"/>
    <n v="15109"/>
    <n v="15109"/>
    <x v="15"/>
    <s v="Pathfinder 9"/>
    <n v="2062"/>
    <x v="8"/>
    <x v="3"/>
  </r>
  <r>
    <n v="47"/>
    <d v="2072-09-20T00:00:00"/>
    <s v="MC-11"/>
    <s v="23.84N, 13.60W"/>
    <n v="389"/>
    <n v="8791"/>
    <n v="0"/>
    <x v="22"/>
    <s v="Spirit 14"/>
    <n v="2065"/>
    <x v="5"/>
    <x v="0"/>
  </r>
  <r>
    <n v="10"/>
    <d v="2060-09-02T00:00:00"/>
    <s v="MC-19"/>
    <s v="23.78S, 32.39W"/>
    <n v="181"/>
    <n v="6832"/>
    <n v="0"/>
    <x v="14"/>
    <s v="Mariner 15"/>
    <n v="2054"/>
    <x v="14"/>
    <x v="7"/>
  </r>
  <r>
    <n v="27"/>
    <d v="2060-03-31T00:00:00"/>
    <s v="MC-30"/>
    <s v="77.31S, 105.03E"/>
    <n v="188"/>
    <n v="15109"/>
    <n v="0"/>
    <x v="15"/>
    <s v="Phobos 6"/>
    <n v="2054"/>
    <x v="14"/>
    <x v="7"/>
  </r>
  <r>
    <n v="9"/>
    <d v="2058-02-03T00:00:00"/>
    <s v="MC-19"/>
    <s v="17.26S, 27.97W"/>
    <n v="175"/>
    <n v="9670"/>
    <n v="0"/>
    <x v="14"/>
    <s v="Mariner 14"/>
    <n v="2054"/>
    <x v="4"/>
    <x v="6"/>
  </r>
  <r>
    <n v="56"/>
    <d v="2074-10-17T00:00:00"/>
    <s v="MC-25"/>
    <s v="43.87S, 70.49W"/>
    <n v="14"/>
    <n v="3313"/>
    <n v="3313"/>
    <x v="16"/>
    <s v="Opportunity 10"/>
    <n v="2067"/>
    <x v="11"/>
    <x v="0"/>
  </r>
  <r>
    <n v="97"/>
    <d v="2071-03-09T00:00:00"/>
    <s v="MC-01"/>
    <s v="82.09N, 23.78W"/>
    <n v="85"/>
    <n v="2054"/>
    <n v="2054"/>
    <x v="19"/>
    <s v="Perseverance 4"/>
    <n v="2069"/>
    <x v="19"/>
    <x v="1"/>
  </r>
  <r>
    <n v="86"/>
    <d v="2073-07-25T00:00:00"/>
    <s v="MC-07"/>
    <s v="63.41N, 126.44E"/>
    <n v="188"/>
    <n v="27536"/>
    <n v="0"/>
    <x v="4"/>
    <s v="Phoenix 16"/>
    <n v="2071"/>
    <x v="24"/>
    <x v="1"/>
  </r>
  <r>
    <n v="52"/>
    <d v="2068-06-26T00:00:00"/>
    <s v="MC-09"/>
    <s v="18.68N, 112.67W"/>
    <n v="204"/>
    <n v="2461"/>
    <n v="0"/>
    <x v="5"/>
    <s v="Opportunity 4"/>
    <n v="2065"/>
    <x v="18"/>
    <x v="5"/>
  </r>
  <r>
    <n v="69"/>
    <d v="2075-10-13T00:00:00"/>
    <s v="MC-01"/>
    <s v="88.41N, 179.34E"/>
    <n v="30"/>
    <n v="11011"/>
    <n v="11011"/>
    <x v="19"/>
    <s v="Rosetta 13"/>
    <n v="2069"/>
    <x v="2"/>
    <x v="7"/>
  </r>
  <r>
    <n v="2"/>
    <d v="2055-06-04T00:00:00"/>
    <s v="MC-14"/>
    <s v="18.26N, 98.99E"/>
    <n v="48"/>
    <n v="8791"/>
    <n v="8791"/>
    <x v="1"/>
    <s v="Mariner 6"/>
    <n v="2050"/>
    <x v="9"/>
    <x v="3"/>
  </r>
  <r>
    <n v="79"/>
    <d v="2075-02-13T00:00:00"/>
    <s v="MC-22"/>
    <s v="2.29S, 107.39E"/>
    <n v="52"/>
    <n v="3919"/>
    <n v="3919"/>
    <x v="9"/>
    <s v="Rosetta 29"/>
    <n v="2073"/>
    <x v="2"/>
    <x v="1"/>
  </r>
  <r>
    <n v="23"/>
    <d v="2056-10-29T00:00:00"/>
    <s v="MC-17"/>
    <s v="24.20S, 133.98W"/>
    <n v="447"/>
    <n v="10654"/>
    <n v="0"/>
    <x v="20"/>
    <s v="Phobos 2"/>
    <n v="2053"/>
    <x v="1"/>
    <x v="5"/>
  </r>
  <r>
    <n v="56"/>
    <d v="2067-11-30T00:00:00"/>
    <s v="MC-18"/>
    <s v="16.98S, 50.57W"/>
    <n v="221"/>
    <n v="6409"/>
    <n v="0"/>
    <x v="25"/>
    <s v="Opportunity 10"/>
    <n v="2067"/>
    <x v="8"/>
    <x v="9"/>
  </r>
  <r>
    <n v="95"/>
    <d v="2072-12-30T00:00:00"/>
    <s v="MC-10"/>
    <s v="18.58N, 84.11W"/>
    <n v="142"/>
    <n v="3313"/>
    <n v="0"/>
    <x v="23"/>
    <s v="Dawn 6"/>
    <n v="2067"/>
    <x v="5"/>
    <x v="3"/>
  </r>
  <r>
    <n v="78"/>
    <d v="2074-03-29T00:00:00"/>
    <s v="MC-08"/>
    <s v="13.71N, 176.12W"/>
    <n v="90"/>
    <n v="4563"/>
    <n v="4563"/>
    <x v="28"/>
    <s v="Rosetta 28"/>
    <n v="2073"/>
    <x v="11"/>
    <x v="4"/>
  </r>
  <r>
    <n v="89"/>
    <d v="2074-07-21T00:00:00"/>
    <s v="MC-30"/>
    <s v="73.99S, 94.37W"/>
    <n v="82"/>
    <n v="15109"/>
    <n v="15109"/>
    <x v="15"/>
    <s v="Phoenix 22"/>
    <n v="2072"/>
    <x v="11"/>
    <x v="1"/>
  </r>
  <r>
    <n v="47"/>
    <d v="2073-10-23T00:00:00"/>
    <s v="MC-11"/>
    <s v="23.90N, 15.76W"/>
    <n v="231"/>
    <n v="1788"/>
    <n v="0"/>
    <x v="22"/>
    <s v="Spirit 14"/>
    <n v="2065"/>
    <x v="24"/>
    <x v="8"/>
  </r>
  <r>
    <n v="36"/>
    <d v="2063-03-05T00:00:00"/>
    <s v="MC-08"/>
    <s v="7.05N, 156.48W"/>
    <n v="37"/>
    <n v="629"/>
    <n v="629"/>
    <x v="28"/>
    <s v="Pathfinder 3"/>
    <n v="2061"/>
    <x v="23"/>
    <x v="1"/>
  </r>
  <r>
    <n v="59"/>
    <d v="2070-04-14T00:00:00"/>
    <s v="MC-28"/>
    <s v="36.90S, 117.65E"/>
    <n v="7"/>
    <n v="6205"/>
    <n v="6205"/>
    <x v="18"/>
    <s v="Opportunity 16"/>
    <n v="2068"/>
    <x v="10"/>
    <x v="1"/>
  </r>
  <r>
    <n v="34"/>
    <d v="2061-08-28T00:00:00"/>
    <s v="MC-14"/>
    <s v="26.47N, 118.20E"/>
    <n v="103"/>
    <n v="1788"/>
    <n v="0"/>
    <x v="1"/>
    <s v="Deimos 14"/>
    <n v="2060"/>
    <x v="0"/>
    <x v="4"/>
  </r>
  <r>
    <n v="71"/>
    <d v="2072-03-16T00:00:00"/>
    <s v="MC-24"/>
    <s v="52.75S, 137.53W"/>
    <n v="702"/>
    <n v="2880"/>
    <n v="0"/>
    <x v="10"/>
    <s v="Rosetta 15"/>
    <n v="2070"/>
    <x v="5"/>
    <x v="1"/>
  </r>
  <r>
    <n v="55"/>
    <d v="2073-05-05T00:00:00"/>
    <s v="MC-07"/>
    <s v="52.24N, 158.55E"/>
    <n v="196"/>
    <n v="7752"/>
    <n v="0"/>
    <x v="4"/>
    <s v="Opportunity 7"/>
    <n v="2066"/>
    <x v="24"/>
    <x v="0"/>
  </r>
  <r>
    <n v="76"/>
    <d v="2075-01-05T00:00:00"/>
    <s v="MC-07"/>
    <s v="56.48N, 167.72E"/>
    <n v="47"/>
    <n v="2739"/>
    <n v="2739"/>
    <x v="4"/>
    <s v="Rosetta 25"/>
    <n v="2072"/>
    <x v="2"/>
    <x v="5"/>
  </r>
  <r>
    <n v="31"/>
    <d v="2062-12-04T00:00:00"/>
    <s v="MC-03"/>
    <s v="58.28N, 113.36W"/>
    <n v="1057"/>
    <n v="756"/>
    <n v="0"/>
    <x v="24"/>
    <s v="Deimos 10"/>
    <n v="2059"/>
    <x v="20"/>
    <x v="5"/>
  </r>
  <r>
    <n v="52"/>
    <d v="2072-12-23T00:00:00"/>
    <s v="MC-09"/>
    <s v="29.37N, 124.39W"/>
    <n v="19"/>
    <n v="9366"/>
    <n v="9366"/>
    <x v="5"/>
    <s v="Opportunity 4"/>
    <n v="2065"/>
    <x v="5"/>
    <x v="0"/>
  </r>
  <r>
    <n v="86"/>
    <d v="2075-01-19T00:00:00"/>
    <s v="MC-06"/>
    <s v="57.02N, 112.99E"/>
    <n v="277"/>
    <n v="5255"/>
    <n v="0"/>
    <x v="8"/>
    <s v="Phoenix 16"/>
    <n v="2071"/>
    <x v="2"/>
    <x v="6"/>
  </r>
  <r>
    <n v="26"/>
    <d v="2057-07-03T00:00:00"/>
    <s v="MC-27"/>
    <s v="52.51S, 46.13E"/>
    <n v="70"/>
    <n v="7752"/>
    <n v="7752"/>
    <x v="17"/>
    <s v="Phobos 5"/>
    <n v="2054"/>
    <x v="16"/>
    <x v="5"/>
  </r>
  <r>
    <n v="20"/>
    <d v="2057-11-10T00:00:00"/>
    <s v="MC-28"/>
    <s v="50.35S, 62.27E"/>
    <n v="137"/>
    <n v="9074"/>
    <n v="0"/>
    <x v="18"/>
    <s v="Viking 15"/>
    <n v="2056"/>
    <x v="16"/>
    <x v="4"/>
  </r>
  <r>
    <n v="5"/>
    <d v="2058-05-07T00:00:00"/>
    <s v="MC-13"/>
    <s v="22.61N, 85.77E"/>
    <n v="80"/>
    <n v="5076"/>
    <n v="5076"/>
    <x v="0"/>
    <s v="Mariner 10"/>
    <n v="2051"/>
    <x v="4"/>
    <x v="0"/>
  </r>
  <r>
    <n v="47"/>
    <d v="2067-02-07T00:00:00"/>
    <s v="MC-11"/>
    <s v="23.97N, 6.75W"/>
    <n v="175"/>
    <n v="11011"/>
    <n v="0"/>
    <x v="22"/>
    <s v="Spirit 14"/>
    <n v="2065"/>
    <x v="8"/>
    <x v="1"/>
  </r>
  <r>
    <n v="95"/>
    <d v="2070-05-29T00:00:00"/>
    <s v="MC-18"/>
    <s v="7.90S, 80.34W"/>
    <n v="212"/>
    <n v="3612"/>
    <n v="0"/>
    <x v="25"/>
    <s v="Dawn 6"/>
    <n v="2067"/>
    <x v="10"/>
    <x v="5"/>
  </r>
  <r>
    <n v="52"/>
    <d v="2070-08-17T00:00:00"/>
    <s v="MC-17"/>
    <s v="1.75S, 123.82W"/>
    <n v="905"/>
    <n v="3167"/>
    <n v="0"/>
    <x v="20"/>
    <s v="Opportunity 4"/>
    <n v="2065"/>
    <x v="10"/>
    <x v="3"/>
  </r>
  <r>
    <n v="42"/>
    <d v="2070-05-30T00:00:00"/>
    <s v="MC-07"/>
    <s v="44.37N, 167.55E"/>
    <n v="175"/>
    <n v="7052"/>
    <n v="0"/>
    <x v="4"/>
    <s v="Spirit 6"/>
    <n v="2063"/>
    <x v="10"/>
    <x v="0"/>
  </r>
  <r>
    <n v="42"/>
    <d v="2069-05-08T00:00:00"/>
    <s v="MC-15"/>
    <s v="11.19N, 173.46E"/>
    <n v="36"/>
    <n v="3612"/>
    <n v="3612"/>
    <x v="12"/>
    <s v="Spirit 6"/>
    <n v="2063"/>
    <x v="12"/>
    <x v="7"/>
  </r>
  <r>
    <n v="41"/>
    <d v="2069-12-17T00:00:00"/>
    <s v="MC-05"/>
    <s v="53.84N, 27.29E"/>
    <n v="365"/>
    <n v="7052"/>
    <n v="0"/>
    <x v="2"/>
    <s v="Spirit 5"/>
    <n v="2063"/>
    <x v="12"/>
    <x v="7"/>
  </r>
  <r>
    <n v="26"/>
    <d v="2057-03-01T00:00:00"/>
    <s v="MC-20"/>
    <s v="27.33S, 41.05E"/>
    <n v="524"/>
    <n v="14025"/>
    <n v="0"/>
    <x v="26"/>
    <s v="Phobos 5"/>
    <n v="2054"/>
    <x v="16"/>
    <x v="5"/>
  </r>
  <r>
    <n v="42"/>
    <d v="2064-06-30T00:00:00"/>
    <s v="MC-15"/>
    <s v="15.00N, 153.54E"/>
    <n v="70"/>
    <n v="629"/>
    <n v="629"/>
    <x v="12"/>
    <s v="Spirit 6"/>
    <n v="2063"/>
    <x v="15"/>
    <x v="4"/>
  </r>
  <r>
    <n v="20"/>
    <d v="2059-04-28T00:00:00"/>
    <s v="MC-28"/>
    <s v="60.44S, 74.99E"/>
    <n v="14"/>
    <n v="7512"/>
    <n v="7512"/>
    <x v="18"/>
    <s v="Viking 15"/>
    <n v="2056"/>
    <x v="3"/>
    <x v="5"/>
  </r>
  <r>
    <n v="10"/>
    <d v="2055-11-21T00:00:00"/>
    <s v="MC-26"/>
    <s v="35.12S, 40.12W"/>
    <n v="100"/>
    <n v="8255"/>
    <n v="8255"/>
    <x v="13"/>
    <s v="Mariner 15"/>
    <n v="2054"/>
    <x v="9"/>
    <x v="4"/>
  </r>
  <r>
    <n v="94"/>
    <d v="2070-03-14T00:00:00"/>
    <s v="MC-23"/>
    <s v="29.81S, 137.94E"/>
    <n v="482"/>
    <n v="15109"/>
    <n v="0"/>
    <x v="6"/>
    <s v="Dawn 4"/>
    <n v="2066"/>
    <x v="10"/>
    <x v="6"/>
  </r>
  <r>
    <n v="94"/>
    <d v="2073-01-09T00:00:00"/>
    <s v="MC-29"/>
    <s v="58.37S, 144.22E"/>
    <n v="157"/>
    <n v="6618"/>
    <n v="0"/>
    <x v="3"/>
    <s v="Dawn 4"/>
    <n v="2066"/>
    <x v="24"/>
    <x v="0"/>
  </r>
  <r>
    <n v="63"/>
    <d v="2068-02-03T00:00:00"/>
    <s v="MC-28"/>
    <s v="62.03S, 93.93E"/>
    <n v="188"/>
    <n v="2188"/>
    <n v="0"/>
    <x v="18"/>
    <s v="Rosetta 3"/>
    <n v="2066"/>
    <x v="18"/>
    <x v="1"/>
  </r>
  <r>
    <n v="42"/>
    <d v="2068-07-03T00:00:00"/>
    <s v="MC-07"/>
    <s v="35.52N, 150.30E"/>
    <n v="344"/>
    <n v="7279"/>
    <n v="0"/>
    <x v="4"/>
    <s v="Spirit 6"/>
    <n v="2063"/>
    <x v="18"/>
    <x v="3"/>
  </r>
  <r>
    <n v="28"/>
    <d v="2060-11-09T00:00:00"/>
    <s v="MC-26"/>
    <s v="62.41S, 52.19W"/>
    <n v="169"/>
    <n v="10313"/>
    <n v="0"/>
    <x v="13"/>
    <s v="Deimos 3"/>
    <n v="2058"/>
    <x v="14"/>
    <x v="1"/>
  </r>
  <r>
    <n v="34"/>
    <d v="2061-10-11T00:00:00"/>
    <s v="MC-14"/>
    <s v="13.20N, 108.27E"/>
    <n v="61"/>
    <n v="3919"/>
    <n v="3919"/>
    <x v="1"/>
    <s v="Deimos 14"/>
    <n v="2060"/>
    <x v="0"/>
    <x v="4"/>
  </r>
  <r>
    <n v="13"/>
    <d v="2054-07-20T00:00:00"/>
    <s v="MC-07"/>
    <s v="54.72N, 127.35E"/>
    <n v="96"/>
    <n v="63326"/>
    <n v="63326"/>
    <x v="4"/>
    <s v="Viking 2"/>
    <n v="2052"/>
    <x v="21"/>
    <x v="1"/>
  </r>
  <r>
    <n v="27"/>
    <d v="2057-08-28T00:00:00"/>
    <s v="MC-30"/>
    <s v="77.40S, 75.42E"/>
    <n v="572"/>
    <n v="35789"/>
    <n v="0"/>
    <x v="15"/>
    <s v="Phobos 6"/>
    <n v="2054"/>
    <x v="16"/>
    <x v="5"/>
  </r>
  <r>
    <n v="5"/>
    <d v="2055-10-24T00:00:00"/>
    <s v="MC-21"/>
    <s v="4.53S, 76.35E"/>
    <n v="57"/>
    <n v="3919"/>
    <n v="3919"/>
    <x v="27"/>
    <s v="Mariner 10"/>
    <n v="2051"/>
    <x v="9"/>
    <x v="6"/>
  </r>
  <r>
    <n v="97"/>
    <d v="2072-01-18T00:00:00"/>
    <s v="MC-01"/>
    <s v="89.74N, 10.74W"/>
    <n v="175"/>
    <n v="3167"/>
    <n v="0"/>
    <x v="19"/>
    <s v="Perseverance 4"/>
    <n v="2069"/>
    <x v="5"/>
    <x v="5"/>
  </r>
  <r>
    <n v="55"/>
    <d v="2071-02-21T00:00:00"/>
    <s v="MC-07"/>
    <s v="31.53N, 166.26E"/>
    <n v="7"/>
    <n v="3313"/>
    <n v="3313"/>
    <x v="4"/>
    <s v="Opportunity 7"/>
    <n v="2066"/>
    <x v="19"/>
    <x v="3"/>
  </r>
  <r>
    <n v="81"/>
    <d v="2069-06-29T00:00:00"/>
    <s v="MC-08"/>
    <s v="4.34N, 172.74W"/>
    <n v="702"/>
    <n v="4731"/>
    <n v="0"/>
    <x v="28"/>
    <s v="Phoenix 3"/>
    <n v="2068"/>
    <x v="12"/>
    <x v="4"/>
  </r>
  <r>
    <n v="52"/>
    <d v="2068-03-16T00:00:00"/>
    <s v="MC-09"/>
    <s v="13.03N, 126.88W"/>
    <n v="152"/>
    <n v="629"/>
    <n v="0"/>
    <x v="5"/>
    <s v="Opportunity 4"/>
    <n v="2065"/>
    <x v="18"/>
    <x v="5"/>
  </r>
  <r>
    <n v="100"/>
    <d v="2073-12-30T00:00:00"/>
    <s v="MC-30"/>
    <s v="67.86S, 143.09W"/>
    <n v="277"/>
    <n v="9366"/>
    <n v="0"/>
    <x v="15"/>
    <s v="Perseverance 7"/>
    <n v="2070"/>
    <x v="24"/>
    <x v="5"/>
  </r>
  <r>
    <n v="90"/>
    <d v="2073-12-22T00:00:00"/>
    <s v="MC-24"/>
    <s v="61.77S, 173.30W"/>
    <n v="307"/>
    <n v="7752"/>
    <n v="0"/>
    <x v="10"/>
    <s v="Phoenix 23"/>
    <n v="2072"/>
    <x v="24"/>
    <x v="4"/>
  </r>
  <r>
    <n v="69"/>
    <d v="2076-06-09T00:00:00"/>
    <s v="MC-01"/>
    <s v="76.99N, 155.54E"/>
    <n v="19"/>
    <n v="6006"/>
    <n v="6006"/>
    <x v="19"/>
    <s v="Rosetta 13"/>
    <n v="2069"/>
    <x v="6"/>
    <x v="0"/>
  </r>
  <r>
    <n v="4"/>
    <d v="2056-12-01T00:00:00"/>
    <s v="MC-26"/>
    <s v="56.00S, 5.04W"/>
    <n v="252"/>
    <n v="4076"/>
    <n v="0"/>
    <x v="13"/>
    <s v="Mariner 9"/>
    <n v="2051"/>
    <x v="1"/>
    <x v="3"/>
  </r>
  <r>
    <n v="62"/>
    <d v="2068-01-13T00:00:00"/>
    <s v="MC-20"/>
    <s v="2.00S, 8.07E"/>
    <n v="47"/>
    <n v="2054"/>
    <n v="2054"/>
    <x v="26"/>
    <s v="Rosetta 1"/>
    <n v="2065"/>
    <x v="18"/>
    <x v="5"/>
  </r>
  <r>
    <n v="93"/>
    <d v="2067-08-28T00:00:00"/>
    <s v="MC-03"/>
    <s v="33.78N, 94.36W"/>
    <n v="791"/>
    <n v="2324"/>
    <n v="0"/>
    <x v="24"/>
    <s v="Dawn 3"/>
    <n v="2066"/>
    <x v="8"/>
    <x v="4"/>
  </r>
  <r>
    <n v="52"/>
    <d v="2071-11-26T00:00:00"/>
    <s v="MC-17"/>
    <s v="15.51S, 112.84W"/>
    <n v="82"/>
    <n v="7512"/>
    <n v="7512"/>
    <x v="20"/>
    <s v="Opportunity 4"/>
    <n v="2065"/>
    <x v="19"/>
    <x v="7"/>
  </r>
  <r>
    <n v="51"/>
    <d v="2066-02-20T00:00:00"/>
    <s v="MC-26"/>
    <s v="59.61S, 46.74W"/>
    <n v="1057"/>
    <n v="1788"/>
    <n v="0"/>
    <x v="13"/>
    <s v="Opportunity 3"/>
    <n v="2064"/>
    <x v="17"/>
    <x v="1"/>
  </r>
  <r>
    <n v="51"/>
    <d v="2066-12-27T00:00:00"/>
    <s v="MC-26"/>
    <s v="48.61S, 53.41W"/>
    <n v="163"/>
    <n v="1656"/>
    <n v="0"/>
    <x v="13"/>
    <s v="Opportunity 3"/>
    <n v="2064"/>
    <x v="17"/>
    <x v="1"/>
  </r>
  <r>
    <n v="34"/>
    <d v="2062-03-13T00:00:00"/>
    <s v="MC-14"/>
    <s v="12.66N, 122.29E"/>
    <n v="163"/>
    <n v="5436"/>
    <n v="0"/>
    <x v="1"/>
    <s v="Deimos 14"/>
    <n v="2060"/>
    <x v="20"/>
    <x v="1"/>
  </r>
  <r>
    <n v="71"/>
    <d v="2071-09-27T00:00:00"/>
    <s v="MC-24"/>
    <s v="54.89S, 144.51W"/>
    <n v="75"/>
    <n v="72463"/>
    <n v="72463"/>
    <x v="10"/>
    <s v="Rosetta 15"/>
    <n v="2070"/>
    <x v="19"/>
    <x v="4"/>
  </r>
  <r>
    <n v="79"/>
    <d v="2075-05-14T00:00:00"/>
    <s v="MC-22"/>
    <s v="2.62S, 128.25E"/>
    <n v="72"/>
    <n v="2880"/>
    <n v="2880"/>
    <x v="9"/>
    <s v="Rosetta 29"/>
    <n v="2073"/>
    <x v="2"/>
    <x v="1"/>
  </r>
  <r>
    <n v="2"/>
    <d v="2055-10-21T00:00:00"/>
    <s v="MC-14"/>
    <s v="28.90N, 125.10E"/>
    <n v="169"/>
    <n v="6832"/>
    <n v="0"/>
    <x v="1"/>
    <s v="Mariner 6"/>
    <n v="2050"/>
    <x v="9"/>
    <x v="3"/>
  </r>
  <r>
    <n v="47"/>
    <d v="2067-05-07T00:00:00"/>
    <s v="MC-11"/>
    <s v="22.74N, 32.82W"/>
    <n v="791"/>
    <n v="3167"/>
    <n v="0"/>
    <x v="22"/>
    <s v="Spirit 14"/>
    <n v="2065"/>
    <x v="8"/>
    <x v="1"/>
  </r>
  <r>
    <n v="28"/>
    <d v="2059-06-15T00:00:00"/>
    <s v="MC-25"/>
    <s v="41.05S, 70.24W"/>
    <n v="137"/>
    <n v="10313"/>
    <n v="0"/>
    <x v="16"/>
    <s v="Deimos 3"/>
    <n v="2058"/>
    <x v="3"/>
    <x v="4"/>
  </r>
  <r>
    <n v="12"/>
    <d v="2057-11-15T00:00:00"/>
    <s v="MC-17"/>
    <s v="5.76S, 122.30W"/>
    <n v="241"/>
    <n v="8000"/>
    <n v="0"/>
    <x v="20"/>
    <s v="Mariner 20"/>
    <n v="2055"/>
    <x v="16"/>
    <x v="1"/>
  </r>
  <r>
    <n v="56"/>
    <d v="2073-08-07T00:00:00"/>
    <s v="MC-18"/>
    <s v="12.63S, 78.01W"/>
    <n v="196"/>
    <n v="629"/>
    <n v="0"/>
    <x v="25"/>
    <s v="Opportunity 10"/>
    <n v="2067"/>
    <x v="24"/>
    <x v="7"/>
  </r>
  <r>
    <n v="63"/>
    <d v="2067-05-06T00:00:00"/>
    <s v="MC-29"/>
    <s v="49.82S, 124.34E"/>
    <n v="109"/>
    <n v="8000"/>
    <n v="0"/>
    <x v="3"/>
    <s v="Rosetta 3"/>
    <n v="2066"/>
    <x v="8"/>
    <x v="4"/>
  </r>
  <r>
    <n v="24"/>
    <d v="2056-05-31T00:00:00"/>
    <s v="MC-29"/>
    <s v="41.56S, 135.25E"/>
    <n v="175"/>
    <n v="883"/>
    <n v="0"/>
    <x v="3"/>
    <s v="Phobos 3"/>
    <n v="2053"/>
    <x v="1"/>
    <x v="5"/>
  </r>
  <r>
    <n v="67"/>
    <d v="2070-12-15T00:00:00"/>
    <s v="MC-18"/>
    <s v="22.05S, 74.36W"/>
    <n v="631"/>
    <n v="8519"/>
    <n v="0"/>
    <x v="25"/>
    <s v="Rosetta 10"/>
    <n v="2068"/>
    <x v="10"/>
    <x v="1"/>
  </r>
  <r>
    <n v="91"/>
    <d v="2075-07-06T00:00:00"/>
    <s v="MC-01"/>
    <s v="86.73N, 150.47W"/>
    <n v="100"/>
    <n v="33322"/>
    <n v="33322"/>
    <x v="19"/>
    <s v="Phoenix 27"/>
    <n v="2073"/>
    <x v="2"/>
    <x v="1"/>
  </r>
  <r>
    <n v="38"/>
    <d v="2068-01-09T00:00:00"/>
    <s v="MC-01"/>
    <s v="88.32N, 97.02W"/>
    <n v="57"/>
    <n v="23366"/>
    <n v="23366"/>
    <x v="19"/>
    <s v="Pathfinder 7"/>
    <n v="2062"/>
    <x v="18"/>
    <x v="7"/>
  </r>
  <r>
    <n v="97"/>
    <d v="2070-12-27T00:00:00"/>
    <s v="MC-04"/>
    <s v="64.88N, 33.78W"/>
    <n v="100"/>
    <n v="14025"/>
    <n v="14025"/>
    <x v="7"/>
    <s v="Perseverance 4"/>
    <n v="2069"/>
    <x v="10"/>
    <x v="4"/>
  </r>
  <r>
    <n v="94"/>
    <d v="2071-02-22T00:00:00"/>
    <s v="MC-29"/>
    <s v="33.41S, 127.02E"/>
    <n v="30"/>
    <n v="1656"/>
    <n v="1656"/>
    <x v="3"/>
    <s v="Dawn 4"/>
    <n v="2066"/>
    <x v="19"/>
    <x v="3"/>
  </r>
  <r>
    <n v="83"/>
    <d v="2070-05-06T00:00:00"/>
    <s v="MC-06"/>
    <s v="55.62N, 88.90E"/>
    <n v="157"/>
    <n v="2461"/>
    <n v="0"/>
    <x v="8"/>
    <s v="Phoenix 11"/>
    <n v="2069"/>
    <x v="10"/>
    <x v="4"/>
  </r>
  <r>
    <n v="100"/>
    <d v="2072-07-19T00:00:00"/>
    <s v="MC-24"/>
    <s v="49.50S, 156.90W"/>
    <n v="264"/>
    <n v="2739"/>
    <n v="0"/>
    <x v="10"/>
    <s v="Perseverance 7"/>
    <n v="2070"/>
    <x v="5"/>
    <x v="1"/>
  </r>
  <r>
    <n v="28"/>
    <d v="2060-06-26T00:00:00"/>
    <s v="MC-30"/>
    <s v="84.79S, 88.71W"/>
    <n v="113"/>
    <n v="19313"/>
    <n v="0"/>
    <x v="15"/>
    <s v="Deimos 3"/>
    <n v="2058"/>
    <x v="14"/>
    <x v="1"/>
  </r>
  <r>
    <n v="20"/>
    <d v="2057-07-26T00:00:00"/>
    <s v="MC-28"/>
    <s v="57.86S, 82.91E"/>
    <n v="241"/>
    <n v="4902"/>
    <n v="0"/>
    <x v="18"/>
    <s v="Viking 15"/>
    <n v="2056"/>
    <x v="16"/>
    <x v="4"/>
  </r>
  <r>
    <n v="77"/>
    <d v="2078-03-10T00:00:00"/>
    <s v="MC-21"/>
    <s v="15.66S, 81.30E"/>
    <n v="702"/>
    <n v="1138"/>
    <n v="0"/>
    <x v="27"/>
    <s v="Rosetta 27"/>
    <n v="2073"/>
    <x v="28"/>
    <x v="3"/>
  </r>
  <r>
    <n v="32"/>
    <d v="2066-12-12T00:00:00"/>
    <s v="MC-25"/>
    <s v="53.23S, 119.37W"/>
    <n v="34"/>
    <n v="3167"/>
    <n v="3167"/>
    <x v="16"/>
    <s v="Deimos 11"/>
    <n v="2059"/>
    <x v="17"/>
    <x v="0"/>
  </r>
  <r>
    <n v="40"/>
    <d v="2064-02-15T00:00:00"/>
    <s v="MC-23"/>
    <s v="13.36S, 153.90E"/>
    <n v="75"/>
    <n v="7279"/>
    <n v="7279"/>
    <x v="6"/>
    <s v="Spirit 1"/>
    <n v="2062"/>
    <x v="15"/>
    <x v="1"/>
  </r>
  <r>
    <n v="21"/>
    <d v="2057-11-27T00:00:00"/>
    <s v="MC-17"/>
    <s v="18.52S, 123.10W"/>
    <n v="157"/>
    <n v="5436"/>
    <n v="0"/>
    <x v="20"/>
    <s v="Viking 17"/>
    <n v="2056"/>
    <x v="16"/>
    <x v="4"/>
  </r>
  <r>
    <n v="41"/>
    <d v="2065-03-14T00:00:00"/>
    <s v="MC-01"/>
    <s v="70.86N, 12.01E"/>
    <n v="221"/>
    <n v="56210"/>
    <n v="0"/>
    <x v="19"/>
    <s v="Spirit 5"/>
    <n v="2063"/>
    <x v="13"/>
    <x v="1"/>
  </r>
  <r>
    <n v="98"/>
    <d v="2075-02-27T00:00:00"/>
    <s v="MC-28"/>
    <s v="51.06S, 91.05E"/>
    <n v="24"/>
    <n v="2880"/>
    <n v="2880"/>
    <x v="18"/>
    <s v="Perseverance 5"/>
    <n v="2070"/>
    <x v="2"/>
    <x v="3"/>
  </r>
  <r>
    <n v="9"/>
    <d v="2057-09-30T00:00:00"/>
    <s v="MC-19"/>
    <s v="25.16S, 31.59W"/>
    <n v="80"/>
    <n v="8000"/>
    <n v="8000"/>
    <x v="14"/>
    <s v="Mariner 14"/>
    <n v="2054"/>
    <x v="16"/>
    <x v="5"/>
  </r>
  <r>
    <n v="20"/>
    <d v="2060-04-15T00:00:00"/>
    <s v="MC-27"/>
    <s v="36.16S, 59.61E"/>
    <n v="59"/>
    <n v="17000"/>
    <n v="17000"/>
    <x v="17"/>
    <s v="Viking 15"/>
    <n v="2056"/>
    <x v="14"/>
    <x v="6"/>
  </r>
  <r>
    <n v="69"/>
    <d v="2074-12-11T00:00:00"/>
    <s v="MC-02"/>
    <s v="47.43N, 167.21W"/>
    <n v="9"/>
    <n v="15700"/>
    <n v="15700"/>
    <x v="29"/>
    <s v="Rosetta 13"/>
    <n v="2069"/>
    <x v="11"/>
    <x v="3"/>
  </r>
  <r>
    <n v="59"/>
    <d v="2069-11-04T00:00:00"/>
    <s v="MC-28"/>
    <s v="38.62S, 113.69E"/>
    <n v="9"/>
    <n v="23366"/>
    <n v="23366"/>
    <x v="18"/>
    <s v="Opportunity 16"/>
    <n v="2068"/>
    <x v="12"/>
    <x v="4"/>
  </r>
  <r>
    <n v="27"/>
    <d v="2061-05-14T00:00:00"/>
    <s v="MC-29"/>
    <s v="53.69S, 124.37E"/>
    <n v="67"/>
    <n v="5812"/>
    <n v="5812"/>
    <x v="3"/>
    <s v="Phobos 6"/>
    <n v="2054"/>
    <x v="0"/>
    <x v="0"/>
  </r>
  <r>
    <n v="34"/>
    <d v="2062-12-14T00:00:00"/>
    <s v="MC-14"/>
    <s v="23.90N, 112.50E"/>
    <n v="32"/>
    <n v="6409"/>
    <n v="6409"/>
    <x v="1"/>
    <s v="Deimos 14"/>
    <n v="2060"/>
    <x v="20"/>
    <x v="1"/>
  </r>
  <r>
    <n v="5"/>
    <d v="2060-06-16T00:00:00"/>
    <s v="MC-12"/>
    <s v="12.09N, 38.60E"/>
    <n v="96"/>
    <n v="6006"/>
    <n v="6006"/>
    <x v="11"/>
    <s v="Mariner 10"/>
    <n v="2051"/>
    <x v="14"/>
    <x v="10"/>
  </r>
  <r>
    <n v="60"/>
    <d v="2069-11-27T00:00:00"/>
    <s v="MC-26"/>
    <s v="53.09S, 18.88W"/>
    <n v="93"/>
    <n v="14551"/>
    <n v="14551"/>
    <x v="13"/>
    <s v="Opportunity 18"/>
    <n v="2069"/>
    <x v="12"/>
    <x v="9"/>
  </r>
  <r>
    <n v="44"/>
    <d v="2070-02-02T00:00:00"/>
    <s v="MC-07"/>
    <s v="50.97N, 123.95E"/>
    <n v="905"/>
    <n v="2739"/>
    <n v="0"/>
    <x v="4"/>
    <s v="Spirit 11"/>
    <n v="2064"/>
    <x v="10"/>
    <x v="7"/>
  </r>
  <r>
    <n v="80"/>
    <d v="2069-01-30T00:00:00"/>
    <s v="MC-02"/>
    <s v="50.53N, 166.30W"/>
    <n v="22"/>
    <n v="20205"/>
    <n v="20205"/>
    <x v="29"/>
    <s v="Phoenix 2"/>
    <n v="2067"/>
    <x v="12"/>
    <x v="1"/>
  </r>
  <r>
    <n v="95"/>
    <d v="2068-09-17T00:00:00"/>
    <s v="MC-10"/>
    <s v="10.50N, 71.43W"/>
    <n v="231"/>
    <n v="3313"/>
    <n v="0"/>
    <x v="23"/>
    <s v="Dawn 6"/>
    <n v="2067"/>
    <x v="18"/>
    <x v="4"/>
  </r>
  <r>
    <n v="98"/>
    <d v="2072-06-21T00:00:00"/>
    <s v="MC-28"/>
    <s v="49.14S, 108.93E"/>
    <n v="9"/>
    <n v="2880"/>
    <n v="2880"/>
    <x v="18"/>
    <s v="Perseverance 5"/>
    <n v="2070"/>
    <x v="5"/>
    <x v="1"/>
  </r>
  <r>
    <n v="55"/>
    <d v="2072-08-12T00:00:00"/>
    <s v="MC-07"/>
    <s v="54.43N, 164.82E"/>
    <n v="50"/>
    <n v="72463"/>
    <n v="72463"/>
    <x v="4"/>
    <s v="Opportunity 7"/>
    <n v="2066"/>
    <x v="5"/>
    <x v="7"/>
  </r>
  <r>
    <n v="47"/>
    <d v="2073-10-11T00:00:00"/>
    <s v="MC-04"/>
    <s v="47.89N, 9.85W"/>
    <n v="17"/>
    <n v="5622"/>
    <n v="5622"/>
    <x v="7"/>
    <s v="Spirit 14"/>
    <n v="2065"/>
    <x v="24"/>
    <x v="8"/>
  </r>
  <r>
    <n v="99"/>
    <d v="2072-01-25T00:00:00"/>
    <s v="MC-12"/>
    <s v="20.79N, 18.76E"/>
    <n v="93"/>
    <n v="2461"/>
    <n v="2461"/>
    <x v="11"/>
    <s v="Perseverance 6"/>
    <n v="2070"/>
    <x v="5"/>
    <x v="1"/>
  </r>
  <r>
    <n v="82"/>
    <d v="2070-03-01T00:00:00"/>
    <s v="MC-29"/>
    <s v="43.79S, 174.78E"/>
    <n v="43"/>
    <n v="7752"/>
    <n v="7752"/>
    <x v="3"/>
    <s v="Phoenix 7"/>
    <n v="2068"/>
    <x v="10"/>
    <x v="1"/>
  </r>
  <r>
    <n v="71"/>
    <d v="2071-06-02T00:00:00"/>
    <s v="MC-24"/>
    <s v="47.22S, 139.08W"/>
    <n v="152"/>
    <n v="17718"/>
    <n v="0"/>
    <x v="10"/>
    <s v="Rosetta 15"/>
    <n v="2070"/>
    <x v="19"/>
    <x v="4"/>
  </r>
  <r>
    <n v="3"/>
    <d v="2052-08-24T00:00:00"/>
    <s v="MC-24"/>
    <s v="56.50S, 133.16W"/>
    <n v="12"/>
    <n v="6832"/>
    <n v="6832"/>
    <x v="10"/>
    <s v="Mariner 7"/>
    <n v="2050"/>
    <x v="7"/>
    <x v="1"/>
  </r>
  <r>
    <n v="6"/>
    <d v="2054-12-20T00:00:00"/>
    <s v="MC-01"/>
    <s v="70.30N, 134.12E"/>
    <n v="50"/>
    <n v="4731"/>
    <n v="4731"/>
    <x v="19"/>
    <s v="Mariner 11"/>
    <n v="2052"/>
    <x v="21"/>
    <x v="1"/>
  </r>
  <r>
    <n v="88"/>
    <d v="2073-06-10T00:00:00"/>
    <s v="MC-19"/>
    <s v="20.55S, 16.20W"/>
    <n v="264"/>
    <n v="2880"/>
    <n v="0"/>
    <x v="14"/>
    <s v="Phoenix 19"/>
    <n v="2071"/>
    <x v="24"/>
    <x v="1"/>
  </r>
  <r>
    <n v="41"/>
    <d v="2065-11-04T00:00:00"/>
    <s v="MC-01"/>
    <s v="82.38N, 23.24E"/>
    <n v="36"/>
    <n v="6205"/>
    <n v="6205"/>
    <x v="19"/>
    <s v="Spirit 5"/>
    <n v="2063"/>
    <x v="13"/>
    <x v="1"/>
  </r>
  <r>
    <n v="20"/>
    <d v="2058-03-07T00:00:00"/>
    <s v="MC-28"/>
    <s v="64.42S, 81.02E"/>
    <n v="14"/>
    <n v="5622"/>
    <n v="5622"/>
    <x v="18"/>
    <s v="Viking 15"/>
    <n v="2056"/>
    <x v="4"/>
    <x v="1"/>
  </r>
  <r>
    <n v="44"/>
    <d v="2068-02-21T00:00:00"/>
    <s v="MC-01"/>
    <s v="72.62N, 144.20E"/>
    <n v="292"/>
    <n v="756"/>
    <n v="0"/>
    <x v="19"/>
    <s v="Spirit 11"/>
    <n v="2064"/>
    <x v="18"/>
    <x v="6"/>
  </r>
  <r>
    <n v="52"/>
    <d v="2071-09-10T00:00:00"/>
    <s v="MC-03"/>
    <s v="31.21N, 103.65W"/>
    <n v="196"/>
    <n v="14551"/>
    <n v="0"/>
    <x v="24"/>
    <s v="Opportunity 4"/>
    <n v="2065"/>
    <x v="19"/>
    <x v="7"/>
  </r>
  <r>
    <n v="52"/>
    <d v="2066-02-16T00:00:00"/>
    <s v="MC-09"/>
    <s v="9.92N, 132.45W"/>
    <n v="54"/>
    <n v="4235"/>
    <n v="4235"/>
    <x v="5"/>
    <s v="Opportunity 4"/>
    <n v="2065"/>
    <x v="17"/>
    <x v="4"/>
  </r>
  <r>
    <n v="75"/>
    <d v="2073-08-30T00:00:00"/>
    <s v="MC-22"/>
    <s v="29.22S, 112.49E"/>
    <n v="24"/>
    <n v="3313"/>
    <n v="3313"/>
    <x v="9"/>
    <s v="Rosetta 22"/>
    <n v="2071"/>
    <x v="24"/>
    <x v="1"/>
  </r>
  <r>
    <n v="76"/>
    <d v="2073-09-15T00:00:00"/>
    <s v="MC-01"/>
    <s v="68.23N, 171.91W"/>
    <n v="25"/>
    <n v="1526"/>
    <n v="1526"/>
    <x v="19"/>
    <s v="Rosetta 25"/>
    <n v="2072"/>
    <x v="24"/>
    <x v="4"/>
  </r>
  <r>
    <n v="56"/>
    <d v="2073-08-28T00:00:00"/>
    <s v="MC-18"/>
    <s v="28.93S, 62.50W"/>
    <n v="36"/>
    <n v="9074"/>
    <n v="9074"/>
    <x v="25"/>
    <s v="Opportunity 10"/>
    <n v="2067"/>
    <x v="24"/>
    <x v="7"/>
  </r>
  <r>
    <n v="55"/>
    <d v="2073-09-09T00:00:00"/>
    <s v="MC-07"/>
    <s v="35.64N, 168.70E"/>
    <n v="50"/>
    <n v="4563"/>
    <n v="4563"/>
    <x v="4"/>
    <s v="Opportunity 7"/>
    <n v="2066"/>
    <x v="24"/>
    <x v="0"/>
  </r>
  <r>
    <n v="22"/>
    <d v="2055-04-11T00:00:00"/>
    <s v="MC-13"/>
    <s v="12.27N, 47.26E"/>
    <n v="702"/>
    <n v="4235"/>
    <n v="0"/>
    <x v="0"/>
    <s v="Phobos 1"/>
    <n v="2053"/>
    <x v="9"/>
    <x v="1"/>
  </r>
  <r>
    <n v="4"/>
    <d v="2058-08-24T00:00:00"/>
    <s v="MC-26"/>
    <s v="31.91S, 37.13W"/>
    <n v="65"/>
    <n v="2324"/>
    <n v="2324"/>
    <x v="13"/>
    <s v="Mariner 9"/>
    <n v="2051"/>
    <x v="4"/>
    <x v="0"/>
  </r>
  <r>
    <n v="66"/>
    <d v="2070-01-20T00:00:00"/>
    <s v="MC-15"/>
    <s v="18.72N, 145.77E"/>
    <n v="50"/>
    <n v="11382"/>
    <n v="11382"/>
    <x v="12"/>
    <s v="Rosetta 9"/>
    <n v="2067"/>
    <x v="10"/>
    <x v="5"/>
  </r>
  <r>
    <n v="50"/>
    <d v="2065-10-30T00:00:00"/>
    <s v="MC-15"/>
    <s v="24.01N, 148.10E"/>
    <n v="221"/>
    <n v="9366"/>
    <n v="0"/>
    <x v="12"/>
    <s v="Opportunity 2"/>
    <n v="2064"/>
    <x v="13"/>
    <x v="4"/>
  </r>
  <r>
    <n v="8"/>
    <d v="2055-06-10T00:00:00"/>
    <s v="MC-27"/>
    <s v="50.77S, 5.04E"/>
    <n v="27"/>
    <n v="3612"/>
    <n v="3612"/>
    <x v="17"/>
    <s v="Mariner 13"/>
    <n v="2053"/>
    <x v="9"/>
    <x v="1"/>
  </r>
  <r>
    <n v="78"/>
    <d v="2074-07-18T00:00:00"/>
    <s v="MC-08"/>
    <s v="9.59N, 162.47W"/>
    <n v="72"/>
    <n v="5812"/>
    <n v="5812"/>
    <x v="28"/>
    <s v="Rosetta 28"/>
    <n v="2073"/>
    <x v="11"/>
    <x v="4"/>
  </r>
  <r>
    <n v="23"/>
    <d v="2055-01-24T00:00:00"/>
    <s v="MC-24"/>
    <s v="45.55S, 150.85W"/>
    <n v="142"/>
    <n v="2599"/>
    <n v="0"/>
    <x v="10"/>
    <s v="Phobos 2"/>
    <n v="2053"/>
    <x v="9"/>
    <x v="1"/>
  </r>
  <r>
    <n v="54"/>
    <d v="2067-06-29T00:00:00"/>
    <s v="MC-14"/>
    <s v="7.71N, 128.85E"/>
    <n v="65"/>
    <n v="756"/>
    <n v="756"/>
    <x v="1"/>
    <s v="Opportunity 6"/>
    <n v="2065"/>
    <x v="8"/>
    <x v="1"/>
  </r>
  <r>
    <n v="97"/>
    <d v="2072-09-18T00:00:00"/>
    <s v="MC-01"/>
    <s v="76.29N, 11.14W"/>
    <n v="113"/>
    <n v="11011"/>
    <n v="0"/>
    <x v="19"/>
    <s v="Perseverance 4"/>
    <n v="2069"/>
    <x v="5"/>
    <x v="5"/>
  </r>
  <r>
    <n v="60"/>
    <d v="2070-06-28T00:00:00"/>
    <s v="MC-26"/>
    <s v="59.33S, 38.47W"/>
    <n v="142"/>
    <n v="35789"/>
    <n v="0"/>
    <x v="13"/>
    <s v="Opportunity 18"/>
    <n v="2069"/>
    <x v="10"/>
    <x v="4"/>
  </r>
  <r>
    <n v="1"/>
    <d v="2051-06-24T00:00:00"/>
    <s v="MC-06"/>
    <s v="57.75N, 79.10E"/>
    <n v="88"/>
    <n v="3764"/>
    <n v="3764"/>
    <x v="8"/>
    <s v="Mariner 3"/>
    <n v="2049"/>
    <x v="27"/>
    <x v="1"/>
  </r>
  <r>
    <n v="100"/>
    <d v="2071-08-21T00:00:00"/>
    <s v="MC-30"/>
    <s v="75.01S, 152.84W"/>
    <n v="48"/>
    <n v="1267"/>
    <n v="1267"/>
    <x v="15"/>
    <s v="Perseverance 7"/>
    <n v="2070"/>
    <x v="19"/>
    <x v="4"/>
  </r>
  <r>
    <n v="31"/>
    <d v="2060-11-27T00:00:00"/>
    <s v="MC-03"/>
    <s v="64.12N, 88.99W"/>
    <n v="181"/>
    <n v="19313"/>
    <n v="0"/>
    <x v="24"/>
    <s v="Deimos 10"/>
    <n v="2059"/>
    <x v="14"/>
    <x v="4"/>
  </r>
  <r>
    <n v="66"/>
    <d v="2068-12-09T00:00:00"/>
    <s v="MC-15"/>
    <s v="8.43N, 146.41E"/>
    <n v="48"/>
    <n v="1920"/>
    <n v="1920"/>
    <x v="12"/>
    <s v="Rosetta 9"/>
    <n v="2067"/>
    <x v="18"/>
    <x v="4"/>
  </r>
  <r>
    <n v="90"/>
    <d v="2074-03-23T00:00:00"/>
    <s v="MC-24"/>
    <s v="51.35S, 170.03W"/>
    <n v="416"/>
    <n v="18486"/>
    <n v="0"/>
    <x v="10"/>
    <s v="Phoenix 23"/>
    <n v="2072"/>
    <x v="11"/>
    <x v="1"/>
  </r>
  <r>
    <n v="47"/>
    <d v="2066-10-23T00:00:00"/>
    <s v="MC-04"/>
    <s v="47.35N, 17.23W"/>
    <n v="791"/>
    <n v="14025"/>
    <n v="0"/>
    <x v="7"/>
    <s v="Spirit 14"/>
    <n v="2065"/>
    <x v="17"/>
    <x v="4"/>
  </r>
  <r>
    <n v="89"/>
    <d v="2074-12-22T00:00:00"/>
    <s v="MC-30"/>
    <s v="86.63S, 118.62W"/>
    <n v="29"/>
    <n v="14551"/>
    <n v="14551"/>
    <x v="15"/>
    <s v="Phoenix 22"/>
    <n v="2072"/>
    <x v="11"/>
    <x v="1"/>
  </r>
  <r>
    <n v="86"/>
    <d v="2076-02-07T00:00:00"/>
    <s v="MC-01"/>
    <s v="79.01N, 126.87E"/>
    <n v="325"/>
    <n v="1267"/>
    <n v="0"/>
    <x v="19"/>
    <s v="Phoenix 16"/>
    <n v="2071"/>
    <x v="6"/>
    <x v="3"/>
  </r>
  <r>
    <n v="86"/>
    <d v="2073-12-07T00:00:00"/>
    <s v="MC-01"/>
    <s v="79.38N, 132.55E"/>
    <n v="106"/>
    <n v="1656"/>
    <n v="0"/>
    <x v="19"/>
    <s v="Phoenix 16"/>
    <n v="2071"/>
    <x v="24"/>
    <x v="1"/>
  </r>
  <r>
    <n v="62"/>
    <d v="2067-04-30T00:00:00"/>
    <s v="MC-21"/>
    <s v="21.21S, 48.99E"/>
    <n v="264"/>
    <n v="6618"/>
    <n v="0"/>
    <x v="27"/>
    <s v="Rosetta 1"/>
    <n v="2065"/>
    <x v="8"/>
    <x v="1"/>
  </r>
  <r>
    <n v="37"/>
    <d v="2064-05-15T00:00:00"/>
    <s v="MC-15"/>
    <s v="12.54N, 146.67E"/>
    <n v="37"/>
    <n v="5076"/>
    <n v="5076"/>
    <x v="12"/>
    <s v="Pathfinder 5"/>
    <n v="2061"/>
    <x v="15"/>
    <x v="5"/>
  </r>
  <r>
    <n v="64"/>
    <d v="2069-07-03T00:00:00"/>
    <s v="MC-27"/>
    <s v="35.39S, 52.86E"/>
    <n v="32"/>
    <n v="4902"/>
    <n v="4902"/>
    <x v="17"/>
    <s v="Rosetta 7"/>
    <n v="2067"/>
    <x v="12"/>
    <x v="1"/>
  </r>
  <r>
    <n v="76"/>
    <d v="2076-07-23T00:00:00"/>
    <s v="MC-07"/>
    <s v="62.49N, 178.27E"/>
    <n v="65"/>
    <n v="14551"/>
    <n v="14551"/>
    <x v="4"/>
    <s v="Rosetta 25"/>
    <n v="2072"/>
    <x v="6"/>
    <x v="6"/>
  </r>
  <r>
    <n v="5"/>
    <d v="2057-04-29T00:00:00"/>
    <s v="MC-21"/>
    <s v="4.17S, 70.76E"/>
    <n v="90"/>
    <n v="5255"/>
    <n v="5255"/>
    <x v="27"/>
    <s v="Mariner 10"/>
    <n v="2051"/>
    <x v="16"/>
    <x v="7"/>
  </r>
  <r>
    <n v="27"/>
    <d v="2060-10-29T00:00:00"/>
    <s v="MC-28"/>
    <s v="59.78S, 116.73E"/>
    <n v="54"/>
    <n v="5436"/>
    <n v="5436"/>
    <x v="18"/>
    <s v="Phobos 6"/>
    <n v="2054"/>
    <x v="14"/>
    <x v="7"/>
  </r>
  <r>
    <n v="10"/>
    <d v="2061-01-24T00:00:00"/>
    <s v="MC-18"/>
    <s v="10.62S, 72.65W"/>
    <n v="124"/>
    <n v="3612"/>
    <n v="0"/>
    <x v="25"/>
    <s v="Mariner 15"/>
    <n v="2054"/>
    <x v="0"/>
    <x v="0"/>
  </r>
  <r>
    <n v="13"/>
    <d v="2054-08-27T00:00:00"/>
    <s v="MC-06"/>
    <s v="57.54N, 108.93E"/>
    <n v="103"/>
    <n v="1138"/>
    <n v="0"/>
    <x v="8"/>
    <s v="Viking 2"/>
    <n v="2052"/>
    <x v="21"/>
    <x v="1"/>
  </r>
  <r>
    <n v="26"/>
    <d v="2059-02-14T00:00:00"/>
    <s v="MC-27"/>
    <s v="60.82S, 53.82E"/>
    <n v="54"/>
    <n v="5812"/>
    <n v="5812"/>
    <x v="17"/>
    <s v="Phobos 5"/>
    <n v="2054"/>
    <x v="3"/>
    <x v="3"/>
  </r>
  <r>
    <n v="68"/>
    <d v="2069-04-22T00:00:00"/>
    <s v="MC-14"/>
    <s v="25.28N, 106.78E"/>
    <n v="142"/>
    <n v="9074"/>
    <n v="0"/>
    <x v="1"/>
    <s v="Rosetta 11"/>
    <n v="2068"/>
    <x v="12"/>
    <x v="4"/>
  </r>
  <r>
    <n v="19"/>
    <d v="2057-02-23T00:00:00"/>
    <s v="MC-07"/>
    <s v="51.03N, 171.68E"/>
    <n v="344"/>
    <n v="12605"/>
    <n v="0"/>
    <x v="4"/>
    <s v="Viking 13"/>
    <n v="2056"/>
    <x v="16"/>
    <x v="4"/>
  </r>
  <r>
    <n v="34"/>
    <d v="2061-03-14T00:00:00"/>
    <s v="MC-14"/>
    <s v="20.76N, 113.60E"/>
    <n v="103"/>
    <n v="8519"/>
    <n v="0"/>
    <x v="1"/>
    <s v="Deimos 14"/>
    <n v="2060"/>
    <x v="0"/>
    <x v="4"/>
  </r>
  <r>
    <n v="37"/>
    <d v="2064-01-05T00:00:00"/>
    <s v="MC-15"/>
    <s v="11.70N, 140.84E"/>
    <n v="37"/>
    <n v="3919"/>
    <n v="3919"/>
    <x v="12"/>
    <s v="Pathfinder 5"/>
    <n v="2061"/>
    <x v="15"/>
    <x v="5"/>
  </r>
  <r>
    <n v="4"/>
    <d v="2053-11-06T00:00:00"/>
    <s v="MC-26"/>
    <s v="55.81S, 32.87W"/>
    <n v="45"/>
    <n v="3313"/>
    <n v="3313"/>
    <x v="13"/>
    <s v="Mariner 9"/>
    <n v="2051"/>
    <x v="22"/>
    <x v="1"/>
  </r>
  <r>
    <n v="60"/>
    <d v="2070-02-24T00:00:00"/>
    <s v="MC-26"/>
    <s v="43.89S, 31.24W"/>
    <n v="39"/>
    <n v="6006"/>
    <n v="6006"/>
    <x v="13"/>
    <s v="Opportunity 18"/>
    <n v="2069"/>
    <x v="10"/>
    <x v="4"/>
  </r>
  <r>
    <n v="35"/>
    <d v="2061-06-09T00:00:00"/>
    <s v="MC-17"/>
    <s v="13.51S, 109.49W"/>
    <n v="113"/>
    <n v="5622"/>
    <n v="0"/>
    <x v="20"/>
    <s v="Pathfinder 2"/>
    <n v="2060"/>
    <x v="0"/>
    <x v="4"/>
  </r>
  <r>
    <n v="35"/>
    <d v="2061-09-27T00:00:00"/>
    <s v="MC-17"/>
    <s v="13.40S, 113.23W"/>
    <n v="93"/>
    <n v="6409"/>
    <n v="6409"/>
    <x v="20"/>
    <s v="Pathfinder 2"/>
    <n v="2060"/>
    <x v="0"/>
    <x v="4"/>
  </r>
  <r>
    <n v="82"/>
    <d v="2072-05-18T00:00:00"/>
    <s v="MC-29"/>
    <s v="59.51S, 136.98E"/>
    <n v="231"/>
    <n v="35789"/>
    <n v="0"/>
    <x v="3"/>
    <s v="Phoenix 7"/>
    <n v="2068"/>
    <x v="5"/>
    <x v="6"/>
  </r>
  <r>
    <n v="95"/>
    <d v="2071-02-20T00:00:00"/>
    <s v="MC-09"/>
    <s v="22.64N, 94.92W"/>
    <n v="20"/>
    <n v="7752"/>
    <n v="7752"/>
    <x v="5"/>
    <s v="Dawn 6"/>
    <n v="2067"/>
    <x v="19"/>
    <x v="6"/>
  </r>
  <r>
    <n v="17"/>
    <d v="2058-08-11T00:00:00"/>
    <s v="MC-06"/>
    <s v="37.49N, 111.54E"/>
    <n v="29"/>
    <n v="6832"/>
    <n v="6832"/>
    <x v="8"/>
    <s v="Viking 8"/>
    <n v="2054"/>
    <x v="4"/>
    <x v="6"/>
  </r>
  <r>
    <n v="56"/>
    <d v="2069-03-28T00:00:00"/>
    <s v="MC-18"/>
    <s v="20.93S, 60.71W"/>
    <n v="196"/>
    <n v="3461"/>
    <n v="0"/>
    <x v="25"/>
    <s v="Opportunity 10"/>
    <n v="2067"/>
    <x v="12"/>
    <x v="1"/>
  </r>
  <r>
    <n v="60"/>
    <d v="2070-03-08T00:00:00"/>
    <s v="MC-26"/>
    <s v="48.13S, 42.88W"/>
    <n v="88"/>
    <n v="18486"/>
    <n v="18486"/>
    <x v="13"/>
    <s v="Opportunity 18"/>
    <n v="2069"/>
    <x v="10"/>
    <x v="4"/>
  </r>
  <r>
    <n v="23"/>
    <d v="2057-05-09T00:00:00"/>
    <s v="MC-16"/>
    <s v="28.74S, 165.53W"/>
    <n v="120"/>
    <n v="9985"/>
    <n v="0"/>
    <x v="21"/>
    <s v="Phobos 2"/>
    <n v="2053"/>
    <x v="16"/>
    <x v="6"/>
  </r>
  <r>
    <n v="65"/>
    <d v="2068-09-09T00:00:00"/>
    <s v="MC-19"/>
    <s v="1.65S, 7.19W"/>
    <n v="241"/>
    <n v="4731"/>
    <n v="0"/>
    <x v="14"/>
    <s v="Rosetta 8"/>
    <n v="2067"/>
    <x v="18"/>
    <x v="4"/>
  </r>
  <r>
    <n v="22"/>
    <d v="2055-11-26T00:00:00"/>
    <s v="MC-20"/>
    <s v="3.38S, 34.56E"/>
    <n v="344"/>
    <n v="4731"/>
    <n v="0"/>
    <x v="26"/>
    <s v="Phobos 1"/>
    <n v="2053"/>
    <x v="9"/>
    <x v="1"/>
  </r>
  <r>
    <n v="31"/>
    <d v="2062-08-13T00:00:00"/>
    <s v="MC-03"/>
    <s v="55.54N, 82.40W"/>
    <n v="24"/>
    <n v="2054"/>
    <n v="2054"/>
    <x v="24"/>
    <s v="Deimos 10"/>
    <n v="2059"/>
    <x v="20"/>
    <x v="5"/>
  </r>
  <r>
    <n v="29"/>
    <d v="2061-04-30T00:00:00"/>
    <s v="MC-16"/>
    <s v="29.46S, 149.51W"/>
    <n v="196"/>
    <n v="1526"/>
    <n v="0"/>
    <x v="21"/>
    <s v="Deimos 4"/>
    <n v="2058"/>
    <x v="0"/>
    <x v="5"/>
  </r>
  <r>
    <n v="52"/>
    <d v="2072-07-22T00:00:00"/>
    <s v="MC-09"/>
    <s v="10.06N, 108.50W"/>
    <n v="175"/>
    <n v="6618"/>
    <n v="0"/>
    <x v="5"/>
    <s v="Opportunity 4"/>
    <n v="2065"/>
    <x v="5"/>
    <x v="0"/>
  </r>
  <r>
    <n v="75"/>
    <d v="2075-02-07T00:00:00"/>
    <s v="MC-28"/>
    <s v="62.43S, 91.10E"/>
    <n v="65"/>
    <n v="24621"/>
    <n v="24621"/>
    <x v="18"/>
    <s v="Rosetta 22"/>
    <n v="2071"/>
    <x v="2"/>
    <x v="6"/>
  </r>
  <r>
    <n v="44"/>
    <d v="2072-02-29T00:00:00"/>
    <s v="MC-01"/>
    <s v="72.31N, 133.07E"/>
    <n v="212"/>
    <n v="6409"/>
    <n v="0"/>
    <x v="19"/>
    <s v="Spirit 11"/>
    <n v="2064"/>
    <x v="5"/>
    <x v="8"/>
  </r>
  <r>
    <n v="5"/>
    <d v="2054-07-10T00:00:00"/>
    <s v="MC-13"/>
    <s v="20.08N, 75.67E"/>
    <n v="344"/>
    <n v="5076"/>
    <n v="0"/>
    <x v="0"/>
    <s v="Mariner 10"/>
    <n v="2051"/>
    <x v="21"/>
    <x v="5"/>
  </r>
  <r>
    <n v="35"/>
    <d v="2062-09-27T00:00:00"/>
    <s v="MC-18"/>
    <s v="9.69S, 85.54W"/>
    <n v="169"/>
    <n v="883"/>
    <n v="0"/>
    <x v="25"/>
    <s v="Pathfinder 2"/>
    <n v="2060"/>
    <x v="20"/>
    <x v="1"/>
  </r>
  <r>
    <n v="95"/>
    <d v="2067-12-21T00:00:00"/>
    <s v="MC-17"/>
    <s v="4.00S, 96.29W"/>
    <n v="70"/>
    <n v="6409"/>
    <n v="6409"/>
    <x v="20"/>
    <s v="Dawn 6"/>
    <n v="2067"/>
    <x v="8"/>
    <x v="9"/>
  </r>
  <r>
    <n v="8"/>
    <d v="2055-01-19T00:00:00"/>
    <s v="MC-27"/>
    <s v="38.92S, 28.76E"/>
    <n v="117"/>
    <n v="24621"/>
    <n v="0"/>
    <x v="17"/>
    <s v="Mariner 13"/>
    <n v="2053"/>
    <x v="9"/>
    <x v="1"/>
  </r>
  <r>
    <n v="94"/>
    <d v="2069-07-09T00:00:00"/>
    <s v="MC-29"/>
    <s v="43.09S, 149.35E"/>
    <n v="447"/>
    <n v="9366"/>
    <n v="0"/>
    <x v="3"/>
    <s v="Dawn 4"/>
    <n v="2066"/>
    <x v="12"/>
    <x v="5"/>
  </r>
  <r>
    <n v="23"/>
    <d v="2054-08-30T00:00:00"/>
    <s v="MC-16"/>
    <s v="29.33S, 161.27W"/>
    <n v="90"/>
    <n v="3612"/>
    <n v="3612"/>
    <x v="21"/>
    <s v="Phobos 2"/>
    <n v="2053"/>
    <x v="21"/>
    <x v="4"/>
  </r>
  <r>
    <n v="39"/>
    <d v="2063-09-14T00:00:00"/>
    <s v="MC-29"/>
    <s v="51.74S, 162.62E"/>
    <n v="93"/>
    <n v="101649"/>
    <n v="101649"/>
    <x v="3"/>
    <s v="Pathfinder 9"/>
    <n v="2062"/>
    <x v="23"/>
    <x v="4"/>
  </r>
  <r>
    <n v="3"/>
    <d v="2052-07-30T00:00:00"/>
    <s v="MC-24"/>
    <s v="57.85S, 141.69W"/>
    <n v="48"/>
    <n v="2461"/>
    <n v="2461"/>
    <x v="10"/>
    <s v="Mariner 7"/>
    <n v="2050"/>
    <x v="7"/>
    <x v="1"/>
  </r>
  <r>
    <n v="42"/>
    <d v="2067-06-25T00:00:00"/>
    <s v="MC-15"/>
    <s v="28.14N, 146.31E"/>
    <n v="416"/>
    <n v="7512"/>
    <n v="0"/>
    <x v="12"/>
    <s v="Spirit 6"/>
    <n v="2063"/>
    <x v="8"/>
    <x v="6"/>
  </r>
  <r>
    <n v="94"/>
    <d v="2067-09-19T00:00:00"/>
    <s v="MC-29"/>
    <s v="32.58S, 149.08E"/>
    <n v="63"/>
    <n v="4563"/>
    <n v="4563"/>
    <x v="3"/>
    <s v="Dawn 4"/>
    <n v="2066"/>
    <x v="8"/>
    <x v="4"/>
  </r>
  <r>
    <n v="69"/>
    <d v="2071-03-13T00:00:00"/>
    <s v="MC-07"/>
    <s v="55.20N, 150.73E"/>
    <n v="77"/>
    <n v="12605"/>
    <n v="12605"/>
    <x v="4"/>
    <s v="Rosetta 13"/>
    <n v="2069"/>
    <x v="19"/>
    <x v="1"/>
  </r>
  <r>
    <n v="49"/>
    <d v="2067-08-07T00:00:00"/>
    <s v="MC-26"/>
    <s v="31.41S, 21.42W"/>
    <n v="43"/>
    <n v="756"/>
    <n v="756"/>
    <x v="13"/>
    <s v="Spirit 16"/>
    <n v="2066"/>
    <x v="8"/>
    <x v="4"/>
  </r>
  <r>
    <n v="55"/>
    <d v="2074-01-23T00:00:00"/>
    <s v="MC-07"/>
    <s v="39.59N, 154.21E"/>
    <n v="631"/>
    <n v="883"/>
    <n v="0"/>
    <x v="4"/>
    <s v="Opportunity 7"/>
    <n v="2066"/>
    <x v="11"/>
    <x v="8"/>
  </r>
  <r>
    <n v="24"/>
    <d v="2054-11-04T00:00:00"/>
    <s v="MC-23"/>
    <s v="29.05S, 138.71E"/>
    <n v="34"/>
    <n v="9074"/>
    <n v="9074"/>
    <x v="6"/>
    <s v="Phobos 3"/>
    <n v="2053"/>
    <x v="21"/>
    <x v="4"/>
  </r>
  <r>
    <n v="41"/>
    <d v="2069-08-03T00:00:00"/>
    <s v="MC-01"/>
    <s v="75.31N, 16.96E"/>
    <n v="22"/>
    <n v="5812"/>
    <n v="5812"/>
    <x v="19"/>
    <s v="Spirit 5"/>
    <n v="2063"/>
    <x v="12"/>
    <x v="7"/>
  </r>
  <r>
    <n v="20"/>
    <d v="2060-03-04T00:00:00"/>
    <s v="MC-28"/>
    <s v="46.82S, 83.24E"/>
    <n v="137"/>
    <n v="7279"/>
    <n v="0"/>
    <x v="18"/>
    <s v="Viking 15"/>
    <n v="2056"/>
    <x v="14"/>
    <x v="6"/>
  </r>
  <r>
    <n v="39"/>
    <d v="2066-02-26T00:00:00"/>
    <s v="MC-24"/>
    <s v="44.68S, 174.08W"/>
    <n v="93"/>
    <n v="18486"/>
    <n v="18486"/>
    <x v="10"/>
    <s v="Pathfinder 9"/>
    <n v="2062"/>
    <x v="17"/>
    <x v="6"/>
  </r>
  <r>
    <n v="17"/>
    <d v="2061-01-08T00:00:00"/>
    <s v="MC-06"/>
    <s v="37.40N, 105.14E"/>
    <n v="1057"/>
    <n v="10313"/>
    <n v="0"/>
    <x v="8"/>
    <s v="Viking 8"/>
    <n v="2054"/>
    <x v="0"/>
    <x v="0"/>
  </r>
  <r>
    <n v="80"/>
    <d v="2069-04-03T00:00:00"/>
    <s v="MC-02"/>
    <s v="44.06N, 148.92W"/>
    <n v="188"/>
    <n v="2188"/>
    <n v="0"/>
    <x v="29"/>
    <s v="Phoenix 2"/>
    <n v="2067"/>
    <x v="12"/>
    <x v="1"/>
  </r>
  <r>
    <n v="29"/>
    <d v="2060-08-14T00:00:00"/>
    <s v="MC-16"/>
    <s v="29.29S, 159.78W"/>
    <n v="221"/>
    <n v="7052"/>
    <n v="0"/>
    <x v="21"/>
    <s v="Deimos 4"/>
    <n v="2058"/>
    <x v="14"/>
    <x v="1"/>
  </r>
  <r>
    <n v="89"/>
    <d v="2075-03-26T00:00:00"/>
    <s v="MC-30"/>
    <s v="86.66S, 82.22W"/>
    <n v="22"/>
    <n v="84631"/>
    <n v="84631"/>
    <x v="15"/>
    <s v="Phoenix 22"/>
    <n v="2072"/>
    <x v="2"/>
    <x v="5"/>
  </r>
  <r>
    <n v="44"/>
    <d v="2066-04-03T00:00:00"/>
    <s v="MC-06"/>
    <s v="54.27N, 112.24E"/>
    <n v="61"/>
    <n v="9985"/>
    <n v="9985"/>
    <x v="8"/>
    <s v="Spirit 11"/>
    <n v="2064"/>
    <x v="17"/>
    <x v="1"/>
  </r>
  <r>
    <n v="42"/>
    <d v="2064-07-13T00:00:00"/>
    <s v="MC-07"/>
    <s v="40.26N, 171.07E"/>
    <n v="93"/>
    <n v="4235"/>
    <n v="4235"/>
    <x v="4"/>
    <s v="Spirit 6"/>
    <n v="2063"/>
    <x v="15"/>
    <x v="4"/>
  </r>
  <r>
    <n v="4"/>
    <d v="2058-03-17T00:00:00"/>
    <s v="MC-26"/>
    <s v="52.00S, 37.66W"/>
    <n v="157"/>
    <n v="4076"/>
    <n v="0"/>
    <x v="13"/>
    <s v="Mariner 9"/>
    <n v="2051"/>
    <x v="4"/>
    <x v="0"/>
  </r>
  <r>
    <n v="76"/>
    <d v="2076-04-29T00:00:00"/>
    <s v="MC-01"/>
    <s v="70.74N, 166.76E"/>
    <n v="96"/>
    <n v="3313"/>
    <n v="3313"/>
    <x v="19"/>
    <s v="Rosetta 25"/>
    <n v="2072"/>
    <x v="6"/>
    <x v="6"/>
  </r>
  <r>
    <n v="45"/>
    <d v="2065-08-27T00:00:00"/>
    <s v="MC-21"/>
    <s v="10.43S, 46.15E"/>
    <n v="252"/>
    <n v="1138"/>
    <n v="0"/>
    <x v="27"/>
    <s v="Spirit 12"/>
    <n v="2064"/>
    <x v="13"/>
    <x v="4"/>
  </r>
  <r>
    <n v="94"/>
    <d v="2070-05-16T00:00:00"/>
    <s v="MC-29"/>
    <s v="47.43S, 134.94E"/>
    <n v="54"/>
    <n v="8519"/>
    <n v="8519"/>
    <x v="3"/>
    <s v="Dawn 4"/>
    <n v="2066"/>
    <x v="10"/>
    <x v="6"/>
  </r>
  <r>
    <n v="45"/>
    <d v="2065-10-30T00:00:00"/>
    <s v="MC-13"/>
    <s v="2.87N, 66.27E"/>
    <n v="264"/>
    <n v="5812"/>
    <n v="0"/>
    <x v="0"/>
    <s v="Spirit 12"/>
    <n v="2064"/>
    <x v="13"/>
    <x v="4"/>
  </r>
  <r>
    <n v="4"/>
    <d v="2054-01-30T00:00:00"/>
    <s v="MC-26"/>
    <s v="40.03S, 31.41W"/>
    <n v="39"/>
    <n v="883"/>
    <n v="883"/>
    <x v="13"/>
    <s v="Mariner 9"/>
    <n v="2051"/>
    <x v="21"/>
    <x v="5"/>
  </r>
  <r>
    <n v="35"/>
    <d v="2063-02-12T00:00:00"/>
    <s v="MC-17"/>
    <s v="1.57S, 96.36W"/>
    <n v="416"/>
    <n v="3022"/>
    <n v="0"/>
    <x v="20"/>
    <s v="Pathfinder 2"/>
    <n v="2060"/>
    <x v="23"/>
    <x v="5"/>
  </r>
  <r>
    <n v="17"/>
    <d v="2062-07-23T00:00:00"/>
    <s v="MC-06"/>
    <s v="42.02N, 74.76E"/>
    <n v="196"/>
    <n v="24621"/>
    <n v="0"/>
    <x v="8"/>
    <s v="Viking 8"/>
    <n v="2054"/>
    <x v="20"/>
    <x v="8"/>
  </r>
  <r>
    <n v="36"/>
    <d v="2062-11-20T00:00:00"/>
    <s v="MC-16"/>
    <s v="14.42S, 137.98W"/>
    <n v="29"/>
    <n v="2324"/>
    <n v="2324"/>
    <x v="21"/>
    <s v="Pathfinder 3"/>
    <n v="2061"/>
    <x v="20"/>
    <x v="4"/>
  </r>
  <r>
    <n v="5"/>
    <d v="2057-07-19T00:00:00"/>
    <s v="MC-20"/>
    <s v="16.13S, 39.32E"/>
    <n v="70"/>
    <n v="6409"/>
    <n v="6409"/>
    <x v="26"/>
    <s v="Mariner 10"/>
    <n v="2051"/>
    <x v="16"/>
    <x v="7"/>
  </r>
  <r>
    <n v="39"/>
    <d v="2063-05-05T00:00:00"/>
    <s v="MC-24"/>
    <s v="64.69S, 176.56W"/>
    <n v="142"/>
    <n v="8791"/>
    <n v="0"/>
    <x v="10"/>
    <s v="Pathfinder 9"/>
    <n v="2062"/>
    <x v="23"/>
    <x v="4"/>
  </r>
  <r>
    <n v="77"/>
    <d v="2075-07-26T00:00:00"/>
    <s v="MC-22"/>
    <s v="28.28S, 101.44E"/>
    <n v="147"/>
    <n v="3022"/>
    <n v="0"/>
    <x v="9"/>
    <s v="Rosetta 27"/>
    <n v="2073"/>
    <x v="2"/>
    <x v="1"/>
  </r>
  <r>
    <n v="57"/>
    <d v="2069-02-11T00:00:00"/>
    <s v="MC-25"/>
    <s v="40.28S, 87.87W"/>
    <n v="19"/>
    <n v="883"/>
    <n v="883"/>
    <x v="16"/>
    <s v="Opportunity 13"/>
    <n v="2067"/>
    <x v="12"/>
    <x v="1"/>
  </r>
  <r>
    <n v="47"/>
    <d v="2074-07-16T00:00:00"/>
    <s v="MC-04"/>
    <s v="38.61N, 11.00W"/>
    <n v="12"/>
    <n v="2739"/>
    <n v="2739"/>
    <x v="7"/>
    <s v="Spirit 14"/>
    <n v="2065"/>
    <x v="11"/>
    <x v="10"/>
  </r>
  <r>
    <n v="45"/>
    <d v="2066-10-25T00:00:00"/>
    <s v="MC-13"/>
    <s v="12.07N, 55.12E"/>
    <n v="389"/>
    <n v="2880"/>
    <n v="0"/>
    <x v="0"/>
    <s v="Spirit 12"/>
    <n v="2064"/>
    <x v="17"/>
    <x v="1"/>
  </r>
  <r>
    <n v="74"/>
    <d v="2073-04-25T00:00:00"/>
    <s v="MC-12"/>
    <s v="8.15N, 10.65E"/>
    <n v="96"/>
    <n v="1396"/>
    <n v="1396"/>
    <x v="11"/>
    <s v="Rosetta 21"/>
    <n v="2071"/>
    <x v="24"/>
    <x v="1"/>
  </r>
  <r>
    <n v="38"/>
    <d v="2065-05-05T00:00:00"/>
    <s v="MC-01"/>
    <s v="85.73N, 124.28W"/>
    <n v="264"/>
    <n v="10313"/>
    <n v="0"/>
    <x v="19"/>
    <s v="Pathfinder 7"/>
    <n v="2062"/>
    <x v="13"/>
    <x v="5"/>
  </r>
  <r>
    <n v="58"/>
    <d v="2069-04-23T00:00:00"/>
    <s v="MC-26"/>
    <s v="63.43S, 14.12W"/>
    <n v="80"/>
    <n v="38630"/>
    <n v="38630"/>
    <x v="13"/>
    <s v="Opportunity 15"/>
    <n v="2068"/>
    <x v="12"/>
    <x v="4"/>
  </r>
  <r>
    <n v="19"/>
    <d v="2057-07-24T00:00:00"/>
    <s v="MC-07"/>
    <s v="37.19N, 168.28E"/>
    <n v="147"/>
    <n v="26004"/>
    <n v="0"/>
    <x v="4"/>
    <s v="Viking 13"/>
    <n v="2056"/>
    <x v="16"/>
    <x v="4"/>
  </r>
  <r>
    <n v="29"/>
    <d v="2059-12-16T00:00:00"/>
    <s v="MC-16"/>
    <s v="19.54S, 158.81W"/>
    <n v="85"/>
    <n v="1138"/>
    <n v="1138"/>
    <x v="21"/>
    <s v="Deimos 4"/>
    <n v="2058"/>
    <x v="3"/>
    <x v="4"/>
  </r>
  <r>
    <n v="11"/>
    <d v="2057-06-26T00:00:00"/>
    <s v="MC-30"/>
    <s v="68.70S, 28.23W"/>
    <n v="36"/>
    <n v="3167"/>
    <n v="3167"/>
    <x v="15"/>
    <s v="Mariner 16"/>
    <n v="2055"/>
    <x v="16"/>
    <x v="1"/>
  </r>
  <r>
    <n v="86"/>
    <d v="2076-09-23T00:00:00"/>
    <s v="MC-01"/>
    <s v="77.68N, 128.21E"/>
    <n v="61"/>
    <n v="20205"/>
    <n v="20205"/>
    <x v="19"/>
    <s v="Phoenix 16"/>
    <n v="2071"/>
    <x v="6"/>
    <x v="3"/>
  </r>
  <r>
    <n v="42"/>
    <d v="2068-09-25T00:00:00"/>
    <s v="MC-07"/>
    <s v="42.98N, 140.96E"/>
    <n v="447"/>
    <n v="1010"/>
    <n v="0"/>
    <x v="4"/>
    <s v="Spirit 6"/>
    <n v="2063"/>
    <x v="18"/>
    <x v="3"/>
  </r>
  <r>
    <n v="6"/>
    <d v="2053-07-31T00:00:00"/>
    <s v="MC-01"/>
    <s v="66.50N, 151.90E"/>
    <n v="25"/>
    <n v="24621"/>
    <n v="24621"/>
    <x v="19"/>
    <s v="Mariner 11"/>
    <n v="2052"/>
    <x v="22"/>
    <x v="4"/>
  </r>
  <r>
    <n v="52"/>
    <d v="2073-05-16T00:00:00"/>
    <s v="MC-17"/>
    <s v="13.01S, 112.73W"/>
    <n v="344"/>
    <n v="1788"/>
    <n v="0"/>
    <x v="20"/>
    <s v="Opportunity 4"/>
    <n v="2065"/>
    <x v="24"/>
    <x v="8"/>
  </r>
  <r>
    <n v="41"/>
    <d v="2070-05-06T00:00:00"/>
    <s v="MC-05"/>
    <s v="59.45N, 48.24E"/>
    <n v="416"/>
    <n v="6618"/>
    <n v="0"/>
    <x v="2"/>
    <s v="Spirit 5"/>
    <n v="2063"/>
    <x v="10"/>
    <x v="0"/>
  </r>
  <r>
    <n v="84"/>
    <d v="2072-08-25T00:00:00"/>
    <s v="MC-07"/>
    <s v="42.69N, 137.09E"/>
    <n v="59"/>
    <n v="12605"/>
    <n v="12605"/>
    <x v="4"/>
    <s v="Phoenix 12"/>
    <n v="2069"/>
    <x v="5"/>
    <x v="5"/>
  </r>
  <r>
    <n v="38"/>
    <d v="2066-12-31T00:00:00"/>
    <s v="MC-01"/>
    <s v="73.73N, 100.40W"/>
    <n v="88"/>
    <n v="6409"/>
    <n v="6409"/>
    <x v="19"/>
    <s v="Pathfinder 7"/>
    <n v="2062"/>
    <x v="17"/>
    <x v="6"/>
  </r>
  <r>
    <n v="75"/>
    <d v="2074-07-20T00:00:00"/>
    <s v="MC-28"/>
    <s v="50.38S, 108.97E"/>
    <n v="241"/>
    <n v="12178"/>
    <n v="0"/>
    <x v="18"/>
    <s v="Rosetta 22"/>
    <n v="2071"/>
    <x v="11"/>
    <x v="5"/>
  </r>
  <r>
    <n v="41"/>
    <d v="2066-12-16T00:00:00"/>
    <s v="MC-01"/>
    <s v="73.58N, 19.05E"/>
    <n v="631"/>
    <n v="3313"/>
    <n v="0"/>
    <x v="19"/>
    <s v="Spirit 5"/>
    <n v="2063"/>
    <x v="17"/>
    <x v="5"/>
  </r>
  <r>
    <n v="42"/>
    <d v="2071-09-11T00:00:00"/>
    <s v="MC-07"/>
    <s v="34.67N, 166.24E"/>
    <n v="103"/>
    <n v="1138"/>
    <n v="0"/>
    <x v="4"/>
    <s v="Spirit 6"/>
    <n v="2063"/>
    <x v="19"/>
    <x v="8"/>
  </r>
  <r>
    <n v="48"/>
    <d v="2067-05-17T00:00:00"/>
    <s v="MC-07"/>
    <s v="55.63N, 129.76E"/>
    <n v="292"/>
    <n v="3167"/>
    <n v="0"/>
    <x v="4"/>
    <s v="Spirit 15"/>
    <n v="2066"/>
    <x v="8"/>
    <x v="4"/>
  </r>
  <r>
    <n v="4"/>
    <d v="2053-03-08T00:00:00"/>
    <s v="MC-26"/>
    <s v="42.56S, 38.45W"/>
    <n v="124"/>
    <n v="1396"/>
    <n v="0"/>
    <x v="13"/>
    <s v="Mariner 9"/>
    <n v="2051"/>
    <x v="22"/>
    <x v="1"/>
  </r>
  <r>
    <n v="56"/>
    <d v="2072-11-12T00:00:00"/>
    <s v="MC-18"/>
    <s v="15.14S, 67.00W"/>
    <n v="70"/>
    <n v="5622"/>
    <n v="5622"/>
    <x v="25"/>
    <s v="Opportunity 10"/>
    <n v="2067"/>
    <x v="5"/>
    <x v="3"/>
  </r>
  <r>
    <n v="95"/>
    <d v="2072-10-19T00:00:00"/>
    <s v="MC-17"/>
    <s v="11.36S, 93.82W"/>
    <n v="416"/>
    <n v="2880"/>
    <n v="0"/>
    <x v="20"/>
    <s v="Dawn 6"/>
    <n v="2067"/>
    <x v="5"/>
    <x v="3"/>
  </r>
  <r>
    <n v="52"/>
    <d v="2073-12-14T00:00:00"/>
    <s v="MC-08"/>
    <s v="26.01N, 138.00W"/>
    <n v="109"/>
    <n v="15109"/>
    <n v="0"/>
    <x v="28"/>
    <s v="Opportunity 4"/>
    <n v="2065"/>
    <x v="24"/>
    <x v="8"/>
  </r>
  <r>
    <n v="35"/>
    <d v="2064-08-25T00:00:00"/>
    <s v="MC-17"/>
    <s v="8.04S, 107.06W"/>
    <n v="67"/>
    <n v="4076"/>
    <n v="4076"/>
    <x v="20"/>
    <s v="Pathfinder 2"/>
    <n v="2060"/>
    <x v="15"/>
    <x v="6"/>
  </r>
  <r>
    <n v="89"/>
    <d v="2076-06-25T00:00:00"/>
    <s v="MC-30"/>
    <s v="81.92S, 105.15W"/>
    <n v="482"/>
    <n v="50510"/>
    <n v="0"/>
    <x v="15"/>
    <s v="Phoenix 22"/>
    <n v="2072"/>
    <x v="6"/>
    <x v="6"/>
  </r>
  <r>
    <n v="17"/>
    <d v="2059-12-14T00:00:00"/>
    <s v="MC-06"/>
    <s v="32.59N, 78.22E"/>
    <n v="43"/>
    <n v="3612"/>
    <n v="3612"/>
    <x v="8"/>
    <s v="Viking 8"/>
    <n v="2054"/>
    <x v="3"/>
    <x v="3"/>
  </r>
  <r>
    <n v="44"/>
    <d v="2067-05-05T00:00:00"/>
    <s v="MC-01"/>
    <s v="68.35N, 136.06E"/>
    <n v="7"/>
    <n v="20205"/>
    <n v="20205"/>
    <x v="19"/>
    <s v="Spirit 11"/>
    <n v="2064"/>
    <x v="8"/>
    <x v="5"/>
  </r>
  <r>
    <n v="99"/>
    <d v="2071-06-17T00:00:00"/>
    <s v="MC-04"/>
    <s v="40.42N, 6.94W"/>
    <n v="365"/>
    <n v="4398"/>
    <n v="0"/>
    <x v="7"/>
    <s v="Perseverance 6"/>
    <n v="2070"/>
    <x v="19"/>
    <x v="4"/>
  </r>
  <r>
    <n v="32"/>
    <d v="2060-02-20T00:00:00"/>
    <s v="MC-17"/>
    <s v="20.97S, 111.43W"/>
    <n v="15"/>
    <n v="2324"/>
    <n v="2324"/>
    <x v="20"/>
    <s v="Deimos 11"/>
    <n v="2059"/>
    <x v="14"/>
    <x v="4"/>
  </r>
  <r>
    <n v="23"/>
    <d v="2054-10-23T00:00:00"/>
    <s v="MC-16"/>
    <s v="23.00S, 161.89W"/>
    <n v="17"/>
    <n v="2880"/>
    <n v="2880"/>
    <x v="21"/>
    <s v="Phobos 2"/>
    <n v="2053"/>
    <x v="21"/>
    <x v="4"/>
  </r>
  <r>
    <n v="56"/>
    <d v="2069-06-22T00:00:00"/>
    <s v="MC-17"/>
    <s v="16.97S, 95.86W"/>
    <n v="365"/>
    <n v="2739"/>
    <n v="0"/>
    <x v="20"/>
    <s v="Opportunity 10"/>
    <n v="2067"/>
    <x v="12"/>
    <x v="1"/>
  </r>
  <r>
    <n v="94"/>
    <d v="2068-09-29T00:00:00"/>
    <s v="MC-29"/>
    <s v="36.17S, 124.48E"/>
    <n v="45"/>
    <n v="3612"/>
    <n v="3612"/>
    <x v="3"/>
    <s v="Dawn 4"/>
    <n v="2066"/>
    <x v="18"/>
    <x v="1"/>
  </r>
  <r>
    <n v="2"/>
    <d v="2051-12-03T00:00:00"/>
    <s v="MC-15"/>
    <s v="20.80N, 142.02E"/>
    <n v="142"/>
    <n v="2880"/>
    <n v="0"/>
    <x v="12"/>
    <s v="Mariner 6"/>
    <n v="2050"/>
    <x v="27"/>
    <x v="4"/>
  </r>
  <r>
    <n v="5"/>
    <d v="2057-09-13T00:00:00"/>
    <s v="MC-13"/>
    <s v="19.84N, 55.02E"/>
    <n v="19"/>
    <n v="7512"/>
    <n v="7512"/>
    <x v="0"/>
    <s v="Mariner 10"/>
    <n v="2051"/>
    <x v="16"/>
    <x v="7"/>
  </r>
  <r>
    <n v="5"/>
    <d v="2053-12-30T00:00:00"/>
    <s v="MC-13"/>
    <s v="3.51N, 83.26E"/>
    <n v="54"/>
    <n v="756"/>
    <n v="756"/>
    <x v="0"/>
    <s v="Mariner 10"/>
    <n v="2051"/>
    <x v="22"/>
    <x v="1"/>
  </r>
  <r>
    <n v="58"/>
    <d v="2070-12-12T00:00:00"/>
    <s v="MC-26"/>
    <s v="50.43S, 4.60W"/>
    <n v="41"/>
    <n v="1656"/>
    <n v="1656"/>
    <x v="13"/>
    <s v="Opportunity 15"/>
    <n v="2068"/>
    <x v="10"/>
    <x v="1"/>
  </r>
  <r>
    <n v="89"/>
    <d v="2076-05-19T00:00:00"/>
    <s v="MC-30"/>
    <s v="75.55S, 91.00W"/>
    <n v="54"/>
    <n v="11382"/>
    <n v="11382"/>
    <x v="15"/>
    <s v="Phoenix 22"/>
    <n v="2072"/>
    <x v="6"/>
    <x v="6"/>
  </r>
  <r>
    <n v="60"/>
    <d v="2069-11-01T00:00:00"/>
    <s v="MC-26"/>
    <s v="52.53S, 45.96W"/>
    <n v="212"/>
    <n v="883"/>
    <n v="0"/>
    <x v="13"/>
    <s v="Opportunity 18"/>
    <n v="2069"/>
    <x v="12"/>
    <x v="9"/>
  </r>
  <r>
    <n v="43"/>
    <d v="2065-02-25T00:00:00"/>
    <s v="MC-17"/>
    <s v="16.61S, 115.99W"/>
    <n v="572"/>
    <n v="5622"/>
    <n v="0"/>
    <x v="20"/>
    <s v="Spirit 7"/>
    <n v="2063"/>
    <x v="13"/>
    <x v="1"/>
  </r>
  <r>
    <n v="95"/>
    <d v="2070-07-18T00:00:00"/>
    <s v="MC-10"/>
    <s v="20.19N, 84.04W"/>
    <n v="231"/>
    <n v="8255"/>
    <n v="0"/>
    <x v="23"/>
    <s v="Dawn 6"/>
    <n v="2067"/>
    <x v="10"/>
    <x v="5"/>
  </r>
  <r>
    <n v="10"/>
    <d v="2060-02-08T00:00:00"/>
    <s v="MC-18"/>
    <s v="6.47S, 75.37W"/>
    <n v="128"/>
    <n v="5076"/>
    <n v="0"/>
    <x v="25"/>
    <s v="Mariner 15"/>
    <n v="2054"/>
    <x v="14"/>
    <x v="7"/>
  </r>
  <r>
    <n v="55"/>
    <d v="2073-03-29T00:00:00"/>
    <s v="MC-07"/>
    <s v="33.94N, 145.42E"/>
    <n v="163"/>
    <n v="22220"/>
    <n v="0"/>
    <x v="4"/>
    <s v="Opportunity 7"/>
    <n v="2066"/>
    <x v="24"/>
    <x v="0"/>
  </r>
  <r>
    <n v="55"/>
    <d v="2067-11-02T00:00:00"/>
    <s v="MC-07"/>
    <s v="45.21N, 140.69E"/>
    <n v="416"/>
    <n v="756"/>
    <n v="0"/>
    <x v="4"/>
    <s v="Opportunity 7"/>
    <n v="2066"/>
    <x v="8"/>
    <x v="4"/>
  </r>
  <r>
    <n v="86"/>
    <d v="2075-02-14T00:00:00"/>
    <s v="MC-06"/>
    <s v="59.40N, 105.58E"/>
    <n v="212"/>
    <n v="1788"/>
    <n v="0"/>
    <x v="8"/>
    <s v="Phoenix 16"/>
    <n v="2071"/>
    <x v="2"/>
    <x v="6"/>
  </r>
  <r>
    <n v="50"/>
    <d v="2065-06-28T00:00:00"/>
    <s v="MC-15"/>
    <s v="29.43N, 142.17E"/>
    <n v="29"/>
    <n v="5812"/>
    <n v="5812"/>
    <x v="12"/>
    <s v="Opportunity 2"/>
    <n v="2064"/>
    <x v="13"/>
    <x v="4"/>
  </r>
  <r>
    <n v="36"/>
    <d v="2063-11-13T00:00:00"/>
    <s v="MC-08"/>
    <s v="22.51N, 165.19W"/>
    <n v="65"/>
    <n v="6205"/>
    <n v="6205"/>
    <x v="28"/>
    <s v="Pathfinder 3"/>
    <n v="2061"/>
    <x v="23"/>
    <x v="1"/>
  </r>
  <r>
    <n v="41"/>
    <d v="2069-01-15T00:00:00"/>
    <s v="MC-01"/>
    <s v="86.64N, 30.99E"/>
    <n v="61"/>
    <n v="8519"/>
    <n v="8519"/>
    <x v="19"/>
    <s v="Spirit 5"/>
    <n v="2063"/>
    <x v="12"/>
    <x v="7"/>
  </r>
  <r>
    <n v="43"/>
    <d v="2064-09-22T00:00:00"/>
    <s v="MC-09"/>
    <s v="3.76N, 102.75W"/>
    <n v="117"/>
    <n v="1526"/>
    <n v="0"/>
    <x v="5"/>
    <s v="Spirit 7"/>
    <n v="2063"/>
    <x v="15"/>
    <x v="4"/>
  </r>
  <r>
    <n v="10"/>
    <d v="2055-12-13T00:00:00"/>
    <s v="MC-18"/>
    <s v="17.66S, 73.26W"/>
    <n v="117"/>
    <n v="6006"/>
    <n v="0"/>
    <x v="25"/>
    <s v="Mariner 15"/>
    <n v="2054"/>
    <x v="9"/>
    <x v="4"/>
  </r>
  <r>
    <n v="18"/>
    <d v="2056-07-03T00:00:00"/>
    <s v="MC-23"/>
    <s v="17.52S, 147.02E"/>
    <n v="67"/>
    <n v="5622"/>
    <n v="5622"/>
    <x v="6"/>
    <s v="Viking 10"/>
    <n v="2055"/>
    <x v="1"/>
    <x v="4"/>
  </r>
  <r>
    <n v="69"/>
    <d v="2077-02-17T00:00:00"/>
    <s v="MC-07"/>
    <s v="59.48N, 177.50E"/>
    <n v="344"/>
    <n v="1526"/>
    <n v="0"/>
    <x v="4"/>
    <s v="Rosetta 13"/>
    <n v="2069"/>
    <x v="25"/>
    <x v="8"/>
  </r>
  <r>
    <n v="26"/>
    <d v="2057-12-08T00:00:00"/>
    <s v="MC-21"/>
    <s v="28.97S, 64.89E"/>
    <n v="791"/>
    <n v="15109"/>
    <n v="0"/>
    <x v="27"/>
    <s v="Phobos 5"/>
    <n v="2054"/>
    <x v="16"/>
    <x v="5"/>
  </r>
  <r>
    <n v="54"/>
    <d v="2067-07-31T00:00:00"/>
    <s v="MC-14"/>
    <s v="12.08N, 130.74E"/>
    <n v="524"/>
    <n v="4902"/>
    <n v="0"/>
    <x v="1"/>
    <s v="Opportunity 6"/>
    <n v="2065"/>
    <x v="8"/>
    <x v="1"/>
  </r>
  <r>
    <n v="98"/>
    <d v="2073-01-23T00:00:00"/>
    <s v="MC-30"/>
    <s v="69.66S, 68.56E"/>
    <n v="54"/>
    <n v="6409"/>
    <n v="6409"/>
    <x v="15"/>
    <s v="Perseverance 5"/>
    <n v="2070"/>
    <x v="24"/>
    <x v="5"/>
  </r>
  <r>
    <n v="10"/>
    <d v="2062-12-15T00:00:00"/>
    <s v="MC-18"/>
    <s v="29.76S, 46.66W"/>
    <n v="77"/>
    <n v="9670"/>
    <n v="9670"/>
    <x v="25"/>
    <s v="Mariner 15"/>
    <n v="2054"/>
    <x v="20"/>
    <x v="8"/>
  </r>
  <r>
    <n v="90"/>
    <d v="2073-10-27T00:00:00"/>
    <s v="MC-24"/>
    <s v="53.51S, 149.53W"/>
    <n v="70"/>
    <n v="883"/>
    <n v="883"/>
    <x v="10"/>
    <s v="Phoenix 23"/>
    <n v="2072"/>
    <x v="24"/>
    <x v="4"/>
  </r>
  <r>
    <n v="5"/>
    <d v="2056-04-09T00:00:00"/>
    <s v="MC-21"/>
    <s v="1.32S, 47.69E"/>
    <n v="106"/>
    <n v="5812"/>
    <n v="0"/>
    <x v="27"/>
    <s v="Mariner 10"/>
    <n v="2051"/>
    <x v="1"/>
    <x v="3"/>
  </r>
  <r>
    <n v="76"/>
    <d v="2073-05-22T00:00:00"/>
    <s v="MC-02"/>
    <s v="58.60N, 171.20W"/>
    <n v="241"/>
    <n v="6006"/>
    <n v="0"/>
    <x v="29"/>
    <s v="Rosetta 25"/>
    <n v="2072"/>
    <x v="24"/>
    <x v="4"/>
  </r>
  <r>
    <n v="82"/>
    <d v="2069-06-29T00:00:00"/>
    <s v="MC-23"/>
    <s v="26.62S, 175.39E"/>
    <n v="80"/>
    <n v="15109"/>
    <n v="15109"/>
    <x v="6"/>
    <s v="Phoenix 7"/>
    <n v="2068"/>
    <x v="12"/>
    <x v="4"/>
  </r>
  <r>
    <n v="32"/>
    <d v="2067-04-27T00:00:00"/>
    <s v="MC-25"/>
    <s v="34.39S, 95.24W"/>
    <n v="416"/>
    <n v="756"/>
    <n v="0"/>
    <x v="16"/>
    <s v="Deimos 11"/>
    <n v="2059"/>
    <x v="8"/>
    <x v="8"/>
  </r>
  <r>
    <n v="94"/>
    <d v="2069-10-11T00:00:00"/>
    <s v="MC-30"/>
    <s v="66.65S, 140.55E"/>
    <n v="196"/>
    <n v="1656"/>
    <n v="0"/>
    <x v="15"/>
    <s v="Dawn 4"/>
    <n v="2066"/>
    <x v="12"/>
    <x v="5"/>
  </r>
  <r>
    <n v="95"/>
    <d v="2068-06-14T00:00:00"/>
    <s v="MC-10"/>
    <s v="21.63N, 79.56W"/>
    <n v="103"/>
    <n v="12605"/>
    <n v="0"/>
    <x v="23"/>
    <s v="Dawn 6"/>
    <n v="2067"/>
    <x v="18"/>
    <x v="4"/>
  </r>
  <r>
    <n v="19"/>
    <d v="2058-07-19T00:00:00"/>
    <s v="MC-07"/>
    <s v="47.69N, 159.83E"/>
    <n v="19"/>
    <n v="6618"/>
    <n v="6618"/>
    <x v="4"/>
    <s v="Viking 13"/>
    <n v="2056"/>
    <x v="4"/>
    <x v="1"/>
  </r>
  <r>
    <n v="61"/>
    <d v="2072-10-20T00:00:00"/>
    <s v="MC-30"/>
    <s v="67.33S, 42.83W"/>
    <n v="52"/>
    <n v="2324"/>
    <n v="2324"/>
    <x v="15"/>
    <s v="Opportunity 19"/>
    <n v="2069"/>
    <x v="5"/>
    <x v="5"/>
  </r>
  <r>
    <n v="63"/>
    <d v="2068-04-20T00:00:00"/>
    <s v="MC-28"/>
    <s v="41.88S, 99.84E"/>
    <n v="365"/>
    <n v="2054"/>
    <n v="0"/>
    <x v="18"/>
    <s v="Rosetta 3"/>
    <n v="2066"/>
    <x v="18"/>
    <x v="1"/>
  </r>
  <r>
    <n v="37"/>
    <d v="2064-06-29T00:00:00"/>
    <s v="MC-15"/>
    <s v="13.49N, 137.22E"/>
    <n v="70"/>
    <n v="5436"/>
    <n v="5436"/>
    <x v="12"/>
    <s v="Pathfinder 5"/>
    <n v="2061"/>
    <x v="15"/>
    <x v="5"/>
  </r>
  <r>
    <n v="42"/>
    <d v="2067-03-07T00:00:00"/>
    <s v="MC-02"/>
    <s v="43.13N, 179.77W"/>
    <n v="7"/>
    <n v="3313"/>
    <n v="3313"/>
    <x v="29"/>
    <s v="Spirit 6"/>
    <n v="2063"/>
    <x v="8"/>
    <x v="6"/>
  </r>
  <r>
    <n v="32"/>
    <d v="2066-10-19T00:00:00"/>
    <s v="MC-25"/>
    <s v="60.91S, 105.43W"/>
    <n v="1270"/>
    <n v="6006"/>
    <n v="0"/>
    <x v="16"/>
    <s v="Deimos 11"/>
    <n v="2059"/>
    <x v="17"/>
    <x v="0"/>
  </r>
  <r>
    <n v="32"/>
    <d v="2064-11-23T00:00:00"/>
    <s v="MC-25"/>
    <s v="51.98S, 86.38W"/>
    <n v="416"/>
    <n v="56210"/>
    <n v="0"/>
    <x v="16"/>
    <s v="Deimos 11"/>
    <n v="2059"/>
    <x v="15"/>
    <x v="3"/>
  </r>
  <r>
    <n v="10"/>
    <d v="2059-02-17T00:00:00"/>
    <s v="MC-18"/>
    <s v="24.80S, 80.53W"/>
    <n v="702"/>
    <n v="6832"/>
    <n v="0"/>
    <x v="25"/>
    <s v="Mariner 15"/>
    <n v="2054"/>
    <x v="3"/>
    <x v="3"/>
  </r>
  <r>
    <n v="76"/>
    <d v="2080-03-21T00:00:00"/>
    <s v="MC-02"/>
    <s v="60.65N, 172.97W"/>
    <n v="93"/>
    <n v="21171"/>
    <n v="21171"/>
    <x v="29"/>
    <s v="Rosetta 25"/>
    <n v="2072"/>
    <x v="29"/>
    <x v="8"/>
  </r>
  <r>
    <n v="12"/>
    <d v="2056-12-24T00:00:00"/>
    <s v="MC-17"/>
    <s v="8.76S, 111.54W"/>
    <n v="389"/>
    <n v="5076"/>
    <n v="0"/>
    <x v="20"/>
    <s v="Mariner 20"/>
    <n v="2055"/>
    <x v="1"/>
    <x v="4"/>
  </r>
  <r>
    <n v="69"/>
    <d v="2072-01-29T00:00:00"/>
    <s v="MC-01"/>
    <s v="72.90N, 151.89E"/>
    <n v="65"/>
    <n v="7279"/>
    <n v="7279"/>
    <x v="19"/>
    <s v="Rosetta 13"/>
    <n v="2069"/>
    <x v="5"/>
    <x v="5"/>
  </r>
  <r>
    <n v="99"/>
    <d v="2073-07-30T00:00:00"/>
    <s v="MC-05"/>
    <s v="47.24N, 32.17E"/>
    <n v="61"/>
    <n v="5076"/>
    <n v="5076"/>
    <x v="2"/>
    <s v="Perseverance 6"/>
    <n v="2070"/>
    <x v="24"/>
    <x v="5"/>
  </r>
  <r>
    <n v="94"/>
    <d v="2072-05-04T00:00:00"/>
    <s v="MC-29"/>
    <s v="52.02S, 163.97E"/>
    <n v="22"/>
    <n v="16330"/>
    <n v="16330"/>
    <x v="3"/>
    <s v="Dawn 4"/>
    <n v="2066"/>
    <x v="5"/>
    <x v="7"/>
  </r>
  <r>
    <n v="56"/>
    <d v="2070-09-21T00:00:00"/>
    <s v="MC-25"/>
    <s v="50.12S, 66.22W"/>
    <n v="37"/>
    <n v="15700"/>
    <n v="15700"/>
    <x v="16"/>
    <s v="Opportunity 10"/>
    <n v="2067"/>
    <x v="10"/>
    <x v="5"/>
  </r>
  <r>
    <n v="5"/>
    <d v="2053-09-03T00:00:00"/>
    <s v="MC-21"/>
    <s v="2.87S, 81.24E"/>
    <n v="204"/>
    <n v="5076"/>
    <n v="0"/>
    <x v="27"/>
    <s v="Mariner 10"/>
    <n v="2051"/>
    <x v="22"/>
    <x v="1"/>
  </r>
  <r>
    <n v="52"/>
    <d v="2071-04-24T00:00:00"/>
    <s v="MC-17"/>
    <s v="9.68S, 112.62W"/>
    <n v="48"/>
    <n v="5076"/>
    <n v="5076"/>
    <x v="20"/>
    <s v="Opportunity 4"/>
    <n v="2065"/>
    <x v="19"/>
    <x v="7"/>
  </r>
  <r>
    <n v="99"/>
    <d v="2074-11-21T00:00:00"/>
    <s v="MC-12"/>
    <s v="18.57N, 9.62E"/>
    <n v="61"/>
    <n v="3313"/>
    <n v="3313"/>
    <x v="11"/>
    <s v="Perseverance 6"/>
    <n v="2070"/>
    <x v="11"/>
    <x v="6"/>
  </r>
  <r>
    <n v="2"/>
    <d v="2055-03-18T00:00:00"/>
    <s v="MC-15"/>
    <s v="20.94N, 136.30E"/>
    <n v="88"/>
    <n v="2461"/>
    <n v="2461"/>
    <x v="12"/>
    <s v="Mariner 6"/>
    <n v="2050"/>
    <x v="9"/>
    <x v="3"/>
  </r>
  <r>
    <n v="16"/>
    <d v="2055-09-06T00:00:00"/>
    <s v="MC-25"/>
    <s v="51.04S, 96.62W"/>
    <n v="307"/>
    <n v="21171"/>
    <n v="0"/>
    <x v="16"/>
    <s v="Viking 7"/>
    <n v="2054"/>
    <x v="9"/>
    <x v="4"/>
  </r>
  <r>
    <n v="72"/>
    <d v="2074-11-05T00:00:00"/>
    <s v="MC-24"/>
    <s v="34.14S, 124.40W"/>
    <n v="572"/>
    <n v="2461"/>
    <n v="0"/>
    <x v="10"/>
    <s v="Rosetta 16"/>
    <n v="2071"/>
    <x v="11"/>
    <x v="5"/>
  </r>
  <r>
    <n v="64"/>
    <d v="2068-12-29T00:00:00"/>
    <s v="MC-28"/>
    <s v="58.73S, 81.17E"/>
    <n v="29"/>
    <n v="5622"/>
    <n v="5622"/>
    <x v="18"/>
    <s v="Rosetta 7"/>
    <n v="2067"/>
    <x v="18"/>
    <x v="4"/>
  </r>
  <r>
    <n v="78"/>
    <d v="2074-04-15T00:00:00"/>
    <s v="MC-08"/>
    <s v="12.56N, 160.79W"/>
    <n v="1270"/>
    <n v="7052"/>
    <n v="0"/>
    <x v="28"/>
    <s v="Rosetta 28"/>
    <n v="2073"/>
    <x v="11"/>
    <x v="4"/>
  </r>
  <r>
    <n v="95"/>
    <d v="2070-09-08T00:00:00"/>
    <s v="MC-10"/>
    <s v="12.02N, 79.05W"/>
    <n v="88"/>
    <n v="7752"/>
    <n v="7752"/>
    <x v="23"/>
    <s v="Dawn 6"/>
    <n v="2067"/>
    <x v="10"/>
    <x v="5"/>
  </r>
  <r>
    <n v="63"/>
    <d v="2067-12-29T00:00:00"/>
    <s v="MC-28"/>
    <s v="56.67S, 102.89E"/>
    <n v="128"/>
    <n v="13054"/>
    <n v="0"/>
    <x v="18"/>
    <s v="Rosetta 3"/>
    <n v="2066"/>
    <x v="8"/>
    <x v="4"/>
  </r>
  <r>
    <n v="55"/>
    <d v="2074-01-10T00:00:00"/>
    <s v="MC-07"/>
    <s v="38.74N, 156.92E"/>
    <n v="93"/>
    <n v="3919"/>
    <n v="3919"/>
    <x v="4"/>
    <s v="Opportunity 7"/>
    <n v="2066"/>
    <x v="11"/>
    <x v="8"/>
  </r>
  <r>
    <n v="58"/>
    <d v="2069-10-10T00:00:00"/>
    <s v="MC-27"/>
    <s v="54.99S, 7.00E"/>
    <n v="631"/>
    <n v="883"/>
    <n v="0"/>
    <x v="17"/>
    <s v="Opportunity 15"/>
    <n v="2068"/>
    <x v="12"/>
    <x v="4"/>
  </r>
  <r>
    <n v="99"/>
    <d v="2075-08-10T00:00:00"/>
    <s v="MC-12"/>
    <s v="12.34N, 13.61E"/>
    <n v="344"/>
    <n v="3022"/>
    <n v="0"/>
    <x v="11"/>
    <s v="Perseverance 6"/>
    <n v="2070"/>
    <x v="2"/>
    <x v="3"/>
  </r>
  <r>
    <n v="43"/>
    <d v="2065-06-25T00:00:00"/>
    <s v="MC-17"/>
    <s v="27.88S, 104.42W"/>
    <n v="34"/>
    <n v="15109"/>
    <n v="15109"/>
    <x v="20"/>
    <s v="Spirit 7"/>
    <n v="2063"/>
    <x v="13"/>
    <x v="1"/>
  </r>
  <r>
    <n v="60"/>
    <d v="2071-11-27T00:00:00"/>
    <s v="MC-26"/>
    <s v="50.08S, 38.75W"/>
    <n v="109"/>
    <n v="10654"/>
    <n v="0"/>
    <x v="13"/>
    <s v="Opportunity 18"/>
    <n v="2069"/>
    <x v="19"/>
    <x v="1"/>
  </r>
  <r>
    <n v="30"/>
    <d v="2060-01-18T00:00:00"/>
    <s v="MC-10"/>
    <s v="4.36N, 80.31W"/>
    <n v="43"/>
    <n v="3022"/>
    <n v="3022"/>
    <x v="23"/>
    <s v="Deimos 8"/>
    <n v="2058"/>
    <x v="14"/>
    <x v="1"/>
  </r>
  <r>
    <n v="70"/>
    <d v="2070-12-16T00:00:00"/>
    <s v="MC-26"/>
    <s v="34.40S, 51.63W"/>
    <n v="113"/>
    <n v="2599"/>
    <n v="0"/>
    <x v="13"/>
    <s v="Rosetta 14"/>
    <n v="2069"/>
    <x v="10"/>
    <x v="4"/>
  </r>
  <r>
    <n v="41"/>
    <d v="2071-01-26T00:00:00"/>
    <s v="MC-01"/>
    <s v="85.10N, 22.81E"/>
    <n v="103"/>
    <n v="3764"/>
    <n v="0"/>
    <x v="19"/>
    <s v="Spirit 5"/>
    <n v="2063"/>
    <x v="19"/>
    <x v="8"/>
  </r>
  <r>
    <n v="31"/>
    <d v="2065-05-10T00:00:00"/>
    <s v="MC-03"/>
    <s v="53.34N, 78.55W"/>
    <n v="50"/>
    <n v="4076"/>
    <n v="4076"/>
    <x v="24"/>
    <s v="Deimos 10"/>
    <n v="2059"/>
    <x v="13"/>
    <x v="7"/>
  </r>
  <r>
    <n v="41"/>
    <d v="2064-10-10T00:00:00"/>
    <s v="MC-05"/>
    <s v="53.70N, 39.21E"/>
    <n v="70"/>
    <n v="9985"/>
    <n v="9985"/>
    <x v="2"/>
    <s v="Spirit 5"/>
    <n v="2063"/>
    <x v="15"/>
    <x v="4"/>
  </r>
  <r>
    <n v="82"/>
    <d v="2069-08-09T00:00:00"/>
    <s v="MC-29"/>
    <s v="44.35S, 167.18E"/>
    <n v="22"/>
    <n v="1267"/>
    <n v="1267"/>
    <x v="3"/>
    <s v="Phoenix 7"/>
    <n v="2068"/>
    <x v="12"/>
    <x v="4"/>
  </r>
  <r>
    <n v="6"/>
    <d v="2053-08-14T00:00:00"/>
    <s v="MC-01"/>
    <s v="72.23N, 149.75E"/>
    <n v="77"/>
    <n v="3313"/>
    <n v="3313"/>
    <x v="19"/>
    <s v="Mariner 11"/>
    <n v="2052"/>
    <x v="22"/>
    <x v="4"/>
  </r>
  <r>
    <n v="47"/>
    <d v="2070-06-08T00:00:00"/>
    <s v="MC-04"/>
    <s v="43.30N, 23.05W"/>
    <n v="43"/>
    <n v="7752"/>
    <n v="7752"/>
    <x v="7"/>
    <s v="Spirit 14"/>
    <n v="2065"/>
    <x v="10"/>
    <x v="3"/>
  </r>
  <r>
    <n v="42"/>
    <d v="2068-08-24T00:00:00"/>
    <s v="MC-07"/>
    <s v="34.91N, 140.72E"/>
    <n v="631"/>
    <n v="7279"/>
    <n v="0"/>
    <x v="4"/>
    <s v="Spirit 6"/>
    <n v="2063"/>
    <x v="18"/>
    <x v="3"/>
  </r>
  <r>
    <n v="20"/>
    <d v="2060-02-14T00:00:00"/>
    <s v="MC-28"/>
    <s v="64.86S, 63.42E"/>
    <n v="109"/>
    <n v="7052"/>
    <n v="0"/>
    <x v="18"/>
    <s v="Viking 15"/>
    <n v="2056"/>
    <x v="14"/>
    <x v="6"/>
  </r>
  <r>
    <n v="45"/>
    <d v="2066-05-09T00:00:00"/>
    <s v="MC-21"/>
    <s v="16.47S, 49.05E"/>
    <n v="30"/>
    <n v="4563"/>
    <n v="4563"/>
    <x v="27"/>
    <s v="Spirit 12"/>
    <n v="2064"/>
    <x v="17"/>
    <x v="1"/>
  </r>
  <r>
    <n v="9"/>
    <d v="2057-08-21T00:00:00"/>
    <s v="MC-19"/>
    <s v="20.62S, 24.60W"/>
    <n v="24"/>
    <n v="756"/>
    <n v="756"/>
    <x v="14"/>
    <s v="Mariner 14"/>
    <n v="2054"/>
    <x v="16"/>
    <x v="5"/>
  </r>
  <r>
    <n v="24"/>
    <d v="2055-08-09T00:00:00"/>
    <s v="MC-23"/>
    <s v="22.37S, 139.24E"/>
    <n v="1270"/>
    <n v="883"/>
    <n v="0"/>
    <x v="6"/>
    <s v="Phobos 3"/>
    <n v="2053"/>
    <x v="9"/>
    <x v="1"/>
  </r>
  <r>
    <n v="76"/>
    <d v="2077-01-12T00:00:00"/>
    <s v="MC-15"/>
    <s v="23.51N, 147.24E"/>
    <n v="231"/>
    <n v="8519"/>
    <n v="0"/>
    <x v="12"/>
    <s v="Rosetta 25"/>
    <n v="2072"/>
    <x v="25"/>
    <x v="3"/>
  </r>
  <r>
    <n v="62"/>
    <d v="2068-04-15T00:00:00"/>
    <s v="MC-20"/>
    <s v="5.83S, 18.29E"/>
    <n v="791"/>
    <n v="629"/>
    <n v="0"/>
    <x v="26"/>
    <s v="Rosetta 1"/>
    <n v="2065"/>
    <x v="18"/>
    <x v="5"/>
  </r>
  <r>
    <n v="59"/>
    <d v="2069-07-12T00:00:00"/>
    <s v="MC-28"/>
    <s v="51.90S, 113.27E"/>
    <n v="1057"/>
    <n v="13527"/>
    <n v="0"/>
    <x v="18"/>
    <s v="Opportunity 16"/>
    <n v="2068"/>
    <x v="12"/>
    <x v="4"/>
  </r>
  <r>
    <n v="62"/>
    <d v="2069-01-06T00:00:00"/>
    <s v="MC-20"/>
    <s v="4.36S, 41.13E"/>
    <n v="252"/>
    <n v="4731"/>
    <n v="0"/>
    <x v="26"/>
    <s v="Rosetta 1"/>
    <n v="2065"/>
    <x v="12"/>
    <x v="6"/>
  </r>
  <r>
    <n v="20"/>
    <d v="2057-09-17T00:00:00"/>
    <s v="MC-28"/>
    <s v="62.39S, 63.57E"/>
    <n v="204"/>
    <n v="13527"/>
    <n v="0"/>
    <x v="18"/>
    <s v="Viking 15"/>
    <n v="2056"/>
    <x v="16"/>
    <x v="4"/>
  </r>
  <r>
    <n v="68"/>
    <d v="2069-07-25T00:00:00"/>
    <s v="MC-14"/>
    <s v="18.51N, 115.99E"/>
    <n v="702"/>
    <n v="2324"/>
    <n v="0"/>
    <x v="1"/>
    <s v="Rosetta 11"/>
    <n v="2068"/>
    <x v="12"/>
    <x v="4"/>
  </r>
  <r>
    <n v="95"/>
    <d v="2070-01-01T00:00:00"/>
    <s v="MC-10"/>
    <s v="2.43N, 89.53W"/>
    <n v="85"/>
    <n v="3461"/>
    <n v="3461"/>
    <x v="23"/>
    <s v="Dawn 6"/>
    <n v="2067"/>
    <x v="10"/>
    <x v="5"/>
  </r>
  <r>
    <n v="69"/>
    <d v="2075-06-15T00:00:00"/>
    <s v="MC-07"/>
    <s v="46.79N, 178.13E"/>
    <n v="157"/>
    <n v="15109"/>
    <n v="0"/>
    <x v="4"/>
    <s v="Rosetta 13"/>
    <n v="2069"/>
    <x v="2"/>
    <x v="7"/>
  </r>
  <r>
    <n v="27"/>
    <d v="2058-08-20T00:00:00"/>
    <s v="MC-29"/>
    <s v="58.44S, 123.37E"/>
    <n v="124"/>
    <n v="1920"/>
    <n v="0"/>
    <x v="3"/>
    <s v="Phobos 6"/>
    <n v="2054"/>
    <x v="4"/>
    <x v="6"/>
  </r>
  <r>
    <n v="5"/>
    <d v="2058-11-11T00:00:00"/>
    <s v="MC-21"/>
    <s v="18.17S, 76.15E"/>
    <n v="20"/>
    <n v="9074"/>
    <n v="9074"/>
    <x v="27"/>
    <s v="Mariner 10"/>
    <n v="2051"/>
    <x v="4"/>
    <x v="0"/>
  </r>
  <r>
    <n v="4"/>
    <d v="2055-04-25T00:00:00"/>
    <s v="MC-19"/>
    <s v="23.21S, 38.19W"/>
    <n v="142"/>
    <n v="2880"/>
    <n v="0"/>
    <x v="14"/>
    <s v="Mariner 9"/>
    <n v="2051"/>
    <x v="9"/>
    <x v="6"/>
  </r>
  <r>
    <n v="67"/>
    <d v="2070-10-07T00:00:00"/>
    <s v="MC-25"/>
    <s v="33.39S, 72.07W"/>
    <n v="41"/>
    <n v="2880"/>
    <n v="2880"/>
    <x v="16"/>
    <s v="Rosetta 10"/>
    <n v="2068"/>
    <x v="10"/>
    <x v="1"/>
  </r>
  <r>
    <n v="66"/>
    <d v="2069-04-02T00:00:00"/>
    <s v="MC-22"/>
    <s v="1.17S, 130.45E"/>
    <n v="264"/>
    <n v="2599"/>
    <n v="0"/>
    <x v="9"/>
    <s v="Rosetta 9"/>
    <n v="2067"/>
    <x v="12"/>
    <x v="1"/>
  </r>
  <r>
    <n v="4"/>
    <d v="2053-05-26T00:00:00"/>
    <s v="MC-26"/>
    <s v="39.41S, 3.58W"/>
    <n v="905"/>
    <n v="756"/>
    <n v="0"/>
    <x v="13"/>
    <s v="Mariner 9"/>
    <n v="2051"/>
    <x v="22"/>
    <x v="1"/>
  </r>
  <r>
    <n v="4"/>
    <d v="2057-12-07T00:00:00"/>
    <s v="MC-26"/>
    <s v="44.06S, 17.73W"/>
    <n v="59"/>
    <n v="11011"/>
    <n v="11011"/>
    <x v="13"/>
    <s v="Mariner 9"/>
    <n v="2051"/>
    <x v="16"/>
    <x v="7"/>
  </r>
  <r>
    <n v="28"/>
    <d v="2059-04-28T00:00:00"/>
    <s v="MC-30"/>
    <s v="79.14S, 57.57W"/>
    <n v="47"/>
    <n v="16330"/>
    <n v="16330"/>
    <x v="15"/>
    <s v="Deimos 3"/>
    <n v="2058"/>
    <x v="3"/>
    <x v="4"/>
  </r>
  <r>
    <n v="44"/>
    <d v="2066-01-02T00:00:00"/>
    <s v="MC-07"/>
    <s v="49.85N, 151.08E"/>
    <n v="365"/>
    <n v="4398"/>
    <n v="0"/>
    <x v="4"/>
    <s v="Spirit 11"/>
    <n v="2064"/>
    <x v="17"/>
    <x v="1"/>
  </r>
  <r>
    <n v="47"/>
    <d v="2076-01-27T00:00:00"/>
    <s v="MC-12"/>
    <s v="24.98N, 1.13E"/>
    <n v="905"/>
    <n v="1920"/>
    <n v="0"/>
    <x v="11"/>
    <s v="Spirit 14"/>
    <n v="2065"/>
    <x v="6"/>
    <x v="11"/>
  </r>
  <r>
    <n v="42"/>
    <d v="2066-01-06T00:00:00"/>
    <s v="MC-15"/>
    <s v="10.45N, 172.36E"/>
    <n v="59"/>
    <n v="9366"/>
    <n v="9366"/>
    <x v="12"/>
    <s v="Spirit 6"/>
    <n v="2063"/>
    <x v="17"/>
    <x v="5"/>
  </r>
  <r>
    <n v="75"/>
    <d v="2075-03-22T00:00:00"/>
    <s v="MC-28"/>
    <s v="48.47S, 93.28E"/>
    <n v="175"/>
    <n v="4235"/>
    <n v="0"/>
    <x v="18"/>
    <s v="Rosetta 22"/>
    <n v="2071"/>
    <x v="2"/>
    <x v="6"/>
  </r>
  <r>
    <n v="82"/>
    <d v="2071-07-20T00:00:00"/>
    <s v="MC-23"/>
    <s v="27.92S, 151.19E"/>
    <n v="152"/>
    <n v="11771"/>
    <n v="0"/>
    <x v="6"/>
    <s v="Phoenix 7"/>
    <n v="2068"/>
    <x v="19"/>
    <x v="5"/>
  </r>
  <r>
    <n v="18"/>
    <d v="2056-12-30T00:00:00"/>
    <s v="MC-23"/>
    <s v="15.09S, 155.86E"/>
    <n v="61"/>
    <n v="6205"/>
    <n v="6205"/>
    <x v="6"/>
    <s v="Viking 10"/>
    <n v="2055"/>
    <x v="1"/>
    <x v="4"/>
  </r>
  <r>
    <n v="44"/>
    <d v="2069-08-20T00:00:00"/>
    <s v="MC-01"/>
    <s v="70.29N, 111.00E"/>
    <n v="120"/>
    <n v="14025"/>
    <n v="0"/>
    <x v="19"/>
    <s v="Spirit 11"/>
    <n v="2064"/>
    <x v="12"/>
    <x v="3"/>
  </r>
  <r>
    <n v="66"/>
    <d v="2073-05-28T00:00:00"/>
    <s v="MC-15"/>
    <s v="7.62N, 167.06E"/>
    <n v="88"/>
    <n v="6006"/>
    <n v="6006"/>
    <x v="12"/>
    <s v="Rosetta 9"/>
    <n v="2067"/>
    <x v="24"/>
    <x v="7"/>
  </r>
  <r>
    <n v="41"/>
    <d v="2066-11-23T00:00:00"/>
    <s v="MC-01"/>
    <s v="67.89N, 49.00E"/>
    <n v="292"/>
    <n v="26004"/>
    <n v="0"/>
    <x v="19"/>
    <s v="Spirit 5"/>
    <n v="2063"/>
    <x v="17"/>
    <x v="5"/>
  </r>
  <r>
    <n v="44"/>
    <d v="2068-12-10T00:00:00"/>
    <s v="MC-06"/>
    <s v="47.42N, 107.41E"/>
    <n v="70"/>
    <n v="29243"/>
    <n v="29243"/>
    <x v="8"/>
    <s v="Spirit 11"/>
    <n v="2064"/>
    <x v="18"/>
    <x v="6"/>
  </r>
  <r>
    <n v="45"/>
    <d v="2066-01-07T00:00:00"/>
    <s v="MC-13"/>
    <s v="14.07N, 64.23E"/>
    <n v="905"/>
    <n v="9985"/>
    <n v="0"/>
    <x v="0"/>
    <s v="Spirit 12"/>
    <n v="2064"/>
    <x v="17"/>
    <x v="1"/>
  </r>
  <r>
    <n v="63"/>
    <d v="2068-06-20T00:00:00"/>
    <s v="MC-29"/>
    <s v="49.14S, 121.93E"/>
    <n v="59"/>
    <n v="4731"/>
    <n v="4731"/>
    <x v="3"/>
    <s v="Rosetta 3"/>
    <n v="2066"/>
    <x v="18"/>
    <x v="1"/>
  </r>
  <r>
    <n v="69"/>
    <d v="2077-03-11T00:00:00"/>
    <s v="MC-01"/>
    <s v="81.99N, 177.46E"/>
    <n v="45"/>
    <n v="50510"/>
    <n v="50510"/>
    <x v="19"/>
    <s v="Rosetta 13"/>
    <n v="2069"/>
    <x v="25"/>
    <x v="8"/>
  </r>
  <r>
    <n v="4"/>
    <d v="2055-10-14T00:00:00"/>
    <s v="MC-26"/>
    <s v="55.76S, 33.81W"/>
    <n v="7"/>
    <n v="23366"/>
    <n v="23366"/>
    <x v="13"/>
    <s v="Mariner 9"/>
    <n v="2051"/>
    <x v="9"/>
    <x v="6"/>
  </r>
  <r>
    <n v="9"/>
    <d v="2059-03-26T00:00:00"/>
    <s v="MC-26"/>
    <s v="37.12S, 28.46W"/>
    <n v="142"/>
    <n v="11011"/>
    <n v="0"/>
    <x v="13"/>
    <s v="Mariner 14"/>
    <n v="2054"/>
    <x v="3"/>
    <x v="3"/>
  </r>
  <r>
    <n v="52"/>
    <d v="2070-12-25T00:00:00"/>
    <s v="MC-09"/>
    <s v="5.63N, 99.13W"/>
    <n v="791"/>
    <n v="3612"/>
    <n v="0"/>
    <x v="5"/>
    <s v="Opportunity 4"/>
    <n v="2065"/>
    <x v="10"/>
    <x v="3"/>
  </r>
  <r>
    <n v="39"/>
    <d v="2068-03-20T00:00:00"/>
    <s v="MC-29"/>
    <s v="50.80S, 164.46E"/>
    <n v="48"/>
    <n v="8519"/>
    <n v="8519"/>
    <x v="3"/>
    <s v="Pathfinder 9"/>
    <n v="2062"/>
    <x v="18"/>
    <x v="7"/>
  </r>
  <r>
    <n v="2"/>
    <d v="2057-12-24T00:00:00"/>
    <s v="MC-22"/>
    <s v="5.16S, 130.43E"/>
    <n v="50"/>
    <n v="4563"/>
    <n v="4563"/>
    <x v="9"/>
    <s v="Mariner 6"/>
    <n v="2050"/>
    <x v="16"/>
    <x v="0"/>
  </r>
  <r>
    <n v="7"/>
    <d v="2056-11-19T00:00:00"/>
    <s v="MC-04"/>
    <s v="52.23N, 41.28W"/>
    <n v="70"/>
    <n v="3313"/>
    <n v="3313"/>
    <x v="7"/>
    <s v="Mariner 12"/>
    <n v="2053"/>
    <x v="1"/>
    <x v="5"/>
  </r>
  <r>
    <n v="23"/>
    <d v="2055-04-22T00:00:00"/>
    <s v="MC-24"/>
    <s v="41.69S, 137.39W"/>
    <n v="100"/>
    <n v="10313"/>
    <n v="10313"/>
    <x v="10"/>
    <s v="Phobos 2"/>
    <n v="2053"/>
    <x v="9"/>
    <x v="1"/>
  </r>
  <r>
    <n v="31"/>
    <d v="2064-01-15T00:00:00"/>
    <s v="MC-01"/>
    <s v="89.53N, 101.39W"/>
    <n v="54"/>
    <n v="84631"/>
    <n v="84631"/>
    <x v="19"/>
    <s v="Deimos 10"/>
    <n v="2059"/>
    <x v="15"/>
    <x v="3"/>
  </r>
  <r>
    <n v="69"/>
    <d v="2076-11-08T00:00:00"/>
    <s v="MC-01"/>
    <s v="84.51N, 167.71E"/>
    <n v="22"/>
    <n v="18486"/>
    <n v="18486"/>
    <x v="19"/>
    <s v="Rosetta 13"/>
    <n v="2069"/>
    <x v="6"/>
    <x v="0"/>
  </r>
  <r>
    <n v="31"/>
    <d v="2063-01-17T00:00:00"/>
    <s v="MC-03"/>
    <s v="54.10N, 102.28W"/>
    <n v="75"/>
    <n v="1656"/>
    <n v="1656"/>
    <x v="24"/>
    <s v="Deimos 10"/>
    <n v="2059"/>
    <x v="23"/>
    <x v="6"/>
  </r>
  <r>
    <n v="26"/>
    <d v="2055-09-25T00:00:00"/>
    <s v="MC-30"/>
    <s v="68.58S, 58.18E"/>
    <n v="24"/>
    <n v="7512"/>
    <n v="7512"/>
    <x v="15"/>
    <s v="Phobos 5"/>
    <n v="2054"/>
    <x v="9"/>
    <x v="4"/>
  </r>
  <r>
    <n v="14"/>
    <d v="2054-06-26T00:00:00"/>
    <s v="MC-11"/>
    <s v="24.53N, 23.59W"/>
    <n v="88"/>
    <n v="4398"/>
    <n v="4398"/>
    <x v="22"/>
    <s v="Viking 4"/>
    <n v="2053"/>
    <x v="21"/>
    <x v="4"/>
  </r>
  <r>
    <n v="17"/>
    <d v="2056-02-26T00:00:00"/>
    <s v="MC-06"/>
    <s v="42.46N, 94.61E"/>
    <n v="791"/>
    <n v="19313"/>
    <n v="0"/>
    <x v="8"/>
    <s v="Viking 8"/>
    <n v="2054"/>
    <x v="1"/>
    <x v="1"/>
  </r>
  <r>
    <n v="76"/>
    <d v="2073-04-20T00:00:00"/>
    <s v="MC-07"/>
    <s v="50.11N, 164.08E"/>
    <n v="1270"/>
    <n v="1656"/>
    <n v="0"/>
    <x v="4"/>
    <s v="Rosetta 25"/>
    <n v="2072"/>
    <x v="24"/>
    <x v="4"/>
  </r>
  <r>
    <n v="41"/>
    <d v="2071-02-06T00:00:00"/>
    <s v="MC-05"/>
    <s v="52.37N, 50.29E"/>
    <n v="37"/>
    <n v="26004"/>
    <n v="26004"/>
    <x v="2"/>
    <s v="Spirit 5"/>
    <n v="2063"/>
    <x v="19"/>
    <x v="8"/>
  </r>
  <r>
    <n v="85"/>
    <d v="2074-01-04T00:00:00"/>
    <s v="MC-14"/>
    <s v="1.34N, 93.46E"/>
    <n v="72"/>
    <n v="6832"/>
    <n v="6832"/>
    <x v="1"/>
    <s v="Phoenix 13"/>
    <n v="2070"/>
    <x v="11"/>
    <x v="6"/>
  </r>
  <r>
    <n v="54"/>
    <d v="2069-05-10T00:00:00"/>
    <s v="MC-14"/>
    <s v="27.46N, 104.70E"/>
    <n v="447"/>
    <n v="7279"/>
    <n v="0"/>
    <x v="1"/>
    <s v="Opportunity 6"/>
    <n v="2065"/>
    <x v="12"/>
    <x v="6"/>
  </r>
  <r>
    <n v="67"/>
    <d v="2068-10-07T00:00:00"/>
    <s v="MC-26"/>
    <s v="38.54S, 46.21W"/>
    <n v="147"/>
    <n v="12178"/>
    <n v="0"/>
    <x v="13"/>
    <s v="Rosetta 10"/>
    <n v="2068"/>
    <x v="18"/>
    <x v="9"/>
  </r>
  <r>
    <n v="28"/>
    <d v="2062-06-21T00:00:00"/>
    <s v="MC-25"/>
    <s v="47.86S, 84.37W"/>
    <n v="59"/>
    <n v="50510"/>
    <n v="50510"/>
    <x v="16"/>
    <s v="Deimos 3"/>
    <n v="2058"/>
    <x v="20"/>
    <x v="6"/>
  </r>
  <r>
    <n v="98"/>
    <d v="2071-05-14T00:00:00"/>
    <s v="MC-28"/>
    <s v="49.76S, 64.32E"/>
    <n v="9"/>
    <n v="4731"/>
    <n v="4731"/>
    <x v="18"/>
    <s v="Perseverance 5"/>
    <n v="2070"/>
    <x v="19"/>
    <x v="4"/>
  </r>
  <r>
    <n v="54"/>
    <d v="2067-05-16T00:00:00"/>
    <s v="MC-14"/>
    <s v="9.61N, 109.69E"/>
    <n v="292"/>
    <n v="4902"/>
    <n v="0"/>
    <x v="1"/>
    <s v="Opportunity 6"/>
    <n v="2065"/>
    <x v="8"/>
    <x v="1"/>
  </r>
  <r>
    <n v="5"/>
    <d v="2058-11-01T00:00:00"/>
    <s v="MC-13"/>
    <s v="20.68N, 60.09E"/>
    <n v="241"/>
    <n v="9985"/>
    <n v="0"/>
    <x v="0"/>
    <s v="Mariner 10"/>
    <n v="2051"/>
    <x v="4"/>
    <x v="0"/>
  </r>
  <r>
    <n v="95"/>
    <d v="2072-10-04T00:00:00"/>
    <s v="MC-17"/>
    <s v="6.14S, 93.86W"/>
    <n v="631"/>
    <n v="7052"/>
    <n v="0"/>
    <x v="20"/>
    <s v="Dawn 6"/>
    <n v="2067"/>
    <x v="5"/>
    <x v="3"/>
  </r>
  <r>
    <n v="66"/>
    <d v="2073-09-07T00:00:00"/>
    <s v="MC-15"/>
    <s v="11.80N, 155.77E"/>
    <n v="106"/>
    <n v="8000"/>
    <n v="0"/>
    <x v="12"/>
    <s v="Rosetta 9"/>
    <n v="2067"/>
    <x v="24"/>
    <x v="7"/>
  </r>
  <r>
    <n v="26"/>
    <d v="2058-03-08T00:00:00"/>
    <s v="MC-27"/>
    <s v="37.76S, 51.94E"/>
    <n v="157"/>
    <n v="2188"/>
    <n v="0"/>
    <x v="17"/>
    <s v="Phobos 5"/>
    <n v="2054"/>
    <x v="4"/>
    <x v="6"/>
  </r>
  <r>
    <n v="72"/>
    <d v="2076-05-28T00:00:00"/>
    <s v="MC-24"/>
    <s v="31.35S, 129.49W"/>
    <n v="106"/>
    <n v="3764"/>
    <n v="0"/>
    <x v="10"/>
    <s v="Rosetta 16"/>
    <n v="2071"/>
    <x v="6"/>
    <x v="3"/>
  </r>
  <r>
    <n v="76"/>
    <d v="2077-11-03T00:00:00"/>
    <s v="MC-08"/>
    <s v="27.52N, 178.57W"/>
    <n v="15"/>
    <n v="2461"/>
    <n v="2461"/>
    <x v="28"/>
    <s v="Rosetta 25"/>
    <n v="2072"/>
    <x v="25"/>
    <x v="3"/>
  </r>
  <r>
    <n v="38"/>
    <d v="2067-04-04T00:00:00"/>
    <s v="MC-01"/>
    <s v="82.13N, 101.39W"/>
    <n v="163"/>
    <n v="19313"/>
    <n v="0"/>
    <x v="19"/>
    <s v="Pathfinder 7"/>
    <n v="2062"/>
    <x v="8"/>
    <x v="3"/>
  </r>
  <r>
    <n v="9"/>
    <d v="2058-03-18T00:00:00"/>
    <s v="MC-19"/>
    <s v="18.31S, 18.20W"/>
    <n v="188"/>
    <n v="3461"/>
    <n v="0"/>
    <x v="14"/>
    <s v="Mariner 14"/>
    <n v="2054"/>
    <x v="4"/>
    <x v="6"/>
  </r>
  <r>
    <n v="83"/>
    <d v="2070-01-24T00:00:00"/>
    <s v="MC-06"/>
    <s v="50.17N, 63.02E"/>
    <n v="905"/>
    <n v="1267"/>
    <n v="0"/>
    <x v="8"/>
    <s v="Phoenix 11"/>
    <n v="2069"/>
    <x v="10"/>
    <x v="4"/>
  </r>
  <r>
    <n v="99"/>
    <d v="2074-09-02T00:00:00"/>
    <s v="MC-12"/>
    <s v="18.07N, 8.82E"/>
    <n v="572"/>
    <n v="3919"/>
    <n v="0"/>
    <x v="11"/>
    <s v="Perseverance 6"/>
    <n v="2070"/>
    <x v="11"/>
    <x v="6"/>
  </r>
  <r>
    <n v="52"/>
    <d v="2070-08-29T00:00:00"/>
    <s v="MC-08"/>
    <s v="13.89N, 143.59W"/>
    <n v="85"/>
    <n v="9985"/>
    <n v="9985"/>
    <x v="28"/>
    <s v="Opportunity 4"/>
    <n v="2065"/>
    <x v="10"/>
    <x v="3"/>
  </r>
  <r>
    <n v="54"/>
    <d v="2068-07-26T00:00:00"/>
    <s v="MC-14"/>
    <s v="16.83N, 113.17E"/>
    <n v="157"/>
    <n v="3167"/>
    <n v="0"/>
    <x v="1"/>
    <s v="Opportunity 6"/>
    <n v="2065"/>
    <x v="18"/>
    <x v="5"/>
  </r>
  <r>
    <n v="44"/>
    <d v="2069-06-26T00:00:00"/>
    <s v="MC-07"/>
    <s v="60.43N, 137.65E"/>
    <n v="252"/>
    <n v="63326"/>
    <n v="0"/>
    <x v="4"/>
    <s v="Spirit 11"/>
    <n v="2064"/>
    <x v="12"/>
    <x v="3"/>
  </r>
  <r>
    <n v="18"/>
    <d v="2058-02-02T00:00:00"/>
    <s v="MC-29"/>
    <s v="35.71S, 179.91E"/>
    <n v="29"/>
    <n v="2324"/>
    <n v="2324"/>
    <x v="3"/>
    <s v="Viking 10"/>
    <n v="2055"/>
    <x v="4"/>
    <x v="5"/>
  </r>
  <r>
    <n v="17"/>
    <d v="2060-10-06T00:00:00"/>
    <s v="MC-14"/>
    <s v="22.13N, 99.33E"/>
    <n v="196"/>
    <n v="11382"/>
    <n v="0"/>
    <x v="1"/>
    <s v="Viking 8"/>
    <n v="2054"/>
    <x v="14"/>
    <x v="7"/>
  </r>
  <r>
    <n v="2"/>
    <d v="2053-12-15T00:00:00"/>
    <s v="MC-22"/>
    <s v="6.28S, 98.77E"/>
    <n v="277"/>
    <n v="7512"/>
    <n v="0"/>
    <x v="9"/>
    <s v="Mariner 6"/>
    <n v="2050"/>
    <x v="22"/>
    <x v="5"/>
  </r>
  <r>
    <n v="66"/>
    <d v="2071-11-28T00:00:00"/>
    <s v="MC-14"/>
    <s v="6.95N, 129.17E"/>
    <n v="1057"/>
    <n v="1788"/>
    <n v="0"/>
    <x v="1"/>
    <s v="Rosetta 9"/>
    <n v="2067"/>
    <x v="19"/>
    <x v="6"/>
  </r>
  <r>
    <n v="96"/>
    <d v="2068-09-23T00:00:00"/>
    <s v="MC-01"/>
    <s v="88.74N, 168.79E"/>
    <n v="344"/>
    <n v="84631"/>
    <n v="0"/>
    <x v="19"/>
    <s v="Dawn 9"/>
    <n v="2067"/>
    <x v="18"/>
    <x v="4"/>
  </r>
  <r>
    <n v="38"/>
    <d v="2066-01-22T00:00:00"/>
    <s v="MC-01"/>
    <s v="72.51N, 104.61W"/>
    <n v="20"/>
    <n v="6832"/>
    <n v="6832"/>
    <x v="19"/>
    <s v="Pathfinder 7"/>
    <n v="2062"/>
    <x v="17"/>
    <x v="6"/>
  </r>
  <r>
    <n v="22"/>
    <d v="2056-11-06T00:00:00"/>
    <s v="MC-12"/>
    <s v="6.77N, 41.93E"/>
    <n v="196"/>
    <n v="8255"/>
    <n v="0"/>
    <x v="11"/>
    <s v="Phobos 1"/>
    <n v="2053"/>
    <x v="1"/>
    <x v="5"/>
  </r>
  <r>
    <n v="44"/>
    <d v="2072-01-09T00:00:00"/>
    <s v="MC-01"/>
    <s v="73.26N, 111.95E"/>
    <n v="50"/>
    <n v="22220"/>
    <n v="22220"/>
    <x v="19"/>
    <s v="Spirit 11"/>
    <n v="2064"/>
    <x v="5"/>
    <x v="8"/>
  </r>
  <r>
    <n v="20"/>
    <d v="2057-10-06T00:00:00"/>
    <s v="MC-28"/>
    <s v="60.59S, 65.61E"/>
    <n v="52"/>
    <n v="2880"/>
    <n v="2880"/>
    <x v="18"/>
    <s v="Viking 15"/>
    <n v="2056"/>
    <x v="16"/>
    <x v="4"/>
  </r>
  <r>
    <n v="35"/>
    <d v="2063-01-05T00:00:00"/>
    <s v="MC-17"/>
    <s v="18.18S, 107.30W"/>
    <n v="120"/>
    <n v="1267"/>
    <n v="0"/>
    <x v="20"/>
    <s v="Pathfinder 2"/>
    <n v="2060"/>
    <x v="23"/>
    <x v="5"/>
  </r>
  <r>
    <n v="8"/>
    <d v="2055-12-21T00:00:00"/>
    <s v="MC-30"/>
    <s v="76.39S, 24.07E"/>
    <n v="7"/>
    <n v="6205"/>
    <n v="6205"/>
    <x v="15"/>
    <s v="Mariner 13"/>
    <n v="2053"/>
    <x v="9"/>
    <x v="1"/>
  </r>
  <r>
    <n v="32"/>
    <d v="2065-10-21T00:00:00"/>
    <s v="MC-25"/>
    <s v="58.28S, 79.53W"/>
    <n v="45"/>
    <n v="23366"/>
    <n v="23366"/>
    <x v="16"/>
    <s v="Deimos 11"/>
    <n v="2059"/>
    <x v="13"/>
    <x v="7"/>
  </r>
  <r>
    <n v="2"/>
    <d v="2051-10-07T00:00:00"/>
    <s v="MC-14"/>
    <s v="5.77N, 101.19E"/>
    <n v="152"/>
    <n v="5622"/>
    <n v="0"/>
    <x v="1"/>
    <s v="Mariner 6"/>
    <n v="2050"/>
    <x v="27"/>
    <x v="4"/>
  </r>
  <r>
    <n v="95"/>
    <d v="2073-04-27T00:00:00"/>
    <s v="MC-10"/>
    <s v="13.79N, 87.74W"/>
    <n v="905"/>
    <n v="1788"/>
    <n v="0"/>
    <x v="23"/>
    <s v="Dawn 6"/>
    <n v="2067"/>
    <x v="24"/>
    <x v="7"/>
  </r>
  <r>
    <n v="26"/>
    <d v="2057-04-19T00:00:00"/>
    <s v="MC-28"/>
    <s v="47.99S, 77.15E"/>
    <n v="447"/>
    <n v="14025"/>
    <n v="0"/>
    <x v="18"/>
    <s v="Phobos 5"/>
    <n v="2054"/>
    <x v="16"/>
    <x v="5"/>
  </r>
  <r>
    <n v="94"/>
    <d v="2068-12-10T00:00:00"/>
    <s v="MC-29"/>
    <s v="61.14S, 143.46E"/>
    <n v="631"/>
    <n v="8255"/>
    <n v="0"/>
    <x v="3"/>
    <s v="Dawn 4"/>
    <n v="2066"/>
    <x v="18"/>
    <x v="1"/>
  </r>
  <r>
    <n v="28"/>
    <d v="2063-01-05T00:00:00"/>
    <s v="MC-30"/>
    <s v="85.30S, 77.36W"/>
    <n v="905"/>
    <n v="1920"/>
    <n v="0"/>
    <x v="15"/>
    <s v="Deimos 3"/>
    <n v="2058"/>
    <x v="23"/>
    <x v="3"/>
  </r>
  <r>
    <n v="86"/>
    <d v="2075-07-09T00:00:00"/>
    <s v="MC-01"/>
    <s v="86.57N, 109.36E"/>
    <n v="791"/>
    <n v="17718"/>
    <n v="0"/>
    <x v="19"/>
    <s v="Phoenix 16"/>
    <n v="2071"/>
    <x v="2"/>
    <x v="6"/>
  </r>
  <r>
    <n v="99"/>
    <d v="2076-01-20T00:00:00"/>
    <s v="MC-12"/>
    <s v="21.58N, 32.74E"/>
    <n v="34"/>
    <n v="9985"/>
    <n v="9985"/>
    <x v="11"/>
    <s v="Perseverance 6"/>
    <n v="2070"/>
    <x v="6"/>
    <x v="7"/>
  </r>
  <r>
    <n v="41"/>
    <d v="2069-09-04T00:00:00"/>
    <s v="MC-01"/>
    <s v="74.78N, 34.41E"/>
    <n v="63"/>
    <n v="2054"/>
    <n v="2054"/>
    <x v="19"/>
    <s v="Spirit 5"/>
    <n v="2063"/>
    <x v="12"/>
    <x v="7"/>
  </r>
  <r>
    <n v="41"/>
    <d v="2069-03-18T00:00:00"/>
    <s v="MC-01"/>
    <s v="66.12N, 46.79E"/>
    <n v="24"/>
    <n v="9985"/>
    <n v="9985"/>
    <x v="19"/>
    <s v="Spirit 5"/>
    <n v="2063"/>
    <x v="12"/>
    <x v="7"/>
  </r>
  <r>
    <n v="18"/>
    <d v="2059-09-16T00:00:00"/>
    <s v="MC-16"/>
    <s v="16.46S, 175.54W"/>
    <n v="264"/>
    <n v="1396"/>
    <n v="0"/>
    <x v="21"/>
    <s v="Viking 10"/>
    <n v="2055"/>
    <x v="3"/>
    <x v="6"/>
  </r>
  <r>
    <n v="92"/>
    <d v="2074-08-05T00:00:00"/>
    <s v="MC-01"/>
    <s v="72.37N, 72.11E"/>
    <n v="221"/>
    <n v="19313"/>
    <n v="0"/>
    <x v="19"/>
    <s v="Phoenix 28"/>
    <n v="2073"/>
    <x v="11"/>
    <x v="4"/>
  </r>
  <r>
    <n v="31"/>
    <d v="2064-12-18T00:00:00"/>
    <s v="MC-03"/>
    <s v="49.56N, 82.29W"/>
    <n v="70"/>
    <n v="23366"/>
    <n v="23366"/>
    <x v="24"/>
    <s v="Deimos 10"/>
    <n v="2059"/>
    <x v="15"/>
    <x v="3"/>
  </r>
  <r>
    <n v="40"/>
    <d v="2063-08-15T00:00:00"/>
    <s v="MC-23"/>
    <s v="28.31S, 142.21E"/>
    <n v="113"/>
    <n v="12605"/>
    <n v="0"/>
    <x v="6"/>
    <s v="Spirit 1"/>
    <n v="2062"/>
    <x v="23"/>
    <x v="4"/>
  </r>
  <r>
    <n v="75"/>
    <d v="2074-12-01T00:00:00"/>
    <s v="MC-28"/>
    <s v="57.68S, 104.10E"/>
    <n v="96"/>
    <n v="3764"/>
    <n v="3764"/>
    <x v="18"/>
    <s v="Rosetta 22"/>
    <n v="2071"/>
    <x v="11"/>
    <x v="5"/>
  </r>
  <r>
    <n v="73"/>
    <d v="2072-12-15T00:00:00"/>
    <s v="MC-30"/>
    <s v="83.13S, 74.70W"/>
    <n v="152"/>
    <n v="10654"/>
    <n v="0"/>
    <x v="15"/>
    <s v="Rosetta 20"/>
    <n v="2071"/>
    <x v="5"/>
    <x v="4"/>
  </r>
  <r>
    <n v="101"/>
    <d v="2072-04-25T00:00:00"/>
    <s v="MC-07"/>
    <s v="61.95N, 170.16E"/>
    <n v="117"/>
    <n v="2461"/>
    <n v="0"/>
    <x v="4"/>
    <s v="Perseverance 8"/>
    <n v="2071"/>
    <x v="5"/>
    <x v="4"/>
  </r>
  <r>
    <n v="42"/>
    <d v="2068-12-29T00:00:00"/>
    <s v="MC-07"/>
    <s v="49.10N, 138.77E"/>
    <n v="22"/>
    <n v="19313"/>
    <n v="19313"/>
    <x v="4"/>
    <s v="Spirit 6"/>
    <n v="2063"/>
    <x v="18"/>
    <x v="3"/>
  </r>
  <r>
    <n v="35"/>
    <d v="2064-06-16T00:00:00"/>
    <s v="MC-17"/>
    <s v="23.21S, 91.61W"/>
    <n v="17"/>
    <n v="4398"/>
    <n v="4398"/>
    <x v="20"/>
    <s v="Pathfinder 2"/>
    <n v="2060"/>
    <x v="15"/>
    <x v="6"/>
  </r>
  <r>
    <n v="67"/>
    <d v="2068-12-17T00:00:00"/>
    <s v="MC-18"/>
    <s v="13.13S, 56.90W"/>
    <n v="109"/>
    <n v="3461"/>
    <n v="0"/>
    <x v="25"/>
    <s v="Rosetta 10"/>
    <n v="2068"/>
    <x v="18"/>
    <x v="9"/>
  </r>
  <r>
    <n v="5"/>
    <d v="2056-01-09T00:00:00"/>
    <s v="MC-13"/>
    <s v="25.30N, 68.10E"/>
    <n v="113"/>
    <n v="1010"/>
    <n v="0"/>
    <x v="0"/>
    <s v="Mariner 10"/>
    <n v="2051"/>
    <x v="1"/>
    <x v="3"/>
  </r>
  <r>
    <n v="49"/>
    <d v="2067-09-28T00:00:00"/>
    <s v="MC-19"/>
    <s v="29.14S, 21.63W"/>
    <n v="75"/>
    <n v="1396"/>
    <n v="1396"/>
    <x v="14"/>
    <s v="Spirit 16"/>
    <n v="2066"/>
    <x v="8"/>
    <x v="4"/>
  </r>
  <r>
    <n v="39"/>
    <d v="2066-07-26T00:00:00"/>
    <s v="MC-29"/>
    <s v="38.84S, 165.01E"/>
    <n v="416"/>
    <n v="17718"/>
    <n v="0"/>
    <x v="3"/>
    <s v="Pathfinder 9"/>
    <n v="2062"/>
    <x v="17"/>
    <x v="6"/>
  </r>
  <r>
    <n v="73"/>
    <d v="2072-09-16T00:00:00"/>
    <s v="MC-30"/>
    <s v="77.33S, 83.01W"/>
    <n v="277"/>
    <n v="1920"/>
    <n v="0"/>
    <x v="15"/>
    <s v="Rosetta 20"/>
    <n v="2071"/>
    <x v="5"/>
    <x v="4"/>
  </r>
  <r>
    <n v="92"/>
    <d v="2075-02-28T00:00:00"/>
    <s v="MC-01"/>
    <s v="78.51N, 72.72E"/>
    <n v="32"/>
    <n v="1656"/>
    <n v="1656"/>
    <x v="19"/>
    <s v="Phoenix 28"/>
    <n v="2073"/>
    <x v="2"/>
    <x v="1"/>
  </r>
  <r>
    <n v="52"/>
    <d v="2067-06-30T00:00:00"/>
    <s v="MC-16"/>
    <s v="2.99S, 137.58W"/>
    <n v="75"/>
    <n v="6618"/>
    <n v="6618"/>
    <x v="21"/>
    <s v="Opportunity 4"/>
    <n v="2065"/>
    <x v="8"/>
    <x v="1"/>
  </r>
  <r>
    <n v="26"/>
    <d v="2059-03-23T00:00:00"/>
    <s v="MC-27"/>
    <s v="42.01S, 46.23E"/>
    <n v="11"/>
    <n v="8255"/>
    <n v="8255"/>
    <x v="17"/>
    <s v="Phobos 5"/>
    <n v="2054"/>
    <x v="3"/>
    <x v="3"/>
  </r>
  <r>
    <n v="95"/>
    <d v="2072-06-19T00:00:00"/>
    <s v="MC-10"/>
    <s v="1.72N, 70.74W"/>
    <n v="70"/>
    <n v="1138"/>
    <n v="1138"/>
    <x v="23"/>
    <s v="Dawn 6"/>
    <n v="2067"/>
    <x v="5"/>
    <x v="3"/>
  </r>
  <r>
    <n v="67"/>
    <d v="2070-06-26T00:00:00"/>
    <s v="MC-25"/>
    <s v="49.41S, 72.65W"/>
    <n v="264"/>
    <n v="2054"/>
    <n v="0"/>
    <x v="16"/>
    <s v="Rosetta 10"/>
    <n v="2068"/>
    <x v="10"/>
    <x v="1"/>
  </r>
  <r>
    <n v="9"/>
    <d v="2060-03-09T00:00:00"/>
    <s v="MC-20"/>
    <s v="17.86S, 5.47E"/>
    <n v="307"/>
    <n v="6618"/>
    <n v="0"/>
    <x v="26"/>
    <s v="Mariner 14"/>
    <n v="2054"/>
    <x v="14"/>
    <x v="7"/>
  </r>
  <r>
    <n v="47"/>
    <d v="2071-10-16T00:00:00"/>
    <s v="MC-04"/>
    <s v="48.42N, 2.68W"/>
    <n v="32"/>
    <n v="23366"/>
    <n v="23366"/>
    <x v="7"/>
    <s v="Spirit 14"/>
    <n v="2065"/>
    <x v="19"/>
    <x v="7"/>
  </r>
  <r>
    <n v="56"/>
    <d v="2073-02-04T00:00:00"/>
    <s v="MC-25"/>
    <s v="37.81S, 83.85W"/>
    <n v="152"/>
    <n v="24621"/>
    <n v="0"/>
    <x v="16"/>
    <s v="Opportunity 10"/>
    <n v="2067"/>
    <x v="24"/>
    <x v="7"/>
  </r>
  <r>
    <n v="13"/>
    <d v="2054-12-15T00:00:00"/>
    <s v="MC-01"/>
    <s v="70.07N, 109.44E"/>
    <n v="93"/>
    <n v="1267"/>
    <n v="1267"/>
    <x v="19"/>
    <s v="Viking 2"/>
    <n v="2052"/>
    <x v="21"/>
    <x v="1"/>
  </r>
  <r>
    <n v="99"/>
    <d v="2071-11-14T00:00:00"/>
    <s v="MC-12"/>
    <s v="27.46N, 14.47E"/>
    <n v="96"/>
    <n v="12605"/>
    <n v="12605"/>
    <x v="11"/>
    <s v="Perseverance 6"/>
    <n v="2070"/>
    <x v="19"/>
    <x v="4"/>
  </r>
  <r>
    <n v="41"/>
    <d v="2068-04-13T00:00:00"/>
    <s v="MC-05"/>
    <s v="46.80N, 18.70E"/>
    <n v="905"/>
    <n v="2739"/>
    <n v="0"/>
    <x v="2"/>
    <s v="Spirit 5"/>
    <n v="2063"/>
    <x v="18"/>
    <x v="3"/>
  </r>
  <r>
    <n v="32"/>
    <d v="2068-01-09T00:00:00"/>
    <s v="MC-25"/>
    <s v="44.18S, 112.84W"/>
    <n v="702"/>
    <n v="1788"/>
    <n v="0"/>
    <x v="16"/>
    <s v="Deimos 11"/>
    <n v="2059"/>
    <x v="18"/>
    <x v="10"/>
  </r>
  <r>
    <n v="43"/>
    <d v="2065-03-27T00:00:00"/>
    <s v="MC-18"/>
    <s v="23.19S, 89.06W"/>
    <n v="65"/>
    <n v="5622"/>
    <n v="5622"/>
    <x v="25"/>
    <s v="Spirit 7"/>
    <n v="2063"/>
    <x v="13"/>
    <x v="1"/>
  </r>
  <r>
    <n v="3"/>
    <d v="2052-12-29T00:00:00"/>
    <s v="MC-24"/>
    <s v="39.22S, 141.33W"/>
    <n v="24"/>
    <n v="20205"/>
    <n v="20205"/>
    <x v="10"/>
    <s v="Mariner 7"/>
    <n v="2050"/>
    <x v="7"/>
    <x v="1"/>
  </r>
  <r>
    <n v="85"/>
    <d v="2071-04-26T00:00:00"/>
    <s v="MC-14"/>
    <s v="11.72N, 116.58E"/>
    <n v="169"/>
    <n v="3022"/>
    <n v="0"/>
    <x v="1"/>
    <s v="Phoenix 13"/>
    <n v="2070"/>
    <x v="19"/>
    <x v="4"/>
  </r>
  <r>
    <n v="10"/>
    <d v="2058-01-29T00:00:00"/>
    <s v="MC-25"/>
    <s v="43.31S, 77.68W"/>
    <n v="702"/>
    <n v="21171"/>
    <n v="0"/>
    <x v="16"/>
    <s v="Mariner 15"/>
    <n v="2054"/>
    <x v="4"/>
    <x v="6"/>
  </r>
  <r>
    <n v="32"/>
    <d v="2061-12-08T00:00:00"/>
    <s v="MC-25"/>
    <s v="56.68S, 115.21W"/>
    <n v="117"/>
    <n v="1788"/>
    <n v="0"/>
    <x v="16"/>
    <s v="Deimos 11"/>
    <n v="2059"/>
    <x v="0"/>
    <x v="1"/>
  </r>
  <r>
    <n v="37"/>
    <d v="2064-01-30T00:00:00"/>
    <s v="MC-14"/>
    <s v="5.38N, 130.71E"/>
    <n v="48"/>
    <n v="4902"/>
    <n v="4902"/>
    <x v="1"/>
    <s v="Pathfinder 5"/>
    <n v="2061"/>
    <x v="15"/>
    <x v="5"/>
  </r>
  <r>
    <n v="50"/>
    <d v="2065-11-14T00:00:00"/>
    <s v="MC-07"/>
    <s v="32.40N, 138.16E"/>
    <n v="39"/>
    <n v="5622"/>
    <n v="5622"/>
    <x v="4"/>
    <s v="Opportunity 2"/>
    <n v="2064"/>
    <x v="13"/>
    <x v="4"/>
  </r>
  <r>
    <n v="17"/>
    <d v="2061-05-01T00:00:00"/>
    <s v="MC-14"/>
    <s v="4.39N, 96.56E"/>
    <n v="59"/>
    <n v="629"/>
    <n v="629"/>
    <x v="1"/>
    <s v="Viking 8"/>
    <n v="2054"/>
    <x v="0"/>
    <x v="0"/>
  </r>
  <r>
    <n v="14"/>
    <d v="2055-11-26T00:00:00"/>
    <s v="MC-11"/>
    <s v="12.02N, 25.61W"/>
    <n v="252"/>
    <n v="9074"/>
    <n v="0"/>
    <x v="22"/>
    <s v="Viking 4"/>
    <n v="2053"/>
    <x v="9"/>
    <x v="1"/>
  </r>
  <r>
    <n v="47"/>
    <d v="2068-07-14T00:00:00"/>
    <s v="MC-11"/>
    <s v="2.75N, 36.80W"/>
    <n v="128"/>
    <n v="4398"/>
    <n v="0"/>
    <x v="22"/>
    <s v="Spirit 14"/>
    <n v="2065"/>
    <x v="18"/>
    <x v="5"/>
  </r>
  <r>
    <n v="41"/>
    <d v="2066-08-29T00:00:00"/>
    <s v="MC-01"/>
    <s v="74.31N, 27.42E"/>
    <n v="93"/>
    <n v="41937"/>
    <n v="41937"/>
    <x v="19"/>
    <s v="Spirit 5"/>
    <n v="2063"/>
    <x v="17"/>
    <x v="5"/>
  </r>
  <r>
    <n v="75"/>
    <d v="2075-10-15T00:00:00"/>
    <s v="MC-22"/>
    <s v="29.23S, 107.42E"/>
    <n v="325"/>
    <n v="1920"/>
    <n v="0"/>
    <x v="9"/>
    <s v="Rosetta 22"/>
    <n v="2071"/>
    <x v="2"/>
    <x v="6"/>
  </r>
  <r>
    <n v="47"/>
    <d v="2072-11-17T00:00:00"/>
    <s v="MC-12"/>
    <s v="2.21N, 7.79E"/>
    <n v="152"/>
    <n v="5255"/>
    <n v="0"/>
    <x v="11"/>
    <s v="Spirit 14"/>
    <n v="2065"/>
    <x v="5"/>
    <x v="0"/>
  </r>
  <r>
    <n v="2"/>
    <d v="2054-02-26T00:00:00"/>
    <s v="MC-14"/>
    <s v="6.05N, 110.24E"/>
    <n v="45"/>
    <n v="5436"/>
    <n v="5436"/>
    <x v="1"/>
    <s v="Mariner 6"/>
    <n v="2050"/>
    <x v="21"/>
    <x v="6"/>
  </r>
  <r>
    <n v="37"/>
    <d v="2062-12-24T00:00:00"/>
    <s v="MC-15"/>
    <s v="23.73N, 145.52E"/>
    <n v="14"/>
    <n v="4563"/>
    <n v="4563"/>
    <x v="12"/>
    <s v="Pathfinder 5"/>
    <n v="2061"/>
    <x v="20"/>
    <x v="4"/>
  </r>
  <r>
    <n v="7"/>
    <d v="2056-05-18T00:00:00"/>
    <s v="MC-04"/>
    <s v="46.03N, 35.71W"/>
    <n v="1270"/>
    <n v="22220"/>
    <n v="0"/>
    <x v="7"/>
    <s v="Mariner 12"/>
    <n v="2053"/>
    <x v="1"/>
    <x v="5"/>
  </r>
  <r>
    <n v="76"/>
    <d v="2073-12-26T00:00:00"/>
    <s v="MC-07"/>
    <s v="49.20N, 145.58E"/>
    <n v="344"/>
    <n v="3461"/>
    <n v="0"/>
    <x v="4"/>
    <s v="Rosetta 25"/>
    <n v="2072"/>
    <x v="24"/>
    <x v="4"/>
  </r>
  <r>
    <n v="36"/>
    <d v="2062-09-08T00:00:00"/>
    <s v="MC-08"/>
    <s v="26.64N, 152.43W"/>
    <n v="25"/>
    <n v="14551"/>
    <n v="14551"/>
    <x v="28"/>
    <s v="Pathfinder 3"/>
    <n v="2061"/>
    <x v="20"/>
    <x v="4"/>
  </r>
  <r>
    <n v="69"/>
    <d v="2077-06-07T00:00:00"/>
    <s v="MC-07"/>
    <s v="48.83N, 169.68E"/>
    <n v="100"/>
    <n v="24621"/>
    <n v="24621"/>
    <x v="4"/>
    <s v="Rosetta 13"/>
    <n v="2069"/>
    <x v="25"/>
    <x v="8"/>
  </r>
  <r>
    <n v="19"/>
    <d v="2058-08-15T00:00:00"/>
    <s v="MC-07"/>
    <s v="59.60N, 160.16E"/>
    <n v="106"/>
    <n v="31157"/>
    <n v="0"/>
    <x v="4"/>
    <s v="Viking 13"/>
    <n v="2056"/>
    <x v="4"/>
    <x v="1"/>
  </r>
  <r>
    <n v="45"/>
    <d v="2067-07-25T00:00:00"/>
    <s v="MC-12"/>
    <s v="5.24N, 43.05E"/>
    <n v="88"/>
    <n v="4731"/>
    <n v="4731"/>
    <x v="11"/>
    <s v="Spirit 12"/>
    <n v="2064"/>
    <x v="8"/>
    <x v="5"/>
  </r>
  <r>
    <n v="61"/>
    <d v="2072-04-18T00:00:00"/>
    <s v="MC-26"/>
    <s v="51.46S, 32.27W"/>
    <n v="152"/>
    <n v="17718"/>
    <n v="0"/>
    <x v="13"/>
    <s v="Opportunity 19"/>
    <n v="2069"/>
    <x v="5"/>
    <x v="5"/>
  </r>
  <r>
    <n v="39"/>
    <d v="2067-08-21T00:00:00"/>
    <s v="MC-24"/>
    <s v="45.09S, 168.21W"/>
    <n v="905"/>
    <n v="9985"/>
    <n v="0"/>
    <x v="10"/>
    <s v="Pathfinder 9"/>
    <n v="2062"/>
    <x v="8"/>
    <x v="3"/>
  </r>
  <r>
    <n v="26"/>
    <d v="2056-07-02T00:00:00"/>
    <s v="MC-28"/>
    <s v="32.99S, 91.91E"/>
    <n v="702"/>
    <n v="5812"/>
    <n v="0"/>
    <x v="18"/>
    <s v="Phobos 5"/>
    <n v="2054"/>
    <x v="1"/>
    <x v="1"/>
  </r>
  <r>
    <n v="18"/>
    <d v="2059-05-20T00:00:00"/>
    <s v="MC-23"/>
    <s v="10.33S, 157.91E"/>
    <n v="48"/>
    <n v="8000"/>
    <n v="8000"/>
    <x v="6"/>
    <s v="Viking 10"/>
    <n v="2055"/>
    <x v="3"/>
    <x v="6"/>
  </r>
  <r>
    <n v="47"/>
    <d v="2069-12-08T00:00:00"/>
    <s v="MC-12"/>
    <s v="23.72N, 5.25E"/>
    <n v="77"/>
    <n v="3461"/>
    <n v="3461"/>
    <x v="11"/>
    <s v="Spirit 14"/>
    <n v="2065"/>
    <x v="12"/>
    <x v="6"/>
  </r>
  <r>
    <n v="88"/>
    <d v="2072-10-15T00:00:00"/>
    <s v="MC-19"/>
    <s v="15.47S, 24.19W"/>
    <n v="88"/>
    <n v="5812"/>
    <n v="5812"/>
    <x v="14"/>
    <s v="Phoenix 19"/>
    <n v="2071"/>
    <x v="5"/>
    <x v="4"/>
  </r>
  <r>
    <n v="45"/>
    <d v="2065-12-01T00:00:00"/>
    <s v="MC-21"/>
    <s v="9.59S, 70.63E"/>
    <n v="292"/>
    <n v="5076"/>
    <n v="0"/>
    <x v="27"/>
    <s v="Spirit 12"/>
    <n v="2064"/>
    <x v="13"/>
    <x v="4"/>
  </r>
  <r>
    <n v="17"/>
    <d v="2055-07-04T00:00:00"/>
    <s v="MC-06"/>
    <s v="35.11N, 108.85E"/>
    <n v="905"/>
    <n v="7752"/>
    <n v="0"/>
    <x v="8"/>
    <s v="Viking 8"/>
    <n v="2054"/>
    <x v="9"/>
    <x v="4"/>
  </r>
  <r>
    <n v="42"/>
    <d v="2069-08-22T00:00:00"/>
    <s v="MC-15"/>
    <s v="25.90N, 163.38E"/>
    <n v="19"/>
    <n v="1396"/>
    <n v="1396"/>
    <x v="12"/>
    <s v="Spirit 6"/>
    <n v="2063"/>
    <x v="12"/>
    <x v="7"/>
  </r>
  <r>
    <n v="83"/>
    <d v="2070-08-12T00:00:00"/>
    <s v="MC-06"/>
    <s v="43.48N, 68.85E"/>
    <n v="120"/>
    <n v="756"/>
    <n v="0"/>
    <x v="8"/>
    <s v="Phoenix 11"/>
    <n v="2069"/>
    <x v="10"/>
    <x v="4"/>
  </r>
  <r>
    <n v="18"/>
    <d v="2057-09-15T00:00:00"/>
    <s v="MC-16"/>
    <s v="21.55S, 178.54W"/>
    <n v="344"/>
    <n v="3313"/>
    <n v="0"/>
    <x v="21"/>
    <s v="Viking 10"/>
    <n v="2055"/>
    <x v="16"/>
    <x v="1"/>
  </r>
  <r>
    <n v="47"/>
    <d v="2073-09-07T00:00:00"/>
    <s v="MC-11"/>
    <s v="10.88N, 20.93W"/>
    <n v="447"/>
    <n v="5812"/>
    <n v="0"/>
    <x v="22"/>
    <s v="Spirit 14"/>
    <n v="2065"/>
    <x v="24"/>
    <x v="8"/>
  </r>
  <r>
    <n v="44"/>
    <d v="2071-09-10T00:00:00"/>
    <s v="MC-01"/>
    <s v="67.56N, 111.87E"/>
    <n v="120"/>
    <n v="4731"/>
    <n v="0"/>
    <x v="19"/>
    <s v="Spirit 11"/>
    <n v="2064"/>
    <x v="19"/>
    <x v="0"/>
  </r>
  <r>
    <n v="27"/>
    <d v="2056-08-17T00:00:00"/>
    <s v="MC-28"/>
    <s v="54.48S, 112.26E"/>
    <n v="128"/>
    <n v="2461"/>
    <n v="0"/>
    <x v="18"/>
    <s v="Phobos 6"/>
    <n v="2054"/>
    <x v="1"/>
    <x v="1"/>
  </r>
  <r>
    <n v="42"/>
    <d v="2068-05-03T00:00:00"/>
    <s v="MC-15"/>
    <s v="8.97N, 157.31E"/>
    <n v="344"/>
    <n v="5436"/>
    <n v="0"/>
    <x v="12"/>
    <s v="Spirit 6"/>
    <n v="2063"/>
    <x v="18"/>
    <x v="3"/>
  </r>
  <r>
    <n v="26"/>
    <d v="2057-10-03T00:00:00"/>
    <s v="MC-27"/>
    <s v="44.32S, 46.56E"/>
    <n v="85"/>
    <n v="4563"/>
    <n v="4563"/>
    <x v="17"/>
    <s v="Phobos 5"/>
    <n v="2054"/>
    <x v="16"/>
    <x v="5"/>
  </r>
  <r>
    <n v="24"/>
    <d v="2055-07-02T00:00:00"/>
    <s v="MC-29"/>
    <s v="37.85S, 125.43E"/>
    <n v="15"/>
    <n v="6832"/>
    <n v="6832"/>
    <x v="3"/>
    <s v="Phobos 3"/>
    <n v="2053"/>
    <x v="9"/>
    <x v="1"/>
  </r>
  <r>
    <n v="82"/>
    <d v="2069-12-30T00:00:00"/>
    <s v="MC-29"/>
    <s v="48.37S, 157.43E"/>
    <n v="252"/>
    <n v="13054"/>
    <n v="0"/>
    <x v="3"/>
    <s v="Phoenix 7"/>
    <n v="2068"/>
    <x v="12"/>
    <x v="4"/>
  </r>
  <r>
    <n v="44"/>
    <d v="2066-08-22T00:00:00"/>
    <s v="MC-07"/>
    <s v="46.81N, 145.10E"/>
    <n v="231"/>
    <n v="10313"/>
    <n v="0"/>
    <x v="4"/>
    <s v="Spirit 11"/>
    <n v="2064"/>
    <x v="17"/>
    <x v="1"/>
  </r>
  <r>
    <n v="77"/>
    <d v="2074-08-29T00:00:00"/>
    <s v="MC-22"/>
    <s v="14.84S, 95.74E"/>
    <n v="1270"/>
    <n v="2324"/>
    <n v="0"/>
    <x v="9"/>
    <s v="Rosetta 27"/>
    <n v="2073"/>
    <x v="11"/>
    <x v="4"/>
  </r>
  <r>
    <n v="22"/>
    <d v="2056-05-26T00:00:00"/>
    <s v="MC-12"/>
    <s v="15.76N, 41.51E"/>
    <n v="221"/>
    <n v="6006"/>
    <n v="0"/>
    <x v="11"/>
    <s v="Phobos 1"/>
    <n v="2053"/>
    <x v="1"/>
    <x v="5"/>
  </r>
  <r>
    <n v="26"/>
    <d v="2059-05-02T00:00:00"/>
    <s v="MC-21"/>
    <s v="26.18S, 79.49E"/>
    <n v="32"/>
    <n v="6618"/>
    <n v="6618"/>
    <x v="27"/>
    <s v="Phobos 5"/>
    <n v="2054"/>
    <x v="3"/>
    <x v="3"/>
  </r>
  <r>
    <n v="65"/>
    <d v="2068-06-11T00:00:00"/>
    <s v="MC-19"/>
    <s v="14.03S, 3.19W"/>
    <n v="252"/>
    <n v="6618"/>
    <n v="0"/>
    <x v="14"/>
    <s v="Rosetta 8"/>
    <n v="2067"/>
    <x v="18"/>
    <x v="4"/>
  </r>
  <r>
    <n v="26"/>
    <d v="2058-08-05T00:00:00"/>
    <s v="MC-21"/>
    <s v="27.80S, 52.90E"/>
    <n v="1270"/>
    <n v="2461"/>
    <n v="0"/>
    <x v="27"/>
    <s v="Phobos 5"/>
    <n v="2054"/>
    <x v="4"/>
    <x v="6"/>
  </r>
  <r>
    <n v="52"/>
    <d v="2071-01-24T00:00:00"/>
    <s v="MC-17"/>
    <s v="2.39S, 102.24W"/>
    <n v="175"/>
    <n v="6618"/>
    <n v="0"/>
    <x v="20"/>
    <s v="Opportunity 4"/>
    <n v="2065"/>
    <x v="19"/>
    <x v="7"/>
  </r>
  <r>
    <n v="101"/>
    <d v="2072-05-28T00:00:00"/>
    <s v="MC-07"/>
    <s v="61.95N, 169.22E"/>
    <n v="72"/>
    <n v="10313"/>
    <n v="10313"/>
    <x v="4"/>
    <s v="Perseverance 8"/>
    <n v="2071"/>
    <x v="5"/>
    <x v="4"/>
  </r>
  <r>
    <n v="38"/>
    <d v="2066-07-20T00:00:00"/>
    <s v="MC-01"/>
    <s v="82.09N, 95.82W"/>
    <n v="264"/>
    <n v="15700"/>
    <n v="0"/>
    <x v="19"/>
    <s v="Pathfinder 7"/>
    <n v="2062"/>
    <x v="17"/>
    <x v="6"/>
  </r>
  <r>
    <n v="52"/>
    <d v="2065-12-13T00:00:00"/>
    <s v="MC-09"/>
    <s v="16.98N, 134.67W"/>
    <n v="142"/>
    <n v="11382"/>
    <n v="0"/>
    <x v="5"/>
    <s v="Opportunity 4"/>
    <n v="2065"/>
    <x v="13"/>
    <x v="9"/>
  </r>
  <r>
    <n v="29"/>
    <d v="2060-05-13T00:00:00"/>
    <s v="MC-24"/>
    <s v="35.53S, 138.58W"/>
    <n v="631"/>
    <n v="2599"/>
    <n v="0"/>
    <x v="10"/>
    <s v="Deimos 4"/>
    <n v="2058"/>
    <x v="14"/>
    <x v="1"/>
  </r>
  <r>
    <n v="89"/>
    <d v="2077-07-02T00:00:00"/>
    <s v="MC-30"/>
    <s v="70.77S, 95.19W"/>
    <n v="34"/>
    <n v="5622"/>
    <n v="5622"/>
    <x v="15"/>
    <s v="Phoenix 22"/>
    <n v="2072"/>
    <x v="25"/>
    <x v="3"/>
  </r>
  <r>
    <n v="23"/>
    <d v="2054-09-12T00:00:00"/>
    <s v="MC-16"/>
    <s v="28.59S, 154.93W"/>
    <n v="120"/>
    <n v="7512"/>
    <n v="0"/>
    <x v="21"/>
    <s v="Phobos 2"/>
    <n v="2053"/>
    <x v="21"/>
    <x v="4"/>
  </r>
  <r>
    <n v="10"/>
    <d v="2063-10-22T00:00:00"/>
    <s v="MC-18"/>
    <s v="26.90S, 64.23W"/>
    <n v="389"/>
    <n v="4563"/>
    <n v="0"/>
    <x v="25"/>
    <s v="Mariner 15"/>
    <n v="2054"/>
    <x v="23"/>
    <x v="10"/>
  </r>
  <r>
    <n v="72"/>
    <d v="2072-06-07T00:00:00"/>
    <s v="MC-17"/>
    <s v="21.92S, 130.47W"/>
    <n v="277"/>
    <n v="7512"/>
    <n v="0"/>
    <x v="20"/>
    <s v="Rosetta 16"/>
    <n v="2071"/>
    <x v="5"/>
    <x v="4"/>
  </r>
  <r>
    <n v="42"/>
    <d v="2069-02-01T00:00:00"/>
    <s v="MC-15"/>
    <s v="25.63N, 138.78E"/>
    <n v="482"/>
    <n v="5436"/>
    <n v="0"/>
    <x v="12"/>
    <s v="Spirit 6"/>
    <n v="2063"/>
    <x v="12"/>
    <x v="7"/>
  </r>
  <r>
    <n v="27"/>
    <d v="2063-05-30T00:00:00"/>
    <s v="MC-28"/>
    <s v="51.78S, 109.74E"/>
    <n v="212"/>
    <n v="20205"/>
    <n v="0"/>
    <x v="18"/>
    <s v="Phobos 6"/>
    <n v="2054"/>
    <x v="23"/>
    <x v="10"/>
  </r>
  <r>
    <n v="76"/>
    <d v="2075-08-07T00:00:00"/>
    <s v="MC-08"/>
    <s v="29.27N, 178.88W"/>
    <n v="65"/>
    <n v="15109"/>
    <n v="15109"/>
    <x v="28"/>
    <s v="Rosetta 25"/>
    <n v="2072"/>
    <x v="2"/>
    <x v="5"/>
  </r>
  <r>
    <n v="17"/>
    <d v="2061-12-07T00:00:00"/>
    <s v="MC-13"/>
    <s v="24.83N, 69.37E"/>
    <n v="27"/>
    <n v="6006"/>
    <n v="6006"/>
    <x v="0"/>
    <s v="Viking 8"/>
    <n v="2054"/>
    <x v="0"/>
    <x v="0"/>
  </r>
  <r>
    <n v="14"/>
    <d v="2055-08-29T00:00:00"/>
    <s v="MC-11"/>
    <s v="24.80N, 12.98W"/>
    <n v="29"/>
    <n v="4398"/>
    <n v="4398"/>
    <x v="22"/>
    <s v="Viking 4"/>
    <n v="2053"/>
    <x v="9"/>
    <x v="1"/>
  </r>
  <r>
    <n v="82"/>
    <d v="2069-09-26T00:00:00"/>
    <s v="MC-23"/>
    <s v="24.57S, 144.39E"/>
    <n v="120"/>
    <n v="7512"/>
    <n v="0"/>
    <x v="6"/>
    <s v="Phoenix 7"/>
    <n v="2068"/>
    <x v="12"/>
    <x v="4"/>
  </r>
  <r>
    <n v="77"/>
    <d v="2075-11-05T00:00:00"/>
    <s v="MC-21"/>
    <s v="25.41S, 85.15E"/>
    <n v="1057"/>
    <n v="13527"/>
    <n v="0"/>
    <x v="27"/>
    <s v="Rosetta 27"/>
    <n v="2073"/>
    <x v="2"/>
    <x v="1"/>
  </r>
  <r>
    <n v="71"/>
    <d v="2071-03-31T00:00:00"/>
    <s v="MC-24"/>
    <s v="48.91S, 135.36W"/>
    <n v="142"/>
    <n v="72463"/>
    <n v="0"/>
    <x v="10"/>
    <s v="Rosetta 15"/>
    <n v="2070"/>
    <x v="19"/>
    <x v="4"/>
  </r>
  <r>
    <n v="35"/>
    <d v="2062-03-16T00:00:00"/>
    <s v="MC-17"/>
    <s v="8.79S, 108.27W"/>
    <n v="365"/>
    <n v="1010"/>
    <n v="0"/>
    <x v="20"/>
    <s v="Pathfinder 2"/>
    <n v="2060"/>
    <x v="20"/>
    <x v="1"/>
  </r>
  <r>
    <n v="51"/>
    <d v="2065-11-23T00:00:00"/>
    <s v="MC-26"/>
    <s v="50.47S, 37.91W"/>
    <n v="93"/>
    <n v="629"/>
    <n v="629"/>
    <x v="13"/>
    <s v="Opportunity 3"/>
    <n v="2064"/>
    <x v="13"/>
    <x v="4"/>
  </r>
  <r>
    <n v="4"/>
    <d v="2055-09-13T00:00:00"/>
    <s v="MC-26"/>
    <s v="34.52S, 10.12W"/>
    <n v="82"/>
    <n v="9985"/>
    <n v="9985"/>
    <x v="13"/>
    <s v="Mariner 9"/>
    <n v="2051"/>
    <x v="9"/>
    <x v="6"/>
  </r>
  <r>
    <n v="85"/>
    <d v="2072-12-21T00:00:00"/>
    <s v="MC-22"/>
    <s v="22.04S, 108.02E"/>
    <n v="196"/>
    <n v="12178"/>
    <n v="0"/>
    <x v="9"/>
    <s v="Phoenix 13"/>
    <n v="2070"/>
    <x v="5"/>
    <x v="1"/>
  </r>
  <r>
    <n v="30"/>
    <d v="2060-11-25T00:00:00"/>
    <s v="MC-03"/>
    <s v="37.35N, 68.10W"/>
    <n v="41"/>
    <n v="27536"/>
    <n v="27536"/>
    <x v="24"/>
    <s v="Deimos 8"/>
    <n v="2058"/>
    <x v="14"/>
    <x v="1"/>
  </r>
  <r>
    <n v="64"/>
    <d v="2069-06-19T00:00:00"/>
    <s v="MC-28"/>
    <s v="64.02S, 70.79E"/>
    <n v="72"/>
    <n v="9366"/>
    <n v="9366"/>
    <x v="18"/>
    <s v="Rosetta 7"/>
    <n v="2067"/>
    <x v="12"/>
    <x v="1"/>
  </r>
  <r>
    <n v="42"/>
    <d v="2067-07-20T00:00:00"/>
    <s v="MC-15"/>
    <s v="9.09N, 167.62E"/>
    <n v="45"/>
    <n v="3461"/>
    <n v="3461"/>
    <x v="12"/>
    <s v="Spirit 6"/>
    <n v="2063"/>
    <x v="8"/>
    <x v="6"/>
  </r>
  <r>
    <n v="12"/>
    <d v="2057-03-26T00:00:00"/>
    <s v="MC-17"/>
    <s v="20.98S, 102.40W"/>
    <n v="181"/>
    <n v="9366"/>
    <n v="0"/>
    <x v="20"/>
    <s v="Mariner 20"/>
    <n v="2055"/>
    <x v="16"/>
    <x v="1"/>
  </r>
  <r>
    <n v="34"/>
    <d v="2062-04-29T00:00:00"/>
    <s v="MC-14"/>
    <s v="26.99N, 114.16E"/>
    <n v="482"/>
    <n v="3612"/>
    <n v="0"/>
    <x v="1"/>
    <s v="Deimos 14"/>
    <n v="2060"/>
    <x v="20"/>
    <x v="1"/>
  </r>
  <r>
    <n v="54"/>
    <d v="2069-03-03T00:00:00"/>
    <s v="MC-14"/>
    <s v="7.35N, 108.85E"/>
    <n v="142"/>
    <n v="7052"/>
    <n v="0"/>
    <x v="1"/>
    <s v="Opportunity 6"/>
    <n v="2065"/>
    <x v="12"/>
    <x v="6"/>
  </r>
  <r>
    <n v="72"/>
    <d v="2075-06-05T00:00:00"/>
    <s v="MC-25"/>
    <s v="45.23S, 111.43W"/>
    <n v="27"/>
    <n v="11382"/>
    <n v="11382"/>
    <x v="16"/>
    <s v="Rosetta 16"/>
    <n v="2071"/>
    <x v="2"/>
    <x v="6"/>
  </r>
  <r>
    <n v="58"/>
    <d v="2071-05-02T00:00:00"/>
    <s v="MC-26"/>
    <s v="52.25S, 5.69W"/>
    <n v="34"/>
    <n v="13054"/>
    <n v="13054"/>
    <x v="13"/>
    <s v="Opportunity 15"/>
    <n v="2068"/>
    <x v="19"/>
    <x v="5"/>
  </r>
  <r>
    <n v="43"/>
    <d v="2065-01-11T00:00:00"/>
    <s v="MC-17"/>
    <s v="2.11S, 93.69W"/>
    <n v="524"/>
    <n v="3022"/>
    <n v="0"/>
    <x v="20"/>
    <s v="Spirit 7"/>
    <n v="2063"/>
    <x v="13"/>
    <x v="1"/>
  </r>
  <r>
    <n v="61"/>
    <d v="2072-11-23T00:00:00"/>
    <s v="MC-30"/>
    <s v="78.64S, 4.22W"/>
    <n v="109"/>
    <n v="9670"/>
    <n v="0"/>
    <x v="15"/>
    <s v="Opportunity 19"/>
    <n v="2069"/>
    <x v="5"/>
    <x v="5"/>
  </r>
  <r>
    <n v="60"/>
    <d v="2072-10-07T00:00:00"/>
    <s v="MC-26"/>
    <s v="50.28S, 16.93W"/>
    <n v="124"/>
    <n v="1138"/>
    <n v="0"/>
    <x v="13"/>
    <s v="Opportunity 18"/>
    <n v="2069"/>
    <x v="5"/>
    <x v="5"/>
  </r>
  <r>
    <n v="30"/>
    <d v="2060-08-28T00:00:00"/>
    <s v="MC-10"/>
    <s v="20.07N, 64.66W"/>
    <n v="93"/>
    <n v="6205"/>
    <n v="6205"/>
    <x v="23"/>
    <s v="Deimos 8"/>
    <n v="2058"/>
    <x v="14"/>
    <x v="1"/>
  </r>
  <r>
    <n v="60"/>
    <d v="2072-01-21T00:00:00"/>
    <s v="MC-26"/>
    <s v="36.59S, 13.31W"/>
    <n v="212"/>
    <n v="23366"/>
    <n v="0"/>
    <x v="13"/>
    <s v="Opportunity 18"/>
    <n v="2069"/>
    <x v="5"/>
    <x v="5"/>
  </r>
  <r>
    <n v="86"/>
    <d v="2077-03-30T00:00:00"/>
    <s v="MC-01"/>
    <s v="85.96N, 133.81E"/>
    <n v="307"/>
    <n v="629"/>
    <n v="0"/>
    <x v="19"/>
    <s v="Phoenix 16"/>
    <n v="2071"/>
    <x v="25"/>
    <x v="7"/>
  </r>
  <r>
    <n v="62"/>
    <d v="2068-09-22T00:00:00"/>
    <s v="MC-20"/>
    <s v="21.97S, 35.89E"/>
    <n v="80"/>
    <n v="3919"/>
    <n v="3919"/>
    <x v="26"/>
    <s v="Rosetta 1"/>
    <n v="2065"/>
    <x v="18"/>
    <x v="5"/>
  </r>
  <r>
    <n v="32"/>
    <d v="2066-04-14T00:00:00"/>
    <s v="MC-17"/>
    <s v="29.91S, 99.84W"/>
    <n v="85"/>
    <n v="15109"/>
    <n v="15109"/>
    <x v="20"/>
    <s v="Deimos 11"/>
    <n v="2059"/>
    <x v="17"/>
    <x v="0"/>
  </r>
  <r>
    <n v="64"/>
    <d v="2068-11-14T00:00:00"/>
    <s v="MC-28"/>
    <s v="58.60S, 71.48E"/>
    <n v="702"/>
    <n v="4731"/>
    <n v="0"/>
    <x v="18"/>
    <s v="Rosetta 7"/>
    <n v="2067"/>
    <x v="18"/>
    <x v="4"/>
  </r>
  <r>
    <n v="45"/>
    <d v="2068-01-05T00:00:00"/>
    <s v="MC-13"/>
    <s v="6.24N, 65.68E"/>
    <n v="221"/>
    <n v="1267"/>
    <n v="0"/>
    <x v="0"/>
    <s v="Spirit 12"/>
    <n v="2064"/>
    <x v="18"/>
    <x v="6"/>
  </r>
  <r>
    <n v="12"/>
    <d v="2059-01-21T00:00:00"/>
    <s v="MC-17"/>
    <s v="14.88S, 102.82W"/>
    <n v="181"/>
    <n v="6006"/>
    <n v="0"/>
    <x v="20"/>
    <s v="Mariner 20"/>
    <n v="2055"/>
    <x v="3"/>
    <x v="6"/>
  </r>
  <r>
    <n v="74"/>
    <d v="2073-06-17T00:00:00"/>
    <s v="MC-12"/>
    <s v="18.57N, 19.06E"/>
    <n v="65"/>
    <n v="629"/>
    <n v="629"/>
    <x v="11"/>
    <s v="Rosetta 21"/>
    <n v="2071"/>
    <x v="24"/>
    <x v="1"/>
  </r>
  <r>
    <n v="17"/>
    <d v="2059-05-04T00:00:00"/>
    <s v="MC-14"/>
    <s v="3.78N, 110.06E"/>
    <n v="157"/>
    <n v="3764"/>
    <n v="0"/>
    <x v="1"/>
    <s v="Viking 8"/>
    <n v="2054"/>
    <x v="3"/>
    <x v="3"/>
  </r>
  <r>
    <n v="28"/>
    <d v="2060-06-07T00:00:00"/>
    <s v="MC-25"/>
    <s v="61.72S, 83.02W"/>
    <n v="7"/>
    <n v="2461"/>
    <n v="2461"/>
    <x v="16"/>
    <s v="Deimos 3"/>
    <n v="2058"/>
    <x v="14"/>
    <x v="1"/>
  </r>
  <r>
    <n v="84"/>
    <d v="2070-11-09T00:00:00"/>
    <s v="MC-07"/>
    <s v="43.11N, 135.34E"/>
    <n v="169"/>
    <n v="5255"/>
    <n v="0"/>
    <x v="4"/>
    <s v="Phoenix 12"/>
    <n v="2069"/>
    <x v="10"/>
    <x v="4"/>
  </r>
  <r>
    <n v="51"/>
    <d v="2066-06-02T00:00:00"/>
    <s v="MC-26"/>
    <s v="46.94S, 42.27W"/>
    <n v="85"/>
    <n v="2324"/>
    <n v="2324"/>
    <x v="13"/>
    <s v="Opportunity 3"/>
    <n v="2064"/>
    <x v="17"/>
    <x v="1"/>
  </r>
  <r>
    <n v="40"/>
    <d v="2064-04-26T00:00:00"/>
    <s v="MC-23"/>
    <s v="18.58S, 155.98E"/>
    <n v="292"/>
    <n v="7052"/>
    <n v="0"/>
    <x v="6"/>
    <s v="Spirit 1"/>
    <n v="2062"/>
    <x v="15"/>
    <x v="1"/>
  </r>
  <r>
    <n v="17"/>
    <d v="2057-12-02T00:00:00"/>
    <s v="MC-06"/>
    <s v="37.32N, 109.59E"/>
    <n v="25"/>
    <n v="6006"/>
    <n v="6006"/>
    <x v="8"/>
    <s v="Viking 8"/>
    <n v="2054"/>
    <x v="16"/>
    <x v="5"/>
  </r>
  <r>
    <n v="84"/>
    <d v="2072-06-18T00:00:00"/>
    <s v="MC-07"/>
    <s v="52.02N, 137.06E"/>
    <n v="11"/>
    <n v="2880"/>
    <n v="2880"/>
    <x v="4"/>
    <s v="Phoenix 12"/>
    <n v="2069"/>
    <x v="5"/>
    <x v="5"/>
  </r>
  <r>
    <n v="60"/>
    <d v="2073-03-20T00:00:00"/>
    <s v="MC-26"/>
    <s v="62.39S, 25.60W"/>
    <n v="252"/>
    <n v="12178"/>
    <n v="0"/>
    <x v="13"/>
    <s v="Opportunity 18"/>
    <n v="2069"/>
    <x v="24"/>
    <x v="6"/>
  </r>
  <r>
    <n v="27"/>
    <d v="2056-06-25T00:00:00"/>
    <s v="MC-30"/>
    <s v="73.84S, 93.34E"/>
    <n v="48"/>
    <n v="20205"/>
    <n v="20205"/>
    <x v="15"/>
    <s v="Phobos 6"/>
    <n v="2054"/>
    <x v="1"/>
    <x v="1"/>
  </r>
  <r>
    <n v="52"/>
    <d v="2071-10-07T00:00:00"/>
    <s v="MC-09"/>
    <s v="14.77N, 126.93W"/>
    <n v="231"/>
    <n v="2188"/>
    <n v="0"/>
    <x v="5"/>
    <s v="Opportunity 4"/>
    <n v="2065"/>
    <x v="19"/>
    <x v="7"/>
  </r>
  <r>
    <n v="44"/>
    <d v="2069-07-11T00:00:00"/>
    <s v="MC-07"/>
    <s v="53.99N, 135.77E"/>
    <n v="48"/>
    <n v="8519"/>
    <n v="8519"/>
    <x v="4"/>
    <s v="Spirit 11"/>
    <n v="2064"/>
    <x v="12"/>
    <x v="3"/>
  </r>
  <r>
    <n v="69"/>
    <d v="2074-01-21T00:00:00"/>
    <s v="MC-01"/>
    <s v="68.22N, 150.15E"/>
    <n v="12"/>
    <n v="41937"/>
    <n v="41937"/>
    <x v="19"/>
    <s v="Rosetta 13"/>
    <n v="2069"/>
    <x v="11"/>
    <x v="3"/>
  </r>
  <r>
    <n v="60"/>
    <d v="2071-10-29T00:00:00"/>
    <s v="MC-26"/>
    <s v="51.20S, 45.10W"/>
    <n v="25"/>
    <n v="45837"/>
    <n v="45837"/>
    <x v="13"/>
    <s v="Opportunity 18"/>
    <n v="2069"/>
    <x v="19"/>
    <x v="1"/>
  </r>
  <r>
    <n v="26"/>
    <d v="2057-08-09T00:00:00"/>
    <s v="MC-28"/>
    <s v="54.64S, 78.36E"/>
    <n v="37"/>
    <n v="9074"/>
    <n v="9074"/>
    <x v="18"/>
    <s v="Phobos 5"/>
    <n v="2054"/>
    <x v="16"/>
    <x v="5"/>
  </r>
  <r>
    <n v="70"/>
    <d v="2071-07-11T00:00:00"/>
    <s v="MC-19"/>
    <s v="16.87S, 42.88W"/>
    <n v="45"/>
    <n v="11382"/>
    <n v="11382"/>
    <x v="14"/>
    <s v="Rosetta 14"/>
    <n v="2069"/>
    <x v="19"/>
    <x v="1"/>
  </r>
  <r>
    <n v="85"/>
    <d v="2075-09-24T00:00:00"/>
    <s v="MC-13"/>
    <s v="18.93N, 84.83E"/>
    <n v="631"/>
    <n v="6409"/>
    <n v="0"/>
    <x v="0"/>
    <s v="Phoenix 13"/>
    <n v="2070"/>
    <x v="2"/>
    <x v="3"/>
  </r>
  <r>
    <n v="44"/>
    <d v="2066-12-23T00:00:00"/>
    <s v="MC-01"/>
    <s v="79.72N, 124.88E"/>
    <n v="572"/>
    <n v="4235"/>
    <n v="0"/>
    <x v="19"/>
    <s v="Spirit 11"/>
    <n v="2064"/>
    <x v="17"/>
    <x v="1"/>
  </r>
  <r>
    <n v="2"/>
    <d v="2057-03-19T00:00:00"/>
    <s v="MC-14"/>
    <s v="11.36N, 94.70E"/>
    <n v="128"/>
    <n v="5436"/>
    <n v="0"/>
    <x v="1"/>
    <s v="Mariner 6"/>
    <n v="2050"/>
    <x v="16"/>
    <x v="0"/>
  </r>
  <r>
    <n v="10"/>
    <d v="2061-06-29T00:00:00"/>
    <s v="MC-26"/>
    <s v="46.65S, 41.90W"/>
    <n v="120"/>
    <n v="5436"/>
    <n v="0"/>
    <x v="13"/>
    <s v="Mariner 15"/>
    <n v="2054"/>
    <x v="0"/>
    <x v="0"/>
  </r>
  <r>
    <n v="98"/>
    <d v="2074-01-13T00:00:00"/>
    <s v="MC-28"/>
    <s v="55.24S, 95.80E"/>
    <n v="1270"/>
    <n v="8000"/>
    <n v="0"/>
    <x v="18"/>
    <s v="Perseverance 5"/>
    <n v="2070"/>
    <x v="11"/>
    <x v="6"/>
  </r>
  <r>
    <n v="56"/>
    <d v="2070-02-13T00:00:00"/>
    <s v="MC-26"/>
    <s v="48.97S, 54.92W"/>
    <n v="72"/>
    <n v="7512"/>
    <n v="7512"/>
    <x v="13"/>
    <s v="Opportunity 10"/>
    <n v="2067"/>
    <x v="10"/>
    <x v="5"/>
  </r>
  <r>
    <n v="42"/>
    <d v="2071-08-10T00:00:00"/>
    <s v="MC-07"/>
    <s v="41.02N, 154.89E"/>
    <n v="47"/>
    <n v="4076"/>
    <n v="4076"/>
    <x v="4"/>
    <s v="Spirit 6"/>
    <n v="2063"/>
    <x v="19"/>
    <x v="8"/>
  </r>
  <r>
    <n v="37"/>
    <d v="2062-04-08T00:00:00"/>
    <s v="MC-22"/>
    <s v="3.96S, 132.70E"/>
    <n v="631"/>
    <n v="4235"/>
    <n v="0"/>
    <x v="9"/>
    <s v="Pathfinder 5"/>
    <n v="2061"/>
    <x v="20"/>
    <x v="4"/>
  </r>
  <r>
    <n v="99"/>
    <d v="2075-03-14T00:00:00"/>
    <s v="MC-05"/>
    <s v="46.71N, 16.79E"/>
    <n v="169"/>
    <n v="10654"/>
    <n v="0"/>
    <x v="2"/>
    <s v="Perseverance 6"/>
    <n v="2070"/>
    <x v="2"/>
    <x v="3"/>
  </r>
  <r>
    <n v="53"/>
    <d v="2068-09-24T00:00:00"/>
    <s v="MC-30"/>
    <s v="66.43S, 165.49W"/>
    <n v="72"/>
    <n v="27536"/>
    <n v="27536"/>
    <x v="15"/>
    <s v="Opportunity 5"/>
    <n v="2065"/>
    <x v="18"/>
    <x v="5"/>
  </r>
  <r>
    <n v="10"/>
    <d v="2061-10-03T00:00:00"/>
    <s v="MC-18"/>
    <s v="2.93S, 61.46W"/>
    <n v="133"/>
    <n v="3612"/>
    <n v="0"/>
    <x v="25"/>
    <s v="Mariner 15"/>
    <n v="2054"/>
    <x v="0"/>
    <x v="0"/>
  </r>
  <r>
    <n v="95"/>
    <d v="2068-01-05T00:00:00"/>
    <s v="MC-10"/>
    <s v="19.17N, 80.26W"/>
    <n v="1270"/>
    <n v="1138"/>
    <n v="0"/>
    <x v="23"/>
    <s v="Dawn 6"/>
    <n v="2067"/>
    <x v="18"/>
    <x v="4"/>
  </r>
  <r>
    <n v="69"/>
    <d v="2070-02-16T00:00:00"/>
    <s v="MC-01"/>
    <s v="74.32N, 178.71E"/>
    <n v="113"/>
    <n v="35789"/>
    <n v="0"/>
    <x v="19"/>
    <s v="Rosetta 13"/>
    <n v="2069"/>
    <x v="10"/>
    <x v="4"/>
  </r>
  <r>
    <n v="56"/>
    <d v="2074-06-07T00:00:00"/>
    <s v="MC-25"/>
    <s v="53.44S, 70.15W"/>
    <n v="231"/>
    <n v="6205"/>
    <n v="0"/>
    <x v="16"/>
    <s v="Opportunity 10"/>
    <n v="2067"/>
    <x v="11"/>
    <x v="0"/>
  </r>
  <r>
    <n v="23"/>
    <d v="2055-11-13T00:00:00"/>
    <s v="MC-16"/>
    <s v="4.91S, 165.71W"/>
    <n v="252"/>
    <n v="4902"/>
    <n v="0"/>
    <x v="21"/>
    <s v="Phobos 2"/>
    <n v="2053"/>
    <x v="9"/>
    <x v="1"/>
  </r>
  <r>
    <n v="100"/>
    <d v="2073-11-29T00:00:00"/>
    <s v="MC-24"/>
    <s v="55.21S, 164.80W"/>
    <n v="128"/>
    <n v="5812"/>
    <n v="0"/>
    <x v="10"/>
    <s v="Perseverance 7"/>
    <n v="2070"/>
    <x v="24"/>
    <x v="5"/>
  </r>
  <r>
    <n v="46"/>
    <d v="2066-04-26T00:00:00"/>
    <s v="MC-30"/>
    <s v="66.13S, 124.05W"/>
    <n v="14"/>
    <n v="1526"/>
    <n v="1526"/>
    <x v="15"/>
    <s v="Spirit 13"/>
    <n v="2065"/>
    <x v="17"/>
    <x v="4"/>
  </r>
  <r>
    <n v="44"/>
    <d v="2070-04-16T00:00:00"/>
    <s v="MC-06"/>
    <s v="62.60N, 116.71E"/>
    <n v="48"/>
    <n v="1010"/>
    <n v="1010"/>
    <x v="8"/>
    <s v="Spirit 11"/>
    <n v="2064"/>
    <x v="10"/>
    <x v="7"/>
  </r>
  <r>
    <n v="47"/>
    <d v="2069-02-14T00:00:00"/>
    <s v="MC-04"/>
    <s v="40.40N, 17.78W"/>
    <n v="48"/>
    <n v="8519"/>
    <n v="8519"/>
    <x v="7"/>
    <s v="Spirit 14"/>
    <n v="2065"/>
    <x v="12"/>
    <x v="6"/>
  </r>
  <r>
    <n v="41"/>
    <d v="2066-01-03T00:00:00"/>
    <s v="MC-01"/>
    <s v="82.37N, 17.32E"/>
    <n v="11"/>
    <n v="7279"/>
    <n v="7279"/>
    <x v="19"/>
    <s v="Spirit 5"/>
    <n v="2063"/>
    <x v="17"/>
    <x v="5"/>
  </r>
  <r>
    <n v="56"/>
    <d v="2073-09-30T00:00:00"/>
    <s v="MC-25"/>
    <s v="33.05S, 91.51W"/>
    <n v="241"/>
    <n v="15109"/>
    <n v="0"/>
    <x v="16"/>
    <s v="Opportunity 10"/>
    <n v="2067"/>
    <x v="24"/>
    <x v="7"/>
  </r>
  <r>
    <n v="35"/>
    <d v="2064-04-25T00:00:00"/>
    <s v="MC-17"/>
    <s v="9.01S, 98.40W"/>
    <n v="109"/>
    <n v="1138"/>
    <n v="0"/>
    <x v="20"/>
    <s v="Pathfinder 2"/>
    <n v="2060"/>
    <x v="15"/>
    <x v="6"/>
  </r>
  <r>
    <n v="66"/>
    <d v="2071-10-20T00:00:00"/>
    <s v="MC-15"/>
    <s v="9.52N, 141.22E"/>
    <n v="572"/>
    <n v="2739"/>
    <n v="0"/>
    <x v="12"/>
    <s v="Rosetta 9"/>
    <n v="2067"/>
    <x v="19"/>
    <x v="6"/>
  </r>
  <r>
    <n v="2"/>
    <d v="2055-04-24T00:00:00"/>
    <s v="MC-14"/>
    <s v="4.01N, 131.70E"/>
    <n v="90"/>
    <n v="1656"/>
    <n v="1656"/>
    <x v="1"/>
    <s v="Mariner 6"/>
    <n v="2050"/>
    <x v="9"/>
    <x v="3"/>
  </r>
  <r>
    <n v="32"/>
    <d v="2064-05-26T00:00:00"/>
    <s v="MC-25"/>
    <s v="50.30S, 110.25W"/>
    <n v="117"/>
    <n v="4563"/>
    <n v="0"/>
    <x v="16"/>
    <s v="Deimos 11"/>
    <n v="2059"/>
    <x v="15"/>
    <x v="3"/>
  </r>
  <r>
    <n v="5"/>
    <d v="2057-08-23T00:00:00"/>
    <s v="MC-21"/>
    <s v="20.22S, 51.84E"/>
    <n v="57"/>
    <n v="6618"/>
    <n v="6618"/>
    <x v="27"/>
    <s v="Mariner 10"/>
    <n v="2051"/>
    <x v="16"/>
    <x v="7"/>
  </r>
  <r>
    <n v="98"/>
    <d v="2072-01-11T00:00:00"/>
    <s v="MC-28"/>
    <s v="45.28S, 68.42E"/>
    <n v="45"/>
    <n v="16330"/>
    <n v="16330"/>
    <x v="18"/>
    <s v="Perseverance 5"/>
    <n v="2070"/>
    <x v="5"/>
    <x v="1"/>
  </r>
  <r>
    <n v="53"/>
    <d v="2068-04-30T00:00:00"/>
    <s v="MC-30"/>
    <s v="69.66S, 171.95W"/>
    <n v="447"/>
    <n v="756"/>
    <n v="0"/>
    <x v="15"/>
    <s v="Opportunity 5"/>
    <n v="2065"/>
    <x v="18"/>
    <x v="5"/>
  </r>
  <r>
    <n v="18"/>
    <d v="2060-01-29T00:00:00"/>
    <s v="MC-23"/>
    <s v="13.20S, 166.03E"/>
    <n v="77"/>
    <n v="3313"/>
    <n v="3313"/>
    <x v="6"/>
    <s v="Viking 10"/>
    <n v="2055"/>
    <x v="14"/>
    <x v="3"/>
  </r>
  <r>
    <n v="99"/>
    <d v="2073-10-30T00:00:00"/>
    <s v="MC-05"/>
    <s v="52.91N, 5.26E"/>
    <n v="572"/>
    <n v="101649"/>
    <n v="0"/>
    <x v="2"/>
    <s v="Perseverance 6"/>
    <n v="2070"/>
    <x v="24"/>
    <x v="5"/>
  </r>
  <r>
    <n v="66"/>
    <d v="2069-08-28T00:00:00"/>
    <s v="MC-15"/>
    <s v="24.02N, 160.54E"/>
    <n v="221"/>
    <n v="4398"/>
    <n v="0"/>
    <x v="12"/>
    <s v="Rosetta 9"/>
    <n v="2067"/>
    <x v="12"/>
    <x v="1"/>
  </r>
  <r>
    <n v="55"/>
    <d v="2069-10-14T00:00:00"/>
    <s v="MC-07"/>
    <s v="54.00N, 165.23E"/>
    <n v="124"/>
    <n v="2188"/>
    <n v="0"/>
    <x v="4"/>
    <s v="Opportunity 7"/>
    <n v="2066"/>
    <x v="12"/>
    <x v="5"/>
  </r>
  <r>
    <n v="47"/>
    <d v="2069-09-01T00:00:00"/>
    <s v="MC-11"/>
    <s v="23.65N, 7.20W"/>
    <n v="100"/>
    <n v="8000"/>
    <n v="8000"/>
    <x v="22"/>
    <s v="Spirit 14"/>
    <n v="2065"/>
    <x v="12"/>
    <x v="6"/>
  </r>
  <r>
    <n v="27"/>
    <d v="2055-09-20T00:00:00"/>
    <s v="MC-30"/>
    <s v="72.95S, 109.50E"/>
    <n v="93"/>
    <n v="10654"/>
    <n v="10654"/>
    <x v="15"/>
    <s v="Phobos 6"/>
    <n v="2054"/>
    <x v="9"/>
    <x v="4"/>
  </r>
  <r>
    <n v="32"/>
    <d v="2066-02-26T00:00:00"/>
    <s v="MC-25"/>
    <s v="61.44S, 118.07W"/>
    <n v="50"/>
    <n v="27536"/>
    <n v="27536"/>
    <x v="16"/>
    <s v="Deimos 11"/>
    <n v="2059"/>
    <x v="17"/>
    <x v="0"/>
  </r>
  <r>
    <n v="27"/>
    <d v="2060-09-12T00:00:00"/>
    <s v="MC-29"/>
    <s v="55.87S, 121.29E"/>
    <n v="389"/>
    <n v="2188"/>
    <n v="0"/>
    <x v="3"/>
    <s v="Phobos 6"/>
    <n v="2054"/>
    <x v="14"/>
    <x v="7"/>
  </r>
  <r>
    <n v="47"/>
    <d v="2069-10-30T00:00:00"/>
    <s v="MC-11"/>
    <s v="5.80N, 2.08W"/>
    <n v="57"/>
    <n v="2599"/>
    <n v="2599"/>
    <x v="22"/>
    <s v="Spirit 14"/>
    <n v="2065"/>
    <x v="12"/>
    <x v="6"/>
  </r>
  <r>
    <n v="87"/>
    <d v="2072-05-10T00:00:00"/>
    <s v="MC-26"/>
    <s v="47.86S, 12.76W"/>
    <n v="157"/>
    <n v="8255"/>
    <n v="0"/>
    <x v="13"/>
    <s v="Phoenix 17"/>
    <n v="2071"/>
    <x v="5"/>
    <x v="4"/>
  </r>
  <r>
    <n v="52"/>
    <d v="2067-02-05T00:00:00"/>
    <s v="MC-09"/>
    <s v="1.03N, 122.62W"/>
    <n v="120"/>
    <n v="3313"/>
    <n v="0"/>
    <x v="5"/>
    <s v="Opportunity 4"/>
    <n v="2065"/>
    <x v="8"/>
    <x v="1"/>
  </r>
  <r>
    <n v="76"/>
    <d v="2075-03-11T00:00:00"/>
    <s v="MC-01"/>
    <s v="68.16N, 168.04E"/>
    <n v="70"/>
    <n v="20205"/>
    <n v="20205"/>
    <x v="19"/>
    <s v="Rosetta 25"/>
    <n v="2072"/>
    <x v="2"/>
    <x v="5"/>
  </r>
  <r>
    <n v="77"/>
    <d v="2075-06-19T00:00:00"/>
    <s v="MC-28"/>
    <s v="37.43S, 101.92E"/>
    <n v="188"/>
    <n v="2599"/>
    <n v="0"/>
    <x v="18"/>
    <s v="Rosetta 27"/>
    <n v="2073"/>
    <x v="2"/>
    <x v="1"/>
  </r>
  <r>
    <n v="51"/>
    <d v="2066-11-01T00:00:00"/>
    <s v="MC-26"/>
    <s v="55.79S, 52.27W"/>
    <n v="75"/>
    <n v="4235"/>
    <n v="4235"/>
    <x v="13"/>
    <s v="Opportunity 3"/>
    <n v="2064"/>
    <x v="17"/>
    <x v="1"/>
  </r>
  <r>
    <n v="26"/>
    <d v="2057-09-17T00:00:00"/>
    <s v="MC-28"/>
    <s v="58.07S, 63.14E"/>
    <n v="41"/>
    <n v="21171"/>
    <n v="21171"/>
    <x v="18"/>
    <s v="Phobos 5"/>
    <n v="2054"/>
    <x v="16"/>
    <x v="5"/>
  </r>
  <r>
    <n v="8"/>
    <d v="2056-02-21T00:00:00"/>
    <s v="MC-30"/>
    <s v="73.08S, 7.77E"/>
    <n v="22"/>
    <n v="101649"/>
    <n v="101649"/>
    <x v="15"/>
    <s v="Mariner 13"/>
    <n v="2053"/>
    <x v="1"/>
    <x v="5"/>
  </r>
  <r>
    <n v="55"/>
    <d v="2068-06-06T00:00:00"/>
    <s v="MC-07"/>
    <s v="51.26N, 143.07E"/>
    <n v="34"/>
    <n v="7052"/>
    <n v="7052"/>
    <x v="4"/>
    <s v="Opportunity 7"/>
    <n v="2066"/>
    <x v="18"/>
    <x v="1"/>
  </r>
  <r>
    <n v="100"/>
    <d v="2073-01-23T00:00:00"/>
    <s v="MC-30"/>
    <s v="68.68S, 153.32W"/>
    <n v="24"/>
    <n v="15700"/>
    <n v="15700"/>
    <x v="15"/>
    <s v="Perseverance 7"/>
    <n v="2070"/>
    <x v="24"/>
    <x v="5"/>
  </r>
  <r>
    <n v="7"/>
    <d v="2054-01-16T00:00:00"/>
    <s v="MC-04"/>
    <s v="45.33N, 54.94W"/>
    <n v="277"/>
    <n v="10654"/>
    <n v="0"/>
    <x v="7"/>
    <s v="Mariner 12"/>
    <n v="2053"/>
    <x v="21"/>
    <x v="4"/>
  </r>
  <r>
    <n v="38"/>
    <d v="2065-05-20T00:00:00"/>
    <s v="MC-01"/>
    <s v="84.03N, 108.21W"/>
    <n v="181"/>
    <n v="26004"/>
    <n v="0"/>
    <x v="19"/>
    <s v="Pathfinder 7"/>
    <n v="2062"/>
    <x v="13"/>
    <x v="5"/>
  </r>
  <r>
    <n v="86"/>
    <d v="2072-01-26T00:00:00"/>
    <s v="MC-07"/>
    <s v="53.44N, 137.48E"/>
    <n v="15"/>
    <n v="16330"/>
    <n v="16330"/>
    <x v="4"/>
    <s v="Phoenix 16"/>
    <n v="2071"/>
    <x v="5"/>
    <x v="4"/>
  </r>
  <r>
    <n v="62"/>
    <d v="2067-10-24T00:00:00"/>
    <s v="MC-20"/>
    <s v="5.31S, 43.37E"/>
    <n v="93"/>
    <n v="4076"/>
    <n v="4076"/>
    <x v="26"/>
    <s v="Rosetta 1"/>
    <n v="2065"/>
    <x v="8"/>
    <x v="1"/>
  </r>
  <r>
    <n v="47"/>
    <d v="2072-07-30T00:00:00"/>
    <s v="MC-11"/>
    <s v="28.58N, 26.57W"/>
    <n v="77"/>
    <n v="14551"/>
    <n v="14551"/>
    <x v="22"/>
    <s v="Spirit 14"/>
    <n v="2065"/>
    <x v="5"/>
    <x v="0"/>
  </r>
  <r>
    <n v="11"/>
    <d v="2057-04-10T00:00:00"/>
    <s v="MC-26"/>
    <s v="56.00S, 16.07W"/>
    <n v="59"/>
    <n v="9366"/>
    <n v="9366"/>
    <x v="13"/>
    <s v="Mariner 16"/>
    <n v="2055"/>
    <x v="16"/>
    <x v="1"/>
  </r>
  <r>
    <n v="6"/>
    <d v="2055-04-01T00:00:00"/>
    <s v="MC-01"/>
    <s v="82.04N, 145.25E"/>
    <n v="1057"/>
    <n v="38630"/>
    <n v="0"/>
    <x v="19"/>
    <s v="Mariner 11"/>
    <n v="2052"/>
    <x v="9"/>
    <x v="5"/>
  </r>
  <r>
    <n v="62"/>
    <d v="2067-02-03T00:00:00"/>
    <s v="MC-20"/>
    <s v="20.79S, 12.79E"/>
    <n v="482"/>
    <n v="13054"/>
    <n v="0"/>
    <x v="26"/>
    <s v="Rosetta 1"/>
    <n v="2065"/>
    <x v="8"/>
    <x v="1"/>
  </r>
  <r>
    <n v="38"/>
    <d v="2066-04-15T00:00:00"/>
    <s v="MC-01"/>
    <s v="89.96N, 116.64W"/>
    <n v="27"/>
    <n v="3919"/>
    <n v="3919"/>
    <x v="19"/>
    <s v="Pathfinder 7"/>
    <n v="2062"/>
    <x v="17"/>
    <x v="6"/>
  </r>
  <r>
    <n v="2"/>
    <d v="2057-07-20T00:00:00"/>
    <s v="MC-14"/>
    <s v="7.14N, 118.72E"/>
    <n v="117"/>
    <n v="2324"/>
    <n v="0"/>
    <x v="1"/>
    <s v="Mariner 6"/>
    <n v="2050"/>
    <x v="16"/>
    <x v="0"/>
  </r>
  <r>
    <n v="95"/>
    <d v="2068-02-20T00:00:00"/>
    <s v="MC-10"/>
    <s v="22.63N, 88.71W"/>
    <n v="34"/>
    <n v="4398"/>
    <n v="4398"/>
    <x v="23"/>
    <s v="Dawn 6"/>
    <n v="2067"/>
    <x v="18"/>
    <x v="4"/>
  </r>
  <r>
    <n v="5"/>
    <d v="2056-05-23T00:00:00"/>
    <s v="MC-13"/>
    <s v="15.21N, 46.95E"/>
    <n v="572"/>
    <n v="7512"/>
    <n v="0"/>
    <x v="0"/>
    <s v="Mariner 10"/>
    <n v="2051"/>
    <x v="1"/>
    <x v="3"/>
  </r>
  <r>
    <n v="6"/>
    <d v="2054-08-31T00:00:00"/>
    <s v="MC-07"/>
    <s v="63.70N, 154.16E"/>
    <n v="113"/>
    <n v="9074"/>
    <n v="0"/>
    <x v="4"/>
    <s v="Mariner 11"/>
    <n v="2052"/>
    <x v="21"/>
    <x v="1"/>
  </r>
  <r>
    <n v="90"/>
    <d v="2074-03-03T00:00:00"/>
    <s v="MC-30"/>
    <s v="69.57S, 165.09W"/>
    <n v="37"/>
    <n v="8255"/>
    <n v="8255"/>
    <x v="15"/>
    <s v="Phoenix 23"/>
    <n v="2072"/>
    <x v="11"/>
    <x v="1"/>
  </r>
  <r>
    <n v="72"/>
    <d v="2074-04-20T00:00:00"/>
    <s v="MC-17"/>
    <s v="16.06S, 116.37W"/>
    <n v="482"/>
    <n v="1138"/>
    <n v="0"/>
    <x v="20"/>
    <s v="Rosetta 16"/>
    <n v="2071"/>
    <x v="11"/>
    <x v="5"/>
  </r>
  <r>
    <n v="57"/>
    <d v="2069-06-08T00:00:00"/>
    <s v="MC-25"/>
    <s v="51.21S, 107.89W"/>
    <n v="905"/>
    <n v="3919"/>
    <n v="0"/>
    <x v="16"/>
    <s v="Opportunity 13"/>
    <n v="2067"/>
    <x v="12"/>
    <x v="1"/>
  </r>
  <r>
    <n v="34"/>
    <d v="2062-08-15T00:00:00"/>
    <s v="MC-14"/>
    <s v="17.62N, 104.23E"/>
    <n v="20"/>
    <n v="9985"/>
    <n v="9985"/>
    <x v="1"/>
    <s v="Deimos 14"/>
    <n v="2060"/>
    <x v="20"/>
    <x v="1"/>
  </r>
  <r>
    <n v="23"/>
    <d v="2055-08-10T00:00:00"/>
    <s v="MC-16"/>
    <s v="4.88S, 152.42W"/>
    <n v="181"/>
    <n v="1920"/>
    <n v="0"/>
    <x v="21"/>
    <s v="Phobos 2"/>
    <n v="2053"/>
    <x v="9"/>
    <x v="1"/>
  </r>
  <r>
    <n v="35"/>
    <d v="2063-05-08T00:00:00"/>
    <s v="MC-17"/>
    <s v="10.56S, 96.82W"/>
    <n v="45"/>
    <n v="4563"/>
    <n v="4563"/>
    <x v="20"/>
    <s v="Pathfinder 2"/>
    <n v="2060"/>
    <x v="23"/>
    <x v="5"/>
  </r>
  <r>
    <n v="86"/>
    <d v="2076-05-26T00:00:00"/>
    <s v="MC-01"/>
    <s v="84.43N, 112.73E"/>
    <n v="277"/>
    <n v="4563"/>
    <n v="0"/>
    <x v="19"/>
    <s v="Phoenix 16"/>
    <n v="2071"/>
    <x v="6"/>
    <x v="3"/>
  </r>
  <r>
    <n v="89"/>
    <d v="2077-06-22T00:00:00"/>
    <s v="MC-25"/>
    <s v="58.82S, 116.03W"/>
    <n v="85"/>
    <n v="4235"/>
    <n v="4235"/>
    <x v="16"/>
    <s v="Phoenix 22"/>
    <n v="2072"/>
    <x v="25"/>
    <x v="3"/>
  </r>
  <r>
    <n v="75"/>
    <d v="2075-09-11T00:00:00"/>
    <s v="MC-22"/>
    <s v="25.97S, 110.38E"/>
    <n v="72"/>
    <n v="7052"/>
    <n v="7052"/>
    <x v="9"/>
    <s v="Rosetta 22"/>
    <n v="2071"/>
    <x v="2"/>
    <x v="6"/>
  </r>
  <r>
    <n v="34"/>
    <d v="2062-07-09T00:00:00"/>
    <s v="MC-14"/>
    <s v="28.66N, 129.88E"/>
    <n v="163"/>
    <n v="7512"/>
    <n v="0"/>
    <x v="1"/>
    <s v="Deimos 14"/>
    <n v="2060"/>
    <x v="20"/>
    <x v="1"/>
  </r>
  <r>
    <n v="45"/>
    <d v="2067-02-21T00:00:00"/>
    <s v="MC-13"/>
    <s v="11.95N, 54.24E"/>
    <n v="169"/>
    <n v="1267"/>
    <n v="0"/>
    <x v="0"/>
    <s v="Spirit 12"/>
    <n v="2064"/>
    <x v="8"/>
    <x v="5"/>
  </r>
  <r>
    <n v="5"/>
    <d v="2059-07-25T00:00:00"/>
    <s v="MC-13"/>
    <s v="28.42N, 70.00E"/>
    <n v="36"/>
    <n v="2461"/>
    <n v="2461"/>
    <x v="0"/>
    <s v="Mariner 10"/>
    <n v="2051"/>
    <x v="3"/>
    <x v="8"/>
  </r>
  <r>
    <n v="28"/>
    <d v="2062-07-06T00:00:00"/>
    <s v="MC-30"/>
    <s v="84.10S, 72.39W"/>
    <n v="9"/>
    <n v="1010"/>
    <n v="1010"/>
    <x v="15"/>
    <s v="Deimos 3"/>
    <n v="2058"/>
    <x v="20"/>
    <x v="6"/>
  </r>
  <r>
    <n v="66"/>
    <d v="2072-04-05T00:00:00"/>
    <s v="MC-15"/>
    <s v="21.16N, 154.95E"/>
    <n v="572"/>
    <n v="6006"/>
    <n v="0"/>
    <x v="12"/>
    <s v="Rosetta 9"/>
    <n v="2067"/>
    <x v="5"/>
    <x v="3"/>
  </r>
  <r>
    <n v="76"/>
    <d v="2078-07-07T00:00:00"/>
    <s v="MC-02"/>
    <s v="64.43N, 179.76W"/>
    <n v="109"/>
    <n v="1267"/>
    <n v="0"/>
    <x v="29"/>
    <s v="Rosetta 25"/>
    <n v="2072"/>
    <x v="28"/>
    <x v="7"/>
  </r>
  <r>
    <n v="61"/>
    <d v="2073-11-25T00:00:00"/>
    <s v="MC-30"/>
    <s v="81.26S, 23.33W"/>
    <n v="90"/>
    <n v="84631"/>
    <n v="84631"/>
    <x v="15"/>
    <s v="Opportunity 19"/>
    <n v="2069"/>
    <x v="24"/>
    <x v="6"/>
  </r>
  <r>
    <n v="95"/>
    <d v="2073-08-01T00:00:00"/>
    <s v="MC-17"/>
    <s v="9.03S, 101.71W"/>
    <n v="120"/>
    <n v="2324"/>
    <n v="0"/>
    <x v="20"/>
    <s v="Dawn 6"/>
    <n v="2067"/>
    <x v="24"/>
    <x v="7"/>
  </r>
  <r>
    <n v="66"/>
    <d v="2069-07-16T00:00:00"/>
    <s v="MC-14"/>
    <s v="23.58N, 128.57E"/>
    <n v="36"/>
    <n v="11771"/>
    <n v="11771"/>
    <x v="1"/>
    <s v="Rosetta 9"/>
    <n v="2067"/>
    <x v="12"/>
    <x v="1"/>
  </r>
  <r>
    <n v="6"/>
    <d v="2053-01-30T00:00:00"/>
    <s v="MC-01"/>
    <s v="73.65N, 150.25E"/>
    <n v="113"/>
    <n v="5622"/>
    <n v="0"/>
    <x v="19"/>
    <s v="Mariner 11"/>
    <n v="2052"/>
    <x v="22"/>
    <x v="4"/>
  </r>
  <r>
    <n v="33"/>
    <d v="2061-04-10T00:00:00"/>
    <s v="MC-05"/>
    <s v="64.20N, 35.70E"/>
    <n v="70"/>
    <n v="3919"/>
    <n v="3919"/>
    <x v="2"/>
    <s v="Deimos 13"/>
    <n v="2060"/>
    <x v="0"/>
    <x v="4"/>
  </r>
  <r>
    <n v="87"/>
    <d v="2072-04-24T00:00:00"/>
    <s v="MC-26"/>
    <s v="44.26S, 18.76W"/>
    <n v="17"/>
    <n v="1920"/>
    <n v="1920"/>
    <x v="13"/>
    <s v="Phoenix 17"/>
    <n v="2071"/>
    <x v="5"/>
    <x v="4"/>
  </r>
  <r>
    <n v="44"/>
    <d v="2066-09-08T00:00:00"/>
    <s v="MC-07"/>
    <s v="46.35N, 125.24E"/>
    <n v="22"/>
    <n v="5255"/>
    <n v="5255"/>
    <x v="4"/>
    <s v="Spirit 11"/>
    <n v="2064"/>
    <x v="17"/>
    <x v="1"/>
  </r>
  <r>
    <n v="55"/>
    <d v="2072-05-21T00:00:00"/>
    <s v="MC-07"/>
    <s v="42.47N, 144.07E"/>
    <n v="45"/>
    <n v="18486"/>
    <n v="18486"/>
    <x v="4"/>
    <s v="Opportunity 7"/>
    <n v="2066"/>
    <x v="5"/>
    <x v="7"/>
  </r>
  <r>
    <n v="38"/>
    <d v="2063-06-10T00:00:00"/>
    <s v="MC-01"/>
    <s v="89.12N, 118.26W"/>
    <n v="120"/>
    <n v="7512"/>
    <n v="0"/>
    <x v="19"/>
    <s v="Pathfinder 7"/>
    <n v="2062"/>
    <x v="23"/>
    <x v="4"/>
  </r>
  <r>
    <n v="69"/>
    <d v="2075-09-16T00:00:00"/>
    <s v="MC-02"/>
    <s v="64.13N, 169.72W"/>
    <n v="45"/>
    <n v="17718"/>
    <n v="17718"/>
    <x v="29"/>
    <s v="Rosetta 13"/>
    <n v="2069"/>
    <x v="2"/>
    <x v="7"/>
  </r>
  <r>
    <n v="46"/>
    <d v="2066-11-04T00:00:00"/>
    <s v="MC-30"/>
    <s v="69.53S, 119.64W"/>
    <n v="152"/>
    <n v="10654"/>
    <n v="0"/>
    <x v="15"/>
    <s v="Spirit 13"/>
    <n v="2065"/>
    <x v="17"/>
    <x v="4"/>
  </r>
  <r>
    <n v="19"/>
    <d v="2057-10-30T00:00:00"/>
    <s v="MC-07"/>
    <s v="39.67N, 167.37E"/>
    <n v="82"/>
    <n v="7279"/>
    <n v="7279"/>
    <x v="4"/>
    <s v="Viking 13"/>
    <n v="2056"/>
    <x v="16"/>
    <x v="4"/>
  </r>
  <r>
    <n v="77"/>
    <d v="2074-05-14T00:00:00"/>
    <s v="MC-22"/>
    <s v="25.45S, 94.97E"/>
    <n v="61"/>
    <n v="14025"/>
    <n v="14025"/>
    <x v="9"/>
    <s v="Rosetta 27"/>
    <n v="2073"/>
    <x v="11"/>
    <x v="4"/>
  </r>
  <r>
    <n v="27"/>
    <d v="2056-05-28T00:00:00"/>
    <s v="MC-30"/>
    <s v="73.58S, 114.22E"/>
    <n v="106"/>
    <n v="29243"/>
    <n v="0"/>
    <x v="15"/>
    <s v="Phobos 6"/>
    <n v="2054"/>
    <x v="1"/>
    <x v="1"/>
  </r>
  <r>
    <n v="101"/>
    <d v="2072-06-27T00:00:00"/>
    <s v="MC-07"/>
    <s v="58.66N, 160.93E"/>
    <n v="24"/>
    <n v="10654"/>
    <n v="10654"/>
    <x v="4"/>
    <s v="Perseverance 8"/>
    <n v="2071"/>
    <x v="5"/>
    <x v="4"/>
  </r>
  <r>
    <n v="53"/>
    <d v="2067-04-05T00:00:00"/>
    <s v="MC-24"/>
    <s v="48.51S, 156.23W"/>
    <n v="14"/>
    <n v="1138"/>
    <n v="1138"/>
    <x v="10"/>
    <s v="Opportunity 5"/>
    <n v="2065"/>
    <x v="8"/>
    <x v="1"/>
  </r>
  <r>
    <n v="72"/>
    <d v="2072-05-28T00:00:00"/>
    <s v="MC-17"/>
    <s v="12.12S, 118.85W"/>
    <n v="85"/>
    <n v="5436"/>
    <n v="5436"/>
    <x v="20"/>
    <s v="Rosetta 16"/>
    <n v="2071"/>
    <x v="5"/>
    <x v="4"/>
  </r>
  <r>
    <n v="17"/>
    <d v="2056-09-10T00:00:00"/>
    <s v="MC-14"/>
    <s v="23.48N, 106.60E"/>
    <n v="29"/>
    <n v="1267"/>
    <n v="1267"/>
    <x v="1"/>
    <s v="Viking 8"/>
    <n v="2054"/>
    <x v="1"/>
    <x v="1"/>
  </r>
  <r>
    <n v="52"/>
    <d v="2072-08-09T00:00:00"/>
    <s v="MC-08"/>
    <s v="17.01N, 142.06W"/>
    <n v="416"/>
    <n v="629"/>
    <n v="0"/>
    <x v="28"/>
    <s v="Opportunity 4"/>
    <n v="2065"/>
    <x v="5"/>
    <x v="0"/>
  </r>
  <r>
    <n v="95"/>
    <d v="2069-04-08T00:00:00"/>
    <s v="MC-18"/>
    <s v="9.71S, 77.64W"/>
    <n v="82"/>
    <n v="2324"/>
    <n v="2324"/>
    <x v="25"/>
    <s v="Dawn 6"/>
    <n v="2067"/>
    <x v="12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79">
  <r>
    <n v="344"/>
    <n v="5622"/>
    <n v="0"/>
    <s v="Syrtis Major"/>
    <x v="0"/>
    <s v="21.27N, 90.13E"/>
    <n v="2054"/>
    <n v="2061"/>
    <n v="7"/>
    <x v="0"/>
    <x v="0"/>
  </r>
  <r>
    <n v="43"/>
    <n v="2054"/>
    <n v="2054"/>
    <s v="Amenthes"/>
    <x v="0"/>
    <s v="21.27N, 90.13E"/>
    <n v="2054"/>
    <n v="2056"/>
    <n v="2"/>
    <x v="0"/>
    <x v="0"/>
  </r>
  <r>
    <n v="9"/>
    <n v="23366"/>
    <n v="23366"/>
    <s v="Ismenius Lacus"/>
    <x v="1"/>
    <s v="27.30N, 17.48W"/>
    <n v="2065"/>
    <n v="2075"/>
    <n v="10"/>
    <x v="0"/>
    <x v="0"/>
  </r>
  <r>
    <n v="169"/>
    <n v="72463"/>
    <n v="0"/>
    <s v="Eridania"/>
    <x v="2"/>
    <s v="74.62S, 100.08E"/>
    <n v="2054"/>
    <n v="2059"/>
    <n v="5"/>
    <x v="1"/>
    <x v="1"/>
  </r>
  <r>
    <n v="96"/>
    <n v="3022"/>
    <n v="3022"/>
    <s v="Cebrenia"/>
    <x v="3"/>
    <s v="47.43N, 160.74E"/>
    <n v="2056"/>
    <n v="2058"/>
    <n v="2"/>
    <x v="0"/>
    <x v="0"/>
  </r>
  <r>
    <n v="1270"/>
    <n v="2461"/>
    <n v="0"/>
    <s v="Cebrenia"/>
    <x v="4"/>
    <s v="53.93N, 163.34E"/>
    <n v="2071"/>
    <n v="2072"/>
    <n v="1"/>
    <x v="0"/>
    <x v="0"/>
  </r>
  <r>
    <n v="45"/>
    <n v="3764"/>
    <n v="3764"/>
    <s v="Tharsis"/>
    <x v="5"/>
    <s v="6.41S, 116.10W"/>
    <n v="2055"/>
    <n v="2058"/>
    <n v="3"/>
    <x v="0"/>
    <x v="1"/>
  </r>
  <r>
    <n v="137"/>
    <n v="8000"/>
    <n v="0"/>
    <s v="Aeolis"/>
    <x v="6"/>
    <s v="42.36S, 157.15E"/>
    <n v="2068"/>
    <n v="2072"/>
    <n v="4"/>
    <x v="1"/>
    <x v="1"/>
  </r>
  <r>
    <n v="163"/>
    <n v="6006"/>
    <n v="0"/>
    <s v="Mare Acidalium"/>
    <x v="7"/>
    <s v="53.29N, 45.78W"/>
    <n v="2053"/>
    <n v="2056"/>
    <n v="3"/>
    <x v="0"/>
    <x v="0"/>
  </r>
  <r>
    <n v="252"/>
    <n v="4902"/>
    <n v="0"/>
    <s v="Casius"/>
    <x v="8"/>
    <s v="18.24N, 120.68E"/>
    <n v="2073"/>
    <n v="2076"/>
    <n v="3"/>
    <x v="0"/>
    <x v="0"/>
  </r>
  <r>
    <n v="124"/>
    <n v="1788"/>
    <n v="0"/>
    <s v="Mare Tyrrhenum"/>
    <x v="9"/>
    <s v="11.90N, 119.49E"/>
    <n v="2050"/>
    <n v="2052"/>
    <n v="2"/>
    <x v="1"/>
    <x v="0"/>
  </r>
  <r>
    <n v="482"/>
    <n v="3313"/>
    <n v="0"/>
    <s v="Phaethontis"/>
    <x v="10"/>
    <s v="59.92S, 179.01W"/>
    <n v="2062"/>
    <n v="2067"/>
    <n v="5"/>
    <x v="1"/>
    <x v="1"/>
  </r>
  <r>
    <n v="128"/>
    <n v="6832"/>
    <n v="0"/>
    <s v="Arabia"/>
    <x v="11"/>
    <s v="5.89N, 39.91E"/>
    <n v="2053"/>
    <n v="2055"/>
    <n v="2"/>
    <x v="0"/>
    <x v="0"/>
  </r>
  <r>
    <n v="88"/>
    <n v="4076"/>
    <n v="4076"/>
    <s v="Elysium"/>
    <x v="12"/>
    <s v="27.80N, 160.30E"/>
    <n v="2063"/>
    <n v="2070"/>
    <n v="7"/>
    <x v="0"/>
    <x v="0"/>
  </r>
  <r>
    <n v="103"/>
    <n v="19313"/>
    <n v="0"/>
    <s v="Argyre"/>
    <x v="13"/>
    <s v="68.17S, 21.83W"/>
    <n v="2069"/>
    <n v="2074"/>
    <n v="5"/>
    <x v="1"/>
    <x v="1"/>
  </r>
  <r>
    <n v="221"/>
    <n v="45837"/>
    <n v="0"/>
    <s v="Ismenius Lacus"/>
    <x v="14"/>
    <s v="66.19N, 33.82E"/>
    <n v="2063"/>
    <n v="2069"/>
    <n v="6"/>
    <x v="0"/>
    <x v="0"/>
  </r>
  <r>
    <n v="128"/>
    <n v="6205"/>
    <n v="0"/>
    <s v="Argyre"/>
    <x v="15"/>
    <s v="50.59S, 47.85W"/>
    <n v="2064"/>
    <n v="2065"/>
    <n v="1"/>
    <x v="1"/>
    <x v="1"/>
  </r>
  <r>
    <n v="39"/>
    <n v="14025"/>
    <n v="14025"/>
    <s v="Margaritifer Sinus"/>
    <x v="16"/>
    <s v="23.79S, 56.97W"/>
    <n v="2054"/>
    <n v="2056"/>
    <n v="2"/>
    <x v="1"/>
    <x v="1"/>
  </r>
  <r>
    <n v="631"/>
    <n v="29243"/>
    <n v="0"/>
    <s v="Argyre"/>
    <x v="17"/>
    <s v="63.27S, 66.46W"/>
    <n v="2058"/>
    <n v="2060"/>
    <n v="2"/>
    <x v="1"/>
    <x v="1"/>
  </r>
  <r>
    <n v="241"/>
    <n v="5255"/>
    <n v="0"/>
    <s v="Arabia"/>
    <x v="18"/>
    <s v="4.88N, 63.43E"/>
    <n v="2051"/>
    <n v="2055"/>
    <n v="4"/>
    <x v="0"/>
    <x v="0"/>
  </r>
  <r>
    <n v="416"/>
    <n v="7512"/>
    <n v="0"/>
    <s v="Elysium"/>
    <x v="19"/>
    <s v="37.14N, 148.66E"/>
    <n v="2066"/>
    <n v="2072"/>
    <n v="6"/>
    <x v="0"/>
    <x v="0"/>
  </r>
  <r>
    <n v="137"/>
    <n v="5255"/>
    <n v="0"/>
    <s v="Mare Australe"/>
    <x v="2"/>
    <s v="74.62S, 100.08E"/>
    <n v="2054"/>
    <n v="2064"/>
    <n v="10"/>
    <x v="1"/>
    <x v="1"/>
  </r>
  <r>
    <n v="447"/>
    <n v="5622"/>
    <n v="0"/>
    <s v="Thaumasia"/>
    <x v="20"/>
    <s v="35.35S, 72.67W"/>
    <n v="2067"/>
    <n v="2072"/>
    <n v="5"/>
    <x v="1"/>
    <x v="1"/>
  </r>
  <r>
    <n v="75"/>
    <n v="5622"/>
    <n v="5622"/>
    <s v="Phaethontis"/>
    <x v="21"/>
    <s v="70.62S, 159.12W"/>
    <n v="2065"/>
    <n v="2067"/>
    <n v="2"/>
    <x v="1"/>
    <x v="1"/>
  </r>
  <r>
    <n v="50"/>
    <n v="2188"/>
    <n v="2188"/>
    <s v="Noachis"/>
    <x v="22"/>
    <s v="57.37S, 25.45E"/>
    <n v="2053"/>
    <n v="2056"/>
    <n v="3"/>
    <x v="1"/>
    <x v="1"/>
  </r>
  <r>
    <n v="163"/>
    <n v="5255"/>
    <n v="0"/>
    <s v="Elysium"/>
    <x v="23"/>
    <s v="17.54N, 149.60E"/>
    <n v="2067"/>
    <n v="2069"/>
    <n v="2"/>
    <x v="0"/>
    <x v="0"/>
  </r>
  <r>
    <n v="65"/>
    <n v="5076"/>
    <n v="5076"/>
    <s v="Cebrenia"/>
    <x v="3"/>
    <s v="47.43N, 160.74E"/>
    <n v="2056"/>
    <n v="2057"/>
    <n v="1"/>
    <x v="0"/>
    <x v="0"/>
  </r>
  <r>
    <n v="41"/>
    <n v="2188"/>
    <n v="2188"/>
    <s v="Mare Australe"/>
    <x v="21"/>
    <s v="70.62S, 159.12W"/>
    <n v="2065"/>
    <n v="2066"/>
    <n v="1"/>
    <x v="1"/>
    <x v="1"/>
  </r>
  <r>
    <n v="264"/>
    <n v="14551"/>
    <n v="0"/>
    <s v="Argyre"/>
    <x v="24"/>
    <s v="47.77S, 28.62W"/>
    <n v="2069"/>
    <n v="2072"/>
    <n v="3"/>
    <x v="1"/>
    <x v="1"/>
  </r>
  <r>
    <n v="59"/>
    <n v="14551"/>
    <n v="14551"/>
    <s v="Hellas"/>
    <x v="25"/>
    <s v="48.64S, 67.03E"/>
    <n v="2067"/>
    <n v="2068"/>
    <n v="1"/>
    <x v="1"/>
    <x v="1"/>
  </r>
  <r>
    <n v="120"/>
    <n v="1526"/>
    <n v="0"/>
    <s v="Margaritifer Sinus"/>
    <x v="26"/>
    <s v="12.19S, 23.63W"/>
    <n v="2071"/>
    <n v="2072"/>
    <n v="1"/>
    <x v="1"/>
    <x v="1"/>
  </r>
  <r>
    <n v="572"/>
    <n v="63326"/>
    <n v="0"/>
    <s v="Mare Boreum"/>
    <x v="27"/>
    <s v="69.41N, 168.67E"/>
    <n v="2069"/>
    <n v="2074"/>
    <n v="5"/>
    <x v="0"/>
    <x v="0"/>
  </r>
  <r>
    <n v="29"/>
    <n v="9074"/>
    <n v="9074"/>
    <s v="Cebrenia"/>
    <x v="28"/>
    <s v="64.61N, 131.25E"/>
    <n v="2064"/>
    <n v="2067"/>
    <n v="3"/>
    <x v="0"/>
    <x v="0"/>
  </r>
  <r>
    <n v="52"/>
    <n v="7512"/>
    <n v="7512"/>
    <s v="Cebrenia"/>
    <x v="29"/>
    <s v="75.84N, 122.24E"/>
    <n v="2071"/>
    <n v="2074"/>
    <n v="3"/>
    <x v="0"/>
    <x v="0"/>
  </r>
  <r>
    <n v="204"/>
    <n v="7052"/>
    <n v="0"/>
    <s v="Hellas"/>
    <x v="30"/>
    <s v="51.10S, 71.36E"/>
    <n v="2056"/>
    <n v="2059"/>
    <n v="3"/>
    <x v="1"/>
    <x v="1"/>
  </r>
  <r>
    <n v="157"/>
    <n v="2880"/>
    <n v="0"/>
    <s v="Cebrenia"/>
    <x v="27"/>
    <s v="69.41N, 168.67E"/>
    <n v="2069"/>
    <n v="2074"/>
    <n v="5"/>
    <x v="0"/>
    <x v="0"/>
  </r>
  <r>
    <n v="93"/>
    <n v="8000"/>
    <n v="8000"/>
    <s v="Mare Boreum"/>
    <x v="31"/>
    <s v="66.67N, 93.37W"/>
    <n v="2059"/>
    <n v="2067"/>
    <n v="8"/>
    <x v="0"/>
    <x v="0"/>
  </r>
  <r>
    <n v="82"/>
    <n v="1267"/>
    <n v="1267"/>
    <s v="Mare Acidalium"/>
    <x v="1"/>
    <s v="27.30N, 17.48W"/>
    <n v="2065"/>
    <n v="2068"/>
    <n v="3"/>
    <x v="0"/>
    <x v="0"/>
  </r>
  <r>
    <n v="63"/>
    <n v="5436"/>
    <n v="5436"/>
    <s v="Casius"/>
    <x v="28"/>
    <s v="64.61N, 131.25E"/>
    <n v="2064"/>
    <n v="2067"/>
    <n v="3"/>
    <x v="0"/>
    <x v="0"/>
  </r>
  <r>
    <n v="67"/>
    <n v="6205"/>
    <n v="6205"/>
    <s v="Argyre"/>
    <x v="32"/>
    <s v="56.96S, 5.44W"/>
    <n v="2068"/>
    <n v="2070"/>
    <n v="2"/>
    <x v="1"/>
    <x v="1"/>
  </r>
  <r>
    <n v="11"/>
    <n v="2739"/>
    <n v="2739"/>
    <s v="Eridania"/>
    <x v="33"/>
    <s v="46.81S, 143.88E"/>
    <n v="2066"/>
    <n v="2071"/>
    <n v="5"/>
    <x v="1"/>
    <x v="1"/>
  </r>
  <r>
    <n v="82"/>
    <n v="1526"/>
    <n v="1526"/>
    <s v="Phoenicis Lacus"/>
    <x v="34"/>
    <s v="16.90S, 101.43W"/>
    <n v="2060"/>
    <n v="2064"/>
    <n v="4"/>
    <x v="1"/>
    <x v="1"/>
  </r>
  <r>
    <n v="88"/>
    <n v="1656"/>
    <n v="1656"/>
    <s v="Memnonia"/>
    <x v="35"/>
    <s v="23.80S, 156.02W"/>
    <n v="2053"/>
    <n v="2055"/>
    <n v="2"/>
    <x v="1"/>
    <x v="1"/>
  </r>
  <r>
    <n v="133"/>
    <n v="3022"/>
    <n v="0"/>
    <s v="Phoenicis Lacus"/>
    <x v="34"/>
    <s v="16.90S, 101.43W"/>
    <n v="2060"/>
    <n v="2062"/>
    <n v="2"/>
    <x v="1"/>
    <x v="1"/>
  </r>
  <r>
    <n v="188"/>
    <n v="56210"/>
    <n v="0"/>
    <s v="Mare Boreum"/>
    <x v="36"/>
    <s v="77.71N, 148.53E"/>
    <n v="2052"/>
    <n v="2054"/>
    <n v="2"/>
    <x v="0"/>
    <x v="0"/>
  </r>
  <r>
    <n v="133"/>
    <n v="5812"/>
    <n v="0"/>
    <s v="Memnonia"/>
    <x v="37"/>
    <s v="33.88S, 148.04W"/>
    <n v="2058"/>
    <n v="2059"/>
    <n v="1"/>
    <x v="1"/>
    <x v="1"/>
  </r>
  <r>
    <n v="702"/>
    <n v="4235"/>
    <n v="0"/>
    <s v="Cebrenia"/>
    <x v="19"/>
    <s v="37.14N, 148.66E"/>
    <n v="2066"/>
    <n v="2067"/>
    <n v="1"/>
    <x v="0"/>
    <x v="0"/>
  </r>
  <r>
    <n v="292"/>
    <n v="7512"/>
    <n v="0"/>
    <s v="Ismenius Lacus"/>
    <x v="38"/>
    <s v="34.38N, 12.41E"/>
    <n v="2070"/>
    <n v="2072"/>
    <n v="2"/>
    <x v="0"/>
    <x v="0"/>
  </r>
  <r>
    <n v="47"/>
    <n v="5812"/>
    <n v="5812"/>
    <s v="Elysium"/>
    <x v="39"/>
    <s v="22.61N, 142.82E"/>
    <n v="2064"/>
    <n v="2066"/>
    <n v="2"/>
    <x v="0"/>
    <x v="0"/>
  </r>
  <r>
    <n v="19"/>
    <n v="3022"/>
    <n v="3022"/>
    <s v="Hellas"/>
    <x v="40"/>
    <s v="48.99S, 67.17E"/>
    <n v="2054"/>
    <n v="2059"/>
    <n v="5"/>
    <x v="1"/>
    <x v="1"/>
  </r>
  <r>
    <n v="231"/>
    <n v="3022"/>
    <n v="0"/>
    <s v="Phoenicis Lacus"/>
    <x v="41"/>
    <s v="8.80N, 79.73W"/>
    <n v="2067"/>
    <n v="2072"/>
    <n v="5"/>
    <x v="1"/>
    <x v="0"/>
  </r>
  <r>
    <n v="12"/>
    <n v="13527"/>
    <n v="13527"/>
    <s v="Margaritifer Sinus"/>
    <x v="42"/>
    <s v="43.20S, 21.89W"/>
    <n v="2051"/>
    <n v="2053"/>
    <n v="2"/>
    <x v="1"/>
    <x v="1"/>
  </r>
  <r>
    <n v="85"/>
    <n v="2054"/>
    <n v="2054"/>
    <s v="Oxia Palus"/>
    <x v="43"/>
    <s v="3.05S, 8.90W"/>
    <n v="2067"/>
    <n v="2069"/>
    <n v="2"/>
    <x v="0"/>
    <x v="1"/>
  </r>
  <r>
    <n v="307"/>
    <n v="3167"/>
    <n v="0"/>
    <s v="Arabia"/>
    <x v="1"/>
    <s v="27.30N, 17.48W"/>
    <n v="2065"/>
    <n v="2075"/>
    <n v="10"/>
    <x v="0"/>
    <x v="0"/>
  </r>
  <r>
    <n v="9"/>
    <n v="2188"/>
    <n v="2188"/>
    <s v="Thaumasia"/>
    <x v="44"/>
    <s v="39.82S, 96.42W"/>
    <n v="2059"/>
    <n v="2063"/>
    <n v="4"/>
    <x v="1"/>
    <x v="1"/>
  </r>
  <r>
    <n v="264"/>
    <n v="11011"/>
    <n v="0"/>
    <s v="Hellas"/>
    <x v="45"/>
    <s v="43.21S, 109.99E"/>
    <n v="2071"/>
    <n v="2073"/>
    <n v="2"/>
    <x v="1"/>
    <x v="1"/>
  </r>
  <r>
    <n v="100"/>
    <n v="18486"/>
    <n v="18486"/>
    <s v="Cebrenia"/>
    <x v="12"/>
    <s v="27.80N, 160.30E"/>
    <n v="2063"/>
    <n v="2069"/>
    <n v="6"/>
    <x v="0"/>
    <x v="0"/>
  </r>
  <r>
    <n v="221"/>
    <n v="23366"/>
    <n v="0"/>
    <s v="Argyre"/>
    <x v="15"/>
    <s v="50.59S, 47.85W"/>
    <n v="2064"/>
    <n v="2066"/>
    <n v="2"/>
    <x v="1"/>
    <x v="1"/>
  </r>
  <r>
    <n v="22"/>
    <n v="33322"/>
    <n v="33322"/>
    <s v="Mare Boreum"/>
    <x v="31"/>
    <s v="66.67N, 93.37W"/>
    <n v="2059"/>
    <n v="2065"/>
    <n v="6"/>
    <x v="0"/>
    <x v="0"/>
  </r>
  <r>
    <n v="100"/>
    <n v="3022"/>
    <n v="3022"/>
    <s v="Mare Boreum"/>
    <x v="46"/>
    <s v="73.37N, 48.09E"/>
    <n v="2060"/>
    <n v="2060"/>
    <n v="0"/>
    <x v="0"/>
    <x v="0"/>
  </r>
  <r>
    <n v="50"/>
    <n v="33322"/>
    <n v="33322"/>
    <s v="Mare Boreum"/>
    <x v="27"/>
    <s v="69.41N, 168.67E"/>
    <n v="2069"/>
    <n v="2069"/>
    <n v="0"/>
    <x v="0"/>
    <x v="0"/>
  </r>
  <r>
    <n v="631"/>
    <n v="20205"/>
    <n v="0"/>
    <s v="Cebrenia"/>
    <x v="27"/>
    <s v="69.41N, 168.67E"/>
    <n v="2069"/>
    <n v="2075"/>
    <n v="6"/>
    <x v="0"/>
    <x v="0"/>
  </r>
  <r>
    <n v="20"/>
    <n v="14551"/>
    <n v="14551"/>
    <s v="Mare Australe"/>
    <x v="2"/>
    <s v="74.62S, 100.08E"/>
    <n v="2054"/>
    <n v="2063"/>
    <n v="9"/>
    <x v="1"/>
    <x v="1"/>
  </r>
  <r>
    <n v="57"/>
    <n v="2739"/>
    <n v="2739"/>
    <s v="Amenthes"/>
    <x v="47"/>
    <s v="6.43S, 95.96E"/>
    <n v="2070"/>
    <n v="2074"/>
    <n v="4"/>
    <x v="0"/>
    <x v="1"/>
  </r>
  <r>
    <n v="47"/>
    <n v="2188"/>
    <n v="2188"/>
    <s v="Amenthes"/>
    <x v="23"/>
    <s v="17.54N, 149.60E"/>
    <n v="2067"/>
    <n v="2072"/>
    <n v="5"/>
    <x v="0"/>
    <x v="0"/>
  </r>
  <r>
    <n v="72"/>
    <n v="31157"/>
    <n v="31157"/>
    <s v="Mare Australe"/>
    <x v="48"/>
    <s v="69.31S, 68.72W"/>
    <n v="2071"/>
    <n v="2073"/>
    <n v="2"/>
    <x v="1"/>
    <x v="1"/>
  </r>
  <r>
    <n v="277"/>
    <n v="21171"/>
    <n v="0"/>
    <s v="Cebrenia"/>
    <x v="49"/>
    <s v="55.77N, 134.40E"/>
    <n v="2066"/>
    <n v="2067"/>
    <n v="1"/>
    <x v="0"/>
    <x v="0"/>
  </r>
  <r>
    <n v="27"/>
    <n v="1010"/>
    <n v="1010"/>
    <s v="Mare Acidalium"/>
    <x v="1"/>
    <s v="27.30N, 17.48W"/>
    <n v="2065"/>
    <n v="2068"/>
    <n v="3"/>
    <x v="0"/>
    <x v="0"/>
  </r>
  <r>
    <n v="169"/>
    <n v="6832"/>
    <n v="0"/>
    <s v="Lunae Palus"/>
    <x v="41"/>
    <s v="8.80N, 79.73W"/>
    <n v="2067"/>
    <n v="2069"/>
    <n v="2"/>
    <x v="0"/>
    <x v="0"/>
  </r>
  <r>
    <n v="15"/>
    <n v="756"/>
    <n v="756"/>
    <s v="Mare Acidalium"/>
    <x v="1"/>
    <s v="27.30N, 17.48W"/>
    <n v="2065"/>
    <n v="2067"/>
    <n v="2"/>
    <x v="0"/>
    <x v="0"/>
  </r>
  <r>
    <n v="36"/>
    <n v="45837"/>
    <n v="45837"/>
    <s v="Mare Boreum"/>
    <x v="28"/>
    <s v="64.61N, 131.25E"/>
    <n v="2064"/>
    <n v="2068"/>
    <n v="4"/>
    <x v="0"/>
    <x v="0"/>
  </r>
  <r>
    <n v="128"/>
    <n v="4731"/>
    <n v="0"/>
    <s v="Arabia"/>
    <x v="38"/>
    <s v="34.38N, 12.41E"/>
    <n v="2070"/>
    <n v="2075"/>
    <n v="5"/>
    <x v="0"/>
    <x v="0"/>
  </r>
  <r>
    <n v="524"/>
    <n v="8519"/>
    <n v="0"/>
    <s v="Phoenicis Lacus"/>
    <x v="50"/>
    <s v="29.49S, 118.42W"/>
    <n v="2071"/>
    <n v="2073"/>
    <n v="2"/>
    <x v="1"/>
    <x v="1"/>
  </r>
  <r>
    <n v="36"/>
    <n v="4731"/>
    <n v="4731"/>
    <s v="Elysium"/>
    <x v="12"/>
    <s v="27.80N, 160.30E"/>
    <n v="2063"/>
    <n v="2067"/>
    <n v="4"/>
    <x v="0"/>
    <x v="0"/>
  </r>
  <r>
    <n v="67"/>
    <n v="7752"/>
    <n v="7752"/>
    <s v="Memnonia"/>
    <x v="51"/>
    <s v="25.21S, 169.35E"/>
    <n v="2055"/>
    <n v="2059"/>
    <n v="4"/>
    <x v="1"/>
    <x v="1"/>
  </r>
  <r>
    <n v="61"/>
    <n v="5812"/>
    <n v="5812"/>
    <s v="Mare Australe"/>
    <x v="13"/>
    <s v="68.17S, 21.83W"/>
    <n v="2069"/>
    <n v="2071"/>
    <n v="2"/>
    <x v="1"/>
    <x v="1"/>
  </r>
  <r>
    <n v="212"/>
    <n v="4235"/>
    <n v="0"/>
    <s v="Tharsis"/>
    <x v="52"/>
    <s v="13.98S, 98.57W"/>
    <n v="2063"/>
    <n v="2065"/>
    <n v="2"/>
    <x v="0"/>
    <x v="1"/>
  </r>
  <r>
    <n v="36"/>
    <n v="5255"/>
    <n v="5255"/>
    <s v="Mare Australe"/>
    <x v="33"/>
    <s v="46.81S, 143.88E"/>
    <n v="2066"/>
    <n v="2067"/>
    <n v="1"/>
    <x v="1"/>
    <x v="1"/>
  </r>
  <r>
    <n v="181"/>
    <n v="1788"/>
    <n v="0"/>
    <s v="Hellas"/>
    <x v="53"/>
    <s v="28.90S, 98.55E"/>
    <n v="2073"/>
    <n v="2077"/>
    <n v="4"/>
    <x v="1"/>
    <x v="1"/>
  </r>
  <r>
    <n v="252"/>
    <n v="2054"/>
    <n v="0"/>
    <s v="Thaumasia"/>
    <x v="54"/>
    <s v="65.07S, 96.09W"/>
    <n v="2072"/>
    <n v="2073"/>
    <n v="1"/>
    <x v="1"/>
    <x v="1"/>
  </r>
  <r>
    <n v="157"/>
    <n v="1010"/>
    <n v="0"/>
    <s v="Arcadia"/>
    <x v="31"/>
    <s v="66.67N, 93.37W"/>
    <n v="2059"/>
    <n v="2061"/>
    <n v="2"/>
    <x v="0"/>
    <x v="0"/>
  </r>
  <r>
    <n v="11"/>
    <n v="629"/>
    <n v="629"/>
    <s v="Cebrenia"/>
    <x v="19"/>
    <s v="37.14N, 148.66E"/>
    <n v="2066"/>
    <n v="2070"/>
    <n v="4"/>
    <x v="0"/>
    <x v="0"/>
  </r>
  <r>
    <n v="75"/>
    <n v="7752"/>
    <n v="7752"/>
    <s v="Mare Australe"/>
    <x v="13"/>
    <s v="68.17S, 21.83W"/>
    <n v="2069"/>
    <n v="2072"/>
    <n v="3"/>
    <x v="1"/>
    <x v="1"/>
  </r>
  <r>
    <n v="61"/>
    <n v="3313"/>
    <n v="3313"/>
    <s v="Tharsis"/>
    <x v="55"/>
    <s v="9.63N, 121.52W"/>
    <n v="2065"/>
    <n v="2073"/>
    <n v="8"/>
    <x v="0"/>
    <x v="0"/>
  </r>
  <r>
    <n v="365"/>
    <n v="1526"/>
    <n v="0"/>
    <s v="Amenthes"/>
    <x v="56"/>
    <s v="14.31N, 112.28E"/>
    <n v="2065"/>
    <n v="2067"/>
    <n v="2"/>
    <x v="0"/>
    <x v="0"/>
  </r>
  <r>
    <n v="96"/>
    <n v="8255"/>
    <n v="8255"/>
    <s v="Hellas"/>
    <x v="57"/>
    <s v="41.83S, 120.38E"/>
    <n v="2068"/>
    <n v="2070"/>
    <n v="2"/>
    <x v="1"/>
    <x v="1"/>
  </r>
  <r>
    <n v="63"/>
    <n v="2324"/>
    <n v="2324"/>
    <s v="Arcadia"/>
    <x v="31"/>
    <s v="66.67N, 93.37W"/>
    <n v="2059"/>
    <n v="2063"/>
    <n v="4"/>
    <x v="0"/>
    <x v="0"/>
  </r>
  <r>
    <n v="196"/>
    <n v="4731"/>
    <n v="0"/>
    <s v="Mare Australe"/>
    <x v="58"/>
    <s v="54.72S, 108.92E"/>
    <n v="2066"/>
    <n v="2068"/>
    <n v="2"/>
    <x v="1"/>
    <x v="1"/>
  </r>
  <r>
    <n v="1057"/>
    <n v="5076"/>
    <n v="0"/>
    <s v="Casius"/>
    <x v="59"/>
    <s v="24.45N, 112.91E"/>
    <n v="2060"/>
    <n v="2061"/>
    <n v="1"/>
    <x v="0"/>
    <x v="0"/>
  </r>
  <r>
    <n v="57"/>
    <n v="7512"/>
    <n v="7512"/>
    <s v="Amenthes"/>
    <x v="56"/>
    <s v="14.31N, 112.28E"/>
    <n v="2065"/>
    <n v="2068"/>
    <n v="3"/>
    <x v="0"/>
    <x v="0"/>
  </r>
  <r>
    <n v="32"/>
    <n v="8255"/>
    <n v="8255"/>
    <s v="Casius"/>
    <x v="60"/>
    <s v="56.07N, 79.63E"/>
    <n v="2069"/>
    <n v="2070"/>
    <n v="1"/>
    <x v="0"/>
    <x v="0"/>
  </r>
  <r>
    <n v="41"/>
    <n v="2599"/>
    <n v="2599"/>
    <s v="Coprates"/>
    <x v="20"/>
    <s v="35.35S, 72.67W"/>
    <n v="2067"/>
    <n v="2069"/>
    <n v="2"/>
    <x v="1"/>
    <x v="1"/>
  </r>
  <r>
    <n v="77"/>
    <n v="8519"/>
    <n v="8519"/>
    <s v="Cebrenia"/>
    <x v="29"/>
    <s v="75.84N, 122.24E"/>
    <n v="2071"/>
    <n v="2072"/>
    <n v="1"/>
    <x v="0"/>
    <x v="0"/>
  </r>
  <r>
    <n v="34"/>
    <n v="6409"/>
    <n v="6409"/>
    <s v="Elysium"/>
    <x v="39"/>
    <s v="22.61N, 142.82E"/>
    <n v="2064"/>
    <n v="2066"/>
    <n v="2"/>
    <x v="0"/>
    <x v="0"/>
  </r>
  <r>
    <n v="93"/>
    <n v="4563"/>
    <n v="4563"/>
    <s v="Noachis"/>
    <x v="61"/>
    <s v="17.63S, 13.01W"/>
    <n v="2054"/>
    <n v="2058"/>
    <n v="4"/>
    <x v="1"/>
    <x v="1"/>
  </r>
  <r>
    <n v="75"/>
    <n v="3022"/>
    <n v="3022"/>
    <s v="Elysium"/>
    <x v="12"/>
    <s v="27.80N, 160.30E"/>
    <n v="2063"/>
    <n v="2065"/>
    <n v="2"/>
    <x v="0"/>
    <x v="0"/>
  </r>
  <r>
    <n v="702"/>
    <n v="2461"/>
    <n v="0"/>
    <s v="Mare Australe"/>
    <x v="2"/>
    <s v="74.62S, 100.08E"/>
    <n v="2054"/>
    <n v="2055"/>
    <n v="1"/>
    <x v="1"/>
    <x v="1"/>
  </r>
  <r>
    <n v="39"/>
    <n v="2188"/>
    <n v="2188"/>
    <s v="Eridania"/>
    <x v="6"/>
    <s v="42.36S, 157.15E"/>
    <n v="2068"/>
    <n v="2072"/>
    <n v="4"/>
    <x v="1"/>
    <x v="1"/>
  </r>
  <r>
    <n v="157"/>
    <n v="22220"/>
    <n v="0"/>
    <s v="Mare Boreum"/>
    <x v="46"/>
    <s v="73.37N, 48.09E"/>
    <n v="2060"/>
    <n v="2061"/>
    <n v="1"/>
    <x v="0"/>
    <x v="0"/>
  </r>
  <r>
    <n v="152"/>
    <n v="5255"/>
    <n v="0"/>
    <s v="Mare Australe"/>
    <x v="62"/>
    <s v="59.42S, 15.97W"/>
    <n v="2055"/>
    <n v="2056"/>
    <n v="1"/>
    <x v="1"/>
    <x v="1"/>
  </r>
  <r>
    <n v="61"/>
    <n v="5436"/>
    <n v="5436"/>
    <s v="Hellas"/>
    <x v="45"/>
    <s v="43.21S, 109.99E"/>
    <n v="2071"/>
    <n v="2075"/>
    <n v="4"/>
    <x v="1"/>
    <x v="1"/>
  </r>
  <r>
    <n v="241"/>
    <n v="4076"/>
    <n v="0"/>
    <s v="Cebrenia"/>
    <x v="63"/>
    <s v="47.84N, 169.44E"/>
    <n v="2072"/>
    <n v="2075"/>
    <n v="3"/>
    <x v="0"/>
    <x v="0"/>
  </r>
  <r>
    <n v="277"/>
    <n v="10654"/>
    <n v="0"/>
    <s v="Tharsis"/>
    <x v="55"/>
    <s v="9.63N, 121.52W"/>
    <n v="2065"/>
    <n v="2073"/>
    <n v="8"/>
    <x v="0"/>
    <x v="0"/>
  </r>
  <r>
    <n v="702"/>
    <n v="1396"/>
    <n v="0"/>
    <s v="Argyre"/>
    <x v="64"/>
    <s v="34.44S, 25.42W"/>
    <n v="2071"/>
    <n v="2072"/>
    <n v="1"/>
    <x v="1"/>
    <x v="1"/>
  </r>
  <r>
    <n v="109"/>
    <n v="4902"/>
    <n v="0"/>
    <s v="Phoenicis Lacus"/>
    <x v="34"/>
    <s v="16.90S, 101.43W"/>
    <n v="2060"/>
    <n v="2063"/>
    <n v="3"/>
    <x v="1"/>
    <x v="1"/>
  </r>
  <r>
    <n v="41"/>
    <n v="4731"/>
    <n v="4731"/>
    <s v="Cebrenia"/>
    <x v="3"/>
    <s v="47.43N, 160.74E"/>
    <n v="2056"/>
    <n v="2058"/>
    <n v="2"/>
    <x v="0"/>
    <x v="0"/>
  </r>
  <r>
    <n v="137"/>
    <n v="883"/>
    <n v="0"/>
    <s v="Elysium"/>
    <x v="23"/>
    <s v="17.54N, 149.60E"/>
    <n v="2067"/>
    <n v="2071"/>
    <n v="4"/>
    <x v="0"/>
    <x v="0"/>
  </r>
  <r>
    <n v="231"/>
    <n v="17000"/>
    <n v="0"/>
    <s v="Mare Australe"/>
    <x v="13"/>
    <s v="68.17S, 21.83W"/>
    <n v="2069"/>
    <n v="2073"/>
    <n v="4"/>
    <x v="1"/>
    <x v="1"/>
  </r>
  <r>
    <n v="702"/>
    <n v="8791"/>
    <n v="0"/>
    <s v="Thaumasia"/>
    <x v="54"/>
    <s v="65.07S, 96.09W"/>
    <n v="2072"/>
    <n v="2077"/>
    <n v="5"/>
    <x v="1"/>
    <x v="1"/>
  </r>
  <r>
    <n v="80"/>
    <n v="3461"/>
    <n v="3461"/>
    <s v="Phoenicis Lacus"/>
    <x v="34"/>
    <s v="16.90S, 101.43W"/>
    <n v="2060"/>
    <n v="2062"/>
    <n v="2"/>
    <x v="1"/>
    <x v="1"/>
  </r>
  <r>
    <n v="169"/>
    <n v="11011"/>
    <n v="0"/>
    <s v="Aeolis"/>
    <x v="65"/>
    <s v="23.56S, 147.94E"/>
    <n v="2062"/>
    <n v="2064"/>
    <n v="2"/>
    <x v="1"/>
    <x v="1"/>
  </r>
  <r>
    <n v="447"/>
    <n v="3022"/>
    <n v="0"/>
    <s v="Mare Australe"/>
    <x v="13"/>
    <s v="68.17S, 21.83W"/>
    <n v="2069"/>
    <n v="2071"/>
    <n v="2"/>
    <x v="1"/>
    <x v="1"/>
  </r>
  <r>
    <n v="169"/>
    <n v="1526"/>
    <n v="0"/>
    <s v="Eridania"/>
    <x v="6"/>
    <s v="42.36S, 157.15E"/>
    <n v="2068"/>
    <n v="2072"/>
    <n v="4"/>
    <x v="1"/>
    <x v="1"/>
  </r>
  <r>
    <n v="482"/>
    <n v="1267"/>
    <n v="0"/>
    <s v="Phaethontis"/>
    <x v="66"/>
    <s v="44.90S, 130.80W"/>
    <n v="2050"/>
    <n v="2052"/>
    <n v="2"/>
    <x v="1"/>
    <x v="1"/>
  </r>
  <r>
    <n v="32"/>
    <n v="1396"/>
    <n v="1396"/>
    <s v="Casius"/>
    <x v="28"/>
    <s v="64.61N, 131.25E"/>
    <n v="2064"/>
    <n v="2072"/>
    <n v="8"/>
    <x v="0"/>
    <x v="0"/>
  </r>
  <r>
    <n v="24"/>
    <n v="4235"/>
    <n v="4235"/>
    <s v="Argyre"/>
    <x v="24"/>
    <s v="47.77S, 28.62W"/>
    <n v="2069"/>
    <n v="2069"/>
    <n v="0"/>
    <x v="1"/>
    <x v="1"/>
  </r>
  <r>
    <n v="109"/>
    <n v="14025"/>
    <n v="0"/>
    <s v="Phoenicis Lacus"/>
    <x v="50"/>
    <s v="29.49S, 118.42W"/>
    <n v="2071"/>
    <n v="2072"/>
    <n v="1"/>
    <x v="1"/>
    <x v="1"/>
  </r>
  <r>
    <n v="103"/>
    <n v="756"/>
    <n v="0"/>
    <s v="Oxia Palus"/>
    <x v="67"/>
    <s v="18.71N, 17.14W"/>
    <n v="2053"/>
    <n v="2056"/>
    <n v="3"/>
    <x v="0"/>
    <x v="0"/>
  </r>
  <r>
    <n v="133"/>
    <n v="21171"/>
    <n v="0"/>
    <s v="Casius"/>
    <x v="68"/>
    <s v="50.51N, 70.01E"/>
    <n v="2049"/>
    <n v="2050"/>
    <n v="1"/>
    <x v="0"/>
    <x v="0"/>
  </r>
  <r>
    <n v="120"/>
    <n v="2324"/>
    <n v="0"/>
    <s v="Syrtis Major"/>
    <x v="18"/>
    <s v="4.88N, 63.43E"/>
    <n v="2051"/>
    <n v="2061"/>
    <n v="10"/>
    <x v="0"/>
    <x v="0"/>
  </r>
  <r>
    <n v="188"/>
    <n v="5255"/>
    <n v="0"/>
    <s v="Sinus Sabaeus"/>
    <x v="69"/>
    <s v="3.33S, 27.57E"/>
    <n v="2065"/>
    <n v="2067"/>
    <n v="2"/>
    <x v="1"/>
    <x v="1"/>
  </r>
  <r>
    <n v="70"/>
    <n v="1396"/>
    <n v="1396"/>
    <s v="Memnonia"/>
    <x v="70"/>
    <s v="5.85N, 156.58W"/>
    <n v="2061"/>
    <n v="2062"/>
    <n v="1"/>
    <x v="1"/>
    <x v="0"/>
  </r>
  <r>
    <n v="17"/>
    <n v="2599"/>
    <n v="2599"/>
    <s v="Phaethontis"/>
    <x v="71"/>
    <s v="61.39S, 157.42W"/>
    <n v="2070"/>
    <n v="2072"/>
    <n v="2"/>
    <x v="1"/>
    <x v="1"/>
  </r>
  <r>
    <n v="157"/>
    <n v="7512"/>
    <n v="0"/>
    <s v="Phaethontis"/>
    <x v="72"/>
    <s v="65.99S, 161.89W"/>
    <n v="2072"/>
    <n v="2074"/>
    <n v="2"/>
    <x v="1"/>
    <x v="1"/>
  </r>
  <r>
    <n v="70"/>
    <n v="15109"/>
    <n v="15109"/>
    <s v="Thaumasia"/>
    <x v="16"/>
    <s v="23.79S, 56.97W"/>
    <n v="2054"/>
    <n v="2055"/>
    <n v="1"/>
    <x v="1"/>
    <x v="1"/>
  </r>
  <r>
    <n v="43"/>
    <n v="2739"/>
    <n v="2739"/>
    <s v="Phaethontis"/>
    <x v="71"/>
    <s v="61.39S, 157.42W"/>
    <n v="2070"/>
    <n v="2075"/>
    <n v="5"/>
    <x v="1"/>
    <x v="1"/>
  </r>
  <r>
    <n v="67"/>
    <n v="5076"/>
    <n v="5076"/>
    <s v="Casius"/>
    <x v="28"/>
    <s v="64.61N, 131.25E"/>
    <n v="2064"/>
    <n v="2066"/>
    <n v="2"/>
    <x v="0"/>
    <x v="0"/>
  </r>
  <r>
    <n v="17"/>
    <n v="56210"/>
    <n v="56210"/>
    <s v="Mare Australe"/>
    <x v="71"/>
    <s v="61.39S, 157.42W"/>
    <n v="2070"/>
    <n v="2075"/>
    <n v="5"/>
    <x v="1"/>
    <x v="1"/>
  </r>
  <r>
    <n v="231"/>
    <n v="4235"/>
    <n v="0"/>
    <s v="Phoenicis Lacus"/>
    <x v="5"/>
    <s v="6.41S, 116.10W"/>
    <n v="2055"/>
    <n v="2056"/>
    <n v="1"/>
    <x v="1"/>
    <x v="1"/>
  </r>
  <r>
    <n v="524"/>
    <n v="35789"/>
    <n v="0"/>
    <s v="Mare Boreum"/>
    <x v="36"/>
    <s v="77.71N, 148.53E"/>
    <n v="2052"/>
    <n v="2054"/>
    <n v="2"/>
    <x v="0"/>
    <x v="0"/>
  </r>
  <r>
    <n v="70"/>
    <n v="2054"/>
    <n v="2054"/>
    <s v="Mare Boreum"/>
    <x v="73"/>
    <s v="77.71N, 179.82E"/>
    <n v="2067"/>
    <n v="2068"/>
    <n v="1"/>
    <x v="0"/>
    <x v="0"/>
  </r>
  <r>
    <n v="137"/>
    <n v="9670"/>
    <n v="0"/>
    <s v="Eridania"/>
    <x v="33"/>
    <s v="46.81S, 143.88E"/>
    <n v="2066"/>
    <n v="2068"/>
    <n v="2"/>
    <x v="1"/>
    <x v="1"/>
  </r>
  <r>
    <n v="221"/>
    <n v="8519"/>
    <n v="0"/>
    <s v="Argyre"/>
    <x v="74"/>
    <s v="29.82S, 66.01W"/>
    <n v="2068"/>
    <n v="2069"/>
    <n v="1"/>
    <x v="1"/>
    <x v="1"/>
  </r>
  <r>
    <n v="63"/>
    <n v="2054"/>
    <n v="2054"/>
    <s v="Phaethontis"/>
    <x v="35"/>
    <s v="23.80S, 156.02W"/>
    <n v="2053"/>
    <n v="2057"/>
    <n v="4"/>
    <x v="1"/>
    <x v="1"/>
  </r>
  <r>
    <n v="37"/>
    <n v="26004"/>
    <n v="26004"/>
    <s v="Thaumasia"/>
    <x v="17"/>
    <s v="63.27S, 66.46W"/>
    <n v="2058"/>
    <n v="2060"/>
    <n v="2"/>
    <x v="1"/>
    <x v="1"/>
  </r>
  <r>
    <n v="88"/>
    <n v="1010"/>
    <n v="1010"/>
    <s v="Phaethontis"/>
    <x v="66"/>
    <s v="44.90S, 130.80W"/>
    <n v="2050"/>
    <n v="2052"/>
    <n v="2"/>
    <x v="1"/>
    <x v="1"/>
  </r>
  <r>
    <n v="36"/>
    <n v="4731"/>
    <n v="4731"/>
    <s v="Mare Tyrrhenum"/>
    <x v="75"/>
    <s v="48.97S, 86.32E"/>
    <n v="2070"/>
    <n v="2072"/>
    <n v="2"/>
    <x v="1"/>
    <x v="1"/>
  </r>
  <r>
    <n v="39"/>
    <n v="7279"/>
    <n v="7279"/>
    <s v="Margaritifer Sinus"/>
    <x v="16"/>
    <s v="23.79S, 56.97W"/>
    <n v="2054"/>
    <n v="2058"/>
    <n v="4"/>
    <x v="1"/>
    <x v="1"/>
  </r>
  <r>
    <n v="163"/>
    <n v="1656"/>
    <n v="0"/>
    <s v="Tharsis"/>
    <x v="5"/>
    <s v="6.41S, 116.10W"/>
    <n v="2055"/>
    <n v="2058"/>
    <n v="3"/>
    <x v="0"/>
    <x v="1"/>
  </r>
  <r>
    <n v="113"/>
    <n v="6006"/>
    <n v="0"/>
    <s v="Memnonia"/>
    <x v="35"/>
    <s v="23.80S, 156.02W"/>
    <n v="2053"/>
    <n v="2055"/>
    <n v="2"/>
    <x v="1"/>
    <x v="1"/>
  </r>
  <r>
    <n v="175"/>
    <n v="4902"/>
    <n v="0"/>
    <s v="Iapygia"/>
    <x v="40"/>
    <s v="48.99S, 67.17E"/>
    <n v="2054"/>
    <n v="2056"/>
    <n v="2"/>
    <x v="1"/>
    <x v="1"/>
  </r>
  <r>
    <n v="117"/>
    <n v="5812"/>
    <n v="0"/>
    <s v="Amenthes"/>
    <x v="76"/>
    <s v="10.83N, 133.81E"/>
    <n v="2061"/>
    <n v="2063"/>
    <n v="2"/>
    <x v="0"/>
    <x v="0"/>
  </r>
  <r>
    <n v="54"/>
    <n v="9670"/>
    <n v="9670"/>
    <s v="Elysium"/>
    <x v="76"/>
    <s v="10.83N, 133.81E"/>
    <n v="2061"/>
    <n v="2064"/>
    <n v="3"/>
    <x v="0"/>
    <x v="0"/>
  </r>
  <r>
    <n v="39"/>
    <n v="8000"/>
    <n v="8000"/>
    <s v="Cebrenia"/>
    <x v="9"/>
    <s v="11.90N, 119.49E"/>
    <n v="2050"/>
    <n v="2056"/>
    <n v="6"/>
    <x v="0"/>
    <x v="0"/>
  </r>
  <r>
    <n v="133"/>
    <n v="2599"/>
    <n v="0"/>
    <s v="Aeolis"/>
    <x v="76"/>
    <s v="10.83N, 133.81E"/>
    <n v="2061"/>
    <n v="2064"/>
    <n v="3"/>
    <x v="1"/>
    <x v="0"/>
  </r>
  <r>
    <n v="52"/>
    <n v="629"/>
    <n v="629"/>
    <s v="Mare Boreum"/>
    <x v="77"/>
    <s v="79.27N, 111.64W"/>
    <n v="2062"/>
    <n v="2065"/>
    <n v="3"/>
    <x v="0"/>
    <x v="0"/>
  </r>
  <r>
    <n v="169"/>
    <n v="7052"/>
    <n v="0"/>
    <s v="Thaumasia"/>
    <x v="44"/>
    <s v="39.82S, 96.42W"/>
    <n v="2059"/>
    <n v="2061"/>
    <n v="2"/>
    <x v="1"/>
    <x v="1"/>
  </r>
  <r>
    <n v="63"/>
    <n v="5436"/>
    <n v="5436"/>
    <s v="Mare Tyrrhenum"/>
    <x v="47"/>
    <s v="6.43S, 95.96E"/>
    <n v="2070"/>
    <n v="2074"/>
    <n v="4"/>
    <x v="1"/>
    <x v="1"/>
  </r>
  <r>
    <n v="65"/>
    <n v="45837"/>
    <n v="45837"/>
    <s v="Mare Australe"/>
    <x v="54"/>
    <s v="65.07S, 96.09W"/>
    <n v="2072"/>
    <n v="2077"/>
    <n v="5"/>
    <x v="1"/>
    <x v="1"/>
  </r>
  <r>
    <n v="100"/>
    <n v="11011"/>
    <n v="11011"/>
    <s v="Argyre"/>
    <x v="42"/>
    <s v="43.20S, 21.89W"/>
    <n v="2051"/>
    <n v="2057"/>
    <n v="6"/>
    <x v="1"/>
    <x v="1"/>
  </r>
  <r>
    <n v="106"/>
    <n v="2054"/>
    <n v="0"/>
    <s v="Thaumasia"/>
    <x v="44"/>
    <s v="39.82S, 96.42W"/>
    <n v="2059"/>
    <n v="2061"/>
    <n v="2"/>
    <x v="1"/>
    <x v="1"/>
  </r>
  <r>
    <n v="7"/>
    <n v="50510"/>
    <n v="50510"/>
    <s v="Mare Australe"/>
    <x v="72"/>
    <s v="65.99S, 161.89W"/>
    <n v="2072"/>
    <n v="2074"/>
    <n v="2"/>
    <x v="1"/>
    <x v="1"/>
  </r>
  <r>
    <n v="36"/>
    <n v="22220"/>
    <n v="22220"/>
    <s v="Arcadia"/>
    <x v="31"/>
    <s v="66.67N, 93.37W"/>
    <n v="2059"/>
    <n v="2062"/>
    <n v="3"/>
    <x v="0"/>
    <x v="0"/>
  </r>
  <r>
    <n v="277"/>
    <n v="1788"/>
    <n v="0"/>
    <s v="Amazonis"/>
    <x v="70"/>
    <s v="5.85N, 156.58W"/>
    <n v="2061"/>
    <n v="2064"/>
    <n v="3"/>
    <x v="0"/>
    <x v="0"/>
  </r>
  <r>
    <n v="241"/>
    <n v="31157"/>
    <n v="0"/>
    <s v="Mare Australe"/>
    <x v="33"/>
    <s v="46.81S, 143.88E"/>
    <n v="2066"/>
    <n v="2071"/>
    <n v="5"/>
    <x v="1"/>
    <x v="1"/>
  </r>
  <r>
    <n v="307"/>
    <n v="20205"/>
    <n v="0"/>
    <s v="Eridania"/>
    <x v="33"/>
    <s v="46.81S, 143.88E"/>
    <n v="2066"/>
    <n v="2070"/>
    <n v="4"/>
    <x v="1"/>
    <x v="1"/>
  </r>
  <r>
    <n v="124"/>
    <n v="3461"/>
    <n v="0"/>
    <s v="Iapygia"/>
    <x v="47"/>
    <s v="6.43S, 95.96E"/>
    <n v="2070"/>
    <n v="2074"/>
    <n v="4"/>
    <x v="1"/>
    <x v="1"/>
  </r>
  <r>
    <n v="482"/>
    <n v="1138"/>
    <n v="0"/>
    <s v="Eridania"/>
    <x v="33"/>
    <s v="46.81S, 143.88E"/>
    <n v="2066"/>
    <n v="2072"/>
    <n v="6"/>
    <x v="1"/>
    <x v="1"/>
  </r>
  <r>
    <n v="252"/>
    <n v="8000"/>
    <n v="0"/>
    <s v="Thaumasia"/>
    <x v="44"/>
    <s v="39.82S, 96.42W"/>
    <n v="2059"/>
    <n v="2066"/>
    <n v="7"/>
    <x v="1"/>
    <x v="1"/>
  </r>
  <r>
    <n v="19"/>
    <n v="5436"/>
    <n v="5436"/>
    <s v="Eridania"/>
    <x v="33"/>
    <s v="46.81S, 143.88E"/>
    <n v="2066"/>
    <n v="2072"/>
    <n v="6"/>
    <x v="1"/>
    <x v="1"/>
  </r>
  <r>
    <n v="905"/>
    <n v="883"/>
    <n v="0"/>
    <s v="Amenthes"/>
    <x v="8"/>
    <s v="18.24N, 120.68E"/>
    <n v="2073"/>
    <n v="2075"/>
    <n v="2"/>
    <x v="0"/>
    <x v="0"/>
  </r>
  <r>
    <n v="307"/>
    <n v="1138"/>
    <n v="0"/>
    <s v="Arabia"/>
    <x v="18"/>
    <s v="4.88N, 63.43E"/>
    <n v="2051"/>
    <n v="2055"/>
    <n v="4"/>
    <x v="0"/>
    <x v="0"/>
  </r>
  <r>
    <n v="447"/>
    <n v="2461"/>
    <n v="0"/>
    <s v="Noachis"/>
    <x v="22"/>
    <s v="57.37S, 25.45E"/>
    <n v="2053"/>
    <n v="2057"/>
    <n v="4"/>
    <x v="1"/>
    <x v="1"/>
  </r>
  <r>
    <n v="231"/>
    <n v="4235"/>
    <n v="0"/>
    <s v="Mare Tyrrhenum"/>
    <x v="9"/>
    <s v="11.90N, 119.49E"/>
    <n v="2050"/>
    <n v="2051"/>
    <n v="1"/>
    <x v="1"/>
    <x v="0"/>
  </r>
  <r>
    <n v="29"/>
    <n v="6832"/>
    <n v="6832"/>
    <s v="Memnonia"/>
    <x v="35"/>
    <s v="23.80S, 156.02W"/>
    <n v="2053"/>
    <n v="2056"/>
    <n v="3"/>
    <x v="1"/>
    <x v="1"/>
  </r>
  <r>
    <n v="34"/>
    <n v="1267"/>
    <n v="1267"/>
    <s v="Mare Australe"/>
    <x v="2"/>
    <s v="74.62S, 100.08E"/>
    <n v="2054"/>
    <n v="2062"/>
    <n v="8"/>
    <x v="1"/>
    <x v="1"/>
  </r>
  <r>
    <n v="572"/>
    <n v="3167"/>
    <n v="0"/>
    <s v="Mare Boreum"/>
    <x v="27"/>
    <s v="69.41N, 168.67E"/>
    <n v="2069"/>
    <n v="2071"/>
    <n v="2"/>
    <x v="0"/>
    <x v="0"/>
  </r>
  <r>
    <n v="117"/>
    <n v="4076"/>
    <n v="0"/>
    <s v="Mare Tyrrhenum"/>
    <x v="53"/>
    <s v="28.90S, 98.55E"/>
    <n v="2073"/>
    <n v="2074"/>
    <n v="1"/>
    <x v="1"/>
    <x v="1"/>
  </r>
  <r>
    <n v="142"/>
    <n v="5076"/>
    <n v="0"/>
    <s v="Mare Boreum"/>
    <x v="27"/>
    <s v="69.41N, 168.67E"/>
    <n v="2069"/>
    <n v="2077"/>
    <n v="8"/>
    <x v="0"/>
    <x v="0"/>
  </r>
  <r>
    <n v="25"/>
    <n v="3919"/>
    <n v="3919"/>
    <s v="Eridania"/>
    <x v="33"/>
    <s v="46.81S, 143.88E"/>
    <n v="2066"/>
    <n v="2071"/>
    <n v="5"/>
    <x v="1"/>
    <x v="1"/>
  </r>
  <r>
    <n v="63"/>
    <n v="4398"/>
    <n v="4398"/>
    <s v="Cebrenia"/>
    <x v="78"/>
    <s v="60.72N, 122.46E"/>
    <n v="2052"/>
    <n v="2054"/>
    <n v="2"/>
    <x v="0"/>
    <x v="0"/>
  </r>
  <r>
    <n v="80"/>
    <n v="12605"/>
    <n v="12605"/>
    <s v="Arcadia"/>
    <x v="31"/>
    <s v="66.67N, 93.37W"/>
    <n v="2059"/>
    <n v="2063"/>
    <n v="4"/>
    <x v="0"/>
    <x v="0"/>
  </r>
  <r>
    <n v="93"/>
    <n v="2188"/>
    <n v="2188"/>
    <s v="Amenthes"/>
    <x v="79"/>
    <s v="21.49N, 105.87E"/>
    <n v="2068"/>
    <n v="2069"/>
    <n v="1"/>
    <x v="0"/>
    <x v="0"/>
  </r>
  <r>
    <n v="32"/>
    <n v="8255"/>
    <n v="8255"/>
    <s v="Casius"/>
    <x v="60"/>
    <s v="56.07N, 79.63E"/>
    <n v="2069"/>
    <n v="2071"/>
    <n v="2"/>
    <x v="0"/>
    <x v="0"/>
  </r>
  <r>
    <n v="133"/>
    <n v="1526"/>
    <n v="0"/>
    <s v="Coprates"/>
    <x v="20"/>
    <s v="35.35S, 72.67W"/>
    <n v="2067"/>
    <n v="2072"/>
    <n v="5"/>
    <x v="1"/>
    <x v="1"/>
  </r>
  <r>
    <n v="14"/>
    <n v="11382"/>
    <n v="11382"/>
    <s v="Mare Australe"/>
    <x v="2"/>
    <s v="74.62S, 100.08E"/>
    <n v="2054"/>
    <n v="2058"/>
    <n v="4"/>
    <x v="1"/>
    <x v="1"/>
  </r>
  <r>
    <n v="241"/>
    <n v="3313"/>
    <n v="0"/>
    <s v="Hellas"/>
    <x v="53"/>
    <s v="28.90S, 98.55E"/>
    <n v="2073"/>
    <n v="2078"/>
    <n v="5"/>
    <x v="1"/>
    <x v="1"/>
  </r>
  <r>
    <n v="47"/>
    <n v="8000"/>
    <n v="8000"/>
    <s v="Mare Boreum"/>
    <x v="31"/>
    <s v="66.67N, 93.37W"/>
    <n v="2059"/>
    <n v="2060"/>
    <n v="1"/>
    <x v="0"/>
    <x v="0"/>
  </r>
  <r>
    <n v="67"/>
    <n v="11771"/>
    <n v="11771"/>
    <s v="Arabia"/>
    <x v="11"/>
    <s v="5.89N, 39.91E"/>
    <n v="2053"/>
    <n v="2057"/>
    <n v="4"/>
    <x v="0"/>
    <x v="0"/>
  </r>
  <r>
    <n v="19"/>
    <n v="6205"/>
    <n v="6205"/>
    <s v="Arcadia"/>
    <x v="77"/>
    <s v="79.27N, 111.64W"/>
    <n v="2062"/>
    <n v="2065"/>
    <n v="3"/>
    <x v="0"/>
    <x v="0"/>
  </r>
  <r>
    <n v="37"/>
    <n v="3313"/>
    <n v="3313"/>
    <s v="Mare Tyrrhenum"/>
    <x v="9"/>
    <s v="11.90N, 119.49E"/>
    <n v="2050"/>
    <n v="2055"/>
    <n v="5"/>
    <x v="1"/>
    <x v="0"/>
  </r>
  <r>
    <n v="389"/>
    <n v="21171"/>
    <n v="0"/>
    <s v="Eridania"/>
    <x v="6"/>
    <s v="42.36S, 157.15E"/>
    <n v="2068"/>
    <n v="2071"/>
    <n v="3"/>
    <x v="1"/>
    <x v="1"/>
  </r>
  <r>
    <n v="19"/>
    <n v="8791"/>
    <n v="8791"/>
    <s v="Hellas"/>
    <x v="30"/>
    <s v="51.10S, 71.36E"/>
    <n v="2056"/>
    <n v="2057"/>
    <n v="1"/>
    <x v="1"/>
    <x v="1"/>
  </r>
  <r>
    <n v="157"/>
    <n v="1526"/>
    <n v="0"/>
    <s v="Amenthes"/>
    <x v="23"/>
    <s v="17.54N, 149.60E"/>
    <n v="2067"/>
    <n v="2070"/>
    <n v="3"/>
    <x v="0"/>
    <x v="0"/>
  </r>
  <r>
    <n v="117"/>
    <n v="3022"/>
    <n v="0"/>
    <s v="Memnonia"/>
    <x v="35"/>
    <s v="23.80S, 156.02W"/>
    <n v="2053"/>
    <n v="2055"/>
    <n v="2"/>
    <x v="1"/>
    <x v="1"/>
  </r>
  <r>
    <n v="631"/>
    <n v="5436"/>
    <n v="0"/>
    <s v="Margaritifer Sinus"/>
    <x v="16"/>
    <s v="23.79S, 56.97W"/>
    <n v="2054"/>
    <n v="2061"/>
    <n v="7"/>
    <x v="1"/>
    <x v="1"/>
  </r>
  <r>
    <n v="482"/>
    <n v="9366"/>
    <n v="0"/>
    <s v="Arcadia"/>
    <x v="77"/>
    <s v="79.27N, 111.64W"/>
    <n v="2062"/>
    <n v="2065"/>
    <n v="3"/>
    <x v="0"/>
    <x v="0"/>
  </r>
  <r>
    <n v="631"/>
    <n v="1010"/>
    <n v="0"/>
    <s v="Phoenicis Lacus"/>
    <x v="50"/>
    <s v="29.49S, 118.42W"/>
    <n v="2071"/>
    <n v="2075"/>
    <n v="4"/>
    <x v="1"/>
    <x v="1"/>
  </r>
  <r>
    <n v="1270"/>
    <n v="3313"/>
    <n v="0"/>
    <s v="Ismenius Lacus"/>
    <x v="38"/>
    <s v="34.38N, 12.41E"/>
    <n v="2070"/>
    <n v="2073"/>
    <n v="3"/>
    <x v="0"/>
    <x v="0"/>
  </r>
  <r>
    <n v="147"/>
    <n v="1920"/>
    <n v="0"/>
    <s v="Mare Boreum"/>
    <x v="29"/>
    <s v="75.84N, 122.24E"/>
    <n v="2071"/>
    <n v="2076"/>
    <n v="5"/>
    <x v="0"/>
    <x v="0"/>
  </r>
  <r>
    <n v="702"/>
    <n v="5436"/>
    <n v="0"/>
    <s v="Eridania"/>
    <x v="33"/>
    <s v="46.81S, 143.88E"/>
    <n v="2066"/>
    <n v="2069"/>
    <n v="3"/>
    <x v="1"/>
    <x v="1"/>
  </r>
  <r>
    <n v="70"/>
    <n v="9366"/>
    <n v="9366"/>
    <s v="Mare Boreum"/>
    <x v="31"/>
    <s v="66.67N, 93.37W"/>
    <n v="2059"/>
    <n v="2066"/>
    <n v="7"/>
    <x v="0"/>
    <x v="0"/>
  </r>
  <r>
    <n v="221"/>
    <n v="1788"/>
    <n v="0"/>
    <s v="Cebrenia"/>
    <x v="27"/>
    <s v="69.41N, 168.67E"/>
    <n v="2069"/>
    <n v="2076"/>
    <n v="7"/>
    <x v="0"/>
    <x v="0"/>
  </r>
  <r>
    <n v="241"/>
    <n v="1396"/>
    <n v="0"/>
    <s v="Phoenicis Lacus"/>
    <x v="5"/>
    <s v="6.41S, 116.10W"/>
    <n v="2055"/>
    <n v="2058"/>
    <n v="3"/>
    <x v="1"/>
    <x v="1"/>
  </r>
  <r>
    <n v="25"/>
    <n v="3167"/>
    <n v="3167"/>
    <s v="Margaritifer Sinus"/>
    <x v="16"/>
    <s v="23.79S, 56.97W"/>
    <n v="2054"/>
    <n v="2063"/>
    <n v="9"/>
    <x v="1"/>
    <x v="1"/>
  </r>
  <r>
    <n v="572"/>
    <n v="5622"/>
    <n v="0"/>
    <s v="Mare Acidalium"/>
    <x v="1"/>
    <s v="27.30N, 17.48W"/>
    <n v="2065"/>
    <n v="2067"/>
    <n v="2"/>
    <x v="0"/>
    <x v="0"/>
  </r>
  <r>
    <n v="22"/>
    <n v="13527"/>
    <n v="13527"/>
    <s v="Mare Boreum"/>
    <x v="46"/>
    <s v="73.37N, 48.09E"/>
    <n v="2060"/>
    <n v="2061"/>
    <n v="1"/>
    <x v="0"/>
    <x v="0"/>
  </r>
  <r>
    <n v="252"/>
    <n v="1010"/>
    <n v="0"/>
    <s v="Elysium"/>
    <x v="76"/>
    <s v="10.83N, 133.81E"/>
    <n v="2061"/>
    <n v="2064"/>
    <n v="3"/>
    <x v="0"/>
    <x v="0"/>
  </r>
  <r>
    <n v="32"/>
    <n v="1010"/>
    <n v="1010"/>
    <s v="Argyre"/>
    <x v="42"/>
    <s v="43.20S, 21.89W"/>
    <n v="2051"/>
    <n v="2053"/>
    <n v="2"/>
    <x v="1"/>
    <x v="1"/>
  </r>
  <r>
    <n v="344"/>
    <n v="3022"/>
    <n v="0"/>
    <s v="Syrtis Major"/>
    <x v="18"/>
    <s v="4.88N, 63.43E"/>
    <n v="2051"/>
    <n v="2057"/>
    <n v="6"/>
    <x v="0"/>
    <x v="0"/>
  </r>
  <r>
    <n v="47"/>
    <n v="15700"/>
    <n v="15700"/>
    <s v="Argyre"/>
    <x v="32"/>
    <s v="56.96S, 5.44W"/>
    <n v="2068"/>
    <n v="2071"/>
    <n v="3"/>
    <x v="1"/>
    <x v="1"/>
  </r>
  <r>
    <n v="113"/>
    <n v="3022"/>
    <n v="0"/>
    <s v="Mare Boreum"/>
    <x v="28"/>
    <s v="64.61N, 131.25E"/>
    <n v="2064"/>
    <n v="2069"/>
    <n v="5"/>
    <x v="0"/>
    <x v="0"/>
  </r>
  <r>
    <n v="325"/>
    <n v="3612"/>
    <n v="0"/>
    <s v="Arabia"/>
    <x v="38"/>
    <s v="34.38N, 12.41E"/>
    <n v="2070"/>
    <n v="2073"/>
    <n v="3"/>
    <x v="0"/>
    <x v="0"/>
  </r>
  <r>
    <n v="1270"/>
    <n v="33322"/>
    <n v="0"/>
    <s v="Mare Boreum"/>
    <x v="80"/>
    <s v="75.27N, 138.32W"/>
    <n v="2073"/>
    <n v="2074"/>
    <n v="1"/>
    <x v="0"/>
    <x v="0"/>
  </r>
  <r>
    <n v="61"/>
    <n v="15700"/>
    <n v="15700"/>
    <s v="Mare Australe"/>
    <x v="40"/>
    <s v="48.99S, 67.17E"/>
    <n v="2054"/>
    <n v="2059"/>
    <n v="5"/>
    <x v="1"/>
    <x v="1"/>
  </r>
  <r>
    <n v="45"/>
    <n v="1010"/>
    <n v="1010"/>
    <s v="Hellas"/>
    <x v="30"/>
    <s v="51.10S, 71.36E"/>
    <n v="2056"/>
    <n v="2058"/>
    <n v="2"/>
    <x v="1"/>
    <x v="1"/>
  </r>
  <r>
    <n v="252"/>
    <n v="3764"/>
    <n v="0"/>
    <s v="Arabia"/>
    <x v="1"/>
    <s v="27.30N, 17.48W"/>
    <n v="2065"/>
    <n v="2067"/>
    <n v="2"/>
    <x v="0"/>
    <x v="0"/>
  </r>
  <r>
    <n v="50"/>
    <n v="2188"/>
    <n v="2188"/>
    <s v="Eridania"/>
    <x v="33"/>
    <s v="46.81S, 143.88E"/>
    <n v="2066"/>
    <n v="2073"/>
    <n v="7"/>
    <x v="1"/>
    <x v="1"/>
  </r>
  <r>
    <n v="344"/>
    <n v="10313"/>
    <n v="0"/>
    <s v="Lunae Palus"/>
    <x v="81"/>
    <s v="21.43N, 76.62W"/>
    <n v="2058"/>
    <n v="2060"/>
    <n v="2"/>
    <x v="0"/>
    <x v="0"/>
  </r>
  <r>
    <n v="29"/>
    <n v="756"/>
    <n v="756"/>
    <s v="Memnonia"/>
    <x v="37"/>
    <s v="33.88S, 148.04W"/>
    <n v="2058"/>
    <n v="2060"/>
    <n v="2"/>
    <x v="1"/>
    <x v="1"/>
  </r>
  <r>
    <n v="77"/>
    <n v="9985"/>
    <n v="9985"/>
    <s v="Amenthes"/>
    <x v="59"/>
    <s v="24.45N, 112.91E"/>
    <n v="2060"/>
    <n v="2065"/>
    <n v="5"/>
    <x v="0"/>
    <x v="0"/>
  </r>
  <r>
    <n v="50"/>
    <n v="5436"/>
    <n v="5436"/>
    <s v="Margaritifer Sinus"/>
    <x v="61"/>
    <s v="17.63S, 13.01W"/>
    <n v="2054"/>
    <n v="2058"/>
    <n v="4"/>
    <x v="1"/>
    <x v="1"/>
  </r>
  <r>
    <n v="12"/>
    <n v="3764"/>
    <n v="3764"/>
    <s v="Mare Boreum"/>
    <x v="28"/>
    <s v="64.61N, 131.25E"/>
    <n v="2064"/>
    <n v="2067"/>
    <n v="3"/>
    <x v="0"/>
    <x v="0"/>
  </r>
  <r>
    <n v="175"/>
    <n v="22220"/>
    <n v="0"/>
    <s v="Mare Boreum"/>
    <x v="46"/>
    <s v="73.37N, 48.09E"/>
    <n v="2060"/>
    <n v="2061"/>
    <n v="1"/>
    <x v="0"/>
    <x v="0"/>
  </r>
  <r>
    <n v="109"/>
    <n v="7512"/>
    <n v="0"/>
    <s v="Argyre"/>
    <x v="42"/>
    <s v="43.20S, 21.89W"/>
    <n v="2051"/>
    <n v="2053"/>
    <n v="2"/>
    <x v="1"/>
    <x v="1"/>
  </r>
  <r>
    <n v="188"/>
    <n v="2461"/>
    <n v="0"/>
    <s v="Oxia Palus"/>
    <x v="1"/>
    <s v="27.30N, 17.48W"/>
    <n v="2065"/>
    <n v="2074"/>
    <n v="9"/>
    <x v="0"/>
    <x v="0"/>
  </r>
  <r>
    <n v="52"/>
    <n v="2599"/>
    <n v="2599"/>
    <s v="Sinus Sabaeus"/>
    <x v="18"/>
    <s v="4.88N, 63.43E"/>
    <n v="2051"/>
    <n v="2054"/>
    <n v="3"/>
    <x v="1"/>
    <x v="0"/>
  </r>
  <r>
    <n v="252"/>
    <n v="2188"/>
    <n v="0"/>
    <s v="Phoenicis Lacus"/>
    <x v="5"/>
    <s v="6.41S, 116.10W"/>
    <n v="2055"/>
    <n v="2058"/>
    <n v="3"/>
    <x v="1"/>
    <x v="1"/>
  </r>
  <r>
    <n v="85"/>
    <n v="8000"/>
    <n v="8000"/>
    <s v="Arabia"/>
    <x v="82"/>
    <s v="17.28N, 7.12E"/>
    <n v="2071"/>
    <n v="2074"/>
    <n v="3"/>
    <x v="0"/>
    <x v="0"/>
  </r>
  <r>
    <n v="67"/>
    <n v="3313"/>
    <n v="3313"/>
    <s v="Tharsis"/>
    <x v="5"/>
    <s v="6.41S, 116.10W"/>
    <n v="2055"/>
    <n v="2056"/>
    <n v="1"/>
    <x v="0"/>
    <x v="1"/>
  </r>
  <r>
    <n v="325"/>
    <n v="38630"/>
    <n v="0"/>
    <s v="Phaethontis"/>
    <x v="37"/>
    <s v="33.88S, 148.04W"/>
    <n v="2058"/>
    <n v="2060"/>
    <n v="2"/>
    <x v="1"/>
    <x v="1"/>
  </r>
  <r>
    <n v="117"/>
    <n v="9366"/>
    <n v="0"/>
    <s v="Aeolis"/>
    <x v="83"/>
    <s v="32.13S, 131.87E"/>
    <n v="2053"/>
    <n v="2056"/>
    <n v="3"/>
    <x v="1"/>
    <x v="1"/>
  </r>
  <r>
    <n v="292"/>
    <n v="4731"/>
    <n v="0"/>
    <s v="Oxia Palus"/>
    <x v="38"/>
    <s v="34.38N, 12.41E"/>
    <n v="2070"/>
    <n v="2073"/>
    <n v="3"/>
    <x v="0"/>
    <x v="0"/>
  </r>
  <r>
    <n v="25"/>
    <n v="3919"/>
    <n v="3919"/>
    <s v="Cebrenia"/>
    <x v="63"/>
    <s v="47.84N, 169.44E"/>
    <n v="2072"/>
    <n v="2073"/>
    <n v="1"/>
    <x v="0"/>
    <x v="0"/>
  </r>
  <r>
    <n v="204"/>
    <n v="4235"/>
    <n v="0"/>
    <s v="Thaumasia"/>
    <x v="84"/>
    <s v="58.80S, 113.46W"/>
    <n v="2065"/>
    <n v="2067"/>
    <n v="2"/>
    <x v="1"/>
    <x v="1"/>
  </r>
  <r>
    <n v="52"/>
    <n v="1656"/>
    <n v="1656"/>
    <s v="Margaritifer Sinus"/>
    <x v="61"/>
    <s v="17.63S, 13.01W"/>
    <n v="2054"/>
    <n v="2057"/>
    <n v="3"/>
    <x v="1"/>
    <x v="1"/>
  </r>
  <r>
    <n v="61"/>
    <n v="11771"/>
    <n v="11771"/>
    <s v="Phaethontis"/>
    <x v="37"/>
    <s v="33.88S, 148.04W"/>
    <n v="2058"/>
    <n v="2059"/>
    <n v="1"/>
    <x v="1"/>
    <x v="1"/>
  </r>
  <r>
    <n v="65"/>
    <n v="4235"/>
    <n v="4235"/>
    <s v="Arabia"/>
    <x v="38"/>
    <s v="34.38N, 12.41E"/>
    <n v="2070"/>
    <n v="2074"/>
    <n v="4"/>
    <x v="0"/>
    <x v="0"/>
  </r>
  <r>
    <n v="264"/>
    <n v="4563"/>
    <n v="0"/>
    <s v="Arabia"/>
    <x v="1"/>
    <s v="27.30N, 17.48W"/>
    <n v="2065"/>
    <n v="2072"/>
    <n v="7"/>
    <x v="0"/>
    <x v="0"/>
  </r>
  <r>
    <n v="307"/>
    <n v="27536"/>
    <n v="0"/>
    <s v="Argyre"/>
    <x v="20"/>
    <s v="35.35S, 72.67W"/>
    <n v="2067"/>
    <n v="2070"/>
    <n v="3"/>
    <x v="1"/>
    <x v="1"/>
  </r>
  <r>
    <n v="157"/>
    <n v="6832"/>
    <n v="0"/>
    <s v="Elysium"/>
    <x v="12"/>
    <s v="27.80N, 160.30E"/>
    <n v="2063"/>
    <n v="2066"/>
    <n v="3"/>
    <x v="0"/>
    <x v="0"/>
  </r>
  <r>
    <n v="169"/>
    <n v="27536"/>
    <n v="0"/>
    <s v="Mare Boreum"/>
    <x v="85"/>
    <s v="77.60N, 60.62E"/>
    <n v="2073"/>
    <n v="2074"/>
    <n v="1"/>
    <x v="0"/>
    <x v="0"/>
  </r>
  <r>
    <n v="264"/>
    <n v="1010"/>
    <n v="0"/>
    <s v="Thaumasia"/>
    <x v="17"/>
    <s v="63.27S, 66.46W"/>
    <n v="2058"/>
    <n v="2059"/>
    <n v="1"/>
    <x v="1"/>
    <x v="1"/>
  </r>
  <r>
    <n v="41"/>
    <n v="3461"/>
    <n v="3461"/>
    <s v="Sinus Sabaeus"/>
    <x v="11"/>
    <s v="5.89N, 39.91E"/>
    <n v="2053"/>
    <n v="2055"/>
    <n v="2"/>
    <x v="1"/>
    <x v="0"/>
  </r>
  <r>
    <n v="47"/>
    <n v="26004"/>
    <n v="26004"/>
    <s v="Diacria"/>
    <x v="80"/>
    <s v="75.27N, 138.32W"/>
    <n v="2073"/>
    <n v="2075"/>
    <n v="2"/>
    <x v="0"/>
    <x v="0"/>
  </r>
  <r>
    <n v="163"/>
    <n v="72463"/>
    <n v="0"/>
    <s v="Cebrenia"/>
    <x v="86"/>
    <s v="53.00N, 129.64E"/>
    <n v="2069"/>
    <n v="2071"/>
    <n v="2"/>
    <x v="0"/>
    <x v="0"/>
  </r>
  <r>
    <n v="137"/>
    <n v="3167"/>
    <n v="0"/>
    <s v="Mare Tyrrhenum"/>
    <x v="47"/>
    <s v="6.43S, 95.96E"/>
    <n v="2070"/>
    <n v="2072"/>
    <n v="2"/>
    <x v="1"/>
    <x v="1"/>
  </r>
  <r>
    <n v="147"/>
    <n v="6832"/>
    <n v="0"/>
    <s v="Memnonia"/>
    <x v="87"/>
    <s v="4.04S, 171.74W"/>
    <n v="2068"/>
    <n v="2069"/>
    <n v="1"/>
    <x v="1"/>
    <x v="1"/>
  </r>
  <r>
    <n v="325"/>
    <n v="1138"/>
    <n v="0"/>
    <s v="Hellas"/>
    <x v="53"/>
    <s v="28.90S, 98.55E"/>
    <n v="2073"/>
    <n v="2076"/>
    <n v="3"/>
    <x v="1"/>
    <x v="1"/>
  </r>
  <r>
    <n v="277"/>
    <n v="4731"/>
    <n v="0"/>
    <s v="Mare Tyrrhenum"/>
    <x v="47"/>
    <s v="6.43S, 95.96E"/>
    <n v="2070"/>
    <n v="2075"/>
    <n v="5"/>
    <x v="1"/>
    <x v="1"/>
  </r>
  <r>
    <n v="241"/>
    <n v="17718"/>
    <n v="0"/>
    <s v="Thaumasia"/>
    <x v="84"/>
    <s v="58.80S, 113.46W"/>
    <n v="2065"/>
    <n v="2067"/>
    <n v="2"/>
    <x v="1"/>
    <x v="1"/>
  </r>
  <r>
    <n v="133"/>
    <n v="23366"/>
    <n v="0"/>
    <s v="Mare Boreum"/>
    <x v="27"/>
    <s v="69.41N, 168.67E"/>
    <n v="2069"/>
    <n v="2070"/>
    <n v="1"/>
    <x v="0"/>
    <x v="0"/>
  </r>
  <r>
    <n v="30"/>
    <n v="24621"/>
    <n v="24621"/>
    <s v="Eridania"/>
    <x v="33"/>
    <s v="46.81S, 143.88E"/>
    <n v="2066"/>
    <n v="2069"/>
    <n v="3"/>
    <x v="1"/>
    <x v="1"/>
  </r>
  <r>
    <n v="113"/>
    <n v="6006"/>
    <n v="0"/>
    <s v="Coprates"/>
    <x v="16"/>
    <s v="23.79S, 56.97W"/>
    <n v="2054"/>
    <n v="2062"/>
    <n v="8"/>
    <x v="1"/>
    <x v="1"/>
  </r>
  <r>
    <n v="12"/>
    <n v="13527"/>
    <n v="13527"/>
    <s v="Coprates"/>
    <x v="20"/>
    <s v="35.35S, 72.67W"/>
    <n v="2067"/>
    <n v="2071"/>
    <n v="4"/>
    <x v="1"/>
    <x v="1"/>
  </r>
  <r>
    <n v="80"/>
    <n v="1138"/>
    <n v="1138"/>
    <s v="Hellas"/>
    <x v="2"/>
    <s v="74.62S, 100.08E"/>
    <n v="2054"/>
    <n v="2063"/>
    <n v="9"/>
    <x v="1"/>
    <x v="1"/>
  </r>
  <r>
    <n v="572"/>
    <n v="2461"/>
    <n v="0"/>
    <s v="Mare Tyrrhenum"/>
    <x v="9"/>
    <s v="11.90N, 119.49E"/>
    <n v="2050"/>
    <n v="2054"/>
    <n v="4"/>
    <x v="1"/>
    <x v="0"/>
  </r>
  <r>
    <n v="344"/>
    <n v="6832"/>
    <n v="0"/>
    <s v="Argyre"/>
    <x v="61"/>
    <s v="17.63S, 13.01W"/>
    <n v="2054"/>
    <n v="2056"/>
    <n v="2"/>
    <x v="1"/>
    <x v="1"/>
  </r>
  <r>
    <n v="43"/>
    <n v="2054"/>
    <n v="2054"/>
    <s v="Oxia Palus"/>
    <x v="1"/>
    <s v="27.30N, 17.48W"/>
    <n v="2065"/>
    <n v="2069"/>
    <n v="4"/>
    <x v="0"/>
    <x v="0"/>
  </r>
  <r>
    <n v="36"/>
    <n v="5436"/>
    <n v="5436"/>
    <s v="Argyre"/>
    <x v="13"/>
    <s v="68.17S, 21.83W"/>
    <n v="2069"/>
    <n v="2073"/>
    <n v="4"/>
    <x v="1"/>
    <x v="1"/>
  </r>
  <r>
    <n v="905"/>
    <n v="9366"/>
    <n v="0"/>
    <s v="Amenthes"/>
    <x v="23"/>
    <s v="17.54N, 149.60E"/>
    <n v="2067"/>
    <n v="2074"/>
    <n v="7"/>
    <x v="0"/>
    <x v="0"/>
  </r>
  <r>
    <n v="196"/>
    <n v="8519"/>
    <n v="0"/>
    <s v="Syrtis Major"/>
    <x v="18"/>
    <s v="4.88N, 63.43E"/>
    <n v="2051"/>
    <n v="2060"/>
    <n v="9"/>
    <x v="0"/>
    <x v="0"/>
  </r>
  <r>
    <n v="133"/>
    <n v="756"/>
    <n v="0"/>
    <s v="Elysium"/>
    <x v="12"/>
    <s v="27.80N, 160.30E"/>
    <n v="2063"/>
    <n v="2069"/>
    <n v="6"/>
    <x v="0"/>
    <x v="0"/>
  </r>
  <r>
    <n v="181"/>
    <n v="4902"/>
    <n v="0"/>
    <s v="Mare Australe"/>
    <x v="17"/>
    <s v="63.27S, 66.46W"/>
    <n v="2058"/>
    <n v="2063"/>
    <n v="5"/>
    <x v="1"/>
    <x v="1"/>
  </r>
  <r>
    <n v="77"/>
    <n v="6409"/>
    <n v="6409"/>
    <s v="Syrtis Major"/>
    <x v="18"/>
    <s v="4.88N, 63.43E"/>
    <n v="2051"/>
    <n v="2058"/>
    <n v="7"/>
    <x v="0"/>
    <x v="0"/>
  </r>
  <r>
    <n v="106"/>
    <n v="17000"/>
    <n v="0"/>
    <s v="Casius"/>
    <x v="0"/>
    <s v="21.27N, 90.13E"/>
    <n v="2054"/>
    <n v="2063"/>
    <n v="9"/>
    <x v="0"/>
    <x v="0"/>
  </r>
  <r>
    <n v="47"/>
    <n v="3167"/>
    <n v="3167"/>
    <s v="Tharsis"/>
    <x v="5"/>
    <s v="6.41S, 116.10W"/>
    <n v="2055"/>
    <n v="2057"/>
    <n v="2"/>
    <x v="0"/>
    <x v="1"/>
  </r>
  <r>
    <n v="61"/>
    <n v="9366"/>
    <n v="9366"/>
    <s v="Cebrenia"/>
    <x v="27"/>
    <s v="69.41N, 168.67E"/>
    <n v="2069"/>
    <n v="2073"/>
    <n v="4"/>
    <x v="0"/>
    <x v="0"/>
  </r>
  <r>
    <n v="59"/>
    <n v="3461"/>
    <n v="3461"/>
    <s v="Hellas"/>
    <x v="2"/>
    <s v="74.62S, 100.08E"/>
    <n v="2054"/>
    <n v="2064"/>
    <n v="10"/>
    <x v="1"/>
    <x v="1"/>
  </r>
  <r>
    <n v="344"/>
    <n v="5255"/>
    <n v="0"/>
    <s v="Phoenicis Lacus"/>
    <x v="50"/>
    <s v="29.49S, 118.42W"/>
    <n v="2071"/>
    <n v="2071"/>
    <n v="0"/>
    <x v="1"/>
    <x v="1"/>
  </r>
  <r>
    <n v="72"/>
    <n v="56210"/>
    <n v="56210"/>
    <s v="Cebrenia"/>
    <x v="27"/>
    <s v="69.41N, 168.67E"/>
    <n v="2069"/>
    <n v="2076"/>
    <n v="7"/>
    <x v="0"/>
    <x v="0"/>
  </r>
  <r>
    <n v="196"/>
    <n v="7279"/>
    <n v="0"/>
    <s v="Coprates"/>
    <x v="16"/>
    <s v="23.79S, 56.97W"/>
    <n v="2054"/>
    <n v="2059"/>
    <n v="5"/>
    <x v="1"/>
    <x v="1"/>
  </r>
  <r>
    <n v="54"/>
    <n v="629"/>
    <n v="629"/>
    <s v="Elysium"/>
    <x v="9"/>
    <s v="11.90N, 119.49E"/>
    <n v="2050"/>
    <n v="2051"/>
    <n v="1"/>
    <x v="0"/>
    <x v="0"/>
  </r>
  <r>
    <n v="63"/>
    <n v="7752"/>
    <n v="7752"/>
    <s v="Memnonia"/>
    <x v="51"/>
    <s v="25.21S, 169.35E"/>
    <n v="2055"/>
    <n v="2059"/>
    <n v="4"/>
    <x v="1"/>
    <x v="1"/>
  </r>
  <r>
    <n v="128"/>
    <n v="9366"/>
    <n v="0"/>
    <s v="Mare Tyrrhenum"/>
    <x v="33"/>
    <s v="46.81S, 143.88E"/>
    <n v="2066"/>
    <n v="2068"/>
    <n v="2"/>
    <x v="1"/>
    <x v="1"/>
  </r>
  <r>
    <n v="221"/>
    <n v="2599"/>
    <n v="0"/>
    <s v="Tharsis"/>
    <x v="55"/>
    <s v="9.63N, 121.52W"/>
    <n v="2065"/>
    <n v="2068"/>
    <n v="3"/>
    <x v="0"/>
    <x v="0"/>
  </r>
  <r>
    <n v="72"/>
    <n v="31157"/>
    <n v="31157"/>
    <s v="Hellas"/>
    <x v="40"/>
    <s v="48.99S, 67.17E"/>
    <n v="2054"/>
    <n v="2059"/>
    <n v="5"/>
    <x v="1"/>
    <x v="1"/>
  </r>
  <r>
    <n v="29"/>
    <n v="4563"/>
    <n v="4563"/>
    <s v="Elysium"/>
    <x v="12"/>
    <s v="27.80N, 160.30E"/>
    <n v="2063"/>
    <n v="2067"/>
    <n v="4"/>
    <x v="0"/>
    <x v="0"/>
  </r>
  <r>
    <n v="389"/>
    <n v="4398"/>
    <n v="0"/>
    <s v="Memnonia"/>
    <x v="35"/>
    <s v="23.80S, 156.02W"/>
    <n v="2053"/>
    <n v="2056"/>
    <n v="3"/>
    <x v="1"/>
    <x v="1"/>
  </r>
  <r>
    <n v="702"/>
    <n v="1396"/>
    <n v="0"/>
    <s v="Margaritifer Sinus"/>
    <x v="61"/>
    <s v="17.63S, 13.01W"/>
    <n v="2054"/>
    <n v="2060"/>
    <n v="6"/>
    <x v="1"/>
    <x v="1"/>
  </r>
  <r>
    <n v="30"/>
    <n v="756"/>
    <n v="756"/>
    <s v="Sinus Sabaeus"/>
    <x v="61"/>
    <s v="17.63S, 13.01W"/>
    <n v="2054"/>
    <n v="2056"/>
    <n v="2"/>
    <x v="1"/>
    <x v="1"/>
  </r>
  <r>
    <n v="52"/>
    <n v="3919"/>
    <n v="3919"/>
    <s v="Coprates"/>
    <x v="34"/>
    <s v="16.90S, 101.43W"/>
    <n v="2060"/>
    <n v="2064"/>
    <n v="4"/>
    <x v="1"/>
    <x v="1"/>
  </r>
  <r>
    <n v="325"/>
    <n v="1526"/>
    <n v="0"/>
    <s v="Phoenicis Lacus"/>
    <x v="50"/>
    <s v="29.49S, 118.42W"/>
    <n v="2071"/>
    <n v="2074"/>
    <n v="3"/>
    <x v="1"/>
    <x v="1"/>
  </r>
  <r>
    <n v="791"/>
    <n v="1396"/>
    <n v="0"/>
    <s v="Mare Australe"/>
    <x v="72"/>
    <s v="65.99S, 161.89W"/>
    <n v="2072"/>
    <n v="2073"/>
    <n v="1"/>
    <x v="1"/>
    <x v="1"/>
  </r>
  <r>
    <n v="163"/>
    <n v="883"/>
    <n v="0"/>
    <s v="Phaethontis"/>
    <x v="35"/>
    <s v="23.80S, 156.02W"/>
    <n v="2053"/>
    <n v="2056"/>
    <n v="3"/>
    <x v="1"/>
    <x v="1"/>
  </r>
  <r>
    <n v="85"/>
    <n v="6832"/>
    <n v="6832"/>
    <s v="Argyre"/>
    <x v="17"/>
    <s v="63.27S, 66.46W"/>
    <n v="2058"/>
    <n v="2061"/>
    <n v="3"/>
    <x v="1"/>
    <x v="1"/>
  </r>
  <r>
    <n v="9"/>
    <n v="2188"/>
    <n v="2188"/>
    <s v="Mare Boreum"/>
    <x v="31"/>
    <s v="66.67N, 93.37W"/>
    <n v="2059"/>
    <n v="2062"/>
    <n v="3"/>
    <x v="0"/>
    <x v="0"/>
  </r>
  <r>
    <n v="19"/>
    <n v="4076"/>
    <n v="4076"/>
    <s v="Margaritifer Sinus"/>
    <x v="42"/>
    <s v="43.20S, 21.89W"/>
    <n v="2051"/>
    <n v="2054"/>
    <n v="3"/>
    <x v="1"/>
    <x v="1"/>
  </r>
  <r>
    <n v="96"/>
    <n v="3919"/>
    <n v="3919"/>
    <s v="Elysium"/>
    <x v="23"/>
    <s v="17.54N, 149.60E"/>
    <n v="2067"/>
    <n v="2069"/>
    <n v="2"/>
    <x v="0"/>
    <x v="0"/>
  </r>
  <r>
    <n v="80"/>
    <n v="3313"/>
    <n v="3313"/>
    <s v="Elysium"/>
    <x v="9"/>
    <s v="11.90N, 119.49E"/>
    <n v="2050"/>
    <n v="2055"/>
    <n v="5"/>
    <x v="0"/>
    <x v="0"/>
  </r>
  <r>
    <n v="447"/>
    <n v="8255"/>
    <n v="0"/>
    <s v="Mare Boreum"/>
    <x v="88"/>
    <s v="80.24N, 27.18W"/>
    <n v="2069"/>
    <n v="2070"/>
    <n v="1"/>
    <x v="0"/>
    <x v="0"/>
  </r>
  <r>
    <n v="27"/>
    <n v="7512"/>
    <n v="7512"/>
    <s v="Mare Boreum"/>
    <x v="60"/>
    <s v="56.07N, 79.63E"/>
    <n v="2069"/>
    <n v="2070"/>
    <n v="1"/>
    <x v="0"/>
    <x v="0"/>
  </r>
  <r>
    <n v="106"/>
    <n v="629"/>
    <n v="0"/>
    <s v="Mare Boreum"/>
    <x v="29"/>
    <s v="75.84N, 122.24E"/>
    <n v="2071"/>
    <n v="2072"/>
    <n v="1"/>
    <x v="0"/>
    <x v="0"/>
  </r>
  <r>
    <n v="905"/>
    <n v="5436"/>
    <n v="0"/>
    <s v="Argyre"/>
    <x v="62"/>
    <s v="59.42S, 15.97W"/>
    <n v="2055"/>
    <n v="2056"/>
    <n v="1"/>
    <x v="1"/>
    <x v="1"/>
  </r>
  <r>
    <n v="48"/>
    <n v="19313"/>
    <n v="19313"/>
    <s v="Cebrenia"/>
    <x v="78"/>
    <s v="60.72N, 122.46E"/>
    <n v="2052"/>
    <n v="2055"/>
    <n v="3"/>
    <x v="0"/>
    <x v="0"/>
  </r>
  <r>
    <n v="103"/>
    <n v="1267"/>
    <n v="0"/>
    <s v="Cebrenia"/>
    <x v="19"/>
    <s v="37.14N, 148.66E"/>
    <n v="2066"/>
    <n v="2068"/>
    <n v="2"/>
    <x v="0"/>
    <x v="0"/>
  </r>
  <r>
    <n v="482"/>
    <n v="3919"/>
    <n v="0"/>
    <s v="Mare Boreum"/>
    <x v="28"/>
    <s v="64.61N, 131.25E"/>
    <n v="2064"/>
    <n v="2069"/>
    <n v="5"/>
    <x v="0"/>
    <x v="0"/>
  </r>
  <r>
    <n v="103"/>
    <n v="3461"/>
    <n v="0"/>
    <s v="Amenthes"/>
    <x v="9"/>
    <s v="11.90N, 119.49E"/>
    <n v="2050"/>
    <n v="2058"/>
    <n v="8"/>
    <x v="0"/>
    <x v="0"/>
  </r>
  <r>
    <n v="65"/>
    <n v="5436"/>
    <n v="5436"/>
    <s v="Eridania"/>
    <x v="33"/>
    <s v="46.81S, 143.88E"/>
    <n v="2066"/>
    <n v="2069"/>
    <n v="3"/>
    <x v="1"/>
    <x v="1"/>
  </r>
  <r>
    <n v="82"/>
    <n v="3461"/>
    <n v="3461"/>
    <s v="Aeolis"/>
    <x v="51"/>
    <s v="25.21S, 169.35E"/>
    <n v="2055"/>
    <n v="2058"/>
    <n v="3"/>
    <x v="1"/>
    <x v="1"/>
  </r>
  <r>
    <n v="50"/>
    <n v="5436"/>
    <n v="5436"/>
    <s v="Coprates"/>
    <x v="16"/>
    <s v="23.79S, 56.97W"/>
    <n v="2054"/>
    <n v="2057"/>
    <n v="3"/>
    <x v="1"/>
    <x v="1"/>
  </r>
  <r>
    <n v="128"/>
    <n v="24621"/>
    <n v="0"/>
    <s v="Hellas"/>
    <x v="53"/>
    <s v="28.90S, 98.55E"/>
    <n v="2073"/>
    <n v="2077"/>
    <n v="4"/>
    <x v="1"/>
    <x v="1"/>
  </r>
  <r>
    <n v="277"/>
    <n v="9366"/>
    <n v="0"/>
    <s v="Hellas"/>
    <x v="53"/>
    <s v="28.90S, 98.55E"/>
    <n v="2073"/>
    <n v="2074"/>
    <n v="1"/>
    <x v="1"/>
    <x v="1"/>
  </r>
  <r>
    <n v="52"/>
    <n v="883"/>
    <n v="883"/>
    <s v="Phoenicis Lacus"/>
    <x v="55"/>
    <s v="9.63N, 121.52W"/>
    <n v="2065"/>
    <n v="2067"/>
    <n v="2"/>
    <x v="1"/>
    <x v="0"/>
  </r>
  <r>
    <n v="307"/>
    <n v="883"/>
    <n v="0"/>
    <s v="Thaumasia"/>
    <x v="20"/>
    <s v="35.35S, 72.67W"/>
    <n v="2067"/>
    <n v="2070"/>
    <n v="3"/>
    <x v="1"/>
    <x v="1"/>
  </r>
  <r>
    <n v="264"/>
    <n v="29243"/>
    <n v="0"/>
    <s v="Cebrenia"/>
    <x v="63"/>
    <s v="47.84N, 169.44E"/>
    <n v="2072"/>
    <n v="2080"/>
    <n v="8"/>
    <x v="0"/>
    <x v="0"/>
  </r>
  <r>
    <n v="277"/>
    <n v="4235"/>
    <n v="0"/>
    <s v="Cebrenia"/>
    <x v="63"/>
    <s v="47.84N, 169.44E"/>
    <n v="2072"/>
    <n v="2078"/>
    <n v="6"/>
    <x v="0"/>
    <x v="0"/>
  </r>
  <r>
    <n v="96"/>
    <n v="1920"/>
    <n v="1920"/>
    <s v="Amenthes"/>
    <x v="9"/>
    <s v="11.90N, 119.49E"/>
    <n v="2050"/>
    <n v="2050"/>
    <n v="0"/>
    <x v="0"/>
    <x v="0"/>
  </r>
  <r>
    <n v="152"/>
    <n v="4902"/>
    <n v="0"/>
    <s v="Amazonis"/>
    <x v="55"/>
    <s v="9.63N, 121.52W"/>
    <n v="2065"/>
    <n v="2069"/>
    <n v="4"/>
    <x v="0"/>
    <x v="0"/>
  </r>
  <r>
    <n v="231"/>
    <n v="5812"/>
    <n v="0"/>
    <s v="Phoenicis Lacus"/>
    <x v="50"/>
    <s v="29.49S, 118.42W"/>
    <n v="2071"/>
    <n v="2073"/>
    <n v="2"/>
    <x v="1"/>
    <x v="1"/>
  </r>
  <r>
    <n v="117"/>
    <n v="18486"/>
    <n v="0"/>
    <s v="Thaumasia"/>
    <x v="54"/>
    <s v="65.07S, 96.09W"/>
    <n v="2072"/>
    <n v="2075"/>
    <n v="3"/>
    <x v="1"/>
    <x v="1"/>
  </r>
  <r>
    <n v="36"/>
    <n v="8255"/>
    <n v="8255"/>
    <s v="Argyre"/>
    <x v="13"/>
    <s v="68.17S, 21.83W"/>
    <n v="2069"/>
    <n v="2073"/>
    <n v="4"/>
    <x v="1"/>
    <x v="1"/>
  </r>
  <r>
    <n v="103"/>
    <n v="11382"/>
    <n v="0"/>
    <s v="Tharsis"/>
    <x v="41"/>
    <s v="8.80N, 79.73W"/>
    <n v="2067"/>
    <n v="2072"/>
    <n v="5"/>
    <x v="0"/>
    <x v="0"/>
  </r>
  <r>
    <n v="447"/>
    <n v="1396"/>
    <n v="0"/>
    <s v="Amenthes"/>
    <x v="56"/>
    <s v="14.31N, 112.28E"/>
    <n v="2065"/>
    <n v="2069"/>
    <n v="4"/>
    <x v="0"/>
    <x v="0"/>
  </r>
  <r>
    <n v="113"/>
    <n v="5622"/>
    <n v="0"/>
    <s v="Cebrenia"/>
    <x v="63"/>
    <s v="47.84N, 169.44E"/>
    <n v="2072"/>
    <n v="2075"/>
    <n v="3"/>
    <x v="0"/>
    <x v="0"/>
  </r>
  <r>
    <n v="45"/>
    <n v="1396"/>
    <n v="1396"/>
    <s v="Mare Australe"/>
    <x v="10"/>
    <s v="59.92S, 179.01W"/>
    <n v="2062"/>
    <n v="2065"/>
    <n v="3"/>
    <x v="1"/>
    <x v="1"/>
  </r>
  <r>
    <n v="241"/>
    <n v="9366"/>
    <n v="0"/>
    <s v="Phoenicis Lacus"/>
    <x v="44"/>
    <s v="39.82S, 96.42W"/>
    <n v="2059"/>
    <n v="2060"/>
    <n v="1"/>
    <x v="1"/>
    <x v="1"/>
  </r>
  <r>
    <n v="39"/>
    <n v="1267"/>
    <n v="1267"/>
    <s v="Syrtis Major"/>
    <x v="18"/>
    <s v="4.88N, 63.43E"/>
    <n v="2051"/>
    <n v="2054"/>
    <n v="3"/>
    <x v="0"/>
    <x v="0"/>
  </r>
  <r>
    <n v="791"/>
    <n v="5622"/>
    <n v="0"/>
    <s v="Amenthes"/>
    <x v="59"/>
    <s v="24.45N, 112.91E"/>
    <n v="2060"/>
    <n v="2063"/>
    <n v="3"/>
    <x v="0"/>
    <x v="0"/>
  </r>
  <r>
    <n v="175"/>
    <n v="9670"/>
    <n v="0"/>
    <s v="Cebrenia"/>
    <x v="3"/>
    <s v="47.43N, 160.74E"/>
    <n v="2056"/>
    <n v="2057"/>
    <n v="1"/>
    <x v="0"/>
    <x v="0"/>
  </r>
  <r>
    <n v="137"/>
    <n v="5436"/>
    <n v="0"/>
    <s v="Thaumasia"/>
    <x v="48"/>
    <s v="69.31S, 68.72W"/>
    <n v="2071"/>
    <n v="2072"/>
    <n v="1"/>
    <x v="1"/>
    <x v="1"/>
  </r>
  <r>
    <n v="241"/>
    <n v="9366"/>
    <n v="0"/>
    <s v="Diacria"/>
    <x v="77"/>
    <s v="79.27N, 111.64W"/>
    <n v="2062"/>
    <n v="2064"/>
    <n v="2"/>
    <x v="0"/>
    <x v="0"/>
  </r>
  <r>
    <n v="37"/>
    <n v="756"/>
    <n v="756"/>
    <s v="Syrtis Major"/>
    <x v="11"/>
    <s v="5.89N, 39.91E"/>
    <n v="2053"/>
    <n v="2056"/>
    <n v="3"/>
    <x v="0"/>
    <x v="0"/>
  </r>
  <r>
    <n v="133"/>
    <n v="8791"/>
    <n v="0"/>
    <s v="Noachis"/>
    <x v="61"/>
    <s v="17.63S, 13.01W"/>
    <n v="2054"/>
    <n v="2056"/>
    <n v="2"/>
    <x v="1"/>
    <x v="1"/>
  </r>
  <r>
    <n v="48"/>
    <n v="4902"/>
    <n v="4902"/>
    <s v="Coprates"/>
    <x v="41"/>
    <s v="8.80N, 79.73W"/>
    <n v="2067"/>
    <n v="2071"/>
    <n v="4"/>
    <x v="1"/>
    <x v="0"/>
  </r>
  <r>
    <n v="152"/>
    <n v="1138"/>
    <n v="0"/>
    <s v="Margaritifer Sinus"/>
    <x v="61"/>
    <s v="17.63S, 13.01W"/>
    <n v="2054"/>
    <n v="2058"/>
    <n v="4"/>
    <x v="1"/>
    <x v="1"/>
  </r>
  <r>
    <n v="325"/>
    <n v="1920"/>
    <n v="0"/>
    <s v="Elysium"/>
    <x v="23"/>
    <s v="17.54N, 149.60E"/>
    <n v="2067"/>
    <n v="2074"/>
    <n v="7"/>
    <x v="0"/>
    <x v="0"/>
  </r>
  <r>
    <n v="631"/>
    <n v="2739"/>
    <n v="0"/>
    <s v="Amazonis"/>
    <x v="55"/>
    <s v="9.63N, 121.52W"/>
    <n v="2065"/>
    <n v="2066"/>
    <n v="1"/>
    <x v="0"/>
    <x v="0"/>
  </r>
  <r>
    <n v="47"/>
    <n v="2739"/>
    <n v="2739"/>
    <s v="Argyre"/>
    <x v="42"/>
    <s v="43.20S, 21.89W"/>
    <n v="2051"/>
    <n v="2052"/>
    <n v="1"/>
    <x v="1"/>
    <x v="1"/>
  </r>
  <r>
    <n v="59"/>
    <n v="2599"/>
    <n v="2599"/>
    <s v="Aeolis"/>
    <x v="51"/>
    <s v="25.21S, 169.35E"/>
    <n v="2055"/>
    <n v="2059"/>
    <n v="4"/>
    <x v="1"/>
    <x v="1"/>
  </r>
  <r>
    <n v="1057"/>
    <n v="27536"/>
    <n v="0"/>
    <s v="Thaumasia"/>
    <x v="84"/>
    <s v="58.80S, 113.46W"/>
    <n v="2065"/>
    <n v="2067"/>
    <n v="2"/>
    <x v="1"/>
    <x v="1"/>
  </r>
  <r>
    <n v="142"/>
    <n v="9074"/>
    <n v="0"/>
    <s v="Phoenicis Lacus"/>
    <x v="50"/>
    <s v="29.49S, 118.42W"/>
    <n v="2071"/>
    <n v="2074"/>
    <n v="3"/>
    <x v="1"/>
    <x v="1"/>
  </r>
  <r>
    <n v="52"/>
    <n v="9074"/>
    <n v="9074"/>
    <s v="Amenthes"/>
    <x v="59"/>
    <s v="24.45N, 112.91E"/>
    <n v="2060"/>
    <n v="2060"/>
    <n v="0"/>
    <x v="0"/>
    <x v="0"/>
  </r>
  <r>
    <n v="29"/>
    <n v="1010"/>
    <n v="1010"/>
    <s v="Cebrenia"/>
    <x v="12"/>
    <s v="27.80N, 160.30E"/>
    <n v="2063"/>
    <n v="2065"/>
    <n v="2"/>
    <x v="0"/>
    <x v="0"/>
  </r>
  <r>
    <n v="241"/>
    <n v="23366"/>
    <n v="0"/>
    <s v="Hellas"/>
    <x v="53"/>
    <s v="28.90S, 98.55E"/>
    <n v="2073"/>
    <n v="2075"/>
    <n v="2"/>
    <x v="1"/>
    <x v="1"/>
  </r>
  <r>
    <n v="70"/>
    <n v="2324"/>
    <n v="2324"/>
    <s v="Iapygia"/>
    <x v="53"/>
    <s v="28.90S, 98.55E"/>
    <n v="2073"/>
    <n v="2073"/>
    <n v="0"/>
    <x v="1"/>
    <x v="1"/>
  </r>
  <r>
    <n v="113"/>
    <n v="8791"/>
    <n v="0"/>
    <s v="Coprates"/>
    <x v="20"/>
    <s v="35.35S, 72.67W"/>
    <n v="2067"/>
    <n v="2070"/>
    <n v="3"/>
    <x v="1"/>
    <x v="1"/>
  </r>
  <r>
    <n v="88"/>
    <n v="15700"/>
    <n v="15700"/>
    <s v="Phaethontis"/>
    <x v="89"/>
    <s v="50.96S, 146.33W"/>
    <n v="2070"/>
    <n v="2071"/>
    <n v="1"/>
    <x v="1"/>
    <x v="1"/>
  </r>
  <r>
    <n v="75"/>
    <n v="3919"/>
    <n v="3919"/>
    <s v="Cebrenia"/>
    <x v="9"/>
    <s v="11.90N, 119.49E"/>
    <n v="2050"/>
    <n v="2053"/>
    <n v="3"/>
    <x v="0"/>
    <x v="0"/>
  </r>
  <r>
    <n v="128"/>
    <n v="3461"/>
    <n v="0"/>
    <s v="Arabia"/>
    <x v="11"/>
    <s v="5.89N, 39.91E"/>
    <n v="2053"/>
    <n v="2057"/>
    <n v="4"/>
    <x v="0"/>
    <x v="0"/>
  </r>
  <r>
    <n v="63"/>
    <n v="1656"/>
    <n v="1656"/>
    <s v="Hellas"/>
    <x v="2"/>
    <s v="74.62S, 100.08E"/>
    <n v="2054"/>
    <n v="2062"/>
    <n v="8"/>
    <x v="1"/>
    <x v="1"/>
  </r>
  <r>
    <n v="142"/>
    <n v="2599"/>
    <n v="0"/>
    <s v="Coprates"/>
    <x v="20"/>
    <s v="35.35S, 72.67W"/>
    <n v="2067"/>
    <n v="2069"/>
    <n v="2"/>
    <x v="1"/>
    <x v="1"/>
  </r>
  <r>
    <n v="109"/>
    <n v="4398"/>
    <n v="0"/>
    <s v="Mare Tyrrhenum"/>
    <x v="47"/>
    <s v="6.43S, 95.96E"/>
    <n v="2070"/>
    <n v="2075"/>
    <n v="5"/>
    <x v="1"/>
    <x v="1"/>
  </r>
  <r>
    <n v="43"/>
    <n v="9985"/>
    <n v="9985"/>
    <s v="Arabia"/>
    <x v="11"/>
    <s v="5.89N, 39.91E"/>
    <n v="2053"/>
    <n v="2057"/>
    <n v="4"/>
    <x v="0"/>
    <x v="0"/>
  </r>
  <r>
    <n v="22"/>
    <n v="5622"/>
    <n v="5622"/>
    <s v="Mare Tyrrhenum"/>
    <x v="45"/>
    <s v="43.21S, 109.99E"/>
    <n v="2071"/>
    <n v="2075"/>
    <n v="4"/>
    <x v="1"/>
    <x v="1"/>
  </r>
  <r>
    <n v="48"/>
    <n v="9366"/>
    <n v="9366"/>
    <s v="Casius"/>
    <x v="59"/>
    <s v="24.45N, 112.91E"/>
    <n v="2060"/>
    <n v="2061"/>
    <n v="1"/>
    <x v="0"/>
    <x v="0"/>
  </r>
  <r>
    <n v="96"/>
    <n v="9670"/>
    <n v="9670"/>
    <s v="Mare Australe"/>
    <x v="71"/>
    <s v="61.39S, 157.42W"/>
    <n v="2070"/>
    <n v="2072"/>
    <n v="2"/>
    <x v="1"/>
    <x v="1"/>
  </r>
  <r>
    <n v="482"/>
    <n v="6832"/>
    <n v="0"/>
    <s v="Phoenicis Lacus"/>
    <x v="44"/>
    <s v="39.82S, 96.42W"/>
    <n v="2059"/>
    <n v="2067"/>
    <n v="8"/>
    <x v="1"/>
    <x v="1"/>
  </r>
  <r>
    <n v="15"/>
    <n v="27536"/>
    <n v="27536"/>
    <s v="Mare Boreum"/>
    <x v="88"/>
    <s v="80.24N, 27.18W"/>
    <n v="2069"/>
    <n v="2071"/>
    <n v="2"/>
    <x v="0"/>
    <x v="0"/>
  </r>
  <r>
    <n v="365"/>
    <n v="7052"/>
    <n v="0"/>
    <s v="Amenthes"/>
    <x v="8"/>
    <s v="18.24N, 120.68E"/>
    <n v="2073"/>
    <n v="2076"/>
    <n v="3"/>
    <x v="0"/>
    <x v="0"/>
  </r>
  <r>
    <n v="142"/>
    <n v="3764"/>
    <n v="0"/>
    <s v="Sinus Sabaeus"/>
    <x v="69"/>
    <s v="3.33S, 27.57E"/>
    <n v="2065"/>
    <n v="2068"/>
    <n v="3"/>
    <x v="1"/>
    <x v="1"/>
  </r>
  <r>
    <n v="169"/>
    <n v="629"/>
    <n v="0"/>
    <s v="Amazonis"/>
    <x v="55"/>
    <s v="9.63N, 121.52W"/>
    <n v="2065"/>
    <n v="2068"/>
    <n v="3"/>
    <x v="0"/>
    <x v="0"/>
  </r>
  <r>
    <n v="212"/>
    <n v="6409"/>
    <n v="0"/>
    <s v="Coprates"/>
    <x v="20"/>
    <s v="35.35S, 72.67W"/>
    <n v="2067"/>
    <n v="2072"/>
    <n v="5"/>
    <x v="1"/>
    <x v="1"/>
  </r>
  <r>
    <n v="27"/>
    <n v="11771"/>
    <n v="11771"/>
    <s v="Arcadia"/>
    <x v="31"/>
    <s v="66.67N, 93.37W"/>
    <n v="2059"/>
    <n v="2060"/>
    <n v="1"/>
    <x v="0"/>
    <x v="0"/>
  </r>
  <r>
    <n v="29"/>
    <n v="1396"/>
    <n v="1396"/>
    <s v="Aeolis"/>
    <x v="65"/>
    <s v="23.56S, 147.94E"/>
    <n v="2062"/>
    <n v="2063"/>
    <n v="1"/>
    <x v="1"/>
    <x v="1"/>
  </r>
  <r>
    <n v="41"/>
    <n v="1010"/>
    <n v="1010"/>
    <s v="Phoenicis Lacus"/>
    <x v="90"/>
    <s v="11.38S, 119.54W"/>
    <n v="2056"/>
    <n v="2058"/>
    <n v="2"/>
    <x v="1"/>
    <x v="1"/>
  </r>
  <r>
    <n v="524"/>
    <n v="6409"/>
    <n v="0"/>
    <s v="Mare Boreum"/>
    <x v="80"/>
    <s v="75.27N, 138.32W"/>
    <n v="2073"/>
    <n v="2074"/>
    <n v="1"/>
    <x v="0"/>
    <x v="0"/>
  </r>
  <r>
    <n v="45"/>
    <n v="11382"/>
    <n v="11382"/>
    <s v="Cebrenia"/>
    <x v="63"/>
    <s v="47.84N, 169.44E"/>
    <n v="2072"/>
    <n v="2080"/>
    <n v="8"/>
    <x v="0"/>
    <x v="0"/>
  </r>
  <r>
    <n v="72"/>
    <n v="4076"/>
    <n v="4076"/>
    <s v="Thaumasia"/>
    <x v="16"/>
    <s v="23.79S, 56.97W"/>
    <n v="2054"/>
    <n v="2057"/>
    <n v="3"/>
    <x v="1"/>
    <x v="1"/>
  </r>
  <r>
    <n v="447"/>
    <n v="9366"/>
    <n v="0"/>
    <s v="Argyre"/>
    <x v="24"/>
    <s v="47.77S, 28.62W"/>
    <n v="2069"/>
    <n v="2071"/>
    <n v="2"/>
    <x v="1"/>
    <x v="1"/>
  </r>
  <r>
    <n v="120"/>
    <n v="2324"/>
    <n v="0"/>
    <s v="Margaritifer Sinus"/>
    <x v="61"/>
    <s v="17.63S, 13.01W"/>
    <n v="2054"/>
    <n v="2055"/>
    <n v="1"/>
    <x v="1"/>
    <x v="1"/>
  </r>
  <r>
    <n v="365"/>
    <n v="9670"/>
    <n v="0"/>
    <s v="Phoenicis Lacus"/>
    <x v="44"/>
    <s v="39.82S, 96.42W"/>
    <n v="2059"/>
    <n v="2063"/>
    <n v="4"/>
    <x v="1"/>
    <x v="1"/>
  </r>
  <r>
    <n v="96"/>
    <n v="4076"/>
    <n v="4076"/>
    <s v="Syrtis Major"/>
    <x v="47"/>
    <s v="6.43S, 95.96E"/>
    <n v="2070"/>
    <n v="2073"/>
    <n v="3"/>
    <x v="0"/>
    <x v="1"/>
  </r>
  <r>
    <n v="43"/>
    <n v="2461"/>
    <n v="2461"/>
    <s v="Argyre"/>
    <x v="15"/>
    <s v="50.59S, 47.85W"/>
    <n v="2064"/>
    <n v="2066"/>
    <n v="2"/>
    <x v="1"/>
    <x v="1"/>
  </r>
  <r>
    <n v="72"/>
    <n v="23366"/>
    <n v="23366"/>
    <s v="Hellas"/>
    <x v="25"/>
    <s v="48.64S, 67.03E"/>
    <n v="2067"/>
    <n v="2069"/>
    <n v="2"/>
    <x v="1"/>
    <x v="1"/>
  </r>
  <r>
    <n v="252"/>
    <n v="19313"/>
    <n v="0"/>
    <s v="Mare Australe"/>
    <x v="2"/>
    <s v="74.62S, 100.08E"/>
    <n v="2054"/>
    <n v="2060"/>
    <n v="6"/>
    <x v="1"/>
    <x v="1"/>
  </r>
  <r>
    <n v="325"/>
    <n v="4398"/>
    <n v="0"/>
    <s v="Mare Tyrrhenum"/>
    <x v="9"/>
    <s v="11.90N, 119.49E"/>
    <n v="2050"/>
    <n v="2056"/>
    <n v="6"/>
    <x v="1"/>
    <x v="0"/>
  </r>
  <r>
    <n v="93"/>
    <n v="4398"/>
    <n v="4398"/>
    <s v="Mare Boreum"/>
    <x v="29"/>
    <s v="75.84N, 122.24E"/>
    <n v="2071"/>
    <n v="2075"/>
    <n v="4"/>
    <x v="0"/>
    <x v="0"/>
  </r>
  <r>
    <n v="75"/>
    <n v="1788"/>
    <n v="1788"/>
    <s v="Oxia Palus"/>
    <x v="1"/>
    <s v="27.30N, 17.48W"/>
    <n v="2065"/>
    <n v="2067"/>
    <n v="2"/>
    <x v="0"/>
    <x v="0"/>
  </r>
  <r>
    <n v="106"/>
    <n v="9985"/>
    <n v="0"/>
    <s v="Mare Australe"/>
    <x v="10"/>
    <s v="59.92S, 179.01W"/>
    <n v="2062"/>
    <n v="2066"/>
    <n v="4"/>
    <x v="1"/>
    <x v="1"/>
  </r>
  <r>
    <n v="128"/>
    <n v="2461"/>
    <n v="0"/>
    <s v="Oxia Palus"/>
    <x v="1"/>
    <s v="27.30N, 17.48W"/>
    <n v="2065"/>
    <n v="2071"/>
    <n v="6"/>
    <x v="0"/>
    <x v="0"/>
  </r>
  <r>
    <n v="169"/>
    <n v="56210"/>
    <n v="0"/>
    <s v="Cebrenia"/>
    <x v="29"/>
    <s v="75.84N, 122.24E"/>
    <n v="2071"/>
    <n v="2074"/>
    <n v="3"/>
    <x v="0"/>
    <x v="0"/>
  </r>
  <r>
    <n v="65"/>
    <n v="756"/>
    <n v="756"/>
    <s v="Memnonia"/>
    <x v="91"/>
    <s v="2.95N, 160.52W"/>
    <n v="2073"/>
    <n v="2074"/>
    <n v="1"/>
    <x v="1"/>
    <x v="0"/>
  </r>
  <r>
    <n v="57"/>
    <n v="4563"/>
    <n v="4563"/>
    <s v="Hellas"/>
    <x v="40"/>
    <s v="48.99S, 67.17E"/>
    <n v="2054"/>
    <n v="2058"/>
    <n v="4"/>
    <x v="1"/>
    <x v="1"/>
  </r>
  <r>
    <n v="88"/>
    <n v="1920"/>
    <n v="1920"/>
    <s v="Amenthes"/>
    <x v="56"/>
    <s v="14.31N, 112.28E"/>
    <n v="2065"/>
    <n v="2069"/>
    <n v="4"/>
    <x v="0"/>
    <x v="0"/>
  </r>
  <r>
    <n v="169"/>
    <n v="4398"/>
    <n v="0"/>
    <s v="Mare Boreum"/>
    <x v="27"/>
    <s v="69.41N, 168.67E"/>
    <n v="2069"/>
    <n v="2071"/>
    <n v="2"/>
    <x v="0"/>
    <x v="0"/>
  </r>
  <r>
    <n v="24"/>
    <n v="8791"/>
    <n v="8791"/>
    <s v="Margaritifer Sinus"/>
    <x v="16"/>
    <s v="23.79S, 56.97W"/>
    <n v="2054"/>
    <n v="2060"/>
    <n v="6"/>
    <x v="1"/>
    <x v="1"/>
  </r>
  <r>
    <n v="24"/>
    <n v="101649"/>
    <n v="101649"/>
    <s v="Thaumasia"/>
    <x v="74"/>
    <s v="29.82S, 66.01W"/>
    <n v="2068"/>
    <n v="2069"/>
    <n v="1"/>
    <x v="1"/>
    <x v="1"/>
  </r>
  <r>
    <n v="117"/>
    <n v="14025"/>
    <n v="0"/>
    <s v="Hellas"/>
    <x v="53"/>
    <s v="28.90S, 98.55E"/>
    <n v="2073"/>
    <n v="2078"/>
    <n v="5"/>
    <x v="1"/>
    <x v="1"/>
  </r>
  <r>
    <n v="791"/>
    <n v="1010"/>
    <n v="0"/>
    <s v="Hellas"/>
    <x v="58"/>
    <s v="54.72S, 108.92E"/>
    <n v="2066"/>
    <n v="2068"/>
    <n v="2"/>
    <x v="1"/>
    <x v="1"/>
  </r>
  <r>
    <n v="109"/>
    <n v="8791"/>
    <n v="0"/>
    <s v="Margaritifer Sinus"/>
    <x v="26"/>
    <s v="12.19S, 23.63W"/>
    <n v="2071"/>
    <n v="2073"/>
    <n v="2"/>
    <x v="1"/>
    <x v="1"/>
  </r>
  <r>
    <n v="791"/>
    <n v="17718"/>
    <n v="0"/>
    <s v="Mare Australe"/>
    <x v="54"/>
    <s v="65.07S, 96.09W"/>
    <n v="2072"/>
    <n v="2075"/>
    <n v="3"/>
    <x v="1"/>
    <x v="1"/>
  </r>
  <r>
    <n v="65"/>
    <n v="2324"/>
    <n v="2324"/>
    <s v="Phaethontis"/>
    <x v="89"/>
    <s v="50.96S, 146.33W"/>
    <n v="2070"/>
    <n v="2071"/>
    <n v="1"/>
    <x v="1"/>
    <x v="1"/>
  </r>
  <r>
    <n v="29"/>
    <n v="5255"/>
    <n v="5255"/>
    <s v="Mare Australe"/>
    <x v="54"/>
    <s v="65.07S, 96.09W"/>
    <n v="2072"/>
    <n v="2072"/>
    <n v="0"/>
    <x v="1"/>
    <x v="1"/>
  </r>
  <r>
    <n v="212"/>
    <n v="10313"/>
    <n v="0"/>
    <s v="Cebrenia"/>
    <x v="63"/>
    <s v="47.84N, 169.44E"/>
    <n v="2072"/>
    <n v="2078"/>
    <n v="6"/>
    <x v="0"/>
    <x v="0"/>
  </r>
  <r>
    <n v="344"/>
    <n v="11382"/>
    <n v="0"/>
    <s v="Mare Australe"/>
    <x v="13"/>
    <s v="68.17S, 21.83W"/>
    <n v="2069"/>
    <n v="2072"/>
    <n v="3"/>
    <x v="1"/>
    <x v="1"/>
  </r>
  <r>
    <n v="88"/>
    <n v="4902"/>
    <n v="4902"/>
    <s v="Cebrenia"/>
    <x v="19"/>
    <s v="37.14N, 148.66E"/>
    <n v="2066"/>
    <n v="2071"/>
    <n v="5"/>
    <x v="0"/>
    <x v="0"/>
  </r>
  <r>
    <n v="14"/>
    <n v="2054"/>
    <n v="2054"/>
    <s v="Noachis"/>
    <x v="22"/>
    <s v="57.37S, 25.45E"/>
    <n v="2053"/>
    <n v="2054"/>
    <n v="1"/>
    <x v="1"/>
    <x v="1"/>
  </r>
  <r>
    <n v="48"/>
    <n v="8000"/>
    <n v="8000"/>
    <s v="Arabia"/>
    <x v="82"/>
    <s v="17.28N, 7.12E"/>
    <n v="2071"/>
    <n v="2072"/>
    <n v="1"/>
    <x v="0"/>
    <x v="0"/>
  </r>
  <r>
    <n v="365"/>
    <n v="31157"/>
    <n v="0"/>
    <s v="Mare Boreum"/>
    <x v="27"/>
    <s v="69.41N, 168.67E"/>
    <n v="2069"/>
    <n v="2073"/>
    <n v="4"/>
    <x v="0"/>
    <x v="0"/>
  </r>
  <r>
    <n v="1270"/>
    <n v="17000"/>
    <n v="0"/>
    <s v="Hellas"/>
    <x v="25"/>
    <s v="48.64S, 67.03E"/>
    <n v="2067"/>
    <n v="2069"/>
    <n v="2"/>
    <x v="1"/>
    <x v="1"/>
  </r>
  <r>
    <n v="59"/>
    <n v="3022"/>
    <n v="3022"/>
    <s v="Mare Boreum"/>
    <x v="14"/>
    <s v="66.19N, 33.82E"/>
    <n v="2063"/>
    <n v="2065"/>
    <n v="2"/>
    <x v="0"/>
    <x v="0"/>
  </r>
  <r>
    <n v="7"/>
    <n v="5076"/>
    <n v="5076"/>
    <s v="Amenthes"/>
    <x v="0"/>
    <s v="21.27N, 90.13E"/>
    <n v="2054"/>
    <n v="2059"/>
    <n v="5"/>
    <x v="0"/>
    <x v="0"/>
  </r>
  <r>
    <n v="25"/>
    <n v="56210"/>
    <n v="56210"/>
    <s v="Mare Australe"/>
    <x v="2"/>
    <s v="74.62S, 100.08E"/>
    <n v="2054"/>
    <n v="2058"/>
    <n v="4"/>
    <x v="1"/>
    <x v="1"/>
  </r>
  <r>
    <n v="88"/>
    <n v="9074"/>
    <n v="9074"/>
    <s v="Mare Tyrrhenum"/>
    <x v="53"/>
    <s v="28.90S, 98.55E"/>
    <n v="2073"/>
    <n v="2077"/>
    <n v="4"/>
    <x v="1"/>
    <x v="1"/>
  </r>
  <r>
    <n v="212"/>
    <n v="5255"/>
    <n v="0"/>
    <s v="Syrtis Major"/>
    <x v="18"/>
    <s v="4.88N, 63.43E"/>
    <n v="2051"/>
    <n v="2056"/>
    <n v="5"/>
    <x v="0"/>
    <x v="0"/>
  </r>
  <r>
    <n v="48"/>
    <n v="2599"/>
    <n v="2599"/>
    <s v="Sinus Sabaeus"/>
    <x v="18"/>
    <s v="4.88N, 63.43E"/>
    <n v="2051"/>
    <n v="2053"/>
    <n v="2"/>
    <x v="1"/>
    <x v="0"/>
  </r>
  <r>
    <n v="252"/>
    <n v="756"/>
    <n v="0"/>
    <s v="Amenthes"/>
    <x v="59"/>
    <s v="24.45N, 112.91E"/>
    <n v="2060"/>
    <n v="2061"/>
    <n v="1"/>
    <x v="0"/>
    <x v="0"/>
  </r>
  <r>
    <n v="82"/>
    <n v="756"/>
    <n v="756"/>
    <s v="Amazonis"/>
    <x v="91"/>
    <s v="2.95N, 160.52W"/>
    <n v="2073"/>
    <n v="2074"/>
    <n v="1"/>
    <x v="0"/>
    <x v="0"/>
  </r>
  <r>
    <n v="204"/>
    <n v="629"/>
    <n v="0"/>
    <s v="Arabia"/>
    <x v="1"/>
    <s v="27.30N, 17.48W"/>
    <n v="2065"/>
    <n v="2075"/>
    <n v="10"/>
    <x v="0"/>
    <x v="0"/>
  </r>
  <r>
    <n v="447"/>
    <n v="12178"/>
    <n v="0"/>
    <s v="Phaethontis"/>
    <x v="50"/>
    <s v="29.49S, 118.42W"/>
    <n v="2071"/>
    <n v="2075"/>
    <n v="4"/>
    <x v="1"/>
    <x v="1"/>
  </r>
  <r>
    <n v="54"/>
    <n v="3167"/>
    <n v="3167"/>
    <s v="Cebrenia"/>
    <x v="12"/>
    <s v="27.80N, 160.30E"/>
    <n v="2063"/>
    <n v="2070"/>
    <n v="7"/>
    <x v="0"/>
    <x v="0"/>
  </r>
  <r>
    <n v="117"/>
    <n v="1138"/>
    <n v="0"/>
    <s v="Oxia Palus"/>
    <x v="1"/>
    <s v="27.30N, 17.48W"/>
    <n v="2065"/>
    <n v="2073"/>
    <n v="8"/>
    <x v="0"/>
    <x v="0"/>
  </r>
  <r>
    <n v="447"/>
    <n v="29243"/>
    <n v="0"/>
    <s v="Mare Australe"/>
    <x v="32"/>
    <s v="56.96S, 5.44W"/>
    <n v="2068"/>
    <n v="2069"/>
    <n v="1"/>
    <x v="1"/>
    <x v="1"/>
  </r>
  <r>
    <n v="524"/>
    <n v="4076"/>
    <n v="0"/>
    <s v="Phaethontis"/>
    <x v="21"/>
    <s v="70.62S, 159.12W"/>
    <n v="2065"/>
    <n v="2067"/>
    <n v="2"/>
    <x v="1"/>
    <x v="1"/>
  </r>
  <r>
    <n v="20"/>
    <n v="1526"/>
    <n v="1526"/>
    <s v="Amenthes"/>
    <x v="9"/>
    <s v="11.90N, 119.49E"/>
    <n v="2050"/>
    <n v="2056"/>
    <n v="6"/>
    <x v="0"/>
    <x v="0"/>
  </r>
  <r>
    <n v="221"/>
    <n v="6205"/>
    <n v="0"/>
    <s v="Coprates"/>
    <x v="74"/>
    <s v="29.82S, 66.01W"/>
    <n v="2068"/>
    <n v="2070"/>
    <n v="2"/>
    <x v="1"/>
    <x v="1"/>
  </r>
  <r>
    <n v="96"/>
    <n v="11771"/>
    <n v="11771"/>
    <s v="Mare Boreum"/>
    <x v="14"/>
    <s v="66.19N, 33.82E"/>
    <n v="2063"/>
    <n v="2068"/>
    <n v="5"/>
    <x v="0"/>
    <x v="0"/>
  </r>
  <r>
    <n v="90"/>
    <n v="15109"/>
    <n v="15109"/>
    <s v="Hellas"/>
    <x v="75"/>
    <s v="48.97S, 86.32E"/>
    <n v="2070"/>
    <n v="2072"/>
    <n v="2"/>
    <x v="1"/>
    <x v="1"/>
  </r>
  <r>
    <n v="34"/>
    <n v="9074"/>
    <n v="9074"/>
    <s v="Coprates"/>
    <x v="34"/>
    <s v="16.90S, 101.43W"/>
    <n v="2060"/>
    <n v="2062"/>
    <n v="2"/>
    <x v="1"/>
    <x v="1"/>
  </r>
  <r>
    <n v="325"/>
    <n v="2054"/>
    <n v="0"/>
    <s v="Phaethontis"/>
    <x v="71"/>
    <s v="61.39S, 157.42W"/>
    <n v="2070"/>
    <n v="2073"/>
    <n v="3"/>
    <x v="1"/>
    <x v="1"/>
  </r>
  <r>
    <n v="67"/>
    <n v="8255"/>
    <n v="8255"/>
    <s v="Oxia Palus"/>
    <x v="1"/>
    <s v="27.30N, 17.48W"/>
    <n v="2065"/>
    <n v="2075"/>
    <n v="10"/>
    <x v="0"/>
    <x v="0"/>
  </r>
  <r>
    <n v="188"/>
    <n v="13054"/>
    <n v="0"/>
    <s v="Mare Acidalium"/>
    <x v="88"/>
    <s v="80.24N, 27.18W"/>
    <n v="2069"/>
    <n v="2070"/>
    <n v="1"/>
    <x v="0"/>
    <x v="0"/>
  </r>
  <r>
    <n v="48"/>
    <n v="3022"/>
    <n v="3022"/>
    <s v="Mare Boreum"/>
    <x v="80"/>
    <s v="75.27N, 138.32W"/>
    <n v="2073"/>
    <n v="2074"/>
    <n v="1"/>
    <x v="0"/>
    <x v="0"/>
  </r>
  <r>
    <n v="29"/>
    <n v="3167"/>
    <n v="3167"/>
    <s v="Aeolis"/>
    <x v="6"/>
    <s v="42.36S, 157.15E"/>
    <n v="2068"/>
    <n v="2070"/>
    <n v="2"/>
    <x v="1"/>
    <x v="1"/>
  </r>
  <r>
    <n v="344"/>
    <n v="24621"/>
    <n v="0"/>
    <s v="Phaethontis"/>
    <x v="51"/>
    <s v="25.21S, 169.35E"/>
    <n v="2055"/>
    <n v="2057"/>
    <n v="2"/>
    <x v="1"/>
    <x v="1"/>
  </r>
  <r>
    <n v="241"/>
    <n v="1396"/>
    <n v="0"/>
    <s v="Cebrenia"/>
    <x v="63"/>
    <s v="47.84N, 169.44E"/>
    <n v="2072"/>
    <n v="2076"/>
    <n v="4"/>
    <x v="0"/>
    <x v="0"/>
  </r>
  <r>
    <n v="45"/>
    <n v="1267"/>
    <n v="1267"/>
    <s v="Iapygia"/>
    <x v="18"/>
    <s v="4.88N, 63.43E"/>
    <n v="2051"/>
    <n v="2055"/>
    <n v="4"/>
    <x v="1"/>
    <x v="0"/>
  </r>
  <r>
    <n v="29"/>
    <n v="3612"/>
    <n v="3612"/>
    <s v="Ismenius Lacus"/>
    <x v="14"/>
    <s v="66.19N, 33.82E"/>
    <n v="2063"/>
    <n v="2071"/>
    <n v="8"/>
    <x v="0"/>
    <x v="0"/>
  </r>
  <r>
    <n v="128"/>
    <n v="4076"/>
    <n v="0"/>
    <s v="Syrtis Major"/>
    <x v="18"/>
    <s v="4.88N, 63.43E"/>
    <n v="2051"/>
    <n v="2057"/>
    <n v="6"/>
    <x v="0"/>
    <x v="0"/>
  </r>
  <r>
    <n v="137"/>
    <n v="629"/>
    <n v="0"/>
    <s v="Casius"/>
    <x v="8"/>
    <s v="18.24N, 120.68E"/>
    <n v="2073"/>
    <n v="2074"/>
    <n v="1"/>
    <x v="0"/>
    <x v="0"/>
  </r>
  <r>
    <n v="292"/>
    <n v="3313"/>
    <n v="0"/>
    <s v="Hellas"/>
    <x v="53"/>
    <s v="28.90S, 98.55E"/>
    <n v="2073"/>
    <n v="2077"/>
    <n v="4"/>
    <x v="1"/>
    <x v="1"/>
  </r>
  <r>
    <n v="181"/>
    <n v="5622"/>
    <n v="0"/>
    <s v="Argyre"/>
    <x v="24"/>
    <s v="47.77S, 28.62W"/>
    <n v="2069"/>
    <n v="2073"/>
    <n v="4"/>
    <x v="1"/>
    <x v="1"/>
  </r>
  <r>
    <n v="45"/>
    <n v="41937"/>
    <n v="41937"/>
    <s v="Cebrenia"/>
    <x v="63"/>
    <s v="47.84N, 169.44E"/>
    <n v="2072"/>
    <n v="2080"/>
    <n v="8"/>
    <x v="0"/>
    <x v="0"/>
  </r>
  <r>
    <n v="93"/>
    <n v="8255"/>
    <n v="8255"/>
    <s v="Oxia Palus"/>
    <x v="1"/>
    <s v="27.30N, 17.48W"/>
    <n v="2065"/>
    <n v="2074"/>
    <n v="9"/>
    <x v="0"/>
    <x v="0"/>
  </r>
  <r>
    <n v="389"/>
    <n v="3612"/>
    <n v="0"/>
    <s v="Arabia"/>
    <x v="38"/>
    <s v="34.38N, 12.41E"/>
    <n v="2070"/>
    <n v="2071"/>
    <n v="1"/>
    <x v="0"/>
    <x v="0"/>
  </r>
  <r>
    <n v="109"/>
    <n v="756"/>
    <n v="0"/>
    <s v="Mare Boreum"/>
    <x v="88"/>
    <s v="80.24N, 27.18W"/>
    <n v="2069"/>
    <n v="2072"/>
    <n v="3"/>
    <x v="0"/>
    <x v="0"/>
  </r>
  <r>
    <n v="37"/>
    <n v="8255"/>
    <n v="8255"/>
    <s v="Argyre"/>
    <x v="42"/>
    <s v="43.20S, 21.89W"/>
    <n v="2051"/>
    <n v="2056"/>
    <n v="5"/>
    <x v="1"/>
    <x v="1"/>
  </r>
  <r>
    <n v="344"/>
    <n v="629"/>
    <n v="0"/>
    <s v="Mare Boreum"/>
    <x v="31"/>
    <s v="66.67N, 93.37W"/>
    <n v="2059"/>
    <n v="2063"/>
    <n v="4"/>
    <x v="0"/>
    <x v="0"/>
  </r>
  <r>
    <n v="241"/>
    <n v="26004"/>
    <n v="0"/>
    <s v="Mare Acidalium"/>
    <x v="1"/>
    <s v="27.30N, 17.48W"/>
    <n v="2065"/>
    <n v="2069"/>
    <n v="4"/>
    <x v="0"/>
    <x v="0"/>
  </r>
  <r>
    <n v="52"/>
    <n v="8255"/>
    <n v="8255"/>
    <s v="Phoenicis Lacus"/>
    <x v="34"/>
    <s v="16.90S, 101.43W"/>
    <n v="2060"/>
    <n v="2062"/>
    <n v="2"/>
    <x v="1"/>
    <x v="1"/>
  </r>
  <r>
    <n v="41"/>
    <n v="756"/>
    <n v="756"/>
    <s v="Iapygia"/>
    <x v="11"/>
    <s v="5.89N, 39.91E"/>
    <n v="2053"/>
    <n v="2054"/>
    <n v="1"/>
    <x v="1"/>
    <x v="0"/>
  </r>
  <r>
    <n v="344"/>
    <n v="9366"/>
    <n v="0"/>
    <s v="Syrtis Major"/>
    <x v="18"/>
    <s v="4.88N, 63.43E"/>
    <n v="2051"/>
    <n v="2057"/>
    <n v="6"/>
    <x v="0"/>
    <x v="0"/>
  </r>
  <r>
    <n v="212"/>
    <n v="13054"/>
    <n v="0"/>
    <s v="Thaumasia"/>
    <x v="44"/>
    <s v="39.82S, 96.42W"/>
    <n v="2059"/>
    <n v="2060"/>
    <n v="1"/>
    <x v="1"/>
    <x v="1"/>
  </r>
  <r>
    <n v="325"/>
    <n v="3461"/>
    <n v="0"/>
    <s v="Mare Acidalium"/>
    <x v="7"/>
    <s v="53.29N, 45.78W"/>
    <n v="2053"/>
    <n v="2055"/>
    <n v="2"/>
    <x v="0"/>
    <x v="0"/>
  </r>
  <r>
    <n v="52"/>
    <n v="12178"/>
    <n v="12178"/>
    <s v="Mare Australe"/>
    <x v="13"/>
    <s v="68.17S, 21.83W"/>
    <n v="2069"/>
    <n v="2073"/>
    <n v="4"/>
    <x v="1"/>
    <x v="1"/>
  </r>
  <r>
    <n v="103"/>
    <n v="756"/>
    <n v="0"/>
    <s v="Margaritifer Sinus"/>
    <x v="16"/>
    <s v="23.79S, 56.97W"/>
    <n v="2054"/>
    <n v="2057"/>
    <n v="3"/>
    <x v="1"/>
    <x v="1"/>
  </r>
  <r>
    <n v="905"/>
    <n v="4076"/>
    <n v="0"/>
    <s v="Phoenicis Lacus"/>
    <x v="44"/>
    <s v="39.82S, 96.42W"/>
    <n v="2059"/>
    <n v="2061"/>
    <n v="2"/>
    <x v="1"/>
    <x v="1"/>
  </r>
  <r>
    <n v="61"/>
    <n v="629"/>
    <n v="629"/>
    <s v="Elysium"/>
    <x v="9"/>
    <s v="11.90N, 119.49E"/>
    <n v="2050"/>
    <n v="2058"/>
    <n v="8"/>
    <x v="0"/>
    <x v="0"/>
  </r>
  <r>
    <n v="70"/>
    <n v="4902"/>
    <n v="4902"/>
    <s v="Mare Boreum"/>
    <x v="78"/>
    <s v="60.72N, 122.46E"/>
    <n v="2052"/>
    <n v="2053"/>
    <n v="1"/>
    <x v="0"/>
    <x v="0"/>
  </r>
  <r>
    <n v="47"/>
    <n v="4563"/>
    <n v="4563"/>
    <s v="Mare Boreum"/>
    <x v="80"/>
    <s v="75.27N, 138.32W"/>
    <n v="2073"/>
    <n v="2075"/>
    <n v="2"/>
    <x v="0"/>
    <x v="0"/>
  </r>
  <r>
    <n v="57"/>
    <n v="15109"/>
    <n v="15109"/>
    <s v="Arabia"/>
    <x v="82"/>
    <s v="17.28N, 7.12E"/>
    <n v="2071"/>
    <n v="2073"/>
    <n v="2"/>
    <x v="0"/>
    <x v="0"/>
  </r>
  <r>
    <n v="22"/>
    <n v="3167"/>
    <n v="3167"/>
    <s v="Phaethontis"/>
    <x v="89"/>
    <s v="50.96S, 146.33W"/>
    <n v="2070"/>
    <n v="2071"/>
    <n v="1"/>
    <x v="1"/>
    <x v="1"/>
  </r>
  <r>
    <n v="169"/>
    <n v="4398"/>
    <n v="0"/>
    <s v="Oxia Palus"/>
    <x v="43"/>
    <s v="3.05S, 8.90W"/>
    <n v="2067"/>
    <n v="2068"/>
    <n v="1"/>
    <x v="0"/>
    <x v="1"/>
  </r>
  <r>
    <n v="241"/>
    <n v="7279"/>
    <n v="0"/>
    <s v="Mare Boreum"/>
    <x v="28"/>
    <s v="64.61N, 131.25E"/>
    <n v="2064"/>
    <n v="2071"/>
    <n v="7"/>
    <x v="0"/>
    <x v="0"/>
  </r>
  <r>
    <n v="277"/>
    <n v="1396"/>
    <n v="0"/>
    <s v="Mare Acidalium"/>
    <x v="1"/>
    <s v="27.30N, 17.48W"/>
    <n v="2065"/>
    <n v="2068"/>
    <n v="3"/>
    <x v="0"/>
    <x v="0"/>
  </r>
  <r>
    <n v="482"/>
    <n v="6006"/>
    <n v="0"/>
    <s v="Tharsis"/>
    <x v="41"/>
    <s v="8.80N, 79.73W"/>
    <n v="2067"/>
    <n v="2071"/>
    <n v="4"/>
    <x v="0"/>
    <x v="0"/>
  </r>
  <r>
    <n v="482"/>
    <n v="9366"/>
    <n v="0"/>
    <s v="Mare Australe"/>
    <x v="2"/>
    <s v="74.62S, 100.08E"/>
    <n v="2054"/>
    <n v="2064"/>
    <n v="10"/>
    <x v="1"/>
    <x v="1"/>
  </r>
  <r>
    <n v="25"/>
    <n v="14025"/>
    <n v="14025"/>
    <s v="Thaumasia"/>
    <x v="34"/>
    <s v="16.90S, 101.43W"/>
    <n v="2060"/>
    <n v="2063"/>
    <n v="3"/>
    <x v="1"/>
    <x v="1"/>
  </r>
  <r>
    <n v="106"/>
    <n v="2461"/>
    <n v="0"/>
    <s v="Amenthes"/>
    <x v="9"/>
    <s v="11.90N, 119.49E"/>
    <n v="2050"/>
    <n v="2055"/>
    <n v="5"/>
    <x v="0"/>
    <x v="0"/>
  </r>
  <r>
    <n v="41"/>
    <n v="8000"/>
    <n v="8000"/>
    <s v="Hellas"/>
    <x v="2"/>
    <s v="74.62S, 100.08E"/>
    <n v="2054"/>
    <n v="2056"/>
    <n v="2"/>
    <x v="1"/>
    <x v="1"/>
  </r>
  <r>
    <n v="106"/>
    <n v="3764"/>
    <n v="0"/>
    <s v="Mare Boreum"/>
    <x v="7"/>
    <s v="53.29N, 45.78W"/>
    <n v="2053"/>
    <n v="2056"/>
    <n v="3"/>
    <x v="0"/>
    <x v="0"/>
  </r>
  <r>
    <n v="572"/>
    <n v="5076"/>
    <n v="0"/>
    <s v="Mare Australe"/>
    <x v="13"/>
    <s v="68.17S, 21.83W"/>
    <n v="2069"/>
    <n v="2073"/>
    <n v="4"/>
    <x v="1"/>
    <x v="1"/>
  </r>
  <r>
    <n v="133"/>
    <n v="15700"/>
    <n v="0"/>
    <s v="Mare Tyrrhenum"/>
    <x v="45"/>
    <s v="43.21S, 109.99E"/>
    <n v="2071"/>
    <n v="2077"/>
    <n v="6"/>
    <x v="1"/>
    <x v="1"/>
  </r>
  <r>
    <n v="20"/>
    <n v="5622"/>
    <n v="5622"/>
    <s v="Argyre"/>
    <x v="64"/>
    <s v="34.44S, 25.42W"/>
    <n v="2071"/>
    <n v="2072"/>
    <n v="1"/>
    <x v="1"/>
    <x v="1"/>
  </r>
  <r>
    <n v="77"/>
    <n v="7279"/>
    <n v="7279"/>
    <s v="Margaritifer Sinus"/>
    <x v="43"/>
    <s v="3.05S, 8.90W"/>
    <n v="2067"/>
    <n v="2069"/>
    <n v="2"/>
    <x v="1"/>
    <x v="1"/>
  </r>
  <r>
    <n v="1057"/>
    <n v="2324"/>
    <n v="0"/>
    <s v="Mare Boreum"/>
    <x v="63"/>
    <s v="47.84N, 169.44E"/>
    <n v="2072"/>
    <n v="2076"/>
    <n v="4"/>
    <x v="0"/>
    <x v="0"/>
  </r>
  <r>
    <n v="54"/>
    <n v="5622"/>
    <n v="5622"/>
    <s v="Arabia"/>
    <x v="11"/>
    <s v="5.89N, 39.91E"/>
    <n v="2053"/>
    <n v="2057"/>
    <n v="4"/>
    <x v="0"/>
    <x v="0"/>
  </r>
  <r>
    <n v="133"/>
    <n v="4398"/>
    <n v="0"/>
    <s v="Eridania"/>
    <x v="45"/>
    <s v="43.21S, 109.99E"/>
    <n v="2071"/>
    <n v="2073"/>
    <n v="2"/>
    <x v="1"/>
    <x v="1"/>
  </r>
  <r>
    <n v="80"/>
    <n v="9074"/>
    <n v="9074"/>
    <s v="Phaethontis"/>
    <x v="92"/>
    <s v="51.58S, 161.55W"/>
    <n v="2054"/>
    <n v="2056"/>
    <n v="2"/>
    <x v="1"/>
    <x v="1"/>
  </r>
  <r>
    <n v="59"/>
    <n v="8519"/>
    <n v="8519"/>
    <s v="Argyre"/>
    <x v="13"/>
    <s v="68.17S, 21.83W"/>
    <n v="2069"/>
    <n v="2070"/>
    <n v="1"/>
    <x v="1"/>
    <x v="1"/>
  </r>
  <r>
    <n v="39"/>
    <n v="6409"/>
    <n v="6409"/>
    <s v="Amenthes"/>
    <x v="9"/>
    <s v="11.90N, 119.49E"/>
    <n v="2050"/>
    <n v="2052"/>
    <n v="2"/>
    <x v="0"/>
    <x v="0"/>
  </r>
  <r>
    <n v="39"/>
    <n v="9074"/>
    <n v="9074"/>
    <s v="Mare Boreum"/>
    <x v="27"/>
    <s v="69.41N, 168.67E"/>
    <n v="2069"/>
    <n v="2072"/>
    <n v="3"/>
    <x v="0"/>
    <x v="0"/>
  </r>
  <r>
    <n v="389"/>
    <n v="2599"/>
    <n v="0"/>
    <s v="Margaritifer Sinus"/>
    <x v="61"/>
    <s v="17.63S, 13.01W"/>
    <n v="2054"/>
    <n v="2058"/>
    <n v="4"/>
    <x v="1"/>
    <x v="1"/>
  </r>
  <r>
    <n v="34"/>
    <n v="3612"/>
    <n v="3612"/>
    <s v="Thaumasia"/>
    <x v="44"/>
    <s v="39.82S, 96.42W"/>
    <n v="2059"/>
    <n v="2062"/>
    <n v="3"/>
    <x v="1"/>
    <x v="1"/>
  </r>
  <r>
    <n v="133"/>
    <n v="4563"/>
    <n v="0"/>
    <s v="Amenthes"/>
    <x v="0"/>
    <s v="21.27N, 90.13E"/>
    <n v="2054"/>
    <n v="2062"/>
    <n v="8"/>
    <x v="0"/>
    <x v="0"/>
  </r>
  <r>
    <n v="85"/>
    <n v="13054"/>
    <n v="13054"/>
    <s v="Cebrenia"/>
    <x v="19"/>
    <s v="37.14N, 148.66E"/>
    <n v="2066"/>
    <n v="2070"/>
    <n v="4"/>
    <x v="0"/>
    <x v="0"/>
  </r>
  <r>
    <n v="93"/>
    <n v="5076"/>
    <n v="5076"/>
    <s v="Amenthes"/>
    <x v="59"/>
    <s v="24.45N, 112.91E"/>
    <n v="2060"/>
    <n v="2062"/>
    <n v="2"/>
    <x v="0"/>
    <x v="0"/>
  </r>
  <r>
    <n v="572"/>
    <n v="21171"/>
    <n v="0"/>
    <s v="Diacria"/>
    <x v="12"/>
    <s v="27.80N, 160.30E"/>
    <n v="2063"/>
    <n v="2064"/>
    <n v="1"/>
    <x v="0"/>
    <x v="0"/>
  </r>
  <r>
    <n v="572"/>
    <n v="13054"/>
    <n v="0"/>
    <s v="Hellas"/>
    <x v="58"/>
    <s v="54.72S, 108.92E"/>
    <n v="2066"/>
    <n v="2067"/>
    <n v="1"/>
    <x v="1"/>
    <x v="1"/>
  </r>
  <r>
    <n v="72"/>
    <n v="3313"/>
    <n v="3313"/>
    <s v="Phaethontis"/>
    <x v="84"/>
    <s v="58.80S, 113.46W"/>
    <n v="2065"/>
    <n v="2066"/>
    <n v="1"/>
    <x v="1"/>
    <x v="1"/>
  </r>
  <r>
    <n v="344"/>
    <n v="3764"/>
    <n v="0"/>
    <s v="Oxia Palus"/>
    <x v="67"/>
    <s v="18.71N, 17.14W"/>
    <n v="2053"/>
    <n v="2054"/>
    <n v="1"/>
    <x v="0"/>
    <x v="0"/>
  </r>
  <r>
    <n v="1270"/>
    <n v="7752"/>
    <n v="0"/>
    <s v="Aeolis"/>
    <x v="51"/>
    <s v="25.21S, 169.35E"/>
    <n v="2055"/>
    <n v="2060"/>
    <n v="5"/>
    <x v="1"/>
    <x v="1"/>
  </r>
  <r>
    <n v="22"/>
    <n v="12178"/>
    <n v="12178"/>
    <s v="Hellas"/>
    <x v="75"/>
    <s v="48.97S, 86.32E"/>
    <n v="2070"/>
    <n v="2073"/>
    <n v="3"/>
    <x v="1"/>
    <x v="1"/>
  </r>
  <r>
    <n v="90"/>
    <n v="2324"/>
    <n v="2324"/>
    <s v="Oxia Palus"/>
    <x v="1"/>
    <s v="27.30N, 17.48W"/>
    <n v="2065"/>
    <n v="2070"/>
    <n v="5"/>
    <x v="0"/>
    <x v="0"/>
  </r>
  <r>
    <n v="96"/>
    <n v="8791"/>
    <n v="8791"/>
    <s v="Cebrenia"/>
    <x v="19"/>
    <s v="37.14N, 148.66E"/>
    <n v="2066"/>
    <n v="2070"/>
    <n v="4"/>
    <x v="0"/>
    <x v="0"/>
  </r>
  <r>
    <n v="82"/>
    <n v="29243"/>
    <n v="29243"/>
    <s v="Mare Boreum"/>
    <x v="36"/>
    <s v="77.71N, 148.53E"/>
    <n v="2052"/>
    <n v="2054"/>
    <n v="2"/>
    <x v="0"/>
    <x v="0"/>
  </r>
  <r>
    <n v="24"/>
    <n v="8000"/>
    <n v="8000"/>
    <s v="Casius"/>
    <x v="68"/>
    <s v="50.51N, 70.01E"/>
    <n v="2049"/>
    <n v="2050"/>
    <n v="1"/>
    <x v="0"/>
    <x v="0"/>
  </r>
  <r>
    <n v="524"/>
    <n v="2461"/>
    <n v="0"/>
    <s v="Tharsis"/>
    <x v="5"/>
    <s v="6.41S, 116.10W"/>
    <n v="2055"/>
    <n v="2057"/>
    <n v="2"/>
    <x v="0"/>
    <x v="1"/>
  </r>
  <r>
    <n v="77"/>
    <n v="5076"/>
    <n v="5076"/>
    <s v="Mare Boreum"/>
    <x v="88"/>
    <s v="80.24N, 27.18W"/>
    <n v="2069"/>
    <n v="2072"/>
    <n v="3"/>
    <x v="0"/>
    <x v="0"/>
  </r>
  <r>
    <n v="231"/>
    <n v="9074"/>
    <n v="0"/>
    <s v="Mare Boreum"/>
    <x v="14"/>
    <s v="66.19N, 33.82E"/>
    <n v="2063"/>
    <n v="2064"/>
    <n v="1"/>
    <x v="0"/>
    <x v="0"/>
  </r>
  <r>
    <n v="482"/>
    <n v="3764"/>
    <n v="0"/>
    <s v="Arabia"/>
    <x v="1"/>
    <s v="27.30N, 17.48W"/>
    <n v="2065"/>
    <n v="2071"/>
    <n v="6"/>
    <x v="0"/>
    <x v="0"/>
  </r>
  <r>
    <n v="96"/>
    <n v="26004"/>
    <n v="26004"/>
    <s v="Mare Acidalium"/>
    <x v="81"/>
    <s v="21.43N, 76.62W"/>
    <n v="2058"/>
    <n v="2061"/>
    <n v="3"/>
    <x v="0"/>
    <x v="0"/>
  </r>
  <r>
    <n v="157"/>
    <n v="1656"/>
    <n v="0"/>
    <s v="Oxia Palus"/>
    <x v="1"/>
    <s v="27.30N, 17.48W"/>
    <n v="2065"/>
    <n v="2075"/>
    <n v="10"/>
    <x v="0"/>
    <x v="0"/>
  </r>
  <r>
    <n v="29"/>
    <n v="11771"/>
    <n v="11771"/>
    <s v="Elysium"/>
    <x v="19"/>
    <s v="37.14N, 148.66E"/>
    <n v="2066"/>
    <n v="2072"/>
    <n v="6"/>
    <x v="0"/>
    <x v="0"/>
  </r>
  <r>
    <n v="85"/>
    <n v="17718"/>
    <n v="17718"/>
    <s v="Hellas"/>
    <x v="2"/>
    <s v="74.62S, 100.08E"/>
    <n v="2054"/>
    <n v="2062"/>
    <n v="8"/>
    <x v="1"/>
    <x v="1"/>
  </r>
  <r>
    <n v="14"/>
    <n v="11011"/>
    <n v="11011"/>
    <s v="Eridania"/>
    <x v="33"/>
    <s v="46.81S, 143.88E"/>
    <n v="2066"/>
    <n v="2069"/>
    <n v="3"/>
    <x v="1"/>
    <x v="1"/>
  </r>
  <r>
    <n v="117"/>
    <n v="629"/>
    <n v="0"/>
    <s v="Cebrenia"/>
    <x v="9"/>
    <s v="11.90N, 119.49E"/>
    <n v="2050"/>
    <n v="2052"/>
    <n v="2"/>
    <x v="0"/>
    <x v="0"/>
  </r>
  <r>
    <n v="24"/>
    <n v="2461"/>
    <n v="2461"/>
    <s v="Hellas"/>
    <x v="58"/>
    <s v="54.72S, 108.92E"/>
    <n v="2066"/>
    <n v="2067"/>
    <n v="1"/>
    <x v="1"/>
    <x v="1"/>
  </r>
  <r>
    <n v="482"/>
    <n v="15700"/>
    <n v="0"/>
    <s v="Margaritifer Sinus"/>
    <x v="42"/>
    <s v="43.20S, 21.89W"/>
    <n v="2051"/>
    <n v="2052"/>
    <n v="1"/>
    <x v="1"/>
    <x v="1"/>
  </r>
  <r>
    <n v="181"/>
    <n v="1396"/>
    <n v="0"/>
    <s v="Ismenius Lacus"/>
    <x v="14"/>
    <s v="66.19N, 33.82E"/>
    <n v="2063"/>
    <n v="2070"/>
    <n v="7"/>
    <x v="0"/>
    <x v="0"/>
  </r>
  <r>
    <n v="25"/>
    <n v="6006"/>
    <n v="6006"/>
    <s v="Phoenicis Lacus"/>
    <x v="50"/>
    <s v="29.49S, 118.42W"/>
    <n v="2071"/>
    <n v="2073"/>
    <n v="2"/>
    <x v="1"/>
    <x v="1"/>
  </r>
  <r>
    <n v="416"/>
    <n v="5255"/>
    <n v="0"/>
    <s v="Eridania"/>
    <x v="45"/>
    <s v="43.21S, 109.99E"/>
    <n v="2071"/>
    <n v="2073"/>
    <n v="2"/>
    <x v="1"/>
    <x v="1"/>
  </r>
  <r>
    <n v="188"/>
    <n v="2739"/>
    <n v="0"/>
    <s v="Coprates"/>
    <x v="16"/>
    <s v="23.79S, 56.97W"/>
    <n v="2054"/>
    <n v="2061"/>
    <n v="7"/>
    <x v="1"/>
    <x v="1"/>
  </r>
  <r>
    <n v="264"/>
    <n v="2599"/>
    <n v="0"/>
    <s v="Oxia Palus"/>
    <x v="1"/>
    <s v="27.30N, 17.48W"/>
    <n v="2065"/>
    <n v="2074"/>
    <n v="9"/>
    <x v="0"/>
    <x v="0"/>
  </r>
  <r>
    <n v="307"/>
    <n v="1920"/>
    <n v="0"/>
    <s v="Tharsis"/>
    <x v="55"/>
    <s v="9.63N, 121.52W"/>
    <n v="2065"/>
    <n v="2071"/>
    <n v="6"/>
    <x v="0"/>
    <x v="0"/>
  </r>
  <r>
    <n v="133"/>
    <n v="1526"/>
    <n v="0"/>
    <s v="Cebrenia"/>
    <x v="59"/>
    <s v="24.45N, 112.91E"/>
    <n v="2060"/>
    <n v="2061"/>
    <n v="1"/>
    <x v="0"/>
    <x v="0"/>
  </r>
  <r>
    <n v="163"/>
    <n v="21171"/>
    <n v="0"/>
    <s v="Phaethontis"/>
    <x v="92"/>
    <s v="51.58S, 161.55W"/>
    <n v="2054"/>
    <n v="2055"/>
    <n v="1"/>
    <x v="1"/>
    <x v="1"/>
  </r>
  <r>
    <n v="45"/>
    <n v="2324"/>
    <n v="2324"/>
    <s v="Casius"/>
    <x v="8"/>
    <s v="18.24N, 120.68E"/>
    <n v="2073"/>
    <n v="2075"/>
    <n v="2"/>
    <x v="0"/>
    <x v="0"/>
  </r>
  <r>
    <n v="1270"/>
    <n v="22220"/>
    <n v="0"/>
    <s v="Mare Australe"/>
    <x v="54"/>
    <s v="65.07S, 96.09W"/>
    <n v="2072"/>
    <n v="2073"/>
    <n v="1"/>
    <x v="1"/>
    <x v="1"/>
  </r>
  <r>
    <n v="65"/>
    <n v="3764"/>
    <n v="3764"/>
    <s v="Phaethontis"/>
    <x v="92"/>
    <s v="51.58S, 161.55W"/>
    <n v="2054"/>
    <n v="2055"/>
    <n v="1"/>
    <x v="1"/>
    <x v="1"/>
  </r>
  <r>
    <n v="264"/>
    <n v="7279"/>
    <n v="0"/>
    <s v="Aeolis"/>
    <x v="9"/>
    <s v="11.90N, 119.49E"/>
    <n v="2050"/>
    <n v="2058"/>
    <n v="8"/>
    <x v="1"/>
    <x v="0"/>
  </r>
  <r>
    <n v="181"/>
    <n v="3764"/>
    <n v="0"/>
    <s v="Mare Boreum"/>
    <x v="29"/>
    <s v="75.84N, 122.24E"/>
    <n v="2071"/>
    <n v="2076"/>
    <n v="5"/>
    <x v="0"/>
    <x v="0"/>
  </r>
  <r>
    <n v="196"/>
    <n v="6832"/>
    <n v="0"/>
    <s v="Argyre"/>
    <x v="24"/>
    <s v="47.77S, 28.62W"/>
    <n v="2069"/>
    <n v="2073"/>
    <n v="4"/>
    <x v="1"/>
    <x v="1"/>
  </r>
  <r>
    <n v="93"/>
    <n v="3167"/>
    <n v="3167"/>
    <s v="Elysium"/>
    <x v="19"/>
    <s v="37.14N, 148.66E"/>
    <n v="2066"/>
    <n v="2069"/>
    <n v="3"/>
    <x v="0"/>
    <x v="0"/>
  </r>
  <r>
    <n v="572"/>
    <n v="883"/>
    <n v="0"/>
    <s v="Argyre"/>
    <x v="16"/>
    <s v="23.79S, 56.97W"/>
    <n v="2054"/>
    <n v="2061"/>
    <n v="7"/>
    <x v="1"/>
    <x v="1"/>
  </r>
  <r>
    <n v="103"/>
    <n v="3167"/>
    <n v="0"/>
    <s v="Casius"/>
    <x v="0"/>
    <s v="21.27N, 90.13E"/>
    <n v="2054"/>
    <n v="2059"/>
    <n v="5"/>
    <x v="0"/>
    <x v="0"/>
  </r>
  <r>
    <n v="27"/>
    <n v="3022"/>
    <n v="3022"/>
    <s v="Mare Boreum"/>
    <x v="31"/>
    <s v="66.67N, 93.37W"/>
    <n v="2059"/>
    <n v="2065"/>
    <n v="6"/>
    <x v="0"/>
    <x v="0"/>
  </r>
  <r>
    <n v="307"/>
    <n v="9074"/>
    <n v="0"/>
    <s v="Cebrenia"/>
    <x v="27"/>
    <s v="69.41N, 168.67E"/>
    <n v="2069"/>
    <n v="2076"/>
    <n v="7"/>
    <x v="0"/>
    <x v="0"/>
  </r>
  <r>
    <n v="50"/>
    <n v="4398"/>
    <n v="4398"/>
    <s v="Memnonia"/>
    <x v="87"/>
    <s v="4.04S, 171.74W"/>
    <n v="2068"/>
    <n v="2069"/>
    <n v="1"/>
    <x v="1"/>
    <x v="1"/>
  </r>
  <r>
    <n v="100"/>
    <n v="2739"/>
    <n v="2739"/>
    <s v="Casius"/>
    <x v="9"/>
    <s v="11.90N, 119.49E"/>
    <n v="2050"/>
    <n v="2055"/>
    <n v="5"/>
    <x v="0"/>
    <x v="0"/>
  </r>
  <r>
    <n v="572"/>
    <n v="2599"/>
    <n v="0"/>
    <s v="Mare Boreum"/>
    <x v="78"/>
    <s v="60.72N, 122.46E"/>
    <n v="2052"/>
    <n v="2055"/>
    <n v="3"/>
    <x v="0"/>
    <x v="0"/>
  </r>
  <r>
    <n v="124"/>
    <n v="41937"/>
    <n v="0"/>
    <s v="Mare Boreum"/>
    <x v="27"/>
    <s v="69.41N, 168.67E"/>
    <n v="2069"/>
    <n v="2075"/>
    <n v="6"/>
    <x v="0"/>
    <x v="0"/>
  </r>
  <r>
    <n v="212"/>
    <n v="4076"/>
    <n v="0"/>
    <s v="Syrtis Major"/>
    <x v="0"/>
    <s v="21.27N, 90.13E"/>
    <n v="2054"/>
    <n v="2057"/>
    <n v="3"/>
    <x v="0"/>
    <x v="0"/>
  </r>
  <r>
    <n v="572"/>
    <n v="3764"/>
    <n v="0"/>
    <s v="Elysium"/>
    <x v="8"/>
    <s v="18.24N, 120.68E"/>
    <n v="2073"/>
    <n v="2075"/>
    <n v="2"/>
    <x v="0"/>
    <x v="0"/>
  </r>
  <r>
    <n v="93"/>
    <n v="56210"/>
    <n v="56210"/>
    <s v="Mare Boreum"/>
    <x v="88"/>
    <s v="80.24N, 27.18W"/>
    <n v="2069"/>
    <n v="2070"/>
    <n v="1"/>
    <x v="0"/>
    <x v="0"/>
  </r>
  <r>
    <n v="252"/>
    <n v="5076"/>
    <n v="0"/>
    <s v="Elysium"/>
    <x v="12"/>
    <s v="27.80N, 160.30E"/>
    <n v="2063"/>
    <n v="2064"/>
    <n v="1"/>
    <x v="0"/>
    <x v="0"/>
  </r>
  <r>
    <n v="117"/>
    <n v="2461"/>
    <n v="0"/>
    <s v="Amenthes"/>
    <x v="8"/>
    <s v="18.24N, 120.68E"/>
    <n v="2073"/>
    <n v="2076"/>
    <n v="3"/>
    <x v="0"/>
    <x v="0"/>
  </r>
  <r>
    <n v="36"/>
    <n v="4902"/>
    <n v="4902"/>
    <s v="Memnonia"/>
    <x v="70"/>
    <s v="5.85N, 156.58W"/>
    <n v="2061"/>
    <n v="2063"/>
    <n v="2"/>
    <x v="1"/>
    <x v="0"/>
  </r>
  <r>
    <n v="163"/>
    <n v="2324"/>
    <n v="0"/>
    <s v="Elysium"/>
    <x v="9"/>
    <s v="11.90N, 119.49E"/>
    <n v="2050"/>
    <n v="2057"/>
    <n v="7"/>
    <x v="0"/>
    <x v="0"/>
  </r>
  <r>
    <n v="45"/>
    <n v="5076"/>
    <n v="5076"/>
    <s v="Amazonis"/>
    <x v="91"/>
    <s v="2.95N, 160.52W"/>
    <n v="2073"/>
    <n v="2074"/>
    <n v="1"/>
    <x v="0"/>
    <x v="0"/>
  </r>
  <r>
    <n v="90"/>
    <n v="6618"/>
    <n v="6618"/>
    <s v="Elysium"/>
    <x v="23"/>
    <s v="17.54N, 149.60E"/>
    <n v="2067"/>
    <n v="2073"/>
    <n v="6"/>
    <x v="0"/>
    <x v="0"/>
  </r>
  <r>
    <n v="36"/>
    <n v="8255"/>
    <n v="8255"/>
    <s v="Eridania"/>
    <x v="10"/>
    <s v="59.92S, 179.01W"/>
    <n v="2062"/>
    <n v="2066"/>
    <n v="4"/>
    <x v="1"/>
    <x v="1"/>
  </r>
  <r>
    <n v="36"/>
    <n v="1010"/>
    <n v="1010"/>
    <s v="Aeolis"/>
    <x v="65"/>
    <s v="23.56S, 147.94E"/>
    <n v="2062"/>
    <n v="2064"/>
    <n v="2"/>
    <x v="1"/>
    <x v="1"/>
  </r>
  <r>
    <n v="75"/>
    <n v="1920"/>
    <n v="1920"/>
    <s v="Cebrenia"/>
    <x v="63"/>
    <s v="47.84N, 169.44E"/>
    <n v="2072"/>
    <n v="2077"/>
    <n v="5"/>
    <x v="0"/>
    <x v="0"/>
  </r>
  <r>
    <n v="59"/>
    <n v="7279"/>
    <n v="7279"/>
    <s v="Thaumasia"/>
    <x v="54"/>
    <s v="65.07S, 96.09W"/>
    <n v="2072"/>
    <n v="2073"/>
    <n v="1"/>
    <x v="1"/>
    <x v="1"/>
  </r>
  <r>
    <n v="57"/>
    <n v="2461"/>
    <n v="2461"/>
    <s v="Memnonia"/>
    <x v="55"/>
    <s v="9.63N, 121.52W"/>
    <n v="2065"/>
    <n v="2067"/>
    <n v="2"/>
    <x v="1"/>
    <x v="0"/>
  </r>
  <r>
    <n v="196"/>
    <n v="1010"/>
    <n v="0"/>
    <s v="Cebrenia"/>
    <x v="12"/>
    <s v="27.80N, 160.30E"/>
    <n v="2063"/>
    <n v="2071"/>
    <n v="8"/>
    <x v="0"/>
    <x v="0"/>
  </r>
  <r>
    <n v="70"/>
    <n v="12178"/>
    <n v="12178"/>
    <s v="Syrtis Major"/>
    <x v="0"/>
    <s v="21.27N, 90.13E"/>
    <n v="2054"/>
    <n v="2060"/>
    <n v="6"/>
    <x v="0"/>
    <x v="0"/>
  </r>
  <r>
    <n v="241"/>
    <n v="15700"/>
    <n v="0"/>
    <s v="Cebrenia"/>
    <x v="12"/>
    <s v="27.80N, 160.30E"/>
    <n v="2063"/>
    <n v="2070"/>
    <n v="7"/>
    <x v="0"/>
    <x v="0"/>
  </r>
  <r>
    <n v="307"/>
    <n v="56210"/>
    <n v="0"/>
    <s v="Arcadia"/>
    <x v="31"/>
    <s v="66.67N, 93.37W"/>
    <n v="2059"/>
    <n v="2065"/>
    <n v="6"/>
    <x v="0"/>
    <x v="0"/>
  </r>
  <r>
    <n v="196"/>
    <n v="50510"/>
    <n v="0"/>
    <s v="Noachis"/>
    <x v="30"/>
    <s v="51.10S, 71.36E"/>
    <n v="2056"/>
    <n v="2058"/>
    <n v="2"/>
    <x v="1"/>
    <x v="1"/>
  </r>
  <r>
    <n v="19"/>
    <n v="50510"/>
    <n v="50510"/>
    <s v="Mare Boreum"/>
    <x v="31"/>
    <s v="66.67N, 93.37W"/>
    <n v="2059"/>
    <n v="2066"/>
    <n v="7"/>
    <x v="0"/>
    <x v="0"/>
  </r>
  <r>
    <n v="231"/>
    <n v="5436"/>
    <n v="0"/>
    <s v="Amenthes"/>
    <x v="19"/>
    <s v="37.14N, 148.66E"/>
    <n v="2066"/>
    <n v="2073"/>
    <n v="7"/>
    <x v="0"/>
    <x v="0"/>
  </r>
  <r>
    <n v="11"/>
    <n v="2188"/>
    <n v="2188"/>
    <s v="Mare Australe"/>
    <x v="21"/>
    <s v="70.62S, 159.12W"/>
    <n v="2065"/>
    <n v="2067"/>
    <n v="2"/>
    <x v="1"/>
    <x v="1"/>
  </r>
  <r>
    <n v="45"/>
    <n v="629"/>
    <n v="629"/>
    <s v="Phoenicis Lacus"/>
    <x v="50"/>
    <s v="29.49S, 118.42W"/>
    <n v="2071"/>
    <n v="2075"/>
    <n v="4"/>
    <x v="1"/>
    <x v="1"/>
  </r>
  <r>
    <n v="113"/>
    <n v="1396"/>
    <n v="0"/>
    <s v="Margaritifer Sinus"/>
    <x v="61"/>
    <s v="17.63S, 13.01W"/>
    <n v="2054"/>
    <n v="2057"/>
    <n v="3"/>
    <x v="1"/>
    <x v="1"/>
  </r>
  <r>
    <n v="212"/>
    <n v="33322"/>
    <n v="0"/>
    <s v="Cebrenia"/>
    <x v="78"/>
    <s v="60.72N, 122.46E"/>
    <n v="2052"/>
    <n v="2055"/>
    <n v="3"/>
    <x v="0"/>
    <x v="0"/>
  </r>
  <r>
    <n v="113"/>
    <n v="1267"/>
    <n v="0"/>
    <s v="Casius"/>
    <x v="60"/>
    <s v="56.07N, 79.63E"/>
    <n v="2069"/>
    <n v="2070"/>
    <n v="1"/>
    <x v="0"/>
    <x v="0"/>
  </r>
  <r>
    <n v="96"/>
    <n v="1138"/>
    <n v="1138"/>
    <s v="Cebrenia"/>
    <x v="27"/>
    <s v="69.41N, 168.67E"/>
    <n v="2069"/>
    <n v="2075"/>
    <n v="6"/>
    <x v="0"/>
    <x v="0"/>
  </r>
  <r>
    <n v="72"/>
    <n v="756"/>
    <n v="756"/>
    <s v="Oxia Palus"/>
    <x v="67"/>
    <s v="18.71N, 17.14W"/>
    <n v="2053"/>
    <n v="2054"/>
    <n v="1"/>
    <x v="0"/>
    <x v="0"/>
  </r>
  <r>
    <n v="65"/>
    <n v="3764"/>
    <n v="3764"/>
    <s v="Elysium"/>
    <x v="12"/>
    <s v="27.80N, 160.30E"/>
    <n v="2063"/>
    <n v="2066"/>
    <n v="3"/>
    <x v="0"/>
    <x v="0"/>
  </r>
  <r>
    <n v="241"/>
    <n v="2880"/>
    <n v="0"/>
    <s v="Margaritifer Sinus"/>
    <x v="61"/>
    <s v="17.63S, 13.01W"/>
    <n v="2054"/>
    <n v="2056"/>
    <n v="2"/>
    <x v="1"/>
    <x v="1"/>
  </r>
  <r>
    <n v="231"/>
    <n v="1656"/>
    <n v="0"/>
    <s v="Cebrenia"/>
    <x v="29"/>
    <s v="75.84N, 122.24E"/>
    <n v="2071"/>
    <n v="2073"/>
    <n v="2"/>
    <x v="0"/>
    <x v="0"/>
  </r>
  <r>
    <n v="277"/>
    <n v="1396"/>
    <n v="0"/>
    <s v="Cebrenia"/>
    <x v="19"/>
    <s v="37.14N, 148.66E"/>
    <n v="2066"/>
    <n v="2071"/>
    <n v="5"/>
    <x v="0"/>
    <x v="0"/>
  </r>
  <r>
    <n v="85"/>
    <n v="6409"/>
    <n v="6409"/>
    <s v="Aeolis"/>
    <x v="65"/>
    <s v="23.56S, 147.94E"/>
    <n v="2062"/>
    <n v="2064"/>
    <n v="2"/>
    <x v="1"/>
    <x v="1"/>
  </r>
  <r>
    <n v="389"/>
    <n v="5076"/>
    <n v="0"/>
    <s v="Iapygia"/>
    <x v="0"/>
    <s v="21.27N, 90.13E"/>
    <n v="2054"/>
    <n v="2057"/>
    <n v="3"/>
    <x v="1"/>
    <x v="0"/>
  </r>
  <r>
    <n v="416"/>
    <n v="38630"/>
    <n v="0"/>
    <s v="Arcadia"/>
    <x v="31"/>
    <s v="66.67N, 93.37W"/>
    <n v="2059"/>
    <n v="2063"/>
    <n v="4"/>
    <x v="0"/>
    <x v="0"/>
  </r>
  <r>
    <n v="113"/>
    <n v="84631"/>
    <n v="0"/>
    <s v="Cebrenia"/>
    <x v="27"/>
    <s v="69.41N, 168.67E"/>
    <n v="2069"/>
    <n v="2070"/>
    <n v="1"/>
    <x v="0"/>
    <x v="0"/>
  </r>
  <r>
    <n v="80"/>
    <n v="24621"/>
    <n v="24621"/>
    <s v="Mare Boreum"/>
    <x v="46"/>
    <s v="73.37N, 48.09E"/>
    <n v="2060"/>
    <n v="2061"/>
    <n v="1"/>
    <x v="0"/>
    <x v="0"/>
  </r>
  <r>
    <n v="11"/>
    <n v="5255"/>
    <n v="5255"/>
    <s v="Mare Tyrrhenum"/>
    <x v="45"/>
    <s v="43.21S, 109.99E"/>
    <n v="2071"/>
    <n v="2075"/>
    <n v="4"/>
    <x v="1"/>
    <x v="1"/>
  </r>
  <r>
    <n v="524"/>
    <n v="1788"/>
    <n v="0"/>
    <s v="Mare Boreum"/>
    <x v="31"/>
    <s v="66.67N, 93.37W"/>
    <n v="2059"/>
    <n v="2063"/>
    <n v="4"/>
    <x v="0"/>
    <x v="0"/>
  </r>
  <r>
    <n v="221"/>
    <n v="56210"/>
    <n v="0"/>
    <s v="Mare Boreum"/>
    <x v="29"/>
    <s v="75.84N, 122.24E"/>
    <n v="2071"/>
    <n v="2073"/>
    <n v="2"/>
    <x v="0"/>
    <x v="0"/>
  </r>
  <r>
    <n v="72"/>
    <n v="7052"/>
    <n v="7052"/>
    <s v="Hellas"/>
    <x v="45"/>
    <s v="43.21S, 109.99E"/>
    <n v="2071"/>
    <n v="2073"/>
    <n v="2"/>
    <x v="1"/>
    <x v="1"/>
  </r>
  <r>
    <n v="344"/>
    <n v="13054"/>
    <n v="0"/>
    <s v="Hellas"/>
    <x v="2"/>
    <s v="74.62S, 100.08E"/>
    <n v="2054"/>
    <n v="2063"/>
    <n v="9"/>
    <x v="1"/>
    <x v="1"/>
  </r>
  <r>
    <n v="41"/>
    <n v="883"/>
    <n v="883"/>
    <s v="Amenthes"/>
    <x v="0"/>
    <s v="21.27N, 90.13E"/>
    <n v="2054"/>
    <n v="2060"/>
    <n v="6"/>
    <x v="0"/>
    <x v="0"/>
  </r>
  <r>
    <n v="32"/>
    <n v="5255"/>
    <n v="5255"/>
    <s v="Amenthes"/>
    <x v="9"/>
    <s v="11.90N, 119.49E"/>
    <n v="2050"/>
    <n v="2056"/>
    <n v="6"/>
    <x v="0"/>
    <x v="0"/>
  </r>
  <r>
    <n v="29"/>
    <n v="9670"/>
    <n v="9670"/>
    <s v="Tharsis"/>
    <x v="55"/>
    <s v="9.63N, 121.52W"/>
    <n v="2065"/>
    <n v="2066"/>
    <n v="1"/>
    <x v="0"/>
    <x v="0"/>
  </r>
  <r>
    <n v="39"/>
    <n v="2599"/>
    <n v="2599"/>
    <s v="Argyre"/>
    <x v="61"/>
    <s v="17.63S, 13.01W"/>
    <n v="2054"/>
    <n v="2058"/>
    <n v="4"/>
    <x v="1"/>
    <x v="1"/>
  </r>
  <r>
    <n v="80"/>
    <n v="4731"/>
    <n v="4731"/>
    <s v="Hellas"/>
    <x v="75"/>
    <s v="48.97S, 86.32E"/>
    <n v="2070"/>
    <n v="2070"/>
    <n v="0"/>
    <x v="1"/>
    <x v="1"/>
  </r>
  <r>
    <n v="133"/>
    <n v="3022"/>
    <n v="0"/>
    <s v="Phaethontis"/>
    <x v="35"/>
    <s v="23.80S, 156.02W"/>
    <n v="2053"/>
    <n v="2056"/>
    <n v="3"/>
    <x v="1"/>
    <x v="1"/>
  </r>
  <r>
    <n v="93"/>
    <n v="1010"/>
    <n v="1010"/>
    <s v="Casius"/>
    <x v="0"/>
    <s v="21.27N, 90.13E"/>
    <n v="2054"/>
    <n v="2058"/>
    <n v="4"/>
    <x v="0"/>
    <x v="0"/>
  </r>
  <r>
    <n v="106"/>
    <n v="11382"/>
    <n v="0"/>
    <s v="Thaumasia"/>
    <x v="44"/>
    <s v="39.82S, 96.42W"/>
    <n v="2059"/>
    <n v="2067"/>
    <n v="8"/>
    <x v="1"/>
    <x v="1"/>
  </r>
  <r>
    <n v="175"/>
    <n v="5812"/>
    <n v="0"/>
    <s v="Eridania"/>
    <x v="33"/>
    <s v="46.81S, 143.88E"/>
    <n v="2066"/>
    <n v="2072"/>
    <n v="6"/>
    <x v="1"/>
    <x v="1"/>
  </r>
  <r>
    <n v="82"/>
    <n v="27536"/>
    <n v="27536"/>
    <s v="Eridania"/>
    <x v="83"/>
    <s v="32.13S, 131.87E"/>
    <n v="2053"/>
    <n v="2056"/>
    <n v="3"/>
    <x v="1"/>
    <x v="1"/>
  </r>
  <r>
    <n v="59"/>
    <n v="9366"/>
    <n v="9366"/>
    <s v="Thaumasia"/>
    <x v="93"/>
    <s v="47.12S, 102.95W"/>
    <n v="2054"/>
    <n v="2055"/>
    <n v="1"/>
    <x v="1"/>
    <x v="1"/>
  </r>
  <r>
    <n v="252"/>
    <n v="5076"/>
    <n v="0"/>
    <s v="Thaumasia"/>
    <x v="54"/>
    <s v="65.07S, 96.09W"/>
    <n v="2072"/>
    <n v="2076"/>
    <n v="4"/>
    <x v="1"/>
    <x v="1"/>
  </r>
  <r>
    <n v="277"/>
    <n v="10313"/>
    <n v="0"/>
    <s v="Thaumasia"/>
    <x v="16"/>
    <s v="23.79S, 56.97W"/>
    <n v="2054"/>
    <n v="2059"/>
    <n v="5"/>
    <x v="1"/>
    <x v="1"/>
  </r>
  <r>
    <n v="45"/>
    <n v="4563"/>
    <n v="4563"/>
    <s v="Memnonia"/>
    <x v="91"/>
    <s v="2.95N, 160.52W"/>
    <n v="2073"/>
    <n v="2074"/>
    <n v="1"/>
    <x v="1"/>
    <x v="0"/>
  </r>
  <r>
    <n v="72"/>
    <n v="8791"/>
    <n v="8791"/>
    <s v="Oxia Palus"/>
    <x v="67"/>
    <s v="18.71N, 17.14W"/>
    <n v="2053"/>
    <n v="2055"/>
    <n v="2"/>
    <x v="0"/>
    <x v="0"/>
  </r>
  <r>
    <n v="128"/>
    <n v="15700"/>
    <n v="0"/>
    <s v="Argyre"/>
    <x v="42"/>
    <s v="43.20S, 21.89W"/>
    <n v="2051"/>
    <n v="2058"/>
    <n v="7"/>
    <x v="1"/>
    <x v="1"/>
  </r>
  <r>
    <n v="1057"/>
    <n v="3022"/>
    <n v="0"/>
    <s v="Amenthes"/>
    <x v="9"/>
    <s v="11.90N, 119.49E"/>
    <n v="2050"/>
    <n v="2056"/>
    <n v="6"/>
    <x v="0"/>
    <x v="0"/>
  </r>
  <r>
    <n v="41"/>
    <n v="5812"/>
    <n v="5812"/>
    <s v="Eridania"/>
    <x v="83"/>
    <s v="32.13S, 131.87E"/>
    <n v="2053"/>
    <n v="2055"/>
    <n v="2"/>
    <x v="1"/>
    <x v="1"/>
  </r>
  <r>
    <n v="524"/>
    <n v="7752"/>
    <n v="0"/>
    <s v="Mare Australe"/>
    <x v="2"/>
    <s v="74.62S, 100.08E"/>
    <n v="2054"/>
    <n v="2065"/>
    <n v="11"/>
    <x v="1"/>
    <x v="1"/>
  </r>
  <r>
    <n v="29"/>
    <n v="8000"/>
    <n v="8000"/>
    <s v="Argyre"/>
    <x v="16"/>
    <s v="23.79S, 56.97W"/>
    <n v="2054"/>
    <n v="2060"/>
    <n v="6"/>
    <x v="1"/>
    <x v="1"/>
  </r>
  <r>
    <n v="113"/>
    <n v="8000"/>
    <n v="0"/>
    <s v="Phoenicis Lacus"/>
    <x v="55"/>
    <s v="9.63N, 121.52W"/>
    <n v="2065"/>
    <n v="2066"/>
    <n v="1"/>
    <x v="1"/>
    <x v="0"/>
  </r>
  <r>
    <n v="47"/>
    <n v="11771"/>
    <n v="11771"/>
    <s v="Coprates"/>
    <x v="20"/>
    <s v="35.35S, 72.67W"/>
    <n v="2067"/>
    <n v="2074"/>
    <n v="7"/>
    <x v="1"/>
    <x v="1"/>
  </r>
  <r>
    <n v="157"/>
    <n v="8000"/>
    <n v="0"/>
    <s v="Margaritifer Sinus"/>
    <x v="42"/>
    <s v="43.20S, 21.89W"/>
    <n v="2051"/>
    <n v="2056"/>
    <n v="5"/>
    <x v="1"/>
    <x v="1"/>
  </r>
  <r>
    <n v="52"/>
    <n v="8519"/>
    <n v="8519"/>
    <s v="Casius"/>
    <x v="60"/>
    <s v="56.07N, 79.63E"/>
    <n v="2069"/>
    <n v="2071"/>
    <n v="2"/>
    <x v="0"/>
    <x v="0"/>
  </r>
  <r>
    <n v="120"/>
    <n v="8519"/>
    <n v="0"/>
    <s v="Cebrenia"/>
    <x v="19"/>
    <s v="37.14N, 148.66E"/>
    <n v="2066"/>
    <n v="2067"/>
    <n v="1"/>
    <x v="0"/>
    <x v="0"/>
  </r>
  <r>
    <n v="389"/>
    <n v="7752"/>
    <n v="0"/>
    <s v="Amenthes"/>
    <x v="0"/>
    <s v="21.27N, 90.13E"/>
    <n v="2054"/>
    <n v="2060"/>
    <n v="6"/>
    <x v="0"/>
    <x v="0"/>
  </r>
  <r>
    <n v="277"/>
    <n v="41937"/>
    <n v="0"/>
    <s v="Hellas"/>
    <x v="45"/>
    <s v="43.21S, 109.99E"/>
    <n v="2071"/>
    <n v="2075"/>
    <n v="4"/>
    <x v="1"/>
    <x v="1"/>
  </r>
  <r>
    <n v="482"/>
    <n v="2739"/>
    <n v="0"/>
    <s v="Diacria"/>
    <x v="63"/>
    <s v="47.84N, 169.44E"/>
    <n v="2072"/>
    <n v="2074"/>
    <n v="2"/>
    <x v="0"/>
    <x v="0"/>
  </r>
  <r>
    <n v="70"/>
    <n v="9670"/>
    <n v="9670"/>
    <s v="Oxia Palus"/>
    <x v="1"/>
    <s v="27.30N, 17.48W"/>
    <n v="2065"/>
    <n v="2068"/>
    <n v="3"/>
    <x v="0"/>
    <x v="0"/>
  </r>
  <r>
    <n v="147"/>
    <n v="11011"/>
    <n v="0"/>
    <s v="Syrtis Major"/>
    <x v="0"/>
    <s v="21.27N, 90.13E"/>
    <n v="2054"/>
    <n v="2060"/>
    <n v="6"/>
    <x v="0"/>
    <x v="0"/>
  </r>
  <r>
    <n v="90"/>
    <n v="2461"/>
    <n v="2461"/>
    <s v="Cebrenia"/>
    <x v="12"/>
    <s v="27.80N, 160.30E"/>
    <n v="2063"/>
    <n v="2070"/>
    <n v="7"/>
    <x v="0"/>
    <x v="0"/>
  </r>
  <r>
    <n v="204"/>
    <n v="9074"/>
    <n v="0"/>
    <s v="Mare Boreum"/>
    <x v="27"/>
    <s v="69.41N, 168.67E"/>
    <n v="2069"/>
    <n v="2077"/>
    <n v="8"/>
    <x v="0"/>
    <x v="0"/>
  </r>
  <r>
    <n v="36"/>
    <n v="1788"/>
    <n v="1788"/>
    <s v="Thaumasia"/>
    <x v="44"/>
    <s v="39.82S, 96.42W"/>
    <n v="2059"/>
    <n v="2061"/>
    <n v="2"/>
    <x v="1"/>
    <x v="1"/>
  </r>
  <r>
    <n v="325"/>
    <n v="16330"/>
    <n v="0"/>
    <s v="Casius"/>
    <x v="59"/>
    <s v="24.45N, 112.91E"/>
    <n v="2060"/>
    <n v="2065"/>
    <n v="5"/>
    <x v="0"/>
    <x v="0"/>
  </r>
  <r>
    <n v="109"/>
    <n v="2324"/>
    <n v="0"/>
    <s v="Thaumasia"/>
    <x v="17"/>
    <s v="63.27S, 66.46W"/>
    <n v="2058"/>
    <n v="2061"/>
    <n v="3"/>
    <x v="1"/>
    <x v="1"/>
  </r>
  <r>
    <n v="212"/>
    <n v="6409"/>
    <n v="0"/>
    <s v="Phaethontis"/>
    <x v="92"/>
    <s v="51.58S, 161.55W"/>
    <n v="2054"/>
    <n v="2056"/>
    <n v="2"/>
    <x v="1"/>
    <x v="1"/>
  </r>
  <r>
    <n v="37"/>
    <n v="11771"/>
    <n v="11771"/>
    <s v="Amenthes"/>
    <x v="9"/>
    <s v="11.90N, 119.49E"/>
    <n v="2050"/>
    <n v="2053"/>
    <n v="3"/>
    <x v="0"/>
    <x v="0"/>
  </r>
  <r>
    <n v="128"/>
    <n v="6832"/>
    <n v="0"/>
    <s v="Cebrenia"/>
    <x v="86"/>
    <s v="53.00N, 129.64E"/>
    <n v="2069"/>
    <n v="2071"/>
    <n v="2"/>
    <x v="0"/>
    <x v="0"/>
  </r>
  <r>
    <n v="252"/>
    <n v="1526"/>
    <n v="0"/>
    <s v="Iapygia"/>
    <x v="18"/>
    <s v="4.88N, 63.43E"/>
    <n v="2051"/>
    <n v="2052"/>
    <n v="1"/>
    <x v="1"/>
    <x v="0"/>
  </r>
  <r>
    <n v="85"/>
    <n v="7279"/>
    <n v="7279"/>
    <s v="Lunae Palus"/>
    <x v="41"/>
    <s v="8.80N, 79.73W"/>
    <n v="2067"/>
    <n v="2073"/>
    <n v="6"/>
    <x v="0"/>
    <x v="0"/>
  </r>
  <r>
    <n v="30"/>
    <n v="4398"/>
    <n v="4398"/>
    <s v="Ismenius Lacus"/>
    <x v="14"/>
    <s v="66.19N, 33.82E"/>
    <n v="2063"/>
    <n v="2069"/>
    <n v="6"/>
    <x v="0"/>
    <x v="0"/>
  </r>
  <r>
    <n v="50"/>
    <n v="15700"/>
    <n v="15700"/>
    <s v="Arcadia"/>
    <x v="31"/>
    <s v="66.67N, 93.37W"/>
    <n v="2059"/>
    <n v="2065"/>
    <n v="6"/>
    <x v="0"/>
    <x v="0"/>
  </r>
  <r>
    <n v="29"/>
    <n v="8000"/>
    <n v="8000"/>
    <s v="Argyre"/>
    <x v="13"/>
    <s v="68.17S, 21.83W"/>
    <n v="2069"/>
    <n v="2073"/>
    <n v="4"/>
    <x v="1"/>
    <x v="1"/>
  </r>
  <r>
    <n v="20"/>
    <n v="10313"/>
    <n v="10313"/>
    <s v="Thaumasia"/>
    <x v="20"/>
    <s v="35.35S, 72.67W"/>
    <n v="2067"/>
    <n v="2071"/>
    <n v="4"/>
    <x v="1"/>
    <x v="1"/>
  </r>
  <r>
    <n v="82"/>
    <n v="1396"/>
    <n v="1396"/>
    <s v="Coprates"/>
    <x v="20"/>
    <s v="35.35S, 72.67W"/>
    <n v="2067"/>
    <n v="2068"/>
    <n v="1"/>
    <x v="1"/>
    <x v="1"/>
  </r>
  <r>
    <n v="77"/>
    <n v="22220"/>
    <n v="22220"/>
    <s v="Cebrenia"/>
    <x v="19"/>
    <s v="37.14N, 148.66E"/>
    <n v="2066"/>
    <n v="2072"/>
    <n v="6"/>
    <x v="0"/>
    <x v="0"/>
  </r>
  <r>
    <n v="344"/>
    <n v="9670"/>
    <n v="0"/>
    <s v="Coprates"/>
    <x v="20"/>
    <s v="35.35S, 72.67W"/>
    <n v="2067"/>
    <n v="2074"/>
    <n v="7"/>
    <x v="1"/>
    <x v="1"/>
  </r>
  <r>
    <n v="39"/>
    <n v="2461"/>
    <n v="2461"/>
    <s v="Amenthes"/>
    <x v="59"/>
    <s v="24.45N, 112.91E"/>
    <n v="2060"/>
    <n v="2064"/>
    <n v="4"/>
    <x v="0"/>
    <x v="0"/>
  </r>
  <r>
    <n v="34"/>
    <n v="9074"/>
    <n v="9074"/>
    <s v="Arcadia"/>
    <x v="31"/>
    <s v="66.67N, 93.37W"/>
    <n v="2059"/>
    <n v="2064"/>
    <n v="5"/>
    <x v="0"/>
    <x v="0"/>
  </r>
  <r>
    <n v="61"/>
    <n v="8255"/>
    <n v="8255"/>
    <s v="Eridania"/>
    <x v="33"/>
    <s v="46.81S, 143.88E"/>
    <n v="2066"/>
    <n v="2071"/>
    <n v="5"/>
    <x v="1"/>
    <x v="1"/>
  </r>
  <r>
    <n v="365"/>
    <n v="13527"/>
    <n v="0"/>
    <s v="Cebrenia"/>
    <x v="3"/>
    <s v="47.43N, 160.74E"/>
    <n v="2056"/>
    <n v="2058"/>
    <n v="2"/>
    <x v="0"/>
    <x v="0"/>
  </r>
  <r>
    <n v="157"/>
    <n v="19313"/>
    <n v="0"/>
    <s v="Mare Acidalium"/>
    <x v="38"/>
    <s v="34.38N, 12.41E"/>
    <n v="2070"/>
    <n v="2076"/>
    <n v="6"/>
    <x v="0"/>
    <x v="0"/>
  </r>
  <r>
    <n v="106"/>
    <n v="3022"/>
    <n v="0"/>
    <s v="Elysium"/>
    <x v="23"/>
    <s v="17.54N, 149.60E"/>
    <n v="2067"/>
    <n v="2068"/>
    <n v="1"/>
    <x v="0"/>
    <x v="0"/>
  </r>
  <r>
    <n v="75"/>
    <n v="883"/>
    <n v="883"/>
    <s v="Cebrenia"/>
    <x v="23"/>
    <s v="17.54N, 149.60E"/>
    <n v="2067"/>
    <n v="2070"/>
    <n v="3"/>
    <x v="0"/>
    <x v="0"/>
  </r>
  <r>
    <n v="9"/>
    <n v="2188"/>
    <n v="2188"/>
    <s v="Elysium"/>
    <x v="63"/>
    <s v="47.84N, 169.44E"/>
    <n v="2072"/>
    <n v="2078"/>
    <n v="6"/>
    <x v="0"/>
    <x v="0"/>
  </r>
  <r>
    <n v="142"/>
    <n v="1656"/>
    <n v="0"/>
    <s v="Iapygia"/>
    <x v="18"/>
    <s v="4.88N, 63.43E"/>
    <n v="2051"/>
    <n v="2056"/>
    <n v="5"/>
    <x v="1"/>
    <x v="0"/>
  </r>
  <r>
    <n v="67"/>
    <n v="3919"/>
    <n v="3919"/>
    <s v="Mare Boreum"/>
    <x v="29"/>
    <s v="75.84N, 122.24E"/>
    <n v="2071"/>
    <n v="2074"/>
    <n v="3"/>
    <x v="0"/>
    <x v="0"/>
  </r>
  <r>
    <n v="307"/>
    <n v="4731"/>
    <n v="0"/>
    <s v="Arcadia"/>
    <x v="31"/>
    <s v="66.67N, 93.37W"/>
    <n v="2059"/>
    <n v="2067"/>
    <n v="8"/>
    <x v="0"/>
    <x v="0"/>
  </r>
  <r>
    <n v="67"/>
    <n v="10654"/>
    <n v="10654"/>
    <s v="Amazonis"/>
    <x v="91"/>
    <s v="2.95N, 160.52W"/>
    <n v="2073"/>
    <n v="2075"/>
    <n v="2"/>
    <x v="0"/>
    <x v="0"/>
  </r>
  <r>
    <n v="54"/>
    <n v="24621"/>
    <n v="24621"/>
    <s v="Casius"/>
    <x v="78"/>
    <s v="60.72N, 122.46E"/>
    <n v="2052"/>
    <n v="2055"/>
    <n v="3"/>
    <x v="0"/>
    <x v="0"/>
  </r>
  <r>
    <n v="30"/>
    <n v="19313"/>
    <n v="19313"/>
    <s v="Mare Boreum"/>
    <x v="88"/>
    <s v="80.24N, 27.18W"/>
    <n v="2069"/>
    <n v="2072"/>
    <n v="3"/>
    <x v="0"/>
    <x v="0"/>
  </r>
  <r>
    <n v="17"/>
    <n v="12605"/>
    <n v="12605"/>
    <s v="Mare Boreum"/>
    <x v="31"/>
    <s v="66.67N, 93.37W"/>
    <n v="2059"/>
    <n v="2061"/>
    <n v="2"/>
    <x v="0"/>
    <x v="0"/>
  </r>
  <r>
    <n v="264"/>
    <n v="9074"/>
    <n v="0"/>
    <s v="Arabia"/>
    <x v="18"/>
    <s v="4.88N, 63.43E"/>
    <n v="2051"/>
    <n v="2059"/>
    <n v="8"/>
    <x v="0"/>
    <x v="0"/>
  </r>
  <r>
    <n v="264"/>
    <n v="8791"/>
    <n v="0"/>
    <s v="Eridania"/>
    <x v="83"/>
    <s v="32.13S, 131.87E"/>
    <n v="2053"/>
    <n v="2056"/>
    <n v="3"/>
    <x v="1"/>
    <x v="1"/>
  </r>
  <r>
    <n v="292"/>
    <n v="2880"/>
    <n v="0"/>
    <s v="Noachis"/>
    <x v="22"/>
    <s v="57.37S, 25.45E"/>
    <n v="2053"/>
    <n v="2056"/>
    <n v="3"/>
    <x v="1"/>
    <x v="1"/>
  </r>
  <r>
    <n v="100"/>
    <n v="1788"/>
    <n v="1788"/>
    <s v="Syrtis Major"/>
    <x v="94"/>
    <s v="0.43S, 61.64E"/>
    <n v="2064"/>
    <n v="2067"/>
    <n v="3"/>
    <x v="0"/>
    <x v="1"/>
  </r>
  <r>
    <n v="70"/>
    <n v="2880"/>
    <n v="2880"/>
    <s v="Mare Boreum"/>
    <x v="77"/>
    <s v="79.27N, 111.64W"/>
    <n v="2062"/>
    <n v="2067"/>
    <n v="5"/>
    <x v="0"/>
    <x v="0"/>
  </r>
  <r>
    <n v="252"/>
    <n v="5076"/>
    <n v="0"/>
    <s v="Mare Australe"/>
    <x v="2"/>
    <s v="74.62S, 100.08E"/>
    <n v="2054"/>
    <n v="2056"/>
    <n v="2"/>
    <x v="1"/>
    <x v="1"/>
  </r>
  <r>
    <n v="17"/>
    <n v="12178"/>
    <n v="12178"/>
    <s v="Casius"/>
    <x v="8"/>
    <s v="18.24N, 120.68E"/>
    <n v="2073"/>
    <n v="2074"/>
    <n v="1"/>
    <x v="0"/>
    <x v="0"/>
  </r>
  <r>
    <n v="307"/>
    <n v="7052"/>
    <n v="0"/>
    <s v="Mare Boreum"/>
    <x v="88"/>
    <s v="80.24N, 27.18W"/>
    <n v="2069"/>
    <n v="2071"/>
    <n v="2"/>
    <x v="0"/>
    <x v="0"/>
  </r>
  <r>
    <n v="43"/>
    <n v="8255"/>
    <n v="8255"/>
    <s v="Amenthes"/>
    <x v="47"/>
    <s v="6.43S, 95.96E"/>
    <n v="2070"/>
    <n v="2073"/>
    <n v="3"/>
    <x v="0"/>
    <x v="1"/>
  </r>
  <r>
    <n v="25"/>
    <n v="56210"/>
    <n v="56210"/>
    <s v="Diacria"/>
    <x v="95"/>
    <s v="53.64N, 159.28W"/>
    <n v="2067"/>
    <n v="2068"/>
    <n v="1"/>
    <x v="0"/>
    <x v="0"/>
  </r>
  <r>
    <n v="27"/>
    <n v="2054"/>
    <n v="2054"/>
    <s v="Mare Australe"/>
    <x v="17"/>
    <s v="63.27S, 66.46W"/>
    <n v="2058"/>
    <n v="2060"/>
    <n v="2"/>
    <x v="1"/>
    <x v="1"/>
  </r>
  <r>
    <n v="75"/>
    <n v="10313"/>
    <n v="10313"/>
    <s v="Ismenius Lacus"/>
    <x v="14"/>
    <s v="66.19N, 33.82E"/>
    <n v="2063"/>
    <n v="2070"/>
    <n v="7"/>
    <x v="0"/>
    <x v="0"/>
  </r>
  <r>
    <n v="524"/>
    <n v="4902"/>
    <n v="0"/>
    <s v="Mare Acidalium"/>
    <x v="7"/>
    <s v="53.29N, 45.78W"/>
    <n v="2053"/>
    <n v="2054"/>
    <n v="1"/>
    <x v="0"/>
    <x v="0"/>
  </r>
  <r>
    <n v="905"/>
    <n v="13527"/>
    <n v="0"/>
    <s v="Casius"/>
    <x v="0"/>
    <s v="21.27N, 90.13E"/>
    <n v="2054"/>
    <n v="2056"/>
    <n v="2"/>
    <x v="0"/>
    <x v="0"/>
  </r>
  <r>
    <n v="85"/>
    <n v="13527"/>
    <n v="13527"/>
    <s v="Eridania"/>
    <x v="33"/>
    <s v="46.81S, 143.88E"/>
    <n v="2066"/>
    <n v="2071"/>
    <n v="5"/>
    <x v="1"/>
    <x v="1"/>
  </r>
  <r>
    <n v="59"/>
    <n v="3022"/>
    <n v="3022"/>
    <s v="Casius"/>
    <x v="68"/>
    <s v="50.51N, 70.01E"/>
    <n v="2049"/>
    <n v="2051"/>
    <n v="2"/>
    <x v="0"/>
    <x v="0"/>
  </r>
  <r>
    <n v="157"/>
    <n v="9366"/>
    <n v="0"/>
    <s v="Syrtis Major"/>
    <x v="18"/>
    <s v="4.88N, 63.43E"/>
    <n v="2051"/>
    <n v="2054"/>
    <n v="3"/>
    <x v="0"/>
    <x v="0"/>
  </r>
  <r>
    <n v="65"/>
    <n v="13054"/>
    <n v="13054"/>
    <s v="Mare Boreum"/>
    <x v="27"/>
    <s v="69.41N, 168.67E"/>
    <n v="2069"/>
    <n v="2070"/>
    <n v="1"/>
    <x v="0"/>
    <x v="0"/>
  </r>
  <r>
    <n v="52"/>
    <n v="6618"/>
    <n v="6618"/>
    <s v="Mare Acidalium"/>
    <x v="7"/>
    <s v="53.29N, 45.78W"/>
    <n v="2053"/>
    <n v="2056"/>
    <n v="3"/>
    <x v="0"/>
    <x v="0"/>
  </r>
  <r>
    <n v="65"/>
    <n v="15700"/>
    <n v="15700"/>
    <s v="Argyre"/>
    <x v="24"/>
    <s v="47.77S, 28.62W"/>
    <n v="2069"/>
    <n v="2070"/>
    <n v="1"/>
    <x v="1"/>
    <x v="1"/>
  </r>
  <r>
    <n v="50"/>
    <n v="2324"/>
    <n v="2324"/>
    <s v="Argyre"/>
    <x v="24"/>
    <s v="47.77S, 28.62W"/>
    <n v="2069"/>
    <n v="2073"/>
    <n v="4"/>
    <x v="1"/>
    <x v="1"/>
  </r>
  <r>
    <n v="188"/>
    <n v="3461"/>
    <n v="0"/>
    <s v="Noachis"/>
    <x v="22"/>
    <s v="57.37S, 25.45E"/>
    <n v="2053"/>
    <n v="2056"/>
    <n v="3"/>
    <x v="1"/>
    <x v="1"/>
  </r>
  <r>
    <n v="152"/>
    <n v="10654"/>
    <n v="0"/>
    <s v="Eridania"/>
    <x v="83"/>
    <s v="32.13S, 131.87E"/>
    <n v="2053"/>
    <n v="2055"/>
    <n v="2"/>
    <x v="1"/>
    <x v="1"/>
  </r>
  <r>
    <n v="113"/>
    <n v="8255"/>
    <n v="0"/>
    <s v="Mare Boreum"/>
    <x v="60"/>
    <s v="56.07N, 79.63E"/>
    <n v="2069"/>
    <n v="2071"/>
    <n v="2"/>
    <x v="0"/>
    <x v="0"/>
  </r>
  <r>
    <n v="77"/>
    <n v="1788"/>
    <n v="1788"/>
    <s v="Coprates"/>
    <x v="16"/>
    <s v="23.79S, 56.97W"/>
    <n v="2054"/>
    <n v="2059"/>
    <n v="5"/>
    <x v="1"/>
    <x v="1"/>
  </r>
  <r>
    <n v="100"/>
    <n v="2324"/>
    <n v="2324"/>
    <s v="Oxia Palus"/>
    <x v="1"/>
    <s v="27.30N, 17.48W"/>
    <n v="2065"/>
    <n v="2069"/>
    <n v="4"/>
    <x v="0"/>
    <x v="0"/>
  </r>
  <r>
    <n v="7"/>
    <n v="16330"/>
    <n v="16330"/>
    <s v="Eridania"/>
    <x v="33"/>
    <s v="46.81S, 143.88E"/>
    <n v="2066"/>
    <n v="2070"/>
    <n v="4"/>
    <x v="1"/>
    <x v="1"/>
  </r>
  <r>
    <n v="169"/>
    <n v="3919"/>
    <n v="0"/>
    <s v="Syrtis Major"/>
    <x v="0"/>
    <s v="21.27N, 90.13E"/>
    <n v="2054"/>
    <n v="2058"/>
    <n v="4"/>
    <x v="0"/>
    <x v="0"/>
  </r>
  <r>
    <n v="88"/>
    <n v="1138"/>
    <n v="1138"/>
    <s v="Margaritifer Sinus"/>
    <x v="16"/>
    <s v="23.79S, 56.97W"/>
    <n v="2054"/>
    <n v="2060"/>
    <n v="6"/>
    <x v="1"/>
    <x v="1"/>
  </r>
  <r>
    <n v="120"/>
    <n v="10313"/>
    <n v="0"/>
    <s v="Mare Australe"/>
    <x v="13"/>
    <s v="68.17S, 21.83W"/>
    <n v="2069"/>
    <n v="2072"/>
    <n v="3"/>
    <x v="1"/>
    <x v="1"/>
  </r>
  <r>
    <n v="90"/>
    <n v="21171"/>
    <n v="21171"/>
    <s v="Hellas"/>
    <x v="30"/>
    <s v="51.10S, 71.36E"/>
    <n v="2056"/>
    <n v="2059"/>
    <n v="3"/>
    <x v="1"/>
    <x v="1"/>
  </r>
  <r>
    <n v="12"/>
    <n v="6409"/>
    <n v="6409"/>
    <s v="Mare Tyrrhenum"/>
    <x v="47"/>
    <s v="6.43S, 95.96E"/>
    <n v="2070"/>
    <n v="2074"/>
    <n v="4"/>
    <x v="1"/>
    <x v="1"/>
  </r>
  <r>
    <n v="19"/>
    <n v="10654"/>
    <n v="10654"/>
    <s v="Mare Boreum"/>
    <x v="29"/>
    <s v="75.84N, 122.24E"/>
    <n v="2071"/>
    <n v="2075"/>
    <n v="4"/>
    <x v="0"/>
    <x v="0"/>
  </r>
  <r>
    <n v="365"/>
    <n v="8255"/>
    <n v="0"/>
    <s v="Margaritifer Sinus"/>
    <x v="61"/>
    <s v="17.63S, 13.01W"/>
    <n v="2054"/>
    <n v="2056"/>
    <n v="2"/>
    <x v="1"/>
    <x v="1"/>
  </r>
  <r>
    <n v="65"/>
    <n v="4731"/>
    <n v="4731"/>
    <s v="Syrtis Major"/>
    <x v="18"/>
    <s v="4.88N, 63.43E"/>
    <n v="2051"/>
    <n v="2054"/>
    <n v="3"/>
    <x v="0"/>
    <x v="0"/>
  </r>
  <r>
    <n v="196"/>
    <n v="5812"/>
    <n v="0"/>
    <s v="Argyre"/>
    <x v="20"/>
    <s v="35.35S, 72.67W"/>
    <n v="2067"/>
    <n v="2071"/>
    <n v="4"/>
    <x v="1"/>
    <x v="1"/>
  </r>
  <r>
    <n v="63"/>
    <n v="5255"/>
    <n v="5255"/>
    <s v="Amazonis"/>
    <x v="55"/>
    <s v="9.63N, 121.52W"/>
    <n v="2065"/>
    <n v="2068"/>
    <n v="3"/>
    <x v="0"/>
    <x v="0"/>
  </r>
  <r>
    <n v="113"/>
    <n v="23366"/>
    <n v="0"/>
    <s v="Casius"/>
    <x v="78"/>
    <s v="60.72N, 122.46E"/>
    <n v="2052"/>
    <n v="2055"/>
    <n v="3"/>
    <x v="0"/>
    <x v="0"/>
  </r>
  <r>
    <n v="482"/>
    <n v="3022"/>
    <n v="0"/>
    <s v="Oxia Palus"/>
    <x v="38"/>
    <s v="34.38N, 12.41E"/>
    <n v="2070"/>
    <n v="2076"/>
    <n v="6"/>
    <x v="0"/>
    <x v="0"/>
  </r>
  <r>
    <n v="124"/>
    <n v="2188"/>
    <n v="0"/>
    <s v="Mare Boreum"/>
    <x v="31"/>
    <s v="66.67N, 93.37W"/>
    <n v="2059"/>
    <n v="2064"/>
    <n v="5"/>
    <x v="0"/>
    <x v="0"/>
  </r>
  <r>
    <n v="447"/>
    <n v="27536"/>
    <n v="0"/>
    <s v="Mare Australe"/>
    <x v="48"/>
    <s v="69.31S, 68.72W"/>
    <n v="2071"/>
    <n v="2073"/>
    <n v="2"/>
    <x v="1"/>
    <x v="1"/>
  </r>
  <r>
    <n v="241"/>
    <n v="7279"/>
    <n v="0"/>
    <s v="Aeolis"/>
    <x v="23"/>
    <s v="17.54N, 149.60E"/>
    <n v="2067"/>
    <n v="2069"/>
    <n v="2"/>
    <x v="1"/>
    <x v="0"/>
  </r>
  <r>
    <n v="20"/>
    <n v="18486"/>
    <n v="18486"/>
    <s v="Ismenius Lacus"/>
    <x v="14"/>
    <s v="66.19N, 33.82E"/>
    <n v="2063"/>
    <n v="2066"/>
    <n v="3"/>
    <x v="0"/>
    <x v="0"/>
  </r>
  <r>
    <n v="43"/>
    <n v="1526"/>
    <n v="1526"/>
    <s v="Cebrenia"/>
    <x v="19"/>
    <s v="37.14N, 148.66E"/>
    <n v="2066"/>
    <n v="2073"/>
    <n v="7"/>
    <x v="0"/>
    <x v="0"/>
  </r>
  <r>
    <n v="124"/>
    <n v="13527"/>
    <n v="0"/>
    <s v="Ismenius Lacus"/>
    <x v="1"/>
    <s v="27.30N, 17.48W"/>
    <n v="2065"/>
    <n v="2074"/>
    <n v="9"/>
    <x v="0"/>
    <x v="0"/>
  </r>
  <r>
    <n v="19"/>
    <n v="33322"/>
    <n v="33322"/>
    <s v="Phaethontis"/>
    <x v="21"/>
    <s v="70.62S, 159.12W"/>
    <n v="2065"/>
    <n v="2066"/>
    <n v="1"/>
    <x v="1"/>
    <x v="1"/>
  </r>
  <r>
    <n v="63"/>
    <n v="1267"/>
    <n v="1267"/>
    <s v="Elysium"/>
    <x v="12"/>
    <s v="27.80N, 160.30E"/>
    <n v="2063"/>
    <n v="2071"/>
    <n v="8"/>
    <x v="0"/>
    <x v="0"/>
  </r>
  <r>
    <n v="175"/>
    <n v="5622"/>
    <n v="0"/>
    <s v="Margaritifer Sinus"/>
    <x v="61"/>
    <s v="17.63S, 13.01W"/>
    <n v="2054"/>
    <n v="2055"/>
    <n v="1"/>
    <x v="1"/>
    <x v="1"/>
  </r>
  <r>
    <n v="96"/>
    <n v="7279"/>
    <n v="7279"/>
    <s v="Ismenius Lacus"/>
    <x v="1"/>
    <s v="27.30N, 17.48W"/>
    <n v="2065"/>
    <n v="2067"/>
    <n v="2"/>
    <x v="0"/>
    <x v="0"/>
  </r>
  <r>
    <n v="120"/>
    <n v="1920"/>
    <n v="0"/>
    <s v="Argyre"/>
    <x v="24"/>
    <s v="47.77S, 28.62W"/>
    <n v="2069"/>
    <n v="2069"/>
    <n v="0"/>
    <x v="1"/>
    <x v="1"/>
  </r>
  <r>
    <n v="365"/>
    <n v="7752"/>
    <n v="0"/>
    <s v="Coprates"/>
    <x v="41"/>
    <s v="8.80N, 79.73W"/>
    <n v="2067"/>
    <n v="2068"/>
    <n v="1"/>
    <x v="1"/>
    <x v="0"/>
  </r>
  <r>
    <n v="791"/>
    <n v="2739"/>
    <n v="0"/>
    <s v="Cebrenia"/>
    <x v="8"/>
    <s v="18.24N, 120.68E"/>
    <n v="2073"/>
    <n v="2076"/>
    <n v="3"/>
    <x v="0"/>
    <x v="0"/>
  </r>
  <r>
    <n v="61"/>
    <n v="5255"/>
    <n v="5255"/>
    <s v="Amenthes"/>
    <x v="0"/>
    <s v="21.27N, 90.13E"/>
    <n v="2054"/>
    <n v="2062"/>
    <n v="8"/>
    <x v="0"/>
    <x v="0"/>
  </r>
  <r>
    <n v="34"/>
    <n v="7752"/>
    <n v="7752"/>
    <s v="Amenthes"/>
    <x v="0"/>
    <s v="21.27N, 90.13E"/>
    <n v="2054"/>
    <n v="2056"/>
    <n v="2"/>
    <x v="0"/>
    <x v="0"/>
  </r>
  <r>
    <n v="204"/>
    <n v="8000"/>
    <n v="0"/>
    <s v="Lunae Palus"/>
    <x v="81"/>
    <s v="21.43N, 76.62W"/>
    <n v="2058"/>
    <n v="2060"/>
    <n v="2"/>
    <x v="0"/>
    <x v="0"/>
  </r>
  <r>
    <n v="34"/>
    <n v="72463"/>
    <n v="72463"/>
    <s v="Mare Australe"/>
    <x v="21"/>
    <s v="70.62S, 159.12W"/>
    <n v="2065"/>
    <n v="2066"/>
    <n v="1"/>
    <x v="1"/>
    <x v="1"/>
  </r>
  <r>
    <n v="231"/>
    <n v="1138"/>
    <n v="0"/>
    <s v="Eridania"/>
    <x v="33"/>
    <s v="46.81S, 143.88E"/>
    <n v="2066"/>
    <n v="2070"/>
    <n v="4"/>
    <x v="1"/>
    <x v="1"/>
  </r>
  <r>
    <n v="14"/>
    <n v="3919"/>
    <n v="3919"/>
    <s v="Phaethontis"/>
    <x v="96"/>
    <s v="33.52S, 162.36W"/>
    <n v="2053"/>
    <n v="2055"/>
    <n v="2"/>
    <x v="1"/>
    <x v="1"/>
  </r>
  <r>
    <n v="96"/>
    <n v="4731"/>
    <n v="4731"/>
    <s v="Mare Australe"/>
    <x v="62"/>
    <s v="59.42S, 15.97W"/>
    <n v="2055"/>
    <n v="2056"/>
    <n v="1"/>
    <x v="1"/>
    <x v="1"/>
  </r>
  <r>
    <n v="1270"/>
    <n v="24621"/>
    <n v="0"/>
    <s v="Phaethontis"/>
    <x v="71"/>
    <s v="61.39S, 157.42W"/>
    <n v="2070"/>
    <n v="2072"/>
    <n v="2"/>
    <x v="1"/>
    <x v="1"/>
  </r>
  <r>
    <n v="50"/>
    <n v="8000"/>
    <n v="8000"/>
    <s v="Phoenicis Lacus"/>
    <x v="44"/>
    <s v="39.82S, 96.42W"/>
    <n v="2059"/>
    <n v="2064"/>
    <n v="5"/>
    <x v="1"/>
    <x v="1"/>
  </r>
  <r>
    <n v="57"/>
    <n v="1656"/>
    <n v="1656"/>
    <s v="Eridania"/>
    <x v="6"/>
    <s v="42.36S, 157.15E"/>
    <n v="2068"/>
    <n v="2070"/>
    <n v="2"/>
    <x v="1"/>
    <x v="1"/>
  </r>
  <r>
    <n v="82"/>
    <n v="4731"/>
    <n v="4731"/>
    <s v="Cebrenia"/>
    <x v="27"/>
    <s v="69.41N, 168.67E"/>
    <n v="2069"/>
    <n v="2072"/>
    <n v="3"/>
    <x v="0"/>
    <x v="0"/>
  </r>
  <r>
    <n v="77"/>
    <n v="7752"/>
    <n v="7752"/>
    <s v="Mare Tyrrhenum"/>
    <x v="9"/>
    <s v="11.90N, 119.49E"/>
    <n v="2050"/>
    <n v="2051"/>
    <n v="1"/>
    <x v="1"/>
    <x v="0"/>
  </r>
  <r>
    <n v="905"/>
    <n v="4731"/>
    <n v="0"/>
    <s v="Mare Australe"/>
    <x v="21"/>
    <s v="70.62S, 159.12W"/>
    <n v="2065"/>
    <n v="2067"/>
    <n v="2"/>
    <x v="1"/>
    <x v="1"/>
  </r>
  <r>
    <n v="157"/>
    <n v="5436"/>
    <n v="0"/>
    <s v="Iapygia"/>
    <x v="94"/>
    <s v="0.43S, 61.64E"/>
    <n v="2064"/>
    <n v="2066"/>
    <n v="2"/>
    <x v="1"/>
    <x v="1"/>
  </r>
  <r>
    <n v="196"/>
    <n v="4398"/>
    <n v="0"/>
    <s v="Phoenicis Lacus"/>
    <x v="50"/>
    <s v="29.49S, 118.42W"/>
    <n v="2071"/>
    <n v="2072"/>
    <n v="1"/>
    <x v="1"/>
    <x v="1"/>
  </r>
  <r>
    <n v="45"/>
    <n v="1920"/>
    <n v="1920"/>
    <s v="Casius"/>
    <x v="0"/>
    <s v="21.27N, 90.13E"/>
    <n v="2054"/>
    <n v="2055"/>
    <n v="1"/>
    <x v="0"/>
    <x v="0"/>
  </r>
  <r>
    <n v="344"/>
    <n v="22220"/>
    <n v="0"/>
    <s v="Arcadia"/>
    <x v="31"/>
    <s v="66.67N, 93.37W"/>
    <n v="2059"/>
    <n v="2060"/>
    <n v="1"/>
    <x v="0"/>
    <x v="0"/>
  </r>
  <r>
    <n v="103"/>
    <n v="8255"/>
    <n v="0"/>
    <s v="Phoenicis Lacus"/>
    <x v="50"/>
    <s v="29.49S, 118.42W"/>
    <n v="2071"/>
    <n v="2075"/>
    <n v="4"/>
    <x v="1"/>
    <x v="1"/>
  </r>
  <r>
    <n v="96"/>
    <n v="2880"/>
    <n v="2880"/>
    <s v="Coprates"/>
    <x v="16"/>
    <s v="23.79S, 56.97W"/>
    <n v="2054"/>
    <n v="2056"/>
    <n v="2"/>
    <x v="1"/>
    <x v="1"/>
  </r>
  <r>
    <n v="36"/>
    <n v="8791"/>
    <n v="8791"/>
    <s v="Oxia Palus"/>
    <x v="1"/>
    <s v="27.30N, 17.48W"/>
    <n v="2065"/>
    <n v="2076"/>
    <n v="11"/>
    <x v="0"/>
    <x v="0"/>
  </r>
  <r>
    <n v="15"/>
    <n v="3919"/>
    <n v="3919"/>
    <s v="Mare Australe"/>
    <x v="32"/>
    <s v="56.96S, 5.44W"/>
    <n v="2068"/>
    <n v="2070"/>
    <n v="2"/>
    <x v="1"/>
    <x v="1"/>
  </r>
  <r>
    <n v="204"/>
    <n v="5622"/>
    <n v="0"/>
    <s v="Memnonia"/>
    <x v="70"/>
    <s v="5.85N, 156.58W"/>
    <n v="2061"/>
    <n v="2062"/>
    <n v="1"/>
    <x v="1"/>
    <x v="0"/>
  </r>
  <r>
    <n v="24"/>
    <n v="18486"/>
    <n v="18486"/>
    <s v="Hellas"/>
    <x v="45"/>
    <s v="43.21S, 109.99E"/>
    <n v="2071"/>
    <n v="2077"/>
    <n v="6"/>
    <x v="1"/>
    <x v="1"/>
  </r>
  <r>
    <n v="50"/>
    <n v="6409"/>
    <n v="6409"/>
    <s v="Thaumasia"/>
    <x v="54"/>
    <s v="65.07S, 96.09W"/>
    <n v="2072"/>
    <n v="2076"/>
    <n v="4"/>
    <x v="1"/>
    <x v="1"/>
  </r>
  <r>
    <n v="252"/>
    <n v="1396"/>
    <n v="0"/>
    <s v="Argyre"/>
    <x v="24"/>
    <s v="47.77S, 28.62W"/>
    <n v="2069"/>
    <n v="2071"/>
    <n v="2"/>
    <x v="1"/>
    <x v="1"/>
  </r>
  <r>
    <n v="103"/>
    <n v="3764"/>
    <n v="0"/>
    <s v="Argyre"/>
    <x v="61"/>
    <s v="17.63S, 13.01W"/>
    <n v="2054"/>
    <n v="2056"/>
    <n v="2"/>
    <x v="1"/>
    <x v="1"/>
  </r>
  <r>
    <n v="85"/>
    <n v="1396"/>
    <n v="1396"/>
    <s v="Thaumasia"/>
    <x v="50"/>
    <s v="29.49S, 118.42W"/>
    <n v="2071"/>
    <n v="2072"/>
    <n v="1"/>
    <x v="1"/>
    <x v="1"/>
  </r>
  <r>
    <n v="88"/>
    <n v="2739"/>
    <n v="2739"/>
    <s v="Amazonis"/>
    <x v="70"/>
    <s v="5.85N, 156.58W"/>
    <n v="2061"/>
    <n v="2063"/>
    <n v="2"/>
    <x v="0"/>
    <x v="0"/>
  </r>
  <r>
    <n v="75"/>
    <n v="6205"/>
    <n v="6205"/>
    <s v="Phoenicis Lacus"/>
    <x v="90"/>
    <s v="11.38S, 119.54W"/>
    <n v="2056"/>
    <n v="2057"/>
    <n v="1"/>
    <x v="1"/>
    <x v="1"/>
  </r>
  <r>
    <n v="67"/>
    <n v="3167"/>
    <n v="3167"/>
    <s v="Elysium"/>
    <x v="39"/>
    <s v="22.61N, 142.82E"/>
    <n v="2064"/>
    <n v="2066"/>
    <n v="2"/>
    <x v="0"/>
    <x v="0"/>
  </r>
  <r>
    <n v="39"/>
    <n v="11382"/>
    <n v="11382"/>
    <s v="Thaumasia"/>
    <x v="54"/>
    <s v="65.07S, 96.09W"/>
    <n v="2072"/>
    <n v="2077"/>
    <n v="5"/>
    <x v="1"/>
    <x v="1"/>
  </r>
  <r>
    <n v="365"/>
    <n v="9985"/>
    <n v="0"/>
    <s v="Thaumasia"/>
    <x v="44"/>
    <s v="39.82S, 96.42W"/>
    <n v="2059"/>
    <n v="2063"/>
    <n v="4"/>
    <x v="1"/>
    <x v="1"/>
  </r>
  <r>
    <n v="36"/>
    <n v="1138"/>
    <n v="1138"/>
    <s v="Mare Acidalium"/>
    <x v="7"/>
    <s v="53.29N, 45.78W"/>
    <n v="2053"/>
    <n v="2057"/>
    <n v="4"/>
    <x v="0"/>
    <x v="0"/>
  </r>
  <r>
    <n v="128"/>
    <n v="7279"/>
    <n v="0"/>
    <s v="Ismenius Lacus"/>
    <x v="14"/>
    <s v="66.19N, 33.82E"/>
    <n v="2063"/>
    <n v="2066"/>
    <n v="3"/>
    <x v="0"/>
    <x v="0"/>
  </r>
  <r>
    <n v="37"/>
    <n v="3022"/>
    <n v="3022"/>
    <s v="Arcadia"/>
    <x v="97"/>
    <s v="40.73N, 101.92W"/>
    <n v="2066"/>
    <n v="2068"/>
    <n v="2"/>
    <x v="0"/>
    <x v="0"/>
  </r>
  <r>
    <n v="416"/>
    <n v="883"/>
    <n v="0"/>
    <s v="Elysium"/>
    <x v="12"/>
    <s v="27.80N, 160.30E"/>
    <n v="2063"/>
    <n v="2069"/>
    <n v="6"/>
    <x v="0"/>
    <x v="0"/>
  </r>
  <r>
    <n v="1057"/>
    <n v="17000"/>
    <n v="0"/>
    <s v="Casius"/>
    <x v="68"/>
    <s v="50.51N, 70.01E"/>
    <n v="2049"/>
    <n v="2050"/>
    <n v="1"/>
    <x v="0"/>
    <x v="0"/>
  </r>
  <r>
    <n v="70"/>
    <n v="4076"/>
    <n v="4076"/>
    <s v="Mare Tyrrhenum"/>
    <x v="47"/>
    <s v="6.43S, 95.96E"/>
    <n v="2070"/>
    <n v="2073"/>
    <n v="3"/>
    <x v="1"/>
    <x v="1"/>
  </r>
  <r>
    <n v="416"/>
    <n v="6618"/>
    <n v="0"/>
    <s v="Mare Boreum"/>
    <x v="29"/>
    <s v="75.84N, 122.24E"/>
    <n v="2071"/>
    <n v="2072"/>
    <n v="1"/>
    <x v="0"/>
    <x v="0"/>
  </r>
  <r>
    <n v="24"/>
    <n v="1656"/>
    <n v="1656"/>
    <s v="Cebrenia"/>
    <x v="19"/>
    <s v="37.14N, 148.66E"/>
    <n v="2066"/>
    <n v="2068"/>
    <n v="2"/>
    <x v="0"/>
    <x v="0"/>
  </r>
  <r>
    <n v="702"/>
    <n v="2324"/>
    <n v="0"/>
    <s v="Ismenius Lacus"/>
    <x v="14"/>
    <s v="66.19N, 33.82E"/>
    <n v="2063"/>
    <n v="2067"/>
    <n v="4"/>
    <x v="0"/>
    <x v="0"/>
  </r>
  <r>
    <n v="25"/>
    <n v="629"/>
    <n v="629"/>
    <s v="Hellas"/>
    <x v="2"/>
    <s v="74.62S, 100.08E"/>
    <n v="2054"/>
    <n v="2065"/>
    <n v="11"/>
    <x v="1"/>
    <x v="1"/>
  </r>
  <r>
    <n v="791"/>
    <n v="4235"/>
    <n v="0"/>
    <s v="Lunae Palus"/>
    <x v="81"/>
    <s v="21.43N, 76.62W"/>
    <n v="2058"/>
    <n v="2061"/>
    <n v="3"/>
    <x v="0"/>
    <x v="0"/>
  </r>
  <r>
    <n v="252"/>
    <n v="9074"/>
    <n v="0"/>
    <s v="Coprates"/>
    <x v="16"/>
    <s v="23.79S, 56.97W"/>
    <n v="2054"/>
    <n v="2058"/>
    <n v="4"/>
    <x v="1"/>
    <x v="1"/>
  </r>
  <r>
    <n v="175"/>
    <n v="2188"/>
    <n v="0"/>
    <s v="Eridania"/>
    <x v="33"/>
    <s v="46.81S, 143.88E"/>
    <n v="2066"/>
    <n v="2070"/>
    <n v="4"/>
    <x v="1"/>
    <x v="1"/>
  </r>
  <r>
    <n v="307"/>
    <n v="1010"/>
    <n v="0"/>
    <s v="Amenthes"/>
    <x v="9"/>
    <s v="11.90N, 119.49E"/>
    <n v="2050"/>
    <n v="2053"/>
    <n v="3"/>
    <x v="0"/>
    <x v="0"/>
  </r>
  <r>
    <n v="175"/>
    <n v="3313"/>
    <n v="0"/>
    <s v="Phoenicis Lacus"/>
    <x v="34"/>
    <s v="16.90S, 101.43W"/>
    <n v="2060"/>
    <n v="2061"/>
    <n v="1"/>
    <x v="1"/>
    <x v="1"/>
  </r>
  <r>
    <n v="572"/>
    <n v="8519"/>
    <n v="0"/>
    <s v="Thaumasia"/>
    <x v="44"/>
    <s v="39.82S, 96.42W"/>
    <n v="2059"/>
    <n v="2062"/>
    <n v="3"/>
    <x v="1"/>
    <x v="1"/>
  </r>
  <r>
    <n v="75"/>
    <n v="3167"/>
    <n v="3167"/>
    <s v="Lunae Palus"/>
    <x v="16"/>
    <s v="23.79S, 56.97W"/>
    <n v="2054"/>
    <n v="2058"/>
    <n v="4"/>
    <x v="0"/>
    <x v="1"/>
  </r>
  <r>
    <n v="1270"/>
    <n v="5255"/>
    <n v="0"/>
    <s v="Cebrenia"/>
    <x v="12"/>
    <s v="27.80N, 160.30E"/>
    <n v="2063"/>
    <n v="2066"/>
    <n v="3"/>
    <x v="0"/>
    <x v="0"/>
  </r>
  <r>
    <n v="11"/>
    <n v="5436"/>
    <n v="5436"/>
    <s v="Argyre"/>
    <x v="13"/>
    <s v="68.17S, 21.83W"/>
    <n v="2069"/>
    <n v="2072"/>
    <n v="3"/>
    <x v="1"/>
    <x v="1"/>
  </r>
  <r>
    <n v="204"/>
    <n v="5622"/>
    <n v="0"/>
    <s v="Amenthes"/>
    <x v="9"/>
    <s v="11.90N, 119.49E"/>
    <n v="2050"/>
    <n v="2054"/>
    <n v="4"/>
    <x v="0"/>
    <x v="0"/>
  </r>
  <r>
    <n v="70"/>
    <n v="9670"/>
    <n v="9670"/>
    <s v="Hellas"/>
    <x v="58"/>
    <s v="54.72S, 108.92E"/>
    <n v="2066"/>
    <n v="2068"/>
    <n v="2"/>
    <x v="1"/>
    <x v="1"/>
  </r>
  <r>
    <n v="147"/>
    <n v="1267"/>
    <n v="0"/>
    <s v="Syrtis Major"/>
    <x v="18"/>
    <s v="4.88N, 63.43E"/>
    <n v="2051"/>
    <n v="2054"/>
    <n v="3"/>
    <x v="0"/>
    <x v="0"/>
  </r>
  <r>
    <n v="50"/>
    <n v="4731"/>
    <n v="4731"/>
    <s v="Ismenius Lacus"/>
    <x v="38"/>
    <s v="34.38N, 12.41E"/>
    <n v="2070"/>
    <n v="2072"/>
    <n v="2"/>
    <x v="0"/>
    <x v="0"/>
  </r>
  <r>
    <n v="22"/>
    <n v="3022"/>
    <n v="3022"/>
    <s v="Elysium"/>
    <x v="76"/>
    <s v="10.83N, 133.81E"/>
    <n v="2061"/>
    <n v="2063"/>
    <n v="2"/>
    <x v="0"/>
    <x v="0"/>
  </r>
  <r>
    <n v="47"/>
    <n v="4235"/>
    <n v="4235"/>
    <s v="Iapygia"/>
    <x v="18"/>
    <s v="4.88N, 63.43E"/>
    <n v="2051"/>
    <n v="2058"/>
    <n v="7"/>
    <x v="1"/>
    <x v="0"/>
  </r>
  <r>
    <n v="47"/>
    <n v="6205"/>
    <n v="6205"/>
    <s v="Lunae Palus"/>
    <x v="41"/>
    <s v="8.80N, 79.73W"/>
    <n v="2067"/>
    <n v="2069"/>
    <n v="2"/>
    <x v="0"/>
    <x v="0"/>
  </r>
  <r>
    <n v="43"/>
    <n v="13054"/>
    <n v="13054"/>
    <s v="Memnonia"/>
    <x v="35"/>
    <s v="23.80S, 156.02W"/>
    <n v="2053"/>
    <n v="2054"/>
    <n v="1"/>
    <x v="1"/>
    <x v="1"/>
  </r>
  <r>
    <n v="307"/>
    <n v="29243"/>
    <n v="0"/>
    <s v="Mare Australe"/>
    <x v="71"/>
    <s v="61.39S, 157.42W"/>
    <n v="2070"/>
    <n v="2071"/>
    <n v="1"/>
    <x v="1"/>
    <x v="1"/>
  </r>
  <r>
    <n v="47"/>
    <n v="15109"/>
    <n v="15109"/>
    <s v="Mare Boreum"/>
    <x v="14"/>
    <s v="66.19N, 33.82E"/>
    <n v="2063"/>
    <n v="2066"/>
    <n v="3"/>
    <x v="0"/>
    <x v="0"/>
  </r>
  <r>
    <n v="85"/>
    <n v="3612"/>
    <n v="3612"/>
    <s v="Mare Australe"/>
    <x v="54"/>
    <s v="65.07S, 96.09W"/>
    <n v="2072"/>
    <n v="2076"/>
    <n v="4"/>
    <x v="1"/>
    <x v="1"/>
  </r>
  <r>
    <n v="54"/>
    <n v="4902"/>
    <n v="4902"/>
    <s v="Oxia Palus"/>
    <x v="1"/>
    <s v="27.30N, 17.48W"/>
    <n v="2065"/>
    <n v="2073"/>
    <n v="8"/>
    <x v="0"/>
    <x v="0"/>
  </r>
  <r>
    <n v="147"/>
    <n v="20205"/>
    <n v="0"/>
    <s v="Thaumasia"/>
    <x v="16"/>
    <s v="23.79S, 56.97W"/>
    <n v="2054"/>
    <n v="2058"/>
    <n v="4"/>
    <x v="1"/>
    <x v="1"/>
  </r>
  <r>
    <n v="416"/>
    <n v="2461"/>
    <n v="0"/>
    <s v="Mare Tyrrhenum"/>
    <x v="47"/>
    <s v="6.43S, 95.96E"/>
    <n v="2070"/>
    <n v="2072"/>
    <n v="2"/>
    <x v="1"/>
    <x v="1"/>
  </r>
  <r>
    <n v="9"/>
    <n v="38630"/>
    <n v="38630"/>
    <s v="Argyre"/>
    <x v="16"/>
    <s v="23.79S, 56.97W"/>
    <n v="2054"/>
    <n v="2058"/>
    <n v="4"/>
    <x v="1"/>
    <x v="1"/>
  </r>
  <r>
    <n v="133"/>
    <n v="6618"/>
    <n v="0"/>
    <s v="Phaethontis"/>
    <x v="10"/>
    <s v="59.92S, 179.01W"/>
    <n v="2062"/>
    <n v="2068"/>
    <n v="6"/>
    <x v="1"/>
    <x v="1"/>
  </r>
  <r>
    <n v="113"/>
    <n v="4731"/>
    <n v="0"/>
    <s v="Aeolis"/>
    <x v="83"/>
    <s v="32.13S, 131.87E"/>
    <n v="2053"/>
    <n v="2056"/>
    <n v="3"/>
    <x v="1"/>
    <x v="1"/>
  </r>
  <r>
    <n v="24"/>
    <n v="1010"/>
    <n v="1010"/>
    <s v="Diacria"/>
    <x v="80"/>
    <s v="75.27N, 138.32W"/>
    <n v="2073"/>
    <n v="2075"/>
    <n v="2"/>
    <x v="0"/>
    <x v="0"/>
  </r>
  <r>
    <n v="57"/>
    <n v="1267"/>
    <n v="1267"/>
    <s v="Syrtis Major"/>
    <x v="11"/>
    <s v="5.89N, 39.91E"/>
    <n v="2053"/>
    <n v="2057"/>
    <n v="4"/>
    <x v="0"/>
    <x v="0"/>
  </r>
  <r>
    <n v="24"/>
    <n v="2739"/>
    <n v="2739"/>
    <s v="Argyre"/>
    <x v="32"/>
    <s v="56.96S, 5.44W"/>
    <n v="2068"/>
    <n v="2070"/>
    <n v="2"/>
    <x v="1"/>
    <x v="1"/>
  </r>
  <r>
    <n v="307"/>
    <n v="3461"/>
    <n v="0"/>
    <s v="Iapygia"/>
    <x v="18"/>
    <s v="4.88N, 63.43E"/>
    <n v="2051"/>
    <n v="2059"/>
    <n v="8"/>
    <x v="1"/>
    <x v="0"/>
  </r>
  <r>
    <n v="241"/>
    <n v="13527"/>
    <n v="0"/>
    <s v="Mare Acidalium"/>
    <x v="1"/>
    <s v="27.30N, 17.48W"/>
    <n v="2065"/>
    <n v="2074"/>
    <n v="9"/>
    <x v="0"/>
    <x v="0"/>
  </r>
  <r>
    <n v="344"/>
    <n v="35789"/>
    <n v="0"/>
    <s v="Phaethontis"/>
    <x v="89"/>
    <s v="50.96S, 146.33W"/>
    <n v="2070"/>
    <n v="2071"/>
    <n v="1"/>
    <x v="1"/>
    <x v="1"/>
  </r>
  <r>
    <n v="61"/>
    <n v="1788"/>
    <n v="1788"/>
    <s v="Argyre"/>
    <x v="64"/>
    <s v="34.44S, 25.42W"/>
    <n v="2071"/>
    <n v="2072"/>
    <n v="1"/>
    <x v="1"/>
    <x v="1"/>
  </r>
  <r>
    <n v="169"/>
    <n v="14025"/>
    <n v="0"/>
    <s v="Cebrenia"/>
    <x v="19"/>
    <s v="37.14N, 148.66E"/>
    <n v="2066"/>
    <n v="2069"/>
    <n v="3"/>
    <x v="0"/>
    <x v="0"/>
  </r>
  <r>
    <n v="572"/>
    <n v="6618"/>
    <n v="0"/>
    <s v="Argyre"/>
    <x v="61"/>
    <s v="17.63S, 13.01W"/>
    <n v="2054"/>
    <n v="2057"/>
    <n v="3"/>
    <x v="1"/>
    <x v="1"/>
  </r>
  <r>
    <n v="85"/>
    <n v="2054"/>
    <n v="2054"/>
    <s v="Oxia Palus"/>
    <x v="1"/>
    <s v="27.30N, 17.48W"/>
    <n v="2065"/>
    <n v="2067"/>
    <n v="2"/>
    <x v="0"/>
    <x v="0"/>
  </r>
  <r>
    <n v="75"/>
    <n v="22220"/>
    <n v="22220"/>
    <s v="Argyre"/>
    <x v="15"/>
    <s v="50.59S, 47.85W"/>
    <n v="2064"/>
    <n v="2065"/>
    <n v="1"/>
    <x v="1"/>
    <x v="1"/>
  </r>
  <r>
    <n v="212"/>
    <n v="27536"/>
    <n v="0"/>
    <s v="Hellas"/>
    <x v="2"/>
    <s v="74.62S, 100.08E"/>
    <n v="2054"/>
    <n v="2061"/>
    <n v="7"/>
    <x v="1"/>
    <x v="1"/>
  </r>
  <r>
    <n v="416"/>
    <n v="41937"/>
    <n v="0"/>
    <s v="Mare Boreum"/>
    <x v="31"/>
    <s v="66.67N, 93.37W"/>
    <n v="2059"/>
    <n v="2065"/>
    <n v="6"/>
    <x v="0"/>
    <x v="0"/>
  </r>
  <r>
    <n v="37"/>
    <n v="8519"/>
    <n v="8519"/>
    <s v="Coprates"/>
    <x v="41"/>
    <s v="8.80N, 79.73W"/>
    <n v="2067"/>
    <n v="2071"/>
    <n v="4"/>
    <x v="1"/>
    <x v="0"/>
  </r>
  <r>
    <n v="61"/>
    <n v="4563"/>
    <n v="4563"/>
    <s v="Phoenicis Lacus"/>
    <x v="34"/>
    <s v="16.90S, 101.43W"/>
    <n v="2060"/>
    <n v="2063"/>
    <n v="3"/>
    <x v="1"/>
    <x v="1"/>
  </r>
  <r>
    <n v="32"/>
    <n v="63326"/>
    <n v="63326"/>
    <s v="Cebrenia"/>
    <x v="12"/>
    <s v="27.80N, 160.30E"/>
    <n v="2063"/>
    <n v="2071"/>
    <n v="8"/>
    <x v="0"/>
    <x v="0"/>
  </r>
  <r>
    <n v="7"/>
    <n v="4731"/>
    <n v="4731"/>
    <s v="Mare Boreum"/>
    <x v="27"/>
    <s v="69.41N, 168.67E"/>
    <n v="2069"/>
    <n v="2071"/>
    <n v="2"/>
    <x v="0"/>
    <x v="0"/>
  </r>
  <r>
    <n v="70"/>
    <n v="4235"/>
    <n v="4235"/>
    <s v="Mare Boreum"/>
    <x v="14"/>
    <s v="66.19N, 33.82E"/>
    <n v="2063"/>
    <n v="2069"/>
    <n v="6"/>
    <x v="0"/>
    <x v="0"/>
  </r>
  <r>
    <n v="96"/>
    <n v="7752"/>
    <n v="7752"/>
    <s v="Tharsis"/>
    <x v="5"/>
    <s v="6.41S, 116.10W"/>
    <n v="2055"/>
    <n v="2057"/>
    <n v="2"/>
    <x v="0"/>
    <x v="1"/>
  </r>
  <r>
    <n v="37"/>
    <n v="12605"/>
    <n v="12605"/>
    <s v="Mare Boreum"/>
    <x v="73"/>
    <s v="77.71N, 179.82E"/>
    <n v="2067"/>
    <n v="2068"/>
    <n v="1"/>
    <x v="0"/>
    <x v="0"/>
  </r>
  <r>
    <n v="85"/>
    <n v="38630"/>
    <n v="38630"/>
    <s v="Phaethontis"/>
    <x v="21"/>
    <s v="70.62S, 159.12W"/>
    <n v="2065"/>
    <n v="2068"/>
    <n v="3"/>
    <x v="1"/>
    <x v="1"/>
  </r>
  <r>
    <n v="572"/>
    <n v="18486"/>
    <n v="0"/>
    <s v="Margaritifer Sinus"/>
    <x v="98"/>
    <s v="30.54S, 24.75W"/>
    <n v="2066"/>
    <n v="2069"/>
    <n v="3"/>
    <x v="1"/>
    <x v="1"/>
  </r>
  <r>
    <n v="34"/>
    <n v="13054"/>
    <n v="13054"/>
    <s v="Cebrenia"/>
    <x v="19"/>
    <s v="37.14N, 148.66E"/>
    <n v="2066"/>
    <n v="2069"/>
    <n v="3"/>
    <x v="0"/>
    <x v="0"/>
  </r>
  <r>
    <n v="482"/>
    <n v="17718"/>
    <n v="0"/>
    <s v="Ismenius Lacus"/>
    <x v="14"/>
    <s v="66.19N, 33.82E"/>
    <n v="2063"/>
    <n v="2070"/>
    <n v="7"/>
    <x v="0"/>
    <x v="0"/>
  </r>
  <r>
    <n v="11"/>
    <n v="6006"/>
    <n v="6006"/>
    <s v="Phaethontis"/>
    <x v="51"/>
    <s v="25.21S, 169.35E"/>
    <n v="2055"/>
    <n v="2058"/>
    <n v="3"/>
    <x v="1"/>
    <x v="1"/>
  </r>
  <r>
    <n v="631"/>
    <n v="2188"/>
    <n v="0"/>
    <s v="Coprates"/>
    <x v="16"/>
    <s v="23.79S, 56.97W"/>
    <n v="2054"/>
    <n v="2063"/>
    <n v="9"/>
    <x v="1"/>
    <x v="1"/>
  </r>
  <r>
    <n v="113"/>
    <n v="38630"/>
    <n v="0"/>
    <s v="Mare Boreum"/>
    <x v="29"/>
    <s v="75.84N, 122.24E"/>
    <n v="2071"/>
    <n v="2075"/>
    <n v="4"/>
    <x v="0"/>
    <x v="0"/>
  </r>
  <r>
    <n v="142"/>
    <n v="6205"/>
    <n v="0"/>
    <s v="Ismenius Lacus"/>
    <x v="14"/>
    <s v="66.19N, 33.82E"/>
    <n v="2063"/>
    <n v="2070"/>
    <n v="7"/>
    <x v="0"/>
    <x v="0"/>
  </r>
  <r>
    <n v="65"/>
    <n v="6205"/>
    <n v="6205"/>
    <s v="Amenthes"/>
    <x v="8"/>
    <s v="18.24N, 120.68E"/>
    <n v="2073"/>
    <n v="2074"/>
    <n v="1"/>
    <x v="0"/>
    <x v="0"/>
  </r>
  <r>
    <n v="54"/>
    <n v="21171"/>
    <n v="21171"/>
    <s v="Cebrenia"/>
    <x v="78"/>
    <s v="60.72N, 122.46E"/>
    <n v="2052"/>
    <n v="2054"/>
    <n v="2"/>
    <x v="0"/>
    <x v="0"/>
  </r>
  <r>
    <n v="32"/>
    <n v="3919"/>
    <n v="3919"/>
    <s v="Diacria"/>
    <x v="95"/>
    <s v="53.64N, 159.28W"/>
    <n v="2067"/>
    <n v="2068"/>
    <n v="1"/>
    <x v="0"/>
    <x v="0"/>
  </r>
  <r>
    <n v="45"/>
    <n v="1138"/>
    <n v="1138"/>
    <s v="Mare Boreum"/>
    <x v="31"/>
    <s v="66.67N, 93.37W"/>
    <n v="2059"/>
    <n v="2064"/>
    <n v="5"/>
    <x v="0"/>
    <x v="0"/>
  </r>
  <r>
    <n v="277"/>
    <n v="1526"/>
    <n v="0"/>
    <s v="Mare Boreum"/>
    <x v="77"/>
    <s v="79.27N, 111.64W"/>
    <n v="2062"/>
    <n v="2067"/>
    <n v="5"/>
    <x v="0"/>
    <x v="0"/>
  </r>
  <r>
    <n v="133"/>
    <n v="2188"/>
    <n v="0"/>
    <s v="Margaritifer Sinus"/>
    <x v="43"/>
    <s v="3.05S, 8.90W"/>
    <n v="2067"/>
    <n v="2069"/>
    <n v="2"/>
    <x v="1"/>
    <x v="1"/>
  </r>
  <r>
    <n v="34"/>
    <n v="3167"/>
    <n v="3167"/>
    <s v="Arcadia"/>
    <x v="31"/>
    <s v="66.67N, 93.37W"/>
    <n v="2059"/>
    <n v="2066"/>
    <n v="7"/>
    <x v="0"/>
    <x v="0"/>
  </r>
  <r>
    <n v="54"/>
    <n v="2054"/>
    <n v="2054"/>
    <s v="Arabia"/>
    <x v="82"/>
    <s v="17.28N, 7.12E"/>
    <n v="2071"/>
    <n v="2073"/>
    <n v="2"/>
    <x v="0"/>
    <x v="0"/>
  </r>
  <r>
    <n v="59"/>
    <n v="2054"/>
    <n v="2054"/>
    <s v="Argyre"/>
    <x v="32"/>
    <s v="56.96S, 5.44W"/>
    <n v="2068"/>
    <n v="2070"/>
    <n v="2"/>
    <x v="1"/>
    <x v="1"/>
  </r>
  <r>
    <n v="37"/>
    <n v="8791"/>
    <n v="8791"/>
    <s v="Oxia Palus"/>
    <x v="82"/>
    <s v="17.28N, 7.12E"/>
    <n v="2071"/>
    <n v="2073"/>
    <n v="2"/>
    <x v="0"/>
    <x v="0"/>
  </r>
  <r>
    <n v="12"/>
    <n v="8000"/>
    <n v="8000"/>
    <s v="Amenthes"/>
    <x v="9"/>
    <s v="11.90N, 119.49E"/>
    <n v="2050"/>
    <n v="2052"/>
    <n v="2"/>
    <x v="0"/>
    <x v="0"/>
  </r>
  <r>
    <n v="29"/>
    <n v="7279"/>
    <n v="7279"/>
    <s v="Memnonia"/>
    <x v="55"/>
    <s v="9.63N, 121.52W"/>
    <n v="2065"/>
    <n v="2071"/>
    <n v="6"/>
    <x v="1"/>
    <x v="0"/>
  </r>
  <r>
    <n v="204"/>
    <n v="1010"/>
    <n v="0"/>
    <s v="Arabia"/>
    <x v="11"/>
    <s v="5.89N, 39.91E"/>
    <n v="2053"/>
    <n v="2056"/>
    <n v="3"/>
    <x v="0"/>
    <x v="0"/>
  </r>
  <r>
    <n v="37"/>
    <n v="12178"/>
    <n v="12178"/>
    <s v="Casius"/>
    <x v="0"/>
    <s v="21.27N, 90.13E"/>
    <n v="2054"/>
    <n v="2059"/>
    <n v="5"/>
    <x v="0"/>
    <x v="0"/>
  </r>
  <r>
    <n v="137"/>
    <n v="3313"/>
    <n v="0"/>
    <s v="Coprates"/>
    <x v="74"/>
    <s v="29.82S, 66.01W"/>
    <n v="2068"/>
    <n v="2070"/>
    <n v="2"/>
    <x v="1"/>
    <x v="1"/>
  </r>
  <r>
    <n v="157"/>
    <n v="1920"/>
    <n v="0"/>
    <s v="Iapygia"/>
    <x v="18"/>
    <s v="4.88N, 63.43E"/>
    <n v="2051"/>
    <n v="2055"/>
    <n v="4"/>
    <x v="1"/>
    <x v="0"/>
  </r>
  <r>
    <n v="12"/>
    <n v="23366"/>
    <n v="23366"/>
    <s v="Cebrenia"/>
    <x v="12"/>
    <s v="27.80N, 160.30E"/>
    <n v="2063"/>
    <n v="2069"/>
    <n v="6"/>
    <x v="0"/>
    <x v="0"/>
  </r>
  <r>
    <n v="32"/>
    <n v="15109"/>
    <n v="15109"/>
    <s v="Casius"/>
    <x v="60"/>
    <s v="56.07N, 79.63E"/>
    <n v="2069"/>
    <n v="2071"/>
    <n v="2"/>
    <x v="0"/>
    <x v="0"/>
  </r>
  <r>
    <n v="572"/>
    <n v="21171"/>
    <n v="0"/>
    <s v="Mare Australe"/>
    <x v="2"/>
    <s v="74.62S, 100.08E"/>
    <n v="2054"/>
    <n v="2061"/>
    <n v="7"/>
    <x v="1"/>
    <x v="1"/>
  </r>
  <r>
    <n v="181"/>
    <n v="1656"/>
    <n v="0"/>
    <s v="Elysium"/>
    <x v="12"/>
    <s v="27.80N, 160.30E"/>
    <n v="2063"/>
    <n v="2067"/>
    <n v="4"/>
    <x v="0"/>
    <x v="0"/>
  </r>
  <r>
    <n v="524"/>
    <n v="3612"/>
    <n v="0"/>
    <s v="Mare Tyrrhenum"/>
    <x v="9"/>
    <s v="11.90N, 119.49E"/>
    <n v="2050"/>
    <n v="2054"/>
    <n v="4"/>
    <x v="1"/>
    <x v="0"/>
  </r>
  <r>
    <n v="93"/>
    <n v="4731"/>
    <n v="4731"/>
    <s v="Mare Australe"/>
    <x v="54"/>
    <s v="65.07S, 96.09W"/>
    <n v="2072"/>
    <n v="2073"/>
    <n v="1"/>
    <x v="1"/>
    <x v="1"/>
  </r>
  <r>
    <n v="133"/>
    <n v="5436"/>
    <n v="0"/>
    <s v="Thaumasia"/>
    <x v="44"/>
    <s v="39.82S, 96.42W"/>
    <n v="2059"/>
    <n v="2060"/>
    <n v="1"/>
    <x v="1"/>
    <x v="1"/>
  </r>
  <r>
    <n v="389"/>
    <n v="1526"/>
    <n v="0"/>
    <s v="Mare Boreum"/>
    <x v="85"/>
    <s v="77.60N, 60.62E"/>
    <n v="2073"/>
    <n v="2074"/>
    <n v="1"/>
    <x v="0"/>
    <x v="0"/>
  </r>
  <r>
    <n v="29"/>
    <n v="18486"/>
    <n v="18486"/>
    <s v="Mare Acidalium"/>
    <x v="7"/>
    <s v="53.29N, 45.78W"/>
    <n v="2053"/>
    <n v="2056"/>
    <n v="3"/>
    <x v="0"/>
    <x v="0"/>
  </r>
  <r>
    <n v="181"/>
    <n v="1526"/>
    <n v="0"/>
    <s v="Mare Australe"/>
    <x v="71"/>
    <s v="61.39S, 157.42W"/>
    <n v="2070"/>
    <n v="2072"/>
    <n v="2"/>
    <x v="1"/>
    <x v="1"/>
  </r>
  <r>
    <n v="100"/>
    <n v="3919"/>
    <n v="3919"/>
    <s v="Syrtis Major"/>
    <x v="18"/>
    <s v="4.88N, 63.43E"/>
    <n v="2051"/>
    <n v="2054"/>
    <n v="3"/>
    <x v="0"/>
    <x v="0"/>
  </r>
  <r>
    <n v="188"/>
    <n v="13054"/>
    <n v="0"/>
    <s v="Argyre"/>
    <x v="42"/>
    <s v="43.20S, 21.89W"/>
    <n v="2051"/>
    <n v="2057"/>
    <n v="6"/>
    <x v="1"/>
    <x v="1"/>
  </r>
  <r>
    <n v="57"/>
    <n v="19313"/>
    <n v="19313"/>
    <s v="Hellas"/>
    <x v="2"/>
    <s v="74.62S, 100.08E"/>
    <n v="2054"/>
    <n v="2060"/>
    <n v="6"/>
    <x v="1"/>
    <x v="1"/>
  </r>
  <r>
    <n v="147"/>
    <n v="11011"/>
    <n v="0"/>
    <s v="Thaumasia"/>
    <x v="16"/>
    <s v="23.79S, 56.97W"/>
    <n v="2054"/>
    <n v="2057"/>
    <n v="3"/>
    <x v="1"/>
    <x v="1"/>
  </r>
  <r>
    <n v="124"/>
    <n v="2461"/>
    <n v="0"/>
    <s v="Mare Boreum"/>
    <x v="29"/>
    <s v="75.84N, 122.24E"/>
    <n v="2071"/>
    <n v="2074"/>
    <n v="3"/>
    <x v="0"/>
    <x v="0"/>
  </r>
  <r>
    <n v="93"/>
    <n v="33322"/>
    <n v="33322"/>
    <s v="Argyre"/>
    <x v="42"/>
    <s v="43.20S, 21.89W"/>
    <n v="2051"/>
    <n v="2055"/>
    <n v="4"/>
    <x v="1"/>
    <x v="1"/>
  </r>
  <r>
    <n v="39"/>
    <n v="11011"/>
    <n v="11011"/>
    <s v="Mare Boreum"/>
    <x v="78"/>
    <s v="60.72N, 122.46E"/>
    <n v="2052"/>
    <n v="2055"/>
    <n v="3"/>
    <x v="0"/>
    <x v="0"/>
  </r>
  <r>
    <n v="482"/>
    <n v="13527"/>
    <n v="0"/>
    <s v="Argyre"/>
    <x v="42"/>
    <s v="43.20S, 21.89W"/>
    <n v="2051"/>
    <n v="2054"/>
    <n v="3"/>
    <x v="1"/>
    <x v="1"/>
  </r>
  <r>
    <n v="41"/>
    <n v="7279"/>
    <n v="7279"/>
    <s v="Argyre"/>
    <x v="42"/>
    <s v="43.20S, 21.89W"/>
    <n v="2051"/>
    <n v="2052"/>
    <n v="1"/>
    <x v="1"/>
    <x v="1"/>
  </r>
  <r>
    <n v="231"/>
    <n v="14551"/>
    <n v="0"/>
    <s v="Argyre"/>
    <x v="62"/>
    <s v="59.42S, 15.97W"/>
    <n v="2055"/>
    <n v="2057"/>
    <n v="2"/>
    <x v="1"/>
    <x v="1"/>
  </r>
  <r>
    <n v="416"/>
    <n v="1396"/>
    <n v="0"/>
    <s v="Syrtis Major"/>
    <x v="0"/>
    <s v="21.27N, 90.13E"/>
    <n v="2054"/>
    <n v="2061"/>
    <n v="7"/>
    <x v="0"/>
    <x v="0"/>
  </r>
  <r>
    <n v="50"/>
    <n v="12178"/>
    <n v="12178"/>
    <s v="Thaumasia"/>
    <x v="44"/>
    <s v="39.82S, 96.42W"/>
    <n v="2059"/>
    <n v="2068"/>
    <n v="9"/>
    <x v="1"/>
    <x v="1"/>
  </r>
  <r>
    <n v="631"/>
    <n v="2880"/>
    <n v="0"/>
    <s v="Mare Boreum"/>
    <x v="63"/>
    <s v="47.84N, 169.44E"/>
    <n v="2072"/>
    <n v="2078"/>
    <n v="6"/>
    <x v="0"/>
    <x v="0"/>
  </r>
  <r>
    <n v="82"/>
    <n v="629"/>
    <n v="629"/>
    <s v="Elysium"/>
    <x v="23"/>
    <s v="17.54N, 149.60E"/>
    <n v="2067"/>
    <n v="2070"/>
    <n v="3"/>
    <x v="0"/>
    <x v="0"/>
  </r>
  <r>
    <n v="142"/>
    <n v="6618"/>
    <n v="0"/>
    <s v="Margaritifer Sinus"/>
    <x v="26"/>
    <s v="12.19S, 23.63W"/>
    <n v="2071"/>
    <n v="2073"/>
    <n v="2"/>
    <x v="1"/>
    <x v="1"/>
  </r>
  <r>
    <n v="482"/>
    <n v="1138"/>
    <n v="0"/>
    <s v="Mare Tyrrhenum"/>
    <x v="0"/>
    <s v="21.27N, 90.13E"/>
    <n v="2054"/>
    <n v="2059"/>
    <n v="5"/>
    <x v="1"/>
    <x v="0"/>
  </r>
  <r>
    <n v="70"/>
    <n v="4076"/>
    <n v="4076"/>
    <s v="Phoenicis Lacus"/>
    <x v="34"/>
    <s v="16.90S, 101.43W"/>
    <n v="2060"/>
    <n v="2064"/>
    <n v="4"/>
    <x v="1"/>
    <x v="1"/>
  </r>
  <r>
    <n v="447"/>
    <n v="33322"/>
    <n v="0"/>
    <s v="Mare Boreum"/>
    <x v="36"/>
    <s v="77.71N, 148.53E"/>
    <n v="2052"/>
    <n v="2055"/>
    <n v="3"/>
    <x v="0"/>
    <x v="0"/>
  </r>
  <r>
    <n v="169"/>
    <n v="3919"/>
    <n v="0"/>
    <s v="Cebrenia"/>
    <x v="4"/>
    <s v="53.93N, 163.34E"/>
    <n v="2071"/>
    <n v="2072"/>
    <n v="1"/>
    <x v="0"/>
    <x v="0"/>
  </r>
  <r>
    <n v="221"/>
    <n v="8519"/>
    <n v="0"/>
    <s v="Mare Boreum"/>
    <x v="28"/>
    <s v="64.61N, 131.25E"/>
    <n v="2064"/>
    <n v="2070"/>
    <n v="6"/>
    <x v="0"/>
    <x v="0"/>
  </r>
  <r>
    <n v="75"/>
    <n v="10313"/>
    <n v="10313"/>
    <s v="Eridania"/>
    <x v="57"/>
    <s v="41.83S, 120.38E"/>
    <n v="2068"/>
    <n v="2070"/>
    <n v="2"/>
    <x v="1"/>
    <x v="1"/>
  </r>
  <r>
    <n v="702"/>
    <n v="33322"/>
    <n v="0"/>
    <s v="Cebrenia"/>
    <x v="4"/>
    <s v="53.93N, 163.34E"/>
    <n v="2071"/>
    <n v="2072"/>
    <n v="1"/>
    <x v="0"/>
    <x v="0"/>
  </r>
  <r>
    <n v="47"/>
    <n v="2599"/>
    <n v="2599"/>
    <s v="Memnonia"/>
    <x v="91"/>
    <s v="2.95N, 160.52W"/>
    <n v="2073"/>
    <n v="2075"/>
    <n v="2"/>
    <x v="1"/>
    <x v="0"/>
  </r>
  <r>
    <n v="196"/>
    <n v="8791"/>
    <n v="0"/>
    <s v="Mare Boreum"/>
    <x v="27"/>
    <s v="69.41N, 168.67E"/>
    <n v="2069"/>
    <n v="2071"/>
    <n v="2"/>
    <x v="0"/>
    <x v="0"/>
  </r>
  <r>
    <n v="702"/>
    <n v="3167"/>
    <n v="0"/>
    <s v="Mare Australe"/>
    <x v="13"/>
    <s v="68.17S, 21.83W"/>
    <n v="2069"/>
    <n v="2074"/>
    <n v="5"/>
    <x v="1"/>
    <x v="1"/>
  </r>
  <r>
    <n v="221"/>
    <n v="1267"/>
    <n v="0"/>
    <s v="Mare Boreum"/>
    <x v="28"/>
    <s v="64.61N, 131.25E"/>
    <n v="2064"/>
    <n v="2071"/>
    <n v="7"/>
    <x v="0"/>
    <x v="0"/>
  </r>
  <r>
    <n v="37"/>
    <n v="7752"/>
    <n v="7752"/>
    <s v="Syrtis Major"/>
    <x v="94"/>
    <s v="0.43S, 61.64E"/>
    <n v="2064"/>
    <n v="2067"/>
    <n v="3"/>
    <x v="0"/>
    <x v="1"/>
  </r>
  <r>
    <n v="124"/>
    <n v="9985"/>
    <n v="0"/>
    <s v="Mare Australe"/>
    <x v="2"/>
    <s v="74.62S, 100.08E"/>
    <n v="2054"/>
    <n v="2063"/>
    <n v="9"/>
    <x v="1"/>
    <x v="1"/>
  </r>
  <r>
    <n v="67"/>
    <n v="7752"/>
    <n v="7752"/>
    <s v="Ismenius Lacus"/>
    <x v="14"/>
    <s v="66.19N, 33.82E"/>
    <n v="2063"/>
    <n v="2065"/>
    <n v="2"/>
    <x v="0"/>
    <x v="0"/>
  </r>
  <r>
    <n v="77"/>
    <n v="11011"/>
    <n v="11011"/>
    <s v="Coprates"/>
    <x v="20"/>
    <s v="35.35S, 72.67W"/>
    <n v="2067"/>
    <n v="2074"/>
    <n v="7"/>
    <x v="1"/>
    <x v="1"/>
  </r>
  <r>
    <n v="124"/>
    <n v="629"/>
    <n v="0"/>
    <s v="Phoenicis Lacus"/>
    <x v="55"/>
    <s v="9.63N, 121.52W"/>
    <n v="2065"/>
    <n v="2066"/>
    <n v="1"/>
    <x v="1"/>
    <x v="0"/>
  </r>
  <r>
    <n v="48"/>
    <n v="8791"/>
    <n v="8791"/>
    <s v="Syrtis Major"/>
    <x v="18"/>
    <s v="4.88N, 63.43E"/>
    <n v="2051"/>
    <n v="2054"/>
    <n v="3"/>
    <x v="0"/>
    <x v="0"/>
  </r>
  <r>
    <n v="196"/>
    <n v="756"/>
    <n v="0"/>
    <s v="Tharsis"/>
    <x v="55"/>
    <s v="9.63N, 121.52W"/>
    <n v="2065"/>
    <n v="2066"/>
    <n v="1"/>
    <x v="0"/>
    <x v="0"/>
  </r>
  <r>
    <n v="169"/>
    <n v="3167"/>
    <n v="0"/>
    <s v="Eridania"/>
    <x v="33"/>
    <s v="46.81S, 143.88E"/>
    <n v="2066"/>
    <n v="2071"/>
    <n v="5"/>
    <x v="1"/>
    <x v="1"/>
  </r>
  <r>
    <n v="389"/>
    <n v="45837"/>
    <n v="0"/>
    <s v="Argyre"/>
    <x v="42"/>
    <s v="43.20S, 21.89W"/>
    <n v="2051"/>
    <n v="2058"/>
    <n v="7"/>
    <x v="1"/>
    <x v="1"/>
  </r>
  <r>
    <n v="106"/>
    <n v="3612"/>
    <n v="0"/>
    <s v="Mare Acidalium"/>
    <x v="38"/>
    <s v="34.38N, 12.41E"/>
    <n v="2070"/>
    <n v="2071"/>
    <n v="1"/>
    <x v="0"/>
    <x v="0"/>
  </r>
  <r>
    <n v="65"/>
    <n v="883"/>
    <n v="883"/>
    <s v="Phaethontis"/>
    <x v="92"/>
    <s v="51.58S, 161.55W"/>
    <n v="2054"/>
    <n v="2056"/>
    <n v="2"/>
    <x v="1"/>
    <x v="1"/>
  </r>
  <r>
    <n v="447"/>
    <n v="1396"/>
    <n v="0"/>
    <s v="Amenthes"/>
    <x v="0"/>
    <s v="21.27N, 90.13E"/>
    <n v="2054"/>
    <n v="2058"/>
    <n v="4"/>
    <x v="0"/>
    <x v="0"/>
  </r>
  <r>
    <n v="157"/>
    <n v="6205"/>
    <n v="0"/>
    <s v="Thaumasia"/>
    <x v="54"/>
    <s v="65.07S, 96.09W"/>
    <n v="2072"/>
    <n v="2077"/>
    <n v="5"/>
    <x v="1"/>
    <x v="1"/>
  </r>
  <r>
    <n v="169"/>
    <n v="5436"/>
    <n v="0"/>
    <s v="Amazonis"/>
    <x v="70"/>
    <s v="5.85N, 156.58W"/>
    <n v="2061"/>
    <n v="2064"/>
    <n v="3"/>
    <x v="0"/>
    <x v="0"/>
  </r>
  <r>
    <n v="34"/>
    <n v="18486"/>
    <n v="18486"/>
    <s v="Mare Boreum"/>
    <x v="80"/>
    <s v="75.27N, 138.32W"/>
    <n v="2073"/>
    <n v="2074"/>
    <n v="1"/>
    <x v="0"/>
    <x v="0"/>
  </r>
  <r>
    <n v="34"/>
    <n v="21171"/>
    <n v="21171"/>
    <s v="Cebrenia"/>
    <x v="12"/>
    <s v="27.80N, 160.30E"/>
    <n v="2063"/>
    <n v="2070"/>
    <n v="7"/>
    <x v="0"/>
    <x v="0"/>
  </r>
  <r>
    <n v="17"/>
    <n v="45837"/>
    <n v="45837"/>
    <s v="Hellas"/>
    <x v="30"/>
    <s v="51.10S, 71.36E"/>
    <n v="2056"/>
    <n v="2058"/>
    <n v="2"/>
    <x v="1"/>
    <x v="1"/>
  </r>
  <r>
    <n v="292"/>
    <n v="1656"/>
    <n v="0"/>
    <s v="Phaethontis"/>
    <x v="71"/>
    <s v="61.39S, 157.42W"/>
    <n v="2070"/>
    <n v="2072"/>
    <n v="2"/>
    <x v="1"/>
    <x v="1"/>
  </r>
  <r>
    <n v="34"/>
    <n v="8791"/>
    <n v="8791"/>
    <s v="Elysium"/>
    <x v="12"/>
    <s v="27.80N, 160.30E"/>
    <n v="2063"/>
    <n v="2068"/>
    <n v="5"/>
    <x v="0"/>
    <x v="0"/>
  </r>
  <r>
    <n v="100"/>
    <n v="7052"/>
    <n v="7052"/>
    <s v="Thaumasia"/>
    <x v="66"/>
    <s v="44.90S, 130.80W"/>
    <n v="2050"/>
    <n v="2052"/>
    <n v="2"/>
    <x v="1"/>
    <x v="1"/>
  </r>
  <r>
    <n v="100"/>
    <n v="14551"/>
    <n v="14551"/>
    <s v="Memnonia"/>
    <x v="37"/>
    <s v="33.88S, 148.04W"/>
    <n v="2058"/>
    <n v="2060"/>
    <n v="2"/>
    <x v="1"/>
    <x v="1"/>
  </r>
  <r>
    <n v="117"/>
    <n v="9670"/>
    <n v="0"/>
    <s v="Arabia"/>
    <x v="38"/>
    <s v="34.38N, 12.41E"/>
    <n v="2070"/>
    <n v="2075"/>
    <n v="5"/>
    <x v="0"/>
    <x v="0"/>
  </r>
  <r>
    <n v="106"/>
    <n v="27536"/>
    <n v="0"/>
    <s v="Mare Boreum"/>
    <x v="28"/>
    <s v="64.61N, 131.25E"/>
    <n v="2064"/>
    <n v="2068"/>
    <n v="4"/>
    <x v="0"/>
    <x v="0"/>
  </r>
  <r>
    <n v="47"/>
    <n v="3167"/>
    <n v="3167"/>
    <s v="Coprates"/>
    <x v="41"/>
    <s v="8.80N, 79.73W"/>
    <n v="2067"/>
    <n v="2071"/>
    <n v="4"/>
    <x v="1"/>
    <x v="0"/>
  </r>
  <r>
    <n v="447"/>
    <n v="4731"/>
    <n v="0"/>
    <s v="Arabia"/>
    <x v="38"/>
    <s v="34.38N, 12.41E"/>
    <n v="2070"/>
    <n v="2072"/>
    <n v="2"/>
    <x v="0"/>
    <x v="0"/>
  </r>
  <r>
    <n v="389"/>
    <n v="4731"/>
    <n v="0"/>
    <s v="Syrtis Major"/>
    <x v="0"/>
    <s v="21.27N, 90.13E"/>
    <n v="2054"/>
    <n v="2061"/>
    <n v="7"/>
    <x v="0"/>
    <x v="0"/>
  </r>
  <r>
    <n v="128"/>
    <n v="7752"/>
    <n v="0"/>
    <s v="Memnonia"/>
    <x v="70"/>
    <s v="5.85N, 156.58W"/>
    <n v="2061"/>
    <n v="2063"/>
    <n v="2"/>
    <x v="1"/>
    <x v="0"/>
  </r>
  <r>
    <n v="157"/>
    <n v="5255"/>
    <n v="0"/>
    <s v="Cebrenia"/>
    <x v="63"/>
    <s v="47.84N, 169.44E"/>
    <n v="2072"/>
    <n v="2078"/>
    <n v="6"/>
    <x v="0"/>
    <x v="0"/>
  </r>
  <r>
    <n v="163"/>
    <n v="2739"/>
    <n v="0"/>
    <s v="Cebrenia"/>
    <x v="19"/>
    <s v="37.14N, 148.66E"/>
    <n v="2066"/>
    <n v="2071"/>
    <n v="5"/>
    <x v="0"/>
    <x v="0"/>
  </r>
  <r>
    <n v="32"/>
    <n v="1526"/>
    <n v="1526"/>
    <s v="Mare Australe"/>
    <x v="71"/>
    <s v="61.39S, 157.42W"/>
    <n v="2070"/>
    <n v="2073"/>
    <n v="3"/>
    <x v="1"/>
    <x v="1"/>
  </r>
  <r>
    <n v="221"/>
    <n v="13527"/>
    <n v="0"/>
    <s v="Ismenius Lacus"/>
    <x v="38"/>
    <s v="34.38N, 12.41E"/>
    <n v="2070"/>
    <n v="2075"/>
    <n v="5"/>
    <x v="0"/>
    <x v="0"/>
  </r>
  <r>
    <n v="124"/>
    <n v="84631"/>
    <n v="0"/>
    <s v="Arcadia"/>
    <x v="77"/>
    <s v="79.27N, 111.64W"/>
    <n v="2062"/>
    <n v="2063"/>
    <n v="1"/>
    <x v="0"/>
    <x v="0"/>
  </r>
  <r>
    <n v="204"/>
    <n v="1138"/>
    <n v="0"/>
    <s v="Memnonia"/>
    <x v="91"/>
    <s v="2.95N, 160.52W"/>
    <n v="2073"/>
    <n v="2074"/>
    <n v="1"/>
    <x v="1"/>
    <x v="0"/>
  </r>
  <r>
    <n v="43"/>
    <n v="3764"/>
    <n v="3764"/>
    <s v="Tharsis"/>
    <x v="81"/>
    <s v="21.43N, 76.62W"/>
    <n v="2058"/>
    <n v="2061"/>
    <n v="3"/>
    <x v="0"/>
    <x v="0"/>
  </r>
  <r>
    <n v="45"/>
    <n v="2880"/>
    <n v="2880"/>
    <s v="Phoenicis Lacus"/>
    <x v="5"/>
    <s v="6.41S, 116.10W"/>
    <n v="2055"/>
    <n v="2057"/>
    <n v="2"/>
    <x v="1"/>
    <x v="1"/>
  </r>
  <r>
    <n v="25"/>
    <n v="1656"/>
    <n v="1656"/>
    <s v="Phaethontis"/>
    <x v="84"/>
    <s v="58.80S, 113.46W"/>
    <n v="2065"/>
    <n v="2067"/>
    <n v="2"/>
    <x v="1"/>
    <x v="1"/>
  </r>
  <r>
    <n v="157"/>
    <n v="11771"/>
    <n v="0"/>
    <s v="Syrtis Major"/>
    <x v="69"/>
    <s v="3.33S, 27.57E"/>
    <n v="2065"/>
    <n v="2067"/>
    <n v="2"/>
    <x v="0"/>
    <x v="1"/>
  </r>
  <r>
    <n v="85"/>
    <n v="3167"/>
    <n v="3167"/>
    <s v="Coprates"/>
    <x v="44"/>
    <s v="39.82S, 96.42W"/>
    <n v="2059"/>
    <n v="2063"/>
    <n v="4"/>
    <x v="1"/>
    <x v="1"/>
  </r>
  <r>
    <n v="47"/>
    <n v="5436"/>
    <n v="5436"/>
    <s v="Diacria"/>
    <x v="63"/>
    <s v="47.84N, 169.44E"/>
    <n v="2072"/>
    <n v="2075"/>
    <n v="3"/>
    <x v="0"/>
    <x v="0"/>
  </r>
  <r>
    <n v="48"/>
    <n v="84631"/>
    <n v="84631"/>
    <s v="Mare Australe"/>
    <x v="84"/>
    <s v="58.80S, 113.46W"/>
    <n v="2065"/>
    <n v="2067"/>
    <n v="2"/>
    <x v="1"/>
    <x v="1"/>
  </r>
  <r>
    <n v="37"/>
    <n v="10654"/>
    <n v="10654"/>
    <s v="Cebrenia"/>
    <x v="12"/>
    <s v="27.80N, 160.30E"/>
    <n v="2063"/>
    <n v="2066"/>
    <n v="3"/>
    <x v="0"/>
    <x v="0"/>
  </r>
  <r>
    <n v="34"/>
    <n v="11771"/>
    <n v="11771"/>
    <s v="Mare Acidalium"/>
    <x v="1"/>
    <s v="27.30N, 17.48W"/>
    <n v="2065"/>
    <n v="2075"/>
    <n v="10"/>
    <x v="0"/>
    <x v="0"/>
  </r>
  <r>
    <n v="65"/>
    <n v="8255"/>
    <n v="8255"/>
    <s v="Mare Australe"/>
    <x v="62"/>
    <s v="59.42S, 15.97W"/>
    <n v="2055"/>
    <n v="2056"/>
    <n v="1"/>
    <x v="1"/>
    <x v="1"/>
  </r>
  <r>
    <n v="163"/>
    <n v="1920"/>
    <n v="0"/>
    <s v="Margaritifer Sinus"/>
    <x v="42"/>
    <s v="43.20S, 21.89W"/>
    <n v="2051"/>
    <n v="2053"/>
    <n v="2"/>
    <x v="1"/>
    <x v="1"/>
  </r>
  <r>
    <n v="1270"/>
    <n v="5812"/>
    <n v="0"/>
    <s v="Aeolis"/>
    <x v="51"/>
    <s v="25.21S, 169.35E"/>
    <n v="2055"/>
    <n v="2056"/>
    <n v="1"/>
    <x v="1"/>
    <x v="1"/>
  </r>
  <r>
    <n v="72"/>
    <n v="31157"/>
    <n v="31157"/>
    <s v="Hellas"/>
    <x v="75"/>
    <s v="48.97S, 86.32E"/>
    <n v="2070"/>
    <n v="2074"/>
    <n v="4"/>
    <x v="1"/>
    <x v="1"/>
  </r>
  <r>
    <n v="120"/>
    <n v="3919"/>
    <n v="0"/>
    <s v="Amazonis"/>
    <x v="87"/>
    <s v="4.04S, 171.74W"/>
    <n v="2068"/>
    <n v="2069"/>
    <n v="1"/>
    <x v="0"/>
    <x v="1"/>
  </r>
  <r>
    <n v="17"/>
    <n v="6832"/>
    <n v="6832"/>
    <s v="Phaethontis"/>
    <x v="72"/>
    <s v="65.99S, 161.89W"/>
    <n v="2072"/>
    <n v="2075"/>
    <n v="3"/>
    <x v="1"/>
    <x v="1"/>
  </r>
  <r>
    <n v="169"/>
    <n v="3167"/>
    <n v="0"/>
    <s v="Memnonia"/>
    <x v="37"/>
    <s v="33.88S, 148.04W"/>
    <n v="2058"/>
    <n v="2061"/>
    <n v="3"/>
    <x v="1"/>
    <x v="1"/>
  </r>
  <r>
    <n v="572"/>
    <n v="17718"/>
    <n v="0"/>
    <s v="Mare Boreum"/>
    <x v="27"/>
    <s v="69.41N, 168.67E"/>
    <n v="2069"/>
    <n v="2073"/>
    <n v="4"/>
    <x v="0"/>
    <x v="0"/>
  </r>
  <r>
    <n v="90"/>
    <n v="883"/>
    <n v="883"/>
    <s v="Cebrenia"/>
    <x v="8"/>
    <s v="18.24N, 120.68E"/>
    <n v="2073"/>
    <n v="2076"/>
    <n v="3"/>
    <x v="0"/>
    <x v="0"/>
  </r>
  <r>
    <n v="47"/>
    <n v="7752"/>
    <n v="7752"/>
    <s v="Cebrenia"/>
    <x v="19"/>
    <s v="37.14N, 148.66E"/>
    <n v="2066"/>
    <n v="2071"/>
    <n v="5"/>
    <x v="0"/>
    <x v="0"/>
  </r>
  <r>
    <n v="389"/>
    <n v="7512"/>
    <n v="0"/>
    <s v="Phoenicis Lacus"/>
    <x v="55"/>
    <s v="9.63N, 121.52W"/>
    <n v="2065"/>
    <n v="2067"/>
    <n v="2"/>
    <x v="1"/>
    <x v="0"/>
  </r>
  <r>
    <n v="702"/>
    <n v="8791"/>
    <n v="0"/>
    <s v="Mare Tyrrhenum"/>
    <x v="9"/>
    <s v="11.90N, 119.49E"/>
    <n v="2050"/>
    <n v="2054"/>
    <n v="4"/>
    <x v="1"/>
    <x v="0"/>
  </r>
  <r>
    <n v="106"/>
    <n v="756"/>
    <n v="0"/>
    <s v="Margaritifer Sinus"/>
    <x v="43"/>
    <s v="3.05S, 8.90W"/>
    <n v="2067"/>
    <n v="2069"/>
    <n v="2"/>
    <x v="1"/>
    <x v="1"/>
  </r>
  <r>
    <n v="54"/>
    <n v="1656"/>
    <n v="1656"/>
    <s v="Mare Boreum"/>
    <x v="77"/>
    <s v="79.27N, 111.64W"/>
    <n v="2062"/>
    <n v="2068"/>
    <n v="6"/>
    <x v="0"/>
    <x v="0"/>
  </r>
  <r>
    <n v="524"/>
    <n v="3612"/>
    <n v="0"/>
    <s v="Memnonia"/>
    <x v="55"/>
    <s v="9.63N, 121.52W"/>
    <n v="2065"/>
    <n v="2069"/>
    <n v="4"/>
    <x v="1"/>
    <x v="0"/>
  </r>
  <r>
    <n v="100"/>
    <n v="1267"/>
    <n v="1267"/>
    <s v="Thaumasia"/>
    <x v="20"/>
    <s v="35.35S, 72.67W"/>
    <n v="2067"/>
    <n v="2072"/>
    <n v="5"/>
    <x v="1"/>
    <x v="1"/>
  </r>
  <r>
    <n v="196"/>
    <n v="24621"/>
    <n v="0"/>
    <s v="Arcadia"/>
    <x v="31"/>
    <s v="66.67N, 93.37W"/>
    <n v="2059"/>
    <n v="2062"/>
    <n v="3"/>
    <x v="0"/>
    <x v="0"/>
  </r>
  <r>
    <n v="702"/>
    <n v="8000"/>
    <n v="0"/>
    <s v="Ismenius Lacus"/>
    <x v="38"/>
    <s v="34.38N, 12.41E"/>
    <n v="2070"/>
    <n v="2074"/>
    <n v="4"/>
    <x v="0"/>
    <x v="0"/>
  </r>
  <r>
    <n v="365"/>
    <n v="4563"/>
    <n v="0"/>
    <s v="Mare Australe"/>
    <x v="13"/>
    <s v="68.17S, 21.83W"/>
    <n v="2069"/>
    <n v="2070"/>
    <n v="1"/>
    <x v="1"/>
    <x v="1"/>
  </r>
  <r>
    <n v="19"/>
    <n v="6832"/>
    <n v="6832"/>
    <s v="Cebrenia"/>
    <x v="28"/>
    <s v="64.61N, 131.25E"/>
    <n v="2064"/>
    <n v="2067"/>
    <n v="3"/>
    <x v="0"/>
    <x v="0"/>
  </r>
  <r>
    <n v="39"/>
    <n v="5622"/>
    <n v="5622"/>
    <s v="Thaumasia"/>
    <x v="99"/>
    <s v="44.72S, 102.07W"/>
    <n v="2067"/>
    <n v="2068"/>
    <n v="1"/>
    <x v="1"/>
    <x v="1"/>
  </r>
  <r>
    <n v="43"/>
    <n v="5812"/>
    <n v="5812"/>
    <s v="Arcadia"/>
    <x v="31"/>
    <s v="66.67N, 93.37W"/>
    <n v="2059"/>
    <n v="2062"/>
    <n v="3"/>
    <x v="0"/>
    <x v="0"/>
  </r>
  <r>
    <n v="631"/>
    <n v="4731"/>
    <n v="0"/>
    <s v="Coprates"/>
    <x v="20"/>
    <s v="35.35S, 72.67W"/>
    <n v="2067"/>
    <n v="2071"/>
    <n v="4"/>
    <x v="1"/>
    <x v="1"/>
  </r>
  <r>
    <n v="11"/>
    <n v="3612"/>
    <n v="3612"/>
    <s v="Cebrenia"/>
    <x v="29"/>
    <s v="75.84N, 122.24E"/>
    <n v="2071"/>
    <n v="2073"/>
    <n v="2"/>
    <x v="0"/>
    <x v="0"/>
  </r>
  <r>
    <n v="93"/>
    <n v="11771"/>
    <n v="11771"/>
    <s v="Mare Acidalium"/>
    <x v="7"/>
    <s v="53.29N, 45.78W"/>
    <n v="2053"/>
    <n v="2056"/>
    <n v="3"/>
    <x v="0"/>
    <x v="0"/>
  </r>
  <r>
    <n v="47"/>
    <n v="45837"/>
    <n v="45837"/>
    <s v="Casius"/>
    <x v="29"/>
    <s v="75.84N, 122.24E"/>
    <n v="2071"/>
    <n v="2076"/>
    <n v="5"/>
    <x v="0"/>
    <x v="0"/>
  </r>
  <r>
    <n v="70"/>
    <n v="15109"/>
    <n v="15109"/>
    <s v="Mare Australe"/>
    <x v="21"/>
    <s v="70.62S, 159.12W"/>
    <n v="2065"/>
    <n v="2066"/>
    <n v="1"/>
    <x v="1"/>
    <x v="1"/>
  </r>
  <r>
    <n v="204"/>
    <n v="5436"/>
    <n v="0"/>
    <s v="Phoenicis Lacus"/>
    <x v="34"/>
    <s v="16.90S, 101.43W"/>
    <n v="2060"/>
    <n v="2063"/>
    <n v="3"/>
    <x v="1"/>
    <x v="1"/>
  </r>
  <r>
    <n v="1057"/>
    <n v="7512"/>
    <n v="0"/>
    <s v="Oxia Palus"/>
    <x v="1"/>
    <s v="27.30N, 17.48W"/>
    <n v="2065"/>
    <n v="2074"/>
    <n v="9"/>
    <x v="0"/>
    <x v="0"/>
  </r>
  <r>
    <n v="32"/>
    <n v="17718"/>
    <n v="17718"/>
    <s v="Hellas"/>
    <x v="53"/>
    <s v="28.90S, 98.55E"/>
    <n v="2073"/>
    <n v="2077"/>
    <n v="4"/>
    <x v="1"/>
    <x v="1"/>
  </r>
  <r>
    <n v="181"/>
    <n v="29243"/>
    <n v="0"/>
    <s v="Arcadia"/>
    <x v="31"/>
    <s v="66.67N, 93.37W"/>
    <n v="2059"/>
    <n v="2061"/>
    <n v="2"/>
    <x v="0"/>
    <x v="0"/>
  </r>
  <r>
    <n v="20"/>
    <n v="63326"/>
    <n v="63326"/>
    <s v="Noachis"/>
    <x v="22"/>
    <s v="57.37S, 25.45E"/>
    <n v="2053"/>
    <n v="2055"/>
    <n v="2"/>
    <x v="1"/>
    <x v="1"/>
  </r>
  <r>
    <n v="204"/>
    <n v="8255"/>
    <n v="0"/>
    <s v="Amenthes"/>
    <x v="9"/>
    <s v="11.90N, 119.49E"/>
    <n v="2050"/>
    <n v="2051"/>
    <n v="1"/>
    <x v="0"/>
    <x v="0"/>
  </r>
  <r>
    <n v="175"/>
    <n v="7752"/>
    <n v="0"/>
    <s v="Casius"/>
    <x v="59"/>
    <s v="24.45N, 112.91E"/>
    <n v="2060"/>
    <n v="2064"/>
    <n v="4"/>
    <x v="0"/>
    <x v="0"/>
  </r>
  <r>
    <n v="133"/>
    <n v="6409"/>
    <n v="0"/>
    <s v="Cebrenia"/>
    <x v="63"/>
    <s v="47.84N, 169.44E"/>
    <n v="2072"/>
    <n v="2074"/>
    <n v="2"/>
    <x v="0"/>
    <x v="0"/>
  </r>
  <r>
    <n v="50"/>
    <n v="27536"/>
    <n v="27536"/>
    <s v="Ismenius Lacus"/>
    <x v="38"/>
    <s v="34.38N, 12.41E"/>
    <n v="2070"/>
    <n v="2075"/>
    <n v="5"/>
    <x v="0"/>
    <x v="0"/>
  </r>
  <r>
    <n v="93"/>
    <n v="6205"/>
    <n v="6205"/>
    <s v="Amenthes"/>
    <x v="56"/>
    <s v="14.31N, 112.28E"/>
    <n v="2065"/>
    <n v="2068"/>
    <n v="3"/>
    <x v="0"/>
    <x v="0"/>
  </r>
  <r>
    <n v="27"/>
    <n v="3022"/>
    <n v="3022"/>
    <s v="Phoenicis Lacus"/>
    <x v="50"/>
    <s v="29.49S, 118.42W"/>
    <n v="2071"/>
    <n v="2072"/>
    <n v="1"/>
    <x v="1"/>
    <x v="1"/>
  </r>
  <r>
    <n v="65"/>
    <n v="21171"/>
    <n v="21171"/>
    <s v="Mare Australe"/>
    <x v="17"/>
    <s v="63.27S, 66.46W"/>
    <n v="2058"/>
    <n v="2061"/>
    <n v="3"/>
    <x v="1"/>
    <x v="1"/>
  </r>
  <r>
    <n v="32"/>
    <n v="11771"/>
    <n v="11771"/>
    <s v="Thaumasia"/>
    <x v="17"/>
    <s v="63.27S, 66.46W"/>
    <n v="2058"/>
    <n v="2063"/>
    <n v="5"/>
    <x v="1"/>
    <x v="1"/>
  </r>
  <r>
    <n v="447"/>
    <n v="12605"/>
    <n v="0"/>
    <s v="Hellas"/>
    <x v="75"/>
    <s v="48.97S, 86.32E"/>
    <n v="2070"/>
    <n v="2071"/>
    <n v="1"/>
    <x v="1"/>
    <x v="1"/>
  </r>
  <r>
    <n v="212"/>
    <n v="7052"/>
    <n v="0"/>
    <s v="Noachis"/>
    <x v="22"/>
    <s v="57.37S, 25.45E"/>
    <n v="2053"/>
    <n v="2056"/>
    <n v="3"/>
    <x v="1"/>
    <x v="1"/>
  </r>
  <r>
    <n v="117"/>
    <n v="5255"/>
    <n v="0"/>
    <s v="Arabia"/>
    <x v="82"/>
    <s v="17.28N, 7.12E"/>
    <n v="2071"/>
    <n v="2073"/>
    <n v="2"/>
    <x v="0"/>
    <x v="0"/>
  </r>
  <r>
    <n v="61"/>
    <n v="17718"/>
    <n v="17718"/>
    <s v="Mare Boreum"/>
    <x v="73"/>
    <s v="77.71N, 179.82E"/>
    <n v="2067"/>
    <n v="2068"/>
    <n v="1"/>
    <x v="0"/>
    <x v="0"/>
  </r>
  <r>
    <n v="109"/>
    <n v="7279"/>
    <n v="0"/>
    <s v="Mare Boreum"/>
    <x v="60"/>
    <s v="56.07N, 79.63E"/>
    <n v="2069"/>
    <n v="2070"/>
    <n v="1"/>
    <x v="0"/>
    <x v="0"/>
  </r>
  <r>
    <n v="188"/>
    <n v="5255"/>
    <n v="0"/>
    <s v="Phoenicis Lacus"/>
    <x v="34"/>
    <s v="16.90S, 101.43W"/>
    <n v="2060"/>
    <n v="2064"/>
    <n v="4"/>
    <x v="1"/>
    <x v="1"/>
  </r>
  <r>
    <n v="702"/>
    <n v="10313"/>
    <n v="0"/>
    <s v="Hellas"/>
    <x v="2"/>
    <s v="74.62S, 100.08E"/>
    <n v="2054"/>
    <n v="2062"/>
    <n v="8"/>
    <x v="1"/>
    <x v="1"/>
  </r>
  <r>
    <n v="47"/>
    <n v="24621"/>
    <n v="24621"/>
    <s v="Mare Australe"/>
    <x v="17"/>
    <s v="63.27S, 66.46W"/>
    <n v="2058"/>
    <n v="2061"/>
    <n v="3"/>
    <x v="1"/>
    <x v="1"/>
  </r>
  <r>
    <n v="72"/>
    <n v="1267"/>
    <n v="1267"/>
    <s v="Oxia Palus"/>
    <x v="1"/>
    <s v="27.30N, 17.48W"/>
    <n v="2065"/>
    <n v="2072"/>
    <n v="7"/>
    <x v="0"/>
    <x v="0"/>
  </r>
  <r>
    <n v="45"/>
    <n v="7052"/>
    <n v="7052"/>
    <s v="Tharsis"/>
    <x v="55"/>
    <s v="9.63N, 121.52W"/>
    <n v="2065"/>
    <n v="2068"/>
    <n v="3"/>
    <x v="0"/>
    <x v="0"/>
  </r>
  <r>
    <n v="231"/>
    <n v="5622"/>
    <n v="0"/>
    <s v="Elysium"/>
    <x v="23"/>
    <s v="17.54N, 149.60E"/>
    <n v="2067"/>
    <n v="2069"/>
    <n v="2"/>
    <x v="0"/>
    <x v="0"/>
  </r>
  <r>
    <n v="9"/>
    <n v="2054"/>
    <n v="2054"/>
    <s v="Oxia Palus"/>
    <x v="67"/>
    <s v="18.71N, 17.14W"/>
    <n v="2053"/>
    <n v="2054"/>
    <n v="1"/>
    <x v="0"/>
    <x v="0"/>
  </r>
  <r>
    <n v="30"/>
    <n v="38630"/>
    <n v="38630"/>
    <s v="Thaumasia"/>
    <x v="20"/>
    <s v="35.35S, 72.67W"/>
    <n v="2067"/>
    <n v="2073"/>
    <n v="6"/>
    <x v="1"/>
    <x v="1"/>
  </r>
  <r>
    <n v="307"/>
    <n v="9985"/>
    <n v="0"/>
    <s v="Thaumasia"/>
    <x v="17"/>
    <s v="63.27S, 66.46W"/>
    <n v="2058"/>
    <n v="2061"/>
    <n v="3"/>
    <x v="1"/>
    <x v="1"/>
  </r>
  <r>
    <n v="175"/>
    <n v="2739"/>
    <n v="0"/>
    <s v="Arcadia"/>
    <x v="31"/>
    <s v="66.67N, 93.37W"/>
    <n v="2059"/>
    <n v="2063"/>
    <n v="4"/>
    <x v="0"/>
    <x v="0"/>
  </r>
  <r>
    <n v="37"/>
    <n v="8791"/>
    <n v="8791"/>
    <s v="Phaethontis"/>
    <x v="96"/>
    <s v="33.52S, 162.36W"/>
    <n v="2053"/>
    <n v="2055"/>
    <n v="2"/>
    <x v="1"/>
    <x v="1"/>
  </r>
  <r>
    <n v="128"/>
    <n v="7052"/>
    <n v="0"/>
    <s v="Elysium"/>
    <x v="12"/>
    <s v="27.80N, 160.30E"/>
    <n v="2063"/>
    <n v="2066"/>
    <n v="3"/>
    <x v="0"/>
    <x v="0"/>
  </r>
  <r>
    <n v="48"/>
    <n v="14025"/>
    <n v="14025"/>
    <s v="Mare Boreum"/>
    <x v="29"/>
    <s v="75.84N, 122.24E"/>
    <n v="2071"/>
    <n v="2072"/>
    <n v="1"/>
    <x v="0"/>
    <x v="0"/>
  </r>
  <r>
    <n v="54"/>
    <n v="4563"/>
    <n v="4563"/>
    <s v="Iapygia"/>
    <x v="18"/>
    <s v="4.88N, 63.43E"/>
    <n v="2051"/>
    <n v="2056"/>
    <n v="5"/>
    <x v="1"/>
    <x v="0"/>
  </r>
  <r>
    <n v="77"/>
    <n v="22220"/>
    <n v="22220"/>
    <s v="Phaethontis"/>
    <x v="10"/>
    <s v="59.92S, 179.01W"/>
    <n v="2062"/>
    <n v="2065"/>
    <n v="3"/>
    <x v="1"/>
    <x v="1"/>
  </r>
  <r>
    <n v="117"/>
    <n v="2461"/>
    <n v="0"/>
    <s v="Mare Boreum"/>
    <x v="85"/>
    <s v="77.60N, 60.62E"/>
    <n v="2073"/>
    <n v="2075"/>
    <n v="2"/>
    <x v="0"/>
    <x v="0"/>
  </r>
  <r>
    <n v="61"/>
    <n v="2188"/>
    <n v="2188"/>
    <s v="Iapygia"/>
    <x v="18"/>
    <s v="4.88N, 63.43E"/>
    <n v="2051"/>
    <n v="2057"/>
    <n v="6"/>
    <x v="1"/>
    <x v="0"/>
  </r>
  <r>
    <n v="54"/>
    <n v="1920"/>
    <n v="1920"/>
    <s v="Argyre"/>
    <x v="13"/>
    <s v="68.17S, 21.83W"/>
    <n v="2069"/>
    <n v="2072"/>
    <n v="3"/>
    <x v="1"/>
    <x v="1"/>
  </r>
  <r>
    <n v="36"/>
    <n v="11382"/>
    <n v="11382"/>
    <s v="Mare Acidalium"/>
    <x v="7"/>
    <s v="53.29N, 45.78W"/>
    <n v="2053"/>
    <n v="2054"/>
    <n v="1"/>
    <x v="0"/>
    <x v="0"/>
  </r>
  <r>
    <n v="57"/>
    <n v="4902"/>
    <n v="4902"/>
    <s v="Amenthes"/>
    <x v="23"/>
    <s v="17.54N, 149.60E"/>
    <n v="2067"/>
    <n v="2071"/>
    <n v="4"/>
    <x v="0"/>
    <x v="0"/>
  </r>
  <r>
    <n v="147"/>
    <n v="3764"/>
    <n v="0"/>
    <s v="Eridania"/>
    <x v="51"/>
    <s v="25.21S, 169.35E"/>
    <n v="2055"/>
    <n v="2056"/>
    <n v="1"/>
    <x v="1"/>
    <x v="1"/>
  </r>
  <r>
    <n v="106"/>
    <n v="2188"/>
    <n v="0"/>
    <s v="Iapygia"/>
    <x v="18"/>
    <s v="4.88N, 63.43E"/>
    <n v="2051"/>
    <n v="2055"/>
    <n v="4"/>
    <x v="1"/>
    <x v="0"/>
  </r>
  <r>
    <n v="1057"/>
    <n v="13054"/>
    <n v="0"/>
    <s v="Phaethontis"/>
    <x v="84"/>
    <s v="58.80S, 113.46W"/>
    <n v="2065"/>
    <n v="2067"/>
    <n v="2"/>
    <x v="1"/>
    <x v="1"/>
  </r>
  <r>
    <n v="152"/>
    <n v="5255"/>
    <n v="0"/>
    <s v="Hellas"/>
    <x v="45"/>
    <s v="43.21S, 109.99E"/>
    <n v="2071"/>
    <n v="2072"/>
    <n v="1"/>
    <x v="1"/>
    <x v="1"/>
  </r>
  <r>
    <n v="120"/>
    <n v="883"/>
    <n v="0"/>
    <s v="Iapygia"/>
    <x v="18"/>
    <s v="4.88N, 63.43E"/>
    <n v="2051"/>
    <n v="2053"/>
    <n v="2"/>
    <x v="1"/>
    <x v="0"/>
  </r>
  <r>
    <n v="50"/>
    <n v="41937"/>
    <n v="41937"/>
    <s v="Cebrenia"/>
    <x v="19"/>
    <s v="37.14N, 148.66E"/>
    <n v="2066"/>
    <n v="2069"/>
    <n v="3"/>
    <x v="0"/>
    <x v="0"/>
  </r>
  <r>
    <n v="572"/>
    <n v="45837"/>
    <n v="0"/>
    <s v="Cebrenia"/>
    <x v="86"/>
    <s v="53.00N, 129.64E"/>
    <n v="2069"/>
    <n v="2071"/>
    <n v="2"/>
    <x v="0"/>
    <x v="0"/>
  </r>
  <r>
    <n v="93"/>
    <n v="1656"/>
    <n v="1656"/>
    <s v="Margaritifer Sinus"/>
    <x v="64"/>
    <s v="34.44S, 25.42W"/>
    <n v="2071"/>
    <n v="2072"/>
    <n v="1"/>
    <x v="1"/>
    <x v="1"/>
  </r>
  <r>
    <n v="157"/>
    <n v="8255"/>
    <n v="0"/>
    <s v="Hellas"/>
    <x v="45"/>
    <s v="43.21S, 109.99E"/>
    <n v="2071"/>
    <n v="2077"/>
    <n v="6"/>
    <x v="1"/>
    <x v="1"/>
  </r>
  <r>
    <n v="54"/>
    <n v="2188"/>
    <n v="2188"/>
    <s v="Amenthes"/>
    <x v="8"/>
    <s v="18.24N, 120.68E"/>
    <n v="2073"/>
    <n v="2075"/>
    <n v="2"/>
    <x v="0"/>
    <x v="0"/>
  </r>
  <r>
    <n v="25"/>
    <n v="3919"/>
    <n v="3919"/>
    <s v="Thaumasia"/>
    <x v="44"/>
    <s v="39.82S, 96.42W"/>
    <n v="2059"/>
    <n v="2066"/>
    <n v="7"/>
    <x v="1"/>
    <x v="1"/>
  </r>
  <r>
    <n v="48"/>
    <n v="7052"/>
    <n v="7052"/>
    <s v="Mare Boreum"/>
    <x v="77"/>
    <s v="79.27N, 111.64W"/>
    <n v="2062"/>
    <n v="2064"/>
    <n v="2"/>
    <x v="0"/>
    <x v="0"/>
  </r>
  <r>
    <n v="93"/>
    <n v="5436"/>
    <n v="5436"/>
    <s v="Mare Acidalium"/>
    <x v="7"/>
    <s v="53.29N, 45.78W"/>
    <n v="2053"/>
    <n v="2055"/>
    <n v="2"/>
    <x v="0"/>
    <x v="0"/>
  </r>
  <r>
    <n v="572"/>
    <n v="15700"/>
    <n v="0"/>
    <s v="Elysium"/>
    <x v="63"/>
    <s v="47.84N, 169.44E"/>
    <n v="2072"/>
    <n v="2079"/>
    <n v="7"/>
    <x v="0"/>
    <x v="0"/>
  </r>
  <r>
    <n v="905"/>
    <n v="3167"/>
    <n v="0"/>
    <s v="Phaethontis"/>
    <x v="71"/>
    <s v="61.39S, 157.42W"/>
    <n v="2070"/>
    <n v="2074"/>
    <n v="4"/>
    <x v="1"/>
    <x v="1"/>
  </r>
  <r>
    <n v="59"/>
    <n v="5622"/>
    <n v="5622"/>
    <s v="Argyre"/>
    <x v="98"/>
    <s v="30.54S, 24.75W"/>
    <n v="2066"/>
    <n v="2069"/>
    <n v="3"/>
    <x v="1"/>
    <x v="1"/>
  </r>
  <r>
    <n v="113"/>
    <n v="9074"/>
    <n v="0"/>
    <s v="Argyre"/>
    <x v="74"/>
    <s v="29.82S, 66.01W"/>
    <n v="2068"/>
    <n v="2069"/>
    <n v="1"/>
    <x v="1"/>
    <x v="1"/>
  </r>
  <r>
    <n v="137"/>
    <n v="16330"/>
    <n v="0"/>
    <s v="Mare Australe"/>
    <x v="2"/>
    <s v="74.62S, 100.08E"/>
    <n v="2054"/>
    <n v="2057"/>
    <n v="3"/>
    <x v="1"/>
    <x v="1"/>
  </r>
  <r>
    <n v="147"/>
    <n v="1526"/>
    <n v="0"/>
    <s v="Syrtis Major"/>
    <x v="94"/>
    <s v="0.43S, 61.64E"/>
    <n v="2064"/>
    <n v="2067"/>
    <n v="3"/>
    <x v="0"/>
    <x v="1"/>
  </r>
  <r>
    <n v="163"/>
    <n v="18486"/>
    <n v="0"/>
    <s v="Hellas"/>
    <x v="53"/>
    <s v="28.90S, 98.55E"/>
    <n v="2073"/>
    <n v="2075"/>
    <n v="2"/>
    <x v="1"/>
    <x v="1"/>
  </r>
  <r>
    <n v="307"/>
    <n v="756"/>
    <n v="0"/>
    <s v="Syrtis Major"/>
    <x v="18"/>
    <s v="4.88N, 63.43E"/>
    <n v="2051"/>
    <n v="2052"/>
    <n v="1"/>
    <x v="0"/>
    <x v="0"/>
  </r>
  <r>
    <n v="85"/>
    <n v="5812"/>
    <n v="5812"/>
    <s v="Tharsis"/>
    <x v="41"/>
    <s v="8.80N, 79.73W"/>
    <n v="2067"/>
    <n v="2073"/>
    <n v="6"/>
    <x v="0"/>
    <x v="0"/>
  </r>
  <r>
    <n v="157"/>
    <n v="3764"/>
    <n v="0"/>
    <s v="Amenthes"/>
    <x v="47"/>
    <s v="6.43S, 95.96E"/>
    <n v="2070"/>
    <n v="2072"/>
    <n v="2"/>
    <x v="0"/>
    <x v="1"/>
  </r>
  <r>
    <n v="57"/>
    <n v="883"/>
    <n v="883"/>
    <s v="Iapygia"/>
    <x v="18"/>
    <s v="4.88N, 63.43E"/>
    <n v="2051"/>
    <n v="2060"/>
    <n v="9"/>
    <x v="1"/>
    <x v="0"/>
  </r>
  <r>
    <n v="169"/>
    <n v="1267"/>
    <n v="0"/>
    <s v="Phoenicis Lacus"/>
    <x v="5"/>
    <s v="6.41S, 116.10W"/>
    <n v="2055"/>
    <n v="2059"/>
    <n v="4"/>
    <x v="1"/>
    <x v="1"/>
  </r>
  <r>
    <n v="17"/>
    <n v="16330"/>
    <n v="16330"/>
    <s v="Argyre"/>
    <x v="62"/>
    <s v="59.42S, 15.97W"/>
    <n v="2055"/>
    <n v="2056"/>
    <n v="1"/>
    <x v="1"/>
    <x v="1"/>
  </r>
  <r>
    <n v="37"/>
    <n v="5622"/>
    <n v="5622"/>
    <s v="Memnonia"/>
    <x v="35"/>
    <s v="23.80S, 156.02W"/>
    <n v="2053"/>
    <n v="2055"/>
    <n v="2"/>
    <x v="1"/>
    <x v="1"/>
  </r>
  <r>
    <n v="34"/>
    <n v="1010"/>
    <n v="1010"/>
    <s v="Mare Australe"/>
    <x v="2"/>
    <s v="74.62S, 100.08E"/>
    <n v="2054"/>
    <n v="2060"/>
    <n v="6"/>
    <x v="1"/>
    <x v="1"/>
  </r>
  <r>
    <n v="70"/>
    <n v="6006"/>
    <n v="6006"/>
    <s v="Memnonia"/>
    <x v="70"/>
    <s v="5.85N, 156.58W"/>
    <n v="2061"/>
    <n v="2062"/>
    <n v="1"/>
    <x v="1"/>
    <x v="0"/>
  </r>
  <r>
    <n v="152"/>
    <n v="8519"/>
    <n v="0"/>
    <s v="Thaumasia"/>
    <x v="44"/>
    <s v="39.82S, 96.42W"/>
    <n v="2059"/>
    <n v="2064"/>
    <n v="5"/>
    <x v="1"/>
    <x v="1"/>
  </r>
  <r>
    <n v="147"/>
    <n v="18486"/>
    <n v="0"/>
    <s v="Ismenius Lacus"/>
    <x v="38"/>
    <s v="34.38N, 12.41E"/>
    <n v="2070"/>
    <n v="2075"/>
    <n v="5"/>
    <x v="0"/>
    <x v="0"/>
  </r>
  <r>
    <n v="905"/>
    <n v="8791"/>
    <n v="0"/>
    <s v="Iapygia"/>
    <x v="18"/>
    <s v="4.88N, 63.43E"/>
    <n v="2051"/>
    <n v="2059"/>
    <n v="8"/>
    <x v="1"/>
    <x v="0"/>
  </r>
  <r>
    <n v="77"/>
    <n v="23366"/>
    <n v="23366"/>
    <s v="Mare Boreum"/>
    <x v="60"/>
    <s v="56.07N, 79.63E"/>
    <n v="2069"/>
    <n v="2070"/>
    <n v="1"/>
    <x v="0"/>
    <x v="0"/>
  </r>
  <r>
    <n v="37"/>
    <n v="15700"/>
    <n v="15700"/>
    <s v="Phaethontis"/>
    <x v="89"/>
    <s v="50.96S, 146.33W"/>
    <n v="2070"/>
    <n v="2072"/>
    <n v="2"/>
    <x v="1"/>
    <x v="1"/>
  </r>
  <r>
    <n v="96"/>
    <n v="11382"/>
    <n v="11382"/>
    <s v="Casius"/>
    <x v="60"/>
    <s v="56.07N, 79.63E"/>
    <n v="2069"/>
    <n v="2071"/>
    <n v="2"/>
    <x v="0"/>
    <x v="0"/>
  </r>
  <r>
    <n v="9"/>
    <n v="29243"/>
    <n v="29243"/>
    <s v="Mare Boreum"/>
    <x v="80"/>
    <s v="75.27N, 138.32W"/>
    <n v="2073"/>
    <n v="2074"/>
    <n v="1"/>
    <x v="0"/>
    <x v="0"/>
  </r>
  <r>
    <n v="117"/>
    <n v="3461"/>
    <n v="0"/>
    <s v="Phaethontis"/>
    <x v="50"/>
    <s v="29.49S, 118.42W"/>
    <n v="2071"/>
    <n v="2076"/>
    <n v="5"/>
    <x v="1"/>
    <x v="1"/>
  </r>
  <r>
    <n v="9"/>
    <n v="21171"/>
    <n v="21171"/>
    <s v="Cebrenia"/>
    <x v="12"/>
    <s v="27.80N, 160.30E"/>
    <n v="2063"/>
    <n v="2066"/>
    <n v="3"/>
    <x v="0"/>
    <x v="0"/>
  </r>
  <r>
    <n v="59"/>
    <n v="4076"/>
    <n v="4076"/>
    <s v="Iapygia"/>
    <x v="94"/>
    <s v="0.43S, 61.64E"/>
    <n v="2064"/>
    <n v="2065"/>
    <n v="1"/>
    <x v="1"/>
    <x v="1"/>
  </r>
  <r>
    <n v="75"/>
    <n v="6618"/>
    <n v="6618"/>
    <s v="Mare Australe"/>
    <x v="22"/>
    <s v="57.37S, 25.45E"/>
    <n v="2053"/>
    <n v="2055"/>
    <n v="2"/>
    <x v="1"/>
    <x v="1"/>
  </r>
  <r>
    <n v="61"/>
    <n v="2188"/>
    <n v="2188"/>
    <s v="Mare Boreum"/>
    <x v="77"/>
    <s v="79.27N, 111.64W"/>
    <n v="2062"/>
    <n v="2064"/>
    <n v="2"/>
    <x v="0"/>
    <x v="0"/>
  </r>
  <r>
    <n v="524"/>
    <n v="7512"/>
    <n v="0"/>
    <s v="Mare Boreum"/>
    <x v="27"/>
    <s v="69.41N, 168.67E"/>
    <n v="2069"/>
    <n v="2073"/>
    <n v="4"/>
    <x v="0"/>
    <x v="0"/>
  </r>
  <r>
    <n v="20"/>
    <n v="5436"/>
    <n v="5436"/>
    <s v="Mare Boreum"/>
    <x v="36"/>
    <s v="77.71N, 148.53E"/>
    <n v="2052"/>
    <n v="2054"/>
    <n v="2"/>
    <x v="0"/>
    <x v="0"/>
  </r>
  <r>
    <n v="103"/>
    <n v="6205"/>
    <n v="0"/>
    <s v="Coprates"/>
    <x v="100"/>
    <s v="24.07S, 46.44W"/>
    <n v="2069"/>
    <n v="2071"/>
    <n v="2"/>
    <x v="1"/>
    <x v="1"/>
  </r>
  <r>
    <n v="241"/>
    <n v="4076"/>
    <n v="0"/>
    <s v="Thaumasia"/>
    <x v="84"/>
    <s v="58.80S, 113.46W"/>
    <n v="2065"/>
    <n v="2066"/>
    <n v="1"/>
    <x v="1"/>
    <x v="1"/>
  </r>
  <r>
    <n v="30"/>
    <n v="50510"/>
    <n v="50510"/>
    <s v="Ismenius Lacus"/>
    <x v="46"/>
    <s v="73.37N, 48.09E"/>
    <n v="2060"/>
    <n v="2060"/>
    <n v="0"/>
    <x v="0"/>
    <x v="0"/>
  </r>
  <r>
    <n v="482"/>
    <n v="2188"/>
    <n v="0"/>
    <s v="Phaethontis"/>
    <x v="92"/>
    <s v="51.58S, 161.55W"/>
    <n v="2054"/>
    <n v="2055"/>
    <n v="1"/>
    <x v="1"/>
    <x v="1"/>
  </r>
  <r>
    <n v="59"/>
    <n v="8000"/>
    <n v="8000"/>
    <s v="Oxia Palus"/>
    <x v="1"/>
    <s v="27.30N, 17.48W"/>
    <n v="2065"/>
    <n v="2068"/>
    <n v="3"/>
    <x v="0"/>
    <x v="0"/>
  </r>
  <r>
    <n v="32"/>
    <n v="1267"/>
    <n v="1267"/>
    <s v="Argyre"/>
    <x v="15"/>
    <s v="50.59S, 47.85W"/>
    <n v="2064"/>
    <n v="2066"/>
    <n v="2"/>
    <x v="1"/>
    <x v="1"/>
  </r>
  <r>
    <n v="196"/>
    <n v="23366"/>
    <n v="0"/>
    <s v="Mare Australe"/>
    <x v="2"/>
    <s v="74.62S, 100.08E"/>
    <n v="2054"/>
    <n v="2055"/>
    <n v="1"/>
    <x v="1"/>
    <x v="1"/>
  </r>
  <r>
    <n v="109"/>
    <n v="8255"/>
    <n v="0"/>
    <s v="Amenthes"/>
    <x v="76"/>
    <s v="10.83N, 133.81E"/>
    <n v="2061"/>
    <n v="2063"/>
    <n v="2"/>
    <x v="0"/>
    <x v="0"/>
  </r>
  <r>
    <n v="524"/>
    <n v="1920"/>
    <n v="0"/>
    <s v="Mare Tyrrhenum"/>
    <x v="9"/>
    <s v="11.90N, 119.49E"/>
    <n v="2050"/>
    <n v="2056"/>
    <n v="6"/>
    <x v="1"/>
    <x v="0"/>
  </r>
  <r>
    <n v="50"/>
    <n v="1010"/>
    <n v="1010"/>
    <s v="Mare Acidalium"/>
    <x v="1"/>
    <s v="27.30N, 17.48W"/>
    <n v="2065"/>
    <n v="2072"/>
    <n v="7"/>
    <x v="0"/>
    <x v="0"/>
  </r>
  <r>
    <n v="128"/>
    <n v="1010"/>
    <n v="0"/>
    <s v="Coprates"/>
    <x v="16"/>
    <s v="23.79S, 56.97W"/>
    <n v="2054"/>
    <n v="2056"/>
    <n v="2"/>
    <x v="1"/>
    <x v="1"/>
  </r>
  <r>
    <n v="702"/>
    <n v="629"/>
    <n v="0"/>
    <s v="Phoenicis Lacus"/>
    <x v="55"/>
    <s v="9.63N, 121.52W"/>
    <n v="2065"/>
    <n v="2068"/>
    <n v="3"/>
    <x v="1"/>
    <x v="0"/>
  </r>
  <r>
    <n v="163"/>
    <n v="756"/>
    <n v="0"/>
    <s v="Thaumasia"/>
    <x v="44"/>
    <s v="39.82S, 96.42W"/>
    <n v="2059"/>
    <n v="2062"/>
    <n v="3"/>
    <x v="1"/>
    <x v="1"/>
  </r>
  <r>
    <n v="85"/>
    <n v="8519"/>
    <n v="8519"/>
    <s v="Ismenius Lacus"/>
    <x v="38"/>
    <s v="34.38N, 12.41E"/>
    <n v="2070"/>
    <n v="2075"/>
    <n v="5"/>
    <x v="0"/>
    <x v="0"/>
  </r>
  <r>
    <n v="72"/>
    <n v="7052"/>
    <n v="7052"/>
    <s v="Coprates"/>
    <x v="41"/>
    <s v="8.80N, 79.73W"/>
    <n v="2067"/>
    <n v="2072"/>
    <n v="5"/>
    <x v="1"/>
    <x v="0"/>
  </r>
  <r>
    <n v="702"/>
    <n v="2324"/>
    <n v="0"/>
    <s v="Amazonis"/>
    <x v="87"/>
    <s v="4.04S, 171.74W"/>
    <n v="2068"/>
    <n v="2069"/>
    <n v="1"/>
    <x v="0"/>
    <x v="1"/>
  </r>
  <r>
    <n v="82"/>
    <n v="4902"/>
    <n v="4902"/>
    <s v="Mare Boreum"/>
    <x v="14"/>
    <s v="66.19N, 33.82E"/>
    <n v="2063"/>
    <n v="2070"/>
    <n v="7"/>
    <x v="0"/>
    <x v="0"/>
  </r>
  <r>
    <n v="152"/>
    <n v="1396"/>
    <n v="0"/>
    <s v="Amenthes"/>
    <x v="79"/>
    <s v="21.49N, 105.87E"/>
    <n v="2068"/>
    <n v="2069"/>
    <n v="1"/>
    <x v="0"/>
    <x v="0"/>
  </r>
  <r>
    <n v="50"/>
    <n v="14025"/>
    <n v="14025"/>
    <s v="Mare Acidalium"/>
    <x v="7"/>
    <s v="53.29N, 45.78W"/>
    <n v="2053"/>
    <n v="2055"/>
    <n v="2"/>
    <x v="0"/>
    <x v="0"/>
  </r>
  <r>
    <n v="20"/>
    <n v="4902"/>
    <n v="4902"/>
    <s v="Cebrenia"/>
    <x v="29"/>
    <s v="75.84N, 122.24E"/>
    <n v="2071"/>
    <n v="2073"/>
    <n v="2"/>
    <x v="0"/>
    <x v="0"/>
  </r>
  <r>
    <n v="45"/>
    <n v="1267"/>
    <n v="1267"/>
    <s v="Phoenicis Lacus"/>
    <x v="5"/>
    <s v="6.41S, 116.10W"/>
    <n v="2055"/>
    <n v="2058"/>
    <n v="3"/>
    <x v="1"/>
    <x v="1"/>
  </r>
  <r>
    <n v="36"/>
    <n v="22220"/>
    <n v="22220"/>
    <s v="Mare Australe"/>
    <x v="17"/>
    <s v="63.27S, 66.46W"/>
    <n v="2058"/>
    <n v="2062"/>
    <n v="4"/>
    <x v="1"/>
    <x v="1"/>
  </r>
  <r>
    <n v="181"/>
    <n v="3764"/>
    <n v="0"/>
    <s v="Coprates"/>
    <x v="20"/>
    <s v="35.35S, 72.67W"/>
    <n v="2067"/>
    <n v="2070"/>
    <n v="3"/>
    <x v="1"/>
    <x v="1"/>
  </r>
  <r>
    <n v="241"/>
    <n v="3919"/>
    <n v="0"/>
    <s v="Argyre"/>
    <x v="24"/>
    <s v="47.77S, 28.62W"/>
    <n v="2069"/>
    <n v="2072"/>
    <n v="3"/>
    <x v="1"/>
    <x v="1"/>
  </r>
  <r>
    <n v="905"/>
    <n v="12605"/>
    <n v="0"/>
    <s v="Mare Boreum"/>
    <x v="80"/>
    <s v="75.27N, 138.32W"/>
    <n v="2073"/>
    <n v="2074"/>
    <n v="1"/>
    <x v="0"/>
    <x v="0"/>
  </r>
  <r>
    <n v="39"/>
    <n v="12178"/>
    <n v="12178"/>
    <s v="Thaumasia"/>
    <x v="17"/>
    <s v="63.27S, 66.46W"/>
    <n v="2058"/>
    <n v="2059"/>
    <n v="1"/>
    <x v="1"/>
    <x v="1"/>
  </r>
  <r>
    <n v="252"/>
    <n v="7752"/>
    <n v="0"/>
    <s v="Argyre"/>
    <x v="42"/>
    <s v="43.20S, 21.89W"/>
    <n v="2051"/>
    <n v="2057"/>
    <n v="6"/>
    <x v="1"/>
    <x v="1"/>
  </r>
  <r>
    <n v="365"/>
    <n v="7279"/>
    <n v="0"/>
    <s v="Cebrenia"/>
    <x v="19"/>
    <s v="37.14N, 148.66E"/>
    <n v="2066"/>
    <n v="2068"/>
    <n v="2"/>
    <x v="0"/>
    <x v="0"/>
  </r>
  <r>
    <n v="54"/>
    <n v="4731"/>
    <n v="4731"/>
    <s v="Amenthes"/>
    <x v="56"/>
    <s v="14.31N, 112.28E"/>
    <n v="2065"/>
    <n v="2066"/>
    <n v="1"/>
    <x v="0"/>
    <x v="0"/>
  </r>
  <r>
    <n v="204"/>
    <n v="2054"/>
    <n v="0"/>
    <s v="Eridania"/>
    <x v="10"/>
    <s v="59.92S, 179.01W"/>
    <n v="2062"/>
    <n v="2064"/>
    <n v="2"/>
    <x v="1"/>
    <x v="1"/>
  </r>
  <r>
    <n v="11"/>
    <n v="4563"/>
    <n v="4563"/>
    <s v="Mare Boreum"/>
    <x v="77"/>
    <s v="79.27N, 111.64W"/>
    <n v="2062"/>
    <n v="2063"/>
    <n v="1"/>
    <x v="0"/>
    <x v="0"/>
  </r>
  <r>
    <n v="163"/>
    <n v="3919"/>
    <n v="0"/>
    <s v="Arcadia"/>
    <x v="81"/>
    <s v="21.43N, 76.62W"/>
    <n v="2058"/>
    <n v="2060"/>
    <n v="2"/>
    <x v="0"/>
    <x v="0"/>
  </r>
  <r>
    <n v="241"/>
    <n v="12605"/>
    <n v="0"/>
    <s v="Amazonis"/>
    <x v="70"/>
    <s v="5.85N, 156.58W"/>
    <n v="2061"/>
    <n v="2062"/>
    <n v="1"/>
    <x v="0"/>
    <x v="0"/>
  </r>
  <r>
    <n v="43"/>
    <n v="5436"/>
    <n v="5436"/>
    <s v="Amenthes"/>
    <x v="23"/>
    <s v="17.54N, 149.60E"/>
    <n v="2067"/>
    <n v="2072"/>
    <n v="5"/>
    <x v="0"/>
    <x v="0"/>
  </r>
  <r>
    <n v="137"/>
    <n v="29243"/>
    <n v="0"/>
    <s v="Hellas"/>
    <x v="58"/>
    <s v="54.72S, 108.92E"/>
    <n v="2066"/>
    <n v="2067"/>
    <n v="1"/>
    <x v="1"/>
    <x v="1"/>
  </r>
  <r>
    <n v="61"/>
    <n v="8519"/>
    <n v="8519"/>
    <s v="Argyre"/>
    <x v="15"/>
    <s v="50.59S, 47.85W"/>
    <n v="2064"/>
    <n v="2065"/>
    <n v="1"/>
    <x v="1"/>
    <x v="1"/>
  </r>
  <r>
    <n v="196"/>
    <n v="8000"/>
    <n v="0"/>
    <s v="Eridania"/>
    <x v="10"/>
    <s v="59.92S, 179.01W"/>
    <n v="2062"/>
    <n v="2065"/>
    <n v="3"/>
    <x v="1"/>
    <x v="1"/>
  </r>
  <r>
    <n v="447"/>
    <n v="33322"/>
    <n v="0"/>
    <s v="Thaumasia"/>
    <x v="66"/>
    <s v="44.90S, 130.80W"/>
    <n v="2050"/>
    <n v="2052"/>
    <n v="2"/>
    <x v="1"/>
    <x v="1"/>
  </r>
  <r>
    <n v="9"/>
    <n v="29243"/>
    <n v="29243"/>
    <s v="Mare Australe"/>
    <x v="10"/>
    <s v="59.92S, 179.01W"/>
    <n v="2062"/>
    <n v="2063"/>
    <n v="1"/>
    <x v="1"/>
    <x v="1"/>
  </r>
  <r>
    <n v="133"/>
    <n v="27536"/>
    <n v="0"/>
    <s v="Argyre"/>
    <x v="42"/>
    <s v="43.20S, 21.89W"/>
    <n v="2051"/>
    <n v="2052"/>
    <n v="1"/>
    <x v="1"/>
    <x v="1"/>
  </r>
  <r>
    <n v="157"/>
    <n v="9366"/>
    <n v="0"/>
    <s v="Thaumasia"/>
    <x v="44"/>
    <s v="39.82S, 96.42W"/>
    <n v="2059"/>
    <n v="2061"/>
    <n v="2"/>
    <x v="1"/>
    <x v="1"/>
  </r>
  <r>
    <n v="39"/>
    <n v="7279"/>
    <n v="7279"/>
    <s v="Aeolis"/>
    <x v="65"/>
    <s v="23.56S, 147.94E"/>
    <n v="2062"/>
    <n v="2063"/>
    <n v="1"/>
    <x v="1"/>
    <x v="1"/>
  </r>
  <r>
    <n v="25"/>
    <n v="1920"/>
    <n v="1920"/>
    <s v="Mare Boreum"/>
    <x v="88"/>
    <s v="80.24N, 27.18W"/>
    <n v="2069"/>
    <n v="2072"/>
    <n v="3"/>
    <x v="0"/>
    <x v="0"/>
  </r>
  <r>
    <n v="82"/>
    <n v="1138"/>
    <n v="1138"/>
    <s v="Mare Tyrrhenum"/>
    <x v="47"/>
    <s v="6.43S, 95.96E"/>
    <n v="2070"/>
    <n v="2075"/>
    <n v="5"/>
    <x v="1"/>
    <x v="1"/>
  </r>
  <r>
    <n v="65"/>
    <n v="17000"/>
    <n v="17000"/>
    <s v="Phaethontis"/>
    <x v="89"/>
    <s v="50.96S, 146.33W"/>
    <n v="2070"/>
    <n v="2071"/>
    <n v="1"/>
    <x v="1"/>
    <x v="1"/>
  </r>
  <r>
    <n v="61"/>
    <n v="3313"/>
    <n v="3313"/>
    <s v="Amenthes"/>
    <x v="56"/>
    <s v="14.31N, 112.28E"/>
    <n v="2065"/>
    <n v="2067"/>
    <n v="2"/>
    <x v="0"/>
    <x v="0"/>
  </r>
  <r>
    <n v="365"/>
    <n v="63326"/>
    <n v="0"/>
    <s v="Mare Australe"/>
    <x v="13"/>
    <s v="68.17S, 21.83W"/>
    <n v="2069"/>
    <n v="2073"/>
    <n v="4"/>
    <x v="1"/>
    <x v="1"/>
  </r>
  <r>
    <n v="59"/>
    <n v="45837"/>
    <n v="45837"/>
    <s v="Hellas"/>
    <x v="75"/>
    <s v="48.97S, 86.32E"/>
    <n v="2070"/>
    <n v="2073"/>
    <n v="3"/>
    <x v="1"/>
    <x v="1"/>
  </r>
  <r>
    <n v="221"/>
    <n v="4398"/>
    <n v="0"/>
    <s v="Eridania"/>
    <x v="33"/>
    <s v="46.81S, 143.88E"/>
    <n v="2066"/>
    <n v="2072"/>
    <n v="6"/>
    <x v="1"/>
    <x v="1"/>
  </r>
  <r>
    <n v="29"/>
    <n v="2188"/>
    <n v="2188"/>
    <s v="Ismenius Lacus"/>
    <x v="14"/>
    <s v="66.19N, 33.82E"/>
    <n v="2063"/>
    <n v="2068"/>
    <n v="5"/>
    <x v="0"/>
    <x v="0"/>
  </r>
  <r>
    <n v="12"/>
    <n v="6205"/>
    <n v="6205"/>
    <s v="Phoenicis Lacus"/>
    <x v="34"/>
    <s v="16.90S, 101.43W"/>
    <n v="2060"/>
    <n v="2061"/>
    <n v="1"/>
    <x v="1"/>
    <x v="1"/>
  </r>
  <r>
    <n v="103"/>
    <n v="2188"/>
    <n v="0"/>
    <s v="Mare Australe"/>
    <x v="32"/>
    <s v="56.96S, 5.44W"/>
    <n v="2068"/>
    <n v="2070"/>
    <n v="2"/>
    <x v="1"/>
    <x v="1"/>
  </r>
  <r>
    <n v="15"/>
    <n v="5076"/>
    <n v="5076"/>
    <s v="Syrtis Major"/>
    <x v="0"/>
    <s v="21.27N, 90.13E"/>
    <n v="2054"/>
    <n v="2057"/>
    <n v="3"/>
    <x v="0"/>
    <x v="0"/>
  </r>
  <r>
    <n v="252"/>
    <n v="6618"/>
    <n v="0"/>
    <s v="Oxia Palus"/>
    <x v="1"/>
    <s v="27.30N, 17.48W"/>
    <n v="2065"/>
    <n v="2070"/>
    <n v="5"/>
    <x v="0"/>
    <x v="0"/>
  </r>
  <r>
    <n v="241"/>
    <n v="4563"/>
    <n v="0"/>
    <s v="Phaethontis"/>
    <x v="71"/>
    <s v="61.39S, 157.42W"/>
    <n v="2070"/>
    <n v="2074"/>
    <n v="4"/>
    <x v="1"/>
    <x v="1"/>
  </r>
  <r>
    <n v="48"/>
    <n v="6409"/>
    <n v="6409"/>
    <s v="Mare Boreum"/>
    <x v="63"/>
    <s v="47.84N, 169.44E"/>
    <n v="2072"/>
    <n v="2079"/>
    <n v="7"/>
    <x v="0"/>
    <x v="0"/>
  </r>
  <r>
    <n v="20"/>
    <n v="9074"/>
    <n v="9074"/>
    <s v="Cebrenia"/>
    <x v="28"/>
    <s v="64.61N, 131.25E"/>
    <n v="2064"/>
    <n v="2069"/>
    <n v="5"/>
    <x v="0"/>
    <x v="0"/>
  </r>
  <r>
    <n v="365"/>
    <n v="3919"/>
    <n v="0"/>
    <s v="Cebrenia"/>
    <x v="39"/>
    <s v="22.61N, 142.82E"/>
    <n v="2064"/>
    <n v="2065"/>
    <n v="1"/>
    <x v="0"/>
    <x v="0"/>
  </r>
  <r>
    <n v="72"/>
    <n v="2599"/>
    <n v="2599"/>
    <s v="Phoenicis Lacus"/>
    <x v="41"/>
    <s v="8.80N, 79.73W"/>
    <n v="2067"/>
    <n v="2070"/>
    <n v="3"/>
    <x v="1"/>
    <x v="0"/>
  </r>
  <r>
    <n v="106"/>
    <n v="6832"/>
    <n v="0"/>
    <s v="Oxia Palus"/>
    <x v="61"/>
    <s v="17.63S, 13.01W"/>
    <n v="2054"/>
    <n v="2059"/>
    <n v="5"/>
    <x v="0"/>
    <x v="1"/>
  </r>
  <r>
    <n v="11"/>
    <n v="6618"/>
    <n v="6618"/>
    <s v="Thaumasia"/>
    <x v="16"/>
    <s v="23.79S, 56.97W"/>
    <n v="2054"/>
    <n v="2063"/>
    <n v="9"/>
    <x v="1"/>
    <x v="1"/>
  </r>
  <r>
    <n v="1270"/>
    <n v="6409"/>
    <n v="0"/>
    <s v="Margaritifer Sinus"/>
    <x v="16"/>
    <s v="23.79S, 56.97W"/>
    <n v="2054"/>
    <n v="2063"/>
    <n v="9"/>
    <x v="1"/>
    <x v="1"/>
  </r>
  <r>
    <n v="1270"/>
    <n v="883"/>
    <n v="0"/>
    <s v="Cebrenia"/>
    <x v="29"/>
    <s v="75.84N, 122.24E"/>
    <n v="2071"/>
    <n v="2076"/>
    <n v="5"/>
    <x v="0"/>
    <x v="0"/>
  </r>
  <r>
    <n v="702"/>
    <n v="2188"/>
    <n v="0"/>
    <s v="Iapygia"/>
    <x v="47"/>
    <s v="6.43S, 95.96E"/>
    <n v="2070"/>
    <n v="2071"/>
    <n v="1"/>
    <x v="1"/>
    <x v="1"/>
  </r>
  <r>
    <n v="57"/>
    <n v="2054"/>
    <n v="2054"/>
    <s v="Lunae Palus"/>
    <x v="81"/>
    <s v="21.43N, 76.62W"/>
    <n v="2058"/>
    <n v="2060"/>
    <n v="2"/>
    <x v="0"/>
    <x v="0"/>
  </r>
  <r>
    <n v="85"/>
    <n v="1920"/>
    <n v="1920"/>
    <s v="Hellas"/>
    <x v="2"/>
    <s v="74.62S, 100.08E"/>
    <n v="2054"/>
    <n v="2058"/>
    <n v="4"/>
    <x v="1"/>
    <x v="1"/>
  </r>
  <r>
    <n v="365"/>
    <n v="8519"/>
    <n v="0"/>
    <s v="Thaumasia"/>
    <x v="20"/>
    <s v="35.35S, 72.67W"/>
    <n v="2067"/>
    <n v="2074"/>
    <n v="7"/>
    <x v="1"/>
    <x v="1"/>
  </r>
  <r>
    <n v="482"/>
    <n v="31157"/>
    <n v="0"/>
    <s v="Cebrenia"/>
    <x v="27"/>
    <s v="69.41N, 168.67E"/>
    <n v="2069"/>
    <n v="2071"/>
    <n v="2"/>
    <x v="0"/>
    <x v="0"/>
  </r>
  <r>
    <n v="188"/>
    <n v="2599"/>
    <n v="0"/>
    <s v="Amenthes"/>
    <x v="59"/>
    <s v="24.45N, 112.91E"/>
    <n v="2060"/>
    <n v="2063"/>
    <n v="3"/>
    <x v="0"/>
    <x v="0"/>
  </r>
  <r>
    <n v="264"/>
    <n v="7279"/>
    <n v="0"/>
    <s v="Thaumasia"/>
    <x v="20"/>
    <s v="35.35S, 72.67W"/>
    <n v="2067"/>
    <n v="2072"/>
    <n v="5"/>
    <x v="1"/>
    <x v="1"/>
  </r>
  <r>
    <n v="82"/>
    <n v="5255"/>
    <n v="5255"/>
    <s v="Coprates"/>
    <x v="16"/>
    <s v="23.79S, 56.97W"/>
    <n v="2054"/>
    <n v="2057"/>
    <n v="3"/>
    <x v="1"/>
    <x v="1"/>
  </r>
  <r>
    <n v="88"/>
    <n v="4398"/>
    <n v="4398"/>
    <s v="Thaumasia"/>
    <x v="93"/>
    <s v="47.12S, 102.95W"/>
    <n v="2054"/>
    <n v="2055"/>
    <n v="1"/>
    <x v="1"/>
    <x v="1"/>
  </r>
  <r>
    <n v="221"/>
    <n v="6618"/>
    <n v="0"/>
    <s v="Aeolis"/>
    <x v="51"/>
    <s v="25.21S, 169.35E"/>
    <n v="2055"/>
    <n v="2056"/>
    <n v="1"/>
    <x v="1"/>
    <x v="1"/>
  </r>
  <r>
    <n v="152"/>
    <n v="4731"/>
    <n v="0"/>
    <s v="Amenthes"/>
    <x v="59"/>
    <s v="24.45N, 112.91E"/>
    <n v="2060"/>
    <n v="2065"/>
    <n v="5"/>
    <x v="0"/>
    <x v="0"/>
  </r>
  <r>
    <n v="264"/>
    <n v="1526"/>
    <n v="0"/>
    <s v="Mare Australe"/>
    <x v="72"/>
    <s v="65.99S, 161.89W"/>
    <n v="2072"/>
    <n v="2075"/>
    <n v="3"/>
    <x v="1"/>
    <x v="1"/>
  </r>
  <r>
    <n v="100"/>
    <n v="5255"/>
    <n v="5255"/>
    <s v="Cebrenia"/>
    <x v="19"/>
    <s v="37.14N, 148.66E"/>
    <n v="2066"/>
    <n v="2067"/>
    <n v="1"/>
    <x v="0"/>
    <x v="0"/>
  </r>
  <r>
    <n v="34"/>
    <n v="5076"/>
    <n v="5076"/>
    <s v="Mare Tyrrhenum"/>
    <x v="9"/>
    <s v="11.90N, 119.49E"/>
    <n v="2050"/>
    <n v="2057"/>
    <n v="7"/>
    <x v="1"/>
    <x v="0"/>
  </r>
  <r>
    <n v="204"/>
    <n v="6006"/>
    <n v="0"/>
    <s v="Thaumasia"/>
    <x v="44"/>
    <s v="39.82S, 96.42W"/>
    <n v="2059"/>
    <n v="2060"/>
    <n v="1"/>
    <x v="1"/>
    <x v="1"/>
  </r>
  <r>
    <n v="75"/>
    <n v="3461"/>
    <n v="3461"/>
    <s v="Arabia"/>
    <x v="69"/>
    <s v="3.33S, 27.57E"/>
    <n v="2065"/>
    <n v="2067"/>
    <n v="2"/>
    <x v="0"/>
    <x v="1"/>
  </r>
  <r>
    <n v="524"/>
    <n v="7052"/>
    <n v="0"/>
    <s v="Mare Tyrrhenum"/>
    <x v="53"/>
    <s v="28.90S, 98.55E"/>
    <n v="2073"/>
    <n v="2075"/>
    <n v="2"/>
    <x v="1"/>
    <x v="1"/>
  </r>
  <r>
    <n v="482"/>
    <n v="4731"/>
    <n v="0"/>
    <s v="Mare Boreum"/>
    <x v="31"/>
    <s v="66.67N, 93.37W"/>
    <n v="2059"/>
    <n v="2065"/>
    <n v="6"/>
    <x v="0"/>
    <x v="0"/>
  </r>
  <r>
    <n v="241"/>
    <n v="9074"/>
    <n v="0"/>
    <s v="Amenthes"/>
    <x v="59"/>
    <s v="24.45N, 112.91E"/>
    <n v="2060"/>
    <n v="2062"/>
    <n v="2"/>
    <x v="0"/>
    <x v="0"/>
  </r>
  <r>
    <n v="109"/>
    <n v="12605"/>
    <n v="0"/>
    <s v="Casius"/>
    <x v="86"/>
    <s v="53.00N, 129.64E"/>
    <n v="2069"/>
    <n v="2070"/>
    <n v="1"/>
    <x v="0"/>
    <x v="0"/>
  </r>
  <r>
    <n v="80"/>
    <n v="6832"/>
    <n v="6832"/>
    <s v="Iapygia"/>
    <x v="11"/>
    <s v="5.89N, 39.91E"/>
    <n v="2053"/>
    <n v="2056"/>
    <n v="3"/>
    <x v="1"/>
    <x v="0"/>
  </r>
  <r>
    <n v="82"/>
    <n v="4902"/>
    <n v="4902"/>
    <s v="Noachis"/>
    <x v="22"/>
    <s v="57.37S, 25.45E"/>
    <n v="2053"/>
    <n v="2056"/>
    <n v="3"/>
    <x v="1"/>
    <x v="1"/>
  </r>
  <r>
    <n v="54"/>
    <n v="4731"/>
    <n v="4731"/>
    <s v="Casius"/>
    <x v="68"/>
    <s v="50.51N, 70.01E"/>
    <n v="2049"/>
    <n v="2050"/>
    <n v="1"/>
    <x v="0"/>
    <x v="0"/>
  </r>
  <r>
    <n v="88"/>
    <n v="3919"/>
    <n v="3919"/>
    <s v="Lunae Palus"/>
    <x v="41"/>
    <s v="8.80N, 79.73W"/>
    <n v="2067"/>
    <n v="2070"/>
    <n v="3"/>
    <x v="0"/>
    <x v="0"/>
  </r>
  <r>
    <n v="231"/>
    <n v="3612"/>
    <n v="0"/>
    <s v="Tharsis"/>
    <x v="55"/>
    <s v="9.63N, 121.52W"/>
    <n v="2065"/>
    <n v="2070"/>
    <n v="5"/>
    <x v="0"/>
    <x v="0"/>
  </r>
  <r>
    <n v="344"/>
    <n v="1267"/>
    <n v="0"/>
    <s v="Thaumasia"/>
    <x v="44"/>
    <s v="39.82S, 96.42W"/>
    <n v="2059"/>
    <n v="2066"/>
    <n v="7"/>
    <x v="1"/>
    <x v="1"/>
  </r>
  <r>
    <n v="252"/>
    <n v="19313"/>
    <n v="0"/>
    <s v="Argyre"/>
    <x v="42"/>
    <s v="43.20S, 21.89W"/>
    <n v="2051"/>
    <n v="2056"/>
    <n v="5"/>
    <x v="1"/>
    <x v="1"/>
  </r>
  <r>
    <n v="231"/>
    <n v="5812"/>
    <n v="0"/>
    <s v="Syrtis Major"/>
    <x v="11"/>
    <s v="5.89N, 39.91E"/>
    <n v="2053"/>
    <n v="2055"/>
    <n v="2"/>
    <x v="0"/>
    <x v="0"/>
  </r>
  <r>
    <n v="90"/>
    <n v="8000"/>
    <n v="8000"/>
    <s v="Aeolis"/>
    <x v="65"/>
    <s v="23.56S, 147.94E"/>
    <n v="2062"/>
    <n v="2064"/>
    <n v="2"/>
    <x v="1"/>
    <x v="1"/>
  </r>
  <r>
    <n v="117"/>
    <n v="15700"/>
    <n v="0"/>
    <s v="Mare Boreum"/>
    <x v="29"/>
    <s v="75.84N, 122.24E"/>
    <n v="2071"/>
    <n v="2074"/>
    <n v="3"/>
    <x v="0"/>
    <x v="0"/>
  </r>
  <r>
    <n v="241"/>
    <n v="4076"/>
    <n v="0"/>
    <s v="Amenthes"/>
    <x v="56"/>
    <s v="14.31N, 112.28E"/>
    <n v="2065"/>
    <n v="2066"/>
    <n v="1"/>
    <x v="0"/>
    <x v="0"/>
  </r>
  <r>
    <n v="447"/>
    <n v="31157"/>
    <n v="0"/>
    <s v="Mare Boreum"/>
    <x v="36"/>
    <s v="77.71N, 148.53E"/>
    <n v="2052"/>
    <n v="2055"/>
    <n v="3"/>
    <x v="0"/>
    <x v="0"/>
  </r>
  <r>
    <n v="447"/>
    <n v="6006"/>
    <n v="0"/>
    <s v="Thaumasia"/>
    <x v="44"/>
    <s v="39.82S, 96.42W"/>
    <n v="2059"/>
    <n v="2064"/>
    <n v="5"/>
    <x v="1"/>
    <x v="1"/>
  </r>
  <r>
    <n v="389"/>
    <n v="6205"/>
    <n v="0"/>
    <s v="Sinus Sabaeus"/>
    <x v="61"/>
    <s v="17.63S, 13.01W"/>
    <n v="2054"/>
    <n v="2057"/>
    <n v="3"/>
    <x v="1"/>
    <x v="1"/>
  </r>
  <r>
    <n v="142"/>
    <n v="8791"/>
    <n v="0"/>
    <s v="Iapygia"/>
    <x v="18"/>
    <s v="4.88N, 63.43E"/>
    <n v="2051"/>
    <n v="2052"/>
    <n v="1"/>
    <x v="1"/>
    <x v="0"/>
  </r>
  <r>
    <n v="41"/>
    <n v="1267"/>
    <n v="1267"/>
    <s v="Hellas"/>
    <x v="53"/>
    <s v="28.90S, 98.55E"/>
    <n v="2073"/>
    <n v="2076"/>
    <n v="3"/>
    <x v="1"/>
    <x v="1"/>
  </r>
  <r>
    <n v="82"/>
    <n v="1267"/>
    <n v="1267"/>
    <s v="Iapygia"/>
    <x v="18"/>
    <s v="4.88N, 63.43E"/>
    <n v="2051"/>
    <n v="2059"/>
    <n v="8"/>
    <x v="1"/>
    <x v="0"/>
  </r>
  <r>
    <n v="82"/>
    <n v="8519"/>
    <n v="8519"/>
    <s v="Arabia"/>
    <x v="82"/>
    <s v="17.28N, 7.12E"/>
    <n v="2071"/>
    <n v="2073"/>
    <n v="2"/>
    <x v="0"/>
    <x v="0"/>
  </r>
  <r>
    <n v="1057"/>
    <n v="14551"/>
    <n v="0"/>
    <s v="Phaethontis"/>
    <x v="66"/>
    <s v="44.90S, 130.80W"/>
    <n v="2050"/>
    <n v="2051"/>
    <n v="1"/>
    <x v="1"/>
    <x v="1"/>
  </r>
  <r>
    <n v="147"/>
    <n v="3022"/>
    <n v="0"/>
    <s v="Cebrenia"/>
    <x v="27"/>
    <s v="69.41N, 168.67E"/>
    <n v="2069"/>
    <n v="2073"/>
    <n v="4"/>
    <x v="0"/>
    <x v="0"/>
  </r>
  <r>
    <n v="27"/>
    <n v="756"/>
    <n v="756"/>
    <s v="Mare Acidalium"/>
    <x v="7"/>
    <s v="53.29N, 45.78W"/>
    <n v="2053"/>
    <n v="2055"/>
    <n v="2"/>
    <x v="0"/>
    <x v="0"/>
  </r>
  <r>
    <n v="252"/>
    <n v="19313"/>
    <n v="0"/>
    <s v="Mare Boreum"/>
    <x v="77"/>
    <s v="79.27N, 111.64W"/>
    <n v="2062"/>
    <n v="2067"/>
    <n v="5"/>
    <x v="0"/>
    <x v="0"/>
  </r>
  <r>
    <n v="14"/>
    <n v="22220"/>
    <n v="22220"/>
    <s v="Mare Boreum"/>
    <x v="27"/>
    <s v="69.41N, 168.67E"/>
    <n v="2069"/>
    <n v="2077"/>
    <n v="8"/>
    <x v="0"/>
    <x v="0"/>
  </r>
  <r>
    <n v="19"/>
    <n v="22220"/>
    <n v="22220"/>
    <s v="Thaumasia"/>
    <x v="20"/>
    <s v="35.35S, 72.67W"/>
    <n v="2067"/>
    <n v="2074"/>
    <n v="7"/>
    <x v="1"/>
    <x v="1"/>
  </r>
  <r>
    <n v="85"/>
    <n v="2324"/>
    <n v="2324"/>
    <s v="Casius"/>
    <x v="28"/>
    <s v="64.61N, 131.25E"/>
    <n v="2064"/>
    <n v="2069"/>
    <n v="5"/>
    <x v="0"/>
    <x v="0"/>
  </r>
  <r>
    <n v="88"/>
    <n v="3167"/>
    <n v="3167"/>
    <s v="Cebrenia"/>
    <x v="19"/>
    <s v="37.14N, 148.66E"/>
    <n v="2066"/>
    <n v="2070"/>
    <n v="4"/>
    <x v="0"/>
    <x v="0"/>
  </r>
  <r>
    <n v="307"/>
    <n v="13527"/>
    <n v="0"/>
    <s v="Mare Australe"/>
    <x v="2"/>
    <s v="74.62S, 100.08E"/>
    <n v="2054"/>
    <n v="2057"/>
    <n v="3"/>
    <x v="1"/>
    <x v="1"/>
  </r>
  <r>
    <n v="36"/>
    <n v="19313"/>
    <n v="19313"/>
    <s v="Hellas"/>
    <x v="45"/>
    <s v="43.21S, 109.99E"/>
    <n v="2071"/>
    <n v="2077"/>
    <n v="6"/>
    <x v="1"/>
    <x v="1"/>
  </r>
  <r>
    <n v="264"/>
    <n v="756"/>
    <n v="0"/>
    <s v="Casius"/>
    <x v="29"/>
    <s v="75.84N, 122.24E"/>
    <n v="2071"/>
    <n v="2073"/>
    <n v="2"/>
    <x v="0"/>
    <x v="0"/>
  </r>
  <r>
    <n v="52"/>
    <n v="6618"/>
    <n v="6618"/>
    <s v="Argyre"/>
    <x v="17"/>
    <s v="63.27S, 66.46W"/>
    <n v="2058"/>
    <n v="2059"/>
    <n v="1"/>
    <x v="1"/>
    <x v="1"/>
  </r>
  <r>
    <n v="41"/>
    <n v="10313"/>
    <n v="10313"/>
    <s v="Amenthes"/>
    <x v="56"/>
    <s v="14.31N, 112.28E"/>
    <n v="2065"/>
    <n v="2068"/>
    <n v="3"/>
    <x v="0"/>
    <x v="0"/>
  </r>
  <r>
    <n v="389"/>
    <n v="5255"/>
    <n v="0"/>
    <s v="Phoenicis Lacus"/>
    <x v="41"/>
    <s v="8.80N, 79.73W"/>
    <n v="2067"/>
    <n v="2071"/>
    <n v="4"/>
    <x v="1"/>
    <x v="0"/>
  </r>
  <r>
    <n v="20"/>
    <n v="1396"/>
    <n v="1396"/>
    <s v="Phaethontis"/>
    <x v="89"/>
    <s v="50.96S, 146.33W"/>
    <n v="2070"/>
    <n v="2072"/>
    <n v="2"/>
    <x v="1"/>
    <x v="1"/>
  </r>
  <r>
    <n v="188"/>
    <n v="20205"/>
    <n v="0"/>
    <s v="Mare Boreum"/>
    <x v="80"/>
    <s v="75.27N, 138.32W"/>
    <n v="2073"/>
    <n v="2074"/>
    <n v="1"/>
    <x v="0"/>
    <x v="0"/>
  </r>
  <r>
    <n v="147"/>
    <n v="2054"/>
    <n v="0"/>
    <s v="Amenthes"/>
    <x v="59"/>
    <s v="24.45N, 112.91E"/>
    <n v="2060"/>
    <n v="2063"/>
    <n v="3"/>
    <x v="0"/>
    <x v="0"/>
  </r>
  <r>
    <n v="90"/>
    <n v="14025"/>
    <n v="14025"/>
    <s v="Casius"/>
    <x v="28"/>
    <s v="64.61N, 131.25E"/>
    <n v="2064"/>
    <n v="2071"/>
    <n v="7"/>
    <x v="0"/>
    <x v="0"/>
  </r>
  <r>
    <n v="152"/>
    <n v="15700"/>
    <n v="0"/>
    <s v="Mare Boreum"/>
    <x v="14"/>
    <s v="66.19N, 33.82E"/>
    <n v="2063"/>
    <n v="2064"/>
    <n v="1"/>
    <x v="0"/>
    <x v="0"/>
  </r>
  <r>
    <n v="631"/>
    <n v="2599"/>
    <n v="0"/>
    <s v="Syrtis Major"/>
    <x v="18"/>
    <s v="4.88N, 63.43E"/>
    <n v="2051"/>
    <n v="2057"/>
    <n v="6"/>
    <x v="0"/>
    <x v="0"/>
  </r>
  <r>
    <n v="277"/>
    <n v="8791"/>
    <n v="0"/>
    <s v="Argyre"/>
    <x v="17"/>
    <s v="63.27S, 66.46W"/>
    <n v="2058"/>
    <n v="2059"/>
    <n v="1"/>
    <x v="1"/>
    <x v="1"/>
  </r>
  <r>
    <n v="24"/>
    <n v="4902"/>
    <n v="4902"/>
    <s v="Mare Boreum"/>
    <x v="46"/>
    <s v="73.37N, 48.09E"/>
    <n v="2060"/>
    <n v="2061"/>
    <n v="1"/>
    <x v="0"/>
    <x v="0"/>
  </r>
  <r>
    <n v="147"/>
    <n v="14025"/>
    <n v="0"/>
    <s v="Casius"/>
    <x v="0"/>
    <s v="21.27N, 90.13E"/>
    <n v="2054"/>
    <n v="2060"/>
    <n v="6"/>
    <x v="0"/>
    <x v="0"/>
  </r>
  <r>
    <n v="147"/>
    <n v="7752"/>
    <n v="0"/>
    <s v="Syrtis Major"/>
    <x v="18"/>
    <s v="4.88N, 63.43E"/>
    <n v="2051"/>
    <n v="2055"/>
    <n v="4"/>
    <x v="0"/>
    <x v="0"/>
  </r>
  <r>
    <n v="124"/>
    <n v="18486"/>
    <n v="0"/>
    <s v="Arcadia"/>
    <x v="77"/>
    <s v="79.27N, 111.64W"/>
    <n v="2062"/>
    <n v="2064"/>
    <n v="2"/>
    <x v="0"/>
    <x v="0"/>
  </r>
  <r>
    <n v="252"/>
    <n v="6205"/>
    <n v="0"/>
    <s v="Phaethontis"/>
    <x v="10"/>
    <s v="59.92S, 179.01W"/>
    <n v="2062"/>
    <n v="2064"/>
    <n v="2"/>
    <x v="1"/>
    <x v="1"/>
  </r>
  <r>
    <n v="791"/>
    <n v="12178"/>
    <n v="0"/>
    <s v="Coprates"/>
    <x v="44"/>
    <s v="39.82S, 96.42W"/>
    <n v="2059"/>
    <n v="2062"/>
    <n v="3"/>
    <x v="1"/>
    <x v="1"/>
  </r>
  <r>
    <n v="52"/>
    <n v="6205"/>
    <n v="6205"/>
    <s v="Lunae Palus"/>
    <x v="41"/>
    <s v="8.80N, 79.73W"/>
    <n v="2067"/>
    <n v="2069"/>
    <n v="2"/>
    <x v="0"/>
    <x v="0"/>
  </r>
  <r>
    <n v="67"/>
    <n v="3612"/>
    <n v="3612"/>
    <s v="Cebrenia"/>
    <x v="19"/>
    <s v="37.14N, 148.66E"/>
    <n v="2066"/>
    <n v="2068"/>
    <n v="2"/>
    <x v="0"/>
    <x v="0"/>
  </r>
  <r>
    <n v="19"/>
    <n v="4398"/>
    <n v="4398"/>
    <s v="Mare Australe"/>
    <x v="71"/>
    <s v="61.39S, 157.42W"/>
    <n v="2070"/>
    <n v="2074"/>
    <n v="4"/>
    <x v="1"/>
    <x v="1"/>
  </r>
  <r>
    <n v="524"/>
    <n v="8255"/>
    <n v="0"/>
    <s v="Casius"/>
    <x v="29"/>
    <s v="75.84N, 122.24E"/>
    <n v="2071"/>
    <n v="2075"/>
    <n v="4"/>
    <x v="0"/>
    <x v="0"/>
  </r>
  <r>
    <n v="1270"/>
    <n v="2599"/>
    <n v="0"/>
    <s v="Elysium"/>
    <x v="39"/>
    <s v="22.61N, 142.82E"/>
    <n v="2064"/>
    <n v="2066"/>
    <n v="2"/>
    <x v="0"/>
    <x v="0"/>
  </r>
  <r>
    <n v="24"/>
    <n v="72463"/>
    <n v="72463"/>
    <s v="Mare Boreum"/>
    <x v="14"/>
    <s v="66.19N, 33.82E"/>
    <n v="2063"/>
    <n v="2067"/>
    <n v="4"/>
    <x v="0"/>
    <x v="0"/>
  </r>
  <r>
    <n v="157"/>
    <n v="883"/>
    <n v="0"/>
    <s v="Phaethontis"/>
    <x v="89"/>
    <s v="50.96S, 146.33W"/>
    <n v="2070"/>
    <n v="2071"/>
    <n v="1"/>
    <x v="1"/>
    <x v="1"/>
  </r>
  <r>
    <n v="9"/>
    <n v="13054"/>
    <n v="13054"/>
    <s v="Elysium"/>
    <x v="12"/>
    <s v="27.80N, 160.30E"/>
    <n v="2063"/>
    <n v="2068"/>
    <n v="5"/>
    <x v="0"/>
    <x v="0"/>
  </r>
  <r>
    <n v="22"/>
    <n v="4235"/>
    <n v="4235"/>
    <s v="Mare Boreum"/>
    <x v="29"/>
    <s v="75.84N, 122.24E"/>
    <n v="2071"/>
    <n v="2074"/>
    <n v="3"/>
    <x v="0"/>
    <x v="0"/>
  </r>
  <r>
    <n v="389"/>
    <n v="10654"/>
    <n v="0"/>
    <s v="Mare Acidalium"/>
    <x v="7"/>
    <s v="53.29N, 45.78W"/>
    <n v="2053"/>
    <n v="2055"/>
    <n v="2"/>
    <x v="0"/>
    <x v="0"/>
  </r>
  <r>
    <n v="325"/>
    <n v="4398"/>
    <n v="0"/>
    <s v="Syrtis Major"/>
    <x v="0"/>
    <s v="21.27N, 90.13E"/>
    <n v="2054"/>
    <n v="2057"/>
    <n v="3"/>
    <x v="0"/>
    <x v="0"/>
  </r>
  <r>
    <n v="17"/>
    <n v="5436"/>
    <n v="5436"/>
    <s v="Diacria"/>
    <x v="77"/>
    <s v="79.27N, 111.64W"/>
    <n v="2062"/>
    <n v="2063"/>
    <n v="1"/>
    <x v="0"/>
    <x v="0"/>
  </r>
  <r>
    <n v="120"/>
    <n v="5076"/>
    <n v="0"/>
    <s v="Mare Australe"/>
    <x v="21"/>
    <s v="70.62S, 159.12W"/>
    <n v="2065"/>
    <n v="2067"/>
    <n v="2"/>
    <x v="1"/>
    <x v="1"/>
  </r>
  <r>
    <n v="157"/>
    <n v="4902"/>
    <n v="0"/>
    <s v="Mare Australe"/>
    <x v="2"/>
    <s v="74.62S, 100.08E"/>
    <n v="2054"/>
    <n v="2059"/>
    <n v="5"/>
    <x v="1"/>
    <x v="1"/>
  </r>
  <r>
    <n v="100"/>
    <n v="4398"/>
    <n v="4398"/>
    <s v="Arabia"/>
    <x v="11"/>
    <s v="5.89N, 39.91E"/>
    <n v="2053"/>
    <n v="2056"/>
    <n v="3"/>
    <x v="0"/>
    <x v="0"/>
  </r>
  <r>
    <n v="93"/>
    <n v="4563"/>
    <n v="4563"/>
    <s v="Mare Australe"/>
    <x v="54"/>
    <s v="65.07S, 96.09W"/>
    <n v="2072"/>
    <n v="2075"/>
    <n v="3"/>
    <x v="1"/>
    <x v="1"/>
  </r>
  <r>
    <n v="29"/>
    <n v="9366"/>
    <n v="9366"/>
    <s v="Memnonia"/>
    <x v="51"/>
    <s v="25.21S, 169.35E"/>
    <n v="2055"/>
    <n v="2059"/>
    <n v="4"/>
    <x v="1"/>
    <x v="1"/>
  </r>
  <r>
    <n v="45"/>
    <n v="9366"/>
    <n v="9366"/>
    <s v="Argyre"/>
    <x v="61"/>
    <s v="17.63S, 13.01W"/>
    <n v="2054"/>
    <n v="2056"/>
    <n v="2"/>
    <x v="1"/>
    <x v="1"/>
  </r>
  <r>
    <n v="147"/>
    <n v="2739"/>
    <n v="0"/>
    <s v="Mare Australe"/>
    <x v="71"/>
    <s v="61.39S, 157.42W"/>
    <n v="2070"/>
    <n v="2074"/>
    <n v="4"/>
    <x v="1"/>
    <x v="1"/>
  </r>
  <r>
    <n v="113"/>
    <n v="2599"/>
    <n v="0"/>
    <s v="Mare Australe"/>
    <x v="71"/>
    <s v="61.39S, 157.42W"/>
    <n v="2070"/>
    <n v="2072"/>
    <n v="2"/>
    <x v="1"/>
    <x v="1"/>
  </r>
  <r>
    <n v="7"/>
    <n v="3022"/>
    <n v="3022"/>
    <s v="Mare Australe"/>
    <x v="2"/>
    <s v="74.62S, 100.08E"/>
    <n v="2054"/>
    <n v="2058"/>
    <n v="4"/>
    <x v="1"/>
    <x v="1"/>
  </r>
  <r>
    <n v="157"/>
    <n v="8519"/>
    <n v="0"/>
    <s v="Amazonis"/>
    <x v="70"/>
    <s v="5.85N, 156.58W"/>
    <n v="2061"/>
    <n v="2062"/>
    <n v="1"/>
    <x v="0"/>
    <x v="0"/>
  </r>
  <r>
    <n v="27"/>
    <n v="3022"/>
    <n v="3022"/>
    <s v="Cebrenia"/>
    <x v="86"/>
    <s v="53.00N, 129.64E"/>
    <n v="2069"/>
    <n v="2071"/>
    <n v="2"/>
    <x v="0"/>
    <x v="0"/>
  </r>
  <r>
    <n v="24"/>
    <n v="7752"/>
    <n v="7752"/>
    <s v="Thaumasia"/>
    <x v="54"/>
    <s v="65.07S, 96.09W"/>
    <n v="2072"/>
    <n v="2076"/>
    <n v="4"/>
    <x v="1"/>
    <x v="1"/>
  </r>
  <r>
    <n v="188"/>
    <n v="6006"/>
    <n v="0"/>
    <s v="Arabia"/>
    <x v="69"/>
    <s v="3.33S, 27.57E"/>
    <n v="2065"/>
    <n v="2068"/>
    <n v="3"/>
    <x v="0"/>
    <x v="1"/>
  </r>
  <r>
    <n v="27"/>
    <n v="6618"/>
    <n v="6618"/>
    <s v="Mare Acidalium"/>
    <x v="7"/>
    <s v="53.29N, 45.78W"/>
    <n v="2053"/>
    <n v="2056"/>
    <n v="3"/>
    <x v="0"/>
    <x v="0"/>
  </r>
  <r>
    <n v="59"/>
    <n v="4076"/>
    <n v="4076"/>
    <s v="Cebrenia"/>
    <x v="4"/>
    <s v="53.93N, 163.34E"/>
    <n v="2071"/>
    <n v="2072"/>
    <n v="1"/>
    <x v="0"/>
    <x v="0"/>
  </r>
  <r>
    <n v="109"/>
    <n v="4902"/>
    <n v="0"/>
    <s v="Oxia Palus"/>
    <x v="38"/>
    <s v="34.38N, 12.41E"/>
    <n v="2070"/>
    <n v="2076"/>
    <n v="6"/>
    <x v="0"/>
    <x v="0"/>
  </r>
  <r>
    <n v="169"/>
    <n v="4563"/>
    <n v="0"/>
    <s v="Eridania"/>
    <x v="51"/>
    <s v="25.21S, 169.35E"/>
    <n v="2055"/>
    <n v="2057"/>
    <n v="2"/>
    <x v="1"/>
    <x v="1"/>
  </r>
  <r>
    <n v="25"/>
    <n v="3167"/>
    <n v="3167"/>
    <s v="Mare Australe"/>
    <x v="2"/>
    <s v="74.62S, 100.08E"/>
    <n v="2054"/>
    <n v="2064"/>
    <n v="10"/>
    <x v="1"/>
    <x v="1"/>
  </r>
  <r>
    <n v="120"/>
    <n v="756"/>
    <n v="0"/>
    <s v="Phaethontis"/>
    <x v="89"/>
    <s v="50.96S, 146.33W"/>
    <n v="2070"/>
    <n v="2072"/>
    <n v="2"/>
    <x v="1"/>
    <x v="1"/>
  </r>
  <r>
    <n v="188"/>
    <n v="24621"/>
    <n v="0"/>
    <s v="Mare Australe"/>
    <x v="2"/>
    <s v="74.62S, 100.08E"/>
    <n v="2054"/>
    <n v="2064"/>
    <n v="10"/>
    <x v="1"/>
    <x v="1"/>
  </r>
  <r>
    <n v="277"/>
    <n v="1010"/>
    <n v="0"/>
    <s v="Iapygia"/>
    <x v="94"/>
    <s v="0.43S, 61.64E"/>
    <n v="2064"/>
    <n v="2066"/>
    <n v="2"/>
    <x v="1"/>
    <x v="1"/>
  </r>
  <r>
    <n v="30"/>
    <n v="4235"/>
    <n v="4235"/>
    <s v="Hellas"/>
    <x v="2"/>
    <s v="74.62S, 100.08E"/>
    <n v="2054"/>
    <n v="2056"/>
    <n v="2"/>
    <x v="1"/>
    <x v="1"/>
  </r>
  <r>
    <n v="27"/>
    <n v="4076"/>
    <n v="4076"/>
    <s v="Cebrenia"/>
    <x v="63"/>
    <s v="47.84N, 169.44E"/>
    <n v="2072"/>
    <n v="2078"/>
    <n v="6"/>
    <x v="0"/>
    <x v="0"/>
  </r>
  <r>
    <n v="325"/>
    <n v="29243"/>
    <n v="0"/>
    <s v="Phaethontis"/>
    <x v="92"/>
    <s v="51.58S, 161.55W"/>
    <n v="2054"/>
    <n v="2055"/>
    <n v="1"/>
    <x v="1"/>
    <x v="1"/>
  </r>
  <r>
    <n v="241"/>
    <n v="6006"/>
    <n v="0"/>
    <s v="Elysium"/>
    <x v="76"/>
    <s v="10.83N, 133.81E"/>
    <n v="2061"/>
    <n v="2062"/>
    <n v="1"/>
    <x v="0"/>
    <x v="0"/>
  </r>
  <r>
    <n v="188"/>
    <n v="4398"/>
    <n v="0"/>
    <s v="Syrtis Major"/>
    <x v="18"/>
    <s v="4.88N, 63.43E"/>
    <n v="2051"/>
    <n v="2053"/>
    <n v="2"/>
    <x v="0"/>
    <x v="0"/>
  </r>
  <r>
    <n v="175"/>
    <n v="5255"/>
    <n v="0"/>
    <s v="Mare Boreum"/>
    <x v="77"/>
    <s v="79.27N, 111.64W"/>
    <n v="2062"/>
    <n v="2063"/>
    <n v="1"/>
    <x v="0"/>
    <x v="0"/>
  </r>
  <r>
    <n v="67"/>
    <n v="2880"/>
    <n v="2880"/>
    <s v="Sinus Sabaeus"/>
    <x v="11"/>
    <s v="5.89N, 39.91E"/>
    <n v="2053"/>
    <n v="2057"/>
    <n v="4"/>
    <x v="1"/>
    <x v="0"/>
  </r>
  <r>
    <n v="120"/>
    <n v="2188"/>
    <n v="0"/>
    <s v="Oxia Palus"/>
    <x v="38"/>
    <s v="34.38N, 12.41E"/>
    <n v="2070"/>
    <n v="2072"/>
    <n v="2"/>
    <x v="0"/>
    <x v="0"/>
  </r>
  <r>
    <n v="61"/>
    <n v="2599"/>
    <n v="2599"/>
    <s v="Elysium"/>
    <x v="9"/>
    <s v="11.90N, 119.49E"/>
    <n v="2050"/>
    <n v="2055"/>
    <n v="5"/>
    <x v="0"/>
    <x v="0"/>
  </r>
  <r>
    <n v="27"/>
    <n v="9366"/>
    <n v="9366"/>
    <s v="Thaumasia"/>
    <x v="74"/>
    <s v="29.82S, 66.01W"/>
    <n v="2068"/>
    <n v="2070"/>
    <n v="2"/>
    <x v="1"/>
    <x v="1"/>
  </r>
  <r>
    <n v="75"/>
    <n v="9366"/>
    <n v="9366"/>
    <s v="Sinus Sabaeus"/>
    <x v="69"/>
    <s v="3.33S, 27.57E"/>
    <n v="2065"/>
    <n v="2068"/>
    <n v="3"/>
    <x v="1"/>
    <x v="1"/>
  </r>
  <r>
    <n v="416"/>
    <n v="5436"/>
    <n v="0"/>
    <s v="Oxia Palus"/>
    <x v="1"/>
    <s v="27.30N, 17.48W"/>
    <n v="2065"/>
    <n v="2067"/>
    <n v="2"/>
    <x v="0"/>
    <x v="0"/>
  </r>
  <r>
    <n v="100"/>
    <n v="1656"/>
    <n v="1656"/>
    <s v="Elysium"/>
    <x v="23"/>
    <s v="17.54N, 149.60E"/>
    <n v="2067"/>
    <n v="2071"/>
    <n v="4"/>
    <x v="0"/>
    <x v="0"/>
  </r>
  <r>
    <n v="447"/>
    <n v="6006"/>
    <n v="0"/>
    <s v="Elysium"/>
    <x v="19"/>
    <s v="37.14N, 148.66E"/>
    <n v="2066"/>
    <n v="2071"/>
    <n v="5"/>
    <x v="0"/>
    <x v="0"/>
  </r>
  <r>
    <n v="77"/>
    <n v="9074"/>
    <n v="9074"/>
    <s v="Cebrenia"/>
    <x v="12"/>
    <s v="27.80N, 160.30E"/>
    <n v="2063"/>
    <n v="2069"/>
    <n v="6"/>
    <x v="0"/>
    <x v="0"/>
  </r>
  <r>
    <n v="36"/>
    <n v="26004"/>
    <n v="26004"/>
    <s v="Eridania"/>
    <x v="6"/>
    <s v="42.36S, 157.15E"/>
    <n v="2068"/>
    <n v="2071"/>
    <n v="3"/>
    <x v="1"/>
    <x v="1"/>
  </r>
  <r>
    <n v="48"/>
    <n v="22220"/>
    <n v="22220"/>
    <s v="Thaumasia"/>
    <x v="84"/>
    <s v="58.80S, 113.46W"/>
    <n v="2065"/>
    <n v="2067"/>
    <n v="2"/>
    <x v="1"/>
    <x v="1"/>
  </r>
  <r>
    <n v="482"/>
    <n v="84631"/>
    <n v="0"/>
    <s v="Noachis"/>
    <x v="22"/>
    <s v="57.37S, 25.45E"/>
    <n v="2053"/>
    <n v="2054"/>
    <n v="1"/>
    <x v="1"/>
    <x v="1"/>
  </r>
  <r>
    <n v="14"/>
    <n v="33322"/>
    <n v="33322"/>
    <s v="Thaumasia"/>
    <x v="20"/>
    <s v="35.35S, 72.67W"/>
    <n v="2067"/>
    <n v="2068"/>
    <n v="1"/>
    <x v="1"/>
    <x v="1"/>
  </r>
  <r>
    <n v="48"/>
    <n v="4076"/>
    <n v="4076"/>
    <s v="Lunae Palus"/>
    <x v="81"/>
    <s v="21.43N, 76.62W"/>
    <n v="2058"/>
    <n v="2059"/>
    <n v="1"/>
    <x v="0"/>
    <x v="0"/>
  </r>
  <r>
    <n v="152"/>
    <n v="7052"/>
    <n v="0"/>
    <s v="Cebrenia"/>
    <x v="29"/>
    <s v="75.84N, 122.24E"/>
    <n v="2071"/>
    <n v="2073"/>
    <n v="2"/>
    <x v="0"/>
    <x v="0"/>
  </r>
  <r>
    <n v="169"/>
    <n v="4731"/>
    <n v="0"/>
    <s v="Ismenius Lacus"/>
    <x v="38"/>
    <s v="34.38N, 12.41E"/>
    <n v="2070"/>
    <n v="2071"/>
    <n v="1"/>
    <x v="0"/>
    <x v="0"/>
  </r>
  <r>
    <n v="292"/>
    <n v="7052"/>
    <n v="0"/>
    <s v="Coprates"/>
    <x v="16"/>
    <s v="23.79S, 56.97W"/>
    <n v="2054"/>
    <n v="2062"/>
    <n v="8"/>
    <x v="1"/>
    <x v="1"/>
  </r>
  <r>
    <n v="416"/>
    <n v="2461"/>
    <n v="0"/>
    <s v="Amenthes"/>
    <x v="9"/>
    <s v="11.90N, 119.49E"/>
    <n v="2050"/>
    <n v="2056"/>
    <n v="6"/>
    <x v="0"/>
    <x v="0"/>
  </r>
  <r>
    <n v="137"/>
    <n v="9074"/>
    <n v="0"/>
    <s v="Mare Boreum"/>
    <x v="77"/>
    <s v="79.27N, 111.64W"/>
    <n v="2062"/>
    <n v="2062"/>
    <n v="0"/>
    <x v="0"/>
    <x v="0"/>
  </r>
  <r>
    <n v="15"/>
    <n v="56210"/>
    <n v="56210"/>
    <s v="Mare Boreum"/>
    <x v="27"/>
    <s v="69.41N, 168.67E"/>
    <n v="2069"/>
    <n v="2072"/>
    <n v="3"/>
    <x v="0"/>
    <x v="0"/>
  </r>
  <r>
    <n v="344"/>
    <n v="8791"/>
    <n v="0"/>
    <s v="Eridania"/>
    <x v="33"/>
    <s v="46.81S, 143.88E"/>
    <n v="2066"/>
    <n v="2068"/>
    <n v="2"/>
    <x v="1"/>
    <x v="1"/>
  </r>
  <r>
    <n v="416"/>
    <n v="883"/>
    <n v="0"/>
    <s v="Arcadia"/>
    <x v="31"/>
    <s v="66.67N, 93.37W"/>
    <n v="2059"/>
    <n v="2061"/>
    <n v="2"/>
    <x v="0"/>
    <x v="0"/>
  </r>
  <r>
    <n v="447"/>
    <n v="101649"/>
    <n v="0"/>
    <s v="Mare Boreum"/>
    <x v="60"/>
    <s v="56.07N, 79.63E"/>
    <n v="2069"/>
    <n v="2071"/>
    <n v="2"/>
    <x v="0"/>
    <x v="0"/>
  </r>
  <r>
    <n v="128"/>
    <n v="1267"/>
    <n v="0"/>
    <s v="Phaethontis"/>
    <x v="89"/>
    <s v="50.96S, 146.33W"/>
    <n v="2070"/>
    <n v="2072"/>
    <n v="2"/>
    <x v="1"/>
    <x v="1"/>
  </r>
  <r>
    <n v="163"/>
    <n v="883"/>
    <n v="0"/>
    <s v="Arcadia"/>
    <x v="31"/>
    <s v="66.67N, 93.37W"/>
    <n v="2059"/>
    <n v="2067"/>
    <n v="8"/>
    <x v="0"/>
    <x v="0"/>
  </r>
  <r>
    <n v="47"/>
    <n v="4731"/>
    <n v="4731"/>
    <s v="Arabia"/>
    <x v="1"/>
    <s v="27.30N, 17.48W"/>
    <n v="2065"/>
    <n v="2069"/>
    <n v="4"/>
    <x v="0"/>
    <x v="0"/>
  </r>
  <r>
    <n v="137"/>
    <n v="7279"/>
    <n v="0"/>
    <s v="Oxia Palus"/>
    <x v="38"/>
    <s v="34.38N, 12.41E"/>
    <n v="2070"/>
    <n v="2072"/>
    <n v="2"/>
    <x v="0"/>
    <x v="0"/>
  </r>
  <r>
    <n v="32"/>
    <n v="3764"/>
    <n v="3764"/>
    <s v="Phaethontis"/>
    <x v="21"/>
    <s v="70.62S, 159.12W"/>
    <n v="2065"/>
    <n v="2068"/>
    <n v="3"/>
    <x v="1"/>
    <x v="1"/>
  </r>
  <r>
    <n v="27"/>
    <n v="7512"/>
    <n v="7512"/>
    <s v="Thaumasia"/>
    <x v="50"/>
    <s v="29.49S, 118.42W"/>
    <n v="2071"/>
    <n v="2075"/>
    <n v="4"/>
    <x v="1"/>
    <x v="1"/>
  </r>
  <r>
    <n v="791"/>
    <n v="2461"/>
    <n v="0"/>
    <s v="Sinus Sabaeus"/>
    <x v="69"/>
    <s v="3.33S, 27.57E"/>
    <n v="2065"/>
    <n v="2067"/>
    <n v="2"/>
    <x v="1"/>
    <x v="1"/>
  </r>
  <r>
    <n v="117"/>
    <n v="3764"/>
    <n v="0"/>
    <s v="Mare Australe"/>
    <x v="54"/>
    <s v="65.07S, 96.09W"/>
    <n v="2072"/>
    <n v="2076"/>
    <n v="4"/>
    <x v="1"/>
    <x v="1"/>
  </r>
  <r>
    <n v="25"/>
    <n v="50510"/>
    <n v="50510"/>
    <s v="Eridania"/>
    <x v="6"/>
    <s v="42.36S, 157.15E"/>
    <n v="2068"/>
    <n v="2072"/>
    <n v="4"/>
    <x v="1"/>
    <x v="1"/>
  </r>
  <r>
    <n v="45"/>
    <n v="14025"/>
    <n v="14025"/>
    <s v="Mare Australe"/>
    <x v="2"/>
    <s v="74.62S, 100.08E"/>
    <n v="2054"/>
    <n v="2059"/>
    <n v="5"/>
    <x v="1"/>
    <x v="1"/>
  </r>
  <r>
    <n v="70"/>
    <n v="4076"/>
    <n v="4076"/>
    <s v="Amazonis"/>
    <x v="91"/>
    <s v="2.95N, 160.52W"/>
    <n v="2073"/>
    <n v="2074"/>
    <n v="1"/>
    <x v="0"/>
    <x v="0"/>
  </r>
  <r>
    <n v="50"/>
    <n v="63326"/>
    <n v="63326"/>
    <s v="Mare Australe"/>
    <x v="13"/>
    <s v="68.17S, 21.83W"/>
    <n v="2069"/>
    <n v="2072"/>
    <n v="3"/>
    <x v="1"/>
    <x v="1"/>
  </r>
  <r>
    <n v="88"/>
    <n v="16330"/>
    <n v="16330"/>
    <s v="Casius"/>
    <x v="28"/>
    <s v="64.61N, 131.25E"/>
    <n v="2064"/>
    <n v="2068"/>
    <n v="4"/>
    <x v="0"/>
    <x v="0"/>
  </r>
  <r>
    <n v="389"/>
    <n v="31157"/>
    <n v="0"/>
    <s v="Phaethontis"/>
    <x v="89"/>
    <s v="50.96S, 146.33W"/>
    <n v="2070"/>
    <n v="2072"/>
    <n v="2"/>
    <x v="1"/>
    <x v="1"/>
  </r>
  <r>
    <n v="221"/>
    <n v="1010"/>
    <n v="0"/>
    <s v="Tharsis"/>
    <x v="41"/>
    <s v="8.80N, 79.73W"/>
    <n v="2067"/>
    <n v="2069"/>
    <n v="2"/>
    <x v="0"/>
    <x v="0"/>
  </r>
  <r>
    <n v="631"/>
    <n v="3612"/>
    <n v="0"/>
    <s v="Mare Boreum"/>
    <x v="36"/>
    <s v="77.71N, 148.53E"/>
    <n v="2052"/>
    <n v="2054"/>
    <n v="2"/>
    <x v="0"/>
    <x v="0"/>
  </r>
  <r>
    <n v="24"/>
    <n v="2054"/>
    <n v="2054"/>
    <s v="Amenthes"/>
    <x v="19"/>
    <s v="37.14N, 148.66E"/>
    <n v="2066"/>
    <n v="2070"/>
    <n v="4"/>
    <x v="0"/>
    <x v="0"/>
  </r>
  <r>
    <n v="45"/>
    <n v="4731"/>
    <n v="4731"/>
    <s v="Syrtis Major"/>
    <x v="18"/>
    <s v="4.88N, 63.43E"/>
    <n v="2051"/>
    <n v="2055"/>
    <n v="4"/>
    <x v="0"/>
    <x v="0"/>
  </r>
  <r>
    <n v="77"/>
    <n v="6618"/>
    <n v="6618"/>
    <s v="Coprates"/>
    <x v="20"/>
    <s v="35.35S, 72.67W"/>
    <n v="2067"/>
    <n v="2072"/>
    <n v="5"/>
    <x v="1"/>
    <x v="1"/>
  </r>
  <r>
    <n v="252"/>
    <n v="6832"/>
    <n v="0"/>
    <s v="Amenthes"/>
    <x v="9"/>
    <s v="11.90N, 119.49E"/>
    <n v="2050"/>
    <n v="2051"/>
    <n v="1"/>
    <x v="0"/>
    <x v="0"/>
  </r>
  <r>
    <n v="109"/>
    <n v="11011"/>
    <n v="0"/>
    <s v="Margaritifer Sinus"/>
    <x v="100"/>
    <s v="24.07S, 46.44W"/>
    <n v="2069"/>
    <n v="2071"/>
    <n v="2"/>
    <x v="1"/>
    <x v="1"/>
  </r>
  <r>
    <n v="27"/>
    <n v="4731"/>
    <n v="4731"/>
    <s v="Cebrenia"/>
    <x v="19"/>
    <s v="37.14N, 148.66E"/>
    <n v="2066"/>
    <n v="2070"/>
    <n v="4"/>
    <x v="0"/>
    <x v="0"/>
  </r>
  <r>
    <n v="72"/>
    <n v="2461"/>
    <n v="2461"/>
    <s v="Iapygia"/>
    <x v="47"/>
    <s v="6.43S, 95.96E"/>
    <n v="2070"/>
    <n v="2071"/>
    <n v="1"/>
    <x v="1"/>
    <x v="1"/>
  </r>
  <r>
    <n v="241"/>
    <n v="5255"/>
    <n v="0"/>
    <s v="Iapygia"/>
    <x v="18"/>
    <s v="4.88N, 63.43E"/>
    <n v="2051"/>
    <n v="2059"/>
    <n v="8"/>
    <x v="1"/>
    <x v="0"/>
  </r>
  <r>
    <n v="325"/>
    <n v="13054"/>
    <n v="0"/>
    <s v="Phaethontis"/>
    <x v="51"/>
    <s v="25.21S, 169.35E"/>
    <n v="2055"/>
    <n v="2058"/>
    <n v="3"/>
    <x v="1"/>
    <x v="1"/>
  </r>
  <r>
    <n v="30"/>
    <n v="756"/>
    <n v="756"/>
    <s v="Mare Tyrrhenum"/>
    <x v="53"/>
    <s v="28.90S, 98.55E"/>
    <n v="2073"/>
    <n v="2077"/>
    <n v="4"/>
    <x v="1"/>
    <x v="1"/>
  </r>
  <r>
    <n v="72"/>
    <n v="2188"/>
    <n v="2188"/>
    <s v="Mare Australe"/>
    <x v="21"/>
    <s v="70.62S, 159.12W"/>
    <n v="2065"/>
    <n v="2066"/>
    <n v="1"/>
    <x v="1"/>
    <x v="1"/>
  </r>
  <r>
    <n v="482"/>
    <n v="1267"/>
    <n v="0"/>
    <s v="Amenthes"/>
    <x v="56"/>
    <s v="14.31N, 112.28E"/>
    <n v="2065"/>
    <n v="2067"/>
    <n v="2"/>
    <x v="0"/>
    <x v="0"/>
  </r>
  <r>
    <n v="67"/>
    <n v="1138"/>
    <n v="1138"/>
    <s v="Arabia"/>
    <x v="82"/>
    <s v="17.28N, 7.12E"/>
    <n v="2071"/>
    <n v="2074"/>
    <n v="3"/>
    <x v="0"/>
    <x v="0"/>
  </r>
  <r>
    <n v="702"/>
    <n v="4731"/>
    <n v="0"/>
    <s v="Amazonis"/>
    <x v="70"/>
    <s v="5.85N, 156.58W"/>
    <n v="2061"/>
    <n v="2064"/>
    <n v="3"/>
    <x v="0"/>
    <x v="0"/>
  </r>
  <r>
    <n v="63"/>
    <n v="3764"/>
    <n v="3764"/>
    <s v="Coprates"/>
    <x v="16"/>
    <s v="23.79S, 56.97W"/>
    <n v="2054"/>
    <n v="2062"/>
    <n v="8"/>
    <x v="1"/>
    <x v="1"/>
  </r>
  <r>
    <n v="204"/>
    <n v="5436"/>
    <n v="0"/>
    <s v="Argyre"/>
    <x v="24"/>
    <s v="47.77S, 28.62W"/>
    <n v="2069"/>
    <n v="2072"/>
    <n v="3"/>
    <x v="1"/>
    <x v="1"/>
  </r>
  <r>
    <n v="48"/>
    <n v="4076"/>
    <n v="4076"/>
    <s v="Mare Acidalium"/>
    <x v="7"/>
    <s v="53.29N, 45.78W"/>
    <n v="2053"/>
    <n v="2053"/>
    <n v="0"/>
    <x v="0"/>
    <x v="0"/>
  </r>
  <r>
    <n v="163"/>
    <n v="2324"/>
    <n v="0"/>
    <s v="Mare Australe"/>
    <x v="17"/>
    <s v="63.27S, 66.46W"/>
    <n v="2058"/>
    <n v="2062"/>
    <n v="4"/>
    <x v="1"/>
    <x v="1"/>
  </r>
  <r>
    <n v="416"/>
    <n v="16330"/>
    <n v="0"/>
    <s v="Mare Australe"/>
    <x v="10"/>
    <s v="59.92S, 179.01W"/>
    <n v="2062"/>
    <n v="2066"/>
    <n v="4"/>
    <x v="1"/>
    <x v="1"/>
  </r>
  <r>
    <n v="19"/>
    <n v="11771"/>
    <n v="11771"/>
    <s v="Eridania"/>
    <x v="33"/>
    <s v="46.81S, 143.88E"/>
    <n v="2066"/>
    <n v="2070"/>
    <n v="4"/>
    <x v="1"/>
    <x v="1"/>
  </r>
  <r>
    <n v="50"/>
    <n v="27536"/>
    <n v="27536"/>
    <s v="Mare Boreum"/>
    <x v="14"/>
    <s v="66.19N, 33.82E"/>
    <n v="2063"/>
    <n v="2069"/>
    <n v="6"/>
    <x v="0"/>
    <x v="0"/>
  </r>
  <r>
    <n v="15"/>
    <n v="8255"/>
    <n v="8255"/>
    <s v="Tharsis"/>
    <x v="41"/>
    <s v="8.80N, 79.73W"/>
    <n v="2067"/>
    <n v="2068"/>
    <n v="1"/>
    <x v="0"/>
    <x v="0"/>
  </r>
  <r>
    <n v="88"/>
    <n v="5436"/>
    <n v="5436"/>
    <s v="Mare Boreum"/>
    <x v="77"/>
    <s v="79.27N, 111.64W"/>
    <n v="2062"/>
    <n v="2064"/>
    <n v="2"/>
    <x v="0"/>
    <x v="0"/>
  </r>
  <r>
    <n v="11"/>
    <n v="7752"/>
    <n v="7752"/>
    <s v="Phaethontis"/>
    <x v="92"/>
    <s v="51.58S, 161.55W"/>
    <n v="2054"/>
    <n v="2056"/>
    <n v="2"/>
    <x v="1"/>
    <x v="1"/>
  </r>
  <r>
    <n v="70"/>
    <n v="3461"/>
    <n v="3461"/>
    <s v="Argyre"/>
    <x v="42"/>
    <s v="43.20S, 21.89W"/>
    <n v="2051"/>
    <n v="2055"/>
    <n v="4"/>
    <x v="1"/>
    <x v="1"/>
  </r>
  <r>
    <n v="221"/>
    <n v="41937"/>
    <n v="0"/>
    <s v="Noachis"/>
    <x v="40"/>
    <s v="48.99S, 67.17E"/>
    <n v="2054"/>
    <n v="2056"/>
    <n v="2"/>
    <x v="1"/>
    <x v="1"/>
  </r>
  <r>
    <n v="124"/>
    <n v="38630"/>
    <n v="0"/>
    <s v="Hellas"/>
    <x v="2"/>
    <s v="74.62S, 100.08E"/>
    <n v="2054"/>
    <n v="2057"/>
    <n v="3"/>
    <x v="1"/>
    <x v="1"/>
  </r>
  <r>
    <n v="147"/>
    <n v="2739"/>
    <n v="0"/>
    <s v="Aeolis"/>
    <x v="51"/>
    <s v="25.21S, 169.35E"/>
    <n v="2055"/>
    <n v="2059"/>
    <n v="4"/>
    <x v="1"/>
    <x v="1"/>
  </r>
  <r>
    <n v="204"/>
    <n v="1920"/>
    <n v="0"/>
    <s v="Sinus Sabaeus"/>
    <x v="11"/>
    <s v="5.89N, 39.91E"/>
    <n v="2053"/>
    <n v="2054"/>
    <n v="1"/>
    <x v="1"/>
    <x v="0"/>
  </r>
  <r>
    <n v="57"/>
    <n v="2880"/>
    <n v="2880"/>
    <s v="Phaethontis"/>
    <x v="92"/>
    <s v="51.58S, 161.55W"/>
    <n v="2054"/>
    <n v="2055"/>
    <n v="1"/>
    <x v="1"/>
    <x v="1"/>
  </r>
  <r>
    <n v="157"/>
    <n v="4902"/>
    <n v="0"/>
    <s v="Mare Australe"/>
    <x v="72"/>
    <s v="65.99S, 161.89W"/>
    <n v="2072"/>
    <n v="2074"/>
    <n v="2"/>
    <x v="1"/>
    <x v="1"/>
  </r>
  <r>
    <n v="24"/>
    <n v="9074"/>
    <n v="9074"/>
    <s v="Phaethontis"/>
    <x v="10"/>
    <s v="59.92S, 179.01W"/>
    <n v="2062"/>
    <n v="2064"/>
    <n v="2"/>
    <x v="1"/>
    <x v="1"/>
  </r>
  <r>
    <n v="25"/>
    <n v="9366"/>
    <n v="9366"/>
    <s v="Ismenius Lacus"/>
    <x v="1"/>
    <s v="27.30N, 17.48W"/>
    <n v="2065"/>
    <n v="2070"/>
    <n v="5"/>
    <x v="0"/>
    <x v="0"/>
  </r>
  <r>
    <n v="264"/>
    <n v="63326"/>
    <n v="0"/>
    <s v="Hellas"/>
    <x v="40"/>
    <s v="48.99S, 67.17E"/>
    <n v="2054"/>
    <n v="2056"/>
    <n v="2"/>
    <x v="1"/>
    <x v="1"/>
  </r>
  <r>
    <n v="120"/>
    <n v="2461"/>
    <n v="0"/>
    <s v="Mare Boreum"/>
    <x v="31"/>
    <s v="66.67N, 93.37W"/>
    <n v="2059"/>
    <n v="2061"/>
    <n v="2"/>
    <x v="0"/>
    <x v="0"/>
  </r>
  <r>
    <n v="96"/>
    <n v="6006"/>
    <n v="6006"/>
    <s v="Phaethontis"/>
    <x v="21"/>
    <s v="70.62S, 159.12W"/>
    <n v="2065"/>
    <n v="2066"/>
    <n v="1"/>
    <x v="1"/>
    <x v="1"/>
  </r>
  <r>
    <n v="175"/>
    <n v="9670"/>
    <n v="0"/>
    <s v="Mare Australe"/>
    <x v="22"/>
    <s v="57.37S, 25.45E"/>
    <n v="2053"/>
    <n v="2054"/>
    <n v="1"/>
    <x v="1"/>
    <x v="1"/>
  </r>
  <r>
    <n v="204"/>
    <n v="18486"/>
    <n v="0"/>
    <s v="Argyre"/>
    <x v="24"/>
    <s v="47.77S, 28.62W"/>
    <n v="2069"/>
    <n v="2070"/>
    <n v="1"/>
    <x v="1"/>
    <x v="1"/>
  </r>
  <r>
    <n v="181"/>
    <n v="56210"/>
    <n v="0"/>
    <s v="Mare Boreum"/>
    <x v="14"/>
    <s v="66.19N, 33.82E"/>
    <n v="2063"/>
    <n v="2067"/>
    <n v="4"/>
    <x v="0"/>
    <x v="0"/>
  </r>
  <r>
    <n v="791"/>
    <n v="4902"/>
    <n v="0"/>
    <s v="Lunae Palus"/>
    <x v="41"/>
    <s v="8.80N, 79.73W"/>
    <n v="2067"/>
    <n v="2073"/>
    <n v="6"/>
    <x v="0"/>
    <x v="0"/>
  </r>
  <r>
    <n v="15"/>
    <n v="13054"/>
    <n v="13054"/>
    <s v="Casius"/>
    <x v="60"/>
    <s v="56.07N, 79.63E"/>
    <n v="2069"/>
    <n v="2072"/>
    <n v="3"/>
    <x v="0"/>
    <x v="0"/>
  </r>
  <r>
    <n v="133"/>
    <n v="883"/>
    <n v="0"/>
    <s v="Mare Acidalium"/>
    <x v="7"/>
    <s v="53.29N, 45.78W"/>
    <n v="2053"/>
    <n v="2057"/>
    <n v="4"/>
    <x v="0"/>
    <x v="0"/>
  </r>
  <r>
    <n v="181"/>
    <n v="8791"/>
    <n v="0"/>
    <s v="Amenthes"/>
    <x v="59"/>
    <s v="24.45N, 112.91E"/>
    <n v="2060"/>
    <n v="2062"/>
    <n v="2"/>
    <x v="0"/>
    <x v="0"/>
  </r>
  <r>
    <n v="196"/>
    <n v="4398"/>
    <n v="0"/>
    <s v="Oxia Palus"/>
    <x v="1"/>
    <s v="27.30N, 17.48W"/>
    <n v="2065"/>
    <n v="2074"/>
    <n v="9"/>
    <x v="0"/>
    <x v="0"/>
  </r>
  <r>
    <n v="85"/>
    <n v="5622"/>
    <n v="5622"/>
    <s v="Argyre"/>
    <x v="62"/>
    <s v="59.42S, 15.97W"/>
    <n v="2055"/>
    <n v="2056"/>
    <n v="1"/>
    <x v="1"/>
    <x v="1"/>
  </r>
  <r>
    <n v="106"/>
    <n v="1267"/>
    <n v="0"/>
    <s v="Phaethontis"/>
    <x v="10"/>
    <s v="59.92S, 179.01W"/>
    <n v="2062"/>
    <n v="2064"/>
    <n v="2"/>
    <x v="1"/>
    <x v="1"/>
  </r>
  <r>
    <n v="264"/>
    <n v="6006"/>
    <n v="0"/>
    <s v="Phoenicis Lacus"/>
    <x v="52"/>
    <s v="13.98S, 98.57W"/>
    <n v="2063"/>
    <n v="2065"/>
    <n v="2"/>
    <x v="1"/>
    <x v="1"/>
  </r>
  <r>
    <n v="204"/>
    <n v="2054"/>
    <n v="0"/>
    <s v="Coprates"/>
    <x v="41"/>
    <s v="8.80N, 79.73W"/>
    <n v="2067"/>
    <n v="2069"/>
    <n v="2"/>
    <x v="1"/>
    <x v="0"/>
  </r>
  <r>
    <n v="482"/>
    <n v="2599"/>
    <n v="0"/>
    <s v="Memnonia"/>
    <x v="55"/>
    <s v="9.63N, 121.52W"/>
    <n v="2065"/>
    <n v="2068"/>
    <n v="3"/>
    <x v="1"/>
    <x v="0"/>
  </r>
  <r>
    <n v="93"/>
    <n v="5255"/>
    <n v="5255"/>
    <s v="Argyre"/>
    <x v="24"/>
    <s v="47.77S, 28.62W"/>
    <n v="2069"/>
    <n v="2070"/>
    <n v="1"/>
    <x v="1"/>
    <x v="1"/>
  </r>
  <r>
    <n v="103"/>
    <n v="7512"/>
    <n v="0"/>
    <s v="Oxia Palus"/>
    <x v="1"/>
    <s v="27.30N, 17.48W"/>
    <n v="2065"/>
    <n v="2076"/>
    <n v="11"/>
    <x v="0"/>
    <x v="0"/>
  </r>
  <r>
    <n v="14"/>
    <n v="13527"/>
    <n v="13527"/>
    <s v="Hellas"/>
    <x v="53"/>
    <s v="28.90S, 98.55E"/>
    <n v="2073"/>
    <n v="2075"/>
    <n v="2"/>
    <x v="1"/>
    <x v="1"/>
  </r>
  <r>
    <n v="29"/>
    <n v="883"/>
    <n v="883"/>
    <s v="Mare Boreum"/>
    <x v="31"/>
    <s v="66.67N, 93.37W"/>
    <n v="2059"/>
    <n v="2064"/>
    <n v="5"/>
    <x v="0"/>
    <x v="0"/>
  </r>
  <r>
    <n v="36"/>
    <n v="7512"/>
    <n v="7512"/>
    <s v="Mare Australe"/>
    <x v="54"/>
    <s v="65.07S, 96.09W"/>
    <n v="2072"/>
    <n v="2074"/>
    <n v="2"/>
    <x v="1"/>
    <x v="1"/>
  </r>
  <r>
    <n v="77"/>
    <n v="9366"/>
    <n v="9366"/>
    <s v="Ismenius Lacus"/>
    <x v="14"/>
    <s v="66.19N, 33.82E"/>
    <n v="2063"/>
    <n v="2068"/>
    <n v="5"/>
    <x v="0"/>
    <x v="0"/>
  </r>
  <r>
    <n v="80"/>
    <n v="883"/>
    <n v="883"/>
    <s v="Thaumasia"/>
    <x v="48"/>
    <s v="69.31S, 68.72W"/>
    <n v="2071"/>
    <n v="2072"/>
    <n v="1"/>
    <x v="1"/>
    <x v="1"/>
  </r>
  <r>
    <n v="137"/>
    <n v="10313"/>
    <n v="0"/>
    <s v="Casius"/>
    <x v="68"/>
    <s v="50.51N, 70.01E"/>
    <n v="2049"/>
    <n v="2050"/>
    <n v="1"/>
    <x v="0"/>
    <x v="0"/>
  </r>
  <r>
    <n v="416"/>
    <n v="8255"/>
    <n v="0"/>
    <s v="Elysium"/>
    <x v="23"/>
    <s v="17.54N, 149.60E"/>
    <n v="2067"/>
    <n v="2073"/>
    <n v="6"/>
    <x v="0"/>
    <x v="0"/>
  </r>
  <r>
    <n v="7"/>
    <n v="21171"/>
    <n v="21171"/>
    <s v="Hellas"/>
    <x v="58"/>
    <s v="54.72S, 108.92E"/>
    <n v="2066"/>
    <n v="2067"/>
    <n v="1"/>
    <x v="1"/>
    <x v="1"/>
  </r>
  <r>
    <n v="100"/>
    <n v="7279"/>
    <n v="7279"/>
    <s v="Arabia"/>
    <x v="69"/>
    <s v="3.33S, 27.57E"/>
    <n v="2065"/>
    <n v="2068"/>
    <n v="3"/>
    <x v="0"/>
    <x v="1"/>
  </r>
  <r>
    <n v="75"/>
    <n v="5812"/>
    <n v="5812"/>
    <s v="Mare Australe"/>
    <x v="54"/>
    <s v="65.07S, 96.09W"/>
    <n v="2072"/>
    <n v="2073"/>
    <n v="1"/>
    <x v="1"/>
    <x v="1"/>
  </r>
  <r>
    <n v="128"/>
    <n v="1138"/>
    <n v="0"/>
    <s v="Amenthes"/>
    <x v="0"/>
    <s v="21.27N, 90.13E"/>
    <n v="2054"/>
    <n v="2062"/>
    <n v="8"/>
    <x v="0"/>
    <x v="0"/>
  </r>
  <r>
    <n v="241"/>
    <n v="4563"/>
    <n v="0"/>
    <s v="Phaethontis"/>
    <x v="37"/>
    <s v="33.88S, 148.04W"/>
    <n v="2058"/>
    <n v="2061"/>
    <n v="3"/>
    <x v="1"/>
    <x v="1"/>
  </r>
  <r>
    <n v="188"/>
    <n v="15700"/>
    <n v="0"/>
    <s v="Argyre"/>
    <x v="74"/>
    <s v="29.82S, 66.01W"/>
    <n v="2068"/>
    <n v="2068"/>
    <n v="0"/>
    <x v="1"/>
    <x v="1"/>
  </r>
  <r>
    <n v="1057"/>
    <n v="8000"/>
    <n v="0"/>
    <s v="Memnonia"/>
    <x v="55"/>
    <s v="9.63N, 121.52W"/>
    <n v="2065"/>
    <n v="2068"/>
    <n v="3"/>
    <x v="1"/>
    <x v="0"/>
  </r>
  <r>
    <n v="113"/>
    <n v="2739"/>
    <n v="0"/>
    <s v="Mare Boreum"/>
    <x v="88"/>
    <s v="80.24N, 27.18W"/>
    <n v="2069"/>
    <n v="2070"/>
    <n v="1"/>
    <x v="0"/>
    <x v="0"/>
  </r>
  <r>
    <n v="188"/>
    <n v="5812"/>
    <n v="0"/>
    <s v="Eridania"/>
    <x v="51"/>
    <s v="25.21S, 169.35E"/>
    <n v="2055"/>
    <n v="2058"/>
    <n v="3"/>
    <x v="1"/>
    <x v="1"/>
  </r>
  <r>
    <n v="90"/>
    <n v="6409"/>
    <n v="6409"/>
    <s v="Cebrenia"/>
    <x v="3"/>
    <s v="47.43N, 160.74E"/>
    <n v="2056"/>
    <n v="2057"/>
    <n v="1"/>
    <x v="0"/>
    <x v="0"/>
  </r>
  <r>
    <n v="325"/>
    <n v="2324"/>
    <n v="0"/>
    <s v="Mare Australe"/>
    <x v="71"/>
    <s v="61.39S, 157.42W"/>
    <n v="2070"/>
    <n v="2073"/>
    <n v="3"/>
    <x v="1"/>
    <x v="1"/>
  </r>
  <r>
    <n v="389"/>
    <n v="7512"/>
    <n v="0"/>
    <s v="Noachis"/>
    <x v="22"/>
    <s v="57.37S, 25.45E"/>
    <n v="2053"/>
    <n v="2055"/>
    <n v="2"/>
    <x v="1"/>
    <x v="1"/>
  </r>
  <r>
    <n v="1270"/>
    <n v="5812"/>
    <n v="0"/>
    <s v="Amenthes"/>
    <x v="8"/>
    <s v="18.24N, 120.68E"/>
    <n v="2073"/>
    <n v="2075"/>
    <n v="2"/>
    <x v="0"/>
    <x v="0"/>
  </r>
  <r>
    <n v="447"/>
    <n v="24621"/>
    <n v="0"/>
    <s v="Mare Australe"/>
    <x v="72"/>
    <s v="65.99S, 161.89W"/>
    <n v="2072"/>
    <n v="2075"/>
    <n v="3"/>
    <x v="1"/>
    <x v="1"/>
  </r>
  <r>
    <n v="88"/>
    <n v="5812"/>
    <n v="5812"/>
    <s v="Mare Australe"/>
    <x v="17"/>
    <s v="63.27S, 66.46W"/>
    <n v="2058"/>
    <n v="2063"/>
    <n v="5"/>
    <x v="1"/>
    <x v="1"/>
  </r>
  <r>
    <n v="169"/>
    <n v="29243"/>
    <n v="0"/>
    <s v="Thaumasia"/>
    <x v="44"/>
    <s v="39.82S, 96.42W"/>
    <n v="2059"/>
    <n v="2062"/>
    <n v="3"/>
    <x v="1"/>
    <x v="1"/>
  </r>
  <r>
    <n v="27"/>
    <n v="15109"/>
    <n v="15109"/>
    <s v="Ismenius Lacus"/>
    <x v="38"/>
    <s v="34.38N, 12.41E"/>
    <n v="2070"/>
    <n v="2076"/>
    <n v="6"/>
    <x v="0"/>
    <x v="0"/>
  </r>
  <r>
    <n v="106"/>
    <n v="15109"/>
    <n v="0"/>
    <s v="Ismenius Lacus"/>
    <x v="14"/>
    <s v="66.19N, 33.82E"/>
    <n v="2063"/>
    <n v="2067"/>
    <n v="4"/>
    <x v="0"/>
    <x v="0"/>
  </r>
  <r>
    <n v="106"/>
    <n v="6409"/>
    <n v="0"/>
    <s v="Noachis"/>
    <x v="22"/>
    <s v="57.37S, 25.45E"/>
    <n v="2053"/>
    <n v="2055"/>
    <n v="2"/>
    <x v="1"/>
    <x v="1"/>
  </r>
  <r>
    <n v="124"/>
    <n v="7052"/>
    <n v="0"/>
    <s v="Arabia"/>
    <x v="82"/>
    <s v="17.28N, 7.12E"/>
    <n v="2071"/>
    <n v="2074"/>
    <n v="3"/>
    <x v="0"/>
    <x v="0"/>
  </r>
  <r>
    <n v="54"/>
    <n v="2880"/>
    <n v="2880"/>
    <s v="Amenthes"/>
    <x v="59"/>
    <s v="24.45N, 112.91E"/>
    <n v="2060"/>
    <n v="2063"/>
    <n v="3"/>
    <x v="0"/>
    <x v="0"/>
  </r>
  <r>
    <n v="57"/>
    <n v="2188"/>
    <n v="2188"/>
    <s v="Syrtis Major"/>
    <x v="0"/>
    <s v="21.27N, 90.13E"/>
    <n v="2054"/>
    <n v="2058"/>
    <n v="4"/>
    <x v="0"/>
    <x v="0"/>
  </r>
  <r>
    <n v="157"/>
    <n v="18486"/>
    <n v="0"/>
    <s v="Diacria"/>
    <x v="63"/>
    <s v="47.84N, 169.44E"/>
    <n v="2072"/>
    <n v="2077"/>
    <n v="5"/>
    <x v="0"/>
    <x v="0"/>
  </r>
  <r>
    <n v="90"/>
    <n v="8000"/>
    <n v="8000"/>
    <s v="Mare Boreum"/>
    <x v="29"/>
    <s v="75.84N, 122.24E"/>
    <n v="2071"/>
    <n v="2074"/>
    <n v="3"/>
    <x v="0"/>
    <x v="0"/>
  </r>
  <r>
    <n v="14"/>
    <n v="4235"/>
    <n v="4235"/>
    <s v="Mare Boreum"/>
    <x v="29"/>
    <s v="75.84N, 122.24E"/>
    <n v="2071"/>
    <n v="2075"/>
    <n v="4"/>
    <x v="0"/>
    <x v="0"/>
  </r>
  <r>
    <n v="80"/>
    <n v="1010"/>
    <n v="1010"/>
    <s v="Oxia Palus"/>
    <x v="67"/>
    <s v="18.71N, 17.14W"/>
    <n v="2053"/>
    <n v="2054"/>
    <n v="1"/>
    <x v="0"/>
    <x v="0"/>
  </r>
  <r>
    <n v="54"/>
    <n v="8000"/>
    <n v="8000"/>
    <s v="Phaethontis"/>
    <x v="71"/>
    <s v="61.39S, 157.42W"/>
    <n v="2070"/>
    <n v="2074"/>
    <n v="4"/>
    <x v="1"/>
    <x v="1"/>
  </r>
  <r>
    <n v="63"/>
    <n v="6618"/>
    <n v="6618"/>
    <s v="Mare Boreum"/>
    <x v="27"/>
    <s v="69.41N, 168.67E"/>
    <n v="2069"/>
    <n v="2074"/>
    <n v="5"/>
    <x v="0"/>
    <x v="0"/>
  </r>
  <r>
    <n v="61"/>
    <n v="2739"/>
    <n v="2739"/>
    <s v="Noachis"/>
    <x v="25"/>
    <s v="48.64S, 67.03E"/>
    <n v="2067"/>
    <n v="2068"/>
    <n v="1"/>
    <x v="1"/>
    <x v="1"/>
  </r>
  <r>
    <n v="106"/>
    <n v="756"/>
    <n v="0"/>
    <s v="Oxia Palus"/>
    <x v="67"/>
    <s v="18.71N, 17.14W"/>
    <n v="2053"/>
    <n v="2055"/>
    <n v="2"/>
    <x v="0"/>
    <x v="0"/>
  </r>
  <r>
    <n v="30"/>
    <n v="17718"/>
    <n v="17718"/>
    <s v="Hellas"/>
    <x v="53"/>
    <s v="28.90S, 98.55E"/>
    <n v="2073"/>
    <n v="2077"/>
    <n v="4"/>
    <x v="1"/>
    <x v="1"/>
  </r>
  <r>
    <n v="22"/>
    <n v="3764"/>
    <n v="3764"/>
    <s v="Mare Australe"/>
    <x v="72"/>
    <s v="65.99S, 161.89W"/>
    <n v="2072"/>
    <n v="2073"/>
    <n v="1"/>
    <x v="1"/>
    <x v="1"/>
  </r>
  <r>
    <n v="631"/>
    <n v="56210"/>
    <n v="0"/>
    <s v="Mare Boreum"/>
    <x v="27"/>
    <s v="69.41N, 168.67E"/>
    <n v="2069"/>
    <n v="2070"/>
    <n v="1"/>
    <x v="0"/>
    <x v="0"/>
  </r>
  <r>
    <n v="30"/>
    <n v="9670"/>
    <n v="9670"/>
    <s v="Cebrenia"/>
    <x v="86"/>
    <s v="53.00N, 129.64E"/>
    <n v="2069"/>
    <n v="2071"/>
    <n v="2"/>
    <x v="0"/>
    <x v="0"/>
  </r>
  <r>
    <n v="48"/>
    <n v="5255"/>
    <n v="5255"/>
    <s v="Aeolis"/>
    <x v="33"/>
    <s v="46.81S, 143.88E"/>
    <n v="2066"/>
    <n v="2072"/>
    <n v="6"/>
    <x v="1"/>
    <x v="1"/>
  </r>
  <r>
    <n v="905"/>
    <n v="50510"/>
    <n v="0"/>
    <s v="Mare Australe"/>
    <x v="13"/>
    <s v="68.17S, 21.83W"/>
    <n v="2069"/>
    <n v="2073"/>
    <n v="4"/>
    <x v="1"/>
    <x v="1"/>
  </r>
  <r>
    <n v="57"/>
    <n v="4902"/>
    <n v="4902"/>
    <s v="Amenthes"/>
    <x v="9"/>
    <s v="11.90N, 119.49E"/>
    <n v="2050"/>
    <n v="2051"/>
    <n v="1"/>
    <x v="0"/>
    <x v="0"/>
  </r>
  <r>
    <n v="82"/>
    <n v="63326"/>
    <n v="63326"/>
    <s v="Arcadia"/>
    <x v="31"/>
    <s v="66.67N, 93.37W"/>
    <n v="2059"/>
    <n v="2063"/>
    <n v="4"/>
    <x v="0"/>
    <x v="0"/>
  </r>
  <r>
    <n v="416"/>
    <n v="1526"/>
    <n v="0"/>
    <s v="Noachis"/>
    <x v="30"/>
    <s v="51.10S, 71.36E"/>
    <n v="2056"/>
    <n v="2057"/>
    <n v="1"/>
    <x v="1"/>
    <x v="1"/>
  </r>
  <r>
    <n v="85"/>
    <n v="756"/>
    <n v="756"/>
    <s v="Thaumasia"/>
    <x v="20"/>
    <s v="35.35S, 72.67W"/>
    <n v="2067"/>
    <n v="2072"/>
    <n v="5"/>
    <x v="1"/>
    <x v="1"/>
  </r>
  <r>
    <n v="482"/>
    <n v="11382"/>
    <n v="0"/>
    <s v="Oxia Palus"/>
    <x v="1"/>
    <s v="27.30N, 17.48W"/>
    <n v="2065"/>
    <n v="2071"/>
    <n v="6"/>
    <x v="0"/>
    <x v="0"/>
  </r>
  <r>
    <n v="52"/>
    <n v="8000"/>
    <n v="8000"/>
    <s v="Phaethontis"/>
    <x v="51"/>
    <s v="25.21S, 169.35E"/>
    <n v="2055"/>
    <n v="2059"/>
    <n v="4"/>
    <x v="1"/>
    <x v="1"/>
  </r>
  <r>
    <n v="45"/>
    <n v="5076"/>
    <n v="5076"/>
    <s v="Argyre"/>
    <x v="64"/>
    <s v="34.44S, 25.42W"/>
    <n v="2071"/>
    <n v="2073"/>
    <n v="2"/>
    <x v="1"/>
    <x v="1"/>
  </r>
  <r>
    <n v="93"/>
    <n v="629"/>
    <n v="629"/>
    <s v="Cebrenia"/>
    <x v="29"/>
    <s v="75.84N, 122.24E"/>
    <n v="2071"/>
    <n v="2075"/>
    <n v="4"/>
    <x v="0"/>
    <x v="0"/>
  </r>
  <r>
    <n v="52"/>
    <n v="10313"/>
    <n v="10313"/>
    <s v="Arabia"/>
    <x v="18"/>
    <s v="4.88N, 63.43E"/>
    <n v="2051"/>
    <n v="2054"/>
    <n v="3"/>
    <x v="0"/>
    <x v="0"/>
  </r>
  <r>
    <n v="120"/>
    <n v="1788"/>
    <n v="0"/>
    <s v="Hellas"/>
    <x v="30"/>
    <s v="51.10S, 71.36E"/>
    <n v="2056"/>
    <n v="2059"/>
    <n v="3"/>
    <x v="1"/>
    <x v="1"/>
  </r>
  <r>
    <n v="30"/>
    <n v="27536"/>
    <n v="27536"/>
    <s v="Cebrenia"/>
    <x v="29"/>
    <s v="75.84N, 122.24E"/>
    <n v="2071"/>
    <n v="2077"/>
    <n v="6"/>
    <x v="0"/>
    <x v="0"/>
  </r>
  <r>
    <n v="157"/>
    <n v="5812"/>
    <n v="0"/>
    <s v="Thaumasia"/>
    <x v="84"/>
    <s v="58.80S, 113.46W"/>
    <n v="2065"/>
    <n v="2066"/>
    <n v="1"/>
    <x v="1"/>
    <x v="1"/>
  </r>
  <r>
    <n v="77"/>
    <n v="883"/>
    <n v="883"/>
    <s v="Casius"/>
    <x v="59"/>
    <s v="24.45N, 112.91E"/>
    <n v="2060"/>
    <n v="2061"/>
    <n v="1"/>
    <x v="0"/>
    <x v="0"/>
  </r>
  <r>
    <n v="344"/>
    <n v="3612"/>
    <n v="0"/>
    <s v="Mare Australe"/>
    <x v="2"/>
    <s v="74.62S, 100.08E"/>
    <n v="2054"/>
    <n v="2059"/>
    <n v="5"/>
    <x v="1"/>
    <x v="1"/>
  </r>
  <r>
    <n v="147"/>
    <n v="41937"/>
    <n v="0"/>
    <s v="Thaumasia"/>
    <x v="20"/>
    <s v="35.35S, 72.67W"/>
    <n v="2067"/>
    <n v="2073"/>
    <n v="6"/>
    <x v="1"/>
    <x v="1"/>
  </r>
  <r>
    <n v="631"/>
    <n v="9366"/>
    <n v="0"/>
    <s v="Argyre"/>
    <x v="20"/>
    <s v="35.35S, 72.67W"/>
    <n v="2067"/>
    <n v="2071"/>
    <n v="4"/>
    <x v="1"/>
    <x v="1"/>
  </r>
  <r>
    <n v="137"/>
    <n v="1396"/>
    <n v="0"/>
    <s v="Thaumasia"/>
    <x v="17"/>
    <s v="63.27S, 66.46W"/>
    <n v="2058"/>
    <n v="2059"/>
    <n v="1"/>
    <x v="1"/>
    <x v="1"/>
  </r>
  <r>
    <n v="1057"/>
    <n v="4235"/>
    <n v="0"/>
    <s v="Argyre"/>
    <x v="42"/>
    <s v="43.20S, 21.89W"/>
    <n v="2051"/>
    <n v="2055"/>
    <n v="4"/>
    <x v="1"/>
    <x v="1"/>
  </r>
  <r>
    <n v="175"/>
    <n v="2324"/>
    <n v="0"/>
    <s v="Argyre"/>
    <x v="74"/>
    <s v="29.82S, 66.01W"/>
    <n v="2068"/>
    <n v="2069"/>
    <n v="1"/>
    <x v="1"/>
    <x v="1"/>
  </r>
  <r>
    <n v="264"/>
    <n v="6205"/>
    <n v="0"/>
    <s v="Argyre"/>
    <x v="24"/>
    <s v="47.77S, 28.62W"/>
    <n v="2069"/>
    <n v="2071"/>
    <n v="2"/>
    <x v="1"/>
    <x v="1"/>
  </r>
  <r>
    <n v="344"/>
    <n v="10313"/>
    <n v="0"/>
    <s v="Diacria"/>
    <x v="63"/>
    <s v="47.84N, 169.44E"/>
    <n v="2072"/>
    <n v="2074"/>
    <n v="2"/>
    <x v="0"/>
    <x v="0"/>
  </r>
  <r>
    <n v="67"/>
    <n v="2599"/>
    <n v="2599"/>
    <s v="Mare Boreum"/>
    <x v="27"/>
    <s v="69.41N, 168.67E"/>
    <n v="2069"/>
    <n v="2073"/>
    <n v="4"/>
    <x v="0"/>
    <x v="0"/>
  </r>
  <r>
    <n v="163"/>
    <n v="7052"/>
    <n v="0"/>
    <s v="Hellas"/>
    <x v="40"/>
    <s v="48.99S, 67.17E"/>
    <n v="2054"/>
    <n v="2059"/>
    <n v="5"/>
    <x v="1"/>
    <x v="1"/>
  </r>
  <r>
    <n v="109"/>
    <n v="9074"/>
    <n v="0"/>
    <s v="Phaethontis"/>
    <x v="21"/>
    <s v="70.62S, 159.12W"/>
    <n v="2065"/>
    <n v="2066"/>
    <n v="1"/>
    <x v="1"/>
    <x v="1"/>
  </r>
  <r>
    <n v="128"/>
    <n v="883"/>
    <n v="0"/>
    <s v="Margaritifer Sinus"/>
    <x v="61"/>
    <s v="17.63S, 13.01W"/>
    <n v="2054"/>
    <n v="2055"/>
    <n v="1"/>
    <x v="1"/>
    <x v="1"/>
  </r>
  <r>
    <n v="34"/>
    <n v="15700"/>
    <n v="15700"/>
    <s v="Coprates"/>
    <x v="52"/>
    <s v="13.98S, 98.57W"/>
    <n v="2063"/>
    <n v="2066"/>
    <n v="3"/>
    <x v="1"/>
    <x v="1"/>
  </r>
  <r>
    <n v="12"/>
    <n v="8791"/>
    <n v="8791"/>
    <s v="Casius"/>
    <x v="59"/>
    <s v="24.45N, 112.91E"/>
    <n v="2060"/>
    <n v="2063"/>
    <n v="3"/>
    <x v="0"/>
    <x v="0"/>
  </r>
  <r>
    <n v="142"/>
    <n v="629"/>
    <n v="0"/>
    <s v="Eridania"/>
    <x v="33"/>
    <s v="46.81S, 143.88E"/>
    <n v="2066"/>
    <n v="2071"/>
    <n v="5"/>
    <x v="1"/>
    <x v="1"/>
  </r>
  <r>
    <n v="169"/>
    <n v="13527"/>
    <n v="0"/>
    <s v="Phaethontis"/>
    <x v="37"/>
    <s v="33.88S, 148.04W"/>
    <n v="2058"/>
    <n v="2060"/>
    <n v="2"/>
    <x v="1"/>
    <x v="1"/>
  </r>
  <r>
    <n v="325"/>
    <n v="3764"/>
    <n v="0"/>
    <s v="Oxia Palus"/>
    <x v="1"/>
    <s v="27.30N, 17.48W"/>
    <n v="2065"/>
    <n v="2076"/>
    <n v="11"/>
    <x v="0"/>
    <x v="0"/>
  </r>
  <r>
    <n v="57"/>
    <n v="883"/>
    <n v="883"/>
    <s v="Argyre"/>
    <x v="17"/>
    <s v="63.27S, 66.46W"/>
    <n v="2058"/>
    <n v="2063"/>
    <n v="5"/>
    <x v="1"/>
    <x v="1"/>
  </r>
  <r>
    <n v="12"/>
    <n v="6618"/>
    <n v="6618"/>
    <s v="Argyre"/>
    <x v="74"/>
    <s v="29.82S, 66.01W"/>
    <n v="2068"/>
    <n v="2069"/>
    <n v="1"/>
    <x v="1"/>
    <x v="1"/>
  </r>
  <r>
    <n v="212"/>
    <n v="1526"/>
    <n v="0"/>
    <s v="Phaethontis"/>
    <x v="71"/>
    <s v="61.39S, 157.42W"/>
    <n v="2070"/>
    <n v="2072"/>
    <n v="2"/>
    <x v="1"/>
    <x v="1"/>
  </r>
  <r>
    <n v="181"/>
    <n v="2739"/>
    <n v="0"/>
    <s v="Amenthes"/>
    <x v="59"/>
    <s v="24.45N, 112.91E"/>
    <n v="2060"/>
    <n v="2064"/>
    <n v="4"/>
    <x v="0"/>
    <x v="0"/>
  </r>
  <r>
    <n v="181"/>
    <n v="5076"/>
    <n v="0"/>
    <s v="Mare Boreum"/>
    <x v="80"/>
    <s v="75.27N, 138.32W"/>
    <n v="2073"/>
    <n v="2074"/>
    <n v="1"/>
    <x v="0"/>
    <x v="0"/>
  </r>
  <r>
    <n v="82"/>
    <n v="20205"/>
    <n v="20205"/>
    <s v="Hellas"/>
    <x v="25"/>
    <s v="48.64S, 67.03E"/>
    <n v="2067"/>
    <n v="2069"/>
    <n v="2"/>
    <x v="1"/>
    <x v="1"/>
  </r>
  <r>
    <n v="19"/>
    <n v="10654"/>
    <n v="10654"/>
    <s v="Hellas"/>
    <x v="45"/>
    <s v="43.21S, 109.99E"/>
    <n v="2071"/>
    <n v="2073"/>
    <n v="2"/>
    <x v="1"/>
    <x v="1"/>
  </r>
  <r>
    <n v="52"/>
    <n v="2880"/>
    <n v="2880"/>
    <s v="Noachis"/>
    <x v="22"/>
    <s v="57.37S, 25.45E"/>
    <n v="2053"/>
    <n v="2056"/>
    <n v="3"/>
    <x v="1"/>
    <x v="1"/>
  </r>
  <r>
    <n v="80"/>
    <n v="7752"/>
    <n v="7752"/>
    <s v="Arabia"/>
    <x v="38"/>
    <s v="34.38N, 12.41E"/>
    <n v="2070"/>
    <n v="2074"/>
    <n v="4"/>
    <x v="0"/>
    <x v="0"/>
  </r>
  <r>
    <n v="50"/>
    <n v="24621"/>
    <n v="24621"/>
    <s v="Mare Boreum"/>
    <x v="36"/>
    <s v="77.71N, 148.53E"/>
    <n v="2052"/>
    <n v="2053"/>
    <n v="1"/>
    <x v="0"/>
    <x v="0"/>
  </r>
  <r>
    <n v="61"/>
    <n v="8791"/>
    <n v="8791"/>
    <s v="Margaritifer Sinus"/>
    <x v="42"/>
    <s v="43.20S, 21.89W"/>
    <n v="2051"/>
    <n v="2055"/>
    <n v="4"/>
    <x v="1"/>
    <x v="1"/>
  </r>
  <r>
    <n v="292"/>
    <n v="3919"/>
    <n v="0"/>
    <s v="Phaethontis"/>
    <x v="89"/>
    <s v="50.96S, 146.33W"/>
    <n v="2070"/>
    <n v="2072"/>
    <n v="2"/>
    <x v="1"/>
    <x v="1"/>
  </r>
  <r>
    <n v="212"/>
    <n v="4398"/>
    <n v="0"/>
    <s v="Mare Boreum"/>
    <x v="77"/>
    <s v="79.27N, 111.64W"/>
    <n v="2062"/>
    <n v="2065"/>
    <n v="3"/>
    <x v="0"/>
    <x v="0"/>
  </r>
  <r>
    <n v="41"/>
    <n v="8000"/>
    <n v="8000"/>
    <s v="Oxia Palus"/>
    <x v="1"/>
    <s v="27.30N, 17.48W"/>
    <n v="2065"/>
    <n v="2067"/>
    <n v="2"/>
    <x v="0"/>
    <x v="0"/>
  </r>
  <r>
    <n v="109"/>
    <n v="4076"/>
    <n v="0"/>
    <s v="Cebrenia"/>
    <x v="19"/>
    <s v="37.14N, 148.66E"/>
    <n v="2066"/>
    <n v="2070"/>
    <n v="4"/>
    <x v="0"/>
    <x v="0"/>
  </r>
  <r>
    <n v="14"/>
    <n v="5812"/>
    <n v="5812"/>
    <s v="Phoenicis Lacus"/>
    <x v="90"/>
    <s v="11.38S, 119.54W"/>
    <n v="2056"/>
    <n v="2057"/>
    <n v="1"/>
    <x v="1"/>
    <x v="1"/>
  </r>
  <r>
    <n v="70"/>
    <n v="5622"/>
    <n v="5622"/>
    <s v="Coprates"/>
    <x v="74"/>
    <s v="29.82S, 66.01W"/>
    <n v="2068"/>
    <n v="2069"/>
    <n v="1"/>
    <x v="1"/>
    <x v="1"/>
  </r>
  <r>
    <n v="43"/>
    <n v="35789"/>
    <n v="35789"/>
    <s v="Mare Boreum"/>
    <x v="28"/>
    <s v="64.61N, 131.25E"/>
    <n v="2064"/>
    <n v="2068"/>
    <n v="4"/>
    <x v="0"/>
    <x v="0"/>
  </r>
  <r>
    <n v="19"/>
    <n v="8000"/>
    <n v="8000"/>
    <s v="Mare Australe"/>
    <x v="58"/>
    <s v="54.72S, 108.92E"/>
    <n v="2066"/>
    <n v="2067"/>
    <n v="1"/>
    <x v="1"/>
    <x v="1"/>
  </r>
  <r>
    <n v="905"/>
    <n v="1920"/>
    <n v="0"/>
    <s v="Mare Acidalium"/>
    <x v="1"/>
    <s v="27.30N, 17.48W"/>
    <n v="2065"/>
    <n v="2070"/>
    <n v="5"/>
    <x v="0"/>
    <x v="0"/>
  </r>
  <r>
    <n v="88"/>
    <n v="2880"/>
    <n v="2880"/>
    <s v="Margaritifer Sinus"/>
    <x v="61"/>
    <s v="17.63S, 13.01W"/>
    <n v="2054"/>
    <n v="2059"/>
    <n v="5"/>
    <x v="1"/>
    <x v="1"/>
  </r>
  <r>
    <n v="524"/>
    <n v="5436"/>
    <n v="0"/>
    <s v="Tharsis"/>
    <x v="55"/>
    <s v="9.63N, 121.52W"/>
    <n v="2065"/>
    <n v="2070"/>
    <n v="5"/>
    <x v="0"/>
    <x v="0"/>
  </r>
  <r>
    <n v="57"/>
    <n v="2739"/>
    <n v="2739"/>
    <s v="Casius"/>
    <x v="78"/>
    <s v="60.72N, 122.46E"/>
    <n v="2052"/>
    <n v="2054"/>
    <n v="2"/>
    <x v="0"/>
    <x v="0"/>
  </r>
  <r>
    <n v="163"/>
    <n v="3612"/>
    <n v="0"/>
    <s v="Syrtis Major"/>
    <x v="18"/>
    <s v="4.88N, 63.43E"/>
    <n v="2051"/>
    <n v="2057"/>
    <n v="6"/>
    <x v="0"/>
    <x v="0"/>
  </r>
  <r>
    <n v="277"/>
    <n v="5812"/>
    <n v="0"/>
    <s v="Iapygia"/>
    <x v="18"/>
    <s v="4.88N, 63.43E"/>
    <n v="2051"/>
    <n v="2054"/>
    <n v="3"/>
    <x v="1"/>
    <x v="0"/>
  </r>
  <r>
    <n v="631"/>
    <n v="4731"/>
    <n v="0"/>
    <s v="Mare Australe"/>
    <x v="54"/>
    <s v="65.07S, 96.09W"/>
    <n v="2072"/>
    <n v="2078"/>
    <n v="6"/>
    <x v="1"/>
    <x v="1"/>
  </r>
  <r>
    <n v="175"/>
    <n v="9366"/>
    <n v="0"/>
    <s v="Coprates"/>
    <x v="16"/>
    <s v="23.79S, 56.97W"/>
    <n v="2054"/>
    <n v="2061"/>
    <n v="7"/>
    <x v="1"/>
    <x v="1"/>
  </r>
  <r>
    <n v="1057"/>
    <n v="33322"/>
    <n v="0"/>
    <s v="Phaethontis"/>
    <x v="66"/>
    <s v="44.90S, 130.80W"/>
    <n v="2050"/>
    <n v="2052"/>
    <n v="2"/>
    <x v="1"/>
    <x v="1"/>
  </r>
  <r>
    <n v="221"/>
    <n v="26004"/>
    <n v="0"/>
    <s v="Mare Australe"/>
    <x v="54"/>
    <s v="65.07S, 96.09W"/>
    <n v="2072"/>
    <n v="2077"/>
    <n v="5"/>
    <x v="1"/>
    <x v="1"/>
  </r>
  <r>
    <n v="157"/>
    <n v="21171"/>
    <n v="0"/>
    <s v="Cebrenia"/>
    <x v="12"/>
    <s v="27.80N, 160.30E"/>
    <n v="2063"/>
    <n v="2065"/>
    <n v="2"/>
    <x v="0"/>
    <x v="0"/>
  </r>
  <r>
    <n v="11"/>
    <n v="5255"/>
    <n v="5255"/>
    <s v="Hellas"/>
    <x v="2"/>
    <s v="74.62S, 100.08E"/>
    <n v="2054"/>
    <n v="2064"/>
    <n v="10"/>
    <x v="1"/>
    <x v="1"/>
  </r>
  <r>
    <n v="59"/>
    <n v="9366"/>
    <n v="9366"/>
    <s v="Phoenicis Lacus"/>
    <x v="20"/>
    <s v="35.35S, 72.67W"/>
    <n v="2067"/>
    <n v="2071"/>
    <n v="4"/>
    <x v="1"/>
    <x v="1"/>
  </r>
  <r>
    <n v="524"/>
    <n v="7279"/>
    <n v="0"/>
    <s v="Amazonis"/>
    <x v="12"/>
    <s v="27.80N, 160.30E"/>
    <n v="2063"/>
    <n v="2068"/>
    <n v="5"/>
    <x v="0"/>
    <x v="0"/>
  </r>
  <r>
    <n v="14"/>
    <n v="2599"/>
    <n v="2599"/>
    <s v="Mare Boreum"/>
    <x v="29"/>
    <s v="75.84N, 122.24E"/>
    <n v="2071"/>
    <n v="2075"/>
    <n v="4"/>
    <x v="0"/>
    <x v="0"/>
  </r>
  <r>
    <n v="93"/>
    <n v="41937"/>
    <n v="41937"/>
    <s v="Mare Australe"/>
    <x v="54"/>
    <s v="65.07S, 96.09W"/>
    <n v="2072"/>
    <n v="2074"/>
    <n v="2"/>
    <x v="1"/>
    <x v="1"/>
  </r>
  <r>
    <n v="63"/>
    <n v="1788"/>
    <n v="1788"/>
    <s v="Coprates"/>
    <x v="74"/>
    <s v="29.82S, 66.01W"/>
    <n v="2068"/>
    <n v="2068"/>
    <n v="0"/>
    <x v="1"/>
    <x v="1"/>
  </r>
  <r>
    <n v="137"/>
    <n v="4563"/>
    <n v="0"/>
    <s v="Amenthes"/>
    <x v="59"/>
    <s v="24.45N, 112.91E"/>
    <n v="2060"/>
    <n v="2063"/>
    <n v="3"/>
    <x v="0"/>
    <x v="0"/>
  </r>
  <r>
    <n v="277"/>
    <n v="4902"/>
    <n v="0"/>
    <s v="Mare Tyrrhenum"/>
    <x v="76"/>
    <s v="10.83N, 133.81E"/>
    <n v="2061"/>
    <n v="2063"/>
    <n v="2"/>
    <x v="1"/>
    <x v="0"/>
  </r>
  <r>
    <n v="231"/>
    <n v="23366"/>
    <n v="0"/>
    <s v="Mare Boreum"/>
    <x v="77"/>
    <s v="79.27N, 111.64W"/>
    <n v="2062"/>
    <n v="2067"/>
    <n v="5"/>
    <x v="0"/>
    <x v="0"/>
  </r>
  <r>
    <n v="77"/>
    <n v="4902"/>
    <n v="4902"/>
    <s v="Amenthes"/>
    <x v="59"/>
    <s v="24.45N, 112.91E"/>
    <n v="2060"/>
    <n v="2065"/>
    <n v="5"/>
    <x v="0"/>
    <x v="0"/>
  </r>
  <r>
    <n v="57"/>
    <n v="17718"/>
    <n v="17718"/>
    <s v="Hellas"/>
    <x v="40"/>
    <s v="48.99S, 67.17E"/>
    <n v="2054"/>
    <n v="2058"/>
    <n v="4"/>
    <x v="1"/>
    <x v="1"/>
  </r>
  <r>
    <n v="292"/>
    <n v="2054"/>
    <n v="0"/>
    <s v="Phoenicis Lacus"/>
    <x v="55"/>
    <s v="9.63N, 121.52W"/>
    <n v="2065"/>
    <n v="2069"/>
    <n v="4"/>
    <x v="1"/>
    <x v="0"/>
  </r>
  <r>
    <n v="196"/>
    <n v="7512"/>
    <n v="0"/>
    <s v="Mare Australe"/>
    <x v="13"/>
    <s v="68.17S, 21.83W"/>
    <n v="2069"/>
    <n v="2072"/>
    <n v="3"/>
    <x v="1"/>
    <x v="1"/>
  </r>
  <r>
    <n v="100"/>
    <n v="3612"/>
    <n v="3612"/>
    <s v="Phoenicis Lacus"/>
    <x v="5"/>
    <s v="6.41S, 116.10W"/>
    <n v="2055"/>
    <n v="2056"/>
    <n v="1"/>
    <x v="1"/>
    <x v="1"/>
  </r>
  <r>
    <n v="63"/>
    <n v="4902"/>
    <n v="4902"/>
    <s v="Thaumasia"/>
    <x v="17"/>
    <s v="63.27S, 66.46W"/>
    <n v="2058"/>
    <n v="2060"/>
    <n v="2"/>
    <x v="1"/>
    <x v="1"/>
  </r>
  <r>
    <n v="30"/>
    <n v="5812"/>
    <n v="5812"/>
    <s v="Mare Acidalium"/>
    <x v="1"/>
    <s v="27.30N, 17.48W"/>
    <n v="2065"/>
    <n v="2073"/>
    <n v="8"/>
    <x v="0"/>
    <x v="0"/>
  </r>
  <r>
    <n v="70"/>
    <n v="3764"/>
    <n v="3764"/>
    <s v="Mare Tyrrhenum"/>
    <x v="45"/>
    <s v="43.21S, 109.99E"/>
    <n v="2071"/>
    <n v="2076"/>
    <n v="5"/>
    <x v="1"/>
    <x v="1"/>
  </r>
  <r>
    <n v="277"/>
    <n v="16330"/>
    <n v="0"/>
    <s v="Noachis"/>
    <x v="40"/>
    <s v="48.99S, 67.17E"/>
    <n v="2054"/>
    <n v="2058"/>
    <n v="4"/>
    <x v="1"/>
    <x v="1"/>
  </r>
  <r>
    <n v="61"/>
    <n v="5076"/>
    <n v="5076"/>
    <s v="Eridania"/>
    <x v="83"/>
    <s v="32.13S, 131.87E"/>
    <n v="2053"/>
    <n v="2055"/>
    <n v="2"/>
    <x v="1"/>
    <x v="1"/>
  </r>
  <r>
    <n v="325"/>
    <n v="18486"/>
    <n v="0"/>
    <s v="Casius"/>
    <x v="78"/>
    <s v="60.72N, 122.46E"/>
    <n v="2052"/>
    <n v="2054"/>
    <n v="2"/>
    <x v="0"/>
    <x v="0"/>
  </r>
  <r>
    <n v="36"/>
    <n v="2599"/>
    <n v="2599"/>
    <s v="Mare Boreum"/>
    <x v="80"/>
    <s v="75.27N, 138.32W"/>
    <n v="2073"/>
    <n v="2074"/>
    <n v="1"/>
    <x v="0"/>
    <x v="0"/>
  </r>
  <r>
    <n v="43"/>
    <n v="2188"/>
    <n v="2188"/>
    <s v="Cebrenia"/>
    <x v="39"/>
    <s v="22.61N, 142.82E"/>
    <n v="2064"/>
    <n v="2065"/>
    <n v="1"/>
    <x v="0"/>
    <x v="0"/>
  </r>
  <r>
    <n v="252"/>
    <n v="629"/>
    <n v="0"/>
    <s v="Arcadia"/>
    <x v="77"/>
    <s v="79.27N, 111.64W"/>
    <n v="2062"/>
    <n v="2063"/>
    <n v="1"/>
    <x v="0"/>
    <x v="0"/>
  </r>
  <r>
    <n v="221"/>
    <n v="2324"/>
    <n v="0"/>
    <s v="Mare Tyrrhenum"/>
    <x v="47"/>
    <s v="6.43S, 95.96E"/>
    <n v="2070"/>
    <n v="2073"/>
    <n v="3"/>
    <x v="1"/>
    <x v="1"/>
  </r>
  <r>
    <n v="82"/>
    <n v="20205"/>
    <n v="20205"/>
    <s v="Mare Australe"/>
    <x v="72"/>
    <s v="65.99S, 161.89W"/>
    <n v="2072"/>
    <n v="2073"/>
    <n v="1"/>
    <x v="1"/>
    <x v="1"/>
  </r>
  <r>
    <n v="252"/>
    <n v="3612"/>
    <n v="0"/>
    <s v="Mare Australe"/>
    <x v="75"/>
    <s v="48.97S, 86.32E"/>
    <n v="2070"/>
    <n v="2074"/>
    <n v="4"/>
    <x v="1"/>
    <x v="1"/>
  </r>
  <r>
    <n v="17"/>
    <n v="5436"/>
    <n v="5436"/>
    <s v="Mare Acidalium"/>
    <x v="88"/>
    <s v="80.24N, 27.18W"/>
    <n v="2069"/>
    <n v="2070"/>
    <n v="1"/>
    <x v="0"/>
    <x v="0"/>
  </r>
  <r>
    <n v="1270"/>
    <n v="63326"/>
    <n v="0"/>
    <s v="Argyre"/>
    <x v="48"/>
    <s v="69.31S, 68.72W"/>
    <n v="2071"/>
    <n v="2073"/>
    <n v="2"/>
    <x v="1"/>
    <x v="1"/>
  </r>
  <r>
    <n v="61"/>
    <n v="17000"/>
    <n v="17000"/>
    <s v="Mare Australe"/>
    <x v="71"/>
    <s v="61.39S, 157.42W"/>
    <n v="2070"/>
    <n v="2072"/>
    <n v="2"/>
    <x v="1"/>
    <x v="1"/>
  </r>
  <r>
    <n v="14"/>
    <n v="1267"/>
    <n v="1267"/>
    <s v="Cebrenia"/>
    <x v="19"/>
    <s v="37.14N, 148.66E"/>
    <n v="2066"/>
    <n v="2071"/>
    <n v="5"/>
    <x v="0"/>
    <x v="0"/>
  </r>
  <r>
    <n v="447"/>
    <n v="19313"/>
    <n v="0"/>
    <s v="Casius"/>
    <x v="0"/>
    <s v="21.27N, 90.13E"/>
    <n v="2054"/>
    <n v="2059"/>
    <n v="5"/>
    <x v="0"/>
    <x v="0"/>
  </r>
  <r>
    <n v="85"/>
    <n v="5812"/>
    <n v="5812"/>
    <s v="Iapygia"/>
    <x v="47"/>
    <s v="6.43S, 95.96E"/>
    <n v="2070"/>
    <n v="2072"/>
    <n v="2"/>
    <x v="1"/>
    <x v="1"/>
  </r>
  <r>
    <n v="231"/>
    <n v="10654"/>
    <n v="0"/>
    <s v="Oxia Palus"/>
    <x v="1"/>
    <s v="27.30N, 17.48W"/>
    <n v="2065"/>
    <n v="2069"/>
    <n v="4"/>
    <x v="0"/>
    <x v="0"/>
  </r>
  <r>
    <n v="124"/>
    <n v="3167"/>
    <n v="0"/>
    <s v="Margaritifer Sinus"/>
    <x v="26"/>
    <s v="12.19S, 23.63W"/>
    <n v="2071"/>
    <n v="2073"/>
    <n v="2"/>
    <x v="1"/>
    <x v="1"/>
  </r>
  <r>
    <n v="181"/>
    <n v="23366"/>
    <n v="0"/>
    <s v="Mare Australe"/>
    <x v="32"/>
    <s v="56.96S, 5.44W"/>
    <n v="2068"/>
    <n v="2071"/>
    <n v="3"/>
    <x v="1"/>
    <x v="1"/>
  </r>
  <r>
    <n v="90"/>
    <n v="11382"/>
    <n v="11382"/>
    <s v="Mare Boreum"/>
    <x v="27"/>
    <s v="69.41N, 168.67E"/>
    <n v="2069"/>
    <n v="2074"/>
    <n v="5"/>
    <x v="0"/>
    <x v="0"/>
  </r>
  <r>
    <n v="32"/>
    <n v="20205"/>
    <n v="20205"/>
    <s v="Mare Boreum"/>
    <x v="31"/>
    <s v="66.67N, 93.37W"/>
    <n v="2059"/>
    <n v="2060"/>
    <n v="1"/>
    <x v="0"/>
    <x v="0"/>
  </r>
  <r>
    <n v="106"/>
    <n v="5436"/>
    <n v="0"/>
    <s v="Hellas"/>
    <x v="45"/>
    <s v="43.21S, 109.99E"/>
    <n v="2071"/>
    <n v="2076"/>
    <n v="5"/>
    <x v="1"/>
    <x v="1"/>
  </r>
  <r>
    <n v="48"/>
    <n v="4902"/>
    <n v="4902"/>
    <s v="Hellas"/>
    <x v="75"/>
    <s v="48.97S, 86.32E"/>
    <n v="2070"/>
    <n v="2071"/>
    <n v="1"/>
    <x v="1"/>
    <x v="1"/>
  </r>
  <r>
    <n v="57"/>
    <n v="4398"/>
    <n v="4398"/>
    <s v="Memnonia"/>
    <x v="55"/>
    <s v="9.63N, 121.52W"/>
    <n v="2065"/>
    <n v="2074"/>
    <n v="9"/>
    <x v="1"/>
    <x v="0"/>
  </r>
  <r>
    <n v="157"/>
    <n v="7279"/>
    <n v="0"/>
    <s v="Amazonis"/>
    <x v="55"/>
    <s v="9.63N, 121.52W"/>
    <n v="2065"/>
    <n v="2072"/>
    <n v="7"/>
    <x v="0"/>
    <x v="0"/>
  </r>
  <r>
    <n v="70"/>
    <n v="4902"/>
    <n v="4902"/>
    <s v="Margaritifer Sinus"/>
    <x v="64"/>
    <s v="34.44S, 25.42W"/>
    <n v="2071"/>
    <n v="2071"/>
    <n v="0"/>
    <x v="1"/>
    <x v="1"/>
  </r>
  <r>
    <n v="128"/>
    <n v="629"/>
    <n v="0"/>
    <s v="Oxia Palus"/>
    <x v="1"/>
    <s v="27.30N, 17.48W"/>
    <n v="2065"/>
    <n v="2068"/>
    <n v="3"/>
    <x v="0"/>
    <x v="0"/>
  </r>
  <r>
    <n v="100"/>
    <n v="2461"/>
    <n v="2461"/>
    <s v="Argyre"/>
    <x v="32"/>
    <s v="56.96S, 5.44W"/>
    <n v="2068"/>
    <n v="2069"/>
    <n v="1"/>
    <x v="1"/>
    <x v="1"/>
  </r>
  <r>
    <n v="88"/>
    <n v="3764"/>
    <n v="3764"/>
    <s v="Elysium"/>
    <x v="23"/>
    <s v="17.54N, 149.60E"/>
    <n v="2067"/>
    <n v="2073"/>
    <n v="6"/>
    <x v="0"/>
    <x v="0"/>
  </r>
  <r>
    <n v="142"/>
    <n v="20205"/>
    <n v="0"/>
    <s v="Argyre"/>
    <x v="20"/>
    <s v="35.35S, 72.67W"/>
    <n v="2067"/>
    <n v="2074"/>
    <n v="7"/>
    <x v="1"/>
    <x v="1"/>
  </r>
  <r>
    <n v="120"/>
    <n v="14025"/>
    <n v="0"/>
    <s v="Iapygia"/>
    <x v="75"/>
    <s v="48.97S, 86.32E"/>
    <n v="2070"/>
    <n v="2071"/>
    <n v="1"/>
    <x v="1"/>
    <x v="1"/>
  </r>
  <r>
    <n v="277"/>
    <n v="1656"/>
    <n v="0"/>
    <s v="Mare Boreum"/>
    <x v="78"/>
    <s v="60.72N, 122.46E"/>
    <n v="2052"/>
    <n v="2054"/>
    <n v="2"/>
    <x v="0"/>
    <x v="0"/>
  </r>
  <r>
    <n v="1270"/>
    <n v="1526"/>
    <n v="0"/>
    <s v="Thaumasia"/>
    <x v="44"/>
    <s v="39.82S, 96.42W"/>
    <n v="2059"/>
    <n v="2064"/>
    <n v="5"/>
    <x v="1"/>
    <x v="1"/>
  </r>
  <r>
    <n v="106"/>
    <n v="6006"/>
    <n v="0"/>
    <s v="Thaumasia"/>
    <x v="74"/>
    <s v="29.82S, 66.01W"/>
    <n v="2068"/>
    <n v="2069"/>
    <n v="1"/>
    <x v="1"/>
    <x v="1"/>
  </r>
  <r>
    <n v="416"/>
    <n v="26004"/>
    <n v="0"/>
    <s v="Argyre"/>
    <x v="17"/>
    <s v="63.27S, 66.46W"/>
    <n v="2058"/>
    <n v="2061"/>
    <n v="3"/>
    <x v="1"/>
    <x v="1"/>
  </r>
  <r>
    <n v="30"/>
    <n v="8000"/>
    <n v="8000"/>
    <s v="Mare Australe"/>
    <x v="2"/>
    <s v="74.62S, 100.08E"/>
    <n v="2054"/>
    <n v="2055"/>
    <n v="1"/>
    <x v="1"/>
    <x v="1"/>
  </r>
  <r>
    <n v="204"/>
    <n v="3022"/>
    <n v="0"/>
    <s v="Amenthes"/>
    <x v="8"/>
    <s v="18.24N, 120.68E"/>
    <n v="2073"/>
    <n v="2075"/>
    <n v="2"/>
    <x v="0"/>
    <x v="0"/>
  </r>
  <r>
    <n v="344"/>
    <n v="5436"/>
    <n v="0"/>
    <s v="Cebrenia"/>
    <x v="19"/>
    <s v="37.14N, 148.66E"/>
    <n v="2066"/>
    <n v="2072"/>
    <n v="6"/>
    <x v="0"/>
    <x v="0"/>
  </r>
  <r>
    <n v="109"/>
    <n v="4076"/>
    <n v="0"/>
    <s v="Mare Australe"/>
    <x v="54"/>
    <s v="65.07S, 96.09W"/>
    <n v="2072"/>
    <n v="2074"/>
    <n v="2"/>
    <x v="1"/>
    <x v="1"/>
  </r>
  <r>
    <n v="241"/>
    <n v="5622"/>
    <n v="0"/>
    <s v="Lunae Palus"/>
    <x v="41"/>
    <s v="8.80N, 79.73W"/>
    <n v="2067"/>
    <n v="2071"/>
    <n v="4"/>
    <x v="0"/>
    <x v="0"/>
  </r>
  <r>
    <n v="292"/>
    <n v="7752"/>
    <n v="0"/>
    <s v="Coprates"/>
    <x v="41"/>
    <s v="8.80N, 79.73W"/>
    <n v="2067"/>
    <n v="2069"/>
    <n v="2"/>
    <x v="1"/>
    <x v="0"/>
  </r>
  <r>
    <n v="14"/>
    <n v="9985"/>
    <n v="9985"/>
    <s v="Margaritifer Sinus"/>
    <x v="42"/>
    <s v="43.20S, 21.89W"/>
    <n v="2051"/>
    <n v="2055"/>
    <n v="4"/>
    <x v="1"/>
    <x v="1"/>
  </r>
  <r>
    <n v="157"/>
    <n v="7052"/>
    <n v="0"/>
    <s v="Phoenicis Lacus"/>
    <x v="90"/>
    <s v="11.38S, 119.54W"/>
    <n v="2056"/>
    <n v="2057"/>
    <n v="1"/>
    <x v="1"/>
    <x v="1"/>
  </r>
  <r>
    <n v="292"/>
    <n v="101649"/>
    <n v="0"/>
    <s v="Mare Boreum"/>
    <x v="31"/>
    <s v="66.67N, 93.37W"/>
    <n v="2059"/>
    <n v="2065"/>
    <n v="6"/>
    <x v="0"/>
    <x v="0"/>
  </r>
  <r>
    <n v="169"/>
    <n v="4076"/>
    <n v="0"/>
    <s v="Syrtis Major"/>
    <x v="47"/>
    <s v="6.43S, 95.96E"/>
    <n v="2070"/>
    <n v="2074"/>
    <n v="4"/>
    <x v="0"/>
    <x v="1"/>
  </r>
  <r>
    <n v="106"/>
    <n v="3313"/>
    <n v="0"/>
    <s v="Phaethontis"/>
    <x v="37"/>
    <s v="33.88S, 148.04W"/>
    <n v="2058"/>
    <n v="2061"/>
    <n v="3"/>
    <x v="1"/>
    <x v="1"/>
  </r>
  <r>
    <n v="14"/>
    <n v="6618"/>
    <n v="6618"/>
    <s v="Coprates"/>
    <x v="20"/>
    <s v="35.35S, 72.67W"/>
    <n v="2067"/>
    <n v="2074"/>
    <n v="7"/>
    <x v="1"/>
    <x v="1"/>
  </r>
  <r>
    <n v="175"/>
    <n v="27536"/>
    <n v="0"/>
    <s v="Eridania"/>
    <x v="51"/>
    <s v="25.21S, 169.35E"/>
    <n v="2055"/>
    <n v="2057"/>
    <n v="2"/>
    <x v="1"/>
    <x v="1"/>
  </r>
  <r>
    <n v="103"/>
    <n v="2324"/>
    <n v="0"/>
    <s v="Phoenicis Lacus"/>
    <x v="55"/>
    <s v="9.63N, 121.52W"/>
    <n v="2065"/>
    <n v="2066"/>
    <n v="1"/>
    <x v="1"/>
    <x v="0"/>
  </r>
  <r>
    <n v="128"/>
    <n v="5622"/>
    <n v="0"/>
    <s v="Syrtis Major"/>
    <x v="18"/>
    <s v="4.88N, 63.43E"/>
    <n v="2051"/>
    <n v="2060"/>
    <n v="9"/>
    <x v="0"/>
    <x v="0"/>
  </r>
  <r>
    <n v="54"/>
    <n v="15109"/>
    <n v="15109"/>
    <s v="Mare Boreum"/>
    <x v="77"/>
    <s v="79.27N, 111.64W"/>
    <n v="2062"/>
    <n v="2066"/>
    <n v="4"/>
    <x v="0"/>
    <x v="0"/>
  </r>
  <r>
    <n v="65"/>
    <n v="5812"/>
    <n v="5812"/>
    <s v="Hellas"/>
    <x v="30"/>
    <s v="51.10S, 71.36E"/>
    <n v="2056"/>
    <n v="2058"/>
    <n v="2"/>
    <x v="1"/>
    <x v="1"/>
  </r>
  <r>
    <n v="152"/>
    <n v="8519"/>
    <n v="0"/>
    <s v="Thaumasia"/>
    <x v="74"/>
    <s v="29.82S, 66.01W"/>
    <n v="2068"/>
    <n v="2069"/>
    <n v="1"/>
    <x v="1"/>
    <x v="1"/>
  </r>
  <r>
    <n v="365"/>
    <n v="5255"/>
    <n v="0"/>
    <s v="Amazonis"/>
    <x v="91"/>
    <s v="2.95N, 160.52W"/>
    <n v="2073"/>
    <n v="2075"/>
    <n v="2"/>
    <x v="0"/>
    <x v="0"/>
  </r>
  <r>
    <n v="702"/>
    <n v="6205"/>
    <n v="0"/>
    <s v="Thaumasia"/>
    <x v="44"/>
    <s v="39.82S, 96.42W"/>
    <n v="2059"/>
    <n v="2063"/>
    <n v="4"/>
    <x v="1"/>
    <x v="1"/>
  </r>
  <r>
    <n v="100"/>
    <n v="8519"/>
    <n v="8519"/>
    <s v="Cebrenia"/>
    <x v="28"/>
    <s v="64.61N, 131.25E"/>
    <n v="2064"/>
    <n v="2068"/>
    <n v="4"/>
    <x v="0"/>
    <x v="0"/>
  </r>
  <r>
    <n v="169"/>
    <n v="2188"/>
    <n v="0"/>
    <s v="Hellas"/>
    <x v="53"/>
    <s v="28.90S, 98.55E"/>
    <n v="2073"/>
    <n v="2074"/>
    <n v="1"/>
    <x v="1"/>
    <x v="1"/>
  </r>
  <r>
    <n v="47"/>
    <n v="31157"/>
    <n v="31157"/>
    <s v="Cebrenia"/>
    <x v="63"/>
    <s v="47.84N, 169.44E"/>
    <n v="2072"/>
    <n v="2076"/>
    <n v="4"/>
    <x v="0"/>
    <x v="0"/>
  </r>
  <r>
    <n v="12"/>
    <n v="2324"/>
    <n v="2324"/>
    <s v="Mare Boreum"/>
    <x v="80"/>
    <s v="75.27N, 138.32W"/>
    <n v="2073"/>
    <n v="2074"/>
    <n v="1"/>
    <x v="0"/>
    <x v="0"/>
  </r>
  <r>
    <n v="482"/>
    <n v="5255"/>
    <n v="0"/>
    <s v="Elysium"/>
    <x v="12"/>
    <s v="27.80N, 160.30E"/>
    <n v="2063"/>
    <n v="2064"/>
    <n v="1"/>
    <x v="0"/>
    <x v="0"/>
  </r>
  <r>
    <n v="241"/>
    <n v="4398"/>
    <n v="0"/>
    <s v="Syrtis Major"/>
    <x v="18"/>
    <s v="4.88N, 63.43E"/>
    <n v="2051"/>
    <n v="2061"/>
    <n v="10"/>
    <x v="0"/>
    <x v="0"/>
  </r>
  <r>
    <n v="50"/>
    <n v="9366"/>
    <n v="9366"/>
    <s v="Mare Boreum"/>
    <x v="73"/>
    <s v="77.71N, 179.82E"/>
    <n v="2067"/>
    <n v="2068"/>
    <n v="1"/>
    <x v="0"/>
    <x v="0"/>
  </r>
  <r>
    <n v="34"/>
    <n v="3764"/>
    <n v="3764"/>
    <s v="Phoenicis Lacus"/>
    <x v="34"/>
    <s v="16.90S, 101.43W"/>
    <n v="2060"/>
    <n v="2062"/>
    <n v="2"/>
    <x v="1"/>
    <x v="1"/>
  </r>
  <r>
    <n v="277"/>
    <n v="29243"/>
    <n v="0"/>
    <s v="Argyre"/>
    <x v="15"/>
    <s v="50.59S, 47.85W"/>
    <n v="2064"/>
    <n v="2066"/>
    <n v="2"/>
    <x v="1"/>
    <x v="1"/>
  </r>
  <r>
    <n v="11"/>
    <n v="1267"/>
    <n v="1267"/>
    <s v="Argyre"/>
    <x v="62"/>
    <s v="59.42S, 15.97W"/>
    <n v="2055"/>
    <n v="2057"/>
    <n v="2"/>
    <x v="1"/>
    <x v="1"/>
  </r>
  <r>
    <n v="61"/>
    <n v="5076"/>
    <n v="5076"/>
    <s v="Diacria"/>
    <x v="63"/>
    <s v="47.84N, 169.44E"/>
    <n v="2072"/>
    <n v="2078"/>
    <n v="6"/>
    <x v="0"/>
    <x v="0"/>
  </r>
  <r>
    <n v="90"/>
    <n v="4902"/>
    <n v="4902"/>
    <s v="Coprates"/>
    <x v="16"/>
    <s v="23.79S, 56.97W"/>
    <n v="2054"/>
    <n v="2055"/>
    <n v="1"/>
    <x v="1"/>
    <x v="1"/>
  </r>
  <r>
    <n v="34"/>
    <n v="2599"/>
    <n v="2599"/>
    <s v="Mare Boreum"/>
    <x v="46"/>
    <s v="73.37N, 48.09E"/>
    <n v="2060"/>
    <n v="2061"/>
    <n v="1"/>
    <x v="0"/>
    <x v="0"/>
  </r>
  <r>
    <n v="905"/>
    <n v="6832"/>
    <n v="0"/>
    <s v="Phaethontis"/>
    <x v="35"/>
    <s v="23.80S, 156.02W"/>
    <n v="2053"/>
    <n v="2056"/>
    <n v="3"/>
    <x v="1"/>
    <x v="1"/>
  </r>
  <r>
    <n v="96"/>
    <n v="3764"/>
    <n v="3764"/>
    <s v="Arcadia"/>
    <x v="31"/>
    <s v="66.67N, 93.37W"/>
    <n v="2059"/>
    <n v="2066"/>
    <n v="7"/>
    <x v="0"/>
    <x v="0"/>
  </r>
  <r>
    <n v="39"/>
    <n v="6618"/>
    <n v="6618"/>
    <s v="Phaethontis"/>
    <x v="71"/>
    <s v="61.39S, 157.42W"/>
    <n v="2070"/>
    <n v="2071"/>
    <n v="1"/>
    <x v="1"/>
    <x v="1"/>
  </r>
  <r>
    <n v="75"/>
    <n v="56210"/>
    <n v="56210"/>
    <s v="Noachis"/>
    <x v="22"/>
    <s v="57.37S, 25.45E"/>
    <n v="2053"/>
    <n v="2054"/>
    <n v="1"/>
    <x v="1"/>
    <x v="1"/>
  </r>
  <r>
    <n v="169"/>
    <n v="5255"/>
    <n v="0"/>
    <s v="Cebrenia"/>
    <x v="23"/>
    <s v="17.54N, 149.60E"/>
    <n v="2067"/>
    <n v="2074"/>
    <n v="7"/>
    <x v="0"/>
    <x v="0"/>
  </r>
  <r>
    <n v="27"/>
    <n v="6618"/>
    <n v="6618"/>
    <s v="Argyre"/>
    <x v="24"/>
    <s v="47.77S, 28.62W"/>
    <n v="2069"/>
    <n v="2073"/>
    <n v="4"/>
    <x v="1"/>
    <x v="1"/>
  </r>
  <r>
    <n v="25"/>
    <n v="4235"/>
    <n v="4235"/>
    <s v="Mare Boreum"/>
    <x v="31"/>
    <s v="66.67N, 93.37W"/>
    <n v="2059"/>
    <n v="2064"/>
    <n v="5"/>
    <x v="0"/>
    <x v="0"/>
  </r>
  <r>
    <n v="416"/>
    <n v="17000"/>
    <n v="0"/>
    <s v="Eridania"/>
    <x v="57"/>
    <s v="41.83S, 120.38E"/>
    <n v="2068"/>
    <n v="2069"/>
    <n v="1"/>
    <x v="1"/>
    <x v="1"/>
  </r>
  <r>
    <n v="12"/>
    <n v="3461"/>
    <n v="3461"/>
    <s v="Coprates"/>
    <x v="44"/>
    <s v="39.82S, 96.42W"/>
    <n v="2059"/>
    <n v="2066"/>
    <n v="7"/>
    <x v="1"/>
    <x v="1"/>
  </r>
  <r>
    <n v="231"/>
    <n v="2188"/>
    <n v="0"/>
    <s v="Hellas"/>
    <x v="75"/>
    <s v="48.97S, 86.32E"/>
    <n v="2070"/>
    <n v="2072"/>
    <n v="2"/>
    <x v="1"/>
    <x v="1"/>
  </r>
  <r>
    <n v="1057"/>
    <n v="4076"/>
    <n v="0"/>
    <s v="Argyre"/>
    <x v="32"/>
    <s v="56.96S, 5.44W"/>
    <n v="2068"/>
    <n v="2070"/>
    <n v="2"/>
    <x v="1"/>
    <x v="1"/>
  </r>
  <r>
    <n v="30"/>
    <n v="8255"/>
    <n v="8255"/>
    <s v="Phoenicis Lacus"/>
    <x v="50"/>
    <s v="29.49S, 118.42W"/>
    <n v="2071"/>
    <n v="2074"/>
    <n v="3"/>
    <x v="1"/>
    <x v="1"/>
  </r>
  <r>
    <n v="45"/>
    <n v="5255"/>
    <n v="5255"/>
    <s v="Thaumasia"/>
    <x v="20"/>
    <s v="35.35S, 72.67W"/>
    <n v="2067"/>
    <n v="2068"/>
    <n v="1"/>
    <x v="1"/>
    <x v="1"/>
  </r>
  <r>
    <n v="169"/>
    <n v="7052"/>
    <n v="0"/>
    <s v="Eridania"/>
    <x v="10"/>
    <s v="59.92S, 179.01W"/>
    <n v="2062"/>
    <n v="2063"/>
    <n v="1"/>
    <x v="1"/>
    <x v="1"/>
  </r>
  <r>
    <n v="67"/>
    <n v="5622"/>
    <n v="5622"/>
    <s v="Mare Australe"/>
    <x v="71"/>
    <s v="61.39S, 157.42W"/>
    <n v="2070"/>
    <n v="2074"/>
    <n v="4"/>
    <x v="1"/>
    <x v="1"/>
  </r>
  <r>
    <n v="85"/>
    <n v="4902"/>
    <n v="4902"/>
    <s v="Mare Acidalium"/>
    <x v="1"/>
    <s v="27.30N, 17.48W"/>
    <n v="2065"/>
    <n v="2073"/>
    <n v="8"/>
    <x v="0"/>
    <x v="0"/>
  </r>
  <r>
    <n v="120"/>
    <n v="13527"/>
    <n v="0"/>
    <s v="Cebrenia"/>
    <x v="19"/>
    <s v="37.14N, 148.66E"/>
    <n v="2066"/>
    <n v="2069"/>
    <n v="3"/>
    <x v="0"/>
    <x v="0"/>
  </r>
  <r>
    <n v="80"/>
    <n v="9985"/>
    <n v="9985"/>
    <s v="Syrtis Major"/>
    <x v="18"/>
    <s v="4.88N, 63.43E"/>
    <n v="2051"/>
    <n v="2059"/>
    <n v="8"/>
    <x v="0"/>
    <x v="0"/>
  </r>
  <r>
    <n v="11"/>
    <n v="22220"/>
    <n v="22220"/>
    <s v="Argyre"/>
    <x v="15"/>
    <s v="50.59S, 47.85W"/>
    <n v="2064"/>
    <n v="2065"/>
    <n v="1"/>
    <x v="1"/>
    <x v="1"/>
  </r>
  <r>
    <n v="120"/>
    <n v="5622"/>
    <n v="0"/>
    <s v="Mare Australe"/>
    <x v="2"/>
    <s v="74.62S, 100.08E"/>
    <n v="2054"/>
    <n v="2059"/>
    <n v="5"/>
    <x v="1"/>
    <x v="1"/>
  </r>
  <r>
    <n v="277"/>
    <n v="5255"/>
    <n v="0"/>
    <s v="Hellas"/>
    <x v="25"/>
    <s v="48.64S, 67.03E"/>
    <n v="2067"/>
    <n v="2068"/>
    <n v="1"/>
    <x v="1"/>
    <x v="1"/>
  </r>
  <r>
    <n v="32"/>
    <n v="5622"/>
    <n v="5622"/>
    <s v="Mare Boreum"/>
    <x v="31"/>
    <s v="66.67N, 93.37W"/>
    <n v="2059"/>
    <n v="2065"/>
    <n v="6"/>
    <x v="0"/>
    <x v="0"/>
  </r>
  <r>
    <n v="307"/>
    <n v="5812"/>
    <n v="0"/>
    <s v="Thaumasia"/>
    <x v="50"/>
    <s v="29.49S, 118.42W"/>
    <n v="2071"/>
    <n v="2073"/>
    <n v="2"/>
    <x v="1"/>
    <x v="1"/>
  </r>
  <r>
    <n v="277"/>
    <n v="8791"/>
    <n v="0"/>
    <s v="Cebrenia"/>
    <x v="23"/>
    <s v="17.54N, 149.60E"/>
    <n v="2067"/>
    <n v="2074"/>
    <n v="7"/>
    <x v="0"/>
    <x v="0"/>
  </r>
  <r>
    <n v="631"/>
    <n v="4076"/>
    <n v="0"/>
    <s v="Elysium"/>
    <x v="19"/>
    <s v="37.14N, 148.66E"/>
    <n v="2066"/>
    <n v="2068"/>
    <n v="2"/>
    <x v="0"/>
    <x v="0"/>
  </r>
  <r>
    <n v="212"/>
    <n v="1010"/>
    <n v="0"/>
    <s v="Diacria"/>
    <x v="12"/>
    <s v="27.80N, 160.30E"/>
    <n v="2063"/>
    <n v="2067"/>
    <n v="4"/>
    <x v="0"/>
    <x v="0"/>
  </r>
  <r>
    <n v="572"/>
    <n v="3461"/>
    <n v="0"/>
    <s v="Arabia"/>
    <x v="11"/>
    <s v="5.89N, 39.91E"/>
    <n v="2053"/>
    <n v="2055"/>
    <n v="2"/>
    <x v="0"/>
    <x v="0"/>
  </r>
  <r>
    <n v="11"/>
    <n v="9985"/>
    <n v="9985"/>
    <s v="Thaumasia"/>
    <x v="74"/>
    <s v="29.82S, 66.01W"/>
    <n v="2068"/>
    <n v="2071"/>
    <n v="3"/>
    <x v="1"/>
    <x v="1"/>
  </r>
  <r>
    <n v="221"/>
    <n v="7512"/>
    <n v="0"/>
    <s v="Coprates"/>
    <x v="74"/>
    <s v="29.82S, 66.01W"/>
    <n v="2068"/>
    <n v="2070"/>
    <n v="2"/>
    <x v="1"/>
    <x v="1"/>
  </r>
  <r>
    <n v="241"/>
    <n v="2324"/>
    <n v="0"/>
    <s v="Mare Acidalium"/>
    <x v="1"/>
    <s v="27.30N, 17.48W"/>
    <n v="2065"/>
    <n v="2067"/>
    <n v="2"/>
    <x v="0"/>
    <x v="0"/>
  </r>
  <r>
    <n v="103"/>
    <n v="13054"/>
    <n v="0"/>
    <s v="Cebrenia"/>
    <x v="39"/>
    <s v="22.61N, 142.82E"/>
    <n v="2064"/>
    <n v="2065"/>
    <n v="1"/>
    <x v="0"/>
    <x v="0"/>
  </r>
  <r>
    <n v="22"/>
    <n v="2054"/>
    <n v="2054"/>
    <s v="Cebrenia"/>
    <x v="59"/>
    <s v="24.45N, 112.91E"/>
    <n v="2060"/>
    <n v="2062"/>
    <n v="2"/>
    <x v="0"/>
    <x v="0"/>
  </r>
  <r>
    <n v="264"/>
    <n v="3764"/>
    <n v="0"/>
    <s v="Phaethontis"/>
    <x v="35"/>
    <s v="23.80S, 156.02W"/>
    <n v="2053"/>
    <n v="2056"/>
    <n v="3"/>
    <x v="1"/>
    <x v="1"/>
  </r>
  <r>
    <n v="96"/>
    <n v="883"/>
    <n v="883"/>
    <s v="Mare Tyrrhenum"/>
    <x v="75"/>
    <s v="48.97S, 86.32E"/>
    <n v="2070"/>
    <n v="2071"/>
    <n v="1"/>
    <x v="1"/>
    <x v="1"/>
  </r>
  <r>
    <n v="106"/>
    <n v="7752"/>
    <n v="0"/>
    <s v="Arcadia"/>
    <x v="77"/>
    <s v="79.27N, 111.64W"/>
    <n v="2062"/>
    <n v="2064"/>
    <n v="2"/>
    <x v="0"/>
    <x v="0"/>
  </r>
  <r>
    <n v="307"/>
    <n v="6006"/>
    <n v="0"/>
    <s v="Argyre"/>
    <x v="42"/>
    <s v="43.20S, 21.89W"/>
    <n v="2051"/>
    <n v="2054"/>
    <n v="3"/>
    <x v="1"/>
    <x v="1"/>
  </r>
  <r>
    <n v="103"/>
    <n v="22220"/>
    <n v="0"/>
    <s v="Cebrenia"/>
    <x v="3"/>
    <s v="47.43N, 160.74E"/>
    <n v="2056"/>
    <n v="2057"/>
    <n v="1"/>
    <x v="0"/>
    <x v="0"/>
  </r>
  <r>
    <n v="15"/>
    <n v="629"/>
    <n v="629"/>
    <s v="Iapygia"/>
    <x v="47"/>
    <s v="6.43S, 95.96E"/>
    <n v="2070"/>
    <n v="2073"/>
    <n v="3"/>
    <x v="1"/>
    <x v="1"/>
  </r>
  <r>
    <n v="175"/>
    <n v="4731"/>
    <n v="0"/>
    <s v="Cebrenia"/>
    <x v="4"/>
    <s v="53.93N, 163.34E"/>
    <n v="2071"/>
    <n v="2072"/>
    <n v="1"/>
    <x v="0"/>
    <x v="0"/>
  </r>
  <r>
    <n v="96"/>
    <n v="101649"/>
    <n v="101649"/>
    <s v="Mare Boreum"/>
    <x v="60"/>
    <s v="56.07N, 79.63E"/>
    <n v="2069"/>
    <n v="2072"/>
    <n v="3"/>
    <x v="0"/>
    <x v="0"/>
  </r>
  <r>
    <n v="54"/>
    <n v="8255"/>
    <n v="8255"/>
    <s v="Margaritifer Sinus"/>
    <x v="98"/>
    <s v="30.54S, 24.75W"/>
    <n v="2066"/>
    <n v="2069"/>
    <n v="3"/>
    <x v="1"/>
    <x v="1"/>
  </r>
  <r>
    <n v="147"/>
    <n v="11771"/>
    <n v="0"/>
    <s v="Mare Acidalium"/>
    <x v="1"/>
    <s v="27.30N, 17.48W"/>
    <n v="2065"/>
    <n v="2069"/>
    <n v="4"/>
    <x v="0"/>
    <x v="0"/>
  </r>
  <r>
    <n v="34"/>
    <n v="3022"/>
    <n v="3022"/>
    <s v="Cebrenia"/>
    <x v="36"/>
    <s v="77.71N, 148.53E"/>
    <n v="2052"/>
    <n v="2054"/>
    <n v="2"/>
    <x v="0"/>
    <x v="0"/>
  </r>
  <r>
    <n v="163"/>
    <n v="4563"/>
    <n v="0"/>
    <s v="Oxia Palus"/>
    <x v="61"/>
    <s v="17.63S, 13.01W"/>
    <n v="2054"/>
    <n v="2059"/>
    <n v="5"/>
    <x v="0"/>
    <x v="1"/>
  </r>
  <r>
    <n v="702"/>
    <n v="3612"/>
    <n v="0"/>
    <s v="Thaumasia"/>
    <x v="44"/>
    <s v="39.82S, 96.42W"/>
    <n v="2059"/>
    <n v="2068"/>
    <n v="9"/>
    <x v="1"/>
    <x v="1"/>
  </r>
  <r>
    <n v="128"/>
    <n v="9366"/>
    <n v="0"/>
    <s v="Argyre"/>
    <x v="42"/>
    <s v="43.20S, 21.89W"/>
    <n v="2051"/>
    <n v="2054"/>
    <n v="3"/>
    <x v="1"/>
    <x v="1"/>
  </r>
  <r>
    <n v="45"/>
    <n v="4731"/>
    <n v="4731"/>
    <s v="Mare Australe"/>
    <x v="17"/>
    <s v="63.27S, 66.46W"/>
    <n v="2058"/>
    <n v="2059"/>
    <n v="1"/>
    <x v="1"/>
    <x v="1"/>
  </r>
  <r>
    <n v="61"/>
    <n v="11382"/>
    <n v="11382"/>
    <s v="Casius"/>
    <x v="28"/>
    <s v="64.61N, 131.25E"/>
    <n v="2064"/>
    <n v="2070"/>
    <n v="6"/>
    <x v="0"/>
    <x v="0"/>
  </r>
  <r>
    <n v="103"/>
    <n v="31157"/>
    <n v="0"/>
    <s v="Mare Boreum"/>
    <x v="77"/>
    <s v="79.27N, 111.64W"/>
    <n v="2062"/>
    <n v="2062"/>
    <n v="0"/>
    <x v="0"/>
    <x v="0"/>
  </r>
  <r>
    <n v="1057"/>
    <n v="15109"/>
    <n v="0"/>
    <s v="Aeolis"/>
    <x v="51"/>
    <s v="25.21S, 169.35E"/>
    <n v="2055"/>
    <n v="2056"/>
    <n v="1"/>
    <x v="1"/>
    <x v="1"/>
  </r>
  <r>
    <n v="117"/>
    <n v="7279"/>
    <n v="0"/>
    <s v="Aeolis"/>
    <x v="51"/>
    <s v="25.21S, 169.35E"/>
    <n v="2055"/>
    <n v="2058"/>
    <n v="3"/>
    <x v="1"/>
    <x v="1"/>
  </r>
  <r>
    <n v="70"/>
    <n v="5436"/>
    <n v="5436"/>
    <s v="Casius"/>
    <x v="28"/>
    <s v="64.61N, 131.25E"/>
    <n v="2064"/>
    <n v="2071"/>
    <n v="7"/>
    <x v="0"/>
    <x v="0"/>
  </r>
  <r>
    <n v="59"/>
    <n v="13054"/>
    <n v="13054"/>
    <s v="Iapygia"/>
    <x v="47"/>
    <s v="6.43S, 95.96E"/>
    <n v="2070"/>
    <n v="2075"/>
    <n v="5"/>
    <x v="1"/>
    <x v="1"/>
  </r>
  <r>
    <n v="57"/>
    <n v="13054"/>
    <n v="13054"/>
    <s v="Mare Boreum"/>
    <x v="73"/>
    <s v="77.71N, 179.82E"/>
    <n v="2067"/>
    <n v="2068"/>
    <n v="1"/>
    <x v="0"/>
    <x v="0"/>
  </r>
  <r>
    <n v="77"/>
    <n v="7512"/>
    <n v="7512"/>
    <s v="Tharsis"/>
    <x v="55"/>
    <s v="9.63N, 121.52W"/>
    <n v="2065"/>
    <n v="2069"/>
    <n v="4"/>
    <x v="0"/>
    <x v="0"/>
  </r>
  <r>
    <n v="90"/>
    <n v="5812"/>
    <n v="5812"/>
    <s v="Oxia Palus"/>
    <x v="67"/>
    <s v="18.71N, 17.14W"/>
    <n v="2053"/>
    <n v="2055"/>
    <n v="2"/>
    <x v="0"/>
    <x v="0"/>
  </r>
  <r>
    <n v="77"/>
    <n v="84631"/>
    <n v="84631"/>
    <s v="Argyre"/>
    <x v="32"/>
    <s v="56.96S, 5.44W"/>
    <n v="2068"/>
    <n v="2069"/>
    <n v="1"/>
    <x v="1"/>
    <x v="1"/>
  </r>
  <r>
    <n v="196"/>
    <n v="4076"/>
    <n v="0"/>
    <s v="Eridania"/>
    <x v="33"/>
    <s v="46.81S, 143.88E"/>
    <n v="2066"/>
    <n v="2068"/>
    <n v="2"/>
    <x v="1"/>
    <x v="1"/>
  </r>
  <r>
    <n v="93"/>
    <n v="12178"/>
    <n v="12178"/>
    <s v="Amenthes"/>
    <x v="8"/>
    <s v="18.24N, 120.68E"/>
    <n v="2073"/>
    <n v="2075"/>
    <n v="2"/>
    <x v="0"/>
    <x v="0"/>
  </r>
  <r>
    <n v="39"/>
    <n v="19313"/>
    <n v="19313"/>
    <s v="Ismenius Lacus"/>
    <x v="14"/>
    <s v="66.19N, 33.82E"/>
    <n v="2063"/>
    <n v="2064"/>
    <n v="1"/>
    <x v="0"/>
    <x v="0"/>
  </r>
  <r>
    <n v="702"/>
    <n v="756"/>
    <n v="0"/>
    <s v="Casius"/>
    <x v="0"/>
    <s v="21.27N, 90.13E"/>
    <n v="2054"/>
    <n v="2059"/>
    <n v="5"/>
    <x v="0"/>
    <x v="0"/>
  </r>
  <r>
    <n v="7"/>
    <n v="33322"/>
    <n v="33322"/>
    <s v="Mare Boreum"/>
    <x v="28"/>
    <s v="64.61N, 131.25E"/>
    <n v="2064"/>
    <n v="2071"/>
    <n v="7"/>
    <x v="0"/>
    <x v="0"/>
  </r>
  <r>
    <n v="93"/>
    <n v="4563"/>
    <n v="4563"/>
    <s v="Margaritifer Sinus"/>
    <x v="61"/>
    <s v="17.63S, 13.01W"/>
    <n v="2054"/>
    <n v="2057"/>
    <n v="3"/>
    <x v="1"/>
    <x v="1"/>
  </r>
  <r>
    <n v="292"/>
    <n v="5622"/>
    <n v="0"/>
    <s v="Thaumasia"/>
    <x v="74"/>
    <s v="29.82S, 66.01W"/>
    <n v="2068"/>
    <n v="2070"/>
    <n v="2"/>
    <x v="1"/>
    <x v="1"/>
  </r>
  <r>
    <n v="631"/>
    <n v="7052"/>
    <n v="0"/>
    <s v="Mare Australe"/>
    <x v="10"/>
    <s v="59.92S, 179.01W"/>
    <n v="2062"/>
    <n v="2064"/>
    <n v="2"/>
    <x v="1"/>
    <x v="1"/>
  </r>
  <r>
    <n v="113"/>
    <n v="33322"/>
    <n v="0"/>
    <s v="Mare Australe"/>
    <x v="2"/>
    <s v="74.62S, 100.08E"/>
    <n v="2054"/>
    <n v="2058"/>
    <n v="4"/>
    <x v="1"/>
    <x v="1"/>
  </r>
  <r>
    <n v="14"/>
    <n v="11382"/>
    <n v="11382"/>
    <s v="Mare Boreum"/>
    <x v="31"/>
    <s v="66.67N, 93.37W"/>
    <n v="2059"/>
    <n v="2065"/>
    <n v="6"/>
    <x v="0"/>
    <x v="0"/>
  </r>
  <r>
    <n v="48"/>
    <n v="4902"/>
    <n v="4902"/>
    <s v="Iapygia"/>
    <x v="47"/>
    <s v="6.43S, 95.96E"/>
    <n v="2070"/>
    <n v="2074"/>
    <n v="4"/>
    <x v="1"/>
    <x v="1"/>
  </r>
  <r>
    <n v="447"/>
    <n v="1138"/>
    <n v="0"/>
    <s v="Elysium"/>
    <x v="23"/>
    <s v="17.54N, 149.60E"/>
    <n v="2067"/>
    <n v="2071"/>
    <n v="4"/>
    <x v="0"/>
    <x v="0"/>
  </r>
  <r>
    <n v="72"/>
    <n v="4731"/>
    <n v="4731"/>
    <s v="Mare Boreum"/>
    <x v="14"/>
    <s v="66.19N, 33.82E"/>
    <n v="2063"/>
    <n v="2067"/>
    <n v="4"/>
    <x v="0"/>
    <x v="0"/>
  </r>
  <r>
    <n v="264"/>
    <n v="2461"/>
    <n v="0"/>
    <s v="Phoenicis Lacus"/>
    <x v="5"/>
    <s v="6.41S, 116.10W"/>
    <n v="2055"/>
    <n v="2057"/>
    <n v="2"/>
    <x v="1"/>
    <x v="1"/>
  </r>
  <r>
    <n v="100"/>
    <n v="883"/>
    <n v="883"/>
    <s v="Casius"/>
    <x v="0"/>
    <s v="21.27N, 90.13E"/>
    <n v="2054"/>
    <n v="2062"/>
    <n v="8"/>
    <x v="0"/>
    <x v="0"/>
  </r>
  <r>
    <n v="196"/>
    <n v="6832"/>
    <n v="0"/>
    <s v="Mare Tyrrhenum"/>
    <x v="9"/>
    <s v="11.90N, 119.49E"/>
    <n v="2050"/>
    <n v="2058"/>
    <n v="8"/>
    <x v="1"/>
    <x v="0"/>
  </r>
  <r>
    <n v="47"/>
    <n v="19313"/>
    <n v="19313"/>
    <s v="Mare Australe"/>
    <x v="2"/>
    <s v="74.62S, 100.08E"/>
    <n v="2054"/>
    <n v="2062"/>
    <n v="8"/>
    <x v="1"/>
    <x v="1"/>
  </r>
  <r>
    <n v="65"/>
    <n v="3313"/>
    <n v="3313"/>
    <s v="Aeolis"/>
    <x v="6"/>
    <s v="42.36S, 157.15E"/>
    <n v="2068"/>
    <n v="2069"/>
    <n v="1"/>
    <x v="1"/>
    <x v="1"/>
  </r>
  <r>
    <n v="524"/>
    <n v="3612"/>
    <n v="0"/>
    <s v="Aeolis"/>
    <x v="51"/>
    <s v="25.21S, 169.35E"/>
    <n v="2055"/>
    <n v="2056"/>
    <n v="1"/>
    <x v="1"/>
    <x v="1"/>
  </r>
  <r>
    <n v="109"/>
    <n v="13054"/>
    <n v="0"/>
    <s v="Mare Tyrrhenum"/>
    <x v="53"/>
    <s v="28.90S, 98.55E"/>
    <n v="2073"/>
    <n v="2076"/>
    <n v="3"/>
    <x v="1"/>
    <x v="1"/>
  </r>
  <r>
    <n v="252"/>
    <n v="6618"/>
    <n v="0"/>
    <s v="Mare Australe"/>
    <x v="84"/>
    <s v="58.80S, 113.46W"/>
    <n v="2065"/>
    <n v="2067"/>
    <n v="2"/>
    <x v="1"/>
    <x v="1"/>
  </r>
  <r>
    <n v="157"/>
    <n v="5255"/>
    <n v="0"/>
    <s v="Mare Tyrrhenum"/>
    <x v="9"/>
    <s v="11.90N, 119.49E"/>
    <n v="2050"/>
    <n v="2051"/>
    <n v="1"/>
    <x v="1"/>
    <x v="0"/>
  </r>
  <r>
    <n v="100"/>
    <n v="6832"/>
    <n v="6832"/>
    <s v="Phoenicis Lacus"/>
    <x v="55"/>
    <s v="9.63N, 121.52W"/>
    <n v="2065"/>
    <n v="2072"/>
    <n v="7"/>
    <x v="1"/>
    <x v="0"/>
  </r>
  <r>
    <n v="37"/>
    <n v="8791"/>
    <n v="8791"/>
    <s v="Phaethontis"/>
    <x v="37"/>
    <s v="33.88S, 148.04W"/>
    <n v="2058"/>
    <n v="2061"/>
    <n v="3"/>
    <x v="1"/>
    <x v="1"/>
  </r>
  <r>
    <n v="100"/>
    <n v="8000"/>
    <n v="8000"/>
    <s v="Mare Australe"/>
    <x v="21"/>
    <s v="70.62S, 159.12W"/>
    <n v="2065"/>
    <n v="2068"/>
    <n v="3"/>
    <x v="1"/>
    <x v="1"/>
  </r>
  <r>
    <n v="389"/>
    <n v="2324"/>
    <n v="0"/>
    <s v="Coprates"/>
    <x v="74"/>
    <s v="29.82S, 66.01W"/>
    <n v="2068"/>
    <n v="2070"/>
    <n v="2"/>
    <x v="1"/>
    <x v="1"/>
  </r>
  <r>
    <n v="124"/>
    <n v="3167"/>
    <n v="0"/>
    <s v="Eridania"/>
    <x v="33"/>
    <s v="46.81S, 143.88E"/>
    <n v="2066"/>
    <n v="2070"/>
    <n v="4"/>
    <x v="1"/>
    <x v="1"/>
  </r>
  <r>
    <n v="163"/>
    <n v="17718"/>
    <n v="0"/>
    <s v="Cebrenia"/>
    <x v="28"/>
    <s v="64.61N, 131.25E"/>
    <n v="2064"/>
    <n v="2067"/>
    <n v="3"/>
    <x v="0"/>
    <x v="0"/>
  </r>
  <r>
    <n v="22"/>
    <n v="2188"/>
    <n v="2188"/>
    <s v="Coprates"/>
    <x v="20"/>
    <s v="35.35S, 72.67W"/>
    <n v="2067"/>
    <n v="2069"/>
    <n v="2"/>
    <x v="1"/>
    <x v="1"/>
  </r>
  <r>
    <n v="447"/>
    <n v="6006"/>
    <n v="0"/>
    <s v="Memnonia"/>
    <x v="35"/>
    <s v="23.80S, 156.02W"/>
    <n v="2053"/>
    <n v="2057"/>
    <n v="4"/>
    <x v="1"/>
    <x v="1"/>
  </r>
  <r>
    <n v="85"/>
    <n v="101649"/>
    <n v="101649"/>
    <s v="Mare Boreum"/>
    <x v="77"/>
    <s v="79.27N, 111.64W"/>
    <n v="2062"/>
    <n v="2063"/>
    <n v="1"/>
    <x v="0"/>
    <x v="0"/>
  </r>
  <r>
    <n v="631"/>
    <n v="5812"/>
    <n v="0"/>
    <s v="Sinus Sabaeus"/>
    <x v="69"/>
    <s v="3.33S, 27.57E"/>
    <n v="2065"/>
    <n v="2068"/>
    <n v="3"/>
    <x v="1"/>
    <x v="1"/>
  </r>
  <r>
    <n v="157"/>
    <n v="6409"/>
    <n v="0"/>
    <s v="Sinus Sabaeus"/>
    <x v="11"/>
    <s v="5.89N, 39.91E"/>
    <n v="2053"/>
    <n v="2056"/>
    <n v="3"/>
    <x v="1"/>
    <x v="0"/>
  </r>
  <r>
    <n v="47"/>
    <n v="5436"/>
    <n v="5436"/>
    <s v="Margaritifer Sinus"/>
    <x v="61"/>
    <s v="17.63S, 13.01W"/>
    <n v="2054"/>
    <n v="2059"/>
    <n v="5"/>
    <x v="1"/>
    <x v="1"/>
  </r>
  <r>
    <n v="181"/>
    <n v="1396"/>
    <n v="0"/>
    <s v="Mare Australe"/>
    <x v="2"/>
    <s v="74.62S, 100.08E"/>
    <n v="2054"/>
    <n v="2063"/>
    <n v="9"/>
    <x v="1"/>
    <x v="1"/>
  </r>
  <r>
    <n v="142"/>
    <n v="3313"/>
    <n v="0"/>
    <s v="Amenthes"/>
    <x v="59"/>
    <s v="24.45N, 112.91E"/>
    <n v="2060"/>
    <n v="2064"/>
    <n v="4"/>
    <x v="0"/>
    <x v="0"/>
  </r>
  <r>
    <n v="82"/>
    <n v="4902"/>
    <n v="4902"/>
    <s v="Phaethontis"/>
    <x v="71"/>
    <s v="61.39S, 157.42W"/>
    <n v="2070"/>
    <n v="2074"/>
    <n v="4"/>
    <x v="1"/>
    <x v="1"/>
  </r>
  <r>
    <n v="61"/>
    <n v="5812"/>
    <n v="5812"/>
    <s v="Margaritifer Sinus"/>
    <x v="42"/>
    <s v="43.20S, 21.89W"/>
    <n v="2051"/>
    <n v="2054"/>
    <n v="3"/>
    <x v="1"/>
    <x v="1"/>
  </r>
  <r>
    <n v="175"/>
    <n v="9366"/>
    <n v="0"/>
    <s v="Arabia"/>
    <x v="18"/>
    <s v="4.88N, 63.43E"/>
    <n v="2051"/>
    <n v="2060"/>
    <n v="9"/>
    <x v="0"/>
    <x v="0"/>
  </r>
  <r>
    <n v="212"/>
    <n v="3764"/>
    <n v="0"/>
    <s v="Phoenicis Lacus"/>
    <x v="41"/>
    <s v="8.80N, 79.73W"/>
    <n v="2067"/>
    <n v="2072"/>
    <n v="5"/>
    <x v="1"/>
    <x v="0"/>
  </r>
  <r>
    <n v="241"/>
    <n v="26004"/>
    <n v="0"/>
    <s v="Phaethontis"/>
    <x v="10"/>
    <s v="59.92S, 179.01W"/>
    <n v="2062"/>
    <n v="2066"/>
    <n v="4"/>
    <x v="1"/>
    <x v="1"/>
  </r>
  <r>
    <n v="113"/>
    <n v="3461"/>
    <n v="0"/>
    <s v="Casius"/>
    <x v="9"/>
    <s v="11.90N, 119.49E"/>
    <n v="2050"/>
    <n v="2053"/>
    <n v="3"/>
    <x v="0"/>
    <x v="0"/>
  </r>
  <r>
    <n v="61"/>
    <n v="3461"/>
    <n v="3461"/>
    <s v="Oxia Palus"/>
    <x v="67"/>
    <s v="18.71N, 17.14W"/>
    <n v="2053"/>
    <n v="2055"/>
    <n v="2"/>
    <x v="0"/>
    <x v="0"/>
  </r>
  <r>
    <n v="45"/>
    <n v="6205"/>
    <n v="6205"/>
    <s v="Eridania"/>
    <x v="6"/>
    <s v="42.36S, 157.15E"/>
    <n v="2068"/>
    <n v="2071"/>
    <n v="3"/>
    <x v="1"/>
    <x v="1"/>
  </r>
  <r>
    <n v="252"/>
    <n v="5812"/>
    <n v="0"/>
    <s v="Mare Australe"/>
    <x v="13"/>
    <s v="68.17S, 21.83W"/>
    <n v="2069"/>
    <n v="2073"/>
    <n v="4"/>
    <x v="1"/>
    <x v="1"/>
  </r>
  <r>
    <n v="90"/>
    <n v="9670"/>
    <n v="9670"/>
    <s v="Mare Australe"/>
    <x v="54"/>
    <s v="65.07S, 96.09W"/>
    <n v="2072"/>
    <n v="2077"/>
    <n v="5"/>
    <x v="1"/>
    <x v="1"/>
  </r>
  <r>
    <n v="231"/>
    <n v="6832"/>
    <n v="0"/>
    <s v="Amenthes"/>
    <x v="56"/>
    <s v="14.31N, 112.28E"/>
    <n v="2065"/>
    <n v="2068"/>
    <n v="3"/>
    <x v="0"/>
    <x v="0"/>
  </r>
  <r>
    <n v="169"/>
    <n v="2739"/>
    <n v="0"/>
    <s v="Hellas"/>
    <x v="30"/>
    <s v="51.10S, 71.36E"/>
    <n v="2056"/>
    <n v="2059"/>
    <n v="3"/>
    <x v="1"/>
    <x v="1"/>
  </r>
  <r>
    <n v="88"/>
    <n v="3919"/>
    <n v="3919"/>
    <s v="Mare Australe"/>
    <x v="17"/>
    <s v="63.27S, 66.46W"/>
    <n v="2058"/>
    <n v="2061"/>
    <n v="3"/>
    <x v="1"/>
    <x v="1"/>
  </r>
  <r>
    <n v="47"/>
    <n v="16330"/>
    <n v="16330"/>
    <s v="Argyre"/>
    <x v="20"/>
    <s v="35.35S, 72.67W"/>
    <n v="2067"/>
    <n v="2069"/>
    <n v="2"/>
    <x v="1"/>
    <x v="1"/>
  </r>
  <r>
    <n v="277"/>
    <n v="3612"/>
    <n v="0"/>
    <s v="Eridania"/>
    <x v="10"/>
    <s v="59.92S, 179.01W"/>
    <n v="2062"/>
    <n v="2067"/>
    <n v="5"/>
    <x v="1"/>
    <x v="1"/>
  </r>
  <r>
    <n v="204"/>
    <n v="10313"/>
    <n v="0"/>
    <s v="Mare Boreum"/>
    <x v="63"/>
    <s v="47.84N, 169.44E"/>
    <n v="2072"/>
    <n v="2075"/>
    <n v="3"/>
    <x v="0"/>
    <x v="0"/>
  </r>
  <r>
    <n v="15"/>
    <n v="9074"/>
    <n v="9074"/>
    <s v="Mare Boreum"/>
    <x v="77"/>
    <s v="79.27N, 111.64W"/>
    <n v="2062"/>
    <n v="2063"/>
    <n v="1"/>
    <x v="0"/>
    <x v="0"/>
  </r>
  <r>
    <n v="365"/>
    <n v="2461"/>
    <n v="0"/>
    <s v="Cebrenia"/>
    <x v="63"/>
    <s v="47.84N, 169.44E"/>
    <n v="2072"/>
    <n v="2076"/>
    <n v="4"/>
    <x v="0"/>
    <x v="0"/>
  </r>
  <r>
    <n v="106"/>
    <n v="1526"/>
    <n v="0"/>
    <s v="Hellas"/>
    <x v="53"/>
    <s v="28.90S, 98.55E"/>
    <n v="2073"/>
    <n v="2077"/>
    <n v="4"/>
    <x v="1"/>
    <x v="1"/>
  </r>
  <r>
    <n v="96"/>
    <n v="10313"/>
    <n v="10313"/>
    <s v="Eridania"/>
    <x v="57"/>
    <s v="41.83S, 120.38E"/>
    <n v="2068"/>
    <n v="2069"/>
    <n v="1"/>
    <x v="1"/>
    <x v="1"/>
  </r>
  <r>
    <n v="103"/>
    <n v="756"/>
    <n v="0"/>
    <s v="Thaumasia"/>
    <x v="50"/>
    <s v="29.49S, 118.42W"/>
    <n v="2071"/>
    <n v="2072"/>
    <n v="1"/>
    <x v="1"/>
    <x v="1"/>
  </r>
  <r>
    <n v="12"/>
    <n v="9074"/>
    <n v="9074"/>
    <s v="Argyre"/>
    <x v="98"/>
    <s v="30.54S, 24.75W"/>
    <n v="2066"/>
    <n v="2067"/>
    <n v="1"/>
    <x v="1"/>
    <x v="1"/>
  </r>
  <r>
    <n v="48"/>
    <n v="5255"/>
    <n v="5255"/>
    <s v="Elysium"/>
    <x v="19"/>
    <s v="37.14N, 148.66E"/>
    <n v="2066"/>
    <n v="2070"/>
    <n v="4"/>
    <x v="0"/>
    <x v="0"/>
  </r>
  <r>
    <n v="212"/>
    <n v="101649"/>
    <n v="0"/>
    <s v="Mare Boreum"/>
    <x v="27"/>
    <s v="69.41N, 168.67E"/>
    <n v="2069"/>
    <n v="2072"/>
    <n v="3"/>
    <x v="0"/>
    <x v="0"/>
  </r>
  <r>
    <n v="264"/>
    <n v="11011"/>
    <n v="0"/>
    <s v="Mare Boreum"/>
    <x v="14"/>
    <s v="66.19N, 33.82E"/>
    <n v="2063"/>
    <n v="2069"/>
    <n v="6"/>
    <x v="0"/>
    <x v="0"/>
  </r>
  <r>
    <n v="15"/>
    <n v="3612"/>
    <n v="3612"/>
    <s v="Iapygia"/>
    <x v="47"/>
    <s v="6.43S, 95.96E"/>
    <n v="2070"/>
    <n v="2073"/>
    <n v="3"/>
    <x v="1"/>
    <x v="1"/>
  </r>
  <r>
    <n v="41"/>
    <n v="7752"/>
    <n v="7752"/>
    <s v="Aeolis"/>
    <x v="65"/>
    <s v="23.56S, 147.94E"/>
    <n v="2062"/>
    <n v="2063"/>
    <n v="1"/>
    <x v="1"/>
    <x v="1"/>
  </r>
  <r>
    <n v="11"/>
    <n v="1920"/>
    <n v="1920"/>
    <s v="Ismenius Lacus"/>
    <x v="38"/>
    <s v="34.38N, 12.41E"/>
    <n v="2070"/>
    <n v="2076"/>
    <n v="6"/>
    <x v="0"/>
    <x v="0"/>
  </r>
  <r>
    <n v="482"/>
    <n v="6006"/>
    <n v="0"/>
    <s v="Lunae Palus"/>
    <x v="41"/>
    <s v="8.80N, 79.73W"/>
    <n v="2067"/>
    <n v="2068"/>
    <n v="1"/>
    <x v="0"/>
    <x v="0"/>
  </r>
  <r>
    <n v="212"/>
    <n v="1788"/>
    <n v="0"/>
    <s v="Arabia"/>
    <x v="11"/>
    <s v="5.89N, 39.91E"/>
    <n v="2053"/>
    <n v="2055"/>
    <n v="2"/>
    <x v="0"/>
    <x v="0"/>
  </r>
  <r>
    <n v="631"/>
    <n v="12178"/>
    <n v="0"/>
    <s v="Thaumasia"/>
    <x v="44"/>
    <s v="39.82S, 96.42W"/>
    <n v="2059"/>
    <n v="2067"/>
    <n v="8"/>
    <x v="1"/>
    <x v="1"/>
  </r>
  <r>
    <n v="106"/>
    <n v="3461"/>
    <n v="0"/>
    <s v="Amenthes"/>
    <x v="76"/>
    <s v="10.83N, 133.81E"/>
    <n v="2061"/>
    <n v="2062"/>
    <n v="1"/>
    <x v="0"/>
    <x v="0"/>
  </r>
  <r>
    <n v="24"/>
    <n v="2739"/>
    <n v="2739"/>
    <s v="Thaumasia"/>
    <x v="44"/>
    <s v="39.82S, 96.42W"/>
    <n v="2059"/>
    <n v="2062"/>
    <n v="3"/>
    <x v="1"/>
    <x v="1"/>
  </r>
  <r>
    <n v="631"/>
    <n v="8791"/>
    <n v="0"/>
    <s v="Phoenicis Lacus"/>
    <x v="55"/>
    <s v="9.63N, 121.52W"/>
    <n v="2065"/>
    <n v="2067"/>
    <n v="2"/>
    <x v="1"/>
    <x v="0"/>
  </r>
  <r>
    <n v="252"/>
    <n v="1920"/>
    <n v="0"/>
    <s v="Cebrenia"/>
    <x v="19"/>
    <s v="37.14N, 148.66E"/>
    <n v="2066"/>
    <n v="2071"/>
    <n v="5"/>
    <x v="0"/>
    <x v="0"/>
  </r>
  <r>
    <n v="307"/>
    <n v="5436"/>
    <n v="0"/>
    <s v="Tharsis"/>
    <x v="55"/>
    <s v="9.63N, 121.52W"/>
    <n v="2065"/>
    <n v="2073"/>
    <n v="8"/>
    <x v="0"/>
    <x v="0"/>
  </r>
  <r>
    <n v="147"/>
    <n v="17000"/>
    <n v="0"/>
    <s v="Cebrenia"/>
    <x v="27"/>
    <s v="69.41N, 168.67E"/>
    <n v="2069"/>
    <n v="2075"/>
    <n v="6"/>
    <x v="0"/>
    <x v="0"/>
  </r>
  <r>
    <n v="1270"/>
    <n v="5255"/>
    <n v="0"/>
    <s v="Diacria"/>
    <x v="95"/>
    <s v="53.64N, 159.28W"/>
    <n v="2067"/>
    <n v="2068"/>
    <n v="1"/>
    <x v="0"/>
    <x v="0"/>
  </r>
  <r>
    <n v="124"/>
    <n v="4235"/>
    <n v="0"/>
    <s v="Syrtis Major"/>
    <x v="18"/>
    <s v="4.88N, 63.43E"/>
    <n v="2051"/>
    <n v="2056"/>
    <n v="5"/>
    <x v="0"/>
    <x v="0"/>
  </r>
  <r>
    <n v="36"/>
    <n v="2880"/>
    <n v="2880"/>
    <s v="Thaumasia"/>
    <x v="54"/>
    <s v="65.07S, 96.09W"/>
    <n v="2072"/>
    <n v="2074"/>
    <n v="2"/>
    <x v="1"/>
    <x v="1"/>
  </r>
  <r>
    <n v="50"/>
    <n v="2880"/>
    <n v="2880"/>
    <s v="Casius"/>
    <x v="60"/>
    <s v="56.07N, 79.63E"/>
    <n v="2069"/>
    <n v="2070"/>
    <n v="1"/>
    <x v="0"/>
    <x v="0"/>
  </r>
  <r>
    <n v="15"/>
    <n v="6832"/>
    <n v="6832"/>
    <s v="Noachis"/>
    <x v="30"/>
    <s v="51.10S, 71.36E"/>
    <n v="2056"/>
    <n v="2059"/>
    <n v="3"/>
    <x v="1"/>
    <x v="1"/>
  </r>
  <r>
    <n v="252"/>
    <n v="2054"/>
    <n v="0"/>
    <s v="Margaritifer Sinus"/>
    <x v="42"/>
    <s v="43.20S, 21.89W"/>
    <n v="2051"/>
    <n v="2056"/>
    <n v="5"/>
    <x v="1"/>
    <x v="1"/>
  </r>
  <r>
    <n v="188"/>
    <n v="15700"/>
    <n v="0"/>
    <s v="Mare Boreum"/>
    <x v="29"/>
    <s v="75.84N, 122.24E"/>
    <n v="2071"/>
    <n v="2073"/>
    <n v="2"/>
    <x v="0"/>
    <x v="0"/>
  </r>
  <r>
    <n v="109"/>
    <n v="7279"/>
    <n v="0"/>
    <s v="Hellas"/>
    <x v="40"/>
    <s v="48.99S, 67.17E"/>
    <n v="2054"/>
    <n v="2059"/>
    <n v="5"/>
    <x v="1"/>
    <x v="1"/>
  </r>
  <r>
    <n v="1270"/>
    <n v="35789"/>
    <n v="0"/>
    <s v="Diacria"/>
    <x v="95"/>
    <s v="53.64N, 159.28W"/>
    <n v="2067"/>
    <n v="2068"/>
    <n v="1"/>
    <x v="0"/>
    <x v="0"/>
  </r>
  <r>
    <n v="905"/>
    <n v="63326"/>
    <n v="0"/>
    <s v="Thaumasia"/>
    <x v="17"/>
    <s v="63.27S, 66.46W"/>
    <n v="2058"/>
    <n v="2059"/>
    <n v="1"/>
    <x v="1"/>
    <x v="1"/>
  </r>
  <r>
    <n v="252"/>
    <n v="11771"/>
    <n v="0"/>
    <s v="Cebrenia"/>
    <x v="63"/>
    <s v="47.84N, 169.44E"/>
    <n v="2072"/>
    <n v="2079"/>
    <n v="7"/>
    <x v="0"/>
    <x v="0"/>
  </r>
  <r>
    <n v="20"/>
    <n v="2188"/>
    <n v="2188"/>
    <s v="Casius"/>
    <x v="68"/>
    <s v="50.51N, 70.01E"/>
    <n v="2049"/>
    <n v="2050"/>
    <n v="1"/>
    <x v="0"/>
    <x v="0"/>
  </r>
  <r>
    <n v="96"/>
    <n v="4076"/>
    <n v="4076"/>
    <s v="Sinus Sabaeus"/>
    <x v="69"/>
    <s v="3.33S, 27.57E"/>
    <n v="2065"/>
    <n v="2066"/>
    <n v="1"/>
    <x v="1"/>
    <x v="1"/>
  </r>
  <r>
    <n v="188"/>
    <n v="2739"/>
    <n v="0"/>
    <s v="Iapygia"/>
    <x v="11"/>
    <s v="5.89N, 39.91E"/>
    <n v="2053"/>
    <n v="2055"/>
    <n v="2"/>
    <x v="1"/>
    <x v="0"/>
  </r>
  <r>
    <n v="117"/>
    <n v="2880"/>
    <n v="0"/>
    <s v="Arabia"/>
    <x v="11"/>
    <s v="5.89N, 39.91E"/>
    <n v="2053"/>
    <n v="2056"/>
    <n v="3"/>
    <x v="0"/>
    <x v="0"/>
  </r>
  <r>
    <n v="24"/>
    <n v="629"/>
    <n v="629"/>
    <s v="Eridania"/>
    <x v="33"/>
    <s v="46.81S, 143.88E"/>
    <n v="2066"/>
    <n v="2072"/>
    <n v="6"/>
    <x v="1"/>
    <x v="1"/>
  </r>
  <r>
    <n v="15"/>
    <n v="3313"/>
    <n v="3313"/>
    <s v="Hellas"/>
    <x v="45"/>
    <s v="43.21S, 109.99E"/>
    <n v="2071"/>
    <n v="2075"/>
    <n v="4"/>
    <x v="1"/>
    <x v="1"/>
  </r>
  <r>
    <n v="142"/>
    <n v="3461"/>
    <n v="0"/>
    <s v="Elysium"/>
    <x v="23"/>
    <s v="17.54N, 149.60E"/>
    <n v="2067"/>
    <n v="2070"/>
    <n v="3"/>
    <x v="0"/>
    <x v="0"/>
  </r>
  <r>
    <n v="45"/>
    <n v="21171"/>
    <n v="21171"/>
    <s v="Thaumasia"/>
    <x v="99"/>
    <s v="44.72S, 102.07W"/>
    <n v="2067"/>
    <n v="2068"/>
    <n v="1"/>
    <x v="1"/>
    <x v="1"/>
  </r>
  <r>
    <n v="344"/>
    <n v="1656"/>
    <n v="0"/>
    <s v="Hellas"/>
    <x v="45"/>
    <s v="43.21S, 109.99E"/>
    <n v="2071"/>
    <n v="2074"/>
    <n v="3"/>
    <x v="1"/>
    <x v="1"/>
  </r>
  <r>
    <n v="88"/>
    <n v="15700"/>
    <n v="15700"/>
    <s v="Phaethontis"/>
    <x v="50"/>
    <s v="29.49S, 118.42W"/>
    <n v="2071"/>
    <n v="2071"/>
    <n v="0"/>
    <x v="1"/>
    <x v="1"/>
  </r>
  <r>
    <n v="1270"/>
    <n v="6832"/>
    <n v="0"/>
    <s v="Tharsis"/>
    <x v="5"/>
    <s v="6.41S, 116.10W"/>
    <n v="2055"/>
    <n v="2058"/>
    <n v="3"/>
    <x v="0"/>
    <x v="1"/>
  </r>
  <r>
    <n v="905"/>
    <n v="15700"/>
    <n v="0"/>
    <s v="Thaumasia"/>
    <x v="54"/>
    <s v="65.07S, 96.09W"/>
    <n v="2072"/>
    <n v="2075"/>
    <n v="3"/>
    <x v="1"/>
    <x v="1"/>
  </r>
  <r>
    <n v="1057"/>
    <n v="3919"/>
    <n v="0"/>
    <s v="Mare Tyrrhenum"/>
    <x v="6"/>
    <s v="42.36S, 157.15E"/>
    <n v="2068"/>
    <n v="2070"/>
    <n v="2"/>
    <x v="1"/>
    <x v="1"/>
  </r>
  <r>
    <n v="75"/>
    <n v="10313"/>
    <n v="10313"/>
    <s v="Hellas"/>
    <x v="25"/>
    <s v="48.64S, 67.03E"/>
    <n v="2067"/>
    <n v="2068"/>
    <n v="1"/>
    <x v="1"/>
    <x v="1"/>
  </r>
  <r>
    <n v="52"/>
    <n v="19313"/>
    <n v="19313"/>
    <s v="Hellas"/>
    <x v="40"/>
    <s v="48.99S, 67.17E"/>
    <n v="2054"/>
    <n v="2057"/>
    <n v="3"/>
    <x v="1"/>
    <x v="1"/>
  </r>
  <r>
    <n v="50"/>
    <n v="883"/>
    <n v="883"/>
    <s v="Phoenicis Lacus"/>
    <x v="41"/>
    <s v="8.80N, 79.73W"/>
    <n v="2067"/>
    <n v="2069"/>
    <n v="2"/>
    <x v="1"/>
    <x v="0"/>
  </r>
  <r>
    <n v="59"/>
    <n v="4235"/>
    <n v="4235"/>
    <s v="Lunae Palus"/>
    <x v="41"/>
    <s v="8.80N, 79.73W"/>
    <n v="2067"/>
    <n v="2070"/>
    <n v="3"/>
    <x v="0"/>
    <x v="0"/>
  </r>
  <r>
    <n v="905"/>
    <n v="17718"/>
    <n v="0"/>
    <s v="Mare Boreum"/>
    <x v="27"/>
    <s v="69.41N, 168.67E"/>
    <n v="2069"/>
    <n v="2072"/>
    <n v="3"/>
    <x v="0"/>
    <x v="0"/>
  </r>
  <r>
    <n v="524"/>
    <n v="20205"/>
    <n v="0"/>
    <s v="Mare Acidalium"/>
    <x v="1"/>
    <s v="27.30N, 17.48W"/>
    <n v="2065"/>
    <n v="2074"/>
    <n v="9"/>
    <x v="0"/>
    <x v="0"/>
  </r>
  <r>
    <n v="572"/>
    <n v="4076"/>
    <n v="0"/>
    <s v="Syrtis Major"/>
    <x v="18"/>
    <s v="4.88N, 63.43E"/>
    <n v="2051"/>
    <n v="2060"/>
    <n v="9"/>
    <x v="0"/>
    <x v="0"/>
  </r>
  <r>
    <n v="157"/>
    <n v="3461"/>
    <n v="0"/>
    <s v="Phoenicis Lacus"/>
    <x v="52"/>
    <s v="13.98S, 98.57W"/>
    <n v="2063"/>
    <n v="2065"/>
    <n v="2"/>
    <x v="1"/>
    <x v="1"/>
  </r>
  <r>
    <n v="17"/>
    <n v="2880"/>
    <n v="2880"/>
    <s v="Mare Boreum"/>
    <x v="77"/>
    <s v="79.27N, 111.64W"/>
    <n v="2062"/>
    <n v="2067"/>
    <n v="5"/>
    <x v="0"/>
    <x v="0"/>
  </r>
  <r>
    <n v="25"/>
    <n v="27536"/>
    <n v="27536"/>
    <s v="Mare Boreum"/>
    <x v="36"/>
    <s v="77.71N, 148.53E"/>
    <n v="2052"/>
    <n v="2055"/>
    <n v="3"/>
    <x v="0"/>
    <x v="0"/>
  </r>
  <r>
    <n v="65"/>
    <n v="9670"/>
    <n v="9670"/>
    <s v="Mare Boreum"/>
    <x v="85"/>
    <s v="77.60N, 60.62E"/>
    <n v="2073"/>
    <n v="2074"/>
    <n v="1"/>
    <x v="0"/>
    <x v="0"/>
  </r>
  <r>
    <n v="572"/>
    <n v="15109"/>
    <n v="0"/>
    <s v="Eridania"/>
    <x v="10"/>
    <s v="59.92S, 179.01W"/>
    <n v="2062"/>
    <n v="2064"/>
    <n v="2"/>
    <x v="1"/>
    <x v="1"/>
  </r>
  <r>
    <n v="196"/>
    <n v="8255"/>
    <n v="0"/>
    <s v="Phaethontis"/>
    <x v="96"/>
    <s v="33.52S, 162.36W"/>
    <n v="2053"/>
    <n v="2055"/>
    <n v="2"/>
    <x v="1"/>
    <x v="1"/>
  </r>
  <r>
    <n v="157"/>
    <n v="27536"/>
    <n v="0"/>
    <s v="Cebrenia"/>
    <x v="63"/>
    <s v="47.84N, 169.44E"/>
    <n v="2072"/>
    <n v="2080"/>
    <n v="8"/>
    <x v="0"/>
    <x v="0"/>
  </r>
  <r>
    <n v="152"/>
    <n v="3612"/>
    <n v="0"/>
    <s v="Mare Australe"/>
    <x v="54"/>
    <s v="65.07S, 96.09W"/>
    <n v="2072"/>
    <n v="2074"/>
    <n v="2"/>
    <x v="1"/>
    <x v="1"/>
  </r>
  <r>
    <n v="45"/>
    <n v="6006"/>
    <n v="6006"/>
    <s v="Argyre"/>
    <x v="62"/>
    <s v="59.42S, 15.97W"/>
    <n v="2055"/>
    <n v="2056"/>
    <n v="1"/>
    <x v="1"/>
    <x v="1"/>
  </r>
  <r>
    <n v="54"/>
    <n v="6006"/>
    <n v="6006"/>
    <s v="Mare Tyrrhenum"/>
    <x v="0"/>
    <s v="21.27N, 90.13E"/>
    <n v="2054"/>
    <n v="2057"/>
    <n v="3"/>
    <x v="1"/>
    <x v="0"/>
  </r>
  <r>
    <n v="196"/>
    <n v="2054"/>
    <n v="0"/>
    <s v="Syrtis Major"/>
    <x v="94"/>
    <s v="0.43S, 61.64E"/>
    <n v="2064"/>
    <n v="2066"/>
    <n v="2"/>
    <x v="0"/>
    <x v="1"/>
  </r>
  <r>
    <n v="791"/>
    <n v="3919"/>
    <n v="0"/>
    <s v="Sinus Sabaeus"/>
    <x v="69"/>
    <s v="3.33S, 27.57E"/>
    <n v="2065"/>
    <n v="2066"/>
    <n v="1"/>
    <x v="1"/>
    <x v="1"/>
  </r>
  <r>
    <n v="137"/>
    <n v="5622"/>
    <n v="0"/>
    <s v="Hellas"/>
    <x v="75"/>
    <s v="48.97S, 86.32E"/>
    <n v="2070"/>
    <n v="2073"/>
    <n v="3"/>
    <x v="1"/>
    <x v="1"/>
  </r>
  <r>
    <n v="117"/>
    <n v="3022"/>
    <n v="0"/>
    <s v="Arabia"/>
    <x v="82"/>
    <s v="17.28N, 7.12E"/>
    <n v="2071"/>
    <n v="2072"/>
    <n v="1"/>
    <x v="0"/>
    <x v="0"/>
  </r>
  <r>
    <n v="106"/>
    <n v="5622"/>
    <n v="0"/>
    <s v="Amenthes"/>
    <x v="47"/>
    <s v="6.43S, 95.96E"/>
    <n v="2070"/>
    <n v="2074"/>
    <n v="4"/>
    <x v="0"/>
    <x v="1"/>
  </r>
  <r>
    <n v="188"/>
    <n v="883"/>
    <n v="0"/>
    <s v="Mare Acidalium"/>
    <x v="1"/>
    <s v="27.30N, 17.48W"/>
    <n v="2065"/>
    <n v="2076"/>
    <n v="11"/>
    <x v="0"/>
    <x v="0"/>
  </r>
  <r>
    <n v="72"/>
    <n v="883"/>
    <n v="883"/>
    <s v="Phoenicis Lacus"/>
    <x v="5"/>
    <s v="6.41S, 116.10W"/>
    <n v="2055"/>
    <n v="2058"/>
    <n v="3"/>
    <x v="1"/>
    <x v="1"/>
  </r>
  <r>
    <n v="175"/>
    <n v="2880"/>
    <n v="0"/>
    <s v="Phoenicis Lacus"/>
    <x v="20"/>
    <s v="35.35S, 72.67W"/>
    <n v="2067"/>
    <n v="2072"/>
    <n v="5"/>
    <x v="1"/>
    <x v="1"/>
  </r>
  <r>
    <n v="113"/>
    <n v="3919"/>
    <n v="0"/>
    <s v="Thaumasia"/>
    <x v="54"/>
    <s v="65.07S, 96.09W"/>
    <n v="2072"/>
    <n v="2073"/>
    <n v="1"/>
    <x v="1"/>
    <x v="1"/>
  </r>
  <r>
    <n v="77"/>
    <n v="4235"/>
    <n v="4235"/>
    <s v="Elysium"/>
    <x v="23"/>
    <s v="17.54N, 149.60E"/>
    <n v="2067"/>
    <n v="2072"/>
    <n v="5"/>
    <x v="0"/>
    <x v="0"/>
  </r>
  <r>
    <n v="59"/>
    <n v="2461"/>
    <n v="2461"/>
    <s v="Coprates"/>
    <x v="44"/>
    <s v="39.82S, 96.42W"/>
    <n v="2059"/>
    <n v="2062"/>
    <n v="3"/>
    <x v="1"/>
    <x v="1"/>
  </r>
  <r>
    <n v="30"/>
    <n v="7512"/>
    <n v="7512"/>
    <s v="Eridania"/>
    <x v="83"/>
    <s v="32.13S, 131.87E"/>
    <n v="2053"/>
    <n v="2056"/>
    <n v="3"/>
    <x v="1"/>
    <x v="1"/>
  </r>
  <r>
    <n v="72"/>
    <n v="3612"/>
    <n v="3612"/>
    <s v="Iapygia"/>
    <x v="18"/>
    <s v="4.88N, 63.43E"/>
    <n v="2051"/>
    <n v="2055"/>
    <n v="4"/>
    <x v="1"/>
    <x v="0"/>
  </r>
  <r>
    <n v="47"/>
    <n v="5255"/>
    <n v="5255"/>
    <s v="Coprates"/>
    <x v="44"/>
    <s v="39.82S, 96.42W"/>
    <n v="2059"/>
    <n v="2064"/>
    <n v="5"/>
    <x v="1"/>
    <x v="1"/>
  </r>
  <r>
    <n v="88"/>
    <n v="1396"/>
    <n v="1396"/>
    <s v="Coprates"/>
    <x v="34"/>
    <s v="16.90S, 101.43W"/>
    <n v="2060"/>
    <n v="2062"/>
    <n v="2"/>
    <x v="1"/>
    <x v="1"/>
  </r>
  <r>
    <n v="25"/>
    <n v="2324"/>
    <n v="2324"/>
    <s v="Phoenicis Lacus"/>
    <x v="50"/>
    <s v="29.49S, 118.42W"/>
    <n v="2071"/>
    <n v="2073"/>
    <n v="2"/>
    <x v="1"/>
    <x v="1"/>
  </r>
  <r>
    <n v="169"/>
    <n v="4076"/>
    <n v="0"/>
    <s v="Cebrenia"/>
    <x v="19"/>
    <s v="37.14N, 148.66E"/>
    <n v="2066"/>
    <n v="2069"/>
    <n v="3"/>
    <x v="0"/>
    <x v="0"/>
  </r>
  <r>
    <n v="188"/>
    <n v="1526"/>
    <n v="0"/>
    <s v="Eridania"/>
    <x v="83"/>
    <s v="32.13S, 131.87E"/>
    <n v="2053"/>
    <n v="2054"/>
    <n v="1"/>
    <x v="1"/>
    <x v="1"/>
  </r>
  <r>
    <n v="39"/>
    <n v="883"/>
    <n v="883"/>
    <s v="Mare Boreum"/>
    <x v="77"/>
    <s v="79.27N, 111.64W"/>
    <n v="2062"/>
    <n v="2066"/>
    <n v="4"/>
    <x v="0"/>
    <x v="0"/>
  </r>
  <r>
    <n v="241"/>
    <n v="5255"/>
    <n v="0"/>
    <s v="Argyre"/>
    <x v="32"/>
    <s v="56.96S, 5.44W"/>
    <n v="2068"/>
    <n v="2070"/>
    <n v="2"/>
    <x v="1"/>
    <x v="1"/>
  </r>
  <r>
    <n v="103"/>
    <n v="883"/>
    <n v="0"/>
    <s v="Syrtis Major"/>
    <x v="47"/>
    <s v="6.43S, 95.96E"/>
    <n v="2070"/>
    <n v="2074"/>
    <n v="4"/>
    <x v="0"/>
    <x v="1"/>
  </r>
  <r>
    <n v="25"/>
    <n v="5255"/>
    <n v="5255"/>
    <s v="Eridania"/>
    <x v="51"/>
    <s v="25.21S, 169.35E"/>
    <n v="2055"/>
    <n v="2056"/>
    <n v="1"/>
    <x v="1"/>
    <x v="1"/>
  </r>
  <r>
    <n v="45"/>
    <n v="2054"/>
    <n v="2054"/>
    <s v="Elysium"/>
    <x v="12"/>
    <s v="27.80N, 160.30E"/>
    <n v="2063"/>
    <n v="2065"/>
    <n v="2"/>
    <x v="0"/>
    <x v="0"/>
  </r>
  <r>
    <n v="96"/>
    <n v="5812"/>
    <n v="5812"/>
    <s v="Iapygia"/>
    <x v="18"/>
    <s v="4.88N, 63.43E"/>
    <n v="2051"/>
    <n v="2058"/>
    <n v="7"/>
    <x v="1"/>
    <x v="0"/>
  </r>
  <r>
    <n v="67"/>
    <n v="5076"/>
    <n v="5076"/>
    <s v="Margaritifer Sinus"/>
    <x v="43"/>
    <s v="3.05S, 8.90W"/>
    <n v="2067"/>
    <n v="2068"/>
    <n v="1"/>
    <x v="1"/>
    <x v="1"/>
  </r>
  <r>
    <n v="82"/>
    <n v="2461"/>
    <n v="2461"/>
    <s v="Elysium"/>
    <x v="23"/>
    <s v="17.54N, 149.60E"/>
    <n v="2067"/>
    <n v="2071"/>
    <n v="4"/>
    <x v="0"/>
    <x v="0"/>
  </r>
  <r>
    <n v="196"/>
    <n v="1656"/>
    <n v="0"/>
    <s v="Thaumasia"/>
    <x v="44"/>
    <s v="39.82S, 96.42W"/>
    <n v="2059"/>
    <n v="2065"/>
    <n v="6"/>
    <x v="1"/>
    <x v="1"/>
  </r>
  <r>
    <n v="325"/>
    <n v="1788"/>
    <n v="0"/>
    <s v="Mare Australe"/>
    <x v="13"/>
    <s v="68.17S, 21.83W"/>
    <n v="2069"/>
    <n v="2070"/>
    <n v="1"/>
    <x v="1"/>
    <x v="1"/>
  </r>
  <r>
    <n v="61"/>
    <n v="21171"/>
    <n v="21171"/>
    <s v="Argyre"/>
    <x v="15"/>
    <s v="50.59S, 47.85W"/>
    <n v="2064"/>
    <n v="2066"/>
    <n v="2"/>
    <x v="1"/>
    <x v="1"/>
  </r>
  <r>
    <n v="702"/>
    <n v="17718"/>
    <n v="0"/>
    <s v="Mare Boreum"/>
    <x v="14"/>
    <s v="66.19N, 33.82E"/>
    <n v="2063"/>
    <n v="2065"/>
    <n v="2"/>
    <x v="0"/>
    <x v="0"/>
  </r>
  <r>
    <n v="572"/>
    <n v="6618"/>
    <n v="0"/>
    <s v="Phoenicis Lacus"/>
    <x v="50"/>
    <s v="29.49S, 118.42W"/>
    <n v="2071"/>
    <n v="2075"/>
    <n v="4"/>
    <x v="1"/>
    <x v="1"/>
  </r>
  <r>
    <n v="791"/>
    <n v="2054"/>
    <n v="0"/>
    <s v="Amenthes"/>
    <x v="8"/>
    <s v="18.24N, 120.68E"/>
    <n v="2073"/>
    <n v="2076"/>
    <n v="3"/>
    <x v="0"/>
    <x v="0"/>
  </r>
  <r>
    <n v="307"/>
    <n v="1656"/>
    <n v="0"/>
    <s v="Arcadia"/>
    <x v="31"/>
    <s v="66.67N, 93.37W"/>
    <n v="2059"/>
    <n v="2066"/>
    <n v="7"/>
    <x v="0"/>
    <x v="0"/>
  </r>
  <r>
    <n v="70"/>
    <n v="7052"/>
    <n v="7052"/>
    <s v="Oxia Palus"/>
    <x v="67"/>
    <s v="18.71N, 17.14W"/>
    <n v="2053"/>
    <n v="2055"/>
    <n v="2"/>
    <x v="0"/>
    <x v="0"/>
  </r>
  <r>
    <n v="231"/>
    <n v="19313"/>
    <n v="0"/>
    <s v="Mare Boreum"/>
    <x v="77"/>
    <s v="79.27N, 111.64W"/>
    <n v="2062"/>
    <n v="2064"/>
    <n v="2"/>
    <x v="0"/>
    <x v="0"/>
  </r>
  <r>
    <n v="1057"/>
    <n v="27536"/>
    <n v="0"/>
    <s v="Casius"/>
    <x v="29"/>
    <s v="75.84N, 122.24E"/>
    <n v="2071"/>
    <n v="2073"/>
    <n v="2"/>
    <x v="0"/>
    <x v="0"/>
  </r>
  <r>
    <n v="43"/>
    <n v="4902"/>
    <n v="4902"/>
    <s v="Mare Boreum"/>
    <x v="27"/>
    <s v="69.41N, 168.67E"/>
    <n v="2069"/>
    <n v="2070"/>
    <n v="1"/>
    <x v="0"/>
    <x v="0"/>
  </r>
  <r>
    <n v="631"/>
    <n v="6205"/>
    <n v="0"/>
    <s v="Syrtis Major"/>
    <x v="0"/>
    <s v="21.27N, 90.13E"/>
    <n v="2054"/>
    <n v="2055"/>
    <n v="1"/>
    <x v="0"/>
    <x v="0"/>
  </r>
  <r>
    <n v="37"/>
    <n v="12605"/>
    <n v="12605"/>
    <s v="Diacria"/>
    <x v="63"/>
    <s v="47.84N, 169.44E"/>
    <n v="2072"/>
    <n v="2077"/>
    <n v="5"/>
    <x v="0"/>
    <x v="0"/>
  </r>
  <r>
    <n v="137"/>
    <n v="9985"/>
    <n v="0"/>
    <s v="Memnonia"/>
    <x v="50"/>
    <s v="29.49S, 118.42W"/>
    <n v="2071"/>
    <n v="2074"/>
    <n v="3"/>
    <x v="1"/>
    <x v="1"/>
  </r>
  <r>
    <n v="702"/>
    <n v="11011"/>
    <n v="0"/>
    <s v="Phoenicis Lacus"/>
    <x v="44"/>
    <s v="39.82S, 96.42W"/>
    <n v="2059"/>
    <n v="2066"/>
    <n v="7"/>
    <x v="1"/>
    <x v="1"/>
  </r>
  <r>
    <n v="96"/>
    <n v="883"/>
    <n v="883"/>
    <s v="Argyre"/>
    <x v="62"/>
    <s v="59.42S, 15.97W"/>
    <n v="2055"/>
    <n v="2056"/>
    <n v="1"/>
    <x v="1"/>
    <x v="1"/>
  </r>
  <r>
    <n v="147"/>
    <n v="1396"/>
    <n v="0"/>
    <s v="Memnonia"/>
    <x v="87"/>
    <s v="4.04S, 171.74W"/>
    <n v="2068"/>
    <n v="2068"/>
    <n v="0"/>
    <x v="1"/>
    <x v="1"/>
  </r>
  <r>
    <n v="365"/>
    <n v="11382"/>
    <n v="0"/>
    <s v="Amazonis"/>
    <x v="70"/>
    <s v="5.85N, 156.58W"/>
    <n v="2061"/>
    <n v="2063"/>
    <n v="2"/>
    <x v="0"/>
    <x v="0"/>
  </r>
  <r>
    <n v="100"/>
    <n v="3313"/>
    <n v="3313"/>
    <s v="Margaritifer Sinus"/>
    <x v="26"/>
    <s v="12.19S, 23.63W"/>
    <n v="2071"/>
    <n v="2073"/>
    <n v="2"/>
    <x v="1"/>
    <x v="1"/>
  </r>
  <r>
    <n v="70"/>
    <n v="11011"/>
    <n v="11011"/>
    <s v="Cebrenia"/>
    <x v="29"/>
    <s v="75.84N, 122.24E"/>
    <n v="2071"/>
    <n v="2073"/>
    <n v="2"/>
    <x v="0"/>
    <x v="0"/>
  </r>
  <r>
    <n v="47"/>
    <n v="756"/>
    <n v="756"/>
    <s v="Amenthes"/>
    <x v="9"/>
    <s v="11.90N, 119.49E"/>
    <n v="2050"/>
    <n v="2057"/>
    <n v="7"/>
    <x v="0"/>
    <x v="0"/>
  </r>
  <r>
    <n v="47"/>
    <n v="4076"/>
    <n v="4076"/>
    <s v="Amenthes"/>
    <x v="56"/>
    <s v="14.31N, 112.28E"/>
    <n v="2065"/>
    <n v="2067"/>
    <n v="2"/>
    <x v="0"/>
    <x v="0"/>
  </r>
  <r>
    <n v="252"/>
    <n v="1010"/>
    <n v="0"/>
    <s v="Elysium"/>
    <x v="12"/>
    <s v="27.80N, 160.30E"/>
    <n v="2063"/>
    <n v="2065"/>
    <n v="2"/>
    <x v="0"/>
    <x v="0"/>
  </r>
  <r>
    <n v="365"/>
    <n v="6409"/>
    <n v="0"/>
    <s v="Mare Acidalium"/>
    <x v="1"/>
    <s v="27.30N, 17.48W"/>
    <n v="2065"/>
    <n v="2072"/>
    <n v="7"/>
    <x v="0"/>
    <x v="0"/>
  </r>
  <r>
    <n v="109"/>
    <n v="1010"/>
    <n v="0"/>
    <s v="Oxia Palus"/>
    <x v="1"/>
    <s v="27.30N, 17.48W"/>
    <n v="2065"/>
    <n v="2075"/>
    <n v="10"/>
    <x v="0"/>
    <x v="0"/>
  </r>
  <r>
    <n v="17"/>
    <n v="629"/>
    <n v="629"/>
    <s v="Phaethontis"/>
    <x v="35"/>
    <s v="23.80S, 156.02W"/>
    <n v="2053"/>
    <n v="2056"/>
    <n v="3"/>
    <x v="1"/>
    <x v="1"/>
  </r>
  <r>
    <n v="65"/>
    <n v="2324"/>
    <n v="2324"/>
    <s v="Mare Boreum"/>
    <x v="88"/>
    <s v="80.24N, 27.18W"/>
    <n v="2069"/>
    <n v="2071"/>
    <n v="2"/>
    <x v="0"/>
    <x v="0"/>
  </r>
  <r>
    <n v="325"/>
    <n v="2188"/>
    <n v="0"/>
    <s v="Iapygia"/>
    <x v="0"/>
    <s v="21.27N, 90.13E"/>
    <n v="2054"/>
    <n v="2055"/>
    <n v="1"/>
    <x v="1"/>
    <x v="0"/>
  </r>
  <r>
    <n v="82"/>
    <n v="11382"/>
    <n v="11382"/>
    <s v="Margaritifer Sinus"/>
    <x v="61"/>
    <s v="17.63S, 13.01W"/>
    <n v="2054"/>
    <n v="2060"/>
    <n v="6"/>
    <x v="1"/>
    <x v="1"/>
  </r>
  <r>
    <n v="77"/>
    <n v="11382"/>
    <n v="11382"/>
    <s v="Casius"/>
    <x v="9"/>
    <s v="11.90N, 119.49E"/>
    <n v="2050"/>
    <n v="2052"/>
    <n v="2"/>
    <x v="0"/>
    <x v="0"/>
  </r>
  <r>
    <n v="631"/>
    <n v="1267"/>
    <n v="0"/>
    <s v="Memnonia"/>
    <x v="91"/>
    <s v="2.95N, 160.52W"/>
    <n v="2073"/>
    <n v="2075"/>
    <n v="2"/>
    <x v="1"/>
    <x v="0"/>
  </r>
  <r>
    <n v="39"/>
    <n v="84631"/>
    <n v="84631"/>
    <s v="Mare Boreum"/>
    <x v="78"/>
    <s v="60.72N, 122.46E"/>
    <n v="2052"/>
    <n v="2055"/>
    <n v="3"/>
    <x v="0"/>
    <x v="0"/>
  </r>
  <r>
    <n v="163"/>
    <n v="63326"/>
    <n v="0"/>
    <s v="Noachis"/>
    <x v="32"/>
    <s v="56.96S, 5.44W"/>
    <n v="2068"/>
    <n v="2069"/>
    <n v="1"/>
    <x v="1"/>
    <x v="1"/>
  </r>
  <r>
    <n v="264"/>
    <n v="2739"/>
    <n v="0"/>
    <s v="Hellas"/>
    <x v="75"/>
    <s v="48.97S, 86.32E"/>
    <n v="2070"/>
    <n v="2074"/>
    <n v="4"/>
    <x v="1"/>
    <x v="1"/>
  </r>
  <r>
    <n v="80"/>
    <n v="6618"/>
    <n v="6618"/>
    <s v="Elysium"/>
    <x v="9"/>
    <s v="11.90N, 119.49E"/>
    <n v="2050"/>
    <n v="2054"/>
    <n v="4"/>
    <x v="0"/>
    <x v="0"/>
  </r>
  <r>
    <n v="30"/>
    <n v="3461"/>
    <n v="3461"/>
    <s v="Mare Acidalium"/>
    <x v="7"/>
    <s v="53.29N, 45.78W"/>
    <n v="2053"/>
    <n v="2056"/>
    <n v="3"/>
    <x v="0"/>
    <x v="0"/>
  </r>
  <r>
    <n v="12"/>
    <n v="5622"/>
    <n v="5622"/>
    <s v="Cebrenia"/>
    <x v="3"/>
    <s v="47.43N, 160.74E"/>
    <n v="2056"/>
    <n v="2057"/>
    <n v="1"/>
    <x v="0"/>
    <x v="0"/>
  </r>
  <r>
    <n v="113"/>
    <n v="4076"/>
    <n v="0"/>
    <s v="Mare Boreum"/>
    <x v="77"/>
    <s v="79.27N, 111.64W"/>
    <n v="2062"/>
    <n v="2064"/>
    <n v="2"/>
    <x v="0"/>
    <x v="0"/>
  </r>
  <r>
    <n v="152"/>
    <n v="5076"/>
    <n v="0"/>
    <s v="Amenthes"/>
    <x v="0"/>
    <s v="21.27N, 90.13E"/>
    <n v="2054"/>
    <n v="2061"/>
    <n v="7"/>
    <x v="0"/>
    <x v="0"/>
  </r>
  <r>
    <n v="163"/>
    <n v="3461"/>
    <n v="0"/>
    <s v="Amenthes"/>
    <x v="8"/>
    <s v="18.24N, 120.68E"/>
    <n v="2073"/>
    <n v="2075"/>
    <n v="2"/>
    <x v="0"/>
    <x v="0"/>
  </r>
  <r>
    <n v="572"/>
    <n v="629"/>
    <n v="0"/>
    <s v="Elysium"/>
    <x v="12"/>
    <s v="27.80N, 160.30E"/>
    <n v="2063"/>
    <n v="2071"/>
    <n v="8"/>
    <x v="0"/>
    <x v="0"/>
  </r>
  <r>
    <n v="17"/>
    <n v="9074"/>
    <n v="9074"/>
    <s v="Oxia Palus"/>
    <x v="1"/>
    <s v="27.30N, 17.48W"/>
    <n v="2065"/>
    <n v="2068"/>
    <n v="3"/>
    <x v="0"/>
    <x v="0"/>
  </r>
  <r>
    <n v="77"/>
    <n v="6618"/>
    <n v="6618"/>
    <s v="Memnonia"/>
    <x v="70"/>
    <s v="5.85N, 156.58W"/>
    <n v="2061"/>
    <n v="2062"/>
    <n v="1"/>
    <x v="1"/>
    <x v="0"/>
  </r>
  <r>
    <n v="252"/>
    <n v="4398"/>
    <n v="0"/>
    <s v="Phaethontis"/>
    <x v="50"/>
    <s v="29.49S, 118.42W"/>
    <n v="2071"/>
    <n v="2073"/>
    <n v="2"/>
    <x v="1"/>
    <x v="1"/>
  </r>
  <r>
    <n v="36"/>
    <n v="10313"/>
    <n v="10313"/>
    <s v="Mare Acidalium"/>
    <x v="38"/>
    <s v="34.38N, 12.41E"/>
    <n v="2070"/>
    <n v="2074"/>
    <n v="4"/>
    <x v="0"/>
    <x v="0"/>
  </r>
  <r>
    <n v="277"/>
    <n v="4235"/>
    <n v="0"/>
    <s v="Thaumasia"/>
    <x v="54"/>
    <s v="65.07S, 96.09W"/>
    <n v="2072"/>
    <n v="2075"/>
    <n v="3"/>
    <x v="1"/>
    <x v="1"/>
  </r>
  <r>
    <n v="1057"/>
    <n v="14551"/>
    <n v="0"/>
    <s v="Hellas"/>
    <x v="45"/>
    <s v="43.21S, 109.99E"/>
    <n v="2071"/>
    <n v="2076"/>
    <n v="5"/>
    <x v="1"/>
    <x v="1"/>
  </r>
  <r>
    <n v="34"/>
    <n v="2461"/>
    <n v="2461"/>
    <s v="Syrtis Major"/>
    <x v="18"/>
    <s v="4.88N, 63.43E"/>
    <n v="2051"/>
    <n v="2058"/>
    <n v="7"/>
    <x v="0"/>
    <x v="0"/>
  </r>
  <r>
    <n v="447"/>
    <n v="1396"/>
    <n v="0"/>
    <s v="Cebrenia"/>
    <x v="3"/>
    <s v="47.43N, 160.74E"/>
    <n v="2056"/>
    <n v="2058"/>
    <n v="2"/>
    <x v="0"/>
    <x v="0"/>
  </r>
  <r>
    <n v="152"/>
    <n v="3764"/>
    <n v="0"/>
    <s v="Cebrenia"/>
    <x v="12"/>
    <s v="27.80N, 160.30E"/>
    <n v="2063"/>
    <n v="2065"/>
    <n v="2"/>
    <x v="0"/>
    <x v="0"/>
  </r>
  <r>
    <n v="524"/>
    <n v="9074"/>
    <n v="0"/>
    <s v="Lunae Palus"/>
    <x v="81"/>
    <s v="21.43N, 76.62W"/>
    <n v="2058"/>
    <n v="2060"/>
    <n v="2"/>
    <x v="0"/>
    <x v="0"/>
  </r>
  <r>
    <n v="572"/>
    <n v="5255"/>
    <n v="0"/>
    <s v="Amenthes"/>
    <x v="39"/>
    <s v="22.61N, 142.82E"/>
    <n v="2064"/>
    <n v="2066"/>
    <n v="2"/>
    <x v="0"/>
    <x v="0"/>
  </r>
  <r>
    <n v="85"/>
    <n v="883"/>
    <n v="883"/>
    <s v="Thaumasia"/>
    <x v="99"/>
    <s v="44.72S, 102.07W"/>
    <n v="2067"/>
    <n v="2069"/>
    <n v="2"/>
    <x v="1"/>
    <x v="1"/>
  </r>
  <r>
    <n v="241"/>
    <n v="5812"/>
    <n v="0"/>
    <s v="Hellas"/>
    <x v="45"/>
    <s v="43.21S, 109.99E"/>
    <n v="2071"/>
    <n v="2074"/>
    <n v="3"/>
    <x v="1"/>
    <x v="1"/>
  </r>
  <r>
    <n v="32"/>
    <n v="14551"/>
    <n v="14551"/>
    <s v="Mare Australe"/>
    <x v="72"/>
    <s v="65.99S, 161.89W"/>
    <n v="2072"/>
    <n v="2073"/>
    <n v="1"/>
    <x v="1"/>
    <x v="1"/>
  </r>
  <r>
    <n v="82"/>
    <n v="3919"/>
    <n v="3919"/>
    <s v="Coprates"/>
    <x v="16"/>
    <s v="23.79S, 56.97W"/>
    <n v="2054"/>
    <n v="2056"/>
    <n v="2"/>
    <x v="1"/>
    <x v="1"/>
  </r>
  <r>
    <n v="7"/>
    <n v="5812"/>
    <n v="5812"/>
    <s v="Hellas"/>
    <x v="53"/>
    <s v="28.90S, 98.55E"/>
    <n v="2073"/>
    <n v="2077"/>
    <n v="4"/>
    <x v="1"/>
    <x v="1"/>
  </r>
  <r>
    <n v="57"/>
    <n v="2739"/>
    <n v="2739"/>
    <s v="Hellas"/>
    <x v="45"/>
    <s v="43.21S, 109.99E"/>
    <n v="2071"/>
    <n v="2076"/>
    <n v="5"/>
    <x v="1"/>
    <x v="1"/>
  </r>
  <r>
    <n v="181"/>
    <n v="17000"/>
    <n v="0"/>
    <s v="Argyre"/>
    <x v="24"/>
    <s v="47.77S, 28.62W"/>
    <n v="2069"/>
    <n v="2071"/>
    <n v="2"/>
    <x v="1"/>
    <x v="1"/>
  </r>
  <r>
    <n v="57"/>
    <n v="29243"/>
    <n v="29243"/>
    <s v="Mare Australe"/>
    <x v="71"/>
    <s v="61.39S, 157.42W"/>
    <n v="2070"/>
    <n v="2072"/>
    <n v="2"/>
    <x v="1"/>
    <x v="1"/>
  </r>
  <r>
    <n v="241"/>
    <n v="23366"/>
    <n v="0"/>
    <s v="Mare Acidalium"/>
    <x v="88"/>
    <s v="80.24N, 27.18W"/>
    <n v="2069"/>
    <n v="2071"/>
    <n v="2"/>
    <x v="0"/>
    <x v="0"/>
  </r>
  <r>
    <n v="50"/>
    <n v="50510"/>
    <n v="50510"/>
    <s v="Mare Boreum"/>
    <x v="31"/>
    <s v="66.67N, 93.37W"/>
    <n v="2059"/>
    <n v="2060"/>
    <n v="1"/>
    <x v="0"/>
    <x v="0"/>
  </r>
  <r>
    <n v="39"/>
    <n v="3461"/>
    <n v="3461"/>
    <s v="Margaritifer Sinus"/>
    <x v="16"/>
    <s v="23.79S, 56.97W"/>
    <n v="2054"/>
    <n v="2056"/>
    <n v="2"/>
    <x v="1"/>
    <x v="1"/>
  </r>
  <r>
    <n v="447"/>
    <n v="2739"/>
    <n v="0"/>
    <s v="Noachis"/>
    <x v="61"/>
    <s v="17.63S, 13.01W"/>
    <n v="2054"/>
    <n v="2060"/>
    <n v="6"/>
    <x v="1"/>
    <x v="1"/>
  </r>
  <r>
    <n v="14"/>
    <n v="2324"/>
    <n v="2324"/>
    <s v="Tharsis"/>
    <x v="55"/>
    <s v="9.63N, 121.52W"/>
    <n v="2065"/>
    <n v="2072"/>
    <n v="7"/>
    <x v="0"/>
    <x v="0"/>
  </r>
  <r>
    <n v="212"/>
    <n v="3612"/>
    <n v="0"/>
    <s v="Phaethontis"/>
    <x v="37"/>
    <s v="33.88S, 148.04W"/>
    <n v="2058"/>
    <n v="2061"/>
    <n v="3"/>
    <x v="1"/>
    <x v="1"/>
  </r>
  <r>
    <n v="88"/>
    <n v="11771"/>
    <n v="11771"/>
    <s v="Hellas"/>
    <x v="25"/>
    <s v="48.64S, 67.03E"/>
    <n v="2067"/>
    <n v="2068"/>
    <n v="1"/>
    <x v="1"/>
    <x v="1"/>
  </r>
  <r>
    <n v="72"/>
    <n v="1920"/>
    <n v="1920"/>
    <s v="Phoenicis Lacus"/>
    <x v="55"/>
    <s v="9.63N, 121.52W"/>
    <n v="2065"/>
    <n v="2073"/>
    <n v="8"/>
    <x v="1"/>
    <x v="0"/>
  </r>
  <r>
    <n v="212"/>
    <n v="45837"/>
    <n v="0"/>
    <s v="Mare Australe"/>
    <x v="2"/>
    <s v="74.62S, 100.08E"/>
    <n v="2054"/>
    <n v="2064"/>
    <n v="10"/>
    <x v="1"/>
    <x v="1"/>
  </r>
  <r>
    <n v="117"/>
    <n v="3167"/>
    <n v="0"/>
    <s v="Casius"/>
    <x v="0"/>
    <s v="21.27N, 90.13E"/>
    <n v="2054"/>
    <n v="2060"/>
    <n v="6"/>
    <x v="0"/>
    <x v="0"/>
  </r>
  <r>
    <n v="75"/>
    <n v="4076"/>
    <n v="4076"/>
    <s v="Amenthes"/>
    <x v="8"/>
    <s v="18.24N, 120.68E"/>
    <n v="2073"/>
    <n v="2076"/>
    <n v="3"/>
    <x v="0"/>
    <x v="0"/>
  </r>
  <r>
    <n v="117"/>
    <n v="14551"/>
    <n v="0"/>
    <s v="Phaethontis"/>
    <x v="21"/>
    <s v="70.62S, 159.12W"/>
    <n v="2065"/>
    <n v="2067"/>
    <n v="2"/>
    <x v="1"/>
    <x v="1"/>
  </r>
  <r>
    <n v="152"/>
    <n v="14025"/>
    <n v="0"/>
    <s v="Mare Australe"/>
    <x v="17"/>
    <s v="63.27S, 66.46W"/>
    <n v="2058"/>
    <n v="2062"/>
    <n v="4"/>
    <x v="1"/>
    <x v="1"/>
  </r>
  <r>
    <n v="103"/>
    <n v="23366"/>
    <n v="0"/>
    <s v="Mare Acidalium"/>
    <x v="7"/>
    <s v="53.29N, 45.78W"/>
    <n v="2053"/>
    <n v="2055"/>
    <n v="2"/>
    <x v="0"/>
    <x v="0"/>
  </r>
  <r>
    <n v="25"/>
    <n v="26004"/>
    <n v="26004"/>
    <s v="Phaethontis"/>
    <x v="50"/>
    <s v="29.49S, 118.42W"/>
    <n v="2071"/>
    <n v="2073"/>
    <n v="2"/>
    <x v="1"/>
    <x v="1"/>
  </r>
  <r>
    <n v="157"/>
    <n v="4076"/>
    <n v="0"/>
    <s v="Oxia Palus"/>
    <x v="61"/>
    <s v="17.63S, 13.01W"/>
    <n v="2054"/>
    <n v="2060"/>
    <n v="6"/>
    <x v="0"/>
    <x v="1"/>
  </r>
  <r>
    <n v="61"/>
    <n v="4731"/>
    <n v="4731"/>
    <s v="Memnonia"/>
    <x v="51"/>
    <s v="25.21S, 169.35E"/>
    <n v="2055"/>
    <n v="2057"/>
    <n v="2"/>
    <x v="1"/>
    <x v="1"/>
  </r>
  <r>
    <n v="47"/>
    <n v="629"/>
    <n v="629"/>
    <s v="Eridania"/>
    <x v="33"/>
    <s v="46.81S, 143.88E"/>
    <n v="2066"/>
    <n v="2071"/>
    <n v="5"/>
    <x v="1"/>
    <x v="1"/>
  </r>
  <r>
    <n v="15"/>
    <n v="4902"/>
    <n v="4902"/>
    <s v="Eridania"/>
    <x v="33"/>
    <s v="46.81S, 143.88E"/>
    <n v="2066"/>
    <n v="2069"/>
    <n v="3"/>
    <x v="1"/>
    <x v="1"/>
  </r>
  <r>
    <n v="34"/>
    <n v="883"/>
    <n v="883"/>
    <s v="Tharsis"/>
    <x v="55"/>
    <s v="9.63N, 121.52W"/>
    <n v="2065"/>
    <n v="2071"/>
    <n v="6"/>
    <x v="0"/>
    <x v="0"/>
  </r>
  <r>
    <n v="47"/>
    <n v="6832"/>
    <n v="6832"/>
    <s v="Cebrenia"/>
    <x v="63"/>
    <s v="47.84N, 169.44E"/>
    <n v="2072"/>
    <n v="2080"/>
    <n v="8"/>
    <x v="0"/>
    <x v="0"/>
  </r>
  <r>
    <n v="70"/>
    <n v="17000"/>
    <n v="17000"/>
    <s v="Cebrenia"/>
    <x v="59"/>
    <s v="24.45N, 112.91E"/>
    <n v="2060"/>
    <n v="2062"/>
    <n v="2"/>
    <x v="0"/>
    <x v="0"/>
  </r>
  <r>
    <n v="277"/>
    <n v="21171"/>
    <n v="0"/>
    <s v="Argyre"/>
    <x v="16"/>
    <s v="23.79S, 56.97W"/>
    <n v="2054"/>
    <n v="2063"/>
    <n v="9"/>
    <x v="1"/>
    <x v="1"/>
  </r>
  <r>
    <n v="1270"/>
    <n v="14025"/>
    <n v="0"/>
    <s v="Argyre"/>
    <x v="24"/>
    <s v="47.77S, 28.62W"/>
    <n v="2069"/>
    <n v="2070"/>
    <n v="1"/>
    <x v="1"/>
    <x v="1"/>
  </r>
  <r>
    <n v="48"/>
    <n v="22220"/>
    <n v="22220"/>
    <s v="Mare Boreum"/>
    <x v="31"/>
    <s v="66.67N, 93.37W"/>
    <n v="2059"/>
    <n v="2066"/>
    <n v="7"/>
    <x v="0"/>
    <x v="0"/>
  </r>
  <r>
    <n v="39"/>
    <n v="5255"/>
    <n v="5255"/>
    <s v="Cebrenia"/>
    <x v="29"/>
    <s v="75.84N, 122.24E"/>
    <n v="2071"/>
    <n v="2076"/>
    <n v="5"/>
    <x v="0"/>
    <x v="0"/>
  </r>
  <r>
    <n v="212"/>
    <n v="3764"/>
    <n v="0"/>
    <s v="Mare Boreum"/>
    <x v="27"/>
    <s v="69.41N, 168.67E"/>
    <n v="2069"/>
    <n v="2073"/>
    <n v="4"/>
    <x v="0"/>
    <x v="0"/>
  </r>
  <r>
    <n v="212"/>
    <n v="5436"/>
    <n v="0"/>
    <s v="Oxia Palus"/>
    <x v="82"/>
    <s v="17.28N, 7.12E"/>
    <n v="2071"/>
    <n v="2073"/>
    <n v="2"/>
    <x v="0"/>
    <x v="0"/>
  </r>
  <r>
    <n v="57"/>
    <n v="8255"/>
    <n v="8255"/>
    <s v="Phaethontis"/>
    <x v="84"/>
    <s v="58.80S, 113.46W"/>
    <n v="2065"/>
    <n v="2067"/>
    <n v="2"/>
    <x v="1"/>
    <x v="1"/>
  </r>
  <r>
    <n v="41"/>
    <n v="3461"/>
    <n v="3461"/>
    <s v="Arabia"/>
    <x v="38"/>
    <s v="34.38N, 12.41E"/>
    <n v="2070"/>
    <n v="2074"/>
    <n v="4"/>
    <x v="0"/>
    <x v="0"/>
  </r>
  <r>
    <n v="120"/>
    <n v="4076"/>
    <n v="0"/>
    <s v="Cebrenia"/>
    <x v="12"/>
    <s v="27.80N, 160.30E"/>
    <n v="2063"/>
    <n v="2067"/>
    <n v="4"/>
    <x v="0"/>
    <x v="0"/>
  </r>
  <r>
    <n v="109"/>
    <n v="4076"/>
    <n v="0"/>
    <s v="Phoenicis Lacus"/>
    <x v="55"/>
    <s v="9.63N, 121.52W"/>
    <n v="2065"/>
    <n v="2070"/>
    <n v="5"/>
    <x v="1"/>
    <x v="0"/>
  </r>
  <r>
    <n v="63"/>
    <n v="17718"/>
    <n v="17718"/>
    <s v="Eridania"/>
    <x v="83"/>
    <s v="32.13S, 131.87E"/>
    <n v="2053"/>
    <n v="2054"/>
    <n v="1"/>
    <x v="1"/>
    <x v="1"/>
  </r>
  <r>
    <n v="43"/>
    <n v="3313"/>
    <n v="3313"/>
    <s v="Mare Boreum"/>
    <x v="14"/>
    <s v="66.19N, 33.82E"/>
    <n v="2063"/>
    <n v="2066"/>
    <n v="3"/>
    <x v="0"/>
    <x v="0"/>
  </r>
  <r>
    <n v="63"/>
    <n v="4563"/>
    <n v="4563"/>
    <s v="Elysium"/>
    <x v="19"/>
    <s v="37.14N, 148.66E"/>
    <n v="2066"/>
    <n v="2070"/>
    <n v="4"/>
    <x v="0"/>
    <x v="0"/>
  </r>
  <r>
    <n v="204"/>
    <n v="2188"/>
    <n v="0"/>
    <s v="Elysium"/>
    <x v="23"/>
    <s v="17.54N, 149.60E"/>
    <n v="2067"/>
    <n v="2069"/>
    <n v="2"/>
    <x v="0"/>
    <x v="0"/>
  </r>
  <r>
    <n v="9"/>
    <n v="6832"/>
    <n v="6832"/>
    <s v="Thaumasia"/>
    <x v="54"/>
    <s v="65.07S, 96.09W"/>
    <n v="2072"/>
    <n v="2077"/>
    <n v="5"/>
    <x v="1"/>
    <x v="1"/>
  </r>
  <r>
    <n v="29"/>
    <n v="13527"/>
    <n v="13527"/>
    <s v="Mare Boreum"/>
    <x v="29"/>
    <s v="75.84N, 122.24E"/>
    <n v="2071"/>
    <n v="2072"/>
    <n v="1"/>
    <x v="0"/>
    <x v="0"/>
  </r>
  <r>
    <n v="106"/>
    <n v="3919"/>
    <n v="0"/>
    <s v="Mare Australe"/>
    <x v="2"/>
    <s v="74.62S, 100.08E"/>
    <n v="2054"/>
    <n v="2056"/>
    <n v="2"/>
    <x v="1"/>
    <x v="1"/>
  </r>
  <r>
    <n v="1057"/>
    <n v="9074"/>
    <n v="0"/>
    <s v="Mare Boreum"/>
    <x v="31"/>
    <s v="66.67N, 93.37W"/>
    <n v="2059"/>
    <n v="2065"/>
    <n v="6"/>
    <x v="0"/>
    <x v="0"/>
  </r>
  <r>
    <n v="59"/>
    <n v="4235"/>
    <n v="4235"/>
    <s v="Sinus Sabaeus"/>
    <x v="61"/>
    <s v="17.63S, 13.01W"/>
    <n v="2054"/>
    <n v="2055"/>
    <n v="1"/>
    <x v="1"/>
    <x v="1"/>
  </r>
  <r>
    <n v="90"/>
    <n v="10654"/>
    <n v="10654"/>
    <s v="Phaethontis"/>
    <x v="50"/>
    <s v="29.49S, 118.42W"/>
    <n v="2071"/>
    <n v="2076"/>
    <n v="5"/>
    <x v="1"/>
    <x v="1"/>
  </r>
  <r>
    <n v="34"/>
    <n v="22220"/>
    <n v="22220"/>
    <s v="Ismenius Lacus"/>
    <x v="38"/>
    <s v="34.38N, 12.41E"/>
    <n v="2070"/>
    <n v="2071"/>
    <n v="1"/>
    <x v="0"/>
    <x v="0"/>
  </r>
  <r>
    <n v="365"/>
    <n v="8255"/>
    <n v="0"/>
    <s v="Thaumasia"/>
    <x v="84"/>
    <s v="58.80S, 113.46W"/>
    <n v="2065"/>
    <n v="2067"/>
    <n v="2"/>
    <x v="1"/>
    <x v="1"/>
  </r>
  <r>
    <n v="325"/>
    <n v="14551"/>
    <n v="0"/>
    <s v="Thaumasia"/>
    <x v="50"/>
    <s v="29.49S, 118.42W"/>
    <n v="2071"/>
    <n v="2072"/>
    <n v="1"/>
    <x v="1"/>
    <x v="1"/>
  </r>
  <r>
    <n v="80"/>
    <n v="10654"/>
    <n v="10654"/>
    <s v="Lunae Palus"/>
    <x v="41"/>
    <s v="8.80N, 79.73W"/>
    <n v="2067"/>
    <n v="2071"/>
    <n v="4"/>
    <x v="0"/>
    <x v="0"/>
  </r>
  <r>
    <n v="175"/>
    <n v="883"/>
    <n v="0"/>
    <s v="Margaritifer Sinus"/>
    <x v="16"/>
    <s v="23.79S, 56.97W"/>
    <n v="2054"/>
    <n v="2059"/>
    <n v="5"/>
    <x v="1"/>
    <x v="1"/>
  </r>
  <r>
    <n v="241"/>
    <n v="5076"/>
    <n v="0"/>
    <s v="Noachis"/>
    <x v="22"/>
    <s v="57.37S, 25.45E"/>
    <n v="2053"/>
    <n v="2056"/>
    <n v="3"/>
    <x v="1"/>
    <x v="1"/>
  </r>
  <r>
    <n v="231"/>
    <n v="4398"/>
    <n v="0"/>
    <s v="Amenthes"/>
    <x v="59"/>
    <s v="24.45N, 112.91E"/>
    <n v="2060"/>
    <n v="2065"/>
    <n v="5"/>
    <x v="0"/>
    <x v="0"/>
  </r>
  <r>
    <n v="231"/>
    <n v="17718"/>
    <n v="0"/>
    <s v="Ismenius Lacus"/>
    <x v="38"/>
    <s v="34.38N, 12.41E"/>
    <n v="2070"/>
    <n v="2075"/>
    <n v="5"/>
    <x v="0"/>
    <x v="0"/>
  </r>
  <r>
    <n v="12"/>
    <n v="15109"/>
    <n v="15109"/>
    <s v="Cebrenia"/>
    <x v="12"/>
    <s v="27.80N, 160.30E"/>
    <n v="2063"/>
    <n v="2069"/>
    <n v="6"/>
    <x v="0"/>
    <x v="0"/>
  </r>
  <r>
    <n v="389"/>
    <n v="6409"/>
    <n v="0"/>
    <s v="Cebrenia"/>
    <x v="78"/>
    <s v="60.72N, 122.46E"/>
    <n v="2052"/>
    <n v="2054"/>
    <n v="2"/>
    <x v="0"/>
    <x v="0"/>
  </r>
  <r>
    <n v="702"/>
    <n v="4076"/>
    <n v="0"/>
    <s v="Mare Tyrrhenum"/>
    <x v="9"/>
    <s v="11.90N, 119.49E"/>
    <n v="2050"/>
    <n v="2052"/>
    <n v="2"/>
    <x v="1"/>
    <x v="0"/>
  </r>
  <r>
    <n v="344"/>
    <n v="2739"/>
    <n v="0"/>
    <s v="Hellas"/>
    <x v="2"/>
    <s v="74.62S, 100.08E"/>
    <n v="2054"/>
    <n v="2057"/>
    <n v="3"/>
    <x v="1"/>
    <x v="1"/>
  </r>
  <r>
    <n v="11"/>
    <n v="6832"/>
    <n v="6832"/>
    <s v="Eridania"/>
    <x v="45"/>
    <s v="43.21S, 109.99E"/>
    <n v="2071"/>
    <n v="2076"/>
    <n v="5"/>
    <x v="1"/>
    <x v="1"/>
  </r>
  <r>
    <n v="204"/>
    <n v="4563"/>
    <n v="0"/>
    <s v="Mare Tyrrhenum"/>
    <x v="83"/>
    <s v="32.13S, 131.87E"/>
    <n v="2053"/>
    <n v="2054"/>
    <n v="1"/>
    <x v="1"/>
    <x v="1"/>
  </r>
  <r>
    <n v="791"/>
    <n v="629"/>
    <n v="0"/>
    <s v="Elysium"/>
    <x v="23"/>
    <s v="17.54N, 149.60E"/>
    <n v="2067"/>
    <n v="2069"/>
    <n v="2"/>
    <x v="0"/>
    <x v="0"/>
  </r>
  <r>
    <n v="212"/>
    <n v="3313"/>
    <n v="0"/>
    <s v="Syrtis Major"/>
    <x v="0"/>
    <s v="21.27N, 90.13E"/>
    <n v="2054"/>
    <n v="2057"/>
    <n v="3"/>
    <x v="0"/>
    <x v="0"/>
  </r>
  <r>
    <n v="124"/>
    <n v="8791"/>
    <n v="0"/>
    <s v="Mare Boreum"/>
    <x v="77"/>
    <s v="79.27N, 111.64W"/>
    <n v="2062"/>
    <n v="2065"/>
    <n v="3"/>
    <x v="0"/>
    <x v="0"/>
  </r>
  <r>
    <n v="264"/>
    <n v="101649"/>
    <n v="0"/>
    <s v="Mare Boreum"/>
    <x v="31"/>
    <s v="66.67N, 93.37W"/>
    <n v="2059"/>
    <n v="2067"/>
    <n v="8"/>
    <x v="0"/>
    <x v="0"/>
  </r>
  <r>
    <n v="416"/>
    <n v="2461"/>
    <n v="0"/>
    <s v="Amenthes"/>
    <x v="59"/>
    <s v="24.45N, 112.91E"/>
    <n v="2060"/>
    <n v="2061"/>
    <n v="1"/>
    <x v="0"/>
    <x v="0"/>
  </r>
  <r>
    <n v="17"/>
    <n v="4902"/>
    <n v="4902"/>
    <s v="Elysium"/>
    <x v="12"/>
    <s v="27.80N, 160.30E"/>
    <n v="2063"/>
    <n v="2068"/>
    <n v="5"/>
    <x v="0"/>
    <x v="0"/>
  </r>
  <r>
    <n v="25"/>
    <n v="24621"/>
    <n v="24621"/>
    <s v="Hellas"/>
    <x v="57"/>
    <s v="41.83S, 120.38E"/>
    <n v="2068"/>
    <n v="2069"/>
    <n v="1"/>
    <x v="1"/>
    <x v="1"/>
  </r>
  <r>
    <n v="212"/>
    <n v="9670"/>
    <n v="0"/>
    <s v="Hellas"/>
    <x v="40"/>
    <s v="48.99S, 67.17E"/>
    <n v="2054"/>
    <n v="2058"/>
    <n v="4"/>
    <x v="1"/>
    <x v="1"/>
  </r>
  <r>
    <n v="25"/>
    <n v="5812"/>
    <n v="5812"/>
    <s v="Coprates"/>
    <x v="16"/>
    <s v="23.79S, 56.97W"/>
    <n v="2054"/>
    <n v="2056"/>
    <n v="2"/>
    <x v="1"/>
    <x v="1"/>
  </r>
  <r>
    <n v="307"/>
    <n v="2880"/>
    <n v="0"/>
    <s v="Oxia Palus"/>
    <x v="61"/>
    <s v="17.63S, 13.01W"/>
    <n v="2054"/>
    <n v="2060"/>
    <n v="6"/>
    <x v="0"/>
    <x v="1"/>
  </r>
  <r>
    <n v="75"/>
    <n v="2461"/>
    <n v="2461"/>
    <s v="Aeolis"/>
    <x v="9"/>
    <s v="11.90N, 119.49E"/>
    <n v="2050"/>
    <n v="2053"/>
    <n v="3"/>
    <x v="1"/>
    <x v="0"/>
  </r>
  <r>
    <n v="264"/>
    <n v="4902"/>
    <n v="0"/>
    <s v="Mare Boreum"/>
    <x v="36"/>
    <s v="77.71N, 148.53E"/>
    <n v="2052"/>
    <n v="2053"/>
    <n v="1"/>
    <x v="0"/>
    <x v="0"/>
  </r>
  <r>
    <n v="241"/>
    <n v="8000"/>
    <n v="0"/>
    <s v="Amenthes"/>
    <x v="56"/>
    <s v="14.31N, 112.28E"/>
    <n v="2065"/>
    <n v="2069"/>
    <n v="4"/>
    <x v="0"/>
    <x v="0"/>
  </r>
  <r>
    <n v="77"/>
    <n v="11382"/>
    <n v="11382"/>
    <s v="Mare Boreum"/>
    <x v="77"/>
    <s v="79.27N, 111.64W"/>
    <n v="2062"/>
    <n v="2067"/>
    <n v="5"/>
    <x v="0"/>
    <x v="0"/>
  </r>
  <r>
    <n v="147"/>
    <n v="4731"/>
    <n v="0"/>
    <s v="Arcadia"/>
    <x v="77"/>
    <s v="79.27N, 111.64W"/>
    <n v="2062"/>
    <n v="2066"/>
    <n v="4"/>
    <x v="0"/>
    <x v="0"/>
  </r>
  <r>
    <n v="133"/>
    <n v="15700"/>
    <n v="0"/>
    <s v="Casius"/>
    <x v="59"/>
    <s v="24.45N, 112.91E"/>
    <n v="2060"/>
    <n v="2064"/>
    <n v="4"/>
    <x v="0"/>
    <x v="0"/>
  </r>
  <r>
    <n v="241"/>
    <n v="12605"/>
    <n v="0"/>
    <s v="Mare Boreum"/>
    <x v="31"/>
    <s v="66.67N, 93.37W"/>
    <n v="2059"/>
    <n v="2061"/>
    <n v="2"/>
    <x v="0"/>
    <x v="0"/>
  </r>
  <r>
    <n v="25"/>
    <n v="6409"/>
    <n v="6409"/>
    <s v="Mare Boreum"/>
    <x v="77"/>
    <s v="79.27N, 111.64W"/>
    <n v="2062"/>
    <n v="2066"/>
    <n v="4"/>
    <x v="0"/>
    <x v="0"/>
  </r>
  <r>
    <n v="631"/>
    <n v="9985"/>
    <n v="0"/>
    <s v="Lunae Palus"/>
    <x v="41"/>
    <s v="8.80N, 79.73W"/>
    <n v="2067"/>
    <n v="2073"/>
    <n v="6"/>
    <x v="0"/>
    <x v="0"/>
  </r>
  <r>
    <n v="120"/>
    <n v="1267"/>
    <n v="0"/>
    <s v="Phoenicis Lacus"/>
    <x v="52"/>
    <s v="13.98S, 98.57W"/>
    <n v="2063"/>
    <n v="2065"/>
    <n v="2"/>
    <x v="1"/>
    <x v="1"/>
  </r>
  <r>
    <n v="128"/>
    <n v="15700"/>
    <n v="0"/>
    <s v="Thaumasia"/>
    <x v="50"/>
    <s v="29.49S, 118.42W"/>
    <n v="2071"/>
    <n v="2073"/>
    <n v="2"/>
    <x v="1"/>
    <x v="1"/>
  </r>
  <r>
    <n v="14"/>
    <n v="4563"/>
    <n v="4563"/>
    <s v="Thaumasia"/>
    <x v="84"/>
    <s v="58.80S, 113.46W"/>
    <n v="2065"/>
    <n v="2068"/>
    <n v="3"/>
    <x v="1"/>
    <x v="1"/>
  </r>
  <r>
    <n v="80"/>
    <n v="8791"/>
    <n v="8791"/>
    <s v="Ismenius Lacus"/>
    <x v="14"/>
    <s v="66.19N, 33.82E"/>
    <n v="2063"/>
    <n v="2066"/>
    <n v="3"/>
    <x v="0"/>
    <x v="0"/>
  </r>
  <r>
    <n v="175"/>
    <n v="6409"/>
    <n v="0"/>
    <s v="Tharsis"/>
    <x v="81"/>
    <s v="21.43N, 76.62W"/>
    <n v="2058"/>
    <n v="2059"/>
    <n v="1"/>
    <x v="0"/>
    <x v="0"/>
  </r>
  <r>
    <n v="85"/>
    <n v="5622"/>
    <n v="5622"/>
    <s v="Mare Boreum"/>
    <x v="60"/>
    <s v="56.07N, 79.63E"/>
    <n v="2069"/>
    <n v="2072"/>
    <n v="3"/>
    <x v="0"/>
    <x v="0"/>
  </r>
  <r>
    <n v="117"/>
    <n v="13054"/>
    <n v="0"/>
    <s v="Phaethontis"/>
    <x v="51"/>
    <s v="25.21S, 169.35E"/>
    <n v="2055"/>
    <n v="2058"/>
    <n v="3"/>
    <x v="1"/>
    <x v="1"/>
  </r>
  <r>
    <n v="124"/>
    <n v="3313"/>
    <n v="0"/>
    <s v="Iapygia"/>
    <x v="0"/>
    <s v="21.27N, 90.13E"/>
    <n v="2054"/>
    <n v="2057"/>
    <n v="3"/>
    <x v="1"/>
    <x v="0"/>
  </r>
  <r>
    <n v="11"/>
    <n v="1138"/>
    <n v="1138"/>
    <s v="Cebrenia"/>
    <x v="3"/>
    <s v="47.43N, 160.74E"/>
    <n v="2056"/>
    <n v="2058"/>
    <n v="2"/>
    <x v="0"/>
    <x v="0"/>
  </r>
  <r>
    <n v="12"/>
    <n v="45837"/>
    <n v="45837"/>
    <s v="Mare Australe"/>
    <x v="13"/>
    <s v="68.17S, 21.83W"/>
    <n v="2069"/>
    <n v="2071"/>
    <n v="2"/>
    <x v="1"/>
    <x v="1"/>
  </r>
  <r>
    <n v="572"/>
    <n v="629"/>
    <n v="0"/>
    <s v="Hellas"/>
    <x v="75"/>
    <s v="48.97S, 86.32E"/>
    <n v="2070"/>
    <n v="2071"/>
    <n v="1"/>
    <x v="1"/>
    <x v="1"/>
  </r>
  <r>
    <n v="113"/>
    <n v="4398"/>
    <n v="0"/>
    <s v="Elysium"/>
    <x v="12"/>
    <s v="27.80N, 160.30E"/>
    <n v="2063"/>
    <n v="2067"/>
    <n v="4"/>
    <x v="0"/>
    <x v="0"/>
  </r>
  <r>
    <n v="9"/>
    <n v="2188"/>
    <n v="2188"/>
    <s v="Thaumasia"/>
    <x v="84"/>
    <s v="58.80S, 113.46W"/>
    <n v="2065"/>
    <n v="2066"/>
    <n v="1"/>
    <x v="1"/>
    <x v="1"/>
  </r>
  <r>
    <n v="20"/>
    <n v="10313"/>
    <n v="10313"/>
    <s v="Memnonia"/>
    <x v="96"/>
    <s v="33.52S, 162.36W"/>
    <n v="2053"/>
    <n v="2054"/>
    <n v="1"/>
    <x v="1"/>
    <x v="1"/>
  </r>
  <r>
    <n v="482"/>
    <n v="8000"/>
    <n v="0"/>
    <s v="Phoenicis Lacus"/>
    <x v="34"/>
    <s v="16.90S, 101.43W"/>
    <n v="2060"/>
    <n v="2061"/>
    <n v="1"/>
    <x v="1"/>
    <x v="1"/>
  </r>
  <r>
    <n v="72"/>
    <n v="3167"/>
    <n v="3167"/>
    <s v="Iapygia"/>
    <x v="94"/>
    <s v="0.43S, 61.64E"/>
    <n v="2064"/>
    <n v="2067"/>
    <n v="3"/>
    <x v="1"/>
    <x v="1"/>
  </r>
  <r>
    <n v="204"/>
    <n v="3313"/>
    <n v="0"/>
    <s v="Iapygia"/>
    <x v="40"/>
    <s v="48.99S, 67.17E"/>
    <n v="2054"/>
    <n v="2057"/>
    <n v="3"/>
    <x v="1"/>
    <x v="1"/>
  </r>
  <r>
    <n v="389"/>
    <n v="24621"/>
    <n v="0"/>
    <s v="Casius"/>
    <x v="60"/>
    <s v="56.07N, 79.63E"/>
    <n v="2069"/>
    <n v="2071"/>
    <n v="2"/>
    <x v="0"/>
    <x v="0"/>
  </r>
  <r>
    <n v="63"/>
    <n v="11771"/>
    <n v="11771"/>
    <s v="Argyre"/>
    <x v="64"/>
    <s v="34.44S, 25.42W"/>
    <n v="2071"/>
    <n v="2073"/>
    <n v="2"/>
    <x v="1"/>
    <x v="1"/>
  </r>
  <r>
    <n v="221"/>
    <n v="5812"/>
    <n v="0"/>
    <s v="Phoenicis Lacus"/>
    <x v="90"/>
    <s v="11.38S, 119.54W"/>
    <n v="2056"/>
    <n v="2057"/>
    <n v="1"/>
    <x v="1"/>
    <x v="1"/>
  </r>
  <r>
    <n v="157"/>
    <n v="15109"/>
    <n v="0"/>
    <s v="Mare Australe"/>
    <x v="13"/>
    <s v="68.17S, 21.83W"/>
    <n v="2069"/>
    <n v="2073"/>
    <n v="4"/>
    <x v="1"/>
    <x v="1"/>
  </r>
  <r>
    <n v="231"/>
    <n v="1920"/>
    <n v="0"/>
    <s v="Hellas"/>
    <x v="40"/>
    <s v="48.99S, 67.17E"/>
    <n v="2054"/>
    <n v="2055"/>
    <n v="1"/>
    <x v="1"/>
    <x v="1"/>
  </r>
  <r>
    <n v="15"/>
    <n v="4398"/>
    <n v="4398"/>
    <s v="Cebrenia"/>
    <x v="63"/>
    <s v="47.84N, 169.44E"/>
    <n v="2072"/>
    <n v="2079"/>
    <n v="7"/>
    <x v="0"/>
    <x v="0"/>
  </r>
  <r>
    <n v="447"/>
    <n v="883"/>
    <n v="0"/>
    <s v="Amazonis"/>
    <x v="55"/>
    <s v="9.63N, 121.52W"/>
    <n v="2065"/>
    <n v="2073"/>
    <n v="8"/>
    <x v="0"/>
    <x v="0"/>
  </r>
  <r>
    <n v="70"/>
    <n v="5255"/>
    <n v="5255"/>
    <s v="Tharsis"/>
    <x v="5"/>
    <s v="6.41S, 116.10W"/>
    <n v="2055"/>
    <n v="2057"/>
    <n v="2"/>
    <x v="0"/>
    <x v="1"/>
  </r>
  <r>
    <n v="36"/>
    <n v="6409"/>
    <n v="6409"/>
    <s v="Cebrenia"/>
    <x v="63"/>
    <s v="47.84N, 169.44E"/>
    <n v="2072"/>
    <n v="2075"/>
    <n v="3"/>
    <x v="0"/>
    <x v="0"/>
  </r>
  <r>
    <n v="50"/>
    <n v="2188"/>
    <n v="2188"/>
    <s v="Iapygia"/>
    <x v="18"/>
    <s v="4.88N, 63.43E"/>
    <n v="2051"/>
    <n v="2052"/>
    <n v="1"/>
    <x v="1"/>
    <x v="0"/>
  </r>
  <r>
    <n v="106"/>
    <n v="4235"/>
    <n v="0"/>
    <s v="Eridania"/>
    <x v="83"/>
    <s v="32.13S, 131.87E"/>
    <n v="2053"/>
    <n v="2055"/>
    <n v="2"/>
    <x v="1"/>
    <x v="1"/>
  </r>
  <r>
    <n v="75"/>
    <n v="4398"/>
    <n v="4398"/>
    <s v="Aeolis"/>
    <x v="51"/>
    <s v="25.21S, 169.35E"/>
    <n v="2055"/>
    <n v="2057"/>
    <n v="2"/>
    <x v="1"/>
    <x v="1"/>
  </r>
  <r>
    <n v="20"/>
    <n v="10313"/>
    <n v="10313"/>
    <s v="Thaumasia"/>
    <x v="15"/>
    <s v="50.59S, 47.85W"/>
    <n v="2064"/>
    <n v="2065"/>
    <n v="1"/>
    <x v="1"/>
    <x v="1"/>
  </r>
  <r>
    <n v="447"/>
    <n v="10313"/>
    <n v="0"/>
    <s v="Cebrenia"/>
    <x v="12"/>
    <s v="27.80N, 160.30E"/>
    <n v="2063"/>
    <n v="2067"/>
    <n v="4"/>
    <x v="0"/>
    <x v="0"/>
  </r>
  <r>
    <n v="124"/>
    <n v="63326"/>
    <n v="0"/>
    <s v="Phaethontis"/>
    <x v="72"/>
    <s v="65.99S, 161.89W"/>
    <n v="2072"/>
    <n v="2074"/>
    <n v="2"/>
    <x v="1"/>
    <x v="1"/>
  </r>
  <r>
    <n v="117"/>
    <n v="2599"/>
    <n v="0"/>
    <s v="Amenthes"/>
    <x v="59"/>
    <s v="24.45N, 112.91E"/>
    <n v="2060"/>
    <n v="2064"/>
    <n v="4"/>
    <x v="0"/>
    <x v="0"/>
  </r>
  <r>
    <n v="77"/>
    <n v="5812"/>
    <n v="5812"/>
    <s v="Tharsis"/>
    <x v="55"/>
    <s v="9.63N, 121.52W"/>
    <n v="2065"/>
    <n v="2070"/>
    <n v="5"/>
    <x v="0"/>
    <x v="0"/>
  </r>
  <r>
    <n v="85"/>
    <n v="1267"/>
    <n v="1267"/>
    <s v="Elysium"/>
    <x v="12"/>
    <s v="27.80N, 160.30E"/>
    <n v="2063"/>
    <n v="2068"/>
    <n v="5"/>
    <x v="0"/>
    <x v="0"/>
  </r>
  <r>
    <n v="15"/>
    <n v="14025"/>
    <n v="14025"/>
    <s v="Eridania"/>
    <x v="33"/>
    <s v="46.81S, 143.88E"/>
    <n v="2066"/>
    <n v="2068"/>
    <n v="2"/>
    <x v="1"/>
    <x v="1"/>
  </r>
  <r>
    <n v="163"/>
    <n v="3313"/>
    <n v="0"/>
    <s v="Lunae Palus"/>
    <x v="41"/>
    <s v="8.80N, 79.73W"/>
    <n v="2067"/>
    <n v="2069"/>
    <n v="2"/>
    <x v="0"/>
    <x v="0"/>
  </r>
  <r>
    <n v="65"/>
    <n v="1526"/>
    <n v="1526"/>
    <s v="Arabia"/>
    <x v="38"/>
    <s v="34.38N, 12.41E"/>
    <n v="2070"/>
    <n v="2076"/>
    <n v="6"/>
    <x v="0"/>
    <x v="0"/>
  </r>
  <r>
    <n v="142"/>
    <n v="3919"/>
    <n v="0"/>
    <s v="Lunae Palus"/>
    <x v="41"/>
    <s v="8.80N, 79.73W"/>
    <n v="2067"/>
    <n v="2068"/>
    <n v="1"/>
    <x v="0"/>
    <x v="0"/>
  </r>
  <r>
    <n v="54"/>
    <n v="3461"/>
    <n v="3461"/>
    <s v="Memnonia"/>
    <x v="35"/>
    <s v="23.80S, 156.02W"/>
    <n v="2053"/>
    <n v="2055"/>
    <n v="2"/>
    <x v="1"/>
    <x v="1"/>
  </r>
  <r>
    <n v="75"/>
    <n v="883"/>
    <n v="883"/>
    <s v="Mare Boreum"/>
    <x v="29"/>
    <s v="75.84N, 122.24E"/>
    <n v="2071"/>
    <n v="2075"/>
    <n v="4"/>
    <x v="0"/>
    <x v="0"/>
  </r>
  <r>
    <n v="117"/>
    <n v="756"/>
    <n v="0"/>
    <s v="Syrtis Major"/>
    <x v="0"/>
    <s v="21.27N, 90.13E"/>
    <n v="2054"/>
    <n v="2056"/>
    <n v="2"/>
    <x v="0"/>
    <x v="0"/>
  </r>
  <r>
    <n v="325"/>
    <n v="3022"/>
    <n v="0"/>
    <s v="Casius"/>
    <x v="68"/>
    <s v="50.51N, 70.01E"/>
    <n v="2049"/>
    <n v="2051"/>
    <n v="2"/>
    <x v="0"/>
    <x v="0"/>
  </r>
  <r>
    <n v="702"/>
    <n v="1267"/>
    <n v="0"/>
    <s v="Eridania"/>
    <x v="6"/>
    <s v="42.36S, 157.15E"/>
    <n v="2068"/>
    <n v="2069"/>
    <n v="1"/>
    <x v="1"/>
    <x v="1"/>
  </r>
  <r>
    <n v="120"/>
    <n v="11771"/>
    <n v="0"/>
    <s v="Hellas"/>
    <x v="75"/>
    <s v="48.97S, 86.32E"/>
    <n v="2070"/>
    <n v="2073"/>
    <n v="3"/>
    <x v="1"/>
    <x v="1"/>
  </r>
  <r>
    <n v="120"/>
    <n v="31157"/>
    <n v="0"/>
    <s v="Mare Boreum"/>
    <x v="28"/>
    <s v="64.61N, 131.25E"/>
    <n v="2064"/>
    <n v="2070"/>
    <n v="6"/>
    <x v="0"/>
    <x v="0"/>
  </r>
  <r>
    <n v="65"/>
    <n v="5076"/>
    <n v="5076"/>
    <s v="Hellas"/>
    <x v="45"/>
    <s v="43.21S, 109.99E"/>
    <n v="2071"/>
    <n v="2074"/>
    <n v="3"/>
    <x v="1"/>
    <x v="1"/>
  </r>
  <r>
    <n v="241"/>
    <n v="20205"/>
    <n v="0"/>
    <s v="Mare Australe"/>
    <x v="13"/>
    <s v="68.17S, 21.83W"/>
    <n v="2069"/>
    <n v="2074"/>
    <n v="5"/>
    <x v="1"/>
    <x v="1"/>
  </r>
  <r>
    <n v="32"/>
    <n v="3764"/>
    <n v="3764"/>
    <s v="Oxia Palus"/>
    <x v="1"/>
    <s v="27.30N, 17.48W"/>
    <n v="2065"/>
    <n v="2076"/>
    <n v="11"/>
    <x v="0"/>
    <x v="0"/>
  </r>
  <r>
    <n v="137"/>
    <n v="22220"/>
    <n v="0"/>
    <s v="Argyre"/>
    <x v="42"/>
    <s v="43.20S, 21.89W"/>
    <n v="2051"/>
    <n v="2055"/>
    <n v="4"/>
    <x v="1"/>
    <x v="1"/>
  </r>
  <r>
    <n v="54"/>
    <n v="3612"/>
    <n v="3612"/>
    <s v="Margaritifer Sinus"/>
    <x v="98"/>
    <s v="30.54S, 24.75W"/>
    <n v="2066"/>
    <n v="2069"/>
    <n v="3"/>
    <x v="1"/>
    <x v="1"/>
  </r>
  <r>
    <n v="45"/>
    <n v="7279"/>
    <n v="7279"/>
    <s v="Phoenicis Lacus"/>
    <x v="41"/>
    <s v="8.80N, 79.73W"/>
    <n v="2067"/>
    <n v="2071"/>
    <n v="4"/>
    <x v="1"/>
    <x v="0"/>
  </r>
  <r>
    <n v="90"/>
    <n v="9985"/>
    <n v="9985"/>
    <s v="Diacria"/>
    <x v="95"/>
    <s v="53.64N, 159.28W"/>
    <n v="2067"/>
    <n v="2068"/>
    <n v="1"/>
    <x v="0"/>
    <x v="0"/>
  </r>
  <r>
    <n v="54"/>
    <n v="9074"/>
    <n v="9074"/>
    <s v="Cebrenia"/>
    <x v="27"/>
    <s v="69.41N, 168.67E"/>
    <n v="2069"/>
    <n v="2072"/>
    <n v="3"/>
    <x v="0"/>
    <x v="0"/>
  </r>
  <r>
    <n v="63"/>
    <n v="26004"/>
    <n v="26004"/>
    <s v="Mare Boreum"/>
    <x v="29"/>
    <s v="75.84N, 122.24E"/>
    <n v="2071"/>
    <n v="2074"/>
    <n v="3"/>
    <x v="0"/>
    <x v="0"/>
  </r>
  <r>
    <n v="90"/>
    <n v="23366"/>
    <n v="23366"/>
    <s v="Phaethontis"/>
    <x v="89"/>
    <s v="50.96S, 146.33W"/>
    <n v="2070"/>
    <n v="2071"/>
    <n v="1"/>
    <x v="1"/>
    <x v="1"/>
  </r>
  <r>
    <n v="212"/>
    <n v="1656"/>
    <n v="0"/>
    <s v="Tharsis"/>
    <x v="5"/>
    <s v="6.41S, 116.10W"/>
    <n v="2055"/>
    <n v="2057"/>
    <n v="2"/>
    <x v="0"/>
    <x v="1"/>
  </r>
  <r>
    <n v="264"/>
    <n v="9985"/>
    <n v="0"/>
    <s v="Margaritifer Sinus"/>
    <x v="16"/>
    <s v="23.79S, 56.97W"/>
    <n v="2054"/>
    <n v="2062"/>
    <n v="8"/>
    <x v="1"/>
    <x v="1"/>
  </r>
  <r>
    <n v="72"/>
    <n v="2324"/>
    <n v="2324"/>
    <s v="Mare Boreum"/>
    <x v="88"/>
    <s v="80.24N, 27.18W"/>
    <n v="2069"/>
    <n v="2071"/>
    <n v="2"/>
    <x v="0"/>
    <x v="0"/>
  </r>
  <r>
    <n v="27"/>
    <n v="5076"/>
    <n v="5076"/>
    <s v="Margaritifer Sinus"/>
    <x v="16"/>
    <s v="23.79S, 56.97W"/>
    <n v="2054"/>
    <n v="2063"/>
    <n v="9"/>
    <x v="1"/>
    <x v="1"/>
  </r>
  <r>
    <n v="63"/>
    <n v="3461"/>
    <n v="3461"/>
    <s v="Hellas"/>
    <x v="30"/>
    <s v="51.10S, 71.36E"/>
    <n v="2056"/>
    <n v="2058"/>
    <n v="2"/>
    <x v="1"/>
    <x v="1"/>
  </r>
  <r>
    <n v="137"/>
    <n v="2188"/>
    <n v="0"/>
    <s v="Amenthes"/>
    <x v="23"/>
    <s v="17.54N, 149.60E"/>
    <n v="2067"/>
    <n v="2072"/>
    <n v="5"/>
    <x v="0"/>
    <x v="0"/>
  </r>
  <r>
    <n v="12"/>
    <n v="12605"/>
    <n v="12605"/>
    <s v="Cebrenia"/>
    <x v="27"/>
    <s v="69.41N, 168.67E"/>
    <n v="2069"/>
    <n v="2071"/>
    <n v="2"/>
    <x v="0"/>
    <x v="0"/>
  </r>
  <r>
    <n v="106"/>
    <n v="7052"/>
    <n v="0"/>
    <s v="Mare Tyrrhenum"/>
    <x v="33"/>
    <s v="46.81S, 143.88E"/>
    <n v="2066"/>
    <n v="2068"/>
    <n v="2"/>
    <x v="1"/>
    <x v="1"/>
  </r>
  <r>
    <n v="157"/>
    <n v="5622"/>
    <n v="0"/>
    <s v="Amenthes"/>
    <x v="56"/>
    <s v="14.31N, 112.28E"/>
    <n v="2065"/>
    <n v="2069"/>
    <n v="4"/>
    <x v="0"/>
    <x v="0"/>
  </r>
  <r>
    <n v="117"/>
    <n v="8519"/>
    <n v="0"/>
    <s v="Casius"/>
    <x v="0"/>
    <s v="21.27N, 90.13E"/>
    <n v="2054"/>
    <n v="2063"/>
    <n v="9"/>
    <x v="0"/>
    <x v="0"/>
  </r>
  <r>
    <n v="45"/>
    <n v="9670"/>
    <n v="9670"/>
    <s v="Coprates"/>
    <x v="20"/>
    <s v="35.35S, 72.67W"/>
    <n v="2067"/>
    <n v="2069"/>
    <n v="2"/>
    <x v="1"/>
    <x v="1"/>
  </r>
  <r>
    <n v="15"/>
    <n v="5812"/>
    <n v="5812"/>
    <s v="Cebrenia"/>
    <x v="28"/>
    <s v="64.61N, 131.25E"/>
    <n v="2064"/>
    <n v="2071"/>
    <n v="7"/>
    <x v="0"/>
    <x v="0"/>
  </r>
  <r>
    <n v="163"/>
    <n v="1788"/>
    <n v="0"/>
    <s v="Memnonia"/>
    <x v="96"/>
    <s v="33.52S, 162.36W"/>
    <n v="2053"/>
    <n v="2055"/>
    <n v="2"/>
    <x v="1"/>
    <x v="1"/>
  </r>
  <r>
    <n v="80"/>
    <n v="18486"/>
    <n v="18486"/>
    <s v="Ismenius Lacus"/>
    <x v="14"/>
    <s v="66.19N, 33.82E"/>
    <n v="2063"/>
    <n v="2065"/>
    <n v="2"/>
    <x v="0"/>
    <x v="0"/>
  </r>
  <r>
    <n v="20"/>
    <n v="11011"/>
    <n v="11011"/>
    <s v="Mare Boreum"/>
    <x v="28"/>
    <s v="64.61N, 131.25E"/>
    <n v="2064"/>
    <n v="2070"/>
    <n v="6"/>
    <x v="0"/>
    <x v="0"/>
  </r>
  <r>
    <n v="572"/>
    <n v="12605"/>
    <n v="0"/>
    <s v="Ismenius Lacus"/>
    <x v="38"/>
    <s v="34.38N, 12.41E"/>
    <n v="2070"/>
    <n v="2071"/>
    <n v="1"/>
    <x v="0"/>
    <x v="0"/>
  </r>
  <r>
    <n v="90"/>
    <n v="2188"/>
    <n v="2188"/>
    <s v="Mare Boreum"/>
    <x v="14"/>
    <s v="66.19N, 33.82E"/>
    <n v="2063"/>
    <n v="2065"/>
    <n v="2"/>
    <x v="0"/>
    <x v="0"/>
  </r>
  <r>
    <n v="59"/>
    <n v="6006"/>
    <n v="6006"/>
    <s v="Aeolis"/>
    <x v="6"/>
    <s v="42.36S, 157.15E"/>
    <n v="2068"/>
    <n v="2070"/>
    <n v="2"/>
    <x v="1"/>
    <x v="1"/>
  </r>
  <r>
    <n v="117"/>
    <n v="12178"/>
    <n v="0"/>
    <s v="Phaethontis"/>
    <x v="37"/>
    <s v="33.88S, 148.04W"/>
    <n v="2058"/>
    <n v="2061"/>
    <n v="3"/>
    <x v="1"/>
    <x v="1"/>
  </r>
  <r>
    <n v="212"/>
    <n v="1656"/>
    <n v="0"/>
    <s v="Margaritifer Sinus"/>
    <x v="61"/>
    <s v="17.63S, 13.01W"/>
    <n v="2054"/>
    <n v="2057"/>
    <n v="3"/>
    <x v="1"/>
    <x v="1"/>
  </r>
  <r>
    <n v="572"/>
    <n v="16330"/>
    <n v="0"/>
    <s v="Cebrenia"/>
    <x v="27"/>
    <s v="69.41N, 168.67E"/>
    <n v="2069"/>
    <n v="2072"/>
    <n v="3"/>
    <x v="0"/>
    <x v="0"/>
  </r>
  <r>
    <n v="128"/>
    <n v="3167"/>
    <n v="0"/>
    <s v="Mare Boreum"/>
    <x v="88"/>
    <s v="80.24N, 27.18W"/>
    <n v="2069"/>
    <n v="2071"/>
    <n v="2"/>
    <x v="0"/>
    <x v="0"/>
  </r>
  <r>
    <n v="65"/>
    <n v="6409"/>
    <n v="6409"/>
    <s v="Tharsis"/>
    <x v="90"/>
    <s v="11.38S, 119.54W"/>
    <n v="2056"/>
    <n v="2057"/>
    <n v="1"/>
    <x v="0"/>
    <x v="1"/>
  </r>
  <r>
    <n v="50"/>
    <n v="10313"/>
    <n v="10313"/>
    <s v="Oxia Palus"/>
    <x v="67"/>
    <s v="18.71N, 17.14W"/>
    <n v="2053"/>
    <n v="2055"/>
    <n v="2"/>
    <x v="0"/>
    <x v="0"/>
  </r>
  <r>
    <n v="204"/>
    <n v="2599"/>
    <n v="0"/>
    <s v="Margaritifer Sinus"/>
    <x v="43"/>
    <s v="3.05S, 8.90W"/>
    <n v="2067"/>
    <n v="2069"/>
    <n v="2"/>
    <x v="1"/>
    <x v="1"/>
  </r>
  <r>
    <n v="1270"/>
    <n v="8519"/>
    <n v="0"/>
    <s v="Mare Boreum"/>
    <x v="31"/>
    <s v="66.67N, 93.37W"/>
    <n v="2059"/>
    <n v="2060"/>
    <n v="1"/>
    <x v="0"/>
    <x v="0"/>
  </r>
  <r>
    <n v="34"/>
    <n v="17000"/>
    <n v="17000"/>
    <s v="Coprates"/>
    <x v="16"/>
    <s v="23.79S, 56.97W"/>
    <n v="2054"/>
    <n v="2059"/>
    <n v="5"/>
    <x v="1"/>
    <x v="1"/>
  </r>
  <r>
    <n v="163"/>
    <n v="2739"/>
    <n v="0"/>
    <s v="Casius"/>
    <x v="8"/>
    <s v="18.24N, 120.68E"/>
    <n v="2073"/>
    <n v="2074"/>
    <n v="1"/>
    <x v="0"/>
    <x v="0"/>
  </r>
  <r>
    <n v="15"/>
    <n v="9670"/>
    <n v="9670"/>
    <s v="Eridania"/>
    <x v="83"/>
    <s v="32.13S, 131.87E"/>
    <n v="2053"/>
    <n v="2055"/>
    <n v="2"/>
    <x v="1"/>
    <x v="1"/>
  </r>
  <r>
    <n v="47"/>
    <n v="7512"/>
    <n v="7512"/>
    <s v="Argyre"/>
    <x v="42"/>
    <s v="43.20S, 21.89W"/>
    <n v="2051"/>
    <n v="2057"/>
    <n v="6"/>
    <x v="1"/>
    <x v="1"/>
  </r>
  <r>
    <n v="124"/>
    <n v="7279"/>
    <n v="0"/>
    <s v="Coprates"/>
    <x v="20"/>
    <s v="35.35S, 72.67W"/>
    <n v="2067"/>
    <n v="2073"/>
    <n v="6"/>
    <x v="1"/>
    <x v="1"/>
  </r>
  <r>
    <n v="416"/>
    <n v="9366"/>
    <n v="0"/>
    <s v="Aeolis"/>
    <x v="51"/>
    <s v="25.21S, 169.35E"/>
    <n v="2055"/>
    <n v="2060"/>
    <n v="5"/>
    <x v="1"/>
    <x v="1"/>
  </r>
  <r>
    <n v="277"/>
    <n v="8255"/>
    <n v="0"/>
    <s v="Tharsis"/>
    <x v="5"/>
    <s v="6.41S, 116.10W"/>
    <n v="2055"/>
    <n v="2057"/>
    <n v="2"/>
    <x v="0"/>
    <x v="1"/>
  </r>
  <r>
    <n v="163"/>
    <n v="17000"/>
    <n v="0"/>
    <s v="Thaumasia"/>
    <x v="54"/>
    <s v="65.07S, 96.09W"/>
    <n v="2072"/>
    <n v="2078"/>
    <n v="6"/>
    <x v="1"/>
    <x v="1"/>
  </r>
  <r>
    <n v="39"/>
    <n v="6618"/>
    <n v="6618"/>
    <s v="Coprates"/>
    <x v="20"/>
    <s v="35.35S, 72.67W"/>
    <n v="2067"/>
    <n v="2075"/>
    <n v="8"/>
    <x v="1"/>
    <x v="1"/>
  </r>
  <r>
    <n v="30"/>
    <n v="1267"/>
    <n v="1267"/>
    <s v="Tharsis"/>
    <x v="41"/>
    <s v="8.80N, 79.73W"/>
    <n v="2067"/>
    <n v="2073"/>
    <n v="6"/>
    <x v="0"/>
    <x v="0"/>
  </r>
  <r>
    <n v="52"/>
    <n v="14025"/>
    <n v="14025"/>
    <s v="Mare Boreum"/>
    <x v="77"/>
    <s v="79.27N, 111.64W"/>
    <n v="2062"/>
    <n v="2066"/>
    <n v="4"/>
    <x v="0"/>
    <x v="0"/>
  </r>
  <r>
    <n v="277"/>
    <n v="10313"/>
    <n v="0"/>
    <s v="Thaumasia"/>
    <x v="20"/>
    <s v="35.35S, 72.67W"/>
    <n v="2067"/>
    <n v="2071"/>
    <n v="4"/>
    <x v="1"/>
    <x v="1"/>
  </r>
  <r>
    <n v="11"/>
    <n v="15700"/>
    <n v="15700"/>
    <s v="Argyre"/>
    <x v="32"/>
    <s v="56.96S, 5.44W"/>
    <n v="2068"/>
    <n v="2069"/>
    <n v="1"/>
    <x v="1"/>
    <x v="1"/>
  </r>
  <r>
    <n v="96"/>
    <n v="9074"/>
    <n v="9074"/>
    <s v="Mare Boreum"/>
    <x v="77"/>
    <s v="79.27N, 111.64W"/>
    <n v="2062"/>
    <n v="2066"/>
    <n v="4"/>
    <x v="0"/>
    <x v="0"/>
  </r>
  <r>
    <n v="57"/>
    <n v="6205"/>
    <n v="6205"/>
    <s v="Phoenicis Lacus"/>
    <x v="5"/>
    <s v="6.41S, 116.10W"/>
    <n v="2055"/>
    <n v="2058"/>
    <n v="3"/>
    <x v="1"/>
    <x v="1"/>
  </r>
  <r>
    <n v="147"/>
    <n v="15700"/>
    <n v="0"/>
    <s v="Ismenius Lacus"/>
    <x v="38"/>
    <s v="34.38N, 12.41E"/>
    <n v="2070"/>
    <n v="2071"/>
    <n v="1"/>
    <x v="0"/>
    <x v="0"/>
  </r>
  <r>
    <n v="212"/>
    <n v="9366"/>
    <n v="0"/>
    <s v="Phoenicis Lacus"/>
    <x v="50"/>
    <s v="29.49S, 118.42W"/>
    <n v="2071"/>
    <n v="2075"/>
    <n v="4"/>
    <x v="1"/>
    <x v="1"/>
  </r>
  <r>
    <n v="231"/>
    <n v="13054"/>
    <n v="0"/>
    <s v="Aeolis"/>
    <x v="51"/>
    <s v="25.21S, 169.35E"/>
    <n v="2055"/>
    <n v="2056"/>
    <n v="1"/>
    <x v="1"/>
    <x v="1"/>
  </r>
  <r>
    <n v="231"/>
    <n v="5622"/>
    <n v="0"/>
    <s v="Phaethontis"/>
    <x v="71"/>
    <s v="61.39S, 157.42W"/>
    <n v="2070"/>
    <n v="2072"/>
    <n v="2"/>
    <x v="1"/>
    <x v="1"/>
  </r>
  <r>
    <n v="96"/>
    <n v="1138"/>
    <n v="1138"/>
    <s v="Noachis"/>
    <x v="22"/>
    <s v="57.37S, 25.45E"/>
    <n v="2053"/>
    <n v="2055"/>
    <n v="2"/>
    <x v="1"/>
    <x v="1"/>
  </r>
  <r>
    <n v="631"/>
    <n v="2880"/>
    <n v="0"/>
    <s v="Hellas"/>
    <x v="45"/>
    <s v="43.21S, 109.99E"/>
    <n v="2071"/>
    <n v="2074"/>
    <n v="3"/>
    <x v="1"/>
    <x v="1"/>
  </r>
  <r>
    <n v="34"/>
    <n v="9985"/>
    <n v="9985"/>
    <s v="Cebrenia"/>
    <x v="63"/>
    <s v="47.84N, 169.44E"/>
    <n v="2072"/>
    <n v="2075"/>
    <n v="3"/>
    <x v="0"/>
    <x v="0"/>
  </r>
  <r>
    <n v="204"/>
    <n v="12605"/>
    <n v="0"/>
    <s v="Noachis"/>
    <x v="30"/>
    <s v="51.10S, 71.36E"/>
    <n v="2056"/>
    <n v="2059"/>
    <n v="3"/>
    <x v="1"/>
    <x v="1"/>
  </r>
  <r>
    <n v="75"/>
    <n v="883"/>
    <n v="883"/>
    <s v="Elysium"/>
    <x v="19"/>
    <s v="37.14N, 148.66E"/>
    <n v="2066"/>
    <n v="2068"/>
    <n v="2"/>
    <x v="0"/>
    <x v="0"/>
  </r>
  <r>
    <n v="124"/>
    <n v="56210"/>
    <n v="0"/>
    <s v="Ismenius Lacus"/>
    <x v="14"/>
    <s v="66.19N, 33.82E"/>
    <n v="2063"/>
    <n v="2064"/>
    <n v="1"/>
    <x v="0"/>
    <x v="0"/>
  </r>
  <r>
    <n v="72"/>
    <n v="5436"/>
    <n v="5436"/>
    <s v="Iapygia"/>
    <x v="94"/>
    <s v="0.43S, 61.64E"/>
    <n v="2064"/>
    <n v="2065"/>
    <n v="1"/>
    <x v="1"/>
    <x v="1"/>
  </r>
  <r>
    <n v="231"/>
    <n v="629"/>
    <n v="0"/>
    <s v="Mare Boreum"/>
    <x v="80"/>
    <s v="75.27N, 138.32W"/>
    <n v="2073"/>
    <n v="2073"/>
    <n v="0"/>
    <x v="0"/>
    <x v="0"/>
  </r>
  <r>
    <n v="221"/>
    <n v="11011"/>
    <n v="0"/>
    <s v="Margaritifer Sinus"/>
    <x v="64"/>
    <s v="34.44S, 25.42W"/>
    <n v="2071"/>
    <n v="2072"/>
    <n v="1"/>
    <x v="1"/>
    <x v="1"/>
  </r>
  <r>
    <n v="188"/>
    <n v="5436"/>
    <n v="0"/>
    <s v="Margaritifer Sinus"/>
    <x v="16"/>
    <s v="23.79S, 56.97W"/>
    <n v="2054"/>
    <n v="2062"/>
    <n v="8"/>
    <x v="1"/>
    <x v="1"/>
  </r>
  <r>
    <n v="54"/>
    <n v="4731"/>
    <n v="4731"/>
    <s v="Argyre"/>
    <x v="16"/>
    <s v="23.79S, 56.97W"/>
    <n v="2054"/>
    <n v="2062"/>
    <n v="8"/>
    <x v="1"/>
    <x v="1"/>
  </r>
  <r>
    <n v="47"/>
    <n v="15109"/>
    <n v="15109"/>
    <s v="Margaritifer Sinus"/>
    <x v="100"/>
    <s v="24.07S, 46.44W"/>
    <n v="2069"/>
    <n v="2071"/>
    <n v="2"/>
    <x v="1"/>
    <x v="1"/>
  </r>
  <r>
    <n v="181"/>
    <n v="1526"/>
    <n v="0"/>
    <s v="Syrtis Major"/>
    <x v="11"/>
    <s v="5.89N, 39.91E"/>
    <n v="2053"/>
    <n v="2057"/>
    <n v="4"/>
    <x v="0"/>
    <x v="0"/>
  </r>
  <r>
    <n v="27"/>
    <n v="1788"/>
    <n v="1788"/>
    <s v="Phoenicis Lacus"/>
    <x v="44"/>
    <s v="39.82S, 96.42W"/>
    <n v="2059"/>
    <n v="2067"/>
    <n v="8"/>
    <x v="1"/>
    <x v="1"/>
  </r>
  <r>
    <n v="90"/>
    <n v="2188"/>
    <n v="2188"/>
    <s v="Coprates"/>
    <x v="16"/>
    <s v="23.79S, 56.97W"/>
    <n v="2054"/>
    <n v="2063"/>
    <n v="9"/>
    <x v="1"/>
    <x v="1"/>
  </r>
  <r>
    <n v="30"/>
    <n v="2599"/>
    <n v="2599"/>
    <s v="Elysium"/>
    <x v="19"/>
    <s v="37.14N, 148.66E"/>
    <n v="2066"/>
    <n v="2070"/>
    <n v="4"/>
    <x v="0"/>
    <x v="0"/>
  </r>
  <r>
    <n v="106"/>
    <n v="2324"/>
    <n v="0"/>
    <s v="Amenthes"/>
    <x v="59"/>
    <s v="24.45N, 112.91E"/>
    <n v="2060"/>
    <n v="2062"/>
    <n v="2"/>
    <x v="0"/>
    <x v="0"/>
  </r>
  <r>
    <n v="75"/>
    <n v="2880"/>
    <n v="2880"/>
    <s v="Casius"/>
    <x v="60"/>
    <s v="56.07N, 79.63E"/>
    <n v="2069"/>
    <n v="2071"/>
    <n v="2"/>
    <x v="0"/>
    <x v="0"/>
  </r>
  <r>
    <n v="702"/>
    <n v="3461"/>
    <n v="0"/>
    <s v="Iapygia"/>
    <x v="18"/>
    <s v="4.88N, 63.43E"/>
    <n v="2051"/>
    <n v="2052"/>
    <n v="1"/>
    <x v="1"/>
    <x v="0"/>
  </r>
  <r>
    <n v="47"/>
    <n v="5812"/>
    <n v="5812"/>
    <s v="Iapygia"/>
    <x v="94"/>
    <s v="0.43S, 61.64E"/>
    <n v="2064"/>
    <n v="2066"/>
    <n v="2"/>
    <x v="1"/>
    <x v="1"/>
  </r>
  <r>
    <n v="93"/>
    <n v="1138"/>
    <n v="1138"/>
    <s v="Phoenicis Lacus"/>
    <x v="55"/>
    <s v="9.63N, 121.52W"/>
    <n v="2065"/>
    <n v="2068"/>
    <n v="3"/>
    <x v="1"/>
    <x v="0"/>
  </r>
  <r>
    <n v="61"/>
    <n v="8255"/>
    <n v="8255"/>
    <s v="Mare Australe"/>
    <x v="32"/>
    <s v="56.96S, 5.44W"/>
    <n v="2068"/>
    <n v="2070"/>
    <n v="2"/>
    <x v="1"/>
    <x v="1"/>
  </r>
  <r>
    <n v="169"/>
    <n v="21171"/>
    <n v="0"/>
    <s v="Diacria"/>
    <x v="63"/>
    <s v="47.84N, 169.44E"/>
    <n v="2072"/>
    <n v="2077"/>
    <n v="5"/>
    <x v="0"/>
    <x v="0"/>
  </r>
  <r>
    <n v="175"/>
    <n v="2461"/>
    <n v="0"/>
    <s v="Cebrenia"/>
    <x v="3"/>
    <s v="47.43N, 160.74E"/>
    <n v="2056"/>
    <n v="2057"/>
    <n v="1"/>
    <x v="0"/>
    <x v="0"/>
  </r>
  <r>
    <n v="241"/>
    <n v="883"/>
    <n v="0"/>
    <s v="Amenthes"/>
    <x v="47"/>
    <s v="6.43S, 95.96E"/>
    <n v="2070"/>
    <n v="2071"/>
    <n v="1"/>
    <x v="0"/>
    <x v="1"/>
  </r>
  <r>
    <n v="631"/>
    <n v="7052"/>
    <n v="0"/>
    <s v="Amenthes"/>
    <x v="8"/>
    <s v="18.24N, 120.68E"/>
    <n v="2073"/>
    <n v="2075"/>
    <n v="2"/>
    <x v="0"/>
    <x v="0"/>
  </r>
  <r>
    <n v="34"/>
    <n v="4398"/>
    <n v="4398"/>
    <s v="Amenthes"/>
    <x v="59"/>
    <s v="24.45N, 112.91E"/>
    <n v="2060"/>
    <n v="2065"/>
    <n v="5"/>
    <x v="0"/>
    <x v="0"/>
  </r>
  <r>
    <n v="344"/>
    <n v="1010"/>
    <n v="0"/>
    <s v="Casius"/>
    <x v="59"/>
    <s v="24.45N, 112.91E"/>
    <n v="2060"/>
    <n v="2061"/>
    <n v="1"/>
    <x v="0"/>
    <x v="0"/>
  </r>
  <r>
    <n v="344"/>
    <n v="1138"/>
    <n v="0"/>
    <s v="Arabia"/>
    <x v="1"/>
    <s v="27.30N, 17.48W"/>
    <n v="2065"/>
    <n v="2069"/>
    <n v="4"/>
    <x v="0"/>
    <x v="0"/>
  </r>
  <r>
    <n v="307"/>
    <n v="41937"/>
    <n v="0"/>
    <s v="Mare Boreum"/>
    <x v="36"/>
    <s v="77.71N, 148.53E"/>
    <n v="2052"/>
    <n v="2054"/>
    <n v="2"/>
    <x v="0"/>
    <x v="0"/>
  </r>
  <r>
    <n v="124"/>
    <n v="1267"/>
    <n v="0"/>
    <s v="Oxia Palus"/>
    <x v="67"/>
    <s v="18.71N, 17.14W"/>
    <n v="2053"/>
    <n v="2055"/>
    <n v="2"/>
    <x v="0"/>
    <x v="0"/>
  </r>
  <r>
    <n v="41"/>
    <n v="2880"/>
    <n v="2880"/>
    <s v="Argyre"/>
    <x v="64"/>
    <s v="34.44S, 25.42W"/>
    <n v="2071"/>
    <n v="2072"/>
    <n v="1"/>
    <x v="1"/>
    <x v="1"/>
  </r>
  <r>
    <n v="181"/>
    <n v="3612"/>
    <n v="0"/>
    <s v="Margaritifer Sinus"/>
    <x v="26"/>
    <s v="12.19S, 23.63W"/>
    <n v="2071"/>
    <n v="2072"/>
    <n v="1"/>
    <x v="1"/>
    <x v="1"/>
  </r>
  <r>
    <n v="22"/>
    <n v="41937"/>
    <n v="41937"/>
    <s v="Mare Australe"/>
    <x v="17"/>
    <s v="63.27S, 66.46W"/>
    <n v="2058"/>
    <n v="2059"/>
    <n v="1"/>
    <x v="1"/>
    <x v="1"/>
  </r>
  <r>
    <n v="204"/>
    <n v="5812"/>
    <n v="0"/>
    <s v="Thaumasia"/>
    <x v="84"/>
    <s v="58.80S, 113.46W"/>
    <n v="2065"/>
    <n v="2066"/>
    <n v="1"/>
    <x v="1"/>
    <x v="1"/>
  </r>
  <r>
    <n v="41"/>
    <n v="3919"/>
    <n v="3919"/>
    <s v="Amazonis"/>
    <x v="12"/>
    <s v="27.80N, 160.30E"/>
    <n v="2063"/>
    <n v="2070"/>
    <n v="7"/>
    <x v="0"/>
    <x v="0"/>
  </r>
  <r>
    <n v="61"/>
    <n v="1267"/>
    <n v="1267"/>
    <s v="Lunae Palus"/>
    <x v="41"/>
    <s v="8.80N, 79.73W"/>
    <n v="2067"/>
    <n v="2070"/>
    <n v="3"/>
    <x v="0"/>
    <x v="0"/>
  </r>
  <r>
    <n v="147"/>
    <n v="1396"/>
    <n v="0"/>
    <s v="Syrtis Major"/>
    <x v="11"/>
    <s v="5.89N, 39.91E"/>
    <n v="2053"/>
    <n v="2055"/>
    <n v="2"/>
    <x v="0"/>
    <x v="0"/>
  </r>
  <r>
    <n v="181"/>
    <n v="1788"/>
    <n v="0"/>
    <s v="Memnonia"/>
    <x v="91"/>
    <s v="2.95N, 160.52W"/>
    <n v="2073"/>
    <n v="2075"/>
    <n v="2"/>
    <x v="1"/>
    <x v="0"/>
  </r>
  <r>
    <n v="15"/>
    <n v="14551"/>
    <n v="14551"/>
    <s v="Margaritifer Sinus"/>
    <x v="100"/>
    <s v="24.07S, 46.44W"/>
    <n v="2069"/>
    <n v="2070"/>
    <n v="1"/>
    <x v="1"/>
    <x v="1"/>
  </r>
  <r>
    <n v="389"/>
    <n v="6205"/>
    <n v="0"/>
    <s v="Mare Boreum"/>
    <x v="46"/>
    <s v="73.37N, 48.09E"/>
    <n v="2060"/>
    <n v="2061"/>
    <n v="1"/>
    <x v="0"/>
    <x v="0"/>
  </r>
  <r>
    <n v="30"/>
    <n v="16330"/>
    <n v="16330"/>
    <s v="Eridania"/>
    <x v="6"/>
    <s v="42.36S, 157.15E"/>
    <n v="2068"/>
    <n v="2071"/>
    <n v="3"/>
    <x v="1"/>
    <x v="1"/>
  </r>
  <r>
    <n v="1270"/>
    <n v="3764"/>
    <n v="0"/>
    <s v="Arabia"/>
    <x v="38"/>
    <s v="34.38N, 12.41E"/>
    <n v="2070"/>
    <n v="2073"/>
    <n v="3"/>
    <x v="0"/>
    <x v="0"/>
  </r>
  <r>
    <n v="157"/>
    <n v="56210"/>
    <n v="0"/>
    <s v="Hellas"/>
    <x v="30"/>
    <s v="51.10S, 71.36E"/>
    <n v="2056"/>
    <n v="2057"/>
    <n v="1"/>
    <x v="1"/>
    <x v="1"/>
  </r>
  <r>
    <n v="307"/>
    <n v="6618"/>
    <n v="0"/>
    <s v="Sinus Sabaeus"/>
    <x v="40"/>
    <s v="48.99S, 67.17E"/>
    <n v="2054"/>
    <n v="2056"/>
    <n v="2"/>
    <x v="1"/>
    <x v="1"/>
  </r>
  <r>
    <n v="188"/>
    <n v="13054"/>
    <n v="0"/>
    <s v="Syrtis Major"/>
    <x v="18"/>
    <s v="4.88N, 63.43E"/>
    <n v="2051"/>
    <n v="2057"/>
    <n v="6"/>
    <x v="0"/>
    <x v="0"/>
  </r>
  <r>
    <n v="307"/>
    <n v="13527"/>
    <n v="0"/>
    <s v="Mare Australe"/>
    <x v="2"/>
    <s v="74.62S, 100.08E"/>
    <n v="2054"/>
    <n v="2063"/>
    <n v="9"/>
    <x v="1"/>
    <x v="1"/>
  </r>
  <r>
    <n v="77"/>
    <n v="8791"/>
    <n v="8791"/>
    <s v="Eridania"/>
    <x v="6"/>
    <s v="42.36S, 157.15E"/>
    <n v="2068"/>
    <n v="2070"/>
    <n v="2"/>
    <x v="1"/>
    <x v="1"/>
  </r>
  <r>
    <n v="117"/>
    <n v="3461"/>
    <n v="0"/>
    <s v="Eridania"/>
    <x v="33"/>
    <s v="46.81S, 143.88E"/>
    <n v="2066"/>
    <n v="2072"/>
    <n v="6"/>
    <x v="1"/>
    <x v="1"/>
  </r>
  <r>
    <n v="365"/>
    <n v="5622"/>
    <n v="0"/>
    <s v="Mare Boreum"/>
    <x v="36"/>
    <s v="77.71N, 148.53E"/>
    <n v="2052"/>
    <n v="2053"/>
    <n v="1"/>
    <x v="0"/>
    <x v="0"/>
  </r>
  <r>
    <n v="15"/>
    <n v="101649"/>
    <n v="101649"/>
    <s v="Cebrenia"/>
    <x v="86"/>
    <s v="53.00N, 129.64E"/>
    <n v="2069"/>
    <n v="2071"/>
    <n v="2"/>
    <x v="0"/>
    <x v="0"/>
  </r>
  <r>
    <n v="204"/>
    <n v="4076"/>
    <n v="0"/>
    <s v="Iapygia"/>
    <x v="47"/>
    <s v="6.43S, 95.96E"/>
    <n v="2070"/>
    <n v="2073"/>
    <n v="3"/>
    <x v="1"/>
    <x v="1"/>
  </r>
  <r>
    <n v="325"/>
    <n v="8255"/>
    <n v="0"/>
    <s v="Thaumasia"/>
    <x v="84"/>
    <s v="58.80S, 113.46W"/>
    <n v="2065"/>
    <n v="2066"/>
    <n v="1"/>
    <x v="1"/>
    <x v="1"/>
  </r>
  <r>
    <n v="88"/>
    <n v="6618"/>
    <n v="6618"/>
    <s v="Eridania"/>
    <x v="10"/>
    <s v="59.92S, 179.01W"/>
    <n v="2062"/>
    <n v="2065"/>
    <n v="3"/>
    <x v="1"/>
    <x v="1"/>
  </r>
  <r>
    <n v="212"/>
    <n v="3612"/>
    <n v="0"/>
    <s v="Mare Boreum"/>
    <x v="29"/>
    <s v="75.84N, 122.24E"/>
    <n v="2071"/>
    <n v="2075"/>
    <n v="4"/>
    <x v="0"/>
    <x v="0"/>
  </r>
  <r>
    <n v="96"/>
    <n v="11011"/>
    <n v="11011"/>
    <s v="Phoenicis Lacus"/>
    <x v="34"/>
    <s v="16.90S, 101.43W"/>
    <n v="2060"/>
    <n v="2064"/>
    <n v="4"/>
    <x v="1"/>
    <x v="1"/>
  </r>
  <r>
    <n v="204"/>
    <n v="2324"/>
    <n v="0"/>
    <s v="Arabia"/>
    <x v="11"/>
    <s v="5.89N, 39.91E"/>
    <n v="2053"/>
    <n v="2056"/>
    <n v="3"/>
    <x v="0"/>
    <x v="0"/>
  </r>
  <r>
    <n v="482"/>
    <n v="20205"/>
    <n v="0"/>
    <s v="Arcadia"/>
    <x v="31"/>
    <s v="66.67N, 93.37W"/>
    <n v="2059"/>
    <n v="2062"/>
    <n v="3"/>
    <x v="0"/>
    <x v="0"/>
  </r>
  <r>
    <n v="88"/>
    <n v="12605"/>
    <n v="12605"/>
    <s v="Syrtis Major"/>
    <x v="0"/>
    <s v="21.27N, 90.13E"/>
    <n v="2054"/>
    <n v="2059"/>
    <n v="5"/>
    <x v="0"/>
    <x v="0"/>
  </r>
  <r>
    <n v="416"/>
    <n v="8000"/>
    <n v="0"/>
    <s v="Syrtis Major"/>
    <x v="0"/>
    <s v="21.27N, 90.13E"/>
    <n v="2054"/>
    <n v="2062"/>
    <n v="8"/>
    <x v="0"/>
    <x v="0"/>
  </r>
  <r>
    <n v="221"/>
    <n v="56210"/>
    <n v="0"/>
    <s v="Diacria"/>
    <x v="77"/>
    <s v="79.27N, 111.64W"/>
    <n v="2062"/>
    <n v="2067"/>
    <n v="5"/>
    <x v="0"/>
    <x v="0"/>
  </r>
  <r>
    <n v="1270"/>
    <n v="1788"/>
    <n v="0"/>
    <s v="Arcadia"/>
    <x v="7"/>
    <s v="53.29N, 45.78W"/>
    <n v="2053"/>
    <n v="2054"/>
    <n v="1"/>
    <x v="0"/>
    <x v="0"/>
  </r>
  <r>
    <n v="67"/>
    <n v="23366"/>
    <n v="23366"/>
    <s v="Mare Boreum"/>
    <x v="77"/>
    <s v="79.27N, 111.64W"/>
    <n v="2062"/>
    <n v="2067"/>
    <n v="5"/>
    <x v="0"/>
    <x v="0"/>
  </r>
  <r>
    <n v="20"/>
    <n v="19313"/>
    <n v="19313"/>
    <s v="Mare Australe"/>
    <x v="54"/>
    <s v="65.07S, 96.09W"/>
    <n v="2072"/>
    <n v="2074"/>
    <n v="2"/>
    <x v="1"/>
    <x v="1"/>
  </r>
  <r>
    <n v="524"/>
    <n v="5622"/>
    <n v="0"/>
    <s v="Mare Boreum"/>
    <x v="31"/>
    <s v="66.67N, 93.37W"/>
    <n v="2059"/>
    <n v="2060"/>
    <n v="1"/>
    <x v="0"/>
    <x v="0"/>
  </r>
  <r>
    <n v="77"/>
    <n v="5812"/>
    <n v="5812"/>
    <s v="Oxia Palus"/>
    <x v="1"/>
    <s v="27.30N, 17.48W"/>
    <n v="2065"/>
    <n v="2072"/>
    <n v="7"/>
    <x v="0"/>
    <x v="0"/>
  </r>
  <r>
    <n v="34"/>
    <n v="6832"/>
    <n v="6832"/>
    <s v="Eridania"/>
    <x v="6"/>
    <s v="42.36S, 157.15E"/>
    <n v="2068"/>
    <n v="2071"/>
    <n v="3"/>
    <x v="1"/>
    <x v="1"/>
  </r>
  <r>
    <n v="93"/>
    <n v="1788"/>
    <n v="1788"/>
    <s v="Amazonis"/>
    <x v="91"/>
    <s v="2.95N, 160.52W"/>
    <n v="2073"/>
    <n v="2075"/>
    <n v="2"/>
    <x v="0"/>
    <x v="0"/>
  </r>
  <r>
    <n v="277"/>
    <n v="6205"/>
    <n v="0"/>
    <s v="Hellas"/>
    <x v="2"/>
    <s v="74.62S, 100.08E"/>
    <n v="2054"/>
    <n v="2061"/>
    <n v="7"/>
    <x v="1"/>
    <x v="1"/>
  </r>
  <r>
    <n v="34"/>
    <n v="6006"/>
    <n v="6006"/>
    <s v="Margaritifer Sinus"/>
    <x v="43"/>
    <s v="3.05S, 8.90W"/>
    <n v="2067"/>
    <n v="2069"/>
    <n v="2"/>
    <x v="1"/>
    <x v="1"/>
  </r>
  <r>
    <n v="52"/>
    <n v="18486"/>
    <n v="18486"/>
    <s v="Cebrenia"/>
    <x v="3"/>
    <s v="47.43N, 160.74E"/>
    <n v="2056"/>
    <n v="2058"/>
    <n v="2"/>
    <x v="0"/>
    <x v="0"/>
  </r>
  <r>
    <n v="152"/>
    <n v="5255"/>
    <n v="0"/>
    <s v="Coprates"/>
    <x v="100"/>
    <s v="24.07S, 46.44W"/>
    <n v="2069"/>
    <n v="2071"/>
    <n v="2"/>
    <x v="1"/>
    <x v="1"/>
  </r>
  <r>
    <n v="117"/>
    <n v="9670"/>
    <n v="0"/>
    <s v="Amazonis"/>
    <x v="63"/>
    <s v="47.84N, 169.44E"/>
    <n v="2072"/>
    <n v="2077"/>
    <n v="5"/>
    <x v="0"/>
    <x v="0"/>
  </r>
  <r>
    <n v="63"/>
    <n v="1010"/>
    <n v="1010"/>
    <s v="Phoenicis Lacus"/>
    <x v="5"/>
    <s v="6.41S, 116.10W"/>
    <n v="2055"/>
    <n v="2056"/>
    <n v="1"/>
    <x v="1"/>
    <x v="1"/>
  </r>
  <r>
    <n v="24"/>
    <n v="22220"/>
    <n v="22220"/>
    <s v="Mare Boreum"/>
    <x v="31"/>
    <s v="66.67N, 93.37W"/>
    <n v="2059"/>
    <n v="2060"/>
    <n v="1"/>
    <x v="0"/>
    <x v="0"/>
  </r>
  <r>
    <n v="791"/>
    <n v="15109"/>
    <n v="0"/>
    <s v="Hellas"/>
    <x v="30"/>
    <s v="51.10S, 71.36E"/>
    <n v="2056"/>
    <n v="2058"/>
    <n v="2"/>
    <x v="1"/>
    <x v="1"/>
  </r>
  <r>
    <n v="20"/>
    <n v="10654"/>
    <n v="10654"/>
    <s v="Mare Boreum"/>
    <x v="27"/>
    <s v="69.41N, 168.67E"/>
    <n v="2069"/>
    <n v="2073"/>
    <n v="4"/>
    <x v="0"/>
    <x v="0"/>
  </r>
  <r>
    <n v="212"/>
    <n v="3919"/>
    <n v="0"/>
    <s v="Amenthes"/>
    <x v="79"/>
    <s v="21.49N, 105.87E"/>
    <n v="2068"/>
    <n v="2069"/>
    <n v="1"/>
    <x v="0"/>
    <x v="0"/>
  </r>
  <r>
    <n v="96"/>
    <n v="63326"/>
    <n v="63326"/>
    <s v="Mare Boreum"/>
    <x v="28"/>
    <s v="64.61N, 131.25E"/>
    <n v="2064"/>
    <n v="2072"/>
    <n v="8"/>
    <x v="0"/>
    <x v="0"/>
  </r>
  <r>
    <n v="277"/>
    <n v="1010"/>
    <n v="0"/>
    <s v="Casius"/>
    <x v="60"/>
    <s v="56.07N, 79.63E"/>
    <n v="2069"/>
    <n v="2072"/>
    <n v="3"/>
    <x v="0"/>
    <x v="0"/>
  </r>
  <r>
    <n v="791"/>
    <n v="883"/>
    <n v="0"/>
    <s v="Phoenicis Lacus"/>
    <x v="90"/>
    <s v="11.38S, 119.54W"/>
    <n v="2056"/>
    <n v="2057"/>
    <n v="1"/>
    <x v="1"/>
    <x v="1"/>
  </r>
  <r>
    <n v="137"/>
    <n v="6006"/>
    <n v="0"/>
    <s v="Mare Australe"/>
    <x v="17"/>
    <s v="63.27S, 66.46W"/>
    <n v="2058"/>
    <n v="2060"/>
    <n v="2"/>
    <x v="1"/>
    <x v="1"/>
  </r>
  <r>
    <n v="27"/>
    <n v="14551"/>
    <n v="14551"/>
    <s v="Mare Acidalium"/>
    <x v="7"/>
    <s v="53.29N, 45.78W"/>
    <n v="2053"/>
    <n v="2054"/>
    <n v="1"/>
    <x v="0"/>
    <x v="0"/>
  </r>
  <r>
    <n v="59"/>
    <n v="3167"/>
    <n v="3167"/>
    <s v="Mare Tyrrhenum"/>
    <x v="53"/>
    <s v="28.90S, 98.55E"/>
    <n v="2073"/>
    <n v="2077"/>
    <n v="4"/>
    <x v="1"/>
    <x v="1"/>
  </r>
  <r>
    <n v="100"/>
    <n v="8255"/>
    <n v="8255"/>
    <s v="Elysium"/>
    <x v="76"/>
    <s v="10.83N, 133.81E"/>
    <n v="2061"/>
    <n v="2063"/>
    <n v="2"/>
    <x v="0"/>
    <x v="0"/>
  </r>
  <r>
    <n v="15"/>
    <n v="9985"/>
    <n v="9985"/>
    <s v="Cebrenia"/>
    <x v="12"/>
    <s v="27.80N, 160.30E"/>
    <n v="2063"/>
    <n v="2067"/>
    <n v="4"/>
    <x v="0"/>
    <x v="0"/>
  </r>
  <r>
    <n v="482"/>
    <n v="9366"/>
    <n v="0"/>
    <s v="Sinus Sabaeus"/>
    <x v="18"/>
    <s v="4.88N, 63.43E"/>
    <n v="2051"/>
    <n v="2059"/>
    <n v="8"/>
    <x v="1"/>
    <x v="0"/>
  </r>
  <r>
    <n v="163"/>
    <n v="629"/>
    <n v="0"/>
    <s v="Thaumasia"/>
    <x v="20"/>
    <s v="35.35S, 72.67W"/>
    <n v="2067"/>
    <n v="2075"/>
    <n v="8"/>
    <x v="1"/>
    <x v="1"/>
  </r>
  <r>
    <n v="52"/>
    <n v="5436"/>
    <n v="5436"/>
    <s v="Coprates"/>
    <x v="41"/>
    <s v="8.80N, 79.73W"/>
    <n v="2067"/>
    <n v="2071"/>
    <n v="4"/>
    <x v="1"/>
    <x v="0"/>
  </r>
  <r>
    <n v="137"/>
    <n v="22220"/>
    <n v="0"/>
    <s v="Argyre"/>
    <x v="13"/>
    <s v="68.17S, 21.83W"/>
    <n v="2069"/>
    <n v="2072"/>
    <n v="3"/>
    <x v="1"/>
    <x v="1"/>
  </r>
  <r>
    <n v="152"/>
    <n v="1138"/>
    <n v="0"/>
    <s v="Coprates"/>
    <x v="16"/>
    <s v="23.79S, 56.97W"/>
    <n v="2054"/>
    <n v="2058"/>
    <n v="4"/>
    <x v="1"/>
    <x v="1"/>
  </r>
  <r>
    <n v="447"/>
    <n v="15109"/>
    <n v="0"/>
    <s v="Hellas"/>
    <x v="53"/>
    <s v="28.90S, 98.55E"/>
    <n v="2073"/>
    <n v="2076"/>
    <n v="3"/>
    <x v="1"/>
    <x v="1"/>
  </r>
  <r>
    <n v="124"/>
    <n v="2739"/>
    <n v="0"/>
    <s v="Mare Acidalium"/>
    <x v="7"/>
    <s v="53.29N, 45.78W"/>
    <n v="2053"/>
    <n v="2055"/>
    <n v="2"/>
    <x v="0"/>
    <x v="0"/>
  </r>
  <r>
    <n v="29"/>
    <n v="11771"/>
    <n v="11771"/>
    <s v="Amenthes"/>
    <x v="0"/>
    <s v="21.27N, 90.13E"/>
    <n v="2054"/>
    <n v="2058"/>
    <n v="4"/>
    <x v="0"/>
    <x v="0"/>
  </r>
  <r>
    <n v="152"/>
    <n v="1526"/>
    <n v="0"/>
    <s v="Eridania"/>
    <x v="10"/>
    <s v="59.92S, 179.01W"/>
    <n v="2062"/>
    <n v="2067"/>
    <n v="5"/>
    <x v="1"/>
    <x v="1"/>
  </r>
  <r>
    <n v="447"/>
    <n v="1788"/>
    <n v="0"/>
    <s v="Mare Australe"/>
    <x v="84"/>
    <s v="58.80S, 113.46W"/>
    <n v="2065"/>
    <n v="2066"/>
    <n v="1"/>
    <x v="1"/>
    <x v="1"/>
  </r>
  <r>
    <n v="34"/>
    <n v="4731"/>
    <n v="4731"/>
    <s v="Mare Boreum"/>
    <x v="36"/>
    <s v="77.71N, 148.53E"/>
    <n v="2052"/>
    <n v="2053"/>
    <n v="1"/>
    <x v="0"/>
    <x v="0"/>
  </r>
  <r>
    <n v="175"/>
    <n v="15700"/>
    <n v="0"/>
    <s v="Mare Tyrrhenum"/>
    <x v="45"/>
    <s v="43.21S, 109.99E"/>
    <n v="2071"/>
    <n v="2074"/>
    <n v="3"/>
    <x v="1"/>
    <x v="1"/>
  </r>
  <r>
    <n v="52"/>
    <n v="7752"/>
    <n v="7752"/>
    <s v="Aeolis"/>
    <x v="33"/>
    <s v="46.81S, 143.88E"/>
    <n v="2066"/>
    <n v="2067"/>
    <n v="1"/>
    <x v="1"/>
    <x v="1"/>
  </r>
  <r>
    <n v="77"/>
    <n v="41937"/>
    <n v="41937"/>
    <s v="Mare Australe"/>
    <x v="71"/>
    <s v="61.39S, 157.42W"/>
    <n v="2070"/>
    <n v="2071"/>
    <n v="1"/>
    <x v="1"/>
    <x v="1"/>
  </r>
  <r>
    <n v="61"/>
    <n v="5812"/>
    <n v="5812"/>
    <s v="Phaethontis"/>
    <x v="66"/>
    <s v="44.90S, 130.80W"/>
    <n v="2050"/>
    <n v="2051"/>
    <n v="1"/>
    <x v="1"/>
    <x v="1"/>
  </r>
  <r>
    <n v="147"/>
    <n v="1010"/>
    <n v="0"/>
    <s v="Phoenicis Lacus"/>
    <x v="44"/>
    <s v="39.82S, 96.42W"/>
    <n v="2059"/>
    <n v="2065"/>
    <n v="6"/>
    <x v="1"/>
    <x v="1"/>
  </r>
  <r>
    <n v="100"/>
    <n v="12605"/>
    <n v="12605"/>
    <s v="Oxia Palus"/>
    <x v="1"/>
    <s v="27.30N, 17.48W"/>
    <n v="2065"/>
    <n v="2072"/>
    <n v="7"/>
    <x v="0"/>
    <x v="0"/>
  </r>
  <r>
    <n v="36"/>
    <n v="1920"/>
    <n v="1920"/>
    <s v="Cebrenia"/>
    <x v="28"/>
    <s v="64.61N, 131.25E"/>
    <n v="2064"/>
    <n v="2067"/>
    <n v="3"/>
    <x v="0"/>
    <x v="0"/>
  </r>
  <r>
    <n v="128"/>
    <n v="2324"/>
    <n v="0"/>
    <s v="Cebrenia"/>
    <x v="63"/>
    <s v="47.84N, 169.44E"/>
    <n v="2072"/>
    <n v="2073"/>
    <n v="1"/>
    <x v="0"/>
    <x v="0"/>
  </r>
  <r>
    <n v="41"/>
    <n v="4902"/>
    <n v="4902"/>
    <s v="Mare Boreum"/>
    <x v="7"/>
    <s v="53.29N, 45.78W"/>
    <n v="2053"/>
    <n v="2054"/>
    <n v="1"/>
    <x v="0"/>
    <x v="0"/>
  </r>
  <r>
    <n v="65"/>
    <n v="8791"/>
    <n v="8791"/>
    <s v="Arcadia"/>
    <x v="97"/>
    <s v="40.73N, 101.92W"/>
    <n v="2066"/>
    <n v="2068"/>
    <n v="2"/>
    <x v="0"/>
    <x v="0"/>
  </r>
  <r>
    <n v="47"/>
    <n v="3313"/>
    <n v="3313"/>
    <s v="Phoenicis Lacus"/>
    <x v="20"/>
    <s v="35.35S, 72.67W"/>
    <n v="2067"/>
    <n v="2073"/>
    <n v="6"/>
    <x v="1"/>
    <x v="1"/>
  </r>
  <r>
    <n v="19"/>
    <n v="8519"/>
    <n v="8519"/>
    <s v="Amenthes"/>
    <x v="23"/>
    <s v="17.54N, 149.60E"/>
    <n v="2067"/>
    <n v="2072"/>
    <n v="5"/>
    <x v="0"/>
    <x v="0"/>
  </r>
  <r>
    <n v="29"/>
    <n v="8519"/>
    <n v="8519"/>
    <s v="Mare Australe"/>
    <x v="21"/>
    <s v="70.62S, 159.12W"/>
    <n v="2065"/>
    <n v="2067"/>
    <n v="2"/>
    <x v="1"/>
    <x v="1"/>
  </r>
  <r>
    <n v="307"/>
    <n v="38630"/>
    <n v="0"/>
    <s v="Mare Boreum"/>
    <x v="46"/>
    <s v="73.37N, 48.09E"/>
    <n v="2060"/>
    <n v="2061"/>
    <n v="1"/>
    <x v="0"/>
    <x v="0"/>
  </r>
  <r>
    <n v="65"/>
    <n v="8519"/>
    <n v="8519"/>
    <s v="Sinus Sabaeus"/>
    <x v="69"/>
    <s v="3.33S, 27.57E"/>
    <n v="2065"/>
    <n v="2067"/>
    <n v="2"/>
    <x v="1"/>
    <x v="1"/>
  </r>
  <r>
    <n v="416"/>
    <n v="3764"/>
    <n v="0"/>
    <s v="Margaritifer Sinus"/>
    <x v="26"/>
    <s v="12.19S, 23.63W"/>
    <n v="2071"/>
    <n v="2072"/>
    <n v="1"/>
    <x v="1"/>
    <x v="1"/>
  </r>
  <r>
    <n v="133"/>
    <n v="20205"/>
    <n v="0"/>
    <s v="Mare Acidalium"/>
    <x v="1"/>
    <s v="27.30N, 17.48W"/>
    <n v="2065"/>
    <n v="2069"/>
    <n v="4"/>
    <x v="0"/>
    <x v="0"/>
  </r>
  <r>
    <n v="47"/>
    <n v="8791"/>
    <n v="8791"/>
    <s v="Phaethontis"/>
    <x v="37"/>
    <s v="33.88S, 148.04W"/>
    <n v="2058"/>
    <n v="2060"/>
    <n v="2"/>
    <x v="1"/>
    <x v="1"/>
  </r>
  <r>
    <n v="24"/>
    <n v="5076"/>
    <n v="5076"/>
    <s v="Mare Australe"/>
    <x v="17"/>
    <s v="63.27S, 66.46W"/>
    <n v="2058"/>
    <n v="2061"/>
    <n v="3"/>
    <x v="1"/>
    <x v="1"/>
  </r>
  <r>
    <n v="9"/>
    <n v="12605"/>
    <n v="12605"/>
    <s v="Phaethontis"/>
    <x v="72"/>
    <s v="65.99S, 161.89W"/>
    <n v="2072"/>
    <n v="2073"/>
    <n v="1"/>
    <x v="1"/>
    <x v="1"/>
  </r>
  <r>
    <n v="27"/>
    <n v="5076"/>
    <n v="5076"/>
    <s v="Margaritifer Sinus"/>
    <x v="64"/>
    <s v="34.44S, 25.42W"/>
    <n v="2071"/>
    <n v="2072"/>
    <n v="1"/>
    <x v="1"/>
    <x v="1"/>
  </r>
  <r>
    <n v="77"/>
    <n v="1788"/>
    <n v="1788"/>
    <s v="Sinus Sabaeus"/>
    <x v="69"/>
    <s v="3.33S, 27.57E"/>
    <n v="2065"/>
    <n v="2068"/>
    <n v="3"/>
    <x v="1"/>
    <x v="1"/>
  </r>
  <r>
    <n v="152"/>
    <n v="1656"/>
    <n v="0"/>
    <s v="Margaritifer Sinus"/>
    <x v="16"/>
    <s v="23.79S, 56.97W"/>
    <n v="2054"/>
    <n v="2056"/>
    <n v="2"/>
    <x v="1"/>
    <x v="1"/>
  </r>
  <r>
    <n v="63"/>
    <n v="10654"/>
    <n v="10654"/>
    <s v="Phaethontis"/>
    <x v="35"/>
    <s v="23.80S, 156.02W"/>
    <n v="2053"/>
    <n v="2055"/>
    <n v="2"/>
    <x v="1"/>
    <x v="1"/>
  </r>
  <r>
    <n v="702"/>
    <n v="2599"/>
    <n v="0"/>
    <s v="Coprates"/>
    <x v="16"/>
    <s v="23.79S, 56.97W"/>
    <n v="2054"/>
    <n v="2061"/>
    <n v="7"/>
    <x v="1"/>
    <x v="1"/>
  </r>
  <r>
    <n v="702"/>
    <n v="38630"/>
    <n v="0"/>
    <s v="Mare Australe"/>
    <x v="71"/>
    <s v="61.39S, 157.42W"/>
    <n v="2070"/>
    <n v="2073"/>
    <n v="3"/>
    <x v="1"/>
    <x v="1"/>
  </r>
  <r>
    <n v="447"/>
    <n v="11771"/>
    <n v="0"/>
    <s v="Mare Australe"/>
    <x v="32"/>
    <s v="56.96S, 5.44W"/>
    <n v="2068"/>
    <n v="2069"/>
    <n v="1"/>
    <x v="1"/>
    <x v="1"/>
  </r>
  <r>
    <n v="63"/>
    <n v="3919"/>
    <n v="3919"/>
    <s v="Hellas"/>
    <x v="25"/>
    <s v="48.64S, 67.03E"/>
    <n v="2067"/>
    <n v="2069"/>
    <n v="2"/>
    <x v="1"/>
    <x v="1"/>
  </r>
  <r>
    <n v="19"/>
    <n v="883"/>
    <n v="883"/>
    <s v="Mare Australe"/>
    <x v="2"/>
    <s v="74.62S, 100.08E"/>
    <n v="2054"/>
    <n v="2059"/>
    <n v="5"/>
    <x v="1"/>
    <x v="1"/>
  </r>
  <r>
    <n v="482"/>
    <n v="11382"/>
    <n v="0"/>
    <s v="Cebrenia"/>
    <x v="3"/>
    <s v="47.43N, 160.74E"/>
    <n v="2056"/>
    <n v="2058"/>
    <n v="2"/>
    <x v="0"/>
    <x v="0"/>
  </r>
  <r>
    <n v="14"/>
    <n v="3612"/>
    <n v="3612"/>
    <s v="Arabia"/>
    <x v="82"/>
    <s v="17.28N, 7.12E"/>
    <n v="2071"/>
    <n v="2073"/>
    <n v="2"/>
    <x v="0"/>
    <x v="0"/>
  </r>
  <r>
    <n v="188"/>
    <n v="41937"/>
    <n v="0"/>
    <s v="Thaumasia"/>
    <x v="54"/>
    <s v="65.07S, 96.09W"/>
    <n v="2072"/>
    <n v="2074"/>
    <n v="2"/>
    <x v="1"/>
    <x v="1"/>
  </r>
  <r>
    <n v="117"/>
    <n v="35789"/>
    <n v="0"/>
    <s v="Mare Boreum"/>
    <x v="7"/>
    <s v="53.29N, 45.78W"/>
    <n v="2053"/>
    <n v="2055"/>
    <n v="2"/>
    <x v="0"/>
    <x v="0"/>
  </r>
  <r>
    <n v="17"/>
    <n v="2324"/>
    <n v="2324"/>
    <s v="Eridania"/>
    <x v="33"/>
    <s v="46.81S, 143.88E"/>
    <n v="2066"/>
    <n v="2072"/>
    <n v="6"/>
    <x v="1"/>
    <x v="1"/>
  </r>
  <r>
    <n v="59"/>
    <n v="11382"/>
    <n v="11382"/>
    <s v="Hellas"/>
    <x v="45"/>
    <s v="43.21S, 109.99E"/>
    <n v="2071"/>
    <n v="2076"/>
    <n v="5"/>
    <x v="1"/>
    <x v="1"/>
  </r>
  <r>
    <n v="905"/>
    <n v="7512"/>
    <n v="0"/>
    <s v="Elysium"/>
    <x v="12"/>
    <s v="27.80N, 160.30E"/>
    <n v="2063"/>
    <n v="2067"/>
    <n v="4"/>
    <x v="0"/>
    <x v="0"/>
  </r>
  <r>
    <n v="389"/>
    <n v="5622"/>
    <n v="0"/>
    <s v="Phoenicis Lacus"/>
    <x v="55"/>
    <s v="9.63N, 121.52W"/>
    <n v="2065"/>
    <n v="2067"/>
    <n v="2"/>
    <x v="1"/>
    <x v="0"/>
  </r>
  <r>
    <n v="163"/>
    <n v="4235"/>
    <n v="0"/>
    <s v="Syrtis Major"/>
    <x v="47"/>
    <s v="6.43S, 95.96E"/>
    <n v="2070"/>
    <n v="2071"/>
    <n v="1"/>
    <x v="0"/>
    <x v="1"/>
  </r>
  <r>
    <n v="1270"/>
    <n v="5255"/>
    <n v="0"/>
    <s v="Diacria"/>
    <x v="77"/>
    <s v="79.27N, 111.64W"/>
    <n v="2062"/>
    <n v="2067"/>
    <n v="5"/>
    <x v="0"/>
    <x v="0"/>
  </r>
  <r>
    <n v="152"/>
    <n v="4076"/>
    <n v="0"/>
    <s v="Thaumasia"/>
    <x v="20"/>
    <s v="35.35S, 72.67W"/>
    <n v="2067"/>
    <n v="2072"/>
    <n v="5"/>
    <x v="1"/>
    <x v="1"/>
  </r>
  <r>
    <n v="106"/>
    <n v="7052"/>
    <n v="0"/>
    <s v="Syrtis Major"/>
    <x v="94"/>
    <s v="0.43S, 61.64E"/>
    <n v="2064"/>
    <n v="2066"/>
    <n v="2"/>
    <x v="0"/>
    <x v="1"/>
  </r>
  <r>
    <n v="17"/>
    <n v="2461"/>
    <n v="2461"/>
    <s v="Argyre"/>
    <x v="42"/>
    <s v="43.20S, 21.89W"/>
    <n v="2051"/>
    <n v="2054"/>
    <n v="3"/>
    <x v="1"/>
    <x v="1"/>
  </r>
  <r>
    <n v="109"/>
    <n v="2188"/>
    <n v="0"/>
    <s v="Cebrenia"/>
    <x v="59"/>
    <s v="24.45N, 112.91E"/>
    <n v="2060"/>
    <n v="2063"/>
    <n v="3"/>
    <x v="0"/>
    <x v="0"/>
  </r>
  <r>
    <n v="181"/>
    <n v="22220"/>
    <n v="0"/>
    <s v="Mare Acidalium"/>
    <x v="1"/>
    <s v="27.30N, 17.48W"/>
    <n v="2065"/>
    <n v="2071"/>
    <n v="6"/>
    <x v="0"/>
    <x v="0"/>
  </r>
  <r>
    <n v="93"/>
    <n v="12178"/>
    <n v="12178"/>
    <s v="Mare Boreum"/>
    <x v="27"/>
    <s v="69.41N, 168.67E"/>
    <n v="2069"/>
    <n v="2076"/>
    <n v="7"/>
    <x v="0"/>
    <x v="0"/>
  </r>
  <r>
    <n v="57"/>
    <n v="13054"/>
    <n v="13054"/>
    <s v="Mare Acidalium"/>
    <x v="38"/>
    <s v="34.38N, 12.41E"/>
    <n v="2070"/>
    <n v="2074"/>
    <n v="4"/>
    <x v="0"/>
    <x v="0"/>
  </r>
  <r>
    <n v="30"/>
    <n v="15700"/>
    <n v="15700"/>
    <s v="Mare Acidalium"/>
    <x v="7"/>
    <s v="53.29N, 45.78W"/>
    <n v="2053"/>
    <n v="2053"/>
    <n v="0"/>
    <x v="0"/>
    <x v="0"/>
  </r>
  <r>
    <n v="325"/>
    <n v="11011"/>
    <n v="0"/>
    <s v="Casius"/>
    <x v="9"/>
    <s v="11.90N, 119.49E"/>
    <n v="2050"/>
    <n v="2057"/>
    <n v="7"/>
    <x v="0"/>
    <x v="0"/>
  </r>
  <r>
    <n v="212"/>
    <n v="22220"/>
    <n v="0"/>
    <s v="Mare Australe"/>
    <x v="2"/>
    <s v="74.62S, 100.08E"/>
    <n v="2054"/>
    <n v="2063"/>
    <n v="9"/>
    <x v="1"/>
    <x v="1"/>
  </r>
  <r>
    <n v="188"/>
    <n v="2054"/>
    <n v="0"/>
    <s v="Aeolis"/>
    <x v="6"/>
    <s v="42.36S, 157.15E"/>
    <n v="2068"/>
    <n v="2071"/>
    <n v="3"/>
    <x v="1"/>
    <x v="1"/>
  </r>
  <r>
    <n v="65"/>
    <n v="2880"/>
    <n v="2880"/>
    <s v="Cebrenia"/>
    <x v="12"/>
    <s v="27.80N, 160.30E"/>
    <n v="2063"/>
    <n v="2066"/>
    <n v="3"/>
    <x v="0"/>
    <x v="0"/>
  </r>
  <r>
    <n v="120"/>
    <n v="1010"/>
    <n v="0"/>
    <s v="Eridania"/>
    <x v="57"/>
    <s v="41.83S, 120.38E"/>
    <n v="2068"/>
    <n v="2069"/>
    <n v="1"/>
    <x v="1"/>
    <x v="1"/>
  </r>
  <r>
    <n v="702"/>
    <n v="5255"/>
    <n v="0"/>
    <s v="Mare Tyrrhenum"/>
    <x v="9"/>
    <s v="11.90N, 119.49E"/>
    <n v="2050"/>
    <n v="2052"/>
    <n v="2"/>
    <x v="1"/>
    <x v="0"/>
  </r>
  <r>
    <n v="25"/>
    <n v="3167"/>
    <n v="3167"/>
    <s v="Coprates"/>
    <x v="44"/>
    <s v="39.82S, 96.42W"/>
    <n v="2059"/>
    <n v="2060"/>
    <n v="1"/>
    <x v="1"/>
    <x v="1"/>
  </r>
  <r>
    <n v="212"/>
    <n v="3167"/>
    <n v="0"/>
    <s v="Elysium"/>
    <x v="23"/>
    <s v="17.54N, 149.60E"/>
    <n v="2067"/>
    <n v="2072"/>
    <n v="5"/>
    <x v="0"/>
    <x v="0"/>
  </r>
  <r>
    <n v="482"/>
    <n v="6409"/>
    <n v="0"/>
    <s v="Amazonis"/>
    <x v="55"/>
    <s v="9.63N, 121.52W"/>
    <n v="2065"/>
    <n v="2066"/>
    <n v="1"/>
    <x v="0"/>
    <x v="0"/>
  </r>
  <r>
    <n v="117"/>
    <n v="3919"/>
    <n v="0"/>
    <s v="Mare Boreum"/>
    <x v="63"/>
    <s v="47.84N, 169.44E"/>
    <n v="2072"/>
    <n v="2079"/>
    <n v="7"/>
    <x v="0"/>
    <x v="0"/>
  </r>
  <r>
    <n v="572"/>
    <n v="7752"/>
    <n v="0"/>
    <s v="Mare Australe"/>
    <x v="22"/>
    <s v="57.37S, 25.45E"/>
    <n v="2053"/>
    <n v="2056"/>
    <n v="3"/>
    <x v="1"/>
    <x v="1"/>
  </r>
  <r>
    <n v="142"/>
    <n v="8519"/>
    <n v="0"/>
    <s v="Syrtis Major"/>
    <x v="18"/>
    <s v="4.88N, 63.43E"/>
    <n v="2051"/>
    <n v="2057"/>
    <n v="6"/>
    <x v="0"/>
    <x v="0"/>
  </r>
  <r>
    <n v="137"/>
    <n v="2324"/>
    <n v="0"/>
    <s v="Thaumasia"/>
    <x v="17"/>
    <s v="63.27S, 66.46W"/>
    <n v="2058"/>
    <n v="2062"/>
    <n v="4"/>
    <x v="1"/>
    <x v="1"/>
  </r>
  <r>
    <n v="57"/>
    <n v="3313"/>
    <n v="3313"/>
    <s v="Argyre"/>
    <x v="42"/>
    <s v="43.20S, 21.89W"/>
    <n v="2051"/>
    <n v="2053"/>
    <n v="2"/>
    <x v="1"/>
    <x v="1"/>
  </r>
  <r>
    <n v="93"/>
    <n v="1267"/>
    <n v="1267"/>
    <s v="Cebrenia"/>
    <x v="19"/>
    <s v="37.14N, 148.66E"/>
    <n v="2066"/>
    <n v="2069"/>
    <n v="3"/>
    <x v="0"/>
    <x v="0"/>
  </r>
  <r>
    <n v="1057"/>
    <n v="7279"/>
    <n v="0"/>
    <s v="Hellas"/>
    <x v="30"/>
    <s v="51.10S, 71.36E"/>
    <n v="2056"/>
    <n v="2059"/>
    <n v="3"/>
    <x v="1"/>
    <x v="1"/>
  </r>
  <r>
    <n v="96"/>
    <n v="4731"/>
    <n v="4731"/>
    <s v="Tharsis"/>
    <x v="55"/>
    <s v="9.63N, 121.52W"/>
    <n v="2065"/>
    <n v="2067"/>
    <n v="2"/>
    <x v="0"/>
    <x v="0"/>
  </r>
  <r>
    <n v="702"/>
    <n v="3764"/>
    <n v="0"/>
    <s v="Casius"/>
    <x v="85"/>
    <s v="77.60N, 60.62E"/>
    <n v="2073"/>
    <n v="2075"/>
    <n v="2"/>
    <x v="0"/>
    <x v="0"/>
  </r>
  <r>
    <n v="45"/>
    <n v="3764"/>
    <n v="3764"/>
    <s v="Syrtis Major"/>
    <x v="47"/>
    <s v="6.43S, 95.96E"/>
    <n v="2070"/>
    <n v="2075"/>
    <n v="5"/>
    <x v="0"/>
    <x v="1"/>
  </r>
  <r>
    <n v="109"/>
    <n v="2324"/>
    <n v="0"/>
    <s v="Syrtis Major"/>
    <x v="18"/>
    <s v="4.88N, 63.43E"/>
    <n v="2051"/>
    <n v="2055"/>
    <n v="4"/>
    <x v="0"/>
    <x v="0"/>
  </r>
  <r>
    <n v="241"/>
    <n v="3764"/>
    <n v="0"/>
    <s v="Memnonia"/>
    <x v="35"/>
    <s v="23.80S, 156.02W"/>
    <n v="2053"/>
    <n v="2057"/>
    <n v="4"/>
    <x v="1"/>
    <x v="1"/>
  </r>
  <r>
    <n v="252"/>
    <n v="3167"/>
    <n v="0"/>
    <s v="Memnonia"/>
    <x v="35"/>
    <s v="23.80S, 156.02W"/>
    <n v="2053"/>
    <n v="2056"/>
    <n v="3"/>
    <x v="1"/>
    <x v="1"/>
  </r>
  <r>
    <n v="128"/>
    <n v="24621"/>
    <n v="0"/>
    <s v="Mare Boreum"/>
    <x v="85"/>
    <s v="77.60N, 60.62E"/>
    <n v="2073"/>
    <n v="2074"/>
    <n v="1"/>
    <x v="0"/>
    <x v="0"/>
  </r>
  <r>
    <n v="120"/>
    <n v="7512"/>
    <n v="0"/>
    <s v="Margaritifer Sinus"/>
    <x v="100"/>
    <s v="24.07S, 46.44W"/>
    <n v="2069"/>
    <n v="2071"/>
    <n v="2"/>
    <x v="1"/>
    <x v="1"/>
  </r>
  <r>
    <n v="45"/>
    <n v="2461"/>
    <n v="2461"/>
    <s v="Memnonia"/>
    <x v="91"/>
    <s v="2.95N, 160.52W"/>
    <n v="2073"/>
    <n v="2074"/>
    <n v="1"/>
    <x v="1"/>
    <x v="0"/>
  </r>
  <r>
    <n v="113"/>
    <n v="5622"/>
    <n v="0"/>
    <s v="Mare Boreum"/>
    <x v="28"/>
    <s v="64.61N, 131.25E"/>
    <n v="2064"/>
    <n v="2070"/>
    <n v="6"/>
    <x v="0"/>
    <x v="0"/>
  </r>
  <r>
    <n v="482"/>
    <n v="5436"/>
    <n v="0"/>
    <s v="Mare Acidalium"/>
    <x v="7"/>
    <s v="53.29N, 45.78W"/>
    <n v="2053"/>
    <n v="2055"/>
    <n v="2"/>
    <x v="0"/>
    <x v="0"/>
  </r>
  <r>
    <n v="113"/>
    <n v="2739"/>
    <n v="0"/>
    <s v="Argyre"/>
    <x v="16"/>
    <s v="23.79S, 56.97W"/>
    <n v="2054"/>
    <n v="2059"/>
    <n v="5"/>
    <x v="1"/>
    <x v="1"/>
  </r>
  <r>
    <n v="791"/>
    <n v="9366"/>
    <n v="0"/>
    <s v="Eridania"/>
    <x v="33"/>
    <s v="46.81S, 143.88E"/>
    <n v="2066"/>
    <n v="2072"/>
    <n v="6"/>
    <x v="1"/>
    <x v="1"/>
  </r>
  <r>
    <n v="90"/>
    <n v="7512"/>
    <n v="7512"/>
    <s v="Hellas"/>
    <x v="45"/>
    <s v="43.21S, 109.99E"/>
    <n v="2071"/>
    <n v="2074"/>
    <n v="3"/>
    <x v="1"/>
    <x v="1"/>
  </r>
  <r>
    <n v="447"/>
    <n v="6832"/>
    <n v="0"/>
    <s v="Mare Boreum"/>
    <x v="29"/>
    <s v="75.84N, 122.24E"/>
    <n v="2071"/>
    <n v="2077"/>
    <n v="6"/>
    <x v="0"/>
    <x v="0"/>
  </r>
  <r>
    <n v="85"/>
    <n v="5076"/>
    <n v="5076"/>
    <s v="Thaumasia"/>
    <x v="50"/>
    <s v="29.49S, 118.42W"/>
    <n v="2071"/>
    <n v="2076"/>
    <n v="5"/>
    <x v="1"/>
    <x v="1"/>
  </r>
  <r>
    <n v="32"/>
    <n v="883"/>
    <n v="883"/>
    <s v="Coprates"/>
    <x v="16"/>
    <s v="23.79S, 56.97W"/>
    <n v="2054"/>
    <n v="2059"/>
    <n v="5"/>
    <x v="1"/>
    <x v="1"/>
  </r>
  <r>
    <n v="72"/>
    <n v="8000"/>
    <n v="8000"/>
    <s v="Hellas"/>
    <x v="53"/>
    <s v="28.90S, 98.55E"/>
    <n v="2073"/>
    <n v="2076"/>
    <n v="3"/>
    <x v="1"/>
    <x v="1"/>
  </r>
  <r>
    <n v="22"/>
    <n v="10313"/>
    <n v="10313"/>
    <s v="Thaumasia"/>
    <x v="50"/>
    <s v="29.49S, 118.42W"/>
    <n v="2071"/>
    <n v="2072"/>
    <n v="1"/>
    <x v="1"/>
    <x v="1"/>
  </r>
  <r>
    <n v="137"/>
    <n v="6618"/>
    <n v="0"/>
    <s v="Arcadia"/>
    <x v="7"/>
    <s v="53.29N, 45.78W"/>
    <n v="2053"/>
    <n v="2055"/>
    <n v="2"/>
    <x v="0"/>
    <x v="0"/>
  </r>
  <r>
    <n v="117"/>
    <n v="3461"/>
    <n v="0"/>
    <s v="Phaethontis"/>
    <x v="35"/>
    <s v="23.80S, 156.02W"/>
    <n v="2053"/>
    <n v="2055"/>
    <n v="2"/>
    <x v="1"/>
    <x v="1"/>
  </r>
  <r>
    <n v="65"/>
    <n v="5812"/>
    <n v="5812"/>
    <s v="Coprates"/>
    <x v="20"/>
    <s v="35.35S, 72.67W"/>
    <n v="2067"/>
    <n v="2073"/>
    <n v="6"/>
    <x v="1"/>
    <x v="1"/>
  </r>
  <r>
    <n v="72"/>
    <n v="5255"/>
    <n v="5255"/>
    <s v="Hellas"/>
    <x v="2"/>
    <s v="74.62S, 100.08E"/>
    <n v="2054"/>
    <n v="2058"/>
    <n v="4"/>
    <x v="1"/>
    <x v="1"/>
  </r>
  <r>
    <n v="344"/>
    <n v="11382"/>
    <n v="0"/>
    <s v="Amenthes"/>
    <x v="59"/>
    <s v="24.45N, 112.91E"/>
    <n v="2060"/>
    <n v="2065"/>
    <n v="5"/>
    <x v="0"/>
    <x v="0"/>
  </r>
  <r>
    <n v="204"/>
    <n v="6618"/>
    <n v="0"/>
    <s v="Oxia Palus"/>
    <x v="43"/>
    <s v="3.05S, 8.90W"/>
    <n v="2067"/>
    <n v="2068"/>
    <n v="1"/>
    <x v="0"/>
    <x v="1"/>
  </r>
  <r>
    <n v="63"/>
    <n v="3167"/>
    <n v="3167"/>
    <s v="Tharsis"/>
    <x v="5"/>
    <s v="6.41S, 116.10W"/>
    <n v="2055"/>
    <n v="2058"/>
    <n v="3"/>
    <x v="0"/>
    <x v="1"/>
  </r>
  <r>
    <n v="75"/>
    <n v="1010"/>
    <n v="1010"/>
    <s v="Amenthes"/>
    <x v="47"/>
    <s v="6.43S, 95.96E"/>
    <n v="2070"/>
    <n v="2073"/>
    <n v="3"/>
    <x v="0"/>
    <x v="1"/>
  </r>
  <r>
    <n v="221"/>
    <n v="4398"/>
    <n v="0"/>
    <s v="Amazonis"/>
    <x v="70"/>
    <s v="5.85N, 156.58W"/>
    <n v="2061"/>
    <n v="2063"/>
    <n v="2"/>
    <x v="0"/>
    <x v="0"/>
  </r>
  <r>
    <n v="52"/>
    <n v="10313"/>
    <n v="10313"/>
    <s v="Casius"/>
    <x v="0"/>
    <s v="21.27N, 90.13E"/>
    <n v="2054"/>
    <n v="2056"/>
    <n v="2"/>
    <x v="0"/>
    <x v="0"/>
  </r>
  <r>
    <n v="30"/>
    <n v="11771"/>
    <n v="11771"/>
    <s v="Syrtis Major"/>
    <x v="18"/>
    <s v="4.88N, 63.43E"/>
    <n v="2051"/>
    <n v="2061"/>
    <n v="10"/>
    <x v="0"/>
    <x v="0"/>
  </r>
  <r>
    <n v="264"/>
    <n v="2880"/>
    <n v="0"/>
    <s v="Hellas"/>
    <x v="75"/>
    <s v="48.97S, 86.32E"/>
    <n v="2070"/>
    <n v="2071"/>
    <n v="1"/>
    <x v="1"/>
    <x v="1"/>
  </r>
  <r>
    <n v="106"/>
    <n v="3919"/>
    <n v="0"/>
    <s v="Margaritifer Sinus"/>
    <x v="43"/>
    <s v="3.05S, 8.90W"/>
    <n v="2067"/>
    <n v="2068"/>
    <n v="1"/>
    <x v="1"/>
    <x v="1"/>
  </r>
  <r>
    <n v="82"/>
    <n v="1788"/>
    <n v="1788"/>
    <s v="Mare Australe"/>
    <x v="40"/>
    <s v="48.99S, 67.17E"/>
    <n v="2054"/>
    <n v="2056"/>
    <n v="2"/>
    <x v="1"/>
    <x v="1"/>
  </r>
  <r>
    <n v="11"/>
    <n v="38630"/>
    <n v="38630"/>
    <s v="Cebrenia"/>
    <x v="28"/>
    <s v="64.61N, 131.25E"/>
    <n v="2064"/>
    <n v="2069"/>
    <n v="5"/>
    <x v="0"/>
    <x v="0"/>
  </r>
  <r>
    <n v="85"/>
    <n v="3022"/>
    <n v="3022"/>
    <s v="Coprates"/>
    <x v="44"/>
    <s v="39.82S, 96.42W"/>
    <n v="2059"/>
    <n v="2063"/>
    <n v="4"/>
    <x v="1"/>
    <x v="1"/>
  </r>
  <r>
    <n v="37"/>
    <n v="41937"/>
    <n v="41937"/>
    <s v="Mare Australe"/>
    <x v="17"/>
    <s v="63.27S, 66.46W"/>
    <n v="2058"/>
    <n v="2063"/>
    <n v="5"/>
    <x v="1"/>
    <x v="1"/>
  </r>
  <r>
    <n v="75"/>
    <n v="9074"/>
    <n v="9074"/>
    <s v="Thaumasia"/>
    <x v="44"/>
    <s v="39.82S, 96.42W"/>
    <n v="2059"/>
    <n v="2062"/>
    <n v="3"/>
    <x v="1"/>
    <x v="1"/>
  </r>
  <r>
    <n v="142"/>
    <n v="45837"/>
    <n v="0"/>
    <s v="Cebrenia"/>
    <x v="63"/>
    <s v="47.84N, 169.44E"/>
    <n v="2072"/>
    <n v="2074"/>
    <n v="2"/>
    <x v="0"/>
    <x v="0"/>
  </r>
  <r>
    <n v="80"/>
    <n v="1526"/>
    <n v="1526"/>
    <s v="Argyre"/>
    <x v="24"/>
    <s v="47.77S, 28.62W"/>
    <n v="2069"/>
    <n v="2072"/>
    <n v="3"/>
    <x v="1"/>
    <x v="1"/>
  </r>
  <r>
    <n v="103"/>
    <n v="5076"/>
    <n v="0"/>
    <s v="Casius"/>
    <x v="29"/>
    <s v="75.84N, 122.24E"/>
    <n v="2071"/>
    <n v="2077"/>
    <n v="6"/>
    <x v="0"/>
    <x v="0"/>
  </r>
  <r>
    <n v="59"/>
    <n v="6832"/>
    <n v="6832"/>
    <s v="Cebrenia"/>
    <x v="63"/>
    <s v="47.84N, 169.44E"/>
    <n v="2072"/>
    <n v="2074"/>
    <n v="2"/>
    <x v="0"/>
    <x v="0"/>
  </r>
  <r>
    <n v="30"/>
    <n v="4076"/>
    <n v="4076"/>
    <s v="Eridania"/>
    <x v="10"/>
    <s v="59.92S, 179.01W"/>
    <n v="2062"/>
    <n v="2067"/>
    <n v="5"/>
    <x v="1"/>
    <x v="1"/>
  </r>
  <r>
    <n v="34"/>
    <n v="6832"/>
    <n v="6832"/>
    <s v="Mare Acidalium"/>
    <x v="1"/>
    <s v="27.30N, 17.48W"/>
    <n v="2065"/>
    <n v="2072"/>
    <n v="7"/>
    <x v="0"/>
    <x v="0"/>
  </r>
  <r>
    <n v="103"/>
    <n v="4076"/>
    <n v="0"/>
    <s v="Phoenicis Lacus"/>
    <x v="55"/>
    <s v="9.63N, 121.52W"/>
    <n v="2065"/>
    <n v="2073"/>
    <n v="8"/>
    <x v="1"/>
    <x v="0"/>
  </r>
  <r>
    <n v="163"/>
    <n v="629"/>
    <n v="0"/>
    <s v="Amenthes"/>
    <x v="9"/>
    <s v="11.90N, 119.49E"/>
    <n v="2050"/>
    <n v="2055"/>
    <n v="5"/>
    <x v="0"/>
    <x v="0"/>
  </r>
  <r>
    <n v="82"/>
    <n v="10654"/>
    <n v="10654"/>
    <s v="Iapygia"/>
    <x v="18"/>
    <s v="4.88N, 63.43E"/>
    <n v="2051"/>
    <n v="2055"/>
    <n v="4"/>
    <x v="1"/>
    <x v="0"/>
  </r>
  <r>
    <n v="791"/>
    <n v="6618"/>
    <n v="0"/>
    <s v="Eridania"/>
    <x v="45"/>
    <s v="43.21S, 109.99E"/>
    <n v="2071"/>
    <n v="2073"/>
    <n v="2"/>
    <x v="1"/>
    <x v="1"/>
  </r>
  <r>
    <n v="34"/>
    <n v="4731"/>
    <n v="4731"/>
    <s v="Thaumasia"/>
    <x v="20"/>
    <s v="35.35S, 72.67W"/>
    <n v="2067"/>
    <n v="2068"/>
    <n v="1"/>
    <x v="1"/>
    <x v="1"/>
  </r>
  <r>
    <n v="47"/>
    <n v="4902"/>
    <n v="4902"/>
    <s v="Casius"/>
    <x v="60"/>
    <s v="56.07N, 79.63E"/>
    <n v="2069"/>
    <n v="2071"/>
    <n v="2"/>
    <x v="0"/>
    <x v="0"/>
  </r>
  <r>
    <n v="61"/>
    <n v="5255"/>
    <n v="5255"/>
    <s v="Mare Boreum"/>
    <x v="31"/>
    <s v="66.67N, 93.37W"/>
    <n v="2059"/>
    <n v="2065"/>
    <n v="6"/>
    <x v="0"/>
    <x v="0"/>
  </r>
  <r>
    <n v="109"/>
    <n v="3764"/>
    <n v="0"/>
    <s v="Tharsis"/>
    <x v="55"/>
    <s v="9.63N, 121.52W"/>
    <n v="2065"/>
    <n v="2066"/>
    <n v="1"/>
    <x v="0"/>
    <x v="0"/>
  </r>
  <r>
    <n v="252"/>
    <n v="4563"/>
    <n v="0"/>
    <s v="Phoenicis Lacus"/>
    <x v="55"/>
    <s v="9.63N, 121.52W"/>
    <n v="2065"/>
    <n v="2069"/>
    <n v="4"/>
    <x v="1"/>
    <x v="0"/>
  </r>
  <r>
    <n v="905"/>
    <n v="1526"/>
    <n v="0"/>
    <s v="Mare Australe"/>
    <x v="10"/>
    <s v="59.92S, 179.01W"/>
    <n v="2062"/>
    <n v="2065"/>
    <n v="3"/>
    <x v="1"/>
    <x v="1"/>
  </r>
  <r>
    <n v="72"/>
    <n v="1267"/>
    <n v="1267"/>
    <s v="Amenthes"/>
    <x v="76"/>
    <s v="10.83N, 133.81E"/>
    <n v="2061"/>
    <n v="2062"/>
    <n v="1"/>
    <x v="0"/>
    <x v="0"/>
  </r>
  <r>
    <n v="416"/>
    <n v="12605"/>
    <n v="0"/>
    <s v="Hellas"/>
    <x v="75"/>
    <s v="48.97S, 86.32E"/>
    <n v="2070"/>
    <n v="2072"/>
    <n v="2"/>
    <x v="1"/>
    <x v="1"/>
  </r>
  <r>
    <n v="791"/>
    <n v="6006"/>
    <n v="0"/>
    <s v="Mare Boreum"/>
    <x v="27"/>
    <s v="69.41N, 168.67E"/>
    <n v="2069"/>
    <n v="2075"/>
    <n v="6"/>
    <x v="0"/>
    <x v="0"/>
  </r>
  <r>
    <n v="188"/>
    <n v="4563"/>
    <n v="0"/>
    <s v="Coprates"/>
    <x v="20"/>
    <s v="35.35S, 72.67W"/>
    <n v="2067"/>
    <n v="2074"/>
    <n v="7"/>
    <x v="1"/>
    <x v="1"/>
  </r>
  <r>
    <n v="22"/>
    <n v="15700"/>
    <n v="15700"/>
    <s v="Cebrenia"/>
    <x v="3"/>
    <s v="47.43N, 160.74E"/>
    <n v="2056"/>
    <n v="2057"/>
    <n v="1"/>
    <x v="0"/>
    <x v="0"/>
  </r>
  <r>
    <n v="482"/>
    <n v="6832"/>
    <n v="0"/>
    <s v="Arabia"/>
    <x v="82"/>
    <s v="17.28N, 7.12E"/>
    <n v="2071"/>
    <n v="2074"/>
    <n v="3"/>
    <x v="0"/>
    <x v="0"/>
  </r>
  <r>
    <n v="96"/>
    <n v="12178"/>
    <n v="12178"/>
    <s v="Eridania"/>
    <x v="51"/>
    <s v="25.21S, 169.35E"/>
    <n v="2055"/>
    <n v="2056"/>
    <n v="1"/>
    <x v="1"/>
    <x v="1"/>
  </r>
  <r>
    <n v="75"/>
    <n v="19313"/>
    <n v="19313"/>
    <s v="Mare Boreum"/>
    <x v="36"/>
    <s v="77.71N, 148.53E"/>
    <n v="2052"/>
    <n v="2054"/>
    <n v="2"/>
    <x v="0"/>
    <x v="0"/>
  </r>
  <r>
    <n v="41"/>
    <n v="1138"/>
    <n v="1138"/>
    <s v="Cebrenia"/>
    <x v="59"/>
    <s v="24.45N, 112.91E"/>
    <n v="2060"/>
    <n v="2062"/>
    <n v="2"/>
    <x v="0"/>
    <x v="0"/>
  </r>
  <r>
    <n v="252"/>
    <n v="5255"/>
    <n v="0"/>
    <s v="Mare Tyrrhenum"/>
    <x v="47"/>
    <s v="6.43S, 95.96E"/>
    <n v="2070"/>
    <n v="2075"/>
    <n v="5"/>
    <x v="1"/>
    <x v="1"/>
  </r>
  <r>
    <n v="61"/>
    <n v="2599"/>
    <n v="2599"/>
    <s v="Argyre"/>
    <x v="15"/>
    <s v="50.59S, 47.85W"/>
    <n v="2064"/>
    <n v="2066"/>
    <n v="2"/>
    <x v="1"/>
    <x v="1"/>
  </r>
  <r>
    <n v="14"/>
    <n v="6006"/>
    <n v="6006"/>
    <s v="Thaumasia"/>
    <x v="44"/>
    <s v="39.82S, 96.42W"/>
    <n v="2059"/>
    <n v="2060"/>
    <n v="1"/>
    <x v="1"/>
    <x v="1"/>
  </r>
  <r>
    <n v="61"/>
    <n v="4731"/>
    <n v="4731"/>
    <s v="Phoenicis Lacus"/>
    <x v="52"/>
    <s v="13.98S, 98.57W"/>
    <n v="2063"/>
    <n v="2065"/>
    <n v="2"/>
    <x v="1"/>
    <x v="1"/>
  </r>
  <r>
    <n v="25"/>
    <n v="10654"/>
    <n v="10654"/>
    <s v="Argyre"/>
    <x v="74"/>
    <s v="29.82S, 66.01W"/>
    <n v="2068"/>
    <n v="2069"/>
    <n v="1"/>
    <x v="1"/>
    <x v="1"/>
  </r>
  <r>
    <n v="631"/>
    <n v="11771"/>
    <n v="0"/>
    <s v="Coprates"/>
    <x v="44"/>
    <s v="39.82S, 96.42W"/>
    <n v="2059"/>
    <n v="2066"/>
    <n v="7"/>
    <x v="1"/>
    <x v="1"/>
  </r>
  <r>
    <n v="292"/>
    <n v="3022"/>
    <n v="0"/>
    <s v="Memnonia"/>
    <x v="55"/>
    <s v="9.63N, 121.52W"/>
    <n v="2065"/>
    <n v="2069"/>
    <n v="4"/>
    <x v="1"/>
    <x v="0"/>
  </r>
  <r>
    <n v="524"/>
    <n v="883"/>
    <n v="0"/>
    <s v="Memnonia"/>
    <x v="35"/>
    <s v="23.80S, 156.02W"/>
    <n v="2053"/>
    <n v="2057"/>
    <n v="4"/>
    <x v="1"/>
    <x v="1"/>
  </r>
  <r>
    <n v="482"/>
    <n v="1010"/>
    <n v="0"/>
    <s v="Lunae Palus"/>
    <x v="52"/>
    <s v="13.98S, 98.57W"/>
    <n v="2063"/>
    <n v="2065"/>
    <n v="2"/>
    <x v="0"/>
    <x v="1"/>
  </r>
  <r>
    <n v="22"/>
    <n v="1267"/>
    <n v="1267"/>
    <s v="Mare Australe"/>
    <x v="2"/>
    <s v="74.62S, 100.08E"/>
    <n v="2054"/>
    <n v="2062"/>
    <n v="8"/>
    <x v="1"/>
    <x v="1"/>
  </r>
  <r>
    <n v="221"/>
    <n v="1010"/>
    <n v="0"/>
    <s v="Elysium"/>
    <x v="12"/>
    <s v="27.80N, 160.30E"/>
    <n v="2063"/>
    <n v="2066"/>
    <n v="3"/>
    <x v="0"/>
    <x v="0"/>
  </r>
  <r>
    <n v="447"/>
    <n v="4398"/>
    <n v="0"/>
    <s v="Syrtis Major"/>
    <x v="18"/>
    <s v="4.88N, 63.43E"/>
    <n v="2051"/>
    <n v="2059"/>
    <n v="8"/>
    <x v="0"/>
    <x v="0"/>
  </r>
  <r>
    <n v="416"/>
    <n v="9074"/>
    <n v="0"/>
    <s v="Eridania"/>
    <x v="33"/>
    <s v="46.81S, 143.88E"/>
    <n v="2066"/>
    <n v="2069"/>
    <n v="3"/>
    <x v="1"/>
    <x v="1"/>
  </r>
  <r>
    <n v="20"/>
    <n v="19313"/>
    <n v="19313"/>
    <s v="Thaumasia"/>
    <x v="74"/>
    <s v="29.82S, 66.01W"/>
    <n v="2068"/>
    <n v="2070"/>
    <n v="2"/>
    <x v="1"/>
    <x v="1"/>
  </r>
  <r>
    <n v="106"/>
    <n v="756"/>
    <n v="0"/>
    <s v="Coprates"/>
    <x v="16"/>
    <s v="23.79S, 56.97W"/>
    <n v="2054"/>
    <n v="2061"/>
    <n v="7"/>
    <x v="1"/>
    <x v="1"/>
  </r>
  <r>
    <n v="109"/>
    <n v="7052"/>
    <n v="0"/>
    <s v="Argyre"/>
    <x v="61"/>
    <s v="17.63S, 13.01W"/>
    <n v="2054"/>
    <n v="2058"/>
    <n v="4"/>
    <x v="1"/>
    <x v="1"/>
  </r>
  <r>
    <n v="90"/>
    <n v="2461"/>
    <n v="2461"/>
    <s v="Sinus Sabaeus"/>
    <x v="11"/>
    <s v="5.89N, 39.91E"/>
    <n v="2053"/>
    <n v="2055"/>
    <n v="2"/>
    <x v="1"/>
    <x v="0"/>
  </r>
  <r>
    <n v="325"/>
    <n v="9985"/>
    <n v="0"/>
    <s v="Sinus Sabaeus"/>
    <x v="69"/>
    <s v="3.33S, 27.57E"/>
    <n v="2065"/>
    <n v="2067"/>
    <n v="2"/>
    <x v="1"/>
    <x v="1"/>
  </r>
  <r>
    <n v="25"/>
    <n v="7512"/>
    <n v="7512"/>
    <s v="Thaumasia"/>
    <x v="44"/>
    <s v="39.82S, 96.42W"/>
    <n v="2059"/>
    <n v="2067"/>
    <n v="8"/>
    <x v="1"/>
    <x v="1"/>
  </r>
  <r>
    <n v="188"/>
    <n v="3022"/>
    <n v="0"/>
    <s v="Memnonia"/>
    <x v="70"/>
    <s v="5.85N, 156.58W"/>
    <n v="2061"/>
    <n v="2062"/>
    <n v="1"/>
    <x v="1"/>
    <x v="0"/>
  </r>
  <r>
    <n v="25"/>
    <n v="6832"/>
    <n v="6832"/>
    <s v="Phoenicis Lacus"/>
    <x v="52"/>
    <s v="13.98S, 98.57W"/>
    <n v="2063"/>
    <n v="2066"/>
    <n v="3"/>
    <x v="1"/>
    <x v="1"/>
  </r>
  <r>
    <n v="325"/>
    <n v="41937"/>
    <n v="0"/>
    <s v="Thaumasia"/>
    <x v="74"/>
    <s v="29.82S, 66.01W"/>
    <n v="2068"/>
    <n v="2069"/>
    <n v="1"/>
    <x v="1"/>
    <x v="1"/>
  </r>
  <r>
    <n v="29"/>
    <n v="9985"/>
    <n v="9985"/>
    <s v="Mare Australe"/>
    <x v="2"/>
    <s v="74.62S, 100.08E"/>
    <n v="2054"/>
    <n v="2063"/>
    <n v="9"/>
    <x v="1"/>
    <x v="1"/>
  </r>
  <r>
    <n v="52"/>
    <n v="3313"/>
    <n v="3313"/>
    <s v="Coprates"/>
    <x v="41"/>
    <s v="8.80N, 79.73W"/>
    <n v="2067"/>
    <n v="2072"/>
    <n v="5"/>
    <x v="1"/>
    <x v="0"/>
  </r>
  <r>
    <n v="631"/>
    <n v="7512"/>
    <n v="0"/>
    <s v="Arabia"/>
    <x v="38"/>
    <s v="34.38N, 12.41E"/>
    <n v="2070"/>
    <n v="2075"/>
    <n v="5"/>
    <x v="0"/>
    <x v="0"/>
  </r>
  <r>
    <n v="96"/>
    <n v="35789"/>
    <n v="35789"/>
    <s v="Mare Australe"/>
    <x v="72"/>
    <s v="65.99S, 161.89W"/>
    <n v="2072"/>
    <n v="2074"/>
    <n v="2"/>
    <x v="1"/>
    <x v="1"/>
  </r>
  <r>
    <n v="25"/>
    <n v="3764"/>
    <n v="3764"/>
    <s v="Cebrenia"/>
    <x v="12"/>
    <s v="27.80N, 160.30E"/>
    <n v="2063"/>
    <n v="2066"/>
    <n v="3"/>
    <x v="0"/>
    <x v="0"/>
  </r>
  <r>
    <n v="389"/>
    <n v="21171"/>
    <n v="0"/>
    <s v="Cebrenia"/>
    <x v="12"/>
    <s v="27.80N, 160.30E"/>
    <n v="2063"/>
    <n v="2067"/>
    <n v="4"/>
    <x v="0"/>
    <x v="0"/>
  </r>
  <r>
    <n v="482"/>
    <n v="38630"/>
    <n v="0"/>
    <s v="Mare Australe"/>
    <x v="33"/>
    <s v="46.81S, 143.88E"/>
    <n v="2066"/>
    <n v="2068"/>
    <n v="2"/>
    <x v="1"/>
    <x v="1"/>
  </r>
  <r>
    <n v="1057"/>
    <n v="3167"/>
    <n v="0"/>
    <s v="Hellas"/>
    <x v="75"/>
    <s v="48.97S, 86.32E"/>
    <n v="2070"/>
    <n v="2074"/>
    <n v="4"/>
    <x v="1"/>
    <x v="1"/>
  </r>
  <r>
    <n v="22"/>
    <n v="14551"/>
    <n v="14551"/>
    <s v="Mare Tyrrhenum"/>
    <x v="33"/>
    <s v="46.81S, 143.88E"/>
    <n v="2066"/>
    <n v="2067"/>
    <n v="1"/>
    <x v="1"/>
    <x v="1"/>
  </r>
  <r>
    <n v="11"/>
    <n v="3022"/>
    <n v="3022"/>
    <s v="Hellas"/>
    <x v="2"/>
    <s v="74.62S, 100.08E"/>
    <n v="2054"/>
    <n v="2062"/>
    <n v="8"/>
    <x v="1"/>
    <x v="1"/>
  </r>
  <r>
    <n v="277"/>
    <n v="20205"/>
    <n v="0"/>
    <s v="Cebrenia"/>
    <x v="12"/>
    <s v="27.80N, 160.30E"/>
    <n v="2063"/>
    <n v="2067"/>
    <n v="4"/>
    <x v="0"/>
    <x v="0"/>
  </r>
  <r>
    <n v="39"/>
    <n v="7512"/>
    <n v="7512"/>
    <s v="Mare Tyrrhenum"/>
    <x v="9"/>
    <s v="11.90N, 119.49E"/>
    <n v="2050"/>
    <n v="2052"/>
    <n v="2"/>
    <x v="1"/>
    <x v="0"/>
  </r>
  <r>
    <n v="65"/>
    <n v="35789"/>
    <n v="35789"/>
    <s v="Mare Acidalium"/>
    <x v="7"/>
    <s v="53.29N, 45.78W"/>
    <n v="2053"/>
    <n v="2054"/>
    <n v="1"/>
    <x v="0"/>
    <x v="0"/>
  </r>
  <r>
    <n v="100"/>
    <n v="629"/>
    <n v="629"/>
    <s v="Phoenicis Lacus"/>
    <x v="50"/>
    <s v="29.49S, 118.42W"/>
    <n v="2071"/>
    <n v="2073"/>
    <n v="2"/>
    <x v="1"/>
    <x v="1"/>
  </r>
  <r>
    <n v="19"/>
    <n v="756"/>
    <n v="756"/>
    <s v="Mare Australe"/>
    <x v="62"/>
    <s v="59.42S, 15.97W"/>
    <n v="2055"/>
    <n v="2056"/>
    <n v="1"/>
    <x v="1"/>
    <x v="1"/>
  </r>
  <r>
    <n v="416"/>
    <n v="3764"/>
    <n v="0"/>
    <s v="Memnonia"/>
    <x v="37"/>
    <s v="33.88S, 148.04W"/>
    <n v="2058"/>
    <n v="2059"/>
    <n v="1"/>
    <x v="1"/>
    <x v="1"/>
  </r>
  <r>
    <n v="175"/>
    <n v="84631"/>
    <n v="0"/>
    <s v="Hellas"/>
    <x v="57"/>
    <s v="41.83S, 120.38E"/>
    <n v="2068"/>
    <n v="2069"/>
    <n v="1"/>
    <x v="1"/>
    <x v="1"/>
  </r>
  <r>
    <n v="157"/>
    <n v="8000"/>
    <n v="0"/>
    <s v="Phaethontis"/>
    <x v="66"/>
    <s v="44.90S, 130.80W"/>
    <n v="2050"/>
    <n v="2052"/>
    <n v="2"/>
    <x v="1"/>
    <x v="1"/>
  </r>
  <r>
    <n v="117"/>
    <n v="2054"/>
    <n v="0"/>
    <s v="Phoenicis Lacus"/>
    <x v="50"/>
    <s v="29.49S, 118.42W"/>
    <n v="2071"/>
    <n v="2072"/>
    <n v="1"/>
    <x v="1"/>
    <x v="1"/>
  </r>
  <r>
    <n v="181"/>
    <n v="9366"/>
    <n v="0"/>
    <s v="Ismenius Lacus"/>
    <x v="38"/>
    <s v="34.38N, 12.41E"/>
    <n v="2070"/>
    <n v="2073"/>
    <n v="3"/>
    <x v="0"/>
    <x v="0"/>
  </r>
  <r>
    <n v="447"/>
    <n v="4902"/>
    <n v="0"/>
    <s v="Eridania"/>
    <x v="10"/>
    <s v="59.92S, 179.01W"/>
    <n v="2062"/>
    <n v="2065"/>
    <n v="3"/>
    <x v="1"/>
    <x v="1"/>
  </r>
  <r>
    <n v="905"/>
    <n v="31157"/>
    <n v="0"/>
    <s v="Mare Boreum"/>
    <x v="77"/>
    <s v="79.27N, 111.64W"/>
    <n v="2062"/>
    <n v="2067"/>
    <n v="5"/>
    <x v="0"/>
    <x v="0"/>
  </r>
  <r>
    <n v="50"/>
    <n v="6618"/>
    <n v="6618"/>
    <s v="Sinus Sabaeus"/>
    <x v="69"/>
    <s v="3.33S, 27.57E"/>
    <n v="2065"/>
    <n v="2067"/>
    <n v="2"/>
    <x v="1"/>
    <x v="1"/>
  </r>
  <r>
    <n v="27"/>
    <n v="41937"/>
    <n v="41937"/>
    <s v="Hellas"/>
    <x v="45"/>
    <s v="43.21S, 109.99E"/>
    <n v="2071"/>
    <n v="2072"/>
    <n v="1"/>
    <x v="1"/>
    <x v="1"/>
  </r>
  <r>
    <n v="188"/>
    <n v="10313"/>
    <n v="0"/>
    <s v="Mare Australe"/>
    <x v="71"/>
    <s v="61.39S, 157.42W"/>
    <n v="2070"/>
    <n v="2072"/>
    <n v="2"/>
    <x v="1"/>
    <x v="1"/>
  </r>
  <r>
    <n v="128"/>
    <n v="7752"/>
    <n v="0"/>
    <s v="Amazonis"/>
    <x v="70"/>
    <s v="5.85N, 156.58W"/>
    <n v="2061"/>
    <n v="2063"/>
    <n v="2"/>
    <x v="0"/>
    <x v="0"/>
  </r>
  <r>
    <n v="54"/>
    <n v="7052"/>
    <n v="7052"/>
    <s v="Sinus Sabaeus"/>
    <x v="61"/>
    <s v="17.63S, 13.01W"/>
    <n v="2054"/>
    <n v="2058"/>
    <n v="4"/>
    <x v="1"/>
    <x v="1"/>
  </r>
  <r>
    <n v="82"/>
    <n v="4902"/>
    <n v="4902"/>
    <s v="Coprates"/>
    <x v="16"/>
    <s v="23.79S, 56.97W"/>
    <n v="2054"/>
    <n v="2063"/>
    <n v="9"/>
    <x v="1"/>
    <x v="1"/>
  </r>
  <r>
    <n v="344"/>
    <n v="4563"/>
    <n v="0"/>
    <s v="Argyre"/>
    <x v="64"/>
    <s v="34.44S, 25.42W"/>
    <n v="2071"/>
    <n v="2073"/>
    <n v="2"/>
    <x v="1"/>
    <x v="1"/>
  </r>
  <r>
    <n v="19"/>
    <n v="5076"/>
    <n v="5076"/>
    <s v="Cebrenia"/>
    <x v="28"/>
    <s v="64.61N, 131.25E"/>
    <n v="2064"/>
    <n v="2068"/>
    <n v="4"/>
    <x v="0"/>
    <x v="0"/>
  </r>
  <r>
    <n v="7"/>
    <n v="3022"/>
    <n v="3022"/>
    <s v="Mare Boreum"/>
    <x v="36"/>
    <s v="77.71N, 148.53E"/>
    <n v="2052"/>
    <n v="2054"/>
    <n v="2"/>
    <x v="0"/>
    <x v="0"/>
  </r>
  <r>
    <n v="325"/>
    <n v="5255"/>
    <n v="0"/>
    <s v="Mare Boreum"/>
    <x v="80"/>
    <s v="75.27N, 138.32W"/>
    <n v="2073"/>
    <n v="2075"/>
    <n v="2"/>
    <x v="0"/>
    <x v="0"/>
  </r>
  <r>
    <n v="43"/>
    <n v="7279"/>
    <n v="7279"/>
    <s v="Casius"/>
    <x v="59"/>
    <s v="24.45N, 112.91E"/>
    <n v="2060"/>
    <n v="2060"/>
    <n v="0"/>
    <x v="0"/>
    <x v="0"/>
  </r>
  <r>
    <n v="344"/>
    <n v="1788"/>
    <n v="0"/>
    <s v="Mare Boreum"/>
    <x v="14"/>
    <s v="66.19N, 33.82E"/>
    <n v="2063"/>
    <n v="2069"/>
    <n v="6"/>
    <x v="0"/>
    <x v="0"/>
  </r>
  <r>
    <n v="1270"/>
    <n v="6205"/>
    <n v="0"/>
    <s v="Diacria"/>
    <x v="63"/>
    <s v="47.84N, 169.44E"/>
    <n v="2072"/>
    <n v="2073"/>
    <n v="1"/>
    <x v="0"/>
    <x v="0"/>
  </r>
  <r>
    <n v="292"/>
    <n v="10313"/>
    <n v="0"/>
    <s v="Elysium"/>
    <x v="12"/>
    <s v="27.80N, 160.30E"/>
    <n v="2063"/>
    <n v="2069"/>
    <n v="6"/>
    <x v="0"/>
    <x v="0"/>
  </r>
  <r>
    <n v="181"/>
    <n v="4902"/>
    <n v="0"/>
    <s v="Phoenicis Lacus"/>
    <x v="34"/>
    <s v="16.90S, 101.43W"/>
    <n v="2060"/>
    <n v="2063"/>
    <n v="3"/>
    <x v="1"/>
    <x v="1"/>
  </r>
  <r>
    <n v="63"/>
    <n v="1656"/>
    <n v="1656"/>
    <s v="Aeolis"/>
    <x v="51"/>
    <s v="25.21S, 169.35E"/>
    <n v="2055"/>
    <n v="2059"/>
    <n v="4"/>
    <x v="1"/>
    <x v="1"/>
  </r>
  <r>
    <n v="22"/>
    <n v="33322"/>
    <n v="33322"/>
    <s v="Mare Australe"/>
    <x v="17"/>
    <s v="63.27S, 66.46W"/>
    <n v="2058"/>
    <n v="2063"/>
    <n v="5"/>
    <x v="1"/>
    <x v="1"/>
  </r>
  <r>
    <n v="82"/>
    <n v="1138"/>
    <n v="1138"/>
    <s v="Arcadia"/>
    <x v="31"/>
    <s v="66.67N, 93.37W"/>
    <n v="2059"/>
    <n v="2064"/>
    <n v="5"/>
    <x v="0"/>
    <x v="0"/>
  </r>
  <r>
    <n v="20"/>
    <n v="19313"/>
    <n v="19313"/>
    <s v="Mare Boreum"/>
    <x v="36"/>
    <s v="77.71N, 148.53E"/>
    <n v="2052"/>
    <n v="2055"/>
    <n v="3"/>
    <x v="0"/>
    <x v="0"/>
  </r>
  <r>
    <n v="157"/>
    <n v="9366"/>
    <n v="0"/>
    <s v="Argyre"/>
    <x v="100"/>
    <s v="24.07S, 46.44W"/>
    <n v="2069"/>
    <n v="2070"/>
    <n v="1"/>
    <x v="1"/>
    <x v="1"/>
  </r>
  <r>
    <n v="791"/>
    <n v="5436"/>
    <n v="0"/>
    <s v="Amazonis"/>
    <x v="70"/>
    <s v="5.85N, 156.58W"/>
    <n v="2061"/>
    <n v="2062"/>
    <n v="1"/>
    <x v="0"/>
    <x v="0"/>
  </r>
  <r>
    <n v="120"/>
    <n v="2880"/>
    <n v="0"/>
    <s v="Coprates"/>
    <x v="41"/>
    <s v="8.80N, 79.73W"/>
    <n v="2067"/>
    <n v="2072"/>
    <n v="5"/>
    <x v="1"/>
    <x v="0"/>
  </r>
  <r>
    <n v="32"/>
    <n v="3022"/>
    <n v="3022"/>
    <s v="Phoenicis Lacus"/>
    <x v="20"/>
    <s v="35.35S, 72.67W"/>
    <n v="2067"/>
    <n v="2070"/>
    <n v="3"/>
    <x v="1"/>
    <x v="1"/>
  </r>
  <r>
    <n v="39"/>
    <n v="29243"/>
    <n v="29243"/>
    <s v="Argyre"/>
    <x v="15"/>
    <s v="50.59S, 47.85W"/>
    <n v="2064"/>
    <n v="2066"/>
    <n v="2"/>
    <x v="1"/>
    <x v="1"/>
  </r>
  <r>
    <n v="27"/>
    <n v="6006"/>
    <n v="6006"/>
    <s v="Hellas"/>
    <x v="30"/>
    <s v="51.10S, 71.36E"/>
    <n v="2056"/>
    <n v="2058"/>
    <n v="2"/>
    <x v="1"/>
    <x v="1"/>
  </r>
  <r>
    <n v="54"/>
    <n v="4731"/>
    <n v="4731"/>
    <s v="Margaritifer Sinus"/>
    <x v="26"/>
    <s v="12.19S, 23.63W"/>
    <n v="2071"/>
    <n v="2073"/>
    <n v="2"/>
    <x v="1"/>
    <x v="1"/>
  </r>
  <r>
    <n v="117"/>
    <n v="4902"/>
    <n v="0"/>
    <s v="Syrtis Major"/>
    <x v="18"/>
    <s v="4.88N, 63.43E"/>
    <n v="2051"/>
    <n v="2052"/>
    <n v="1"/>
    <x v="0"/>
    <x v="0"/>
  </r>
  <r>
    <n v="307"/>
    <n v="2324"/>
    <n v="0"/>
    <s v="Amenthes"/>
    <x v="76"/>
    <s v="10.83N, 133.81E"/>
    <n v="2061"/>
    <n v="2063"/>
    <n v="2"/>
    <x v="0"/>
    <x v="0"/>
  </r>
  <r>
    <n v="63"/>
    <n v="5812"/>
    <n v="5812"/>
    <s v="Cebrenia"/>
    <x v="86"/>
    <s v="53.00N, 129.64E"/>
    <n v="2069"/>
    <n v="2072"/>
    <n v="3"/>
    <x v="0"/>
    <x v="0"/>
  </r>
  <r>
    <n v="1270"/>
    <n v="1138"/>
    <n v="0"/>
    <s v="Mare Boreum"/>
    <x v="28"/>
    <s v="64.61N, 131.25E"/>
    <n v="2064"/>
    <n v="2071"/>
    <n v="7"/>
    <x v="0"/>
    <x v="0"/>
  </r>
  <r>
    <n v="24"/>
    <n v="3612"/>
    <n v="3612"/>
    <s v="Mare Acidalium"/>
    <x v="1"/>
    <s v="27.30N, 17.48W"/>
    <n v="2065"/>
    <n v="2067"/>
    <n v="2"/>
    <x v="0"/>
    <x v="0"/>
  </r>
  <r>
    <n v="1270"/>
    <n v="16330"/>
    <n v="0"/>
    <s v="Argyre"/>
    <x v="100"/>
    <s v="24.07S, 46.44W"/>
    <n v="2069"/>
    <n v="2070"/>
    <n v="1"/>
    <x v="1"/>
    <x v="1"/>
  </r>
  <r>
    <n v="47"/>
    <n v="4563"/>
    <n v="4563"/>
    <s v="Oxia Palus"/>
    <x v="1"/>
    <s v="27.30N, 17.48W"/>
    <n v="2065"/>
    <n v="2076"/>
    <n v="11"/>
    <x v="0"/>
    <x v="0"/>
  </r>
  <r>
    <n v="9"/>
    <n v="756"/>
    <n v="756"/>
    <s v="Eridania"/>
    <x v="33"/>
    <s v="46.81S, 143.88E"/>
    <n v="2066"/>
    <n v="2070"/>
    <n v="4"/>
    <x v="1"/>
    <x v="1"/>
  </r>
  <r>
    <n v="163"/>
    <n v="2054"/>
    <n v="0"/>
    <s v="Cebrenia"/>
    <x v="9"/>
    <s v="11.90N, 119.49E"/>
    <n v="2050"/>
    <n v="2051"/>
    <n v="1"/>
    <x v="0"/>
    <x v="0"/>
  </r>
  <r>
    <n v="292"/>
    <n v="1396"/>
    <n v="0"/>
    <s v="Syrtis Major"/>
    <x v="18"/>
    <s v="4.88N, 63.43E"/>
    <n v="2051"/>
    <n v="2056"/>
    <n v="5"/>
    <x v="0"/>
    <x v="0"/>
  </r>
  <r>
    <n v="22"/>
    <n v="4731"/>
    <n v="4731"/>
    <s v="Arabia"/>
    <x v="38"/>
    <s v="34.38N, 12.41E"/>
    <n v="2070"/>
    <n v="2072"/>
    <n v="2"/>
    <x v="0"/>
    <x v="0"/>
  </r>
  <r>
    <n v="152"/>
    <n v="3919"/>
    <n v="0"/>
    <s v="Casius"/>
    <x v="0"/>
    <s v="21.27N, 90.13E"/>
    <n v="2054"/>
    <n v="2055"/>
    <n v="1"/>
    <x v="0"/>
    <x v="0"/>
  </r>
  <r>
    <n v="113"/>
    <n v="3612"/>
    <n v="0"/>
    <s v="Mare Australe"/>
    <x v="2"/>
    <s v="74.62S, 100.08E"/>
    <n v="2054"/>
    <n v="2064"/>
    <n v="10"/>
    <x v="1"/>
    <x v="1"/>
  </r>
  <r>
    <n v="39"/>
    <n v="2739"/>
    <n v="2739"/>
    <s v="Casius"/>
    <x v="28"/>
    <s v="64.61N, 131.25E"/>
    <n v="2064"/>
    <n v="2072"/>
    <n v="8"/>
    <x v="0"/>
    <x v="0"/>
  </r>
  <r>
    <n v="15"/>
    <n v="13527"/>
    <n v="13527"/>
    <s v="Syrtis Major"/>
    <x v="18"/>
    <s v="4.88N, 63.43E"/>
    <n v="2051"/>
    <n v="2060"/>
    <n v="9"/>
    <x v="0"/>
    <x v="0"/>
  </r>
  <r>
    <n v="482"/>
    <n v="12178"/>
    <n v="0"/>
    <s v="Argyre"/>
    <x v="42"/>
    <s v="43.20S, 21.89W"/>
    <n v="2051"/>
    <n v="2052"/>
    <n v="1"/>
    <x v="1"/>
    <x v="1"/>
  </r>
  <r>
    <n v="85"/>
    <n v="4235"/>
    <n v="4235"/>
    <s v="Oxia Palus"/>
    <x v="1"/>
    <s v="27.30N, 17.48W"/>
    <n v="2065"/>
    <n v="2073"/>
    <n v="8"/>
    <x v="0"/>
    <x v="0"/>
  </r>
  <r>
    <n v="106"/>
    <n v="9366"/>
    <n v="0"/>
    <s v="Thaumasia"/>
    <x v="20"/>
    <s v="35.35S, 72.67W"/>
    <n v="2067"/>
    <n v="2070"/>
    <n v="3"/>
    <x v="1"/>
    <x v="1"/>
  </r>
  <r>
    <n v="63"/>
    <n v="883"/>
    <n v="883"/>
    <s v="Hellas"/>
    <x v="2"/>
    <s v="74.62S, 100.08E"/>
    <n v="2054"/>
    <n v="2057"/>
    <n v="3"/>
    <x v="1"/>
    <x v="1"/>
  </r>
  <r>
    <n v="12"/>
    <n v="7752"/>
    <n v="7752"/>
    <s v="Eridania"/>
    <x v="33"/>
    <s v="46.81S, 143.88E"/>
    <n v="2066"/>
    <n v="2069"/>
    <n v="3"/>
    <x v="1"/>
    <x v="1"/>
  </r>
  <r>
    <n v="52"/>
    <n v="24621"/>
    <n v="24621"/>
    <s v="Mare Australe"/>
    <x v="2"/>
    <s v="74.62S, 100.08E"/>
    <n v="2054"/>
    <n v="2065"/>
    <n v="11"/>
    <x v="1"/>
    <x v="1"/>
  </r>
  <r>
    <n v="88"/>
    <n v="4563"/>
    <n v="4563"/>
    <s v="Mare Boreum"/>
    <x v="77"/>
    <s v="79.27N, 111.64W"/>
    <n v="2062"/>
    <n v="2065"/>
    <n v="3"/>
    <x v="0"/>
    <x v="0"/>
  </r>
  <r>
    <n v="447"/>
    <n v="3313"/>
    <n v="0"/>
    <s v="Sinus Sabaeus"/>
    <x v="69"/>
    <s v="3.33S, 27.57E"/>
    <n v="2065"/>
    <n v="2067"/>
    <n v="2"/>
    <x v="1"/>
    <x v="1"/>
  </r>
  <r>
    <n v="27"/>
    <n v="1267"/>
    <n v="1267"/>
    <s v="Sinus Sabaeus"/>
    <x v="69"/>
    <s v="3.33S, 27.57E"/>
    <n v="2065"/>
    <n v="2067"/>
    <n v="2"/>
    <x v="1"/>
    <x v="1"/>
  </r>
  <r>
    <n v="181"/>
    <n v="2880"/>
    <n v="0"/>
    <s v="Phoenicis Lacus"/>
    <x v="44"/>
    <s v="39.82S, 96.42W"/>
    <n v="2059"/>
    <n v="2065"/>
    <n v="6"/>
    <x v="1"/>
    <x v="1"/>
  </r>
  <r>
    <n v="100"/>
    <n v="4731"/>
    <n v="4731"/>
    <s v="Cebrenia"/>
    <x v="9"/>
    <s v="11.90N, 119.49E"/>
    <n v="2050"/>
    <n v="2055"/>
    <n v="5"/>
    <x v="0"/>
    <x v="0"/>
  </r>
  <r>
    <n v="82"/>
    <n v="3764"/>
    <n v="3764"/>
    <s v="Phoenicis Lacus"/>
    <x v="55"/>
    <s v="9.63N, 121.52W"/>
    <n v="2065"/>
    <n v="2070"/>
    <n v="5"/>
    <x v="1"/>
    <x v="0"/>
  </r>
  <r>
    <n v="90"/>
    <n v="3461"/>
    <n v="3461"/>
    <s v="Hellas"/>
    <x v="25"/>
    <s v="48.64S, 67.03E"/>
    <n v="2067"/>
    <n v="2069"/>
    <n v="2"/>
    <x v="1"/>
    <x v="1"/>
  </r>
  <r>
    <n v="100"/>
    <n v="17718"/>
    <n v="17718"/>
    <s v="Hellas"/>
    <x v="45"/>
    <s v="43.21S, 109.99E"/>
    <n v="2071"/>
    <n v="2077"/>
    <n v="6"/>
    <x v="1"/>
    <x v="1"/>
  </r>
  <r>
    <n v="1057"/>
    <n v="4398"/>
    <n v="0"/>
    <s v="Mare Australe"/>
    <x v="75"/>
    <s v="48.97S, 86.32E"/>
    <n v="2070"/>
    <n v="2073"/>
    <n v="3"/>
    <x v="1"/>
    <x v="1"/>
  </r>
  <r>
    <n v="124"/>
    <n v="11771"/>
    <n v="0"/>
    <s v="Mare Boreum"/>
    <x v="14"/>
    <s v="66.19N, 33.82E"/>
    <n v="2063"/>
    <n v="2065"/>
    <n v="2"/>
    <x v="0"/>
    <x v="0"/>
  </r>
  <r>
    <n v="524"/>
    <n v="1526"/>
    <n v="0"/>
    <s v="Ismenius Lacus"/>
    <x v="14"/>
    <s v="66.19N, 33.82E"/>
    <n v="2063"/>
    <n v="2065"/>
    <n v="2"/>
    <x v="0"/>
    <x v="0"/>
  </r>
  <r>
    <n v="252"/>
    <n v="7752"/>
    <n v="0"/>
    <s v="Margaritifer Sinus"/>
    <x v="61"/>
    <s v="17.63S, 13.01W"/>
    <n v="2054"/>
    <n v="2057"/>
    <n v="3"/>
    <x v="1"/>
    <x v="1"/>
  </r>
  <r>
    <n v="252"/>
    <n v="3313"/>
    <n v="0"/>
    <s v="Iapygia"/>
    <x v="47"/>
    <s v="6.43S, 95.96E"/>
    <n v="2070"/>
    <n v="2072"/>
    <n v="2"/>
    <x v="1"/>
    <x v="1"/>
  </r>
  <r>
    <n v="137"/>
    <n v="3461"/>
    <n v="0"/>
    <s v="Cebrenia"/>
    <x v="63"/>
    <s v="47.84N, 169.44E"/>
    <n v="2072"/>
    <n v="2080"/>
    <n v="8"/>
    <x v="0"/>
    <x v="0"/>
  </r>
  <r>
    <n v="59"/>
    <n v="2188"/>
    <n v="2188"/>
    <s v="Phoenicis Lacus"/>
    <x v="34"/>
    <s v="16.90S, 101.43W"/>
    <n v="2060"/>
    <n v="2063"/>
    <n v="3"/>
    <x v="1"/>
    <x v="1"/>
  </r>
  <r>
    <n v="15"/>
    <n v="12178"/>
    <n v="12178"/>
    <s v="Cebrenia"/>
    <x v="39"/>
    <s v="22.61N, 142.82E"/>
    <n v="2064"/>
    <n v="2065"/>
    <n v="1"/>
    <x v="0"/>
    <x v="0"/>
  </r>
  <r>
    <n v="70"/>
    <n v="4398"/>
    <n v="4398"/>
    <s v="Mare Australe"/>
    <x v="72"/>
    <s v="65.99S, 161.89W"/>
    <n v="2072"/>
    <n v="2073"/>
    <n v="1"/>
    <x v="1"/>
    <x v="1"/>
  </r>
  <r>
    <n v="120"/>
    <n v="31157"/>
    <n v="0"/>
    <s v="Mare Australe"/>
    <x v="21"/>
    <s v="70.62S, 159.12W"/>
    <n v="2065"/>
    <n v="2068"/>
    <n v="3"/>
    <x v="1"/>
    <x v="1"/>
  </r>
  <r>
    <n v="32"/>
    <n v="63326"/>
    <n v="63326"/>
    <s v="Mare Australe"/>
    <x v="54"/>
    <s v="65.07S, 96.09W"/>
    <n v="2072"/>
    <n v="2074"/>
    <n v="2"/>
    <x v="1"/>
    <x v="1"/>
  </r>
  <r>
    <n v="307"/>
    <n v="6205"/>
    <n v="0"/>
    <s v="Elysium"/>
    <x v="76"/>
    <s v="10.83N, 133.81E"/>
    <n v="2061"/>
    <n v="2062"/>
    <n v="1"/>
    <x v="0"/>
    <x v="0"/>
  </r>
  <r>
    <n v="54"/>
    <n v="17718"/>
    <n v="17718"/>
    <s v="Ismenius Lacus"/>
    <x v="14"/>
    <s v="66.19N, 33.82E"/>
    <n v="2063"/>
    <n v="2068"/>
    <n v="5"/>
    <x v="0"/>
    <x v="0"/>
  </r>
  <r>
    <n v="15"/>
    <n v="11011"/>
    <n v="11011"/>
    <s v="Arcadia"/>
    <x v="31"/>
    <s v="66.67N, 93.37W"/>
    <n v="2059"/>
    <n v="2061"/>
    <n v="2"/>
    <x v="0"/>
    <x v="0"/>
  </r>
  <r>
    <n v="163"/>
    <n v="2461"/>
    <n v="0"/>
    <s v="Coprates"/>
    <x v="16"/>
    <s v="23.79S, 56.97W"/>
    <n v="2054"/>
    <n v="2056"/>
    <n v="2"/>
    <x v="1"/>
    <x v="1"/>
  </r>
  <r>
    <n v="100"/>
    <n v="6205"/>
    <n v="6205"/>
    <s v="Amazonis"/>
    <x v="55"/>
    <s v="9.63N, 121.52W"/>
    <n v="2065"/>
    <n v="2073"/>
    <n v="8"/>
    <x v="0"/>
    <x v="0"/>
  </r>
  <r>
    <n v="72"/>
    <n v="41937"/>
    <n v="41937"/>
    <s v="Cebrenia"/>
    <x v="19"/>
    <s v="37.14N, 148.66E"/>
    <n v="2066"/>
    <n v="2072"/>
    <n v="6"/>
    <x v="0"/>
    <x v="0"/>
  </r>
  <r>
    <n v="524"/>
    <n v="1656"/>
    <n v="0"/>
    <s v="Arabia"/>
    <x v="82"/>
    <s v="17.28N, 7.12E"/>
    <n v="2071"/>
    <n v="2074"/>
    <n v="3"/>
    <x v="0"/>
    <x v="0"/>
  </r>
  <r>
    <n v="702"/>
    <n v="5255"/>
    <n v="0"/>
    <s v="Cebrenia"/>
    <x v="59"/>
    <s v="24.45N, 112.91E"/>
    <n v="2060"/>
    <n v="2065"/>
    <n v="5"/>
    <x v="0"/>
    <x v="0"/>
  </r>
  <r>
    <n v="29"/>
    <n v="3764"/>
    <n v="3764"/>
    <s v="Casius"/>
    <x v="78"/>
    <s v="60.72N, 122.46E"/>
    <n v="2052"/>
    <n v="2055"/>
    <n v="3"/>
    <x v="0"/>
    <x v="0"/>
  </r>
  <r>
    <n v="292"/>
    <n v="8255"/>
    <n v="0"/>
    <s v="Sinus Sabaeus"/>
    <x v="61"/>
    <s v="17.63S, 13.01W"/>
    <n v="2054"/>
    <n v="2058"/>
    <n v="4"/>
    <x v="1"/>
    <x v="1"/>
  </r>
  <r>
    <n v="63"/>
    <n v="16330"/>
    <n v="16330"/>
    <s v="Argyre"/>
    <x v="13"/>
    <s v="68.17S, 21.83W"/>
    <n v="2069"/>
    <n v="2070"/>
    <n v="1"/>
    <x v="1"/>
    <x v="1"/>
  </r>
  <r>
    <n v="365"/>
    <n v="2188"/>
    <n v="0"/>
    <s v="Amenthes"/>
    <x v="0"/>
    <s v="21.27N, 90.13E"/>
    <n v="2054"/>
    <n v="2062"/>
    <n v="8"/>
    <x v="0"/>
    <x v="0"/>
  </r>
  <r>
    <n v="93"/>
    <n v="1138"/>
    <n v="1138"/>
    <s v="Mare Tyrrhenum"/>
    <x v="9"/>
    <s v="11.90N, 119.49E"/>
    <n v="2050"/>
    <n v="2058"/>
    <n v="8"/>
    <x v="1"/>
    <x v="0"/>
  </r>
  <r>
    <n v="20"/>
    <n v="2599"/>
    <n v="2599"/>
    <s v="Elysium"/>
    <x v="19"/>
    <s v="37.14N, 148.66E"/>
    <n v="2066"/>
    <n v="2071"/>
    <n v="5"/>
    <x v="0"/>
    <x v="0"/>
  </r>
  <r>
    <n v="24"/>
    <n v="11011"/>
    <n v="11011"/>
    <s v="Mare Australe"/>
    <x v="13"/>
    <s v="68.17S, 21.83W"/>
    <n v="2069"/>
    <n v="2071"/>
    <n v="2"/>
    <x v="1"/>
    <x v="1"/>
  </r>
  <r>
    <n v="100"/>
    <n v="1526"/>
    <n v="1526"/>
    <s v="Eridania"/>
    <x v="6"/>
    <s v="42.36S, 157.15E"/>
    <n v="2068"/>
    <n v="2071"/>
    <n v="3"/>
    <x v="1"/>
    <x v="1"/>
  </r>
  <r>
    <n v="365"/>
    <n v="3612"/>
    <n v="0"/>
    <s v="Coprates"/>
    <x v="16"/>
    <s v="23.79S, 56.97W"/>
    <n v="2054"/>
    <n v="2058"/>
    <n v="4"/>
    <x v="1"/>
    <x v="1"/>
  </r>
  <r>
    <n v="85"/>
    <n v="5622"/>
    <n v="5622"/>
    <s v="Cebrenia"/>
    <x v="12"/>
    <s v="27.80N, 160.30E"/>
    <n v="2063"/>
    <n v="2065"/>
    <n v="2"/>
    <x v="0"/>
    <x v="0"/>
  </r>
  <r>
    <n v="120"/>
    <n v="7512"/>
    <n v="0"/>
    <s v="Cebrenia"/>
    <x v="9"/>
    <s v="11.90N, 119.49E"/>
    <n v="2050"/>
    <n v="2057"/>
    <n v="7"/>
    <x v="0"/>
    <x v="0"/>
  </r>
  <r>
    <n v="365"/>
    <n v="6409"/>
    <n v="0"/>
    <s v="Thaumasia"/>
    <x v="44"/>
    <s v="39.82S, 96.42W"/>
    <n v="2059"/>
    <n v="2060"/>
    <n v="1"/>
    <x v="1"/>
    <x v="1"/>
  </r>
  <r>
    <n v="365"/>
    <n v="5436"/>
    <n v="0"/>
    <s v="Thaumasia"/>
    <x v="20"/>
    <s v="35.35S, 72.67W"/>
    <n v="2067"/>
    <n v="2070"/>
    <n v="3"/>
    <x v="1"/>
    <x v="1"/>
  </r>
  <r>
    <n v="14"/>
    <n v="11011"/>
    <n v="11011"/>
    <s v="Argyre"/>
    <x v="15"/>
    <s v="50.59S, 47.85W"/>
    <n v="2064"/>
    <n v="2066"/>
    <n v="2"/>
    <x v="1"/>
    <x v="1"/>
  </r>
  <r>
    <n v="34"/>
    <n v="8255"/>
    <n v="8255"/>
    <s v="Elysium"/>
    <x v="63"/>
    <s v="47.84N, 169.44E"/>
    <n v="2072"/>
    <n v="2074"/>
    <n v="2"/>
    <x v="0"/>
    <x v="0"/>
  </r>
  <r>
    <n v="277"/>
    <n v="4398"/>
    <n v="0"/>
    <s v="Phoenicis Lacus"/>
    <x v="44"/>
    <s v="39.82S, 96.42W"/>
    <n v="2059"/>
    <n v="2067"/>
    <n v="8"/>
    <x v="1"/>
    <x v="1"/>
  </r>
  <r>
    <n v="25"/>
    <n v="1396"/>
    <n v="1396"/>
    <s v="Aeolis"/>
    <x v="6"/>
    <s v="42.36S, 157.15E"/>
    <n v="2068"/>
    <n v="2071"/>
    <n v="3"/>
    <x v="1"/>
    <x v="1"/>
  </r>
  <r>
    <n v="61"/>
    <n v="883"/>
    <n v="883"/>
    <s v="Memnonia"/>
    <x v="35"/>
    <s v="23.80S, 156.02W"/>
    <n v="2053"/>
    <n v="2055"/>
    <n v="2"/>
    <x v="1"/>
    <x v="1"/>
  </r>
  <r>
    <n v="124"/>
    <n v="17718"/>
    <n v="0"/>
    <s v="Thaumasia"/>
    <x v="44"/>
    <s v="39.82S, 96.42W"/>
    <n v="2059"/>
    <n v="2061"/>
    <n v="2"/>
    <x v="1"/>
    <x v="1"/>
  </r>
  <r>
    <n v="85"/>
    <n v="9074"/>
    <n v="9074"/>
    <s v="Hellas"/>
    <x v="40"/>
    <s v="48.99S, 67.17E"/>
    <n v="2054"/>
    <n v="2058"/>
    <n v="4"/>
    <x v="1"/>
    <x v="1"/>
  </r>
  <r>
    <n v="117"/>
    <n v="11382"/>
    <n v="0"/>
    <s v="Coprates"/>
    <x v="16"/>
    <s v="23.79S, 56.97W"/>
    <n v="2054"/>
    <n v="2061"/>
    <n v="7"/>
    <x v="1"/>
    <x v="1"/>
  </r>
  <r>
    <n v="75"/>
    <n v="15109"/>
    <n v="15109"/>
    <s v="Casius"/>
    <x v="0"/>
    <s v="21.27N, 90.13E"/>
    <n v="2054"/>
    <n v="2058"/>
    <n v="4"/>
    <x v="0"/>
    <x v="0"/>
  </r>
  <r>
    <n v="175"/>
    <n v="883"/>
    <n v="0"/>
    <s v="Coprates"/>
    <x v="74"/>
    <s v="29.82S, 66.01W"/>
    <n v="2068"/>
    <n v="2070"/>
    <n v="2"/>
    <x v="1"/>
    <x v="1"/>
  </r>
  <r>
    <n v="631"/>
    <n v="1267"/>
    <n v="0"/>
    <s v="Diacria"/>
    <x v="63"/>
    <s v="47.84N, 169.44E"/>
    <n v="2072"/>
    <n v="2074"/>
    <n v="2"/>
    <x v="0"/>
    <x v="0"/>
  </r>
  <r>
    <n v="25"/>
    <n v="45837"/>
    <n v="45837"/>
    <s v="Mare Australe"/>
    <x v="32"/>
    <s v="56.96S, 5.44W"/>
    <n v="2068"/>
    <n v="2070"/>
    <n v="2"/>
    <x v="1"/>
    <x v="1"/>
  </r>
  <r>
    <n v="106"/>
    <n v="1656"/>
    <n v="0"/>
    <s v="Cebrenia"/>
    <x v="49"/>
    <s v="55.77N, 134.40E"/>
    <n v="2066"/>
    <n v="2067"/>
    <n v="1"/>
    <x v="0"/>
    <x v="0"/>
  </r>
  <r>
    <n v="196"/>
    <n v="8791"/>
    <n v="0"/>
    <s v="Eridania"/>
    <x v="33"/>
    <s v="46.81S, 143.88E"/>
    <n v="2066"/>
    <n v="2072"/>
    <n v="6"/>
    <x v="1"/>
    <x v="1"/>
  </r>
  <r>
    <n v="96"/>
    <n v="1010"/>
    <n v="1010"/>
    <s v="Argyre"/>
    <x v="24"/>
    <s v="47.77S, 28.62W"/>
    <n v="2069"/>
    <n v="2070"/>
    <n v="1"/>
    <x v="1"/>
    <x v="1"/>
  </r>
  <r>
    <n v="24"/>
    <n v="84631"/>
    <n v="84631"/>
    <s v="Mare Boreum"/>
    <x v="36"/>
    <s v="77.71N, 148.53E"/>
    <n v="2052"/>
    <n v="2053"/>
    <n v="1"/>
    <x v="0"/>
    <x v="0"/>
  </r>
  <r>
    <n v="365"/>
    <n v="18486"/>
    <n v="0"/>
    <s v="Mare Australe"/>
    <x v="2"/>
    <s v="74.62S, 100.08E"/>
    <n v="2054"/>
    <n v="2059"/>
    <n v="5"/>
    <x v="1"/>
    <x v="1"/>
  </r>
  <r>
    <n v="365"/>
    <n v="18486"/>
    <n v="0"/>
    <s v="Argyre"/>
    <x v="15"/>
    <s v="50.59S, 47.85W"/>
    <n v="2064"/>
    <n v="2067"/>
    <n v="3"/>
    <x v="1"/>
    <x v="1"/>
  </r>
  <r>
    <n v="133"/>
    <n v="4398"/>
    <n v="0"/>
    <s v="Coprates"/>
    <x v="41"/>
    <s v="8.80N, 79.73W"/>
    <n v="2067"/>
    <n v="2072"/>
    <n v="5"/>
    <x v="1"/>
    <x v="0"/>
  </r>
  <r>
    <n v="70"/>
    <n v="41937"/>
    <n v="41937"/>
    <s v="Hellas"/>
    <x v="25"/>
    <s v="48.64S, 67.03E"/>
    <n v="2067"/>
    <n v="2067"/>
    <n v="0"/>
    <x v="1"/>
    <x v="1"/>
  </r>
  <r>
    <n v="389"/>
    <n v="6006"/>
    <n v="0"/>
    <s v="Hellas"/>
    <x v="30"/>
    <s v="51.10S, 71.36E"/>
    <n v="2056"/>
    <n v="2057"/>
    <n v="1"/>
    <x v="1"/>
    <x v="1"/>
  </r>
  <r>
    <n v="264"/>
    <n v="2880"/>
    <n v="0"/>
    <s v="Mare Boreum"/>
    <x v="88"/>
    <s v="80.24N, 27.18W"/>
    <n v="2069"/>
    <n v="2072"/>
    <n v="3"/>
    <x v="0"/>
    <x v="0"/>
  </r>
  <r>
    <n v="9"/>
    <n v="1788"/>
    <n v="1788"/>
    <s v="Cebrenia"/>
    <x v="49"/>
    <s v="55.77N, 134.40E"/>
    <n v="2066"/>
    <n v="2066"/>
    <n v="0"/>
    <x v="0"/>
    <x v="0"/>
  </r>
  <r>
    <n v="264"/>
    <n v="1010"/>
    <n v="0"/>
    <s v="Oxia Palus"/>
    <x v="1"/>
    <s v="27.30N, 17.48W"/>
    <n v="2065"/>
    <n v="2071"/>
    <n v="6"/>
    <x v="0"/>
    <x v="0"/>
  </r>
  <r>
    <n v="231"/>
    <n v="3612"/>
    <n v="0"/>
    <s v="Hellas"/>
    <x v="75"/>
    <s v="48.97S, 86.32E"/>
    <n v="2070"/>
    <n v="2072"/>
    <n v="2"/>
    <x v="1"/>
    <x v="1"/>
  </r>
  <r>
    <n v="36"/>
    <n v="15700"/>
    <n v="15700"/>
    <s v="Mare Boreum"/>
    <x v="60"/>
    <s v="56.07N, 79.63E"/>
    <n v="2069"/>
    <n v="2071"/>
    <n v="2"/>
    <x v="0"/>
    <x v="0"/>
  </r>
  <r>
    <n v="39"/>
    <n v="4076"/>
    <n v="4076"/>
    <s v="Hellas"/>
    <x v="75"/>
    <s v="48.97S, 86.32E"/>
    <n v="2070"/>
    <n v="2075"/>
    <n v="5"/>
    <x v="1"/>
    <x v="1"/>
  </r>
  <r>
    <n v="106"/>
    <n v="6006"/>
    <n v="0"/>
    <s v="Phaethontis"/>
    <x v="89"/>
    <s v="50.96S, 146.33W"/>
    <n v="2070"/>
    <n v="2072"/>
    <n v="2"/>
    <x v="1"/>
    <x v="1"/>
  </r>
  <r>
    <n v="65"/>
    <n v="6409"/>
    <n v="6409"/>
    <s v="Oxia Palus"/>
    <x v="1"/>
    <s v="27.30N, 17.48W"/>
    <n v="2065"/>
    <n v="2066"/>
    <n v="1"/>
    <x v="0"/>
    <x v="0"/>
  </r>
  <r>
    <n v="252"/>
    <n v="2054"/>
    <n v="0"/>
    <s v="Argyre"/>
    <x v="16"/>
    <s v="23.79S, 56.97W"/>
    <n v="2054"/>
    <n v="2062"/>
    <n v="8"/>
    <x v="1"/>
    <x v="1"/>
  </r>
  <r>
    <n v="292"/>
    <n v="1396"/>
    <n v="0"/>
    <s v="Phoenicis Lacus"/>
    <x v="50"/>
    <s v="29.49S, 118.42W"/>
    <n v="2071"/>
    <n v="2072"/>
    <n v="1"/>
    <x v="1"/>
    <x v="1"/>
  </r>
  <r>
    <n v="19"/>
    <n v="24621"/>
    <n v="24621"/>
    <s v="Thaumasia"/>
    <x v="20"/>
    <s v="35.35S, 72.67W"/>
    <n v="2067"/>
    <n v="2069"/>
    <n v="2"/>
    <x v="1"/>
    <x v="1"/>
  </r>
  <r>
    <n v="103"/>
    <n v="3764"/>
    <n v="0"/>
    <s v="Coprates"/>
    <x v="52"/>
    <s v="13.98S, 98.57W"/>
    <n v="2063"/>
    <n v="2064"/>
    <n v="1"/>
    <x v="1"/>
    <x v="1"/>
  </r>
  <r>
    <n v="77"/>
    <n v="22220"/>
    <n v="22220"/>
    <s v="Phaethontis"/>
    <x v="37"/>
    <s v="33.88S, 148.04W"/>
    <n v="2058"/>
    <n v="2060"/>
    <n v="2"/>
    <x v="1"/>
    <x v="1"/>
  </r>
  <r>
    <n v="702"/>
    <n v="7052"/>
    <n v="0"/>
    <s v="Elysium"/>
    <x v="39"/>
    <s v="22.61N, 142.82E"/>
    <n v="2064"/>
    <n v="2065"/>
    <n v="1"/>
    <x v="0"/>
    <x v="0"/>
  </r>
  <r>
    <n v="22"/>
    <n v="24621"/>
    <n v="24621"/>
    <s v="Hellas"/>
    <x v="2"/>
    <s v="74.62S, 100.08E"/>
    <n v="2054"/>
    <n v="2055"/>
    <n v="1"/>
    <x v="1"/>
    <x v="1"/>
  </r>
  <r>
    <n v="128"/>
    <n v="2188"/>
    <n v="0"/>
    <s v="Oxia Palus"/>
    <x v="67"/>
    <s v="18.71N, 17.14W"/>
    <n v="2053"/>
    <n v="2054"/>
    <n v="1"/>
    <x v="0"/>
    <x v="0"/>
  </r>
  <r>
    <n v="61"/>
    <n v="4902"/>
    <n v="4902"/>
    <s v="Mare Boreum"/>
    <x v="63"/>
    <s v="47.84N, 169.44E"/>
    <n v="2072"/>
    <n v="2077"/>
    <n v="5"/>
    <x v="0"/>
    <x v="0"/>
  </r>
  <r>
    <n v="65"/>
    <n v="3461"/>
    <n v="3461"/>
    <s v="Argyre"/>
    <x v="16"/>
    <s v="23.79S, 56.97W"/>
    <n v="2054"/>
    <n v="2060"/>
    <n v="6"/>
    <x v="1"/>
    <x v="1"/>
  </r>
  <r>
    <n v="15"/>
    <n v="1656"/>
    <n v="1656"/>
    <s v="Thaumasia"/>
    <x v="44"/>
    <s v="39.82S, 96.42W"/>
    <n v="2059"/>
    <n v="2067"/>
    <n v="8"/>
    <x v="1"/>
    <x v="1"/>
  </r>
  <r>
    <n v="241"/>
    <n v="4398"/>
    <n v="0"/>
    <s v="Thaumasia"/>
    <x v="99"/>
    <s v="44.72S, 102.07W"/>
    <n v="2067"/>
    <n v="2069"/>
    <n v="2"/>
    <x v="1"/>
    <x v="1"/>
  </r>
  <r>
    <n v="631"/>
    <n v="2188"/>
    <n v="0"/>
    <s v="Mare Australe"/>
    <x v="17"/>
    <s v="63.27S, 66.46W"/>
    <n v="2058"/>
    <n v="2063"/>
    <n v="5"/>
    <x v="1"/>
    <x v="1"/>
  </r>
  <r>
    <n v="59"/>
    <n v="5812"/>
    <n v="5812"/>
    <s v="Memnonia"/>
    <x v="96"/>
    <s v="33.52S, 162.36W"/>
    <n v="2053"/>
    <n v="2055"/>
    <n v="2"/>
    <x v="1"/>
    <x v="1"/>
  </r>
  <r>
    <n v="277"/>
    <n v="9670"/>
    <n v="0"/>
    <s v="Cebrenia"/>
    <x v="63"/>
    <s v="47.84N, 169.44E"/>
    <n v="2072"/>
    <n v="2078"/>
    <n v="6"/>
    <x v="0"/>
    <x v="0"/>
  </r>
  <r>
    <n v="93"/>
    <n v="1010"/>
    <n v="1010"/>
    <s v="Casius"/>
    <x v="60"/>
    <s v="56.07N, 79.63E"/>
    <n v="2069"/>
    <n v="2073"/>
    <n v="4"/>
    <x v="0"/>
    <x v="0"/>
  </r>
  <r>
    <n v="22"/>
    <n v="7752"/>
    <n v="7752"/>
    <s v="Lunae Palus"/>
    <x v="41"/>
    <s v="8.80N, 79.73W"/>
    <n v="2067"/>
    <n v="2068"/>
    <n v="1"/>
    <x v="0"/>
    <x v="0"/>
  </r>
  <r>
    <n v="54"/>
    <n v="7512"/>
    <n v="7512"/>
    <s v="Cebrenia"/>
    <x v="9"/>
    <s v="11.90N, 119.49E"/>
    <n v="2050"/>
    <n v="2053"/>
    <n v="3"/>
    <x v="0"/>
    <x v="0"/>
  </r>
  <r>
    <n v="65"/>
    <n v="3612"/>
    <n v="3612"/>
    <s v="Arabia"/>
    <x v="38"/>
    <s v="34.38N, 12.41E"/>
    <n v="2070"/>
    <n v="2073"/>
    <n v="3"/>
    <x v="0"/>
    <x v="0"/>
  </r>
  <r>
    <n v="152"/>
    <n v="5436"/>
    <n v="0"/>
    <s v="Amazonis"/>
    <x v="63"/>
    <s v="47.84N, 169.44E"/>
    <n v="2072"/>
    <n v="2078"/>
    <n v="6"/>
    <x v="0"/>
    <x v="0"/>
  </r>
  <r>
    <n v="1270"/>
    <n v="6409"/>
    <n v="0"/>
    <s v="Arcadia"/>
    <x v="97"/>
    <s v="40.73N, 101.92W"/>
    <n v="2066"/>
    <n v="2067"/>
    <n v="1"/>
    <x v="0"/>
    <x v="0"/>
  </r>
  <r>
    <n v="15"/>
    <n v="10313"/>
    <n v="10313"/>
    <s v="Ismenius Lacus"/>
    <x v="14"/>
    <s v="66.19N, 33.82E"/>
    <n v="2063"/>
    <n v="2070"/>
    <n v="7"/>
    <x v="0"/>
    <x v="0"/>
  </r>
  <r>
    <n v="109"/>
    <n v="13054"/>
    <n v="0"/>
    <s v="Diacria"/>
    <x v="27"/>
    <s v="69.41N, 168.67E"/>
    <n v="2069"/>
    <n v="2069"/>
    <n v="0"/>
    <x v="0"/>
    <x v="0"/>
  </r>
  <r>
    <n v="524"/>
    <n v="7279"/>
    <n v="0"/>
    <s v="Mare Boreum"/>
    <x v="31"/>
    <s v="66.67N, 93.37W"/>
    <n v="2059"/>
    <n v="2063"/>
    <n v="4"/>
    <x v="0"/>
    <x v="0"/>
  </r>
  <r>
    <n v="905"/>
    <n v="10654"/>
    <n v="0"/>
    <s v="Mare Australe"/>
    <x v="13"/>
    <s v="68.17S, 21.83W"/>
    <n v="2069"/>
    <n v="2073"/>
    <n v="4"/>
    <x v="1"/>
    <x v="1"/>
  </r>
  <r>
    <n v="47"/>
    <n v="4235"/>
    <n v="4235"/>
    <s v="Coprates"/>
    <x v="16"/>
    <s v="23.79S, 56.97W"/>
    <n v="2054"/>
    <n v="2057"/>
    <n v="3"/>
    <x v="1"/>
    <x v="1"/>
  </r>
  <r>
    <n v="54"/>
    <n v="1920"/>
    <n v="1920"/>
    <s v="Tharsis"/>
    <x v="41"/>
    <s v="8.80N, 79.73W"/>
    <n v="2067"/>
    <n v="2073"/>
    <n v="6"/>
    <x v="0"/>
    <x v="0"/>
  </r>
  <r>
    <n v="325"/>
    <n v="6832"/>
    <n v="0"/>
    <s v="Mare Boreum"/>
    <x v="46"/>
    <s v="73.37N, 48.09E"/>
    <n v="2060"/>
    <n v="2061"/>
    <n v="1"/>
    <x v="0"/>
    <x v="0"/>
  </r>
  <r>
    <n v="241"/>
    <n v="4731"/>
    <n v="0"/>
    <s v="Elysium"/>
    <x v="39"/>
    <s v="22.61N, 142.82E"/>
    <n v="2064"/>
    <n v="2066"/>
    <n v="2"/>
    <x v="0"/>
    <x v="0"/>
  </r>
  <r>
    <n v="292"/>
    <n v="2324"/>
    <n v="0"/>
    <s v="Phaethontis"/>
    <x v="92"/>
    <s v="51.58S, 161.55W"/>
    <n v="2054"/>
    <n v="2055"/>
    <n v="1"/>
    <x v="1"/>
    <x v="1"/>
  </r>
  <r>
    <n v="524"/>
    <n v="2461"/>
    <n v="0"/>
    <s v="Argyre"/>
    <x v="32"/>
    <s v="56.96S, 5.44W"/>
    <n v="2068"/>
    <n v="2071"/>
    <n v="3"/>
    <x v="1"/>
    <x v="1"/>
  </r>
  <r>
    <n v="39"/>
    <n v="17718"/>
    <n v="17718"/>
    <s v="Mare Australe"/>
    <x v="2"/>
    <s v="74.62S, 100.08E"/>
    <n v="2054"/>
    <n v="2059"/>
    <n v="5"/>
    <x v="1"/>
    <x v="1"/>
  </r>
  <r>
    <n v="34"/>
    <n v="4235"/>
    <n v="4235"/>
    <s v="Tharsis"/>
    <x v="55"/>
    <s v="9.63N, 121.52W"/>
    <n v="2065"/>
    <n v="2070"/>
    <n v="5"/>
    <x v="0"/>
    <x v="0"/>
  </r>
  <r>
    <n v="45"/>
    <n v="72463"/>
    <n v="72463"/>
    <s v="Mare Acidalium"/>
    <x v="88"/>
    <s v="80.24N, 27.18W"/>
    <n v="2069"/>
    <n v="2072"/>
    <n v="3"/>
    <x v="0"/>
    <x v="0"/>
  </r>
  <r>
    <n v="264"/>
    <n v="5436"/>
    <n v="0"/>
    <s v="Arcadia"/>
    <x v="77"/>
    <s v="79.27N, 111.64W"/>
    <n v="2062"/>
    <n v="2064"/>
    <n v="2"/>
    <x v="0"/>
    <x v="0"/>
  </r>
  <r>
    <n v="204"/>
    <n v="4398"/>
    <n v="0"/>
    <s v="Mare Acidalium"/>
    <x v="7"/>
    <s v="53.29N, 45.78W"/>
    <n v="2053"/>
    <n v="2054"/>
    <n v="1"/>
    <x v="0"/>
    <x v="0"/>
  </r>
  <r>
    <n v="77"/>
    <n v="1656"/>
    <n v="1656"/>
    <s v="Elysium"/>
    <x v="23"/>
    <s v="17.54N, 149.60E"/>
    <n v="2067"/>
    <n v="2070"/>
    <n v="3"/>
    <x v="0"/>
    <x v="0"/>
  </r>
  <r>
    <n v="11"/>
    <n v="14025"/>
    <n v="14025"/>
    <s v="Mare Boreum"/>
    <x v="36"/>
    <s v="77.71N, 148.53E"/>
    <n v="2052"/>
    <n v="2055"/>
    <n v="3"/>
    <x v="0"/>
    <x v="0"/>
  </r>
  <r>
    <n v="212"/>
    <n v="629"/>
    <n v="0"/>
    <s v="Argyre"/>
    <x v="15"/>
    <s v="50.59S, 47.85W"/>
    <n v="2064"/>
    <n v="2065"/>
    <n v="1"/>
    <x v="1"/>
    <x v="1"/>
  </r>
  <r>
    <n v="80"/>
    <n v="2461"/>
    <n v="2461"/>
    <s v="Argyre"/>
    <x v="100"/>
    <s v="24.07S, 46.44W"/>
    <n v="2069"/>
    <n v="2071"/>
    <n v="2"/>
    <x v="1"/>
    <x v="1"/>
  </r>
  <r>
    <n v="241"/>
    <n v="5812"/>
    <n v="0"/>
    <s v="Phoenicis Lacus"/>
    <x v="55"/>
    <s v="9.63N, 121.52W"/>
    <n v="2065"/>
    <n v="2068"/>
    <n v="3"/>
    <x v="1"/>
    <x v="0"/>
  </r>
  <r>
    <n v="41"/>
    <n v="35789"/>
    <n v="35789"/>
    <s v="Cebrenia"/>
    <x v="28"/>
    <s v="64.61N, 131.25E"/>
    <n v="2064"/>
    <n v="2067"/>
    <n v="3"/>
    <x v="0"/>
    <x v="0"/>
  </r>
  <r>
    <n v="103"/>
    <n v="1267"/>
    <n v="0"/>
    <s v="Mare Australe"/>
    <x v="2"/>
    <s v="74.62S, 100.08E"/>
    <n v="2054"/>
    <n v="2058"/>
    <n v="4"/>
    <x v="1"/>
    <x v="1"/>
  </r>
  <r>
    <n v="1057"/>
    <n v="8000"/>
    <n v="0"/>
    <s v="Casius"/>
    <x v="0"/>
    <s v="21.27N, 90.13E"/>
    <n v="2054"/>
    <n v="2059"/>
    <n v="5"/>
    <x v="0"/>
    <x v="0"/>
  </r>
  <r>
    <n v="80"/>
    <n v="5076"/>
    <n v="5076"/>
    <s v="Mare Tyrrhenum"/>
    <x v="53"/>
    <s v="28.90S, 98.55E"/>
    <n v="2073"/>
    <n v="2075"/>
    <n v="2"/>
    <x v="1"/>
    <x v="1"/>
  </r>
  <r>
    <n v="447"/>
    <n v="6832"/>
    <n v="0"/>
    <s v="Hellas"/>
    <x v="30"/>
    <s v="51.10S, 71.36E"/>
    <n v="2056"/>
    <n v="2059"/>
    <n v="3"/>
    <x v="1"/>
    <x v="1"/>
  </r>
  <r>
    <n v="128"/>
    <n v="4902"/>
    <n v="0"/>
    <s v="Coprates"/>
    <x v="41"/>
    <s v="8.80N, 79.73W"/>
    <n v="2067"/>
    <n v="2072"/>
    <n v="5"/>
    <x v="1"/>
    <x v="0"/>
  </r>
  <r>
    <n v="75"/>
    <n v="6618"/>
    <n v="6618"/>
    <s v="Cebrenia"/>
    <x v="19"/>
    <s v="37.14N, 148.66E"/>
    <n v="2066"/>
    <n v="2070"/>
    <n v="4"/>
    <x v="0"/>
    <x v="0"/>
  </r>
  <r>
    <n v="72"/>
    <n v="5622"/>
    <n v="5622"/>
    <s v="Eridania"/>
    <x v="45"/>
    <s v="43.21S, 109.99E"/>
    <n v="2071"/>
    <n v="2075"/>
    <n v="4"/>
    <x v="1"/>
    <x v="1"/>
  </r>
  <r>
    <n v="124"/>
    <n v="31157"/>
    <n v="0"/>
    <s v="Mare Boreum"/>
    <x v="14"/>
    <s v="66.19N, 33.82E"/>
    <n v="2063"/>
    <n v="2064"/>
    <n v="1"/>
    <x v="0"/>
    <x v="0"/>
  </r>
  <r>
    <n v="11"/>
    <n v="883"/>
    <n v="883"/>
    <s v="Amazonis"/>
    <x v="63"/>
    <s v="47.84N, 169.44E"/>
    <n v="2072"/>
    <n v="2078"/>
    <n v="6"/>
    <x v="0"/>
    <x v="0"/>
  </r>
  <r>
    <n v="67"/>
    <n v="2188"/>
    <n v="2188"/>
    <s v="Amenthes"/>
    <x v="56"/>
    <s v="14.31N, 112.28E"/>
    <n v="2065"/>
    <n v="2069"/>
    <n v="4"/>
    <x v="0"/>
    <x v="0"/>
  </r>
  <r>
    <n v="103"/>
    <n v="6205"/>
    <n v="0"/>
    <s v="Margaritifer Sinus"/>
    <x v="64"/>
    <s v="34.44S, 25.42W"/>
    <n v="2071"/>
    <n v="2072"/>
    <n v="1"/>
    <x v="1"/>
    <x v="1"/>
  </r>
  <r>
    <n v="15"/>
    <n v="883"/>
    <n v="883"/>
    <s v="Mare Australe"/>
    <x v="48"/>
    <s v="69.31S, 68.72W"/>
    <n v="2071"/>
    <n v="2072"/>
    <n v="1"/>
    <x v="1"/>
    <x v="1"/>
  </r>
  <r>
    <n v="39"/>
    <n v="4076"/>
    <n v="4076"/>
    <s v="Phaethontis"/>
    <x v="10"/>
    <s v="59.92S, 179.01W"/>
    <n v="2062"/>
    <n v="2064"/>
    <n v="2"/>
    <x v="1"/>
    <x v="1"/>
  </r>
  <r>
    <n v="47"/>
    <n v="9366"/>
    <n v="9366"/>
    <s v="Memnonia"/>
    <x v="70"/>
    <s v="5.85N, 156.58W"/>
    <n v="2061"/>
    <n v="2063"/>
    <n v="2"/>
    <x v="1"/>
    <x v="0"/>
  </r>
  <r>
    <n v="41"/>
    <n v="2054"/>
    <n v="2054"/>
    <s v="Amenthes"/>
    <x v="8"/>
    <s v="18.24N, 120.68E"/>
    <n v="2073"/>
    <n v="2074"/>
    <n v="1"/>
    <x v="0"/>
    <x v="0"/>
  </r>
  <r>
    <n v="204"/>
    <n v="9074"/>
    <n v="0"/>
    <s v="Amenthes"/>
    <x v="9"/>
    <s v="11.90N, 119.49E"/>
    <n v="2050"/>
    <n v="2058"/>
    <n v="8"/>
    <x v="0"/>
    <x v="0"/>
  </r>
  <r>
    <n v="117"/>
    <n v="1138"/>
    <n v="0"/>
    <s v="Mare Acidalium"/>
    <x v="7"/>
    <s v="53.29N, 45.78W"/>
    <n v="2053"/>
    <n v="2053"/>
    <n v="0"/>
    <x v="0"/>
    <x v="0"/>
  </r>
  <r>
    <n v="50"/>
    <n v="1920"/>
    <n v="1920"/>
    <s v="Oxia Palus"/>
    <x v="1"/>
    <s v="27.30N, 17.48W"/>
    <n v="2065"/>
    <n v="2072"/>
    <n v="7"/>
    <x v="0"/>
    <x v="0"/>
  </r>
  <r>
    <n v="22"/>
    <n v="6832"/>
    <n v="6832"/>
    <s v="Lunae Palus"/>
    <x v="41"/>
    <s v="8.80N, 79.73W"/>
    <n v="2067"/>
    <n v="2073"/>
    <n v="6"/>
    <x v="0"/>
    <x v="0"/>
  </r>
  <r>
    <n v="365"/>
    <n v="27536"/>
    <n v="0"/>
    <s v="Casius"/>
    <x v="0"/>
    <s v="21.27N, 90.13E"/>
    <n v="2054"/>
    <n v="2062"/>
    <n v="8"/>
    <x v="0"/>
    <x v="0"/>
  </r>
  <r>
    <n v="128"/>
    <n v="1010"/>
    <n v="0"/>
    <s v="Sinus Sabaeus"/>
    <x v="69"/>
    <s v="3.33S, 27.57E"/>
    <n v="2065"/>
    <n v="2067"/>
    <n v="2"/>
    <x v="1"/>
    <x v="1"/>
  </r>
  <r>
    <n v="188"/>
    <n v="14551"/>
    <n v="0"/>
    <s v="Noachis"/>
    <x v="22"/>
    <s v="57.37S, 25.45E"/>
    <n v="2053"/>
    <n v="2056"/>
    <n v="3"/>
    <x v="1"/>
    <x v="1"/>
  </r>
  <r>
    <n v="264"/>
    <n v="9670"/>
    <n v="0"/>
    <s v="Syrtis Major"/>
    <x v="11"/>
    <s v="5.89N, 39.91E"/>
    <n v="2053"/>
    <n v="2056"/>
    <n v="3"/>
    <x v="0"/>
    <x v="0"/>
  </r>
  <r>
    <n v="17"/>
    <n v="23366"/>
    <n v="23366"/>
    <s v="Mare Boreum"/>
    <x v="27"/>
    <s v="69.41N, 168.67E"/>
    <n v="2069"/>
    <n v="2074"/>
    <n v="5"/>
    <x v="0"/>
    <x v="0"/>
  </r>
  <r>
    <n v="96"/>
    <n v="12605"/>
    <n v="12605"/>
    <s v="Mare Boreum"/>
    <x v="29"/>
    <s v="75.84N, 122.24E"/>
    <n v="2071"/>
    <n v="2076"/>
    <n v="5"/>
    <x v="0"/>
    <x v="0"/>
  </r>
  <r>
    <n v="54"/>
    <n v="2461"/>
    <n v="2461"/>
    <s v="Phoenicis Lacus"/>
    <x v="41"/>
    <s v="8.80N, 79.73W"/>
    <n v="2067"/>
    <n v="2073"/>
    <n v="6"/>
    <x v="1"/>
    <x v="0"/>
  </r>
  <r>
    <n v="212"/>
    <n v="29243"/>
    <n v="0"/>
    <s v="Hellas"/>
    <x v="2"/>
    <s v="74.62S, 100.08E"/>
    <n v="2054"/>
    <n v="2058"/>
    <n v="4"/>
    <x v="1"/>
    <x v="1"/>
  </r>
  <r>
    <n v="19"/>
    <n v="2739"/>
    <n v="2739"/>
    <s v="Mare Australe"/>
    <x v="17"/>
    <s v="63.27S, 66.46W"/>
    <n v="2058"/>
    <n v="2062"/>
    <n v="4"/>
    <x v="1"/>
    <x v="1"/>
  </r>
  <r>
    <n v="277"/>
    <n v="14551"/>
    <n v="0"/>
    <s v="Coprates"/>
    <x v="16"/>
    <s v="23.79S, 56.97W"/>
    <n v="2054"/>
    <n v="2059"/>
    <n v="5"/>
    <x v="1"/>
    <x v="1"/>
  </r>
  <r>
    <n v="52"/>
    <n v="1267"/>
    <n v="1267"/>
    <s v="Aeolis"/>
    <x v="51"/>
    <s v="25.21S, 169.35E"/>
    <n v="2055"/>
    <n v="2059"/>
    <n v="4"/>
    <x v="1"/>
    <x v="1"/>
  </r>
  <r>
    <n v="325"/>
    <n v="1396"/>
    <n v="0"/>
    <s v="Lunae Palus"/>
    <x v="81"/>
    <s v="21.43N, 76.62W"/>
    <n v="2058"/>
    <n v="2060"/>
    <n v="2"/>
    <x v="0"/>
    <x v="0"/>
  </r>
  <r>
    <n v="212"/>
    <n v="3919"/>
    <n v="0"/>
    <s v="Mare Acidalium"/>
    <x v="7"/>
    <s v="53.29N, 45.78W"/>
    <n v="2053"/>
    <n v="2053"/>
    <n v="0"/>
    <x v="0"/>
    <x v="0"/>
  </r>
  <r>
    <n v="22"/>
    <n v="22220"/>
    <n v="22220"/>
    <s v="Mare Boreum"/>
    <x v="28"/>
    <s v="64.61N, 131.25E"/>
    <n v="2064"/>
    <n v="2072"/>
    <n v="8"/>
    <x v="0"/>
    <x v="0"/>
  </r>
  <r>
    <n v="70"/>
    <n v="9670"/>
    <n v="9670"/>
    <s v="Thaumasia"/>
    <x v="93"/>
    <s v="47.12S, 102.95W"/>
    <n v="2054"/>
    <n v="2055"/>
    <n v="1"/>
    <x v="1"/>
    <x v="1"/>
  </r>
  <r>
    <n v="20"/>
    <n v="8791"/>
    <n v="8791"/>
    <s v="Casius"/>
    <x v="28"/>
    <s v="64.61N, 131.25E"/>
    <n v="2064"/>
    <n v="2069"/>
    <n v="5"/>
    <x v="0"/>
    <x v="0"/>
  </r>
  <r>
    <n v="96"/>
    <n v="35789"/>
    <n v="35789"/>
    <s v="Mare Australe"/>
    <x v="10"/>
    <s v="59.92S, 179.01W"/>
    <n v="2062"/>
    <n v="2066"/>
    <n v="4"/>
    <x v="1"/>
    <x v="1"/>
  </r>
  <r>
    <n v="120"/>
    <n v="3167"/>
    <n v="0"/>
    <s v="Phoenicis Lacus"/>
    <x v="34"/>
    <s v="16.90S, 101.43W"/>
    <n v="2060"/>
    <n v="2063"/>
    <n v="3"/>
    <x v="1"/>
    <x v="1"/>
  </r>
  <r>
    <n v="100"/>
    <n v="629"/>
    <n v="629"/>
    <s v="Elysium"/>
    <x v="23"/>
    <s v="17.54N, 149.60E"/>
    <n v="2067"/>
    <n v="2070"/>
    <n v="3"/>
    <x v="0"/>
    <x v="0"/>
  </r>
  <r>
    <n v="41"/>
    <n v="629"/>
    <n v="629"/>
    <s v="Mare Boreum"/>
    <x v="7"/>
    <s v="53.29N, 45.78W"/>
    <n v="2053"/>
    <n v="2055"/>
    <n v="2"/>
    <x v="0"/>
    <x v="0"/>
  </r>
  <r>
    <n v="9"/>
    <n v="4398"/>
    <n v="4398"/>
    <s v="Mare Boreum"/>
    <x v="80"/>
    <s v="75.27N, 138.32W"/>
    <n v="2073"/>
    <n v="2075"/>
    <n v="2"/>
    <x v="0"/>
    <x v="0"/>
  </r>
  <r>
    <n v="631"/>
    <n v="3167"/>
    <n v="0"/>
    <s v="Sinus Sabaeus"/>
    <x v="11"/>
    <s v="5.89N, 39.91E"/>
    <n v="2053"/>
    <n v="2056"/>
    <n v="3"/>
    <x v="1"/>
    <x v="0"/>
  </r>
  <r>
    <n v="45"/>
    <n v="26004"/>
    <n v="26004"/>
    <s v="Mare Australe"/>
    <x v="2"/>
    <s v="74.62S, 100.08E"/>
    <n v="2054"/>
    <n v="2063"/>
    <n v="9"/>
    <x v="1"/>
    <x v="1"/>
  </r>
  <r>
    <n v="19"/>
    <n v="1010"/>
    <n v="1010"/>
    <s v="Cebrenia"/>
    <x v="63"/>
    <s v="47.84N, 169.44E"/>
    <n v="2072"/>
    <n v="2077"/>
    <n v="5"/>
    <x v="0"/>
    <x v="0"/>
  </r>
  <r>
    <n v="307"/>
    <n v="3022"/>
    <n v="0"/>
    <s v="Mare Acidalium"/>
    <x v="1"/>
    <s v="27.30N, 17.48W"/>
    <n v="2065"/>
    <n v="2071"/>
    <n v="6"/>
    <x v="0"/>
    <x v="0"/>
  </r>
  <r>
    <n v="61"/>
    <n v="1920"/>
    <n v="1920"/>
    <s v="Cebrenia"/>
    <x v="3"/>
    <s v="47.43N, 160.74E"/>
    <n v="2056"/>
    <n v="2059"/>
    <n v="3"/>
    <x v="0"/>
    <x v="0"/>
  </r>
  <r>
    <n v="196"/>
    <n v="1920"/>
    <n v="0"/>
    <s v="Oxia Palus"/>
    <x v="1"/>
    <s v="27.30N, 17.48W"/>
    <n v="2065"/>
    <n v="2070"/>
    <n v="5"/>
    <x v="0"/>
    <x v="0"/>
  </r>
  <r>
    <n v="277"/>
    <n v="7279"/>
    <n v="0"/>
    <s v="Mare Tyrrhenum"/>
    <x v="47"/>
    <s v="6.43S, 95.96E"/>
    <n v="2070"/>
    <n v="2075"/>
    <n v="5"/>
    <x v="1"/>
    <x v="1"/>
  </r>
  <r>
    <n v="29"/>
    <n v="9985"/>
    <n v="9985"/>
    <s v="Mare Australe"/>
    <x v="32"/>
    <s v="56.96S, 5.44W"/>
    <n v="2068"/>
    <n v="2071"/>
    <n v="3"/>
    <x v="1"/>
    <x v="1"/>
  </r>
  <r>
    <n v="524"/>
    <n v="10654"/>
    <n v="0"/>
    <s v="Aeolis"/>
    <x v="51"/>
    <s v="25.21S, 169.35E"/>
    <n v="2055"/>
    <n v="2058"/>
    <n v="3"/>
    <x v="1"/>
    <x v="1"/>
  </r>
  <r>
    <n v="37"/>
    <n v="8255"/>
    <n v="8255"/>
    <s v="Oxia Palus"/>
    <x v="1"/>
    <s v="27.30N, 17.48W"/>
    <n v="2065"/>
    <n v="2076"/>
    <n v="11"/>
    <x v="0"/>
    <x v="0"/>
  </r>
  <r>
    <n v="88"/>
    <n v="9670"/>
    <n v="9670"/>
    <s v="Phaethontis"/>
    <x v="92"/>
    <s v="51.58S, 161.55W"/>
    <n v="2054"/>
    <n v="2055"/>
    <n v="1"/>
    <x v="1"/>
    <x v="1"/>
  </r>
  <r>
    <n v="109"/>
    <n v="8519"/>
    <n v="0"/>
    <s v="Mare Tyrrhenum"/>
    <x v="47"/>
    <s v="6.43S, 95.96E"/>
    <n v="2070"/>
    <n v="2075"/>
    <n v="5"/>
    <x v="1"/>
    <x v="1"/>
  </r>
  <r>
    <n v="54"/>
    <n v="6006"/>
    <n v="6006"/>
    <s v="Phaethontis"/>
    <x v="21"/>
    <s v="70.62S, 159.12W"/>
    <n v="2065"/>
    <n v="2066"/>
    <n v="1"/>
    <x v="1"/>
    <x v="1"/>
  </r>
  <r>
    <n v="221"/>
    <n v="2324"/>
    <n v="0"/>
    <s v="Mare Boreum"/>
    <x v="28"/>
    <s v="64.61N, 131.25E"/>
    <n v="2064"/>
    <n v="2071"/>
    <n v="7"/>
    <x v="0"/>
    <x v="0"/>
  </r>
  <r>
    <n v="36"/>
    <n v="9074"/>
    <n v="9074"/>
    <s v="Argyre"/>
    <x v="42"/>
    <s v="43.20S, 21.89W"/>
    <n v="2051"/>
    <n v="2056"/>
    <n v="5"/>
    <x v="1"/>
    <x v="1"/>
  </r>
  <r>
    <n v="631"/>
    <n v="8791"/>
    <n v="0"/>
    <s v="Mare Boreum"/>
    <x v="27"/>
    <s v="69.41N, 168.67E"/>
    <n v="2069"/>
    <n v="2072"/>
    <n v="3"/>
    <x v="0"/>
    <x v="0"/>
  </r>
  <r>
    <n v="196"/>
    <n v="11382"/>
    <n v="0"/>
    <s v="Cebrenia"/>
    <x v="19"/>
    <s v="37.14N, 148.66E"/>
    <n v="2066"/>
    <n v="2067"/>
    <n v="1"/>
    <x v="0"/>
    <x v="0"/>
  </r>
  <r>
    <n v="241"/>
    <n v="3919"/>
    <n v="0"/>
    <s v="Elysium"/>
    <x v="9"/>
    <s v="11.90N, 119.49E"/>
    <n v="2050"/>
    <n v="2056"/>
    <n v="6"/>
    <x v="0"/>
    <x v="0"/>
  </r>
  <r>
    <n v="212"/>
    <n v="4731"/>
    <n v="0"/>
    <s v="Ismenius Lacus"/>
    <x v="46"/>
    <s v="73.37N, 48.09E"/>
    <n v="2060"/>
    <n v="2062"/>
    <n v="2"/>
    <x v="0"/>
    <x v="0"/>
  </r>
  <r>
    <n v="43"/>
    <n v="4563"/>
    <n v="4563"/>
    <s v="Oxia Palus"/>
    <x v="67"/>
    <s v="18.71N, 17.14W"/>
    <n v="2053"/>
    <n v="2055"/>
    <n v="2"/>
    <x v="0"/>
    <x v="0"/>
  </r>
  <r>
    <n v="221"/>
    <n v="9670"/>
    <n v="0"/>
    <s v="Iapygia"/>
    <x v="75"/>
    <s v="48.97S, 86.32E"/>
    <n v="2070"/>
    <n v="2073"/>
    <n v="3"/>
    <x v="1"/>
    <x v="1"/>
  </r>
  <r>
    <n v="117"/>
    <n v="8791"/>
    <n v="0"/>
    <s v="Mare Australe"/>
    <x v="2"/>
    <s v="74.62S, 100.08E"/>
    <n v="2054"/>
    <n v="2055"/>
    <n v="1"/>
    <x v="1"/>
    <x v="1"/>
  </r>
  <r>
    <n v="212"/>
    <n v="1010"/>
    <n v="0"/>
    <s v="Iapygia"/>
    <x v="18"/>
    <s v="4.88N, 63.43E"/>
    <n v="2051"/>
    <n v="2053"/>
    <n v="2"/>
    <x v="1"/>
    <x v="0"/>
  </r>
  <r>
    <n v="142"/>
    <n v="6006"/>
    <n v="0"/>
    <s v="Elysium"/>
    <x v="23"/>
    <s v="17.54N, 149.60E"/>
    <n v="2067"/>
    <n v="2071"/>
    <n v="4"/>
    <x v="0"/>
    <x v="0"/>
  </r>
  <r>
    <n v="37"/>
    <n v="5076"/>
    <n v="5076"/>
    <s v="Amenthes"/>
    <x v="47"/>
    <s v="6.43S, 95.96E"/>
    <n v="2070"/>
    <n v="2074"/>
    <n v="4"/>
    <x v="0"/>
    <x v="1"/>
  </r>
  <r>
    <n v="17"/>
    <n v="15700"/>
    <n v="15700"/>
    <s v="Thaumasia"/>
    <x v="54"/>
    <s v="65.07S, 96.09W"/>
    <n v="2072"/>
    <n v="2076"/>
    <n v="4"/>
    <x v="1"/>
    <x v="1"/>
  </r>
  <r>
    <n v="482"/>
    <n v="19313"/>
    <n v="0"/>
    <s v="Mare Australe"/>
    <x v="10"/>
    <s v="59.92S, 179.01W"/>
    <n v="2062"/>
    <n v="2063"/>
    <n v="1"/>
    <x v="1"/>
    <x v="1"/>
  </r>
  <r>
    <n v="72"/>
    <n v="101649"/>
    <n v="101649"/>
    <s v="Mare Australe"/>
    <x v="10"/>
    <s v="59.92S, 179.01W"/>
    <n v="2062"/>
    <n v="2067"/>
    <n v="5"/>
    <x v="1"/>
    <x v="1"/>
  </r>
  <r>
    <n v="325"/>
    <n v="883"/>
    <n v="0"/>
    <s v="Amenthes"/>
    <x v="79"/>
    <s v="21.49N, 105.87E"/>
    <n v="2068"/>
    <n v="2069"/>
    <n v="1"/>
    <x v="0"/>
    <x v="0"/>
  </r>
  <r>
    <n v="109"/>
    <n v="2188"/>
    <n v="0"/>
    <s v="Mare Australe"/>
    <x v="54"/>
    <s v="65.07S, 96.09W"/>
    <n v="2072"/>
    <n v="2073"/>
    <n v="1"/>
    <x v="1"/>
    <x v="1"/>
  </r>
  <r>
    <n v="67"/>
    <n v="7752"/>
    <n v="7752"/>
    <s v="Arabia"/>
    <x v="11"/>
    <s v="5.89N, 39.91E"/>
    <n v="2053"/>
    <n v="2057"/>
    <n v="4"/>
    <x v="0"/>
    <x v="0"/>
  </r>
  <r>
    <n v="65"/>
    <n v="11382"/>
    <n v="11382"/>
    <s v="Thaumasia"/>
    <x v="54"/>
    <s v="65.07S, 96.09W"/>
    <n v="2072"/>
    <n v="2077"/>
    <n v="5"/>
    <x v="1"/>
    <x v="1"/>
  </r>
  <r>
    <n v="163"/>
    <n v="9074"/>
    <n v="0"/>
    <s v="Elysium"/>
    <x v="23"/>
    <s v="17.54N, 149.60E"/>
    <n v="2067"/>
    <n v="2071"/>
    <n v="4"/>
    <x v="0"/>
    <x v="0"/>
  </r>
  <r>
    <n v="96"/>
    <n v="29243"/>
    <n v="29243"/>
    <s v="Mare Boreum"/>
    <x v="29"/>
    <s v="75.84N, 122.24E"/>
    <n v="2071"/>
    <n v="2076"/>
    <n v="5"/>
    <x v="0"/>
    <x v="0"/>
  </r>
  <r>
    <n v="93"/>
    <n v="4235"/>
    <n v="4235"/>
    <s v="Amenthes"/>
    <x v="9"/>
    <s v="11.90N, 119.49E"/>
    <n v="2050"/>
    <n v="2054"/>
    <n v="4"/>
    <x v="0"/>
    <x v="0"/>
  </r>
  <r>
    <n v="48"/>
    <n v="23366"/>
    <n v="23366"/>
    <s v="Noachis"/>
    <x v="32"/>
    <s v="56.96S, 5.44W"/>
    <n v="2068"/>
    <n v="2069"/>
    <n v="1"/>
    <x v="1"/>
    <x v="1"/>
  </r>
  <r>
    <n v="90"/>
    <n v="3461"/>
    <n v="3461"/>
    <s v="Amenthes"/>
    <x v="56"/>
    <s v="14.31N, 112.28E"/>
    <n v="2065"/>
    <n v="2068"/>
    <n v="3"/>
    <x v="0"/>
    <x v="0"/>
  </r>
  <r>
    <n v="264"/>
    <n v="4563"/>
    <n v="0"/>
    <s v="Hellas"/>
    <x v="45"/>
    <s v="43.21S, 109.99E"/>
    <n v="2071"/>
    <n v="2073"/>
    <n v="2"/>
    <x v="1"/>
    <x v="1"/>
  </r>
  <r>
    <n v="47"/>
    <n v="3461"/>
    <n v="3461"/>
    <s v="Amenthes"/>
    <x v="59"/>
    <s v="24.45N, 112.91E"/>
    <n v="2060"/>
    <n v="2063"/>
    <n v="3"/>
    <x v="0"/>
    <x v="0"/>
  </r>
  <r>
    <n v="29"/>
    <n v="883"/>
    <n v="883"/>
    <s v="Eridania"/>
    <x v="10"/>
    <s v="59.92S, 179.01W"/>
    <n v="2062"/>
    <n v="2064"/>
    <n v="2"/>
    <x v="1"/>
    <x v="1"/>
  </r>
  <r>
    <n v="80"/>
    <n v="4902"/>
    <n v="4902"/>
    <s v="Cebrenia"/>
    <x v="78"/>
    <s v="60.72N, 122.46E"/>
    <n v="2052"/>
    <n v="2055"/>
    <n v="3"/>
    <x v="0"/>
    <x v="0"/>
  </r>
  <r>
    <n v="212"/>
    <n v="4563"/>
    <n v="0"/>
    <s v="Syrtis Major"/>
    <x v="18"/>
    <s v="4.88N, 63.43E"/>
    <n v="2051"/>
    <n v="2053"/>
    <n v="2"/>
    <x v="0"/>
    <x v="0"/>
  </r>
  <r>
    <n v="88"/>
    <n v="3313"/>
    <n v="3313"/>
    <s v="Mare Australe"/>
    <x v="48"/>
    <s v="69.31S, 68.72W"/>
    <n v="2071"/>
    <n v="2073"/>
    <n v="2"/>
    <x v="1"/>
    <x v="1"/>
  </r>
  <r>
    <n v="34"/>
    <n v="26004"/>
    <n v="26004"/>
    <s v="Ismenius Lacus"/>
    <x v="14"/>
    <s v="66.19N, 33.82E"/>
    <n v="2063"/>
    <n v="2068"/>
    <n v="5"/>
    <x v="0"/>
    <x v="0"/>
  </r>
  <r>
    <n v="19"/>
    <n v="3461"/>
    <n v="3461"/>
    <s v="Casius"/>
    <x v="60"/>
    <s v="56.07N, 79.63E"/>
    <n v="2069"/>
    <n v="2071"/>
    <n v="2"/>
    <x v="0"/>
    <x v="0"/>
  </r>
  <r>
    <n v="905"/>
    <n v="12605"/>
    <n v="0"/>
    <s v="Mare Boreum"/>
    <x v="60"/>
    <s v="56.07N, 79.63E"/>
    <n v="2069"/>
    <n v="2072"/>
    <n v="3"/>
    <x v="0"/>
    <x v="0"/>
  </r>
  <r>
    <n v="109"/>
    <n v="6205"/>
    <n v="0"/>
    <s v="Mare Australe"/>
    <x v="40"/>
    <s v="48.99S, 67.17E"/>
    <n v="2054"/>
    <n v="2058"/>
    <n v="4"/>
    <x v="1"/>
    <x v="1"/>
  </r>
  <r>
    <n v="241"/>
    <n v="15109"/>
    <n v="0"/>
    <s v="Hellas"/>
    <x v="2"/>
    <s v="74.62S, 100.08E"/>
    <n v="2054"/>
    <n v="2062"/>
    <n v="8"/>
    <x v="1"/>
    <x v="1"/>
  </r>
  <r>
    <n v="1057"/>
    <n v="3167"/>
    <n v="0"/>
    <s v="Thaumasia"/>
    <x v="50"/>
    <s v="29.49S, 118.42W"/>
    <n v="2071"/>
    <n v="2074"/>
    <n v="3"/>
    <x v="1"/>
    <x v="1"/>
  </r>
  <r>
    <n v="221"/>
    <n v="12605"/>
    <n v="0"/>
    <s v="Phaethontis"/>
    <x v="71"/>
    <s v="61.39S, 157.42W"/>
    <n v="2070"/>
    <n v="2073"/>
    <n v="3"/>
    <x v="1"/>
    <x v="1"/>
  </r>
  <r>
    <n v="52"/>
    <n v="2739"/>
    <n v="2739"/>
    <s v="Iapygia"/>
    <x v="0"/>
    <s v="21.27N, 90.13E"/>
    <n v="2054"/>
    <n v="2056"/>
    <n v="2"/>
    <x v="1"/>
    <x v="0"/>
  </r>
  <r>
    <n v="47"/>
    <n v="84631"/>
    <n v="84631"/>
    <s v="Argyre"/>
    <x v="42"/>
    <s v="43.20S, 21.89W"/>
    <n v="2051"/>
    <n v="2058"/>
    <n v="7"/>
    <x v="1"/>
    <x v="1"/>
  </r>
  <r>
    <n v="204"/>
    <n v="4235"/>
    <n v="0"/>
    <s v="Ismenius Lacus"/>
    <x v="14"/>
    <s v="66.19N, 33.82E"/>
    <n v="2063"/>
    <n v="2067"/>
    <n v="4"/>
    <x v="0"/>
    <x v="0"/>
  </r>
  <r>
    <n v="14"/>
    <n v="3167"/>
    <n v="3167"/>
    <s v="Eridania"/>
    <x v="6"/>
    <s v="42.36S, 157.15E"/>
    <n v="2068"/>
    <n v="2070"/>
    <n v="2"/>
    <x v="1"/>
    <x v="1"/>
  </r>
  <r>
    <n v="142"/>
    <n v="8000"/>
    <n v="0"/>
    <s v="Coprates"/>
    <x v="20"/>
    <s v="35.35S, 72.67W"/>
    <n v="2067"/>
    <n v="2073"/>
    <n v="6"/>
    <x v="1"/>
    <x v="1"/>
  </r>
  <r>
    <n v="70"/>
    <n v="6205"/>
    <n v="6205"/>
    <s v="Amenthes"/>
    <x v="9"/>
    <s v="11.90N, 119.49E"/>
    <n v="2050"/>
    <n v="2052"/>
    <n v="2"/>
    <x v="0"/>
    <x v="0"/>
  </r>
  <r>
    <n v="572"/>
    <n v="4235"/>
    <n v="0"/>
    <s v="Phoenicis Lacus"/>
    <x v="55"/>
    <s v="9.63N, 121.52W"/>
    <n v="2065"/>
    <n v="2073"/>
    <n v="8"/>
    <x v="1"/>
    <x v="0"/>
  </r>
  <r>
    <n v="157"/>
    <n v="7052"/>
    <n v="0"/>
    <s v="Mare Boreum"/>
    <x v="28"/>
    <s v="64.61N, 131.25E"/>
    <n v="2064"/>
    <n v="2071"/>
    <n v="7"/>
    <x v="0"/>
    <x v="0"/>
  </r>
  <r>
    <n v="96"/>
    <n v="6832"/>
    <n v="6832"/>
    <s v="Amenthes"/>
    <x v="9"/>
    <s v="11.90N, 119.49E"/>
    <n v="2050"/>
    <n v="2053"/>
    <n v="3"/>
    <x v="0"/>
    <x v="0"/>
  </r>
  <r>
    <n v="292"/>
    <n v="3167"/>
    <n v="0"/>
    <s v="Mare Tyrrhenum"/>
    <x v="9"/>
    <s v="11.90N, 119.49E"/>
    <n v="2050"/>
    <n v="2051"/>
    <n v="1"/>
    <x v="1"/>
    <x v="0"/>
  </r>
  <r>
    <n v="29"/>
    <n v="17718"/>
    <n v="17718"/>
    <s v="Argyre"/>
    <x v="42"/>
    <s v="43.20S, 21.89W"/>
    <n v="2051"/>
    <n v="2054"/>
    <n v="3"/>
    <x v="1"/>
    <x v="1"/>
  </r>
  <r>
    <n v="103"/>
    <n v="9985"/>
    <n v="0"/>
    <s v="Syrtis Major"/>
    <x v="18"/>
    <s v="4.88N, 63.43E"/>
    <n v="2051"/>
    <n v="2057"/>
    <n v="6"/>
    <x v="0"/>
    <x v="0"/>
  </r>
  <r>
    <n v="29"/>
    <n v="31157"/>
    <n v="31157"/>
    <s v="Cebrenia"/>
    <x v="28"/>
    <s v="64.61N, 131.25E"/>
    <n v="2064"/>
    <n v="2068"/>
    <n v="4"/>
    <x v="0"/>
    <x v="0"/>
  </r>
  <r>
    <n v="14"/>
    <n v="41937"/>
    <n v="41937"/>
    <s v="Hellas"/>
    <x v="30"/>
    <s v="51.10S, 71.36E"/>
    <n v="2056"/>
    <n v="2057"/>
    <n v="1"/>
    <x v="1"/>
    <x v="1"/>
  </r>
  <r>
    <n v="631"/>
    <n v="4076"/>
    <n v="0"/>
    <s v="Coprates"/>
    <x v="41"/>
    <s v="8.80N, 79.73W"/>
    <n v="2067"/>
    <n v="2071"/>
    <n v="4"/>
    <x v="1"/>
    <x v="0"/>
  </r>
  <r>
    <n v="52"/>
    <n v="1010"/>
    <n v="1010"/>
    <s v="Mare Australe"/>
    <x v="75"/>
    <s v="48.97S, 86.32E"/>
    <n v="2070"/>
    <n v="2073"/>
    <n v="3"/>
    <x v="1"/>
    <x v="1"/>
  </r>
  <r>
    <n v="54"/>
    <n v="1267"/>
    <n v="1267"/>
    <s v="Elysium"/>
    <x v="23"/>
    <s v="17.54N, 149.60E"/>
    <n v="2067"/>
    <n v="2072"/>
    <n v="5"/>
    <x v="0"/>
    <x v="0"/>
  </r>
  <r>
    <n v="416"/>
    <n v="14025"/>
    <n v="0"/>
    <s v="Phaethontis"/>
    <x v="21"/>
    <s v="70.62S, 159.12W"/>
    <n v="2065"/>
    <n v="2068"/>
    <n v="3"/>
    <x v="1"/>
    <x v="1"/>
  </r>
  <r>
    <n v="447"/>
    <n v="8255"/>
    <n v="0"/>
    <s v="Eridania"/>
    <x v="6"/>
    <s v="42.36S, 157.15E"/>
    <n v="2068"/>
    <n v="2069"/>
    <n v="1"/>
    <x v="1"/>
    <x v="1"/>
  </r>
  <r>
    <n v="120"/>
    <n v="16330"/>
    <n v="0"/>
    <s v="Casius"/>
    <x v="0"/>
    <s v="21.27N, 90.13E"/>
    <n v="2054"/>
    <n v="2055"/>
    <n v="1"/>
    <x v="0"/>
    <x v="0"/>
  </r>
  <r>
    <n v="365"/>
    <n v="7752"/>
    <n v="0"/>
    <s v="Eridania"/>
    <x v="6"/>
    <s v="42.36S, 157.15E"/>
    <n v="2068"/>
    <n v="2072"/>
    <n v="4"/>
    <x v="1"/>
    <x v="1"/>
  </r>
  <r>
    <n v="103"/>
    <n v="5622"/>
    <n v="0"/>
    <s v="Mare Boreum"/>
    <x v="27"/>
    <s v="69.41N, 168.67E"/>
    <n v="2069"/>
    <n v="2070"/>
    <n v="1"/>
    <x v="0"/>
    <x v="0"/>
  </r>
  <r>
    <n v="22"/>
    <n v="12605"/>
    <n v="12605"/>
    <s v="Mare Boreum"/>
    <x v="14"/>
    <s v="66.19N, 33.82E"/>
    <n v="2063"/>
    <n v="2066"/>
    <n v="3"/>
    <x v="0"/>
    <x v="0"/>
  </r>
  <r>
    <n v="241"/>
    <n v="9985"/>
    <n v="0"/>
    <s v="Eridania"/>
    <x v="45"/>
    <s v="43.21S, 109.99E"/>
    <n v="2071"/>
    <n v="2073"/>
    <n v="2"/>
    <x v="1"/>
    <x v="1"/>
  </r>
  <r>
    <n v="65"/>
    <n v="2324"/>
    <n v="2324"/>
    <s v="Arabia"/>
    <x v="1"/>
    <s v="27.30N, 17.48W"/>
    <n v="2065"/>
    <n v="2073"/>
    <n v="8"/>
    <x v="0"/>
    <x v="0"/>
  </r>
  <r>
    <n v="96"/>
    <n v="3022"/>
    <n v="3022"/>
    <s v="Eridania"/>
    <x v="33"/>
    <s v="46.81S, 143.88E"/>
    <n v="2066"/>
    <n v="2071"/>
    <n v="5"/>
    <x v="1"/>
    <x v="1"/>
  </r>
  <r>
    <n v="241"/>
    <n v="2880"/>
    <n v="0"/>
    <s v="Mare Tyrrhenum"/>
    <x v="53"/>
    <s v="28.90S, 98.55E"/>
    <n v="2073"/>
    <n v="2075"/>
    <n v="2"/>
    <x v="1"/>
    <x v="1"/>
  </r>
  <r>
    <n v="482"/>
    <n v="3167"/>
    <n v="0"/>
    <s v="Margaritifer Sinus"/>
    <x v="100"/>
    <s v="24.07S, 46.44W"/>
    <n v="2069"/>
    <n v="2071"/>
    <n v="2"/>
    <x v="1"/>
    <x v="1"/>
  </r>
  <r>
    <n v="109"/>
    <n v="38630"/>
    <n v="0"/>
    <s v="Argyre"/>
    <x v="62"/>
    <s v="59.42S, 15.97W"/>
    <n v="2055"/>
    <n v="2056"/>
    <n v="1"/>
    <x v="1"/>
    <x v="1"/>
  </r>
  <r>
    <n v="70"/>
    <n v="7752"/>
    <n v="7752"/>
    <s v="Mare Tyrrhenum"/>
    <x v="9"/>
    <s v="11.90N, 119.49E"/>
    <n v="2050"/>
    <n v="2052"/>
    <n v="2"/>
    <x v="1"/>
    <x v="0"/>
  </r>
  <r>
    <n v="15"/>
    <n v="1656"/>
    <n v="1656"/>
    <s v="Eridania"/>
    <x v="45"/>
    <s v="43.21S, 109.99E"/>
    <n v="2071"/>
    <n v="2074"/>
    <n v="3"/>
    <x v="1"/>
    <x v="1"/>
  </r>
  <r>
    <n v="169"/>
    <n v="12605"/>
    <n v="0"/>
    <s v="Mare Boreum"/>
    <x v="77"/>
    <s v="79.27N, 111.64W"/>
    <n v="2062"/>
    <n v="2066"/>
    <n v="4"/>
    <x v="0"/>
    <x v="0"/>
  </r>
  <r>
    <n v="82"/>
    <n v="17718"/>
    <n v="17718"/>
    <s v="Casius"/>
    <x v="9"/>
    <s v="11.90N, 119.49E"/>
    <n v="2050"/>
    <n v="2052"/>
    <n v="2"/>
    <x v="0"/>
    <x v="0"/>
  </r>
  <r>
    <n v="181"/>
    <n v="3461"/>
    <n v="0"/>
    <s v="Margaritifer Sinus"/>
    <x v="26"/>
    <s v="12.19S, 23.63W"/>
    <n v="2071"/>
    <n v="2073"/>
    <n v="2"/>
    <x v="1"/>
    <x v="1"/>
  </r>
  <r>
    <n v="572"/>
    <n v="9074"/>
    <n v="0"/>
    <s v="Argyre"/>
    <x v="15"/>
    <s v="50.59S, 47.85W"/>
    <n v="2064"/>
    <n v="2065"/>
    <n v="1"/>
    <x v="1"/>
    <x v="1"/>
  </r>
  <r>
    <n v="137"/>
    <n v="6205"/>
    <n v="0"/>
    <s v="Oxia Palus"/>
    <x v="1"/>
    <s v="27.30N, 17.48W"/>
    <n v="2065"/>
    <n v="2071"/>
    <n v="6"/>
    <x v="0"/>
    <x v="0"/>
  </r>
  <r>
    <n v="70"/>
    <n v="1526"/>
    <n v="1526"/>
    <s v="Phaethontis"/>
    <x v="92"/>
    <s v="51.58S, 161.55W"/>
    <n v="2054"/>
    <n v="2055"/>
    <n v="1"/>
    <x v="1"/>
    <x v="1"/>
  </r>
  <r>
    <n v="292"/>
    <n v="4902"/>
    <n v="0"/>
    <s v="Elysium"/>
    <x v="23"/>
    <s v="17.54N, 149.60E"/>
    <n v="2067"/>
    <n v="2073"/>
    <n v="6"/>
    <x v="0"/>
    <x v="0"/>
  </r>
  <r>
    <n v="30"/>
    <n v="5622"/>
    <n v="5622"/>
    <s v="Argyre"/>
    <x v="20"/>
    <s v="35.35S, 72.67W"/>
    <n v="2067"/>
    <n v="2075"/>
    <n v="8"/>
    <x v="1"/>
    <x v="1"/>
  </r>
  <r>
    <n v="45"/>
    <n v="4235"/>
    <n v="4235"/>
    <s v="Mare Australe"/>
    <x v="21"/>
    <s v="70.62S, 159.12W"/>
    <n v="2065"/>
    <n v="2067"/>
    <n v="2"/>
    <x v="1"/>
    <x v="1"/>
  </r>
  <r>
    <n v="124"/>
    <n v="3313"/>
    <n v="0"/>
    <s v="Lunae Palus"/>
    <x v="81"/>
    <s v="21.43N, 76.62W"/>
    <n v="2058"/>
    <n v="2059"/>
    <n v="1"/>
    <x v="0"/>
    <x v="0"/>
  </r>
  <r>
    <n v="113"/>
    <n v="38630"/>
    <n v="0"/>
    <s v="Arcadia"/>
    <x v="7"/>
    <s v="53.29N, 45.78W"/>
    <n v="2053"/>
    <n v="2055"/>
    <n v="2"/>
    <x v="0"/>
    <x v="0"/>
  </r>
  <r>
    <n v="50"/>
    <n v="4076"/>
    <n v="4076"/>
    <s v="Phaethontis"/>
    <x v="71"/>
    <s v="61.39S, 157.42W"/>
    <n v="2070"/>
    <n v="2073"/>
    <n v="3"/>
    <x v="1"/>
    <x v="1"/>
  </r>
  <r>
    <n v="52"/>
    <n v="3461"/>
    <n v="3461"/>
    <s v="Ismenius Lacus"/>
    <x v="14"/>
    <s v="66.19N, 33.82E"/>
    <n v="2063"/>
    <n v="2066"/>
    <n v="3"/>
    <x v="0"/>
    <x v="0"/>
  </r>
  <r>
    <n v="181"/>
    <n v="7052"/>
    <n v="0"/>
    <s v="Mare Australe"/>
    <x v="17"/>
    <s v="63.27S, 66.46W"/>
    <n v="2058"/>
    <n v="2062"/>
    <n v="4"/>
    <x v="1"/>
    <x v="1"/>
  </r>
  <r>
    <n v="67"/>
    <n v="5436"/>
    <n v="5436"/>
    <s v="Mare Acidalium"/>
    <x v="88"/>
    <s v="80.24N, 27.18W"/>
    <n v="2069"/>
    <n v="2072"/>
    <n v="3"/>
    <x v="0"/>
    <x v="0"/>
  </r>
  <r>
    <n v="96"/>
    <n v="2461"/>
    <n v="2461"/>
    <s v="Margaritifer Sinus"/>
    <x v="61"/>
    <s v="17.63S, 13.01W"/>
    <n v="2054"/>
    <n v="2055"/>
    <n v="1"/>
    <x v="1"/>
    <x v="1"/>
  </r>
  <r>
    <n v="524"/>
    <n v="4902"/>
    <n v="0"/>
    <s v="Mare Australe"/>
    <x v="17"/>
    <s v="63.27S, 66.46W"/>
    <n v="2058"/>
    <n v="2061"/>
    <n v="3"/>
    <x v="1"/>
    <x v="1"/>
  </r>
  <r>
    <n v="67"/>
    <n v="13527"/>
    <n v="13527"/>
    <s v="Mare Boreum"/>
    <x v="78"/>
    <s v="60.72N, 122.46E"/>
    <n v="2052"/>
    <n v="2054"/>
    <n v="2"/>
    <x v="0"/>
    <x v="0"/>
  </r>
  <r>
    <n v="75"/>
    <n v="3461"/>
    <n v="3461"/>
    <s v="Mare Australe"/>
    <x v="10"/>
    <s v="59.92S, 179.01W"/>
    <n v="2062"/>
    <n v="2066"/>
    <n v="4"/>
    <x v="1"/>
    <x v="1"/>
  </r>
  <r>
    <n v="48"/>
    <n v="4731"/>
    <n v="4731"/>
    <s v="Hellas"/>
    <x v="75"/>
    <s v="48.97S, 86.32E"/>
    <n v="2070"/>
    <n v="2074"/>
    <n v="4"/>
    <x v="1"/>
    <x v="1"/>
  </r>
  <r>
    <n v="32"/>
    <n v="3167"/>
    <n v="3167"/>
    <s v="Argyre"/>
    <x v="74"/>
    <s v="29.82S, 66.01W"/>
    <n v="2068"/>
    <n v="2070"/>
    <n v="2"/>
    <x v="1"/>
    <x v="1"/>
  </r>
  <r>
    <n v="75"/>
    <n v="29243"/>
    <n v="29243"/>
    <s v="Thaumasia"/>
    <x v="44"/>
    <s v="39.82S, 96.42W"/>
    <n v="2059"/>
    <n v="2061"/>
    <n v="2"/>
    <x v="1"/>
    <x v="1"/>
  </r>
  <r>
    <n v="277"/>
    <n v="41937"/>
    <n v="0"/>
    <s v="Phaethontis"/>
    <x v="71"/>
    <s v="61.39S, 157.42W"/>
    <n v="2070"/>
    <n v="2072"/>
    <n v="2"/>
    <x v="1"/>
    <x v="1"/>
  </r>
  <r>
    <n v="791"/>
    <n v="1138"/>
    <n v="0"/>
    <s v="Mare Tyrrhenum"/>
    <x v="47"/>
    <s v="6.43S, 95.96E"/>
    <n v="2070"/>
    <n v="2072"/>
    <n v="2"/>
    <x v="1"/>
    <x v="1"/>
  </r>
  <r>
    <n v="106"/>
    <n v="1656"/>
    <n v="0"/>
    <s v="Amenthes"/>
    <x v="56"/>
    <s v="14.31N, 112.28E"/>
    <n v="2065"/>
    <n v="2068"/>
    <n v="3"/>
    <x v="0"/>
    <x v="0"/>
  </r>
  <r>
    <n v="63"/>
    <n v="7052"/>
    <n v="7052"/>
    <s v="Iapygia"/>
    <x v="94"/>
    <s v="0.43S, 61.64E"/>
    <n v="2064"/>
    <n v="2068"/>
    <n v="4"/>
    <x v="1"/>
    <x v="1"/>
  </r>
  <r>
    <n v="20"/>
    <n v="4902"/>
    <n v="4902"/>
    <s v="Cebrenia"/>
    <x v="39"/>
    <s v="22.61N, 142.82E"/>
    <n v="2064"/>
    <n v="2065"/>
    <n v="1"/>
    <x v="0"/>
    <x v="0"/>
  </r>
  <r>
    <n v="67"/>
    <n v="4731"/>
    <n v="4731"/>
    <s v="Syrtis Major"/>
    <x v="18"/>
    <s v="4.88N, 63.43E"/>
    <n v="2051"/>
    <n v="2058"/>
    <n v="7"/>
    <x v="0"/>
    <x v="0"/>
  </r>
  <r>
    <n v="22"/>
    <n v="41937"/>
    <n v="41937"/>
    <s v="Mare Acidalium"/>
    <x v="1"/>
    <s v="27.30N, 17.48W"/>
    <n v="2065"/>
    <n v="2070"/>
    <n v="5"/>
    <x v="0"/>
    <x v="0"/>
  </r>
  <r>
    <n v="39"/>
    <n v="2054"/>
    <n v="2054"/>
    <s v="Mare Australe"/>
    <x v="84"/>
    <s v="58.80S, 113.46W"/>
    <n v="2065"/>
    <n v="2068"/>
    <n v="3"/>
    <x v="1"/>
    <x v="1"/>
  </r>
  <r>
    <n v="264"/>
    <n v="6409"/>
    <n v="0"/>
    <s v="Hellas"/>
    <x v="45"/>
    <s v="43.21S, 109.99E"/>
    <n v="2071"/>
    <n v="2075"/>
    <n v="4"/>
    <x v="1"/>
    <x v="1"/>
  </r>
  <r>
    <n v="67"/>
    <n v="6832"/>
    <n v="6832"/>
    <s v="Coprates"/>
    <x v="34"/>
    <s v="16.90S, 101.43W"/>
    <n v="2060"/>
    <n v="2062"/>
    <n v="2"/>
    <x v="1"/>
    <x v="1"/>
  </r>
  <r>
    <n v="48"/>
    <n v="1920"/>
    <n v="1920"/>
    <s v="Coprates"/>
    <x v="16"/>
    <s v="23.79S, 56.97W"/>
    <n v="2054"/>
    <n v="2062"/>
    <n v="8"/>
    <x v="1"/>
    <x v="1"/>
  </r>
  <r>
    <n v="169"/>
    <n v="4235"/>
    <n v="0"/>
    <s v="Mare Australe"/>
    <x v="71"/>
    <s v="61.39S, 157.42W"/>
    <n v="2070"/>
    <n v="2073"/>
    <n v="3"/>
    <x v="1"/>
    <x v="1"/>
  </r>
  <r>
    <n v="325"/>
    <n v="6409"/>
    <n v="0"/>
    <s v="Phoenicis Lacus"/>
    <x v="50"/>
    <s v="29.49S, 118.42W"/>
    <n v="2071"/>
    <n v="2073"/>
    <n v="2"/>
    <x v="1"/>
    <x v="1"/>
  </r>
  <r>
    <n v="43"/>
    <n v="22220"/>
    <n v="22220"/>
    <s v="Casius"/>
    <x v="0"/>
    <s v="21.27N, 90.13E"/>
    <n v="2054"/>
    <n v="2060"/>
    <n v="6"/>
    <x v="0"/>
    <x v="0"/>
  </r>
  <r>
    <n v="63"/>
    <n v="8255"/>
    <n v="8255"/>
    <s v="Eridania"/>
    <x v="6"/>
    <s v="42.36S, 157.15E"/>
    <n v="2068"/>
    <n v="2071"/>
    <n v="3"/>
    <x v="1"/>
    <x v="1"/>
  </r>
  <r>
    <n v="41"/>
    <n v="24621"/>
    <n v="24621"/>
    <s v="Diacria"/>
    <x v="27"/>
    <s v="69.41N, 168.67E"/>
    <n v="2069"/>
    <n v="2073"/>
    <n v="4"/>
    <x v="0"/>
    <x v="0"/>
  </r>
  <r>
    <n v="65"/>
    <n v="7052"/>
    <n v="7052"/>
    <s v="Eridania"/>
    <x v="33"/>
    <s v="46.81S, 143.88E"/>
    <n v="2066"/>
    <n v="2068"/>
    <n v="2"/>
    <x v="1"/>
    <x v="1"/>
  </r>
  <r>
    <n v="7"/>
    <n v="8255"/>
    <n v="8255"/>
    <s v="Phaethontis"/>
    <x v="84"/>
    <s v="58.80S, 113.46W"/>
    <n v="2065"/>
    <n v="2066"/>
    <n v="1"/>
    <x v="1"/>
    <x v="1"/>
  </r>
  <r>
    <n v="231"/>
    <n v="2324"/>
    <n v="0"/>
    <s v="Mare Tyrrhenum"/>
    <x v="0"/>
    <s v="21.27N, 90.13E"/>
    <n v="2054"/>
    <n v="2058"/>
    <n v="4"/>
    <x v="1"/>
    <x v="0"/>
  </r>
  <r>
    <n v="157"/>
    <n v="4235"/>
    <n v="0"/>
    <s v="Mare Boreum"/>
    <x v="36"/>
    <s v="77.71N, 148.53E"/>
    <n v="2052"/>
    <n v="2054"/>
    <n v="2"/>
    <x v="0"/>
    <x v="0"/>
  </r>
  <r>
    <n v="19"/>
    <n v="16330"/>
    <n v="16330"/>
    <s v="Diacria"/>
    <x v="63"/>
    <s v="47.84N, 169.44E"/>
    <n v="2072"/>
    <n v="2073"/>
    <n v="1"/>
    <x v="0"/>
    <x v="0"/>
  </r>
  <r>
    <n v="212"/>
    <n v="2324"/>
    <n v="0"/>
    <s v="Oxia Palus"/>
    <x v="1"/>
    <s v="27.30N, 17.48W"/>
    <n v="2065"/>
    <n v="2070"/>
    <n v="5"/>
    <x v="0"/>
    <x v="0"/>
  </r>
  <r>
    <n v="12"/>
    <n v="22220"/>
    <n v="22220"/>
    <s v="Cebrenia"/>
    <x v="12"/>
    <s v="27.80N, 160.30E"/>
    <n v="2063"/>
    <n v="2066"/>
    <n v="3"/>
    <x v="0"/>
    <x v="0"/>
  </r>
  <r>
    <n v="27"/>
    <n v="14551"/>
    <n v="14551"/>
    <s v="Eridania"/>
    <x v="83"/>
    <s v="32.13S, 131.87E"/>
    <n v="2053"/>
    <n v="2056"/>
    <n v="3"/>
    <x v="1"/>
    <x v="1"/>
  </r>
  <r>
    <n v="307"/>
    <n v="3313"/>
    <n v="0"/>
    <s v="Mare Boreum"/>
    <x v="77"/>
    <s v="79.27N, 111.64W"/>
    <n v="2062"/>
    <n v="2064"/>
    <n v="2"/>
    <x v="0"/>
    <x v="0"/>
  </r>
  <r>
    <n v="163"/>
    <n v="9670"/>
    <n v="0"/>
    <s v="Noachis"/>
    <x v="61"/>
    <s v="17.63S, 13.01W"/>
    <n v="2054"/>
    <n v="2057"/>
    <n v="3"/>
    <x v="1"/>
    <x v="1"/>
  </r>
  <r>
    <n v="482"/>
    <n v="3461"/>
    <n v="0"/>
    <s v="Thaumasia"/>
    <x v="20"/>
    <s v="35.35S, 72.67W"/>
    <n v="2067"/>
    <n v="2071"/>
    <n v="4"/>
    <x v="1"/>
    <x v="1"/>
  </r>
  <r>
    <n v="416"/>
    <n v="3612"/>
    <n v="0"/>
    <s v="Phaethontis"/>
    <x v="35"/>
    <s v="23.80S, 156.02W"/>
    <n v="2053"/>
    <n v="2056"/>
    <n v="3"/>
    <x v="1"/>
    <x v="1"/>
  </r>
  <r>
    <n v="75"/>
    <n v="20205"/>
    <n v="20205"/>
    <s v="Mare Australe"/>
    <x v="48"/>
    <s v="69.31S, 68.72W"/>
    <n v="2071"/>
    <n v="2073"/>
    <n v="2"/>
    <x v="1"/>
    <x v="1"/>
  </r>
  <r>
    <n v="307"/>
    <n v="1526"/>
    <n v="0"/>
    <s v="Hellas"/>
    <x v="53"/>
    <s v="28.90S, 98.55E"/>
    <n v="2073"/>
    <n v="2076"/>
    <n v="3"/>
    <x v="1"/>
    <x v="1"/>
  </r>
  <r>
    <n v="57"/>
    <n v="9670"/>
    <n v="9670"/>
    <s v="Thaumasia"/>
    <x v="54"/>
    <s v="65.07S, 96.09W"/>
    <n v="2072"/>
    <n v="2073"/>
    <n v="1"/>
    <x v="1"/>
    <x v="1"/>
  </r>
  <r>
    <n v="181"/>
    <n v="101649"/>
    <n v="0"/>
    <s v="Phaethontis"/>
    <x v="72"/>
    <s v="65.99S, 161.89W"/>
    <n v="2072"/>
    <n v="2075"/>
    <n v="3"/>
    <x v="1"/>
    <x v="1"/>
  </r>
  <r>
    <n v="142"/>
    <n v="17718"/>
    <n v="0"/>
    <s v="Mare Boreum"/>
    <x v="29"/>
    <s v="75.84N, 122.24E"/>
    <n v="2071"/>
    <n v="2074"/>
    <n v="3"/>
    <x v="0"/>
    <x v="0"/>
  </r>
  <r>
    <n v="128"/>
    <n v="4902"/>
    <n v="0"/>
    <s v="Thaumasia"/>
    <x v="44"/>
    <s v="39.82S, 96.42W"/>
    <n v="2059"/>
    <n v="2064"/>
    <n v="5"/>
    <x v="1"/>
    <x v="1"/>
  </r>
  <r>
    <n v="905"/>
    <n v="1920"/>
    <n v="0"/>
    <s v="Mare Tyrrhenum"/>
    <x v="47"/>
    <s v="6.43S, 95.96E"/>
    <n v="2070"/>
    <n v="2074"/>
    <n v="4"/>
    <x v="1"/>
    <x v="1"/>
  </r>
  <r>
    <n v="702"/>
    <n v="1526"/>
    <n v="0"/>
    <s v="Mare Boreum"/>
    <x v="14"/>
    <s v="66.19N, 33.82E"/>
    <n v="2063"/>
    <n v="2064"/>
    <n v="1"/>
    <x v="0"/>
    <x v="0"/>
  </r>
  <r>
    <n v="37"/>
    <n v="72463"/>
    <n v="72463"/>
    <s v="Mare Australe"/>
    <x v="72"/>
    <s v="65.99S, 161.89W"/>
    <n v="2072"/>
    <n v="2074"/>
    <n v="2"/>
    <x v="1"/>
    <x v="1"/>
  </r>
  <r>
    <n v="75"/>
    <n v="6618"/>
    <n v="6618"/>
    <s v="Amenthes"/>
    <x v="56"/>
    <s v="14.31N, 112.28E"/>
    <n v="2065"/>
    <n v="2067"/>
    <n v="2"/>
    <x v="0"/>
    <x v="0"/>
  </r>
  <r>
    <n v="117"/>
    <n v="1920"/>
    <n v="0"/>
    <s v="Casius"/>
    <x v="60"/>
    <s v="56.07N, 79.63E"/>
    <n v="2069"/>
    <n v="2071"/>
    <n v="2"/>
    <x v="0"/>
    <x v="0"/>
  </r>
  <r>
    <n v="59"/>
    <n v="6006"/>
    <n v="6006"/>
    <s v="Argyre"/>
    <x v="42"/>
    <s v="43.20S, 21.89W"/>
    <n v="2051"/>
    <n v="2057"/>
    <n v="6"/>
    <x v="1"/>
    <x v="1"/>
  </r>
  <r>
    <n v="12"/>
    <n v="3313"/>
    <n v="3313"/>
    <s v="Eridania"/>
    <x v="33"/>
    <s v="46.81S, 143.88E"/>
    <n v="2066"/>
    <n v="2070"/>
    <n v="4"/>
    <x v="1"/>
    <x v="1"/>
  </r>
  <r>
    <n v="113"/>
    <n v="4731"/>
    <n v="0"/>
    <s v="Amenthes"/>
    <x v="47"/>
    <s v="6.43S, 95.96E"/>
    <n v="2070"/>
    <n v="2073"/>
    <n v="3"/>
    <x v="0"/>
    <x v="1"/>
  </r>
  <r>
    <n v="212"/>
    <n v="7279"/>
    <n v="0"/>
    <s v="Phaethontis"/>
    <x v="96"/>
    <s v="33.52S, 162.36W"/>
    <n v="2053"/>
    <n v="2054"/>
    <n v="1"/>
    <x v="1"/>
    <x v="1"/>
  </r>
  <r>
    <n v="117"/>
    <n v="41937"/>
    <n v="0"/>
    <s v="Hellas"/>
    <x v="45"/>
    <s v="43.21S, 109.99E"/>
    <n v="2071"/>
    <n v="2076"/>
    <n v="5"/>
    <x v="1"/>
    <x v="1"/>
  </r>
  <r>
    <n v="50"/>
    <n v="1526"/>
    <n v="1526"/>
    <s v="Hellas"/>
    <x v="58"/>
    <s v="54.72S, 108.92E"/>
    <n v="2066"/>
    <n v="2067"/>
    <n v="1"/>
    <x v="1"/>
    <x v="1"/>
  </r>
  <r>
    <n v="181"/>
    <n v="8255"/>
    <n v="0"/>
    <s v="Elysium"/>
    <x v="19"/>
    <s v="37.14N, 148.66E"/>
    <n v="2066"/>
    <n v="2069"/>
    <n v="3"/>
    <x v="0"/>
    <x v="0"/>
  </r>
  <r>
    <n v="67"/>
    <n v="7752"/>
    <n v="7752"/>
    <s v="Iapygia"/>
    <x v="75"/>
    <s v="48.97S, 86.32E"/>
    <n v="2070"/>
    <n v="2072"/>
    <n v="2"/>
    <x v="1"/>
    <x v="1"/>
  </r>
  <r>
    <n v="57"/>
    <n v="38630"/>
    <n v="38630"/>
    <s v="Mare Australe"/>
    <x v="10"/>
    <s v="59.92S, 179.01W"/>
    <n v="2062"/>
    <n v="2065"/>
    <n v="3"/>
    <x v="1"/>
    <x v="1"/>
  </r>
  <r>
    <n v="264"/>
    <n v="2739"/>
    <n v="0"/>
    <s v="Hellas"/>
    <x v="25"/>
    <s v="48.64S, 67.03E"/>
    <n v="2067"/>
    <n v="2069"/>
    <n v="2"/>
    <x v="1"/>
    <x v="1"/>
  </r>
  <r>
    <n v="17"/>
    <n v="24621"/>
    <n v="24621"/>
    <s v="Cebrenia"/>
    <x v="63"/>
    <s v="47.84N, 169.44E"/>
    <n v="2072"/>
    <n v="2079"/>
    <n v="7"/>
    <x v="0"/>
    <x v="0"/>
  </r>
  <r>
    <n v="52"/>
    <n v="7752"/>
    <n v="7752"/>
    <s v="Coprates"/>
    <x v="20"/>
    <s v="35.35S, 72.67W"/>
    <n v="2067"/>
    <n v="2069"/>
    <n v="2"/>
    <x v="1"/>
    <x v="1"/>
  </r>
  <r>
    <n v="32"/>
    <n v="31157"/>
    <n v="31157"/>
    <s v="Hellas"/>
    <x v="25"/>
    <s v="48.64S, 67.03E"/>
    <n v="2067"/>
    <n v="2069"/>
    <n v="2"/>
    <x v="1"/>
    <x v="1"/>
  </r>
  <r>
    <n v="61"/>
    <n v="9366"/>
    <n v="9366"/>
    <s v="Phoenicis Lacus"/>
    <x v="34"/>
    <s v="16.90S, 101.43W"/>
    <n v="2060"/>
    <n v="2062"/>
    <n v="2"/>
    <x v="1"/>
    <x v="1"/>
  </r>
  <r>
    <n v="277"/>
    <n v="6006"/>
    <n v="0"/>
    <s v="Mare Australe"/>
    <x v="2"/>
    <s v="74.62S, 100.08E"/>
    <n v="2054"/>
    <n v="2057"/>
    <n v="3"/>
    <x v="1"/>
    <x v="1"/>
  </r>
  <r>
    <n v="75"/>
    <n v="7052"/>
    <n v="7052"/>
    <s v="Amazonis"/>
    <x v="55"/>
    <s v="9.63N, 121.52W"/>
    <n v="2065"/>
    <n v="2069"/>
    <n v="4"/>
    <x v="0"/>
    <x v="0"/>
  </r>
  <r>
    <n v="175"/>
    <n v="45837"/>
    <n v="0"/>
    <s v="Hellas"/>
    <x v="2"/>
    <s v="74.62S, 100.08E"/>
    <n v="2054"/>
    <n v="2056"/>
    <n v="2"/>
    <x v="1"/>
    <x v="1"/>
  </r>
  <r>
    <n v="82"/>
    <n v="19313"/>
    <n v="19313"/>
    <s v="Mare Boreum"/>
    <x v="36"/>
    <s v="77.71N, 148.53E"/>
    <n v="2052"/>
    <n v="2053"/>
    <n v="1"/>
    <x v="0"/>
    <x v="0"/>
  </r>
  <r>
    <n v="631"/>
    <n v="5812"/>
    <n v="0"/>
    <s v="Phoenicis Lacus"/>
    <x v="50"/>
    <s v="29.49S, 118.42W"/>
    <n v="2071"/>
    <n v="2073"/>
    <n v="2"/>
    <x v="1"/>
    <x v="1"/>
  </r>
  <r>
    <n v="152"/>
    <n v="756"/>
    <n v="0"/>
    <s v="Elysium"/>
    <x v="12"/>
    <s v="27.80N, 160.30E"/>
    <n v="2063"/>
    <n v="2071"/>
    <n v="8"/>
    <x v="0"/>
    <x v="0"/>
  </r>
  <r>
    <n v="32"/>
    <n v="2461"/>
    <n v="2461"/>
    <s v="Coprates"/>
    <x v="20"/>
    <s v="35.35S, 72.67W"/>
    <n v="2067"/>
    <n v="2068"/>
    <n v="1"/>
    <x v="1"/>
    <x v="1"/>
  </r>
  <r>
    <n v="96"/>
    <n v="19313"/>
    <n v="19313"/>
    <s v="Hellas"/>
    <x v="2"/>
    <s v="74.62S, 100.08E"/>
    <n v="2054"/>
    <n v="2063"/>
    <n v="9"/>
    <x v="1"/>
    <x v="1"/>
  </r>
  <r>
    <n v="57"/>
    <n v="1010"/>
    <n v="1010"/>
    <s v="Tharsis"/>
    <x v="55"/>
    <s v="9.63N, 121.52W"/>
    <n v="2065"/>
    <n v="2072"/>
    <n v="7"/>
    <x v="0"/>
    <x v="0"/>
  </r>
  <r>
    <n v="70"/>
    <n v="6409"/>
    <n v="6409"/>
    <s v="Tharsis"/>
    <x v="41"/>
    <s v="8.80N, 79.73W"/>
    <n v="2067"/>
    <n v="2067"/>
    <n v="0"/>
    <x v="0"/>
    <x v="0"/>
  </r>
  <r>
    <n v="221"/>
    <n v="12178"/>
    <n v="0"/>
    <s v="Cebrenia"/>
    <x v="19"/>
    <s v="37.14N, 148.66E"/>
    <n v="2066"/>
    <n v="2072"/>
    <n v="6"/>
    <x v="0"/>
    <x v="0"/>
  </r>
  <r>
    <n v="231"/>
    <n v="1396"/>
    <n v="0"/>
    <s v="Tharsis"/>
    <x v="52"/>
    <s v="13.98S, 98.57W"/>
    <n v="2063"/>
    <n v="2065"/>
    <n v="2"/>
    <x v="0"/>
    <x v="1"/>
  </r>
  <r>
    <n v="221"/>
    <n v="4398"/>
    <n v="0"/>
    <s v="Casius"/>
    <x v="0"/>
    <s v="21.27N, 90.13E"/>
    <n v="2054"/>
    <n v="2057"/>
    <n v="3"/>
    <x v="0"/>
    <x v="0"/>
  </r>
  <r>
    <n v="30"/>
    <n v="31157"/>
    <n v="31157"/>
    <s v="Casius"/>
    <x v="78"/>
    <s v="60.72N, 122.46E"/>
    <n v="2052"/>
    <n v="2053"/>
    <n v="1"/>
    <x v="0"/>
    <x v="0"/>
  </r>
  <r>
    <n v="169"/>
    <n v="16330"/>
    <n v="0"/>
    <s v="Phaethontis"/>
    <x v="37"/>
    <s v="33.88S, 148.04W"/>
    <n v="2058"/>
    <n v="2061"/>
    <n v="3"/>
    <x v="1"/>
    <x v="1"/>
  </r>
  <r>
    <n v="90"/>
    <n v="6409"/>
    <n v="6409"/>
    <s v="Mare Boreum"/>
    <x v="29"/>
    <s v="75.84N, 122.24E"/>
    <n v="2071"/>
    <n v="2075"/>
    <n v="4"/>
    <x v="0"/>
    <x v="0"/>
  </r>
  <r>
    <n v="212"/>
    <n v="22220"/>
    <n v="0"/>
    <s v="Phaethontis"/>
    <x v="10"/>
    <s v="59.92S, 179.01W"/>
    <n v="2062"/>
    <n v="2065"/>
    <n v="3"/>
    <x v="1"/>
    <x v="1"/>
  </r>
  <r>
    <n v="169"/>
    <n v="50510"/>
    <n v="0"/>
    <s v="Noachis"/>
    <x v="22"/>
    <s v="57.37S, 25.45E"/>
    <n v="2053"/>
    <n v="2056"/>
    <n v="3"/>
    <x v="1"/>
    <x v="1"/>
  </r>
  <r>
    <n v="54"/>
    <n v="23366"/>
    <n v="23366"/>
    <s v="Mare Australe"/>
    <x v="58"/>
    <s v="54.72S, 108.92E"/>
    <n v="2066"/>
    <n v="2067"/>
    <n v="1"/>
    <x v="1"/>
    <x v="1"/>
  </r>
  <r>
    <n v="1057"/>
    <n v="8791"/>
    <n v="0"/>
    <s v="Oxia Palus"/>
    <x v="1"/>
    <s v="27.30N, 17.48W"/>
    <n v="2065"/>
    <n v="2072"/>
    <n v="7"/>
    <x v="0"/>
    <x v="0"/>
  </r>
  <r>
    <n v="905"/>
    <n v="9366"/>
    <n v="0"/>
    <s v="Coprates"/>
    <x v="100"/>
    <s v="24.07S, 46.44W"/>
    <n v="2069"/>
    <n v="2070"/>
    <n v="1"/>
    <x v="1"/>
    <x v="1"/>
  </r>
  <r>
    <n v="231"/>
    <n v="3022"/>
    <n v="0"/>
    <s v="Syrtis Major"/>
    <x v="18"/>
    <s v="4.88N, 63.43E"/>
    <n v="2051"/>
    <n v="2059"/>
    <n v="8"/>
    <x v="0"/>
    <x v="0"/>
  </r>
  <r>
    <n v="344"/>
    <n v="4731"/>
    <n v="0"/>
    <s v="Mare Acidalium"/>
    <x v="7"/>
    <s v="53.29N, 45.78W"/>
    <n v="2053"/>
    <n v="2056"/>
    <n v="3"/>
    <x v="0"/>
    <x v="0"/>
  </r>
  <r>
    <n v="124"/>
    <n v="3167"/>
    <n v="0"/>
    <s v="Phaethontis"/>
    <x v="71"/>
    <s v="61.39S, 157.42W"/>
    <n v="2070"/>
    <n v="2074"/>
    <n v="4"/>
    <x v="1"/>
    <x v="1"/>
  </r>
  <r>
    <n v="241"/>
    <n v="2880"/>
    <n v="0"/>
    <s v="Arabia"/>
    <x v="82"/>
    <s v="17.28N, 7.12E"/>
    <n v="2071"/>
    <n v="2073"/>
    <n v="2"/>
    <x v="0"/>
    <x v="0"/>
  </r>
  <r>
    <n v="59"/>
    <n v="10654"/>
    <n v="10654"/>
    <s v="Amazonis"/>
    <x v="70"/>
    <s v="5.85N, 156.58W"/>
    <n v="2061"/>
    <n v="2062"/>
    <n v="1"/>
    <x v="0"/>
    <x v="0"/>
  </r>
  <r>
    <n v="152"/>
    <n v="6409"/>
    <n v="0"/>
    <s v="Phoenicis Lacus"/>
    <x v="50"/>
    <s v="29.49S, 118.42W"/>
    <n v="2071"/>
    <n v="2075"/>
    <n v="4"/>
    <x v="1"/>
    <x v="1"/>
  </r>
  <r>
    <n v="124"/>
    <n v="1920"/>
    <n v="0"/>
    <s v="Memnonia"/>
    <x v="35"/>
    <s v="23.80S, 156.02W"/>
    <n v="2053"/>
    <n v="2054"/>
    <n v="1"/>
    <x v="1"/>
    <x v="1"/>
  </r>
  <r>
    <n v="196"/>
    <n v="16330"/>
    <n v="0"/>
    <s v="Thaumasia"/>
    <x v="54"/>
    <s v="65.07S, 96.09W"/>
    <n v="2072"/>
    <n v="2075"/>
    <n v="3"/>
    <x v="1"/>
    <x v="1"/>
  </r>
  <r>
    <n v="39"/>
    <n v="3919"/>
    <n v="3919"/>
    <s v="Arcadia"/>
    <x v="31"/>
    <s v="66.67N, 93.37W"/>
    <n v="2059"/>
    <n v="2064"/>
    <n v="5"/>
    <x v="0"/>
    <x v="0"/>
  </r>
  <r>
    <n v="631"/>
    <n v="6205"/>
    <n v="0"/>
    <s v="Eridania"/>
    <x v="33"/>
    <s v="46.81S, 143.88E"/>
    <n v="2066"/>
    <n v="2072"/>
    <n v="6"/>
    <x v="1"/>
    <x v="1"/>
  </r>
  <r>
    <n v="631"/>
    <n v="3764"/>
    <n v="0"/>
    <s v="Tharsis"/>
    <x v="5"/>
    <s v="6.41S, 116.10W"/>
    <n v="2055"/>
    <n v="2057"/>
    <n v="2"/>
    <x v="0"/>
    <x v="1"/>
  </r>
  <r>
    <n v="524"/>
    <n v="629"/>
    <n v="0"/>
    <s v="Oxia Palus"/>
    <x v="1"/>
    <s v="27.30N, 17.48W"/>
    <n v="2065"/>
    <n v="2067"/>
    <n v="2"/>
    <x v="0"/>
    <x v="0"/>
  </r>
  <r>
    <n v="100"/>
    <n v="2188"/>
    <n v="2188"/>
    <s v="Elysium"/>
    <x v="76"/>
    <s v="10.83N, 133.81E"/>
    <n v="2061"/>
    <n v="2063"/>
    <n v="2"/>
    <x v="0"/>
    <x v="0"/>
  </r>
  <r>
    <n v="1057"/>
    <n v="5255"/>
    <n v="0"/>
    <s v="Argyre"/>
    <x v="42"/>
    <s v="43.20S, 21.89W"/>
    <n v="2051"/>
    <n v="2056"/>
    <n v="5"/>
    <x v="1"/>
    <x v="1"/>
  </r>
  <r>
    <n v="9"/>
    <n v="16330"/>
    <n v="16330"/>
    <s v="Noachis"/>
    <x v="22"/>
    <s v="57.37S, 25.45E"/>
    <n v="2053"/>
    <n v="2055"/>
    <n v="2"/>
    <x v="1"/>
    <x v="1"/>
  </r>
  <r>
    <n v="181"/>
    <n v="4076"/>
    <n v="0"/>
    <s v="Thaumasia"/>
    <x v="16"/>
    <s v="23.79S, 56.97W"/>
    <n v="2054"/>
    <n v="2058"/>
    <n v="4"/>
    <x v="1"/>
    <x v="1"/>
  </r>
  <r>
    <n v="29"/>
    <n v="2188"/>
    <n v="2188"/>
    <s v="Coprates"/>
    <x v="20"/>
    <s v="35.35S, 72.67W"/>
    <n v="2067"/>
    <n v="2068"/>
    <n v="1"/>
    <x v="1"/>
    <x v="1"/>
  </r>
  <r>
    <n v="204"/>
    <n v="3919"/>
    <n v="0"/>
    <s v="Syrtis Major"/>
    <x v="18"/>
    <s v="4.88N, 63.43E"/>
    <n v="2051"/>
    <n v="2053"/>
    <n v="2"/>
    <x v="0"/>
    <x v="0"/>
  </r>
  <r>
    <n v="27"/>
    <n v="3612"/>
    <n v="3612"/>
    <s v="Mare Boreum"/>
    <x v="31"/>
    <s v="66.67N, 93.37W"/>
    <n v="2059"/>
    <n v="2062"/>
    <n v="3"/>
    <x v="0"/>
    <x v="0"/>
  </r>
  <r>
    <n v="120"/>
    <n v="23366"/>
    <n v="0"/>
    <s v="Cebrenia"/>
    <x v="29"/>
    <s v="75.84N, 122.24E"/>
    <n v="2071"/>
    <n v="2076"/>
    <n v="5"/>
    <x v="0"/>
    <x v="0"/>
  </r>
  <r>
    <n v="365"/>
    <n v="2324"/>
    <n v="0"/>
    <s v="Arcadia"/>
    <x v="31"/>
    <s v="66.67N, 93.37W"/>
    <n v="2059"/>
    <n v="2062"/>
    <n v="3"/>
    <x v="0"/>
    <x v="0"/>
  </r>
  <r>
    <n v="702"/>
    <n v="6618"/>
    <n v="0"/>
    <s v="Margaritifer Sinus"/>
    <x v="42"/>
    <s v="43.20S, 21.89W"/>
    <n v="2051"/>
    <n v="2053"/>
    <n v="2"/>
    <x v="1"/>
    <x v="1"/>
  </r>
  <r>
    <n v="113"/>
    <n v="4731"/>
    <n v="0"/>
    <s v="Amenthes"/>
    <x v="59"/>
    <s v="24.45N, 112.91E"/>
    <n v="2060"/>
    <n v="2064"/>
    <n v="4"/>
    <x v="0"/>
    <x v="0"/>
  </r>
  <r>
    <n v="307"/>
    <n v="3919"/>
    <n v="0"/>
    <s v="Phaethontis"/>
    <x v="21"/>
    <s v="70.62S, 159.12W"/>
    <n v="2065"/>
    <n v="2067"/>
    <n v="2"/>
    <x v="1"/>
    <x v="1"/>
  </r>
  <r>
    <n v="264"/>
    <n v="15109"/>
    <n v="0"/>
    <s v="Mare Australe"/>
    <x v="13"/>
    <s v="68.17S, 21.83W"/>
    <n v="2069"/>
    <n v="2070"/>
    <n v="1"/>
    <x v="1"/>
    <x v="1"/>
  </r>
  <r>
    <n v="29"/>
    <n v="9985"/>
    <n v="9985"/>
    <s v="Phoenicis Lacus"/>
    <x v="50"/>
    <s v="29.49S, 118.42W"/>
    <n v="2071"/>
    <n v="2076"/>
    <n v="5"/>
    <x v="1"/>
    <x v="1"/>
  </r>
  <r>
    <n v="142"/>
    <n v="5812"/>
    <n v="0"/>
    <s v="Mare Australe"/>
    <x v="17"/>
    <s v="63.27S, 66.46W"/>
    <n v="2058"/>
    <n v="2061"/>
    <n v="3"/>
    <x v="1"/>
    <x v="1"/>
  </r>
  <r>
    <n v="15"/>
    <n v="2880"/>
    <n v="2880"/>
    <s v="Mare Australe"/>
    <x v="13"/>
    <s v="68.17S, 21.83W"/>
    <n v="2069"/>
    <n v="2071"/>
    <n v="2"/>
    <x v="1"/>
    <x v="1"/>
  </r>
  <r>
    <n v="325"/>
    <n v="1138"/>
    <n v="0"/>
    <s v="Margaritifer Sinus"/>
    <x v="26"/>
    <s v="12.19S, 23.63W"/>
    <n v="2071"/>
    <n v="2073"/>
    <n v="2"/>
    <x v="1"/>
    <x v="1"/>
  </r>
  <r>
    <n v="416"/>
    <n v="12605"/>
    <n v="0"/>
    <s v="Mare Acidalium"/>
    <x v="7"/>
    <s v="53.29N, 45.78W"/>
    <n v="2053"/>
    <n v="2056"/>
    <n v="3"/>
    <x v="0"/>
    <x v="0"/>
  </r>
  <r>
    <n v="27"/>
    <n v="756"/>
    <n v="756"/>
    <s v="Mare Boreum"/>
    <x v="80"/>
    <s v="75.27N, 138.32W"/>
    <n v="2073"/>
    <n v="2075"/>
    <n v="2"/>
    <x v="0"/>
    <x v="0"/>
  </r>
  <r>
    <n v="292"/>
    <n v="6409"/>
    <n v="0"/>
    <s v="Lunae Palus"/>
    <x v="81"/>
    <s v="21.43N, 76.62W"/>
    <n v="2058"/>
    <n v="2059"/>
    <n v="1"/>
    <x v="0"/>
    <x v="0"/>
  </r>
  <r>
    <n v="11"/>
    <n v="3461"/>
    <n v="3461"/>
    <s v="Mare Boreum"/>
    <x v="14"/>
    <s v="66.19N, 33.82E"/>
    <n v="2063"/>
    <n v="2069"/>
    <n v="6"/>
    <x v="0"/>
    <x v="0"/>
  </r>
  <r>
    <n v="14"/>
    <n v="5436"/>
    <n v="5436"/>
    <s v="Aeolis"/>
    <x v="6"/>
    <s v="42.36S, 157.15E"/>
    <n v="2068"/>
    <n v="2069"/>
    <n v="1"/>
    <x v="1"/>
    <x v="1"/>
  </r>
  <r>
    <n v="20"/>
    <n v="1656"/>
    <n v="1656"/>
    <s v="Mare Boreum"/>
    <x v="28"/>
    <s v="64.61N, 131.25E"/>
    <n v="2064"/>
    <n v="2070"/>
    <n v="6"/>
    <x v="0"/>
    <x v="0"/>
  </r>
  <r>
    <n v="32"/>
    <n v="629"/>
    <n v="629"/>
    <s v="Diacria"/>
    <x v="63"/>
    <s v="47.84N, 169.44E"/>
    <n v="2072"/>
    <n v="2073"/>
    <n v="1"/>
    <x v="0"/>
    <x v="0"/>
  </r>
  <r>
    <n v="80"/>
    <n v="1010"/>
    <n v="1010"/>
    <s v="Hellas"/>
    <x v="57"/>
    <s v="41.83S, 120.38E"/>
    <n v="2068"/>
    <n v="2069"/>
    <n v="1"/>
    <x v="1"/>
    <x v="1"/>
  </r>
  <r>
    <n v="27"/>
    <n v="6205"/>
    <n v="6205"/>
    <s v="Mare Australe"/>
    <x v="32"/>
    <s v="56.96S, 5.44W"/>
    <n v="2068"/>
    <n v="2071"/>
    <n v="3"/>
    <x v="1"/>
    <x v="1"/>
  </r>
  <r>
    <n v="45"/>
    <n v="1656"/>
    <n v="1656"/>
    <s v="Amenthes"/>
    <x v="9"/>
    <s v="11.90N, 119.49E"/>
    <n v="2050"/>
    <n v="2055"/>
    <n v="5"/>
    <x v="0"/>
    <x v="0"/>
  </r>
  <r>
    <n v="80"/>
    <n v="3167"/>
    <n v="3167"/>
    <s v="Cebrenia"/>
    <x v="3"/>
    <s v="47.43N, 160.74E"/>
    <n v="2056"/>
    <n v="2057"/>
    <n v="1"/>
    <x v="0"/>
    <x v="0"/>
  </r>
  <r>
    <n v="103"/>
    <n v="2461"/>
    <n v="0"/>
    <s v="Phoenicis Lacus"/>
    <x v="35"/>
    <s v="23.80S, 156.02W"/>
    <n v="2053"/>
    <n v="2056"/>
    <n v="3"/>
    <x v="1"/>
    <x v="1"/>
  </r>
  <r>
    <n v="292"/>
    <n v="84631"/>
    <n v="0"/>
    <s v="Mare Australe"/>
    <x v="75"/>
    <s v="48.97S, 86.32E"/>
    <n v="2070"/>
    <n v="2071"/>
    <n v="1"/>
    <x v="1"/>
    <x v="1"/>
  </r>
  <r>
    <n v="11"/>
    <n v="4731"/>
    <n v="4731"/>
    <s v="Mare Tyrrhenum"/>
    <x v="47"/>
    <s v="6.43S, 95.96E"/>
    <n v="2070"/>
    <n v="2073"/>
    <n v="3"/>
    <x v="1"/>
    <x v="1"/>
  </r>
  <r>
    <n v="63"/>
    <n v="11382"/>
    <n v="11382"/>
    <s v="Amazonis"/>
    <x v="55"/>
    <s v="9.63N, 121.52W"/>
    <n v="2065"/>
    <n v="2066"/>
    <n v="1"/>
    <x v="0"/>
    <x v="0"/>
  </r>
  <r>
    <n v="124"/>
    <n v="11382"/>
    <n v="0"/>
    <s v="Elysium"/>
    <x v="9"/>
    <s v="11.90N, 119.49E"/>
    <n v="2050"/>
    <n v="2052"/>
    <n v="2"/>
    <x v="0"/>
    <x v="0"/>
  </r>
  <r>
    <n v="88"/>
    <n v="3461"/>
    <n v="3461"/>
    <s v="Diacria"/>
    <x v="63"/>
    <s v="47.84N, 169.44E"/>
    <n v="2072"/>
    <n v="2073"/>
    <n v="1"/>
    <x v="0"/>
    <x v="0"/>
  </r>
  <r>
    <n v="106"/>
    <n v="12605"/>
    <n v="0"/>
    <s v="Mare Boreum"/>
    <x v="77"/>
    <s v="79.27N, 111.64W"/>
    <n v="2062"/>
    <n v="2066"/>
    <n v="4"/>
    <x v="0"/>
    <x v="0"/>
  </r>
  <r>
    <n v="30"/>
    <n v="5076"/>
    <n v="5076"/>
    <s v="Thaumasia"/>
    <x v="44"/>
    <s v="39.82S, 96.42W"/>
    <n v="2059"/>
    <n v="2060"/>
    <n v="1"/>
    <x v="1"/>
    <x v="1"/>
  </r>
  <r>
    <n v="67"/>
    <n v="2461"/>
    <n v="2461"/>
    <s v="Arabia"/>
    <x v="38"/>
    <s v="34.38N, 12.41E"/>
    <n v="2070"/>
    <n v="2073"/>
    <n v="3"/>
    <x v="0"/>
    <x v="0"/>
  </r>
  <r>
    <n v="72"/>
    <n v="1788"/>
    <n v="1788"/>
    <s v="Mare Australe"/>
    <x v="58"/>
    <s v="54.72S, 108.92E"/>
    <n v="2066"/>
    <n v="2067"/>
    <n v="1"/>
    <x v="1"/>
    <x v="1"/>
  </r>
  <r>
    <n v="24"/>
    <n v="2880"/>
    <n v="2880"/>
    <s v="Oxia Palus"/>
    <x v="67"/>
    <s v="18.71N, 17.14W"/>
    <n v="2053"/>
    <n v="2054"/>
    <n v="1"/>
    <x v="0"/>
    <x v="0"/>
  </r>
  <r>
    <n v="20"/>
    <n v="4076"/>
    <n v="4076"/>
    <s v="Mare Boreum"/>
    <x v="85"/>
    <s v="77.60N, 60.62E"/>
    <n v="2073"/>
    <n v="2075"/>
    <n v="2"/>
    <x v="0"/>
    <x v="0"/>
  </r>
  <r>
    <n v="32"/>
    <n v="5436"/>
    <n v="5436"/>
    <s v="Coprates"/>
    <x v="52"/>
    <s v="13.98S, 98.57W"/>
    <n v="2063"/>
    <n v="2065"/>
    <n v="2"/>
    <x v="1"/>
    <x v="1"/>
  </r>
  <r>
    <n v="631"/>
    <n v="13527"/>
    <n v="0"/>
    <s v="Hellas"/>
    <x v="40"/>
    <s v="48.99S, 67.17E"/>
    <n v="2054"/>
    <n v="2056"/>
    <n v="2"/>
    <x v="1"/>
    <x v="1"/>
  </r>
  <r>
    <n v="231"/>
    <n v="1920"/>
    <n v="0"/>
    <s v="Amenthes"/>
    <x v="9"/>
    <s v="11.90N, 119.49E"/>
    <n v="2050"/>
    <n v="2057"/>
    <n v="7"/>
    <x v="0"/>
    <x v="0"/>
  </r>
  <r>
    <n v="212"/>
    <n v="6618"/>
    <n v="0"/>
    <s v="Argyre"/>
    <x v="24"/>
    <s v="47.77S, 28.62W"/>
    <n v="2069"/>
    <n v="2072"/>
    <n v="3"/>
    <x v="1"/>
    <x v="1"/>
  </r>
  <r>
    <n v="43"/>
    <n v="18486"/>
    <n v="18486"/>
    <s v="Mare Boreum"/>
    <x v="29"/>
    <s v="75.84N, 122.24E"/>
    <n v="2071"/>
    <n v="2072"/>
    <n v="1"/>
    <x v="0"/>
    <x v="0"/>
  </r>
  <r>
    <n v="120"/>
    <n v="8791"/>
    <n v="0"/>
    <s v="Oxia Palus"/>
    <x v="67"/>
    <s v="18.71N, 17.14W"/>
    <n v="2053"/>
    <n v="2055"/>
    <n v="2"/>
    <x v="0"/>
    <x v="0"/>
  </r>
  <r>
    <n v="120"/>
    <n v="1788"/>
    <n v="0"/>
    <s v="Amazonis"/>
    <x v="70"/>
    <s v="5.85N, 156.58W"/>
    <n v="2061"/>
    <n v="2064"/>
    <n v="3"/>
    <x v="0"/>
    <x v="0"/>
  </r>
  <r>
    <n v="70"/>
    <n v="8000"/>
    <n v="8000"/>
    <s v="Arcadia"/>
    <x v="97"/>
    <s v="40.73N, 101.92W"/>
    <n v="2066"/>
    <n v="2067"/>
    <n v="1"/>
    <x v="0"/>
    <x v="0"/>
  </r>
  <r>
    <n v="36"/>
    <n v="7279"/>
    <n v="7279"/>
    <s v="Hellas"/>
    <x v="40"/>
    <s v="48.99S, 67.17E"/>
    <n v="2054"/>
    <n v="2057"/>
    <n v="3"/>
    <x v="1"/>
    <x v="1"/>
  </r>
  <r>
    <n v="20"/>
    <n v="2188"/>
    <n v="2188"/>
    <s v="Mare Australe"/>
    <x v="71"/>
    <s v="61.39S, 157.42W"/>
    <n v="2070"/>
    <n v="2073"/>
    <n v="3"/>
    <x v="1"/>
    <x v="1"/>
  </r>
  <r>
    <n v="43"/>
    <n v="2739"/>
    <n v="2739"/>
    <s v="Casius"/>
    <x v="60"/>
    <s v="56.07N, 79.63E"/>
    <n v="2069"/>
    <n v="2069"/>
    <n v="0"/>
    <x v="0"/>
    <x v="0"/>
  </r>
  <r>
    <n v="524"/>
    <n v="6832"/>
    <n v="0"/>
    <s v="Margaritifer Sinus"/>
    <x v="16"/>
    <s v="23.79S, 56.97W"/>
    <n v="2054"/>
    <n v="2062"/>
    <n v="8"/>
    <x v="1"/>
    <x v="1"/>
  </r>
  <r>
    <n v="103"/>
    <n v="9670"/>
    <n v="0"/>
    <s v="Phoenicis Lacus"/>
    <x v="34"/>
    <s v="16.90S, 101.43W"/>
    <n v="2060"/>
    <n v="2063"/>
    <n v="3"/>
    <x v="1"/>
    <x v="1"/>
  </r>
  <r>
    <n v="72"/>
    <n v="9366"/>
    <n v="9366"/>
    <s v="Amenthes"/>
    <x v="0"/>
    <s v="21.27N, 90.13E"/>
    <n v="2054"/>
    <n v="2058"/>
    <n v="4"/>
    <x v="0"/>
    <x v="0"/>
  </r>
  <r>
    <n v="27"/>
    <n v="18486"/>
    <n v="18486"/>
    <s v="Mare Tyrrhenum"/>
    <x v="45"/>
    <s v="43.21S, 109.99E"/>
    <n v="2071"/>
    <n v="2077"/>
    <n v="6"/>
    <x v="1"/>
    <x v="1"/>
  </r>
  <r>
    <n v="142"/>
    <n v="7052"/>
    <n v="0"/>
    <s v="Cebrenia"/>
    <x v="28"/>
    <s v="64.61N, 131.25E"/>
    <n v="2064"/>
    <n v="2067"/>
    <n v="3"/>
    <x v="0"/>
    <x v="0"/>
  </r>
  <r>
    <n v="52"/>
    <n v="17718"/>
    <n v="17718"/>
    <s v="Casius"/>
    <x v="59"/>
    <s v="24.45N, 112.91E"/>
    <n v="2060"/>
    <n v="2064"/>
    <n v="4"/>
    <x v="0"/>
    <x v="0"/>
  </r>
  <r>
    <n v="45"/>
    <n v="8791"/>
    <n v="8791"/>
    <s v="Coprates"/>
    <x v="16"/>
    <s v="23.79S, 56.97W"/>
    <n v="2054"/>
    <n v="2060"/>
    <n v="6"/>
    <x v="1"/>
    <x v="1"/>
  </r>
  <r>
    <n v="109"/>
    <n v="9670"/>
    <n v="0"/>
    <s v="Oxia Palus"/>
    <x v="1"/>
    <s v="27.30N, 17.48W"/>
    <n v="2065"/>
    <n v="2073"/>
    <n v="8"/>
    <x v="0"/>
    <x v="0"/>
  </r>
  <r>
    <n v="9"/>
    <n v="63326"/>
    <n v="63326"/>
    <s v="Phaethontis"/>
    <x v="89"/>
    <s v="50.96S, 146.33W"/>
    <n v="2070"/>
    <n v="2072"/>
    <n v="2"/>
    <x v="1"/>
    <x v="1"/>
  </r>
  <r>
    <n v="188"/>
    <n v="9985"/>
    <n v="0"/>
    <s v="Eridania"/>
    <x v="33"/>
    <s v="46.81S, 143.88E"/>
    <n v="2066"/>
    <n v="2069"/>
    <n v="3"/>
    <x v="1"/>
    <x v="1"/>
  </r>
  <r>
    <n v="325"/>
    <n v="8000"/>
    <n v="0"/>
    <s v="Mare Boreum"/>
    <x v="63"/>
    <s v="47.84N, 169.44E"/>
    <n v="2072"/>
    <n v="2077"/>
    <n v="5"/>
    <x v="0"/>
    <x v="0"/>
  </r>
  <r>
    <n v="905"/>
    <n v="21171"/>
    <n v="0"/>
    <s v="Argyre"/>
    <x v="20"/>
    <s v="35.35S, 72.67W"/>
    <n v="2067"/>
    <n v="2068"/>
    <n v="1"/>
    <x v="1"/>
    <x v="1"/>
  </r>
  <r>
    <n v="59"/>
    <n v="33322"/>
    <n v="33322"/>
    <s v="Eridania"/>
    <x v="10"/>
    <s v="59.92S, 179.01W"/>
    <n v="2062"/>
    <n v="2065"/>
    <n v="3"/>
    <x v="1"/>
    <x v="1"/>
  </r>
  <r>
    <n v="63"/>
    <n v="883"/>
    <n v="883"/>
    <s v="Memnonia"/>
    <x v="91"/>
    <s v="2.95N, 160.52W"/>
    <n v="2073"/>
    <n v="2074"/>
    <n v="1"/>
    <x v="1"/>
    <x v="0"/>
  </r>
  <r>
    <n v="137"/>
    <n v="5436"/>
    <n v="0"/>
    <s v="Mare Boreum"/>
    <x v="77"/>
    <s v="79.27N, 111.64W"/>
    <n v="2062"/>
    <n v="2065"/>
    <n v="3"/>
    <x v="0"/>
    <x v="0"/>
  </r>
  <r>
    <n v="157"/>
    <n v="21171"/>
    <n v="0"/>
    <s v="Thaumasia"/>
    <x v="84"/>
    <s v="58.80S, 113.46W"/>
    <n v="2065"/>
    <n v="2066"/>
    <n v="1"/>
    <x v="1"/>
    <x v="1"/>
  </r>
  <r>
    <n v="905"/>
    <n v="7512"/>
    <n v="0"/>
    <s v="Diacria"/>
    <x v="12"/>
    <s v="27.80N, 160.30E"/>
    <n v="2063"/>
    <n v="2068"/>
    <n v="5"/>
    <x v="0"/>
    <x v="0"/>
  </r>
  <r>
    <n v="231"/>
    <n v="8519"/>
    <n v="0"/>
    <s v="Amazonis"/>
    <x v="12"/>
    <s v="27.80N, 160.30E"/>
    <n v="2063"/>
    <n v="2071"/>
    <n v="8"/>
    <x v="0"/>
    <x v="0"/>
  </r>
  <r>
    <n v="365"/>
    <n v="10313"/>
    <n v="0"/>
    <s v="Argyre"/>
    <x v="20"/>
    <s v="35.35S, 72.67W"/>
    <n v="2067"/>
    <n v="2073"/>
    <n v="6"/>
    <x v="1"/>
    <x v="1"/>
  </r>
  <r>
    <n v="52"/>
    <n v="3461"/>
    <n v="3461"/>
    <s v="Mare Acidalium"/>
    <x v="1"/>
    <s v="27.30N, 17.48W"/>
    <n v="2065"/>
    <n v="2071"/>
    <n v="6"/>
    <x v="0"/>
    <x v="0"/>
  </r>
  <r>
    <n v="54"/>
    <n v="9366"/>
    <n v="9366"/>
    <s v="Cebrenia"/>
    <x v="78"/>
    <s v="60.72N, 122.46E"/>
    <n v="2052"/>
    <n v="2054"/>
    <n v="2"/>
    <x v="0"/>
    <x v="0"/>
  </r>
  <r>
    <n v="103"/>
    <n v="6832"/>
    <n v="0"/>
    <s v="Cebrenia"/>
    <x v="4"/>
    <s v="53.93N, 163.34E"/>
    <n v="2071"/>
    <n v="2072"/>
    <n v="1"/>
    <x v="0"/>
    <x v="0"/>
  </r>
  <r>
    <n v="416"/>
    <n v="1267"/>
    <n v="0"/>
    <s v="Oxia Palus"/>
    <x v="38"/>
    <s v="34.38N, 12.41E"/>
    <n v="2070"/>
    <n v="2070"/>
    <n v="0"/>
    <x v="0"/>
    <x v="0"/>
  </r>
  <r>
    <n v="307"/>
    <n v="883"/>
    <n v="0"/>
    <s v="Cebrenia"/>
    <x v="23"/>
    <s v="17.54N, 149.60E"/>
    <n v="2067"/>
    <n v="2069"/>
    <n v="2"/>
    <x v="0"/>
    <x v="0"/>
  </r>
  <r>
    <n v="147"/>
    <n v="3764"/>
    <n v="0"/>
    <s v="Amenthes"/>
    <x v="56"/>
    <s v="14.31N, 112.28E"/>
    <n v="2065"/>
    <n v="2066"/>
    <n v="1"/>
    <x v="0"/>
    <x v="0"/>
  </r>
  <r>
    <n v="61"/>
    <n v="5255"/>
    <n v="5255"/>
    <s v="Mare Tyrrhenum"/>
    <x v="76"/>
    <s v="10.83N, 133.81E"/>
    <n v="2061"/>
    <n v="2063"/>
    <n v="2"/>
    <x v="1"/>
    <x v="0"/>
  </r>
  <r>
    <n v="20"/>
    <n v="3313"/>
    <n v="3313"/>
    <s v="Margaritifer Sinus"/>
    <x v="61"/>
    <s v="17.63S, 13.01W"/>
    <n v="2054"/>
    <n v="2056"/>
    <n v="2"/>
    <x v="1"/>
    <x v="1"/>
  </r>
  <r>
    <n v="50"/>
    <n v="72463"/>
    <n v="72463"/>
    <s v="Thaumasia"/>
    <x v="54"/>
    <s v="65.07S, 96.09W"/>
    <n v="2072"/>
    <n v="2073"/>
    <n v="1"/>
    <x v="1"/>
    <x v="1"/>
  </r>
  <r>
    <n v="307"/>
    <n v="3461"/>
    <n v="0"/>
    <s v="Mare Boreum"/>
    <x v="28"/>
    <s v="64.61N, 131.25E"/>
    <n v="2064"/>
    <n v="2070"/>
    <n v="6"/>
    <x v="0"/>
    <x v="0"/>
  </r>
  <r>
    <n v="47"/>
    <n v="3612"/>
    <n v="3612"/>
    <s v="Mare Tyrrhenum"/>
    <x v="9"/>
    <s v="11.90N, 119.49E"/>
    <n v="2050"/>
    <n v="2056"/>
    <n v="6"/>
    <x v="1"/>
    <x v="0"/>
  </r>
  <r>
    <n v="572"/>
    <n v="4902"/>
    <n v="0"/>
    <s v="Oxia Palus"/>
    <x v="1"/>
    <s v="27.30N, 17.48W"/>
    <n v="2065"/>
    <n v="2069"/>
    <n v="4"/>
    <x v="0"/>
    <x v="0"/>
  </r>
  <r>
    <n v="61"/>
    <n v="2054"/>
    <n v="2054"/>
    <s v="Cebrenia"/>
    <x v="19"/>
    <s v="37.14N, 148.66E"/>
    <n v="2066"/>
    <n v="2073"/>
    <n v="7"/>
    <x v="0"/>
    <x v="0"/>
  </r>
  <r>
    <n v="45"/>
    <n v="4398"/>
    <n v="4398"/>
    <s v="Phaethontis"/>
    <x v="10"/>
    <s v="59.92S, 179.01W"/>
    <n v="2062"/>
    <n v="2063"/>
    <n v="1"/>
    <x v="1"/>
    <x v="1"/>
  </r>
  <r>
    <n v="52"/>
    <n v="1267"/>
    <n v="1267"/>
    <s v="Mare Australe"/>
    <x v="2"/>
    <s v="74.62S, 100.08E"/>
    <n v="2054"/>
    <n v="2063"/>
    <n v="9"/>
    <x v="1"/>
    <x v="1"/>
  </r>
  <r>
    <n v="106"/>
    <n v="12605"/>
    <n v="0"/>
    <s v="Hellas"/>
    <x v="53"/>
    <s v="28.90S, 98.55E"/>
    <n v="2073"/>
    <n v="2074"/>
    <n v="1"/>
    <x v="1"/>
    <x v="1"/>
  </r>
  <r>
    <n v="1057"/>
    <n v="18486"/>
    <n v="0"/>
    <s v="Mare Boreum"/>
    <x v="27"/>
    <s v="69.41N, 168.67E"/>
    <n v="2069"/>
    <n v="2073"/>
    <n v="4"/>
    <x v="0"/>
    <x v="0"/>
  </r>
  <r>
    <n v="175"/>
    <n v="5255"/>
    <n v="0"/>
    <s v="Syrtis Major"/>
    <x v="18"/>
    <s v="4.88N, 63.43E"/>
    <n v="2051"/>
    <n v="2060"/>
    <n v="9"/>
    <x v="0"/>
    <x v="0"/>
  </r>
  <r>
    <n v="163"/>
    <n v="18486"/>
    <n v="0"/>
    <s v="Margaritifer Sinus"/>
    <x v="64"/>
    <s v="34.44S, 25.42W"/>
    <n v="2071"/>
    <n v="2073"/>
    <n v="2"/>
    <x v="1"/>
    <x v="1"/>
  </r>
  <r>
    <n v="163"/>
    <n v="9985"/>
    <n v="0"/>
    <s v="Mare Boreum"/>
    <x v="27"/>
    <s v="69.41N, 168.67E"/>
    <n v="2069"/>
    <n v="2075"/>
    <n v="6"/>
    <x v="0"/>
    <x v="0"/>
  </r>
  <r>
    <n v="152"/>
    <n v="4235"/>
    <n v="0"/>
    <s v="Mare Boreum"/>
    <x v="29"/>
    <s v="75.84N, 122.24E"/>
    <n v="2071"/>
    <n v="2072"/>
    <n v="1"/>
    <x v="0"/>
    <x v="0"/>
  </r>
  <r>
    <n v="70"/>
    <n v="14025"/>
    <n v="14025"/>
    <s v="Argyre"/>
    <x v="61"/>
    <s v="17.63S, 13.01W"/>
    <n v="2054"/>
    <n v="2058"/>
    <n v="4"/>
    <x v="1"/>
    <x v="1"/>
  </r>
  <r>
    <n v="36"/>
    <n v="31157"/>
    <n v="31157"/>
    <s v="Eridania"/>
    <x v="33"/>
    <s v="46.81S, 143.88E"/>
    <n v="2066"/>
    <n v="2072"/>
    <n v="6"/>
    <x v="1"/>
    <x v="1"/>
  </r>
  <r>
    <n v="252"/>
    <n v="4398"/>
    <n v="0"/>
    <s v="Amenthes"/>
    <x v="47"/>
    <s v="6.43S, 95.96E"/>
    <n v="2070"/>
    <n v="2073"/>
    <n v="3"/>
    <x v="0"/>
    <x v="1"/>
  </r>
  <r>
    <n v="54"/>
    <n v="3612"/>
    <n v="3612"/>
    <s v="Mare Boreum"/>
    <x v="14"/>
    <s v="66.19N, 33.82E"/>
    <n v="2063"/>
    <n v="2069"/>
    <n v="6"/>
    <x v="0"/>
    <x v="0"/>
  </r>
  <r>
    <n v="59"/>
    <n v="72463"/>
    <n v="72463"/>
    <s v="Eridania"/>
    <x v="6"/>
    <s v="42.36S, 157.15E"/>
    <n v="2068"/>
    <n v="2072"/>
    <n v="4"/>
    <x v="1"/>
    <x v="1"/>
  </r>
  <r>
    <n v="152"/>
    <n v="3919"/>
    <n v="0"/>
    <s v="Coprates"/>
    <x v="74"/>
    <s v="29.82S, 66.01W"/>
    <n v="2068"/>
    <n v="2070"/>
    <n v="2"/>
    <x v="1"/>
    <x v="1"/>
  </r>
  <r>
    <n v="59"/>
    <n v="15700"/>
    <n v="15700"/>
    <s v="Hellas"/>
    <x v="2"/>
    <s v="74.62S, 100.08E"/>
    <n v="2054"/>
    <n v="2058"/>
    <n v="4"/>
    <x v="1"/>
    <x v="1"/>
  </r>
  <r>
    <n v="152"/>
    <n v="45837"/>
    <n v="0"/>
    <s v="Mare Acidalium"/>
    <x v="1"/>
    <s v="27.30N, 17.48W"/>
    <n v="2065"/>
    <n v="2075"/>
    <n v="10"/>
    <x v="0"/>
    <x v="0"/>
  </r>
  <r>
    <n v="36"/>
    <n v="4902"/>
    <n v="4902"/>
    <s v="Elysium"/>
    <x v="19"/>
    <s v="37.14N, 148.66E"/>
    <n v="2066"/>
    <n v="2070"/>
    <n v="4"/>
    <x v="0"/>
    <x v="0"/>
  </r>
  <r>
    <n v="41"/>
    <n v="13527"/>
    <n v="13527"/>
    <s v="Hellas"/>
    <x v="53"/>
    <s v="28.90S, 98.55E"/>
    <n v="2073"/>
    <n v="2076"/>
    <n v="3"/>
    <x v="1"/>
    <x v="1"/>
  </r>
  <r>
    <n v="39"/>
    <n v="5436"/>
    <n v="5436"/>
    <s v="Cebrenia"/>
    <x v="86"/>
    <s v="53.00N, 129.64E"/>
    <n v="2069"/>
    <n v="2071"/>
    <n v="2"/>
    <x v="0"/>
    <x v="0"/>
  </r>
  <r>
    <n v="77"/>
    <n v="6832"/>
    <n v="6832"/>
    <s v="Syrtis Major"/>
    <x v="11"/>
    <s v="5.89N, 39.91E"/>
    <n v="2053"/>
    <n v="2056"/>
    <n v="3"/>
    <x v="0"/>
    <x v="0"/>
  </r>
  <r>
    <n v="204"/>
    <n v="63326"/>
    <n v="0"/>
    <s v="Argyre"/>
    <x v="42"/>
    <s v="43.20S, 21.89W"/>
    <n v="2051"/>
    <n v="2057"/>
    <n v="6"/>
    <x v="1"/>
    <x v="1"/>
  </r>
  <r>
    <n v="72"/>
    <n v="3313"/>
    <n v="3313"/>
    <s v="Elysium"/>
    <x v="12"/>
    <s v="27.80N, 160.30E"/>
    <n v="2063"/>
    <n v="2064"/>
    <n v="1"/>
    <x v="0"/>
    <x v="0"/>
  </r>
  <r>
    <n v="80"/>
    <n v="6618"/>
    <n v="6618"/>
    <s v="Memnonia"/>
    <x v="35"/>
    <s v="23.80S, 156.02W"/>
    <n v="2053"/>
    <n v="2054"/>
    <n v="1"/>
    <x v="1"/>
    <x v="1"/>
  </r>
  <r>
    <n v="106"/>
    <n v="2188"/>
    <n v="0"/>
    <s v="Diacria"/>
    <x v="27"/>
    <s v="69.41N, 168.67E"/>
    <n v="2069"/>
    <n v="2077"/>
    <n v="8"/>
    <x v="0"/>
    <x v="0"/>
  </r>
  <r>
    <n v="791"/>
    <n v="2461"/>
    <n v="0"/>
    <s v="Coprates"/>
    <x v="20"/>
    <s v="35.35S, 72.67W"/>
    <n v="2067"/>
    <n v="2073"/>
    <n v="6"/>
    <x v="1"/>
    <x v="1"/>
  </r>
  <r>
    <n v="103"/>
    <n v="31157"/>
    <n v="0"/>
    <s v="Cebrenia"/>
    <x v="28"/>
    <s v="64.61N, 131.25E"/>
    <n v="2064"/>
    <n v="2071"/>
    <n v="7"/>
    <x v="0"/>
    <x v="0"/>
  </r>
  <r>
    <n v="80"/>
    <n v="1010"/>
    <n v="1010"/>
    <s v="Tharsis"/>
    <x v="5"/>
    <s v="6.41S, 116.10W"/>
    <n v="2055"/>
    <n v="2058"/>
    <n v="3"/>
    <x v="0"/>
    <x v="1"/>
  </r>
  <r>
    <n v="54"/>
    <n v="7279"/>
    <n v="7279"/>
    <s v="Elysium"/>
    <x v="12"/>
    <s v="27.80N, 160.30E"/>
    <n v="2063"/>
    <n v="2071"/>
    <n v="8"/>
    <x v="0"/>
    <x v="0"/>
  </r>
  <r>
    <n v="88"/>
    <n v="7052"/>
    <n v="7052"/>
    <s v="Amenthes"/>
    <x v="9"/>
    <s v="11.90N, 119.49E"/>
    <n v="2050"/>
    <n v="2054"/>
    <n v="4"/>
    <x v="0"/>
    <x v="0"/>
  </r>
  <r>
    <n v="75"/>
    <n v="16330"/>
    <n v="16330"/>
    <s v="Mare Australe"/>
    <x v="48"/>
    <s v="69.31S, 68.72W"/>
    <n v="2071"/>
    <n v="2073"/>
    <n v="2"/>
    <x v="1"/>
    <x v="1"/>
  </r>
  <r>
    <n v="389"/>
    <n v="13527"/>
    <n v="0"/>
    <s v="Mare Boreum"/>
    <x v="27"/>
    <s v="69.41N, 168.67E"/>
    <n v="2069"/>
    <n v="2073"/>
    <n v="4"/>
    <x v="0"/>
    <x v="0"/>
  </r>
  <r>
    <n v="157"/>
    <n v="29243"/>
    <n v="0"/>
    <s v="Mare Boreum"/>
    <x v="27"/>
    <s v="69.41N, 168.67E"/>
    <n v="2069"/>
    <n v="2076"/>
    <n v="7"/>
    <x v="0"/>
    <x v="0"/>
  </r>
  <r>
    <n v="48"/>
    <n v="5076"/>
    <n v="5076"/>
    <s v="Casius"/>
    <x v="86"/>
    <s v="53.00N, 129.64E"/>
    <n v="2069"/>
    <n v="2071"/>
    <n v="2"/>
    <x v="0"/>
    <x v="0"/>
  </r>
  <r>
    <n v="93"/>
    <n v="3167"/>
    <n v="3167"/>
    <s v="Thaumasia"/>
    <x v="54"/>
    <s v="65.07S, 96.09W"/>
    <n v="2072"/>
    <n v="2077"/>
    <n v="5"/>
    <x v="1"/>
    <x v="1"/>
  </r>
  <r>
    <n v="90"/>
    <n v="10313"/>
    <n v="10313"/>
    <s v="Lunae Palus"/>
    <x v="41"/>
    <s v="8.80N, 79.73W"/>
    <n v="2067"/>
    <n v="2072"/>
    <n v="5"/>
    <x v="0"/>
    <x v="0"/>
  </r>
  <r>
    <n v="96"/>
    <n v="6832"/>
    <n v="6832"/>
    <s v="Noachis"/>
    <x v="40"/>
    <s v="48.99S, 67.17E"/>
    <n v="2054"/>
    <n v="2059"/>
    <n v="5"/>
    <x v="1"/>
    <x v="1"/>
  </r>
  <r>
    <n v="59"/>
    <n v="7279"/>
    <n v="7279"/>
    <s v="Margaritifer Sinus"/>
    <x v="61"/>
    <s v="17.63S, 13.01W"/>
    <n v="2054"/>
    <n v="2058"/>
    <n v="4"/>
    <x v="1"/>
    <x v="1"/>
  </r>
  <r>
    <n v="175"/>
    <n v="5255"/>
    <n v="0"/>
    <s v="Lunae Palus"/>
    <x v="41"/>
    <s v="8.80N, 79.73W"/>
    <n v="2067"/>
    <n v="2069"/>
    <n v="2"/>
    <x v="0"/>
    <x v="0"/>
  </r>
  <r>
    <n v="30"/>
    <n v="6006"/>
    <n v="6006"/>
    <s v="Arcadia"/>
    <x v="31"/>
    <s v="66.67N, 93.37W"/>
    <n v="2059"/>
    <n v="2062"/>
    <n v="3"/>
    <x v="0"/>
    <x v="0"/>
  </r>
  <r>
    <n v="25"/>
    <n v="18486"/>
    <n v="18486"/>
    <s v="Hellas"/>
    <x v="2"/>
    <s v="74.62S, 100.08E"/>
    <n v="2054"/>
    <n v="2057"/>
    <n v="3"/>
    <x v="1"/>
    <x v="1"/>
  </r>
  <r>
    <n v="11"/>
    <n v="5436"/>
    <n v="5436"/>
    <s v="Amenthes"/>
    <x v="59"/>
    <s v="24.45N, 112.91E"/>
    <n v="2060"/>
    <n v="2064"/>
    <n v="4"/>
    <x v="0"/>
    <x v="0"/>
  </r>
  <r>
    <n v="29"/>
    <n v="7512"/>
    <n v="7512"/>
    <s v="Elysium"/>
    <x v="23"/>
    <s v="17.54N, 149.60E"/>
    <n v="2067"/>
    <n v="2073"/>
    <n v="6"/>
    <x v="0"/>
    <x v="0"/>
  </r>
  <r>
    <n v="106"/>
    <n v="63326"/>
    <n v="0"/>
    <s v="Mare Boreum"/>
    <x v="29"/>
    <s v="75.84N, 122.24E"/>
    <n v="2071"/>
    <n v="2072"/>
    <n v="1"/>
    <x v="0"/>
    <x v="0"/>
  </r>
  <r>
    <n v="48"/>
    <n v="1920"/>
    <n v="1920"/>
    <s v="Arcadia"/>
    <x v="31"/>
    <s v="66.67N, 93.37W"/>
    <n v="2059"/>
    <n v="2066"/>
    <n v="7"/>
    <x v="0"/>
    <x v="0"/>
  </r>
  <r>
    <n v="133"/>
    <n v="19313"/>
    <n v="0"/>
    <s v="Thaumasia"/>
    <x v="44"/>
    <s v="39.82S, 96.42W"/>
    <n v="2059"/>
    <n v="2064"/>
    <n v="5"/>
    <x v="1"/>
    <x v="1"/>
  </r>
  <r>
    <n v="85"/>
    <n v="5255"/>
    <n v="5255"/>
    <s v="Hellas"/>
    <x v="45"/>
    <s v="43.21S, 109.99E"/>
    <n v="2071"/>
    <n v="2073"/>
    <n v="2"/>
    <x v="1"/>
    <x v="1"/>
  </r>
  <r>
    <n v="75"/>
    <n v="6409"/>
    <n v="6409"/>
    <s v="Argyre"/>
    <x v="13"/>
    <s v="68.17S, 21.83W"/>
    <n v="2069"/>
    <n v="2071"/>
    <n v="2"/>
    <x v="1"/>
    <x v="1"/>
  </r>
  <r>
    <n v="36"/>
    <n v="24621"/>
    <n v="24621"/>
    <s v="Mare Australe"/>
    <x v="17"/>
    <s v="63.27S, 66.46W"/>
    <n v="2058"/>
    <n v="2061"/>
    <n v="3"/>
    <x v="1"/>
    <x v="1"/>
  </r>
  <r>
    <n v="212"/>
    <n v="15109"/>
    <n v="0"/>
    <s v="Argyre"/>
    <x v="74"/>
    <s v="29.82S, 66.01W"/>
    <n v="2068"/>
    <n v="2069"/>
    <n v="1"/>
    <x v="1"/>
    <x v="1"/>
  </r>
  <r>
    <n v="15"/>
    <n v="17718"/>
    <n v="17718"/>
    <s v="Thaumasia"/>
    <x v="44"/>
    <s v="39.82S, 96.42W"/>
    <n v="2059"/>
    <n v="2062"/>
    <n v="3"/>
    <x v="1"/>
    <x v="1"/>
  </r>
  <r>
    <n v="152"/>
    <n v="8519"/>
    <n v="0"/>
    <s v="Eridania"/>
    <x v="10"/>
    <s v="59.92S, 179.01W"/>
    <n v="2062"/>
    <n v="2066"/>
    <n v="4"/>
    <x v="1"/>
    <x v="1"/>
  </r>
  <r>
    <n v="63"/>
    <n v="3313"/>
    <n v="3313"/>
    <s v="Coprates"/>
    <x v="16"/>
    <s v="23.79S, 56.97W"/>
    <n v="2054"/>
    <n v="2061"/>
    <n v="7"/>
    <x v="1"/>
    <x v="1"/>
  </r>
  <r>
    <n v="277"/>
    <n v="11771"/>
    <n v="0"/>
    <s v="Phaethontis"/>
    <x v="66"/>
    <s v="44.90S, 130.80W"/>
    <n v="2050"/>
    <n v="2051"/>
    <n v="1"/>
    <x v="1"/>
    <x v="1"/>
  </r>
  <r>
    <n v="9"/>
    <n v="3461"/>
    <n v="3461"/>
    <s v="Thaumasia"/>
    <x v="93"/>
    <s v="47.12S, 102.95W"/>
    <n v="2054"/>
    <n v="2055"/>
    <n v="1"/>
    <x v="1"/>
    <x v="1"/>
  </r>
  <r>
    <n v="72"/>
    <n v="14025"/>
    <n v="14025"/>
    <s v="Mare Boreum"/>
    <x v="14"/>
    <s v="66.19N, 33.82E"/>
    <n v="2063"/>
    <n v="2070"/>
    <n v="7"/>
    <x v="0"/>
    <x v="0"/>
  </r>
  <r>
    <n v="72"/>
    <n v="2188"/>
    <n v="2188"/>
    <s v="Phoenicis Lacus"/>
    <x v="5"/>
    <s v="6.41S, 116.10W"/>
    <n v="2055"/>
    <n v="2056"/>
    <n v="1"/>
    <x v="1"/>
    <x v="1"/>
  </r>
  <r>
    <n v="133"/>
    <n v="9074"/>
    <n v="0"/>
    <s v="Hellas"/>
    <x v="30"/>
    <s v="51.10S, 71.36E"/>
    <n v="2056"/>
    <n v="2059"/>
    <n v="3"/>
    <x v="1"/>
    <x v="1"/>
  </r>
  <r>
    <n v="212"/>
    <n v="4563"/>
    <n v="0"/>
    <s v="Amenthes"/>
    <x v="59"/>
    <s v="24.45N, 112.91E"/>
    <n v="2060"/>
    <n v="2063"/>
    <n v="3"/>
    <x v="0"/>
    <x v="0"/>
  </r>
  <r>
    <n v="11"/>
    <n v="1267"/>
    <n v="1267"/>
    <s v="Mare Boreum"/>
    <x v="36"/>
    <s v="77.71N, 148.53E"/>
    <n v="2052"/>
    <n v="2053"/>
    <n v="1"/>
    <x v="0"/>
    <x v="0"/>
  </r>
  <r>
    <n v="75"/>
    <n v="2324"/>
    <n v="2324"/>
    <s v="Coprates"/>
    <x v="100"/>
    <s v="24.07S, 46.44W"/>
    <n v="2069"/>
    <n v="2070"/>
    <n v="1"/>
    <x v="1"/>
    <x v="1"/>
  </r>
  <r>
    <n v="204"/>
    <n v="3764"/>
    <n v="0"/>
    <s v="Mare Acidalium"/>
    <x v="7"/>
    <s v="53.29N, 45.78W"/>
    <n v="2053"/>
    <n v="2057"/>
    <n v="4"/>
    <x v="0"/>
    <x v="0"/>
  </r>
  <r>
    <n v="17"/>
    <n v="24621"/>
    <n v="24621"/>
    <s v="Argyre"/>
    <x v="13"/>
    <s v="68.17S, 21.83W"/>
    <n v="2069"/>
    <n v="2072"/>
    <n v="3"/>
    <x v="1"/>
    <x v="1"/>
  </r>
  <r>
    <n v="34"/>
    <n v="3764"/>
    <n v="3764"/>
    <s v="Cebrenia"/>
    <x v="12"/>
    <s v="27.80N, 160.30E"/>
    <n v="2063"/>
    <n v="2065"/>
    <n v="2"/>
    <x v="0"/>
    <x v="0"/>
  </r>
  <r>
    <n v="39"/>
    <n v="16330"/>
    <n v="16330"/>
    <s v="Argyre"/>
    <x v="42"/>
    <s v="43.20S, 21.89W"/>
    <n v="2051"/>
    <n v="2053"/>
    <n v="2"/>
    <x v="1"/>
    <x v="1"/>
  </r>
  <r>
    <n v="702"/>
    <n v="17718"/>
    <n v="0"/>
    <s v="Casius"/>
    <x v="0"/>
    <s v="21.27N, 90.13E"/>
    <n v="2054"/>
    <n v="2056"/>
    <n v="2"/>
    <x v="0"/>
    <x v="0"/>
  </r>
  <r>
    <n v="152"/>
    <n v="4902"/>
    <n v="0"/>
    <s v="Amenthes"/>
    <x v="9"/>
    <s v="11.90N, 119.49E"/>
    <n v="2050"/>
    <n v="2057"/>
    <n v="7"/>
    <x v="0"/>
    <x v="0"/>
  </r>
  <r>
    <n v="196"/>
    <n v="3022"/>
    <n v="0"/>
    <s v="Elysium"/>
    <x v="23"/>
    <s v="17.54N, 149.60E"/>
    <n v="2067"/>
    <n v="2074"/>
    <n v="7"/>
    <x v="0"/>
    <x v="0"/>
  </r>
  <r>
    <n v="572"/>
    <n v="23366"/>
    <n v="0"/>
    <s v="Thaumasia"/>
    <x v="44"/>
    <s v="39.82S, 96.42W"/>
    <n v="2059"/>
    <n v="2060"/>
    <n v="1"/>
    <x v="1"/>
    <x v="1"/>
  </r>
  <r>
    <n v="17"/>
    <n v="12605"/>
    <n v="12605"/>
    <s v="Mare Boreum"/>
    <x v="78"/>
    <s v="60.72N, 122.46E"/>
    <n v="2052"/>
    <n v="2054"/>
    <n v="2"/>
    <x v="0"/>
    <x v="0"/>
  </r>
  <r>
    <n v="19"/>
    <n v="11771"/>
    <n v="11771"/>
    <s v="Coprates"/>
    <x v="74"/>
    <s v="29.82S, 66.01W"/>
    <n v="2068"/>
    <n v="2069"/>
    <n v="1"/>
    <x v="1"/>
    <x v="1"/>
  </r>
  <r>
    <n v="75"/>
    <n v="29243"/>
    <n v="29243"/>
    <s v="Mare Australe"/>
    <x v="54"/>
    <s v="65.07S, 96.09W"/>
    <n v="2072"/>
    <n v="2077"/>
    <n v="5"/>
    <x v="1"/>
    <x v="1"/>
  </r>
  <r>
    <n v="100"/>
    <n v="26004"/>
    <n v="26004"/>
    <s v="Argyre"/>
    <x v="16"/>
    <s v="23.79S, 56.97W"/>
    <n v="2054"/>
    <n v="2059"/>
    <n v="5"/>
    <x v="1"/>
    <x v="1"/>
  </r>
  <r>
    <n v="133"/>
    <n v="8519"/>
    <n v="0"/>
    <s v="Tharsis"/>
    <x v="55"/>
    <s v="9.63N, 121.52W"/>
    <n v="2065"/>
    <n v="2073"/>
    <n v="8"/>
    <x v="0"/>
    <x v="0"/>
  </r>
  <r>
    <n v="791"/>
    <n v="2188"/>
    <n v="0"/>
    <s v="Mare Tyrrhenum"/>
    <x v="47"/>
    <s v="6.43S, 95.96E"/>
    <n v="2070"/>
    <n v="2072"/>
    <n v="2"/>
    <x v="1"/>
    <x v="1"/>
  </r>
  <r>
    <n v="188"/>
    <n v="3313"/>
    <n v="0"/>
    <s v="Mare Boreum"/>
    <x v="60"/>
    <s v="56.07N, 79.63E"/>
    <n v="2069"/>
    <n v="2070"/>
    <n v="1"/>
    <x v="0"/>
    <x v="0"/>
  </r>
  <r>
    <n v="85"/>
    <n v="4398"/>
    <n v="4398"/>
    <s v="Phoenicis Lacus"/>
    <x v="34"/>
    <s v="16.90S, 101.43W"/>
    <n v="2060"/>
    <n v="2062"/>
    <n v="2"/>
    <x v="1"/>
    <x v="1"/>
  </r>
  <r>
    <n v="1270"/>
    <n v="4731"/>
    <n v="0"/>
    <s v="Mare Boreum"/>
    <x v="46"/>
    <s v="73.37N, 48.09E"/>
    <n v="2060"/>
    <n v="2061"/>
    <n v="1"/>
    <x v="0"/>
    <x v="0"/>
  </r>
  <r>
    <n v="96"/>
    <n v="4235"/>
    <n v="4235"/>
    <s v="Amazonis"/>
    <x v="55"/>
    <s v="9.63N, 121.52W"/>
    <n v="2065"/>
    <n v="2070"/>
    <n v="5"/>
    <x v="0"/>
    <x v="0"/>
  </r>
  <r>
    <n v="96"/>
    <n v="5812"/>
    <n v="5812"/>
    <s v="Mare Australe"/>
    <x v="13"/>
    <s v="68.17S, 21.83W"/>
    <n v="2069"/>
    <n v="2070"/>
    <n v="1"/>
    <x v="1"/>
    <x v="1"/>
  </r>
  <r>
    <n v="264"/>
    <n v="6205"/>
    <n v="0"/>
    <s v="Thaumasia"/>
    <x v="20"/>
    <s v="35.35S, 72.67W"/>
    <n v="2067"/>
    <n v="2072"/>
    <n v="5"/>
    <x v="1"/>
    <x v="1"/>
  </r>
  <r>
    <n v="24"/>
    <n v="29243"/>
    <n v="29243"/>
    <s v="Argyre"/>
    <x v="64"/>
    <s v="34.44S, 25.42W"/>
    <n v="2071"/>
    <n v="2073"/>
    <n v="2"/>
    <x v="1"/>
    <x v="1"/>
  </r>
  <r>
    <n v="196"/>
    <n v="6006"/>
    <n v="0"/>
    <s v="Thaumasia"/>
    <x v="44"/>
    <s v="39.82S, 96.42W"/>
    <n v="2059"/>
    <n v="2062"/>
    <n v="3"/>
    <x v="1"/>
    <x v="1"/>
  </r>
  <r>
    <n v="70"/>
    <n v="50510"/>
    <n v="50510"/>
    <s v="Mare Boreum"/>
    <x v="14"/>
    <s v="66.19N, 33.82E"/>
    <n v="2063"/>
    <n v="2068"/>
    <n v="5"/>
    <x v="0"/>
    <x v="0"/>
  </r>
  <r>
    <n v="1057"/>
    <n v="756"/>
    <n v="0"/>
    <s v="Ismenius Lacus"/>
    <x v="38"/>
    <s v="34.38N, 12.41E"/>
    <n v="2070"/>
    <n v="2071"/>
    <n v="1"/>
    <x v="0"/>
    <x v="0"/>
  </r>
  <r>
    <n v="88"/>
    <n v="8519"/>
    <n v="8519"/>
    <s v="Mare Australe"/>
    <x v="54"/>
    <s v="65.07S, 96.09W"/>
    <n v="2072"/>
    <n v="2077"/>
    <n v="5"/>
    <x v="1"/>
    <x v="1"/>
  </r>
  <r>
    <n v="204"/>
    <n v="5622"/>
    <n v="0"/>
    <s v="Margaritifer Sinus"/>
    <x v="61"/>
    <s v="17.63S, 13.01W"/>
    <n v="2054"/>
    <n v="2057"/>
    <n v="3"/>
    <x v="1"/>
    <x v="1"/>
  </r>
  <r>
    <n v="212"/>
    <n v="8255"/>
    <n v="0"/>
    <s v="Syrtis Major"/>
    <x v="18"/>
    <s v="4.88N, 63.43E"/>
    <n v="2051"/>
    <n v="2054"/>
    <n v="3"/>
    <x v="0"/>
    <x v="0"/>
  </r>
  <r>
    <n v="292"/>
    <n v="17000"/>
    <n v="0"/>
    <s v="Cebrenia"/>
    <x v="23"/>
    <s v="17.54N, 149.60E"/>
    <n v="2067"/>
    <n v="2073"/>
    <n v="6"/>
    <x v="0"/>
    <x v="0"/>
  </r>
  <r>
    <n v="88"/>
    <n v="6618"/>
    <n v="6618"/>
    <s v="Cebrenia"/>
    <x v="63"/>
    <s v="47.84N, 169.44E"/>
    <n v="2072"/>
    <n v="2079"/>
    <n v="7"/>
    <x v="0"/>
    <x v="0"/>
  </r>
  <r>
    <n v="11"/>
    <n v="23366"/>
    <n v="23366"/>
    <s v="Thaumasia"/>
    <x v="84"/>
    <s v="58.80S, 113.46W"/>
    <n v="2065"/>
    <n v="2066"/>
    <n v="1"/>
    <x v="1"/>
    <x v="1"/>
  </r>
  <r>
    <n v="34"/>
    <n v="629"/>
    <n v="629"/>
    <s v="Elysium"/>
    <x v="12"/>
    <s v="27.80N, 160.30E"/>
    <n v="2063"/>
    <n v="2070"/>
    <n v="7"/>
    <x v="0"/>
    <x v="0"/>
  </r>
  <r>
    <n v="482"/>
    <n v="15700"/>
    <n v="0"/>
    <s v="Mare Australe"/>
    <x v="48"/>
    <s v="69.31S, 68.72W"/>
    <n v="2071"/>
    <n v="2073"/>
    <n v="2"/>
    <x v="1"/>
    <x v="1"/>
  </r>
  <r>
    <n v="59"/>
    <n v="10654"/>
    <n v="10654"/>
    <s v="Memnonia"/>
    <x v="37"/>
    <s v="33.88S, 148.04W"/>
    <n v="2058"/>
    <n v="2061"/>
    <n v="3"/>
    <x v="1"/>
    <x v="1"/>
  </r>
  <r>
    <n v="14"/>
    <n v="7752"/>
    <n v="7752"/>
    <s v="Hellas"/>
    <x v="40"/>
    <s v="48.99S, 67.17E"/>
    <n v="2054"/>
    <n v="2057"/>
    <n v="3"/>
    <x v="1"/>
    <x v="1"/>
  </r>
  <r>
    <n v="25"/>
    <n v="3919"/>
    <n v="3919"/>
    <s v="Mare Boreum"/>
    <x v="36"/>
    <s v="77.71N, 148.53E"/>
    <n v="2052"/>
    <n v="2055"/>
    <n v="3"/>
    <x v="0"/>
    <x v="0"/>
  </r>
  <r>
    <n v="169"/>
    <n v="1010"/>
    <n v="0"/>
    <s v="Amenthes"/>
    <x v="56"/>
    <s v="14.31N, 112.28E"/>
    <n v="2065"/>
    <n v="2066"/>
    <n v="1"/>
    <x v="0"/>
    <x v="0"/>
  </r>
  <r>
    <n v="124"/>
    <n v="24621"/>
    <n v="0"/>
    <s v="Cebrenia"/>
    <x v="28"/>
    <s v="64.61N, 131.25E"/>
    <n v="2064"/>
    <n v="2068"/>
    <n v="4"/>
    <x v="0"/>
    <x v="0"/>
  </r>
  <r>
    <n v="106"/>
    <n v="7279"/>
    <n v="0"/>
    <s v="Cebrenia"/>
    <x v="28"/>
    <s v="64.61N, 131.25E"/>
    <n v="2064"/>
    <n v="2067"/>
    <n v="3"/>
    <x v="0"/>
    <x v="0"/>
  </r>
  <r>
    <n v="39"/>
    <n v="9366"/>
    <n v="9366"/>
    <s v="Argyre"/>
    <x v="98"/>
    <s v="30.54S, 24.75W"/>
    <n v="2066"/>
    <n v="2068"/>
    <n v="2"/>
    <x v="1"/>
    <x v="1"/>
  </r>
  <r>
    <n v="11"/>
    <n v="2188"/>
    <n v="2188"/>
    <s v="Lunae Palus"/>
    <x v="41"/>
    <s v="8.80N, 79.73W"/>
    <n v="2067"/>
    <n v="2071"/>
    <n v="4"/>
    <x v="0"/>
    <x v="0"/>
  </r>
  <r>
    <n v="106"/>
    <n v="4902"/>
    <n v="0"/>
    <s v="Phoenicis Lacus"/>
    <x v="34"/>
    <s v="16.90S, 101.43W"/>
    <n v="2060"/>
    <n v="2065"/>
    <n v="5"/>
    <x v="1"/>
    <x v="1"/>
  </r>
  <r>
    <n v="61"/>
    <n v="35789"/>
    <n v="35789"/>
    <s v="Argyre"/>
    <x v="42"/>
    <s v="43.20S, 21.89W"/>
    <n v="2051"/>
    <n v="2053"/>
    <n v="2"/>
    <x v="1"/>
    <x v="1"/>
  </r>
  <r>
    <n v="47"/>
    <n v="24621"/>
    <n v="24621"/>
    <s v="Thaumasia"/>
    <x v="74"/>
    <s v="29.82S, 66.01W"/>
    <n v="2068"/>
    <n v="2070"/>
    <n v="2"/>
    <x v="1"/>
    <x v="1"/>
  </r>
  <r>
    <n v="292"/>
    <n v="24621"/>
    <n v="0"/>
    <s v="Thaumasia"/>
    <x v="50"/>
    <s v="29.49S, 118.42W"/>
    <n v="2071"/>
    <n v="2076"/>
    <n v="5"/>
    <x v="1"/>
    <x v="1"/>
  </r>
  <r>
    <n v="572"/>
    <n v="1920"/>
    <n v="0"/>
    <s v="Iapygia"/>
    <x v="75"/>
    <s v="48.97S, 86.32E"/>
    <n v="2070"/>
    <n v="2074"/>
    <n v="4"/>
    <x v="1"/>
    <x v="1"/>
  </r>
  <r>
    <n v="85"/>
    <n v="12178"/>
    <n v="12178"/>
    <s v="Syrtis Major"/>
    <x v="0"/>
    <s v="21.27N, 90.13E"/>
    <n v="2054"/>
    <n v="2058"/>
    <n v="4"/>
    <x v="0"/>
    <x v="0"/>
  </r>
  <r>
    <n v="65"/>
    <n v="5622"/>
    <n v="5622"/>
    <s v="Thaumasia"/>
    <x v="44"/>
    <s v="39.82S, 96.42W"/>
    <n v="2059"/>
    <n v="2065"/>
    <n v="6"/>
    <x v="1"/>
    <x v="1"/>
  </r>
  <r>
    <n v="48"/>
    <n v="8255"/>
    <n v="8255"/>
    <s v="Cebrenia"/>
    <x v="27"/>
    <s v="69.41N, 168.67E"/>
    <n v="2069"/>
    <n v="2070"/>
    <n v="1"/>
    <x v="0"/>
    <x v="0"/>
  </r>
  <r>
    <n v="19"/>
    <n v="2054"/>
    <n v="2054"/>
    <s v="Thaumasia"/>
    <x v="50"/>
    <s v="29.49S, 118.42W"/>
    <n v="2071"/>
    <n v="2073"/>
    <n v="2"/>
    <x v="1"/>
    <x v="1"/>
  </r>
  <r>
    <n v="50"/>
    <n v="8519"/>
    <n v="8519"/>
    <s v="Noachis"/>
    <x v="32"/>
    <s v="56.96S, 5.44W"/>
    <n v="2068"/>
    <n v="2070"/>
    <n v="2"/>
    <x v="1"/>
    <x v="1"/>
  </r>
  <r>
    <n v="181"/>
    <n v="7052"/>
    <n v="0"/>
    <s v="Syrtis Major"/>
    <x v="18"/>
    <s v="4.88N, 63.43E"/>
    <n v="2051"/>
    <n v="2052"/>
    <n v="1"/>
    <x v="0"/>
    <x v="0"/>
  </r>
  <r>
    <n v="365"/>
    <n v="1920"/>
    <n v="0"/>
    <s v="Coprates"/>
    <x v="41"/>
    <s v="8.80N, 79.73W"/>
    <n v="2067"/>
    <n v="2068"/>
    <n v="1"/>
    <x v="1"/>
    <x v="0"/>
  </r>
  <r>
    <n v="204"/>
    <n v="11382"/>
    <n v="0"/>
    <s v="Mare Australe"/>
    <x v="13"/>
    <s v="68.17S, 21.83W"/>
    <n v="2069"/>
    <n v="2071"/>
    <n v="2"/>
    <x v="1"/>
    <x v="1"/>
  </r>
  <r>
    <n v="12"/>
    <n v="9074"/>
    <n v="9074"/>
    <s v="Cebrenia"/>
    <x v="63"/>
    <s v="47.84N, 169.44E"/>
    <n v="2072"/>
    <n v="2077"/>
    <n v="5"/>
    <x v="0"/>
    <x v="0"/>
  </r>
  <r>
    <n v="100"/>
    <n v="13054"/>
    <n v="13054"/>
    <s v="Ismenius Lacus"/>
    <x v="14"/>
    <s v="66.19N, 33.82E"/>
    <n v="2063"/>
    <n v="2067"/>
    <n v="4"/>
    <x v="0"/>
    <x v="0"/>
  </r>
  <r>
    <n v="22"/>
    <n v="6618"/>
    <n v="6618"/>
    <s v="Syrtis Major"/>
    <x v="94"/>
    <s v="0.43S, 61.64E"/>
    <n v="2064"/>
    <n v="2067"/>
    <n v="3"/>
    <x v="0"/>
    <x v="1"/>
  </r>
  <r>
    <n v="12"/>
    <n v="8000"/>
    <n v="8000"/>
    <s v="Eridania"/>
    <x v="10"/>
    <s v="59.92S, 179.01W"/>
    <n v="2062"/>
    <n v="2065"/>
    <n v="3"/>
    <x v="1"/>
    <x v="1"/>
  </r>
  <r>
    <n v="59"/>
    <n v="3764"/>
    <n v="3764"/>
    <s v="Amenthes"/>
    <x v="56"/>
    <s v="14.31N, 112.28E"/>
    <n v="2065"/>
    <n v="2069"/>
    <n v="4"/>
    <x v="0"/>
    <x v="0"/>
  </r>
  <r>
    <n v="264"/>
    <n v="26004"/>
    <n v="0"/>
    <s v="Argyre"/>
    <x v="15"/>
    <s v="50.59S, 47.85W"/>
    <n v="2064"/>
    <n v="2066"/>
    <n v="2"/>
    <x v="1"/>
    <x v="1"/>
  </r>
  <r>
    <n v="14"/>
    <n v="4076"/>
    <n v="4076"/>
    <s v="Memnonia"/>
    <x v="96"/>
    <s v="33.52S, 162.36W"/>
    <n v="2053"/>
    <n v="2055"/>
    <n v="2"/>
    <x v="1"/>
    <x v="1"/>
  </r>
  <r>
    <n v="416"/>
    <n v="19313"/>
    <n v="0"/>
    <s v="Cebrenia"/>
    <x v="78"/>
    <s v="60.72N, 122.46E"/>
    <n v="2052"/>
    <n v="2054"/>
    <n v="2"/>
    <x v="0"/>
    <x v="0"/>
  </r>
  <r>
    <n v="277"/>
    <n v="1138"/>
    <n v="0"/>
    <s v="Noachis"/>
    <x v="25"/>
    <s v="48.64S, 67.03E"/>
    <n v="2067"/>
    <n v="2067"/>
    <n v="0"/>
    <x v="1"/>
    <x v="1"/>
  </r>
  <r>
    <n v="416"/>
    <n v="5436"/>
    <n v="0"/>
    <s v="Mare Boreum"/>
    <x v="27"/>
    <s v="69.41N, 168.67E"/>
    <n v="2069"/>
    <n v="2070"/>
    <n v="1"/>
    <x v="0"/>
    <x v="0"/>
  </r>
  <r>
    <n v="344"/>
    <n v="1526"/>
    <n v="0"/>
    <s v="Iapygia"/>
    <x v="94"/>
    <s v="0.43S, 61.64E"/>
    <n v="2064"/>
    <n v="2067"/>
    <n v="3"/>
    <x v="1"/>
    <x v="1"/>
  </r>
  <r>
    <n v="163"/>
    <n v="8255"/>
    <n v="0"/>
    <s v="Margaritifer Sinus"/>
    <x v="61"/>
    <s v="17.63S, 13.01W"/>
    <n v="2054"/>
    <n v="2060"/>
    <n v="6"/>
    <x v="1"/>
    <x v="1"/>
  </r>
  <r>
    <n v="57"/>
    <n v="4398"/>
    <n v="4398"/>
    <s v="Margaritifer Sinus"/>
    <x v="98"/>
    <s v="30.54S, 24.75W"/>
    <n v="2066"/>
    <n v="2067"/>
    <n v="1"/>
    <x v="1"/>
    <x v="1"/>
  </r>
  <r>
    <n v="175"/>
    <n v="1010"/>
    <n v="0"/>
    <s v="Lunae Palus"/>
    <x v="81"/>
    <s v="21.43N, 76.62W"/>
    <n v="2058"/>
    <n v="2059"/>
    <n v="1"/>
    <x v="0"/>
    <x v="0"/>
  </r>
  <r>
    <n v="147"/>
    <n v="12178"/>
    <n v="0"/>
    <s v="Eridania"/>
    <x v="51"/>
    <s v="25.21S, 169.35E"/>
    <n v="2055"/>
    <n v="2059"/>
    <n v="4"/>
    <x v="1"/>
    <x v="1"/>
  </r>
  <r>
    <n v="188"/>
    <n v="13527"/>
    <n v="0"/>
    <s v="Mare Boreum"/>
    <x v="14"/>
    <s v="66.19N, 33.82E"/>
    <n v="2063"/>
    <n v="2064"/>
    <n v="1"/>
    <x v="0"/>
    <x v="0"/>
  </r>
  <r>
    <n v="188"/>
    <n v="5812"/>
    <n v="0"/>
    <s v="Iapygia"/>
    <x v="47"/>
    <s v="6.43S, 95.96E"/>
    <n v="2070"/>
    <n v="2071"/>
    <n v="1"/>
    <x v="1"/>
    <x v="1"/>
  </r>
  <r>
    <n v="181"/>
    <n v="1138"/>
    <n v="0"/>
    <s v="Mare Australe"/>
    <x v="2"/>
    <s v="74.62S, 100.08E"/>
    <n v="2054"/>
    <n v="2056"/>
    <n v="2"/>
    <x v="1"/>
    <x v="1"/>
  </r>
  <r>
    <n v="12"/>
    <n v="9670"/>
    <n v="9670"/>
    <s v="Hellas"/>
    <x v="53"/>
    <s v="28.90S, 98.55E"/>
    <n v="2073"/>
    <n v="2074"/>
    <n v="1"/>
    <x v="1"/>
    <x v="1"/>
  </r>
  <r>
    <n v="63"/>
    <n v="1138"/>
    <n v="1138"/>
    <s v="Phaethontis"/>
    <x v="10"/>
    <s v="59.92S, 179.01W"/>
    <n v="2062"/>
    <n v="2065"/>
    <n v="3"/>
    <x v="1"/>
    <x v="1"/>
  </r>
  <r>
    <n v="277"/>
    <n v="2324"/>
    <n v="0"/>
    <s v="Iapygia"/>
    <x v="47"/>
    <s v="6.43S, 95.96E"/>
    <n v="2070"/>
    <n v="2072"/>
    <n v="2"/>
    <x v="1"/>
    <x v="1"/>
  </r>
  <r>
    <n v="47"/>
    <n v="3313"/>
    <n v="3313"/>
    <s v="Eridania"/>
    <x v="10"/>
    <s v="59.92S, 179.01W"/>
    <n v="2062"/>
    <n v="2064"/>
    <n v="2"/>
    <x v="1"/>
    <x v="1"/>
  </r>
  <r>
    <n v="65"/>
    <n v="11382"/>
    <n v="11382"/>
    <s v="Margaritifer Sinus"/>
    <x v="16"/>
    <s v="23.79S, 56.97W"/>
    <n v="2054"/>
    <n v="2057"/>
    <n v="3"/>
    <x v="1"/>
    <x v="1"/>
  </r>
  <r>
    <n v="137"/>
    <n v="2739"/>
    <n v="0"/>
    <s v="Cebrenia"/>
    <x v="59"/>
    <s v="24.45N, 112.91E"/>
    <n v="2060"/>
    <n v="2065"/>
    <n v="5"/>
    <x v="0"/>
    <x v="0"/>
  </r>
  <r>
    <n v="212"/>
    <n v="9670"/>
    <n v="0"/>
    <s v="Amenthes"/>
    <x v="8"/>
    <s v="18.24N, 120.68E"/>
    <n v="2073"/>
    <n v="2075"/>
    <n v="2"/>
    <x v="0"/>
    <x v="0"/>
  </r>
  <r>
    <n v="75"/>
    <n v="2054"/>
    <n v="2054"/>
    <s v="Aeolis"/>
    <x v="6"/>
    <s v="42.36S, 157.15E"/>
    <n v="2068"/>
    <n v="2070"/>
    <n v="2"/>
    <x v="1"/>
    <x v="1"/>
  </r>
  <r>
    <n v="29"/>
    <n v="3167"/>
    <n v="3167"/>
    <s v="Amenthes"/>
    <x v="56"/>
    <s v="14.31N, 112.28E"/>
    <n v="2065"/>
    <n v="2067"/>
    <n v="2"/>
    <x v="0"/>
    <x v="0"/>
  </r>
  <r>
    <n v="34"/>
    <n v="24621"/>
    <n v="24621"/>
    <s v="Thaumasia"/>
    <x v="48"/>
    <s v="69.31S, 68.72W"/>
    <n v="2071"/>
    <n v="2072"/>
    <n v="1"/>
    <x v="1"/>
    <x v="1"/>
  </r>
  <r>
    <n v="67"/>
    <n v="2739"/>
    <n v="2739"/>
    <s v="Phoenicis Lacus"/>
    <x v="44"/>
    <s v="39.82S, 96.42W"/>
    <n v="2059"/>
    <n v="2061"/>
    <n v="2"/>
    <x v="1"/>
    <x v="1"/>
  </r>
  <r>
    <n v="137"/>
    <n v="5812"/>
    <n v="0"/>
    <s v="Diacria"/>
    <x v="27"/>
    <s v="69.41N, 168.67E"/>
    <n v="2069"/>
    <n v="2071"/>
    <n v="2"/>
    <x v="0"/>
    <x v="0"/>
  </r>
  <r>
    <n v="137"/>
    <n v="38630"/>
    <n v="0"/>
    <s v="Hellas"/>
    <x v="2"/>
    <s v="74.62S, 100.08E"/>
    <n v="2054"/>
    <n v="2062"/>
    <n v="8"/>
    <x v="1"/>
    <x v="1"/>
  </r>
  <r>
    <n v="389"/>
    <n v="629"/>
    <n v="0"/>
    <s v="Oxia Palus"/>
    <x v="43"/>
    <s v="3.05S, 8.90W"/>
    <n v="2067"/>
    <n v="2068"/>
    <n v="1"/>
    <x v="0"/>
    <x v="1"/>
  </r>
  <r>
    <n v="188"/>
    <n v="2054"/>
    <n v="0"/>
    <s v="Phaethontis"/>
    <x v="50"/>
    <s v="29.49S, 118.42W"/>
    <n v="2071"/>
    <n v="2073"/>
    <n v="2"/>
    <x v="1"/>
    <x v="1"/>
  </r>
  <r>
    <n v="109"/>
    <n v="11382"/>
    <n v="0"/>
    <s v="Mare Australe"/>
    <x v="2"/>
    <s v="74.62S, 100.08E"/>
    <n v="2054"/>
    <n v="2058"/>
    <n v="4"/>
    <x v="1"/>
    <x v="1"/>
  </r>
  <r>
    <n v="47"/>
    <n v="3612"/>
    <n v="3612"/>
    <s v="Iapygia"/>
    <x v="18"/>
    <s v="4.88N, 63.43E"/>
    <n v="2051"/>
    <n v="2056"/>
    <n v="5"/>
    <x v="1"/>
    <x v="0"/>
  </r>
  <r>
    <n v="117"/>
    <n v="13054"/>
    <n v="0"/>
    <s v="Hellas"/>
    <x v="75"/>
    <s v="48.97S, 86.32E"/>
    <n v="2070"/>
    <n v="2071"/>
    <n v="1"/>
    <x v="1"/>
    <x v="1"/>
  </r>
  <r>
    <n v="325"/>
    <n v="21171"/>
    <n v="0"/>
    <s v="Cebrenia"/>
    <x v="23"/>
    <s v="17.54N, 149.60E"/>
    <n v="2067"/>
    <n v="2072"/>
    <n v="5"/>
    <x v="0"/>
    <x v="0"/>
  </r>
  <r>
    <n v="157"/>
    <n v="3313"/>
    <n v="0"/>
    <s v="Argyre"/>
    <x v="42"/>
    <s v="43.20S, 21.89W"/>
    <n v="2051"/>
    <n v="2054"/>
    <n v="3"/>
    <x v="1"/>
    <x v="1"/>
  </r>
  <r>
    <n v="20"/>
    <n v="9074"/>
    <n v="9074"/>
    <s v="Margaritifer Sinus"/>
    <x v="98"/>
    <s v="30.54S, 24.75W"/>
    <n v="2066"/>
    <n v="2068"/>
    <n v="2"/>
    <x v="1"/>
    <x v="1"/>
  </r>
  <r>
    <n v="96"/>
    <n v="3612"/>
    <n v="3612"/>
    <s v="Casius"/>
    <x v="68"/>
    <s v="50.51N, 70.01E"/>
    <n v="2049"/>
    <n v="2050"/>
    <n v="1"/>
    <x v="0"/>
    <x v="0"/>
  </r>
  <r>
    <n v="25"/>
    <n v="4076"/>
    <n v="4076"/>
    <s v="Amazonis"/>
    <x v="70"/>
    <s v="5.85N, 156.58W"/>
    <n v="2061"/>
    <n v="2062"/>
    <n v="1"/>
    <x v="0"/>
    <x v="0"/>
  </r>
  <r>
    <n v="43"/>
    <n v="6618"/>
    <n v="6618"/>
    <s v="Oxia Palus"/>
    <x v="38"/>
    <s v="34.38N, 12.41E"/>
    <n v="2070"/>
    <n v="2074"/>
    <n v="4"/>
    <x v="0"/>
    <x v="0"/>
  </r>
  <r>
    <n v="389"/>
    <n v="1138"/>
    <n v="0"/>
    <s v="Mare Tyrrhenum"/>
    <x v="47"/>
    <s v="6.43S, 95.96E"/>
    <n v="2070"/>
    <n v="2074"/>
    <n v="4"/>
    <x v="1"/>
    <x v="1"/>
  </r>
  <r>
    <n v="48"/>
    <n v="3919"/>
    <n v="3919"/>
    <s v="Arabia"/>
    <x v="1"/>
    <s v="27.30N, 17.48W"/>
    <n v="2065"/>
    <n v="2069"/>
    <n v="4"/>
    <x v="0"/>
    <x v="0"/>
  </r>
  <r>
    <n v="41"/>
    <n v="31157"/>
    <n v="31157"/>
    <s v="Eridania"/>
    <x v="10"/>
    <s v="59.92S, 179.01W"/>
    <n v="2062"/>
    <n v="2064"/>
    <n v="2"/>
    <x v="1"/>
    <x v="1"/>
  </r>
  <r>
    <n v="14"/>
    <n v="14551"/>
    <n v="14551"/>
    <s v="Mare Boreum"/>
    <x v="88"/>
    <s v="80.24N, 27.18W"/>
    <n v="2069"/>
    <n v="2072"/>
    <n v="3"/>
    <x v="0"/>
    <x v="0"/>
  </r>
  <r>
    <n v="389"/>
    <n v="6618"/>
    <n v="0"/>
    <s v="Argyre"/>
    <x v="74"/>
    <s v="29.82S, 66.01W"/>
    <n v="2068"/>
    <n v="2069"/>
    <n v="1"/>
    <x v="1"/>
    <x v="1"/>
  </r>
  <r>
    <n v="52"/>
    <n v="4731"/>
    <n v="4731"/>
    <s v="Elysium"/>
    <x v="39"/>
    <s v="22.61N, 142.82E"/>
    <n v="2064"/>
    <n v="2065"/>
    <n v="1"/>
    <x v="0"/>
    <x v="0"/>
  </r>
  <r>
    <n v="90"/>
    <n v="5255"/>
    <n v="5255"/>
    <s v="Margaritifer Sinus"/>
    <x v="43"/>
    <s v="3.05S, 8.90W"/>
    <n v="2067"/>
    <n v="2069"/>
    <n v="2"/>
    <x v="1"/>
    <x v="1"/>
  </r>
  <r>
    <n v="204"/>
    <n v="50510"/>
    <n v="0"/>
    <s v="Diacria"/>
    <x v="63"/>
    <s v="47.84N, 169.44E"/>
    <n v="2072"/>
    <n v="2074"/>
    <n v="2"/>
    <x v="0"/>
    <x v="0"/>
  </r>
  <r>
    <n v="181"/>
    <n v="1267"/>
    <n v="0"/>
    <s v="Sinus Sabaeus"/>
    <x v="11"/>
    <s v="5.89N, 39.91E"/>
    <n v="2053"/>
    <n v="2057"/>
    <n v="4"/>
    <x v="1"/>
    <x v="0"/>
  </r>
  <r>
    <n v="212"/>
    <n v="18486"/>
    <n v="0"/>
    <s v="Arcadia"/>
    <x v="31"/>
    <s v="66.67N, 93.37W"/>
    <n v="2059"/>
    <n v="2061"/>
    <n v="2"/>
    <x v="0"/>
    <x v="0"/>
  </r>
  <r>
    <n v="181"/>
    <n v="33322"/>
    <n v="0"/>
    <s v="Cebrenia"/>
    <x v="27"/>
    <s v="69.41N, 168.67E"/>
    <n v="2069"/>
    <n v="2070"/>
    <n v="1"/>
    <x v="0"/>
    <x v="0"/>
  </r>
  <r>
    <n v="103"/>
    <n v="5255"/>
    <n v="0"/>
    <s v="Iapygia"/>
    <x v="11"/>
    <s v="5.89N, 39.91E"/>
    <n v="2053"/>
    <n v="2055"/>
    <n v="2"/>
    <x v="1"/>
    <x v="0"/>
  </r>
  <r>
    <n v="163"/>
    <n v="756"/>
    <n v="0"/>
    <s v="Amazonis"/>
    <x v="12"/>
    <s v="27.80N, 160.30E"/>
    <n v="2063"/>
    <n v="2064"/>
    <n v="1"/>
    <x v="0"/>
    <x v="0"/>
  </r>
  <r>
    <n v="157"/>
    <n v="6205"/>
    <n v="0"/>
    <s v="Elysium"/>
    <x v="9"/>
    <s v="11.90N, 119.49E"/>
    <n v="2050"/>
    <n v="2053"/>
    <n v="3"/>
    <x v="0"/>
    <x v="0"/>
  </r>
  <r>
    <n v="96"/>
    <n v="1656"/>
    <n v="1656"/>
    <s v="Eridania"/>
    <x v="33"/>
    <s v="46.81S, 143.88E"/>
    <n v="2066"/>
    <n v="2071"/>
    <n v="5"/>
    <x v="1"/>
    <x v="1"/>
  </r>
  <r>
    <n v="45"/>
    <n v="4235"/>
    <n v="4235"/>
    <s v="Cebrenia"/>
    <x v="3"/>
    <s v="47.43N, 160.74E"/>
    <n v="2056"/>
    <n v="2057"/>
    <n v="1"/>
    <x v="0"/>
    <x v="0"/>
  </r>
  <r>
    <n v="196"/>
    <n v="21171"/>
    <n v="0"/>
    <s v="Mare Boreum"/>
    <x v="14"/>
    <s v="66.19N, 33.82E"/>
    <n v="2063"/>
    <n v="2067"/>
    <n v="4"/>
    <x v="0"/>
    <x v="0"/>
  </r>
  <r>
    <n v="128"/>
    <n v="11771"/>
    <n v="0"/>
    <s v="Noachis"/>
    <x v="22"/>
    <s v="57.37S, 25.45E"/>
    <n v="2053"/>
    <n v="2054"/>
    <n v="1"/>
    <x v="1"/>
    <x v="1"/>
  </r>
  <r>
    <n v="241"/>
    <n v="2461"/>
    <n v="0"/>
    <s v="Mare Australe"/>
    <x v="17"/>
    <s v="63.27S, 66.46W"/>
    <n v="2058"/>
    <n v="2060"/>
    <n v="2"/>
    <x v="1"/>
    <x v="1"/>
  </r>
  <r>
    <n v="80"/>
    <n v="17000"/>
    <n v="17000"/>
    <s v="Phaethontis"/>
    <x v="37"/>
    <s v="33.88S, 148.04W"/>
    <n v="2058"/>
    <n v="2059"/>
    <n v="1"/>
    <x v="1"/>
    <x v="1"/>
  </r>
  <r>
    <n v="50"/>
    <n v="1010"/>
    <n v="1010"/>
    <s v="Phaethontis"/>
    <x v="10"/>
    <s v="59.92S, 179.01W"/>
    <n v="2062"/>
    <n v="2067"/>
    <n v="5"/>
    <x v="1"/>
    <x v="1"/>
  </r>
  <r>
    <n v="157"/>
    <n v="5622"/>
    <n v="0"/>
    <s v="Iapygia"/>
    <x v="18"/>
    <s v="4.88N, 63.43E"/>
    <n v="2051"/>
    <n v="2055"/>
    <n v="4"/>
    <x v="1"/>
    <x v="0"/>
  </r>
  <r>
    <n v="50"/>
    <n v="4902"/>
    <n v="4902"/>
    <s v="Mare Boreum"/>
    <x v="14"/>
    <s v="66.19N, 33.82E"/>
    <n v="2063"/>
    <n v="2067"/>
    <n v="4"/>
    <x v="0"/>
    <x v="0"/>
  </r>
  <r>
    <n v="292"/>
    <n v="8255"/>
    <n v="0"/>
    <s v="Mare Boreum"/>
    <x v="77"/>
    <s v="79.27N, 111.64W"/>
    <n v="2062"/>
    <n v="2062"/>
    <n v="0"/>
    <x v="0"/>
    <x v="0"/>
  </r>
  <r>
    <n v="133"/>
    <n v="15700"/>
    <n v="0"/>
    <s v="Noachis"/>
    <x v="22"/>
    <s v="57.37S, 25.45E"/>
    <n v="2053"/>
    <n v="2056"/>
    <n v="3"/>
    <x v="1"/>
    <x v="1"/>
  </r>
  <r>
    <n v="41"/>
    <n v="9985"/>
    <n v="9985"/>
    <s v="Elysium"/>
    <x v="12"/>
    <s v="27.80N, 160.30E"/>
    <n v="2063"/>
    <n v="2071"/>
    <n v="8"/>
    <x v="0"/>
    <x v="0"/>
  </r>
  <r>
    <n v="106"/>
    <n v="7512"/>
    <n v="0"/>
    <s v="Cebrenia"/>
    <x v="19"/>
    <s v="37.14N, 148.66E"/>
    <n v="2066"/>
    <n v="2067"/>
    <n v="1"/>
    <x v="0"/>
    <x v="0"/>
  </r>
  <r>
    <n v="152"/>
    <n v="629"/>
    <n v="0"/>
    <s v="Arabia"/>
    <x v="11"/>
    <s v="5.89N, 39.91E"/>
    <n v="2053"/>
    <n v="2056"/>
    <n v="3"/>
    <x v="0"/>
    <x v="0"/>
  </r>
  <r>
    <n v="204"/>
    <n v="4235"/>
    <n v="0"/>
    <s v="Mare Australe"/>
    <x v="2"/>
    <s v="74.62S, 100.08E"/>
    <n v="2054"/>
    <n v="2057"/>
    <n v="3"/>
    <x v="1"/>
    <x v="1"/>
  </r>
  <r>
    <n v="20"/>
    <n v="11011"/>
    <n v="11011"/>
    <s v="Amenthes"/>
    <x v="8"/>
    <s v="18.24N, 120.68E"/>
    <n v="2073"/>
    <n v="2075"/>
    <n v="2"/>
    <x v="0"/>
    <x v="0"/>
  </r>
  <r>
    <n v="277"/>
    <n v="1788"/>
    <n v="0"/>
    <s v="Elysium"/>
    <x v="19"/>
    <s v="37.14N, 148.66E"/>
    <n v="2066"/>
    <n v="2068"/>
    <n v="2"/>
    <x v="0"/>
    <x v="0"/>
  </r>
  <r>
    <n v="106"/>
    <n v="10654"/>
    <n v="0"/>
    <s v="Mare Australe"/>
    <x v="2"/>
    <s v="74.62S, 100.08E"/>
    <n v="2054"/>
    <n v="2061"/>
    <n v="7"/>
    <x v="1"/>
    <x v="1"/>
  </r>
  <r>
    <n v="29"/>
    <n v="2054"/>
    <n v="2054"/>
    <s v="Phaethontis"/>
    <x v="10"/>
    <s v="59.92S, 179.01W"/>
    <n v="2062"/>
    <n v="2063"/>
    <n v="1"/>
    <x v="1"/>
    <x v="1"/>
  </r>
  <r>
    <n v="17"/>
    <n v="26004"/>
    <n v="26004"/>
    <s v="Argyre"/>
    <x v="42"/>
    <s v="43.20S, 21.89W"/>
    <n v="2051"/>
    <n v="2053"/>
    <n v="2"/>
    <x v="1"/>
    <x v="1"/>
  </r>
  <r>
    <n v="82"/>
    <n v="6618"/>
    <n v="6618"/>
    <s v="Hellas"/>
    <x v="2"/>
    <s v="74.62S, 100.08E"/>
    <n v="2054"/>
    <n v="2062"/>
    <n v="8"/>
    <x v="1"/>
    <x v="1"/>
  </r>
  <r>
    <n v="59"/>
    <n v="6409"/>
    <n v="6409"/>
    <s v="Mare Australe"/>
    <x v="17"/>
    <s v="63.27S, 66.46W"/>
    <n v="2058"/>
    <n v="2062"/>
    <n v="4"/>
    <x v="1"/>
    <x v="1"/>
  </r>
  <r>
    <n v="27"/>
    <n v="9985"/>
    <n v="9985"/>
    <s v="Syrtis Major"/>
    <x v="0"/>
    <s v="21.27N, 90.13E"/>
    <n v="2054"/>
    <n v="2056"/>
    <n v="2"/>
    <x v="0"/>
    <x v="0"/>
  </r>
  <r>
    <n v="72"/>
    <n v="19313"/>
    <n v="19313"/>
    <s v="Cebrenia"/>
    <x v="12"/>
    <s v="27.80N, 160.30E"/>
    <n v="2063"/>
    <n v="2067"/>
    <n v="4"/>
    <x v="0"/>
    <x v="0"/>
  </r>
  <r>
    <n v="204"/>
    <n v="4731"/>
    <n v="0"/>
    <s v="Mare Boreum"/>
    <x v="28"/>
    <s v="64.61N, 131.25E"/>
    <n v="2064"/>
    <n v="2072"/>
    <n v="8"/>
    <x v="0"/>
    <x v="0"/>
  </r>
  <r>
    <n v="36"/>
    <n v="4398"/>
    <n v="4398"/>
    <s v="Phaethontis"/>
    <x v="92"/>
    <s v="51.58S, 161.55W"/>
    <n v="2054"/>
    <n v="2055"/>
    <n v="1"/>
    <x v="1"/>
    <x v="1"/>
  </r>
  <r>
    <n v="128"/>
    <n v="3167"/>
    <n v="0"/>
    <s v="Mare Boreum"/>
    <x v="77"/>
    <s v="79.27N, 111.64W"/>
    <n v="2062"/>
    <n v="2064"/>
    <n v="2"/>
    <x v="0"/>
    <x v="0"/>
  </r>
  <r>
    <n v="524"/>
    <n v="7052"/>
    <n v="0"/>
    <s v="Syrtis Major"/>
    <x v="94"/>
    <s v="0.43S, 61.64E"/>
    <n v="2064"/>
    <n v="2067"/>
    <n v="3"/>
    <x v="0"/>
    <x v="1"/>
  </r>
  <r>
    <n v="204"/>
    <n v="13527"/>
    <n v="0"/>
    <s v="Mare Acidalium"/>
    <x v="38"/>
    <s v="34.38N, 12.41E"/>
    <n v="2070"/>
    <n v="2073"/>
    <n v="3"/>
    <x v="0"/>
    <x v="0"/>
  </r>
  <r>
    <n v="117"/>
    <n v="14551"/>
    <n v="0"/>
    <s v="Elysium"/>
    <x v="63"/>
    <s v="47.84N, 169.44E"/>
    <n v="2072"/>
    <n v="2075"/>
    <n v="3"/>
    <x v="0"/>
    <x v="0"/>
  </r>
  <r>
    <n v="389"/>
    <n v="3612"/>
    <n v="0"/>
    <s v="Mare Boreum"/>
    <x v="28"/>
    <s v="64.61N, 131.25E"/>
    <n v="2064"/>
    <n v="2068"/>
    <n v="4"/>
    <x v="0"/>
    <x v="0"/>
  </r>
  <r>
    <n v="77"/>
    <n v="33322"/>
    <n v="33322"/>
    <s v="Argyre"/>
    <x v="24"/>
    <s v="47.77S, 28.62W"/>
    <n v="2069"/>
    <n v="2072"/>
    <n v="3"/>
    <x v="1"/>
    <x v="1"/>
  </r>
  <r>
    <n v="702"/>
    <n v="24621"/>
    <n v="0"/>
    <s v="Ismenius Lacus"/>
    <x v="85"/>
    <s v="77.60N, 60.62E"/>
    <n v="2073"/>
    <n v="2074"/>
    <n v="1"/>
    <x v="0"/>
    <x v="0"/>
  </r>
  <r>
    <n v="15"/>
    <n v="1010"/>
    <n v="1010"/>
    <s v="Amazonis"/>
    <x v="70"/>
    <s v="5.85N, 156.58W"/>
    <n v="2061"/>
    <n v="2062"/>
    <n v="1"/>
    <x v="0"/>
    <x v="0"/>
  </r>
  <r>
    <n v="221"/>
    <n v="2188"/>
    <n v="0"/>
    <s v="Casius"/>
    <x v="60"/>
    <s v="56.07N, 79.63E"/>
    <n v="2069"/>
    <n v="2071"/>
    <n v="2"/>
    <x v="0"/>
    <x v="0"/>
  </r>
  <r>
    <n v="39"/>
    <n v="8000"/>
    <n v="8000"/>
    <s v="Amazonis"/>
    <x v="63"/>
    <s v="47.84N, 169.44E"/>
    <n v="2072"/>
    <n v="2073"/>
    <n v="1"/>
    <x v="0"/>
    <x v="0"/>
  </r>
  <r>
    <n v="702"/>
    <n v="3461"/>
    <n v="0"/>
    <s v="Iapygia"/>
    <x v="75"/>
    <s v="48.97S, 86.32E"/>
    <n v="2070"/>
    <n v="2072"/>
    <n v="2"/>
    <x v="1"/>
    <x v="1"/>
  </r>
  <r>
    <n v="50"/>
    <n v="8791"/>
    <n v="8791"/>
    <s v="Elysium"/>
    <x v="12"/>
    <s v="27.80N, 160.30E"/>
    <n v="2063"/>
    <n v="2067"/>
    <n v="4"/>
    <x v="0"/>
    <x v="0"/>
  </r>
  <r>
    <n v="152"/>
    <n v="35789"/>
    <n v="0"/>
    <s v="Phaethontis"/>
    <x v="10"/>
    <s v="59.92S, 179.01W"/>
    <n v="2062"/>
    <n v="2064"/>
    <n v="2"/>
    <x v="1"/>
    <x v="1"/>
  </r>
  <r>
    <n v="15"/>
    <n v="33322"/>
    <n v="33322"/>
    <s v="Mare Australe"/>
    <x v="72"/>
    <s v="65.99S, 161.89W"/>
    <n v="2072"/>
    <n v="2075"/>
    <n v="3"/>
    <x v="1"/>
    <x v="1"/>
  </r>
  <r>
    <n v="702"/>
    <n v="629"/>
    <n v="0"/>
    <s v="Mare Australe"/>
    <x v="71"/>
    <s v="61.39S, 157.42W"/>
    <n v="2070"/>
    <n v="2071"/>
    <n v="1"/>
    <x v="1"/>
    <x v="1"/>
  </r>
  <r>
    <n v="93"/>
    <n v="4398"/>
    <n v="4398"/>
    <s v="Lunae Palus"/>
    <x v="81"/>
    <s v="21.43N, 76.62W"/>
    <n v="2058"/>
    <n v="2060"/>
    <n v="2"/>
    <x v="0"/>
    <x v="0"/>
  </r>
  <r>
    <n v="231"/>
    <n v="3313"/>
    <n v="0"/>
    <s v="Iapygia"/>
    <x v="11"/>
    <s v="5.89N, 39.91E"/>
    <n v="2053"/>
    <n v="2055"/>
    <n v="2"/>
    <x v="1"/>
    <x v="0"/>
  </r>
  <r>
    <n v="524"/>
    <n v="2739"/>
    <n v="0"/>
    <s v="Mare Tyrrhenum"/>
    <x v="47"/>
    <s v="6.43S, 95.96E"/>
    <n v="2070"/>
    <n v="2071"/>
    <n v="1"/>
    <x v="1"/>
    <x v="1"/>
  </r>
  <r>
    <n v="572"/>
    <n v="7752"/>
    <n v="0"/>
    <s v="Thaumasia"/>
    <x v="44"/>
    <s v="39.82S, 96.42W"/>
    <n v="2059"/>
    <n v="2067"/>
    <n v="8"/>
    <x v="1"/>
    <x v="1"/>
  </r>
  <r>
    <n v="96"/>
    <n v="41937"/>
    <n v="41937"/>
    <s v="Cebrenia"/>
    <x v="27"/>
    <s v="69.41N, 168.67E"/>
    <n v="2069"/>
    <n v="2074"/>
    <n v="5"/>
    <x v="0"/>
    <x v="0"/>
  </r>
  <r>
    <n v="77"/>
    <n v="8791"/>
    <n v="8791"/>
    <s v="Margaritifer Sinus"/>
    <x v="42"/>
    <s v="43.20S, 21.89W"/>
    <n v="2051"/>
    <n v="2055"/>
    <n v="4"/>
    <x v="1"/>
    <x v="1"/>
  </r>
  <r>
    <n v="142"/>
    <n v="29243"/>
    <n v="0"/>
    <s v="Cebrenia"/>
    <x v="86"/>
    <s v="53.00N, 129.64E"/>
    <n v="2069"/>
    <n v="2070"/>
    <n v="1"/>
    <x v="0"/>
    <x v="0"/>
  </r>
  <r>
    <n v="307"/>
    <n v="3764"/>
    <n v="0"/>
    <s v="Elysium"/>
    <x v="12"/>
    <s v="27.80N, 160.30E"/>
    <n v="2063"/>
    <n v="2068"/>
    <n v="5"/>
    <x v="0"/>
    <x v="0"/>
  </r>
  <r>
    <n v="142"/>
    <n v="31157"/>
    <n v="0"/>
    <s v="Mare Boreum"/>
    <x v="73"/>
    <s v="77.71N, 179.82E"/>
    <n v="2067"/>
    <n v="2068"/>
    <n v="1"/>
    <x v="0"/>
    <x v="0"/>
  </r>
  <r>
    <n v="12"/>
    <n v="16330"/>
    <n v="16330"/>
    <s v="Argyre"/>
    <x v="42"/>
    <s v="43.20S, 21.89W"/>
    <n v="2051"/>
    <n v="2053"/>
    <n v="2"/>
    <x v="1"/>
    <x v="1"/>
  </r>
  <r>
    <n v="120"/>
    <n v="2188"/>
    <n v="0"/>
    <s v="Lunae Palus"/>
    <x v="41"/>
    <s v="8.80N, 79.73W"/>
    <n v="2067"/>
    <n v="2073"/>
    <n v="6"/>
    <x v="0"/>
    <x v="0"/>
  </r>
  <r>
    <n v="175"/>
    <n v="1526"/>
    <n v="0"/>
    <s v="Syrtis Major"/>
    <x v="47"/>
    <s v="6.43S, 95.96E"/>
    <n v="2070"/>
    <n v="2075"/>
    <n v="5"/>
    <x v="0"/>
    <x v="1"/>
  </r>
  <r>
    <n v="181"/>
    <n v="3612"/>
    <n v="0"/>
    <s v="Diacria"/>
    <x v="95"/>
    <s v="53.64N, 159.28W"/>
    <n v="2067"/>
    <n v="2069"/>
    <n v="2"/>
    <x v="0"/>
    <x v="0"/>
  </r>
  <r>
    <n v="52"/>
    <n v="24621"/>
    <n v="24621"/>
    <s v="Casius"/>
    <x v="0"/>
    <s v="21.27N, 90.13E"/>
    <n v="2054"/>
    <n v="2056"/>
    <n v="2"/>
    <x v="0"/>
    <x v="0"/>
  </r>
  <r>
    <n v="524"/>
    <n v="10313"/>
    <n v="0"/>
    <s v="Coprates"/>
    <x v="20"/>
    <s v="35.35S, 72.67W"/>
    <n v="2067"/>
    <n v="2075"/>
    <n v="8"/>
    <x v="1"/>
    <x v="1"/>
  </r>
  <r>
    <n v="175"/>
    <n v="4902"/>
    <n v="0"/>
    <s v="Argyre"/>
    <x v="15"/>
    <s v="50.59S, 47.85W"/>
    <n v="2064"/>
    <n v="2065"/>
    <n v="1"/>
    <x v="1"/>
    <x v="1"/>
  </r>
  <r>
    <n v="128"/>
    <n v="3764"/>
    <n v="0"/>
    <s v="Lunae Palus"/>
    <x v="41"/>
    <s v="8.80N, 79.73W"/>
    <n v="2067"/>
    <n v="2073"/>
    <n v="6"/>
    <x v="0"/>
    <x v="0"/>
  </r>
  <r>
    <n v="9"/>
    <n v="38630"/>
    <n v="38630"/>
    <s v="Thaumasia"/>
    <x v="44"/>
    <s v="39.82S, 96.42W"/>
    <n v="2059"/>
    <n v="2063"/>
    <n v="4"/>
    <x v="1"/>
    <x v="1"/>
  </r>
  <r>
    <n v="47"/>
    <n v="4235"/>
    <n v="4235"/>
    <s v="Oxia Palus"/>
    <x v="1"/>
    <s v="27.30N, 17.48W"/>
    <n v="2065"/>
    <n v="2071"/>
    <n v="6"/>
    <x v="0"/>
    <x v="0"/>
  </r>
  <r>
    <n v="15"/>
    <n v="3167"/>
    <n v="3167"/>
    <s v="Mare Australe"/>
    <x v="22"/>
    <s v="57.37S, 25.45E"/>
    <n v="2053"/>
    <n v="2055"/>
    <n v="2"/>
    <x v="1"/>
    <x v="1"/>
  </r>
  <r>
    <n v="292"/>
    <n v="8255"/>
    <n v="0"/>
    <s v="Sinus Sabaeus"/>
    <x v="11"/>
    <s v="5.89N, 39.91E"/>
    <n v="2053"/>
    <n v="2055"/>
    <n v="2"/>
    <x v="1"/>
    <x v="0"/>
  </r>
  <r>
    <n v="231"/>
    <n v="9670"/>
    <n v="0"/>
    <s v="Eridania"/>
    <x v="6"/>
    <s v="42.36S, 157.15E"/>
    <n v="2068"/>
    <n v="2071"/>
    <n v="3"/>
    <x v="1"/>
    <x v="1"/>
  </r>
  <r>
    <n v="50"/>
    <n v="21171"/>
    <n v="21171"/>
    <s v="Arcadia"/>
    <x v="7"/>
    <s v="53.29N, 45.78W"/>
    <n v="2053"/>
    <n v="2057"/>
    <n v="4"/>
    <x v="0"/>
    <x v="0"/>
  </r>
  <r>
    <n v="196"/>
    <n v="756"/>
    <n v="0"/>
    <s v="Ismenius Lacus"/>
    <x v="14"/>
    <s v="66.19N, 33.82E"/>
    <n v="2063"/>
    <n v="2070"/>
    <n v="7"/>
    <x v="0"/>
    <x v="0"/>
  </r>
  <r>
    <n v="9"/>
    <n v="7752"/>
    <n v="7752"/>
    <s v="Mare Boreum"/>
    <x v="28"/>
    <s v="64.61N, 131.25E"/>
    <n v="2064"/>
    <n v="2071"/>
    <n v="7"/>
    <x v="0"/>
    <x v="0"/>
  </r>
  <r>
    <n v="25"/>
    <n v="2188"/>
    <n v="2188"/>
    <s v="Margaritifer Sinus"/>
    <x v="26"/>
    <s v="12.19S, 23.63W"/>
    <n v="2071"/>
    <n v="2073"/>
    <n v="2"/>
    <x v="1"/>
    <x v="1"/>
  </r>
  <r>
    <n v="631"/>
    <n v="6409"/>
    <n v="0"/>
    <s v="Ismenius Lacus"/>
    <x v="14"/>
    <s v="66.19N, 33.82E"/>
    <n v="2063"/>
    <n v="2064"/>
    <n v="1"/>
    <x v="0"/>
    <x v="0"/>
  </r>
  <r>
    <n v="52"/>
    <n v="7052"/>
    <n v="7052"/>
    <s v="Phoenicis Lacus"/>
    <x v="34"/>
    <s v="16.90S, 101.43W"/>
    <n v="2060"/>
    <n v="2064"/>
    <n v="4"/>
    <x v="1"/>
    <x v="1"/>
  </r>
  <r>
    <n v="54"/>
    <n v="1010"/>
    <n v="1010"/>
    <s v="Casius"/>
    <x v="0"/>
    <s v="21.27N, 90.13E"/>
    <n v="2054"/>
    <n v="2063"/>
    <n v="9"/>
    <x v="0"/>
    <x v="0"/>
  </r>
  <r>
    <n v="1270"/>
    <n v="1656"/>
    <n v="0"/>
    <s v="Mare Boreum"/>
    <x v="27"/>
    <s v="69.41N, 168.67E"/>
    <n v="2069"/>
    <n v="2070"/>
    <n v="1"/>
    <x v="0"/>
    <x v="0"/>
  </r>
  <r>
    <n v="32"/>
    <n v="629"/>
    <n v="629"/>
    <s v="Casius"/>
    <x v="68"/>
    <s v="50.51N, 70.01E"/>
    <n v="2049"/>
    <n v="2051"/>
    <n v="2"/>
    <x v="0"/>
    <x v="0"/>
  </r>
  <r>
    <n v="482"/>
    <n v="10313"/>
    <n v="0"/>
    <s v="Phoenicis Lacus"/>
    <x v="52"/>
    <s v="13.98S, 98.57W"/>
    <n v="2063"/>
    <n v="2064"/>
    <n v="1"/>
    <x v="1"/>
    <x v="1"/>
  </r>
  <r>
    <n v="67"/>
    <n v="6409"/>
    <n v="6409"/>
    <s v="Amenthes"/>
    <x v="47"/>
    <s v="6.43S, 95.96E"/>
    <n v="2070"/>
    <n v="2071"/>
    <n v="1"/>
    <x v="0"/>
    <x v="1"/>
  </r>
  <r>
    <n v="15"/>
    <n v="4563"/>
    <n v="4563"/>
    <s v="Coprates"/>
    <x v="20"/>
    <s v="35.35S, 72.67W"/>
    <n v="2067"/>
    <n v="2068"/>
    <n v="1"/>
    <x v="1"/>
    <x v="1"/>
  </r>
  <r>
    <n v="90"/>
    <n v="13527"/>
    <n v="13527"/>
    <s v="Argyre"/>
    <x v="62"/>
    <s v="59.42S, 15.97W"/>
    <n v="2055"/>
    <n v="2056"/>
    <n v="1"/>
    <x v="1"/>
    <x v="1"/>
  </r>
  <r>
    <n v="54"/>
    <n v="5436"/>
    <n v="5436"/>
    <s v="Diacria"/>
    <x v="95"/>
    <s v="53.64N, 159.28W"/>
    <n v="2067"/>
    <n v="2068"/>
    <n v="1"/>
    <x v="0"/>
    <x v="0"/>
  </r>
  <r>
    <n v="169"/>
    <n v="1010"/>
    <n v="0"/>
    <s v="Mare Boreum"/>
    <x v="28"/>
    <s v="64.61N, 131.25E"/>
    <n v="2064"/>
    <n v="2067"/>
    <n v="3"/>
    <x v="0"/>
    <x v="0"/>
  </r>
  <r>
    <n v="117"/>
    <n v="4563"/>
    <n v="0"/>
    <s v="Sinus Sabaeus"/>
    <x v="18"/>
    <s v="4.88N, 63.43E"/>
    <n v="2051"/>
    <n v="2059"/>
    <n v="8"/>
    <x v="1"/>
    <x v="0"/>
  </r>
  <r>
    <n v="25"/>
    <n v="2324"/>
    <n v="2324"/>
    <s v="Mare Boreum"/>
    <x v="28"/>
    <s v="64.61N, 131.25E"/>
    <n v="2064"/>
    <n v="2066"/>
    <n v="2"/>
    <x v="0"/>
    <x v="0"/>
  </r>
  <r>
    <n v="32"/>
    <n v="9074"/>
    <n v="9074"/>
    <s v="Iapygia"/>
    <x v="18"/>
    <s v="4.88N, 63.43E"/>
    <n v="2051"/>
    <n v="2057"/>
    <n v="6"/>
    <x v="1"/>
    <x v="0"/>
  </r>
  <r>
    <n v="113"/>
    <n v="5076"/>
    <n v="0"/>
    <s v="Memnonia"/>
    <x v="91"/>
    <s v="2.95N, 160.52W"/>
    <n v="2073"/>
    <n v="2075"/>
    <n v="2"/>
    <x v="1"/>
    <x v="0"/>
  </r>
  <r>
    <n v="45"/>
    <n v="2054"/>
    <n v="2054"/>
    <s v="Mare Tyrrhenum"/>
    <x v="76"/>
    <s v="10.83N, 133.81E"/>
    <n v="2061"/>
    <n v="2062"/>
    <n v="1"/>
    <x v="1"/>
    <x v="0"/>
  </r>
  <r>
    <n v="157"/>
    <n v="8000"/>
    <n v="0"/>
    <s v="Mare Boreum"/>
    <x v="85"/>
    <s v="77.60N, 60.62E"/>
    <n v="2073"/>
    <n v="2075"/>
    <n v="2"/>
    <x v="0"/>
    <x v="0"/>
  </r>
  <r>
    <n v="70"/>
    <n v="29243"/>
    <n v="29243"/>
    <s v="Mare Boreum"/>
    <x v="27"/>
    <s v="69.41N, 168.67E"/>
    <n v="2069"/>
    <n v="2072"/>
    <n v="3"/>
    <x v="0"/>
    <x v="0"/>
  </r>
  <r>
    <n v="221"/>
    <n v="629"/>
    <n v="0"/>
    <s v="Mare Australe"/>
    <x v="17"/>
    <s v="63.27S, 66.46W"/>
    <n v="2058"/>
    <n v="2062"/>
    <n v="4"/>
    <x v="1"/>
    <x v="1"/>
  </r>
  <r>
    <n v="45"/>
    <n v="3167"/>
    <n v="3167"/>
    <s v="Hellas"/>
    <x v="25"/>
    <s v="48.64S, 67.03E"/>
    <n v="2067"/>
    <n v="2069"/>
    <n v="2"/>
    <x v="1"/>
    <x v="1"/>
  </r>
  <r>
    <n v="36"/>
    <n v="8000"/>
    <n v="8000"/>
    <s v="Eridania"/>
    <x v="33"/>
    <s v="46.81S, 143.88E"/>
    <n v="2066"/>
    <n v="2070"/>
    <n v="4"/>
    <x v="1"/>
    <x v="1"/>
  </r>
  <r>
    <n v="61"/>
    <n v="12178"/>
    <n v="12178"/>
    <s v="Mare Boreum"/>
    <x v="28"/>
    <s v="64.61N, 131.25E"/>
    <n v="2064"/>
    <n v="2065"/>
    <n v="1"/>
    <x v="0"/>
    <x v="0"/>
  </r>
  <r>
    <n v="292"/>
    <n v="3022"/>
    <n v="0"/>
    <s v="Mare Boreum"/>
    <x v="27"/>
    <s v="69.41N, 168.67E"/>
    <n v="2069"/>
    <n v="2070"/>
    <n v="1"/>
    <x v="0"/>
    <x v="0"/>
  </r>
  <r>
    <n v="52"/>
    <n v="72463"/>
    <n v="72463"/>
    <s v="Mare Australe"/>
    <x v="2"/>
    <s v="74.62S, 100.08E"/>
    <n v="2054"/>
    <n v="2057"/>
    <n v="3"/>
    <x v="1"/>
    <x v="1"/>
  </r>
  <r>
    <n v="43"/>
    <n v="883"/>
    <n v="883"/>
    <s v="Ismenius Lacus"/>
    <x v="14"/>
    <s v="66.19N, 33.82E"/>
    <n v="2063"/>
    <n v="2068"/>
    <n v="5"/>
    <x v="0"/>
    <x v="0"/>
  </r>
  <r>
    <n v="137"/>
    <n v="2188"/>
    <n v="0"/>
    <s v="Mare Boreum"/>
    <x v="88"/>
    <s v="80.24N, 27.18W"/>
    <n v="2069"/>
    <n v="2071"/>
    <n v="2"/>
    <x v="0"/>
    <x v="0"/>
  </r>
  <r>
    <n v="389"/>
    <n v="5076"/>
    <n v="0"/>
    <s v="Casius"/>
    <x v="60"/>
    <s v="56.07N, 79.63E"/>
    <n v="2069"/>
    <n v="2071"/>
    <n v="2"/>
    <x v="0"/>
    <x v="0"/>
  </r>
  <r>
    <n v="14"/>
    <n v="50510"/>
    <n v="50510"/>
    <s v="Phaethontis"/>
    <x v="21"/>
    <s v="70.62S, 159.12W"/>
    <n v="2065"/>
    <n v="2067"/>
    <n v="2"/>
    <x v="1"/>
    <x v="1"/>
  </r>
  <r>
    <n v="59"/>
    <n v="756"/>
    <n v="756"/>
    <s v="Phoenicis Lacus"/>
    <x v="5"/>
    <s v="6.41S, 116.10W"/>
    <n v="2055"/>
    <n v="2058"/>
    <n v="3"/>
    <x v="1"/>
    <x v="1"/>
  </r>
  <r>
    <n v="1057"/>
    <n v="18486"/>
    <n v="0"/>
    <s v="Eridania"/>
    <x v="6"/>
    <s v="42.36S, 157.15E"/>
    <n v="2068"/>
    <n v="2069"/>
    <n v="1"/>
    <x v="1"/>
    <x v="1"/>
  </r>
  <r>
    <n v="54"/>
    <n v="3919"/>
    <n v="3919"/>
    <s v="Mare Australe"/>
    <x v="58"/>
    <s v="54.72S, 108.92E"/>
    <n v="2066"/>
    <n v="2068"/>
    <n v="2"/>
    <x v="1"/>
    <x v="1"/>
  </r>
  <r>
    <n v="120"/>
    <n v="6618"/>
    <n v="0"/>
    <s v="Cebrenia"/>
    <x v="28"/>
    <s v="64.61N, 131.25E"/>
    <n v="2064"/>
    <n v="2067"/>
    <n v="3"/>
    <x v="0"/>
    <x v="0"/>
  </r>
  <r>
    <n v="14"/>
    <n v="8791"/>
    <n v="8791"/>
    <s v="Mare Tyrrhenum"/>
    <x v="75"/>
    <s v="48.97S, 86.32E"/>
    <n v="2070"/>
    <n v="2074"/>
    <n v="4"/>
    <x v="1"/>
    <x v="1"/>
  </r>
  <r>
    <n v="128"/>
    <n v="7052"/>
    <n v="0"/>
    <s v="Argyre"/>
    <x v="17"/>
    <s v="63.27S, 66.46W"/>
    <n v="2058"/>
    <n v="2060"/>
    <n v="2"/>
    <x v="1"/>
    <x v="1"/>
  </r>
  <r>
    <n v="50"/>
    <n v="6205"/>
    <n v="6205"/>
    <s v="Memnonia"/>
    <x v="70"/>
    <s v="5.85N, 156.58W"/>
    <n v="2061"/>
    <n v="2062"/>
    <n v="1"/>
    <x v="1"/>
    <x v="0"/>
  </r>
  <r>
    <n v="204"/>
    <n v="3167"/>
    <n v="0"/>
    <s v="Eridania"/>
    <x v="10"/>
    <s v="59.92S, 179.01W"/>
    <n v="2062"/>
    <n v="2068"/>
    <n v="6"/>
    <x v="1"/>
    <x v="1"/>
  </r>
  <r>
    <n v="325"/>
    <n v="629"/>
    <n v="0"/>
    <s v="Cebrenia"/>
    <x v="29"/>
    <s v="75.84N, 122.24E"/>
    <n v="2071"/>
    <n v="2076"/>
    <n v="5"/>
    <x v="0"/>
    <x v="0"/>
  </r>
  <r>
    <n v="133"/>
    <n v="883"/>
    <n v="0"/>
    <s v="Mare Boreum"/>
    <x v="14"/>
    <s v="66.19N, 33.82E"/>
    <n v="2063"/>
    <n v="2066"/>
    <n v="3"/>
    <x v="0"/>
    <x v="0"/>
  </r>
  <r>
    <n v="85"/>
    <n v="4902"/>
    <n v="4902"/>
    <s v="Lunae Palus"/>
    <x v="41"/>
    <s v="8.80N, 79.73W"/>
    <n v="2067"/>
    <n v="2067"/>
    <n v="0"/>
    <x v="0"/>
    <x v="0"/>
  </r>
  <r>
    <n v="30"/>
    <n v="26004"/>
    <n v="26004"/>
    <s v="Argyre"/>
    <x v="17"/>
    <s v="63.27S, 66.46W"/>
    <n v="2058"/>
    <n v="2062"/>
    <n v="4"/>
    <x v="1"/>
    <x v="1"/>
  </r>
  <r>
    <n v="88"/>
    <n v="5076"/>
    <n v="5076"/>
    <s v="Syrtis Major"/>
    <x v="94"/>
    <s v="0.43S, 61.64E"/>
    <n v="2064"/>
    <n v="2066"/>
    <n v="2"/>
    <x v="0"/>
    <x v="1"/>
  </r>
  <r>
    <n v="63"/>
    <n v="26004"/>
    <n v="26004"/>
    <s v="Arcadia"/>
    <x v="31"/>
    <s v="66.67N, 93.37W"/>
    <n v="2059"/>
    <n v="2061"/>
    <n v="2"/>
    <x v="0"/>
    <x v="0"/>
  </r>
  <r>
    <n v="124"/>
    <n v="22220"/>
    <n v="0"/>
    <s v="Eridania"/>
    <x v="51"/>
    <s v="25.21S, 169.35E"/>
    <n v="2055"/>
    <n v="2059"/>
    <n v="4"/>
    <x v="1"/>
    <x v="1"/>
  </r>
  <r>
    <n v="63"/>
    <n v="38630"/>
    <n v="38630"/>
    <s v="Argyre"/>
    <x v="13"/>
    <s v="68.17S, 21.83W"/>
    <n v="2069"/>
    <n v="2071"/>
    <n v="2"/>
    <x v="1"/>
    <x v="1"/>
  </r>
  <r>
    <n v="1057"/>
    <n v="31157"/>
    <n v="0"/>
    <s v="Ismenius Lacus"/>
    <x v="38"/>
    <s v="34.38N, 12.41E"/>
    <n v="2070"/>
    <n v="2072"/>
    <n v="2"/>
    <x v="0"/>
    <x v="0"/>
  </r>
  <r>
    <n v="292"/>
    <n v="6205"/>
    <n v="0"/>
    <s v="Elysium"/>
    <x v="63"/>
    <s v="47.84N, 169.44E"/>
    <n v="2072"/>
    <n v="2074"/>
    <n v="2"/>
    <x v="0"/>
    <x v="0"/>
  </r>
  <r>
    <n v="54"/>
    <n v="6006"/>
    <n v="6006"/>
    <s v="Thaumasia"/>
    <x v="44"/>
    <s v="39.82S, 96.42W"/>
    <n v="2059"/>
    <n v="2063"/>
    <n v="4"/>
    <x v="1"/>
    <x v="1"/>
  </r>
  <r>
    <n v="103"/>
    <n v="2054"/>
    <n v="0"/>
    <s v="Thaumasia"/>
    <x v="54"/>
    <s v="65.07S, 96.09W"/>
    <n v="2072"/>
    <n v="2078"/>
    <n v="6"/>
    <x v="1"/>
    <x v="1"/>
  </r>
  <r>
    <n v="59"/>
    <n v="6006"/>
    <n v="6006"/>
    <s v="Syrtis Major"/>
    <x v="94"/>
    <s v="0.43S, 61.64E"/>
    <n v="2064"/>
    <n v="2066"/>
    <n v="2"/>
    <x v="0"/>
    <x v="1"/>
  </r>
  <r>
    <n v="19"/>
    <n v="2880"/>
    <n v="2880"/>
    <s v="Thaumasia"/>
    <x v="44"/>
    <s v="39.82S, 96.42W"/>
    <n v="2059"/>
    <n v="2064"/>
    <n v="5"/>
    <x v="1"/>
    <x v="1"/>
  </r>
  <r>
    <n v="181"/>
    <n v="41937"/>
    <n v="0"/>
    <s v="Mare Boreum"/>
    <x v="7"/>
    <s v="53.29N, 45.78W"/>
    <n v="2053"/>
    <n v="2054"/>
    <n v="1"/>
    <x v="0"/>
    <x v="0"/>
  </r>
  <r>
    <n v="41"/>
    <n v="7752"/>
    <n v="7752"/>
    <s v="Phoenicis Lacus"/>
    <x v="34"/>
    <s v="16.90S, 101.43W"/>
    <n v="2060"/>
    <n v="2062"/>
    <n v="2"/>
    <x v="1"/>
    <x v="1"/>
  </r>
  <r>
    <n v="75"/>
    <n v="2599"/>
    <n v="2599"/>
    <s v="Amazonis"/>
    <x v="70"/>
    <s v="5.85N, 156.58W"/>
    <n v="2061"/>
    <n v="2063"/>
    <n v="2"/>
    <x v="0"/>
    <x v="0"/>
  </r>
  <r>
    <n v="63"/>
    <n v="1138"/>
    <n v="1138"/>
    <s v="Syrtis Major"/>
    <x v="18"/>
    <s v="4.88N, 63.43E"/>
    <n v="2051"/>
    <n v="2054"/>
    <n v="3"/>
    <x v="0"/>
    <x v="0"/>
  </r>
  <r>
    <n v="702"/>
    <n v="2599"/>
    <n v="0"/>
    <s v="Mare Australe"/>
    <x v="10"/>
    <s v="59.92S, 179.01W"/>
    <n v="2062"/>
    <n v="2067"/>
    <n v="5"/>
    <x v="1"/>
    <x v="1"/>
  </r>
  <r>
    <n v="631"/>
    <n v="4398"/>
    <n v="0"/>
    <s v="Arabia"/>
    <x v="38"/>
    <s v="34.38N, 12.41E"/>
    <n v="2070"/>
    <n v="2074"/>
    <n v="4"/>
    <x v="0"/>
    <x v="0"/>
  </r>
  <r>
    <n v="48"/>
    <n v="13054"/>
    <n v="13054"/>
    <s v="Coprates"/>
    <x v="20"/>
    <s v="35.35S, 72.67W"/>
    <n v="2067"/>
    <n v="2073"/>
    <n v="6"/>
    <x v="1"/>
    <x v="1"/>
  </r>
  <r>
    <n v="416"/>
    <n v="1920"/>
    <n v="0"/>
    <s v="Amenthes"/>
    <x v="56"/>
    <s v="14.31N, 112.28E"/>
    <n v="2065"/>
    <n v="2069"/>
    <n v="4"/>
    <x v="0"/>
    <x v="0"/>
  </r>
  <r>
    <n v="36"/>
    <n v="629"/>
    <n v="629"/>
    <s v="Argyre"/>
    <x v="61"/>
    <s v="17.63S, 13.01W"/>
    <n v="2054"/>
    <n v="2059"/>
    <n v="5"/>
    <x v="1"/>
    <x v="1"/>
  </r>
  <r>
    <n v="43"/>
    <n v="3313"/>
    <n v="3313"/>
    <s v="Argyre"/>
    <x v="16"/>
    <s v="23.79S, 56.97W"/>
    <n v="2054"/>
    <n v="2058"/>
    <n v="4"/>
    <x v="1"/>
    <x v="1"/>
  </r>
  <r>
    <n v="22"/>
    <n v="883"/>
    <n v="883"/>
    <s v="Argyre"/>
    <x v="16"/>
    <s v="23.79S, 56.97W"/>
    <n v="2054"/>
    <n v="2058"/>
    <n v="4"/>
    <x v="1"/>
    <x v="1"/>
  </r>
  <r>
    <n v="15"/>
    <n v="5812"/>
    <n v="5812"/>
    <s v="Hellas"/>
    <x v="57"/>
    <s v="41.83S, 120.38E"/>
    <n v="2068"/>
    <n v="2069"/>
    <n v="1"/>
    <x v="1"/>
    <x v="1"/>
  </r>
  <r>
    <n v="142"/>
    <n v="3612"/>
    <n v="0"/>
    <s v="Mare Acidalium"/>
    <x v="7"/>
    <s v="53.29N, 45.78W"/>
    <n v="2053"/>
    <n v="2055"/>
    <n v="2"/>
    <x v="0"/>
    <x v="0"/>
  </r>
  <r>
    <n v="39"/>
    <n v="84631"/>
    <n v="84631"/>
    <s v="Mare Boreum"/>
    <x v="77"/>
    <s v="79.27N, 111.64W"/>
    <n v="2062"/>
    <n v="2065"/>
    <n v="3"/>
    <x v="0"/>
    <x v="0"/>
  </r>
  <r>
    <n v="212"/>
    <n v="1920"/>
    <n v="0"/>
    <s v="Amenthes"/>
    <x v="56"/>
    <s v="14.31N, 112.28E"/>
    <n v="2065"/>
    <n v="2068"/>
    <n v="3"/>
    <x v="0"/>
    <x v="0"/>
  </r>
  <r>
    <n v="169"/>
    <n v="4235"/>
    <n v="0"/>
    <s v="Thaumasia"/>
    <x v="20"/>
    <s v="35.35S, 72.67W"/>
    <n v="2067"/>
    <n v="2068"/>
    <n v="1"/>
    <x v="1"/>
    <x v="1"/>
  </r>
  <r>
    <n v="113"/>
    <n v="4076"/>
    <n v="0"/>
    <s v="Mare Acidalium"/>
    <x v="7"/>
    <s v="53.29N, 45.78W"/>
    <n v="2053"/>
    <n v="2054"/>
    <n v="1"/>
    <x v="0"/>
    <x v="0"/>
  </r>
  <r>
    <n v="212"/>
    <n v="2324"/>
    <n v="0"/>
    <s v="Eridania"/>
    <x v="83"/>
    <s v="32.13S, 131.87E"/>
    <n v="2053"/>
    <n v="2054"/>
    <n v="1"/>
    <x v="1"/>
    <x v="1"/>
  </r>
  <r>
    <n v="37"/>
    <n v="6832"/>
    <n v="6832"/>
    <s v="Hellas"/>
    <x v="53"/>
    <s v="28.90S, 98.55E"/>
    <n v="2073"/>
    <n v="2074"/>
    <n v="1"/>
    <x v="1"/>
    <x v="1"/>
  </r>
  <r>
    <n v="15"/>
    <n v="6205"/>
    <n v="6205"/>
    <s v="Hellas"/>
    <x v="25"/>
    <s v="48.64S, 67.03E"/>
    <n v="2067"/>
    <n v="2067"/>
    <n v="0"/>
    <x v="1"/>
    <x v="1"/>
  </r>
  <r>
    <n v="277"/>
    <n v="3461"/>
    <n v="0"/>
    <s v="Oxia Palus"/>
    <x v="1"/>
    <s v="27.30N, 17.48W"/>
    <n v="2065"/>
    <n v="2076"/>
    <n v="11"/>
    <x v="0"/>
    <x v="0"/>
  </r>
  <r>
    <n v="20"/>
    <n v="3612"/>
    <n v="3612"/>
    <s v="Margaritifer Sinus"/>
    <x v="42"/>
    <s v="43.20S, 21.89W"/>
    <n v="2051"/>
    <n v="2058"/>
    <n v="7"/>
    <x v="1"/>
    <x v="1"/>
  </r>
  <r>
    <n v="29"/>
    <n v="4563"/>
    <n v="4563"/>
    <s v="Cebrenia"/>
    <x v="12"/>
    <s v="27.80N, 160.30E"/>
    <n v="2063"/>
    <n v="2066"/>
    <n v="3"/>
    <x v="0"/>
    <x v="0"/>
  </r>
  <r>
    <n v="572"/>
    <n v="14025"/>
    <n v="0"/>
    <s v="Coprates"/>
    <x v="74"/>
    <s v="29.82S, 66.01W"/>
    <n v="2068"/>
    <n v="2069"/>
    <n v="1"/>
    <x v="1"/>
    <x v="1"/>
  </r>
  <r>
    <n v="32"/>
    <n v="7752"/>
    <n v="7752"/>
    <s v="Mare Boreum"/>
    <x v="73"/>
    <s v="77.71N, 179.82E"/>
    <n v="2067"/>
    <n v="2068"/>
    <n v="1"/>
    <x v="0"/>
    <x v="0"/>
  </r>
  <r>
    <n v="188"/>
    <n v="16330"/>
    <n v="0"/>
    <s v="Cebrenia"/>
    <x v="12"/>
    <s v="27.80N, 160.30E"/>
    <n v="2063"/>
    <n v="2068"/>
    <n v="5"/>
    <x v="0"/>
    <x v="0"/>
  </r>
  <r>
    <n v="204"/>
    <n v="5812"/>
    <n v="0"/>
    <s v="Casius"/>
    <x v="60"/>
    <s v="56.07N, 79.63E"/>
    <n v="2069"/>
    <n v="2072"/>
    <n v="3"/>
    <x v="0"/>
    <x v="0"/>
  </r>
  <r>
    <n v="163"/>
    <n v="883"/>
    <n v="0"/>
    <s v="Amenthes"/>
    <x v="56"/>
    <s v="14.31N, 112.28E"/>
    <n v="2065"/>
    <n v="2068"/>
    <n v="3"/>
    <x v="0"/>
    <x v="0"/>
  </r>
  <r>
    <n v="41"/>
    <n v="1920"/>
    <n v="1920"/>
    <s v="Cebrenia"/>
    <x v="19"/>
    <s v="37.14N, 148.66E"/>
    <n v="2066"/>
    <n v="2070"/>
    <n v="4"/>
    <x v="0"/>
    <x v="0"/>
  </r>
  <r>
    <n v="93"/>
    <n v="3612"/>
    <n v="3612"/>
    <s v="Hellas"/>
    <x v="45"/>
    <s v="43.21S, 109.99E"/>
    <n v="2071"/>
    <n v="2076"/>
    <n v="5"/>
    <x v="1"/>
    <x v="1"/>
  </r>
  <r>
    <n v="37"/>
    <n v="9985"/>
    <n v="9985"/>
    <s v="Elysium"/>
    <x v="23"/>
    <s v="17.54N, 149.60E"/>
    <n v="2067"/>
    <n v="2068"/>
    <n v="1"/>
    <x v="0"/>
    <x v="0"/>
  </r>
  <r>
    <n v="41"/>
    <n v="14551"/>
    <n v="14551"/>
    <s v="Coprates"/>
    <x v="74"/>
    <s v="29.82S, 66.01W"/>
    <n v="2068"/>
    <n v="2069"/>
    <n v="1"/>
    <x v="1"/>
    <x v="1"/>
  </r>
  <r>
    <n v="106"/>
    <n v="18486"/>
    <n v="0"/>
    <s v="Thaumasia"/>
    <x v="16"/>
    <s v="23.79S, 56.97W"/>
    <n v="2054"/>
    <n v="2058"/>
    <n v="4"/>
    <x v="1"/>
    <x v="1"/>
  </r>
  <r>
    <n v="307"/>
    <n v="756"/>
    <n v="0"/>
    <s v="Mare Australe"/>
    <x v="62"/>
    <s v="59.42S, 15.97W"/>
    <n v="2055"/>
    <n v="2057"/>
    <n v="2"/>
    <x v="1"/>
    <x v="1"/>
  </r>
  <r>
    <n v="152"/>
    <n v="1526"/>
    <n v="0"/>
    <s v="Hellas"/>
    <x v="53"/>
    <s v="28.90S, 98.55E"/>
    <n v="2073"/>
    <n v="2075"/>
    <n v="2"/>
    <x v="1"/>
    <x v="1"/>
  </r>
  <r>
    <n v="344"/>
    <n v="3313"/>
    <n v="0"/>
    <s v="Argyre"/>
    <x v="61"/>
    <s v="17.63S, 13.01W"/>
    <n v="2054"/>
    <n v="2055"/>
    <n v="1"/>
    <x v="1"/>
    <x v="1"/>
  </r>
  <r>
    <n v="252"/>
    <n v="11011"/>
    <n v="0"/>
    <s v="Phoenicis Lacus"/>
    <x v="44"/>
    <s v="39.82S, 96.42W"/>
    <n v="2059"/>
    <n v="2065"/>
    <n v="6"/>
    <x v="1"/>
    <x v="1"/>
  </r>
  <r>
    <n v="117"/>
    <n v="4235"/>
    <n v="0"/>
    <s v="Thaumasia"/>
    <x v="44"/>
    <s v="39.82S, 96.42W"/>
    <n v="2059"/>
    <n v="2066"/>
    <n v="7"/>
    <x v="1"/>
    <x v="1"/>
  </r>
  <r>
    <n v="152"/>
    <n v="4398"/>
    <n v="0"/>
    <s v="Sinus Sabaeus"/>
    <x v="11"/>
    <s v="5.89N, 39.91E"/>
    <n v="2053"/>
    <n v="2054"/>
    <n v="1"/>
    <x v="1"/>
    <x v="0"/>
  </r>
  <r>
    <n v="41"/>
    <n v="17718"/>
    <n v="17718"/>
    <s v="Mare Australe"/>
    <x v="54"/>
    <s v="65.07S, 96.09W"/>
    <n v="2072"/>
    <n v="2075"/>
    <n v="3"/>
    <x v="1"/>
    <x v="1"/>
  </r>
  <r>
    <n v="67"/>
    <n v="10313"/>
    <n v="10313"/>
    <s v="Mare Boreum"/>
    <x v="29"/>
    <s v="75.84N, 122.24E"/>
    <n v="2071"/>
    <n v="2076"/>
    <n v="5"/>
    <x v="0"/>
    <x v="0"/>
  </r>
  <r>
    <n v="109"/>
    <n v="2324"/>
    <n v="0"/>
    <s v="Cebrenia"/>
    <x v="78"/>
    <s v="60.72N, 122.46E"/>
    <n v="2052"/>
    <n v="2054"/>
    <n v="2"/>
    <x v="0"/>
    <x v="0"/>
  </r>
  <r>
    <n v="252"/>
    <n v="2461"/>
    <n v="0"/>
    <s v="Memnonia"/>
    <x v="70"/>
    <s v="5.85N, 156.58W"/>
    <n v="2061"/>
    <n v="2062"/>
    <n v="1"/>
    <x v="1"/>
    <x v="0"/>
  </r>
  <r>
    <n v="1270"/>
    <n v="29243"/>
    <n v="0"/>
    <s v="Mare Boreum"/>
    <x v="14"/>
    <s v="66.19N, 33.82E"/>
    <n v="2063"/>
    <n v="2067"/>
    <n v="4"/>
    <x v="0"/>
    <x v="0"/>
  </r>
  <r>
    <n v="96"/>
    <n v="6832"/>
    <n v="6832"/>
    <s v="Arcadia"/>
    <x v="97"/>
    <s v="40.73N, 101.92W"/>
    <n v="2066"/>
    <n v="2067"/>
    <n v="1"/>
    <x v="0"/>
    <x v="0"/>
  </r>
  <r>
    <n v="157"/>
    <n v="15700"/>
    <n v="0"/>
    <s v="Argyre"/>
    <x v="42"/>
    <s v="43.20S, 21.89W"/>
    <n v="2051"/>
    <n v="2057"/>
    <n v="6"/>
    <x v="1"/>
    <x v="1"/>
  </r>
  <r>
    <n v="175"/>
    <n v="13527"/>
    <n v="0"/>
    <s v="Mare Boreum"/>
    <x v="73"/>
    <s v="77.71N, 179.82E"/>
    <n v="2067"/>
    <n v="2068"/>
    <n v="1"/>
    <x v="0"/>
    <x v="0"/>
  </r>
  <r>
    <n v="109"/>
    <n v="4563"/>
    <n v="0"/>
    <s v="Tharsis"/>
    <x v="55"/>
    <s v="9.63N, 121.52W"/>
    <n v="2065"/>
    <n v="2070"/>
    <n v="5"/>
    <x v="0"/>
    <x v="0"/>
  </r>
  <r>
    <n v="67"/>
    <n v="20205"/>
    <n v="20205"/>
    <s v="Thaumasia"/>
    <x v="50"/>
    <s v="29.49S, 118.42W"/>
    <n v="2071"/>
    <n v="2072"/>
    <n v="1"/>
    <x v="1"/>
    <x v="1"/>
  </r>
  <r>
    <n v="37"/>
    <n v="4731"/>
    <n v="4731"/>
    <s v="Eridania"/>
    <x v="83"/>
    <s v="32.13S, 131.87E"/>
    <n v="2053"/>
    <n v="2055"/>
    <n v="2"/>
    <x v="1"/>
    <x v="1"/>
  </r>
  <r>
    <n v="30"/>
    <n v="101649"/>
    <n v="101649"/>
    <s v="Mare Boreum"/>
    <x v="29"/>
    <s v="75.84N, 122.24E"/>
    <n v="2071"/>
    <n v="2077"/>
    <n v="6"/>
    <x v="0"/>
    <x v="0"/>
  </r>
  <r>
    <n v="43"/>
    <n v="3919"/>
    <n v="3919"/>
    <s v="Memnonia"/>
    <x v="55"/>
    <s v="9.63N, 121.52W"/>
    <n v="2065"/>
    <n v="2067"/>
    <n v="2"/>
    <x v="1"/>
    <x v="0"/>
  </r>
  <r>
    <n v="344"/>
    <n v="3919"/>
    <n v="0"/>
    <s v="Hellas"/>
    <x v="45"/>
    <s v="43.21S, 109.99E"/>
    <n v="2071"/>
    <n v="2075"/>
    <n v="4"/>
    <x v="1"/>
    <x v="1"/>
  </r>
  <r>
    <n v="1270"/>
    <n v="20205"/>
    <n v="0"/>
    <s v="Mare Australe"/>
    <x v="17"/>
    <s v="63.27S, 66.46W"/>
    <n v="2058"/>
    <n v="2062"/>
    <n v="4"/>
    <x v="1"/>
    <x v="1"/>
  </r>
  <r>
    <n v="47"/>
    <n v="27536"/>
    <n v="27536"/>
    <s v="Eridania"/>
    <x v="45"/>
    <s v="43.21S, 109.99E"/>
    <n v="2071"/>
    <n v="2077"/>
    <n v="6"/>
    <x v="1"/>
    <x v="1"/>
  </r>
  <r>
    <n v="72"/>
    <n v="4563"/>
    <n v="4563"/>
    <s v="Argyre"/>
    <x v="13"/>
    <s v="68.17S, 21.83W"/>
    <n v="2069"/>
    <n v="2074"/>
    <n v="5"/>
    <x v="1"/>
    <x v="1"/>
  </r>
  <r>
    <n v="416"/>
    <n v="12178"/>
    <n v="0"/>
    <s v="Amenthes"/>
    <x v="9"/>
    <s v="11.90N, 119.49E"/>
    <n v="2050"/>
    <n v="2056"/>
    <n v="6"/>
    <x v="0"/>
    <x v="0"/>
  </r>
  <r>
    <n v="72"/>
    <n v="1920"/>
    <n v="1920"/>
    <s v="Noachis"/>
    <x v="40"/>
    <s v="48.99S, 67.17E"/>
    <n v="2054"/>
    <n v="2056"/>
    <n v="2"/>
    <x v="1"/>
    <x v="1"/>
  </r>
  <r>
    <n v="482"/>
    <n v="9670"/>
    <n v="0"/>
    <s v="Mare Australe"/>
    <x v="2"/>
    <s v="74.62S, 100.08E"/>
    <n v="2054"/>
    <n v="2056"/>
    <n v="2"/>
    <x v="1"/>
    <x v="1"/>
  </r>
  <r>
    <n v="24"/>
    <n v="1010"/>
    <n v="1010"/>
    <s v="Margaritifer Sinus"/>
    <x v="64"/>
    <s v="34.44S, 25.42W"/>
    <n v="2071"/>
    <n v="2073"/>
    <n v="2"/>
    <x v="1"/>
    <x v="1"/>
  </r>
  <r>
    <n v="133"/>
    <n v="31157"/>
    <n v="0"/>
    <s v="Casius"/>
    <x v="28"/>
    <s v="64.61N, 131.25E"/>
    <n v="2064"/>
    <n v="2068"/>
    <n v="4"/>
    <x v="0"/>
    <x v="0"/>
  </r>
  <r>
    <n v="80"/>
    <n v="3167"/>
    <n v="3167"/>
    <s v="Oxia Palus"/>
    <x v="67"/>
    <s v="18.71N, 17.14W"/>
    <n v="2053"/>
    <n v="2056"/>
    <n v="3"/>
    <x v="0"/>
    <x v="0"/>
  </r>
  <r>
    <n v="17"/>
    <n v="9670"/>
    <n v="9670"/>
    <s v="Argyre"/>
    <x v="16"/>
    <s v="23.79S, 56.97W"/>
    <n v="2054"/>
    <n v="2060"/>
    <n v="6"/>
    <x v="1"/>
    <x v="1"/>
  </r>
  <r>
    <n v="221"/>
    <n v="27536"/>
    <n v="0"/>
    <s v="Noachis"/>
    <x v="32"/>
    <s v="56.96S, 5.44W"/>
    <n v="2068"/>
    <n v="2070"/>
    <n v="2"/>
    <x v="1"/>
    <x v="1"/>
  </r>
  <r>
    <n v="120"/>
    <n v="16330"/>
    <n v="0"/>
    <s v="Cebrenia"/>
    <x v="19"/>
    <s v="37.14N, 148.66E"/>
    <n v="2066"/>
    <n v="2071"/>
    <n v="5"/>
    <x v="0"/>
    <x v="0"/>
  </r>
  <r>
    <n v="221"/>
    <n v="3313"/>
    <n v="0"/>
    <s v="Oxia Palus"/>
    <x v="1"/>
    <s v="27.30N, 17.48W"/>
    <n v="2065"/>
    <n v="2074"/>
    <n v="9"/>
    <x v="0"/>
    <x v="0"/>
  </r>
  <r>
    <n v="365"/>
    <n v="33322"/>
    <n v="0"/>
    <s v="Thaumasia"/>
    <x v="99"/>
    <s v="44.72S, 102.07W"/>
    <n v="2067"/>
    <n v="2068"/>
    <n v="1"/>
    <x v="1"/>
    <x v="1"/>
  </r>
  <r>
    <n v="57"/>
    <n v="8255"/>
    <n v="8255"/>
    <s v="Cebrenia"/>
    <x v="3"/>
    <s v="47.43N, 160.74E"/>
    <n v="2056"/>
    <n v="2059"/>
    <n v="3"/>
    <x v="0"/>
    <x v="0"/>
  </r>
  <r>
    <n v="277"/>
    <n v="1920"/>
    <n v="0"/>
    <s v="Amenthes"/>
    <x v="8"/>
    <s v="18.24N, 120.68E"/>
    <n v="2073"/>
    <n v="2074"/>
    <n v="1"/>
    <x v="0"/>
    <x v="0"/>
  </r>
  <r>
    <n v="77"/>
    <n v="4563"/>
    <n v="4563"/>
    <s v="Thaumasia"/>
    <x v="44"/>
    <s v="39.82S, 96.42W"/>
    <n v="2059"/>
    <n v="2065"/>
    <n v="6"/>
    <x v="1"/>
    <x v="1"/>
  </r>
  <r>
    <n v="82"/>
    <n v="29243"/>
    <n v="29243"/>
    <s v="Mare Australe"/>
    <x v="75"/>
    <s v="48.97S, 86.32E"/>
    <n v="2070"/>
    <n v="2071"/>
    <n v="1"/>
    <x v="1"/>
    <x v="1"/>
  </r>
  <r>
    <n v="57"/>
    <n v="11011"/>
    <n v="11011"/>
    <s v="Casius"/>
    <x v="60"/>
    <s v="56.07N, 79.63E"/>
    <n v="2069"/>
    <n v="2070"/>
    <n v="1"/>
    <x v="0"/>
    <x v="0"/>
  </r>
  <r>
    <n v="631"/>
    <n v="4076"/>
    <n v="0"/>
    <s v="Cebrenia"/>
    <x v="12"/>
    <s v="27.80N, 160.30E"/>
    <n v="2063"/>
    <n v="2071"/>
    <n v="8"/>
    <x v="0"/>
    <x v="0"/>
  </r>
  <r>
    <n v="34"/>
    <n v="6832"/>
    <n v="6832"/>
    <s v="Arcadia"/>
    <x v="31"/>
    <s v="66.67N, 93.37W"/>
    <n v="2059"/>
    <n v="2061"/>
    <n v="2"/>
    <x v="0"/>
    <x v="0"/>
  </r>
  <r>
    <n v="113"/>
    <n v="756"/>
    <n v="0"/>
    <s v="Margaritifer Sinus"/>
    <x v="42"/>
    <s v="43.20S, 21.89W"/>
    <n v="2051"/>
    <n v="2054"/>
    <n v="3"/>
    <x v="1"/>
    <x v="1"/>
  </r>
  <r>
    <n v="631"/>
    <n v="12178"/>
    <n v="0"/>
    <s v="Syrtis Major"/>
    <x v="0"/>
    <s v="21.27N, 90.13E"/>
    <n v="2054"/>
    <n v="2062"/>
    <n v="8"/>
    <x v="0"/>
    <x v="0"/>
  </r>
  <r>
    <n v="45"/>
    <n v="17000"/>
    <n v="17000"/>
    <s v="Mare Boreum"/>
    <x v="28"/>
    <s v="64.61N, 131.25E"/>
    <n v="2064"/>
    <n v="2069"/>
    <n v="5"/>
    <x v="0"/>
    <x v="0"/>
  </r>
  <r>
    <n v="447"/>
    <n v="10654"/>
    <n v="0"/>
    <s v="Amenthes"/>
    <x v="19"/>
    <s v="37.14N, 148.66E"/>
    <n v="2066"/>
    <n v="2072"/>
    <n v="6"/>
    <x v="0"/>
    <x v="0"/>
  </r>
  <r>
    <n v="109"/>
    <n v="3461"/>
    <n v="0"/>
    <s v="Amenthes"/>
    <x v="19"/>
    <s v="37.14N, 148.66E"/>
    <n v="2066"/>
    <n v="2071"/>
    <n v="5"/>
    <x v="0"/>
    <x v="0"/>
  </r>
  <r>
    <n v="128"/>
    <n v="7052"/>
    <n v="0"/>
    <s v="Diacria"/>
    <x v="63"/>
    <s v="47.84N, 169.44E"/>
    <n v="2072"/>
    <n v="2075"/>
    <n v="3"/>
    <x v="0"/>
    <x v="0"/>
  </r>
  <r>
    <n v="196"/>
    <n v="2324"/>
    <n v="0"/>
    <s v="Tharsis"/>
    <x v="55"/>
    <s v="9.63N, 121.52W"/>
    <n v="2065"/>
    <n v="2069"/>
    <n v="4"/>
    <x v="0"/>
    <x v="0"/>
  </r>
  <r>
    <n v="70"/>
    <n v="1138"/>
    <n v="1138"/>
    <s v="Syrtis Major"/>
    <x v="0"/>
    <s v="21.27N, 90.13E"/>
    <n v="2054"/>
    <n v="2058"/>
    <n v="4"/>
    <x v="0"/>
    <x v="0"/>
  </r>
  <r>
    <n v="27"/>
    <n v="24621"/>
    <n v="24621"/>
    <s v="Argyre"/>
    <x v="16"/>
    <s v="23.79S, 56.97W"/>
    <n v="2054"/>
    <n v="2055"/>
    <n v="1"/>
    <x v="1"/>
    <x v="1"/>
  </r>
  <r>
    <n v="39"/>
    <n v="8255"/>
    <n v="8255"/>
    <s v="Phoenicis Lacus"/>
    <x v="44"/>
    <s v="39.82S, 96.42W"/>
    <n v="2059"/>
    <n v="2063"/>
    <n v="4"/>
    <x v="1"/>
    <x v="1"/>
  </r>
  <r>
    <n v="147"/>
    <n v="19313"/>
    <n v="0"/>
    <s v="Argyre"/>
    <x v="42"/>
    <s v="43.20S, 21.89W"/>
    <n v="2051"/>
    <n v="2052"/>
    <n v="1"/>
    <x v="1"/>
    <x v="1"/>
  </r>
  <r>
    <n v="80"/>
    <n v="1010"/>
    <n v="1010"/>
    <s v="Mare Boreum"/>
    <x v="80"/>
    <s v="75.27N, 138.32W"/>
    <n v="2073"/>
    <n v="2074"/>
    <n v="1"/>
    <x v="0"/>
    <x v="0"/>
  </r>
  <r>
    <n v="88"/>
    <n v="15700"/>
    <n v="15700"/>
    <s v="Mare Australe"/>
    <x v="17"/>
    <s v="63.27S, 66.46W"/>
    <n v="2058"/>
    <n v="2061"/>
    <n v="3"/>
    <x v="1"/>
    <x v="1"/>
  </r>
  <r>
    <n v="157"/>
    <n v="1788"/>
    <n v="0"/>
    <s v="Cebrenia"/>
    <x v="19"/>
    <s v="37.14N, 148.66E"/>
    <n v="2066"/>
    <n v="2072"/>
    <n v="6"/>
    <x v="0"/>
    <x v="0"/>
  </r>
  <r>
    <n v="109"/>
    <n v="1788"/>
    <n v="0"/>
    <s v="Mare Australe"/>
    <x v="2"/>
    <s v="74.62S, 100.08E"/>
    <n v="2054"/>
    <n v="2061"/>
    <n v="7"/>
    <x v="1"/>
    <x v="1"/>
  </r>
  <r>
    <n v="30"/>
    <n v="50510"/>
    <n v="50510"/>
    <s v="Thaumasia"/>
    <x v="20"/>
    <s v="35.35S, 72.67W"/>
    <n v="2067"/>
    <n v="2072"/>
    <n v="5"/>
    <x v="1"/>
    <x v="1"/>
  </r>
  <r>
    <n v="264"/>
    <n v="11382"/>
    <n v="0"/>
    <s v="Phaethontis"/>
    <x v="96"/>
    <s v="33.52S, 162.36W"/>
    <n v="2053"/>
    <n v="2055"/>
    <n v="2"/>
    <x v="1"/>
    <x v="1"/>
  </r>
  <r>
    <n v="572"/>
    <n v="6409"/>
    <n v="0"/>
    <s v="Phoenicis Lacus"/>
    <x v="50"/>
    <s v="29.49S, 118.42W"/>
    <n v="2071"/>
    <n v="2075"/>
    <n v="4"/>
    <x v="1"/>
    <x v="1"/>
  </r>
  <r>
    <n v="212"/>
    <n v="15109"/>
    <n v="0"/>
    <s v="Cebrenia"/>
    <x v="19"/>
    <s v="37.14N, 148.66E"/>
    <n v="2066"/>
    <n v="2069"/>
    <n v="3"/>
    <x v="0"/>
    <x v="0"/>
  </r>
  <r>
    <n v="120"/>
    <n v="1526"/>
    <n v="0"/>
    <s v="Iapygia"/>
    <x v="94"/>
    <s v="0.43S, 61.64E"/>
    <n v="2064"/>
    <n v="2066"/>
    <n v="2"/>
    <x v="1"/>
    <x v="1"/>
  </r>
  <r>
    <n v="109"/>
    <n v="3313"/>
    <n v="0"/>
    <s v="Eridania"/>
    <x v="51"/>
    <s v="25.21S, 169.35E"/>
    <n v="2055"/>
    <n v="2057"/>
    <n v="2"/>
    <x v="1"/>
    <x v="1"/>
  </r>
  <r>
    <n v="133"/>
    <n v="7752"/>
    <n v="0"/>
    <s v="Thaumasia"/>
    <x v="48"/>
    <s v="69.31S, 68.72W"/>
    <n v="2071"/>
    <n v="2073"/>
    <n v="2"/>
    <x v="1"/>
    <x v="1"/>
  </r>
  <r>
    <n v="80"/>
    <n v="1788"/>
    <n v="1788"/>
    <s v="Phaethontis"/>
    <x v="71"/>
    <s v="61.39S, 157.42W"/>
    <n v="2070"/>
    <n v="2074"/>
    <n v="4"/>
    <x v="1"/>
    <x v="1"/>
  </r>
  <r>
    <n v="15"/>
    <n v="5436"/>
    <n v="5436"/>
    <s v="Cebrenia"/>
    <x v="63"/>
    <s v="47.84N, 169.44E"/>
    <n v="2072"/>
    <n v="2076"/>
    <n v="4"/>
    <x v="0"/>
    <x v="0"/>
  </r>
  <r>
    <n v="52"/>
    <n v="1656"/>
    <n v="1656"/>
    <s v="Amenthes"/>
    <x v="47"/>
    <s v="6.43S, 95.96E"/>
    <n v="2070"/>
    <n v="2071"/>
    <n v="1"/>
    <x v="0"/>
    <x v="1"/>
  </r>
  <r>
    <n v="54"/>
    <n v="6618"/>
    <n v="6618"/>
    <s v="Eridania"/>
    <x v="51"/>
    <s v="25.21S, 169.35E"/>
    <n v="2055"/>
    <n v="2058"/>
    <n v="3"/>
    <x v="1"/>
    <x v="1"/>
  </r>
  <r>
    <n v="241"/>
    <n v="6409"/>
    <n v="0"/>
    <s v="Aeolis"/>
    <x v="51"/>
    <s v="25.21S, 169.35E"/>
    <n v="2055"/>
    <n v="2060"/>
    <n v="5"/>
    <x v="1"/>
    <x v="1"/>
  </r>
  <r>
    <n v="75"/>
    <n v="5076"/>
    <n v="5076"/>
    <s v="Margaritifer Sinus"/>
    <x v="64"/>
    <s v="34.44S, 25.42W"/>
    <n v="2071"/>
    <n v="2072"/>
    <n v="1"/>
    <x v="1"/>
    <x v="1"/>
  </r>
  <r>
    <n v="344"/>
    <n v="101649"/>
    <n v="0"/>
    <s v="Hellas"/>
    <x v="45"/>
    <s v="43.21S, 109.99E"/>
    <n v="2071"/>
    <n v="2074"/>
    <n v="3"/>
    <x v="1"/>
    <x v="1"/>
  </r>
  <r>
    <n v="75"/>
    <n v="5076"/>
    <n v="5076"/>
    <s v="Amenthes"/>
    <x v="19"/>
    <s v="37.14N, 148.66E"/>
    <n v="2066"/>
    <n v="2072"/>
    <n v="6"/>
    <x v="0"/>
    <x v="0"/>
  </r>
  <r>
    <n v="61"/>
    <n v="33322"/>
    <n v="33322"/>
    <s v="Phaethontis"/>
    <x v="84"/>
    <s v="58.80S, 113.46W"/>
    <n v="2065"/>
    <n v="2068"/>
    <n v="3"/>
    <x v="1"/>
    <x v="1"/>
  </r>
  <r>
    <n v="241"/>
    <n v="4902"/>
    <n v="0"/>
    <s v="Cebrenia"/>
    <x v="29"/>
    <s v="75.84N, 122.24E"/>
    <n v="2071"/>
    <n v="2074"/>
    <n v="3"/>
    <x v="0"/>
    <x v="0"/>
  </r>
  <r>
    <n v="22"/>
    <n v="45837"/>
    <n v="45837"/>
    <s v="Phaethontis"/>
    <x v="50"/>
    <s v="29.49S, 118.42W"/>
    <n v="2071"/>
    <n v="2073"/>
    <n v="2"/>
    <x v="1"/>
    <x v="1"/>
  </r>
  <r>
    <n v="137"/>
    <n v="7512"/>
    <n v="0"/>
    <s v="Mare Australe"/>
    <x v="48"/>
    <s v="69.31S, 68.72W"/>
    <n v="2071"/>
    <n v="2072"/>
    <n v="1"/>
    <x v="1"/>
    <x v="1"/>
  </r>
  <r>
    <n v="27"/>
    <n v="1010"/>
    <n v="1010"/>
    <s v="Elysium"/>
    <x v="12"/>
    <s v="27.80N, 160.30E"/>
    <n v="2063"/>
    <n v="2064"/>
    <n v="1"/>
    <x v="0"/>
    <x v="0"/>
  </r>
  <r>
    <n v="221"/>
    <n v="1138"/>
    <n v="0"/>
    <s v="Elysium"/>
    <x v="23"/>
    <s v="17.54N, 149.60E"/>
    <n v="2067"/>
    <n v="2069"/>
    <n v="2"/>
    <x v="0"/>
    <x v="0"/>
  </r>
  <r>
    <n v="175"/>
    <n v="2188"/>
    <n v="0"/>
    <s v="Amenthes"/>
    <x v="9"/>
    <s v="11.90N, 119.49E"/>
    <n v="2050"/>
    <n v="2054"/>
    <n v="4"/>
    <x v="0"/>
    <x v="0"/>
  </r>
  <r>
    <n v="117"/>
    <n v="2461"/>
    <n v="0"/>
    <s v="Thaumasia"/>
    <x v="17"/>
    <s v="63.27S, 66.46W"/>
    <n v="2058"/>
    <n v="2059"/>
    <n v="1"/>
    <x v="1"/>
    <x v="1"/>
  </r>
  <r>
    <n v="9"/>
    <n v="2880"/>
    <n v="2880"/>
    <s v="Coprates"/>
    <x v="44"/>
    <s v="39.82S, 96.42W"/>
    <n v="2059"/>
    <n v="2062"/>
    <n v="3"/>
    <x v="1"/>
    <x v="1"/>
  </r>
  <r>
    <n v="48"/>
    <n v="2880"/>
    <n v="2880"/>
    <s v="Amazonis"/>
    <x v="91"/>
    <s v="2.95N, 160.52W"/>
    <n v="2073"/>
    <n v="2074"/>
    <n v="1"/>
    <x v="0"/>
    <x v="0"/>
  </r>
  <r>
    <n v="142"/>
    <n v="1920"/>
    <n v="0"/>
    <s v="Noachis"/>
    <x v="40"/>
    <s v="48.99S, 67.17E"/>
    <n v="2054"/>
    <n v="2059"/>
    <n v="5"/>
    <x v="1"/>
    <x v="1"/>
  </r>
  <r>
    <n v="204"/>
    <n v="63326"/>
    <n v="0"/>
    <s v="Argyre"/>
    <x v="24"/>
    <s v="47.77S, 28.62W"/>
    <n v="2069"/>
    <n v="2071"/>
    <n v="2"/>
    <x v="1"/>
    <x v="1"/>
  </r>
  <r>
    <n v="137"/>
    <n v="1138"/>
    <n v="0"/>
    <s v="Margaritifer Sinus"/>
    <x v="64"/>
    <s v="34.44S, 25.42W"/>
    <n v="2071"/>
    <n v="2072"/>
    <n v="1"/>
    <x v="1"/>
    <x v="1"/>
  </r>
  <r>
    <n v="791"/>
    <n v="24621"/>
    <n v="0"/>
    <s v="Arcadia"/>
    <x v="31"/>
    <s v="66.67N, 93.37W"/>
    <n v="2059"/>
    <n v="2061"/>
    <n v="2"/>
    <x v="0"/>
    <x v="0"/>
  </r>
  <r>
    <n v="32"/>
    <n v="2324"/>
    <n v="2324"/>
    <s v="Diacria"/>
    <x v="63"/>
    <s v="47.84N, 169.44E"/>
    <n v="2072"/>
    <n v="2079"/>
    <n v="7"/>
    <x v="0"/>
    <x v="0"/>
  </r>
  <r>
    <n v="7"/>
    <n v="629"/>
    <n v="629"/>
    <s v="Ismenius Lacus"/>
    <x v="38"/>
    <s v="34.38N, 12.41E"/>
    <n v="2070"/>
    <n v="2075"/>
    <n v="5"/>
    <x v="0"/>
    <x v="0"/>
  </r>
  <r>
    <n v="29"/>
    <n v="1526"/>
    <n v="1526"/>
    <s v="Coprates"/>
    <x v="74"/>
    <s v="29.82S, 66.01W"/>
    <n v="2068"/>
    <n v="2070"/>
    <n v="2"/>
    <x v="1"/>
    <x v="1"/>
  </r>
  <r>
    <n v="9"/>
    <n v="4731"/>
    <n v="4731"/>
    <s v="Mare Boreum"/>
    <x v="28"/>
    <s v="64.61N, 131.25E"/>
    <n v="2064"/>
    <n v="2066"/>
    <n v="2"/>
    <x v="0"/>
    <x v="0"/>
  </r>
  <r>
    <n v="72"/>
    <n v="6409"/>
    <n v="6409"/>
    <s v="Amenthes"/>
    <x v="0"/>
    <s v="21.27N, 90.13E"/>
    <n v="2054"/>
    <n v="2060"/>
    <n v="6"/>
    <x v="0"/>
    <x v="0"/>
  </r>
  <r>
    <n v="120"/>
    <n v="8255"/>
    <n v="0"/>
    <s v="Memnonia"/>
    <x v="55"/>
    <s v="9.63N, 121.52W"/>
    <n v="2065"/>
    <n v="2071"/>
    <n v="6"/>
    <x v="1"/>
    <x v="0"/>
  </r>
  <r>
    <n v="221"/>
    <n v="2461"/>
    <n v="0"/>
    <s v="Memnonia"/>
    <x v="96"/>
    <s v="33.52S, 162.36W"/>
    <n v="2053"/>
    <n v="2054"/>
    <n v="1"/>
    <x v="1"/>
    <x v="1"/>
  </r>
  <r>
    <n v="103"/>
    <n v="5436"/>
    <n v="0"/>
    <s v="Cebrenia"/>
    <x v="27"/>
    <s v="69.41N, 168.67E"/>
    <n v="2069"/>
    <n v="2074"/>
    <n v="5"/>
    <x v="0"/>
    <x v="0"/>
  </r>
  <r>
    <n v="109"/>
    <n v="38630"/>
    <n v="0"/>
    <s v="Arcadia"/>
    <x v="31"/>
    <s v="66.67N, 93.37W"/>
    <n v="2059"/>
    <n v="2063"/>
    <n v="4"/>
    <x v="0"/>
    <x v="0"/>
  </r>
  <r>
    <n v="72"/>
    <n v="6409"/>
    <n v="6409"/>
    <s v="Cebrenia"/>
    <x v="63"/>
    <s v="47.84N, 169.44E"/>
    <n v="2072"/>
    <n v="2076"/>
    <n v="4"/>
    <x v="0"/>
    <x v="0"/>
  </r>
  <r>
    <n v="325"/>
    <n v="1267"/>
    <n v="0"/>
    <s v="Amenthes"/>
    <x v="9"/>
    <s v="11.90N, 119.49E"/>
    <n v="2050"/>
    <n v="2051"/>
    <n v="1"/>
    <x v="0"/>
    <x v="0"/>
  </r>
  <r>
    <n v="163"/>
    <n v="8000"/>
    <n v="0"/>
    <s v="Hellas"/>
    <x v="25"/>
    <s v="48.64S, 67.03E"/>
    <n v="2067"/>
    <n v="2067"/>
    <n v="0"/>
    <x v="1"/>
    <x v="1"/>
  </r>
  <r>
    <n v="169"/>
    <n v="6832"/>
    <n v="0"/>
    <s v="Argyre"/>
    <x v="42"/>
    <s v="43.20S, 21.89W"/>
    <n v="2051"/>
    <n v="2056"/>
    <n v="5"/>
    <x v="1"/>
    <x v="1"/>
  </r>
  <r>
    <n v="67"/>
    <n v="1920"/>
    <n v="1920"/>
    <s v="Mare Boreum"/>
    <x v="14"/>
    <s v="66.19N, 33.82E"/>
    <n v="2063"/>
    <n v="2070"/>
    <n v="7"/>
    <x v="0"/>
    <x v="0"/>
  </r>
  <r>
    <n v="572"/>
    <n v="2188"/>
    <n v="0"/>
    <s v="Hellas"/>
    <x v="75"/>
    <s v="48.97S, 86.32E"/>
    <n v="2070"/>
    <n v="2073"/>
    <n v="3"/>
    <x v="1"/>
    <x v="1"/>
  </r>
  <r>
    <n v="67"/>
    <n v="5255"/>
    <n v="5255"/>
    <s v="Hellas"/>
    <x v="75"/>
    <s v="48.97S, 86.32E"/>
    <n v="2070"/>
    <n v="2075"/>
    <n v="5"/>
    <x v="1"/>
    <x v="1"/>
  </r>
  <r>
    <n v="572"/>
    <n v="5436"/>
    <n v="0"/>
    <s v="Arabia"/>
    <x v="82"/>
    <s v="17.28N, 7.12E"/>
    <n v="2071"/>
    <n v="2072"/>
    <n v="1"/>
    <x v="0"/>
    <x v="0"/>
  </r>
  <r>
    <n v="59"/>
    <n v="756"/>
    <n v="756"/>
    <s v="Memnonia"/>
    <x v="91"/>
    <s v="2.95N, 160.52W"/>
    <n v="2073"/>
    <n v="2074"/>
    <n v="1"/>
    <x v="1"/>
    <x v="0"/>
  </r>
  <r>
    <n v="524"/>
    <n v="6832"/>
    <n v="0"/>
    <s v="Mare Tyrrhenum"/>
    <x v="56"/>
    <s v="14.31N, 112.28E"/>
    <n v="2065"/>
    <n v="2067"/>
    <n v="2"/>
    <x v="1"/>
    <x v="0"/>
  </r>
  <r>
    <n v="77"/>
    <n v="7752"/>
    <n v="7752"/>
    <s v="Mare Boreum"/>
    <x v="88"/>
    <s v="80.24N, 27.18W"/>
    <n v="2069"/>
    <n v="2071"/>
    <n v="2"/>
    <x v="0"/>
    <x v="0"/>
  </r>
  <r>
    <n v="106"/>
    <n v="9670"/>
    <n v="0"/>
    <s v="Mare Boreum"/>
    <x v="27"/>
    <s v="69.41N, 168.67E"/>
    <n v="2069"/>
    <n v="2071"/>
    <n v="2"/>
    <x v="0"/>
    <x v="0"/>
  </r>
  <r>
    <n v="137"/>
    <n v="6618"/>
    <n v="0"/>
    <s v="Elysium"/>
    <x v="12"/>
    <s v="27.80N, 160.30E"/>
    <n v="2063"/>
    <n v="2071"/>
    <n v="8"/>
    <x v="0"/>
    <x v="0"/>
  </r>
  <r>
    <n v="1270"/>
    <n v="629"/>
    <n v="0"/>
    <s v="Amazonis"/>
    <x v="63"/>
    <s v="47.84N, 169.44E"/>
    <n v="2072"/>
    <n v="2080"/>
    <n v="8"/>
    <x v="0"/>
    <x v="0"/>
  </r>
  <r>
    <n v="212"/>
    <n v="5622"/>
    <n v="0"/>
    <s v="Phaethontis"/>
    <x v="10"/>
    <s v="59.92S, 179.01W"/>
    <n v="2062"/>
    <n v="2066"/>
    <n v="4"/>
    <x v="1"/>
    <x v="1"/>
  </r>
  <r>
    <n v="292"/>
    <n v="2324"/>
    <n v="0"/>
    <s v="Amenthes"/>
    <x v="23"/>
    <s v="17.54N, 149.60E"/>
    <n v="2067"/>
    <n v="2070"/>
    <n v="3"/>
    <x v="0"/>
    <x v="0"/>
  </r>
  <r>
    <n v="72"/>
    <n v="56210"/>
    <n v="56210"/>
    <s v="Argyre"/>
    <x v="13"/>
    <s v="68.17S, 21.83W"/>
    <n v="2069"/>
    <n v="2072"/>
    <n v="3"/>
    <x v="1"/>
    <x v="1"/>
  </r>
  <r>
    <n v="61"/>
    <n v="3612"/>
    <n v="3612"/>
    <s v="Mare Tyrrhenum"/>
    <x v="53"/>
    <s v="28.90S, 98.55E"/>
    <n v="2073"/>
    <n v="2075"/>
    <n v="2"/>
    <x v="1"/>
    <x v="1"/>
  </r>
  <r>
    <n v="365"/>
    <n v="17000"/>
    <n v="0"/>
    <s v="Iapygia"/>
    <x v="40"/>
    <s v="48.99S, 67.17E"/>
    <n v="2054"/>
    <n v="2056"/>
    <n v="2"/>
    <x v="1"/>
    <x v="1"/>
  </r>
  <r>
    <n v="103"/>
    <n v="1267"/>
    <n v="0"/>
    <s v="Hellas"/>
    <x v="2"/>
    <s v="74.62S, 100.08E"/>
    <n v="2054"/>
    <n v="2062"/>
    <n v="8"/>
    <x v="1"/>
    <x v="1"/>
  </r>
  <r>
    <n v="65"/>
    <n v="12605"/>
    <n v="12605"/>
    <s v="Mare Australe"/>
    <x v="2"/>
    <s v="74.62S, 100.08E"/>
    <n v="2054"/>
    <n v="2057"/>
    <n v="3"/>
    <x v="1"/>
    <x v="1"/>
  </r>
  <r>
    <n v="7"/>
    <n v="5076"/>
    <n v="5076"/>
    <s v="Hellas"/>
    <x v="75"/>
    <s v="48.97S, 86.32E"/>
    <n v="2070"/>
    <n v="2075"/>
    <n v="5"/>
    <x v="1"/>
    <x v="1"/>
  </r>
  <r>
    <n v="142"/>
    <n v="3461"/>
    <n v="0"/>
    <s v="Noachis"/>
    <x v="32"/>
    <s v="56.96S, 5.44W"/>
    <n v="2068"/>
    <n v="2069"/>
    <n v="1"/>
    <x v="1"/>
    <x v="1"/>
  </r>
  <r>
    <n v="65"/>
    <n v="3612"/>
    <n v="3612"/>
    <s v="Elysium"/>
    <x v="12"/>
    <s v="27.80N, 160.30E"/>
    <n v="2063"/>
    <n v="2065"/>
    <n v="2"/>
    <x v="0"/>
    <x v="0"/>
  </r>
  <r>
    <n v="85"/>
    <n v="10654"/>
    <n v="10654"/>
    <s v="Lunae Palus"/>
    <x v="41"/>
    <s v="8.80N, 79.73W"/>
    <n v="2067"/>
    <n v="2070"/>
    <n v="3"/>
    <x v="0"/>
    <x v="0"/>
  </r>
  <r>
    <n v="572"/>
    <n v="20205"/>
    <n v="0"/>
    <s v="Thaumasia"/>
    <x v="16"/>
    <s v="23.79S, 56.97W"/>
    <n v="2054"/>
    <n v="2062"/>
    <n v="8"/>
    <x v="1"/>
    <x v="1"/>
  </r>
  <r>
    <n v="72"/>
    <n v="1920"/>
    <n v="1920"/>
    <s v="Coprates"/>
    <x v="20"/>
    <s v="35.35S, 72.67W"/>
    <n v="2067"/>
    <n v="2070"/>
    <n v="3"/>
    <x v="1"/>
    <x v="1"/>
  </r>
  <r>
    <n v="231"/>
    <n v="35789"/>
    <n v="0"/>
    <s v="Ismenius Lacus"/>
    <x v="38"/>
    <s v="34.38N, 12.41E"/>
    <n v="2070"/>
    <n v="2073"/>
    <n v="3"/>
    <x v="0"/>
    <x v="0"/>
  </r>
  <r>
    <n v="82"/>
    <n v="1010"/>
    <n v="1010"/>
    <s v="Phaethontis"/>
    <x v="71"/>
    <s v="61.39S, 157.42W"/>
    <n v="2070"/>
    <n v="2073"/>
    <n v="3"/>
    <x v="1"/>
    <x v="1"/>
  </r>
  <r>
    <n v="142"/>
    <n v="72463"/>
    <n v="0"/>
    <s v="Phaethontis"/>
    <x v="72"/>
    <s v="65.99S, 161.89W"/>
    <n v="2072"/>
    <n v="2074"/>
    <n v="2"/>
    <x v="1"/>
    <x v="1"/>
  </r>
  <r>
    <n v="82"/>
    <n v="15109"/>
    <n v="15109"/>
    <s v="Cebrenia"/>
    <x v="19"/>
    <s v="37.14N, 148.66E"/>
    <n v="2066"/>
    <n v="2071"/>
    <n v="5"/>
    <x v="0"/>
    <x v="0"/>
  </r>
  <r>
    <n v="20"/>
    <n v="10654"/>
    <n v="10654"/>
    <s v="Mare Boreum"/>
    <x v="14"/>
    <s v="66.19N, 33.82E"/>
    <n v="2063"/>
    <n v="2068"/>
    <n v="5"/>
    <x v="0"/>
    <x v="0"/>
  </r>
  <r>
    <n v="85"/>
    <n v="2880"/>
    <n v="2880"/>
    <s v="Thaumasia"/>
    <x v="44"/>
    <s v="39.82S, 96.42W"/>
    <n v="2059"/>
    <n v="2062"/>
    <n v="3"/>
    <x v="1"/>
    <x v="1"/>
  </r>
  <r>
    <n v="77"/>
    <n v="5436"/>
    <n v="5436"/>
    <s v="Thaumasia"/>
    <x v="99"/>
    <s v="44.72S, 102.07W"/>
    <n v="2067"/>
    <n v="2069"/>
    <n v="2"/>
    <x v="1"/>
    <x v="1"/>
  </r>
  <r>
    <n v="70"/>
    <n v="9366"/>
    <n v="9366"/>
    <s v="Mare Boreum"/>
    <x v="60"/>
    <s v="56.07N, 79.63E"/>
    <n v="2069"/>
    <n v="2071"/>
    <n v="2"/>
    <x v="0"/>
    <x v="0"/>
  </r>
  <r>
    <n v="142"/>
    <n v="33322"/>
    <n v="0"/>
    <s v="Phaethontis"/>
    <x v="96"/>
    <s v="33.52S, 162.36W"/>
    <n v="2053"/>
    <n v="2055"/>
    <n v="2"/>
    <x v="1"/>
    <x v="1"/>
  </r>
  <r>
    <n v="416"/>
    <n v="8255"/>
    <n v="0"/>
    <s v="Thaumasia"/>
    <x v="20"/>
    <s v="35.35S, 72.67W"/>
    <n v="2067"/>
    <n v="2071"/>
    <n v="4"/>
    <x v="1"/>
    <x v="1"/>
  </r>
  <r>
    <n v="188"/>
    <n v="6205"/>
    <n v="0"/>
    <s v="Phoenicis Lacus"/>
    <x v="5"/>
    <s v="6.41S, 116.10W"/>
    <n v="2055"/>
    <n v="2058"/>
    <n v="3"/>
    <x v="1"/>
    <x v="1"/>
  </r>
  <r>
    <n v="109"/>
    <n v="1656"/>
    <n v="0"/>
    <s v="Noachis"/>
    <x v="22"/>
    <s v="57.37S, 25.45E"/>
    <n v="2053"/>
    <n v="2055"/>
    <n v="2"/>
    <x v="1"/>
    <x v="1"/>
  </r>
  <r>
    <n v="103"/>
    <n v="2880"/>
    <n v="0"/>
    <s v="Arabia"/>
    <x v="61"/>
    <s v="17.63S, 13.01W"/>
    <n v="2054"/>
    <n v="2059"/>
    <n v="5"/>
    <x v="0"/>
    <x v="1"/>
  </r>
  <r>
    <n v="120"/>
    <n v="9366"/>
    <n v="0"/>
    <s v="Aeolis"/>
    <x v="65"/>
    <s v="23.56S, 147.94E"/>
    <n v="2062"/>
    <n v="2063"/>
    <n v="1"/>
    <x v="1"/>
    <x v="1"/>
  </r>
  <r>
    <n v="61"/>
    <n v="4076"/>
    <n v="4076"/>
    <s v="Coprates"/>
    <x v="16"/>
    <s v="23.79S, 56.97W"/>
    <n v="2054"/>
    <n v="2060"/>
    <n v="6"/>
    <x v="1"/>
    <x v="1"/>
  </r>
  <r>
    <n v="85"/>
    <n v="56210"/>
    <n v="56210"/>
    <s v="Mare Boreum"/>
    <x v="88"/>
    <s v="80.24N, 27.18W"/>
    <n v="2069"/>
    <n v="2072"/>
    <n v="3"/>
    <x v="0"/>
    <x v="0"/>
  </r>
  <r>
    <n v="344"/>
    <n v="5076"/>
    <n v="0"/>
    <s v="Mare Boreum"/>
    <x v="36"/>
    <s v="77.71N, 148.53E"/>
    <n v="2052"/>
    <n v="2053"/>
    <n v="1"/>
    <x v="0"/>
    <x v="0"/>
  </r>
  <r>
    <n v="416"/>
    <n v="9074"/>
    <n v="0"/>
    <s v="Iapygia"/>
    <x v="94"/>
    <s v="0.43S, 61.64E"/>
    <n v="2064"/>
    <n v="2066"/>
    <n v="2"/>
    <x v="1"/>
    <x v="1"/>
  </r>
  <r>
    <n v="124"/>
    <n v="3919"/>
    <n v="0"/>
    <s v="Argyre"/>
    <x v="62"/>
    <s v="59.42S, 15.97W"/>
    <n v="2055"/>
    <n v="2057"/>
    <n v="2"/>
    <x v="1"/>
    <x v="1"/>
  </r>
  <r>
    <n v="54"/>
    <n v="1267"/>
    <n v="1267"/>
    <s v="Syrtis Major"/>
    <x v="11"/>
    <s v="5.89N, 39.91E"/>
    <n v="2053"/>
    <n v="2054"/>
    <n v="1"/>
    <x v="0"/>
    <x v="0"/>
  </r>
  <r>
    <n v="124"/>
    <n v="5436"/>
    <n v="0"/>
    <s v="Ismenius Lacus"/>
    <x v="14"/>
    <s v="66.19N, 33.82E"/>
    <n v="2063"/>
    <n v="2068"/>
    <n v="5"/>
    <x v="0"/>
    <x v="0"/>
  </r>
  <r>
    <n v="277"/>
    <n v="7752"/>
    <n v="0"/>
    <s v="Argyre"/>
    <x v="64"/>
    <s v="34.44S, 25.42W"/>
    <n v="2071"/>
    <n v="2073"/>
    <n v="2"/>
    <x v="1"/>
    <x v="1"/>
  </r>
  <r>
    <n v="169"/>
    <n v="24621"/>
    <n v="0"/>
    <s v="Mare Australe"/>
    <x v="2"/>
    <s v="74.62S, 100.08E"/>
    <n v="2054"/>
    <n v="2063"/>
    <n v="9"/>
    <x v="1"/>
    <x v="1"/>
  </r>
  <r>
    <n v="7"/>
    <n v="2739"/>
    <n v="2739"/>
    <s v="Argyre"/>
    <x v="42"/>
    <s v="43.20S, 21.89W"/>
    <n v="2051"/>
    <n v="2058"/>
    <n v="7"/>
    <x v="1"/>
    <x v="1"/>
  </r>
  <r>
    <n v="117"/>
    <n v="3461"/>
    <n v="0"/>
    <s v="Mare Acidalium"/>
    <x v="88"/>
    <s v="80.24N, 27.18W"/>
    <n v="2069"/>
    <n v="2071"/>
    <n v="2"/>
    <x v="0"/>
    <x v="0"/>
  </r>
  <r>
    <n v="47"/>
    <n v="50510"/>
    <n v="50510"/>
    <s v="Cebrenia"/>
    <x v="86"/>
    <s v="53.00N, 129.64E"/>
    <n v="2069"/>
    <n v="2071"/>
    <n v="2"/>
    <x v="0"/>
    <x v="0"/>
  </r>
  <r>
    <n v="791"/>
    <n v="2461"/>
    <n v="0"/>
    <s v="Coprates"/>
    <x v="16"/>
    <s v="23.79S, 56.97W"/>
    <n v="2054"/>
    <n v="2058"/>
    <n v="4"/>
    <x v="1"/>
    <x v="1"/>
  </r>
  <r>
    <n v="109"/>
    <n v="4563"/>
    <n v="0"/>
    <s v="Memnonia"/>
    <x v="51"/>
    <s v="25.21S, 169.35E"/>
    <n v="2055"/>
    <n v="2060"/>
    <n v="5"/>
    <x v="1"/>
    <x v="1"/>
  </r>
  <r>
    <n v="25"/>
    <n v="2739"/>
    <n v="2739"/>
    <s v="Hellas"/>
    <x v="25"/>
    <s v="48.64S, 67.03E"/>
    <n v="2067"/>
    <n v="2068"/>
    <n v="1"/>
    <x v="1"/>
    <x v="1"/>
  </r>
  <r>
    <n v="344"/>
    <n v="26004"/>
    <n v="0"/>
    <s v="Mare Boreum"/>
    <x v="29"/>
    <s v="75.84N, 122.24E"/>
    <n v="2071"/>
    <n v="2073"/>
    <n v="2"/>
    <x v="0"/>
    <x v="0"/>
  </r>
  <r>
    <n v="85"/>
    <n v="41937"/>
    <n v="41937"/>
    <s v="Ismenius Lacus"/>
    <x v="14"/>
    <s v="66.19N, 33.82E"/>
    <n v="2063"/>
    <n v="2065"/>
    <n v="2"/>
    <x v="0"/>
    <x v="0"/>
  </r>
  <r>
    <n v="264"/>
    <n v="756"/>
    <n v="0"/>
    <s v="Syrtis Major"/>
    <x v="47"/>
    <s v="6.43S, 95.96E"/>
    <n v="2070"/>
    <n v="2071"/>
    <n v="1"/>
    <x v="0"/>
    <x v="1"/>
  </r>
  <r>
    <n v="447"/>
    <n v="7052"/>
    <n v="0"/>
    <s v="Memnonia"/>
    <x v="87"/>
    <s v="4.04S, 171.74W"/>
    <n v="2068"/>
    <n v="2068"/>
    <n v="0"/>
    <x v="1"/>
    <x v="1"/>
  </r>
  <r>
    <n v="631"/>
    <n v="38630"/>
    <n v="0"/>
    <s v="Cebrenia"/>
    <x v="19"/>
    <s v="37.14N, 148.66E"/>
    <n v="2066"/>
    <n v="2068"/>
    <n v="2"/>
    <x v="0"/>
    <x v="0"/>
  </r>
  <r>
    <n v="96"/>
    <n v="2324"/>
    <n v="2324"/>
    <s v="Elysium"/>
    <x v="39"/>
    <s v="22.61N, 142.82E"/>
    <n v="2064"/>
    <n v="2066"/>
    <n v="2"/>
    <x v="0"/>
    <x v="0"/>
  </r>
  <r>
    <n v="221"/>
    <n v="9670"/>
    <n v="0"/>
    <s v="Syrtis Major"/>
    <x v="47"/>
    <s v="6.43S, 95.96E"/>
    <n v="2070"/>
    <n v="2074"/>
    <n v="4"/>
    <x v="0"/>
    <x v="1"/>
  </r>
  <r>
    <n v="277"/>
    <n v="4902"/>
    <n v="0"/>
    <s v="Noachis"/>
    <x v="25"/>
    <s v="48.64S, 67.03E"/>
    <n v="2067"/>
    <n v="2068"/>
    <n v="1"/>
    <x v="1"/>
    <x v="1"/>
  </r>
  <r>
    <n v="70"/>
    <n v="8255"/>
    <n v="8255"/>
    <s v="Mare Australe"/>
    <x v="10"/>
    <s v="59.92S, 179.01W"/>
    <n v="2062"/>
    <n v="2063"/>
    <n v="1"/>
    <x v="1"/>
    <x v="1"/>
  </r>
  <r>
    <n v="48"/>
    <n v="101649"/>
    <n v="101649"/>
    <s v="Mare Boreum"/>
    <x v="60"/>
    <s v="56.07N, 79.63E"/>
    <n v="2069"/>
    <n v="2071"/>
    <n v="2"/>
    <x v="0"/>
    <x v="0"/>
  </r>
  <r>
    <n v="175"/>
    <n v="3313"/>
    <n v="0"/>
    <s v="Sinus Sabaeus"/>
    <x v="18"/>
    <s v="4.88N, 63.43E"/>
    <n v="2051"/>
    <n v="2055"/>
    <n v="4"/>
    <x v="1"/>
    <x v="0"/>
  </r>
  <r>
    <n v="365"/>
    <n v="14551"/>
    <n v="0"/>
    <s v="Mare Australe"/>
    <x v="10"/>
    <s v="59.92S, 179.01W"/>
    <n v="2062"/>
    <n v="2065"/>
    <n v="3"/>
    <x v="1"/>
    <x v="1"/>
  </r>
  <r>
    <n v="389"/>
    <n v="756"/>
    <n v="0"/>
    <s v="Phaethontis"/>
    <x v="37"/>
    <s v="33.88S, 148.04W"/>
    <n v="2058"/>
    <n v="2059"/>
    <n v="1"/>
    <x v="1"/>
    <x v="1"/>
  </r>
  <r>
    <n v="142"/>
    <n v="4076"/>
    <n v="0"/>
    <s v="Mare Tyrrhenum"/>
    <x v="53"/>
    <s v="28.90S, 98.55E"/>
    <n v="2073"/>
    <n v="2077"/>
    <n v="4"/>
    <x v="1"/>
    <x v="1"/>
  </r>
  <r>
    <n v="113"/>
    <n v="8000"/>
    <n v="0"/>
    <s v="Amenthes"/>
    <x v="23"/>
    <s v="17.54N, 149.60E"/>
    <n v="2067"/>
    <n v="2073"/>
    <n v="6"/>
    <x v="0"/>
    <x v="0"/>
  </r>
  <r>
    <n v="175"/>
    <n v="2599"/>
    <n v="0"/>
    <s v="Argyre"/>
    <x v="16"/>
    <s v="23.79S, 56.97W"/>
    <n v="2054"/>
    <n v="2055"/>
    <n v="1"/>
    <x v="1"/>
    <x v="1"/>
  </r>
  <r>
    <n v="57"/>
    <n v="2054"/>
    <n v="2054"/>
    <s v="Amazonis"/>
    <x v="55"/>
    <s v="9.63N, 121.52W"/>
    <n v="2065"/>
    <n v="2067"/>
    <n v="2"/>
    <x v="0"/>
    <x v="0"/>
  </r>
  <r>
    <n v="14"/>
    <n v="8255"/>
    <n v="8255"/>
    <s v="Argyre"/>
    <x v="62"/>
    <s v="59.42S, 15.97W"/>
    <n v="2055"/>
    <n v="2057"/>
    <n v="2"/>
    <x v="1"/>
    <x v="1"/>
  </r>
  <r>
    <n v="1057"/>
    <n v="5255"/>
    <n v="0"/>
    <s v="Casius"/>
    <x v="0"/>
    <s v="21.27N, 90.13E"/>
    <n v="2054"/>
    <n v="2060"/>
    <n v="6"/>
    <x v="0"/>
    <x v="0"/>
  </r>
  <r>
    <n v="17"/>
    <n v="8519"/>
    <n v="8519"/>
    <s v="Sinus Sabaeus"/>
    <x v="18"/>
    <s v="4.88N, 63.43E"/>
    <n v="2051"/>
    <n v="2056"/>
    <n v="5"/>
    <x v="1"/>
    <x v="0"/>
  </r>
  <r>
    <n v="204"/>
    <n v="1396"/>
    <n v="0"/>
    <s v="Cebrenia"/>
    <x v="12"/>
    <s v="27.80N, 160.30E"/>
    <n v="2063"/>
    <n v="2066"/>
    <n v="3"/>
    <x v="0"/>
    <x v="0"/>
  </r>
  <r>
    <n v="137"/>
    <n v="629"/>
    <n v="0"/>
    <s v="Phoenicis Lacus"/>
    <x v="5"/>
    <s v="6.41S, 116.10W"/>
    <n v="2055"/>
    <n v="2056"/>
    <n v="1"/>
    <x v="1"/>
    <x v="1"/>
  </r>
  <r>
    <n v="17"/>
    <n v="1526"/>
    <n v="1526"/>
    <s v="Argyre"/>
    <x v="64"/>
    <s v="34.44S, 25.42W"/>
    <n v="2071"/>
    <n v="2072"/>
    <n v="1"/>
    <x v="1"/>
    <x v="1"/>
  </r>
  <r>
    <n v="67"/>
    <n v="1138"/>
    <n v="1138"/>
    <s v="Hellas"/>
    <x v="45"/>
    <s v="43.21S, 109.99E"/>
    <n v="2071"/>
    <n v="2073"/>
    <n v="2"/>
    <x v="1"/>
    <x v="1"/>
  </r>
  <r>
    <n v="77"/>
    <n v="35789"/>
    <n v="35789"/>
    <s v="Eridania"/>
    <x v="6"/>
    <s v="42.36S, 157.15E"/>
    <n v="2068"/>
    <n v="2070"/>
    <n v="2"/>
    <x v="1"/>
    <x v="1"/>
  </r>
  <r>
    <n v="63"/>
    <n v="3313"/>
    <n v="3313"/>
    <s v="Thaumasia"/>
    <x v="84"/>
    <s v="58.80S, 113.46W"/>
    <n v="2065"/>
    <n v="2068"/>
    <n v="3"/>
    <x v="1"/>
    <x v="1"/>
  </r>
  <r>
    <n v="103"/>
    <n v="6205"/>
    <n v="0"/>
    <s v="Memnonia"/>
    <x v="37"/>
    <s v="33.88S, 148.04W"/>
    <n v="2058"/>
    <n v="2059"/>
    <n v="1"/>
    <x v="1"/>
    <x v="1"/>
  </r>
  <r>
    <n v="19"/>
    <n v="26004"/>
    <n v="26004"/>
    <s v="Casius"/>
    <x v="28"/>
    <s v="64.61N, 131.25E"/>
    <n v="2064"/>
    <n v="2070"/>
    <n v="6"/>
    <x v="0"/>
    <x v="0"/>
  </r>
  <r>
    <n v="100"/>
    <n v="3612"/>
    <n v="3612"/>
    <s v="Cebrenia"/>
    <x v="12"/>
    <s v="27.80N, 160.30E"/>
    <n v="2063"/>
    <n v="2069"/>
    <n v="6"/>
    <x v="0"/>
    <x v="0"/>
  </r>
  <r>
    <n v="416"/>
    <n v="5812"/>
    <n v="0"/>
    <s v="Margaritifer Sinus"/>
    <x v="61"/>
    <s v="17.63S, 13.01W"/>
    <n v="2054"/>
    <n v="2059"/>
    <n v="5"/>
    <x v="1"/>
    <x v="1"/>
  </r>
  <r>
    <n v="54"/>
    <n v="12178"/>
    <n v="12178"/>
    <s v="Phoenicis Lacus"/>
    <x v="50"/>
    <s v="29.49S, 118.42W"/>
    <n v="2071"/>
    <n v="2074"/>
    <n v="3"/>
    <x v="1"/>
    <x v="1"/>
  </r>
  <r>
    <n v="416"/>
    <n v="6006"/>
    <n v="0"/>
    <s v="Mare Boreum"/>
    <x v="88"/>
    <s v="80.24N, 27.18W"/>
    <n v="2069"/>
    <n v="2070"/>
    <n v="1"/>
    <x v="0"/>
    <x v="0"/>
  </r>
  <r>
    <n v="631"/>
    <n v="7512"/>
    <n v="0"/>
    <s v="Mare Acidalium"/>
    <x v="7"/>
    <s v="53.29N, 45.78W"/>
    <n v="2053"/>
    <n v="2056"/>
    <n v="3"/>
    <x v="0"/>
    <x v="0"/>
  </r>
  <r>
    <n v="106"/>
    <n v="9074"/>
    <n v="0"/>
    <s v="Noachis"/>
    <x v="40"/>
    <s v="48.99S, 67.17E"/>
    <n v="2054"/>
    <n v="2057"/>
    <n v="3"/>
    <x v="1"/>
    <x v="1"/>
  </r>
  <r>
    <n v="29"/>
    <n v="10313"/>
    <n v="10313"/>
    <s v="Arabia"/>
    <x v="1"/>
    <s v="27.30N, 17.48W"/>
    <n v="2065"/>
    <n v="2068"/>
    <n v="3"/>
    <x v="0"/>
    <x v="0"/>
  </r>
  <r>
    <n v="93"/>
    <n v="3919"/>
    <n v="3919"/>
    <s v="Amenthes"/>
    <x v="79"/>
    <s v="21.49N, 105.87E"/>
    <n v="2068"/>
    <n v="2069"/>
    <n v="1"/>
    <x v="0"/>
    <x v="0"/>
  </r>
  <r>
    <n v="30"/>
    <n v="20205"/>
    <n v="20205"/>
    <s v="Mare Australe"/>
    <x v="13"/>
    <s v="68.17S, 21.83W"/>
    <n v="2069"/>
    <n v="2073"/>
    <n v="4"/>
    <x v="1"/>
    <x v="1"/>
  </r>
  <r>
    <n v="188"/>
    <n v="6618"/>
    <n v="0"/>
    <s v="Iapygia"/>
    <x v="18"/>
    <s v="4.88N, 63.43E"/>
    <n v="2051"/>
    <n v="2060"/>
    <n v="9"/>
    <x v="1"/>
    <x v="0"/>
  </r>
  <r>
    <n v="65"/>
    <n v="3022"/>
    <n v="3022"/>
    <s v="Oxia Palus"/>
    <x v="1"/>
    <s v="27.30N, 17.48W"/>
    <n v="2065"/>
    <n v="2072"/>
    <n v="7"/>
    <x v="0"/>
    <x v="0"/>
  </r>
  <r>
    <n v="90"/>
    <n v="4731"/>
    <n v="4731"/>
    <s v="Mare Boreum"/>
    <x v="28"/>
    <s v="64.61N, 131.25E"/>
    <n v="2064"/>
    <n v="2071"/>
    <n v="7"/>
    <x v="0"/>
    <x v="0"/>
  </r>
  <r>
    <n v="57"/>
    <n v="8791"/>
    <n v="8791"/>
    <s v="Mare Australe"/>
    <x v="21"/>
    <s v="70.62S, 159.12W"/>
    <n v="2065"/>
    <n v="2067"/>
    <n v="2"/>
    <x v="1"/>
    <x v="1"/>
  </r>
  <r>
    <n v="34"/>
    <n v="1267"/>
    <n v="1267"/>
    <s v="Amenthes"/>
    <x v="56"/>
    <s v="14.31N, 112.28E"/>
    <n v="2065"/>
    <n v="2068"/>
    <n v="3"/>
    <x v="0"/>
    <x v="0"/>
  </r>
  <r>
    <n v="128"/>
    <n v="12605"/>
    <n v="0"/>
    <s v="Argyre"/>
    <x v="24"/>
    <s v="47.77S, 28.62W"/>
    <n v="2069"/>
    <n v="2072"/>
    <n v="3"/>
    <x v="1"/>
    <x v="1"/>
  </r>
  <r>
    <n v="50"/>
    <n v="5436"/>
    <n v="5436"/>
    <s v="Mare Tyrrhenum"/>
    <x v="47"/>
    <s v="6.43S, 95.96E"/>
    <n v="2070"/>
    <n v="2075"/>
    <n v="5"/>
    <x v="1"/>
    <x v="1"/>
  </r>
  <r>
    <n v="72"/>
    <n v="4235"/>
    <n v="4235"/>
    <s v="Syrtis Major"/>
    <x v="0"/>
    <s v="21.27N, 90.13E"/>
    <n v="2054"/>
    <n v="2059"/>
    <n v="5"/>
    <x v="0"/>
    <x v="0"/>
  </r>
  <r>
    <n v="389"/>
    <n v="1138"/>
    <n v="0"/>
    <s v="Mare Tyrrhenum"/>
    <x v="0"/>
    <s v="21.27N, 90.13E"/>
    <n v="2054"/>
    <n v="2055"/>
    <n v="1"/>
    <x v="1"/>
    <x v="0"/>
  </r>
  <r>
    <n v="57"/>
    <n v="15109"/>
    <n v="15109"/>
    <s v="Thaumasia"/>
    <x v="44"/>
    <s v="39.82S, 96.42W"/>
    <n v="2059"/>
    <n v="2060"/>
    <n v="1"/>
    <x v="1"/>
    <x v="1"/>
  </r>
  <r>
    <n v="325"/>
    <n v="21171"/>
    <n v="0"/>
    <s v="Argyre"/>
    <x v="16"/>
    <s v="23.79S, 56.97W"/>
    <n v="2054"/>
    <n v="2056"/>
    <n v="2"/>
    <x v="1"/>
    <x v="1"/>
  </r>
  <r>
    <n v="120"/>
    <n v="4076"/>
    <n v="0"/>
    <s v="Eridania"/>
    <x v="10"/>
    <s v="59.92S, 179.01W"/>
    <n v="2062"/>
    <n v="2067"/>
    <n v="5"/>
    <x v="1"/>
    <x v="1"/>
  </r>
  <r>
    <n v="20"/>
    <n v="4902"/>
    <n v="4902"/>
    <s v="Argyre"/>
    <x v="48"/>
    <s v="69.31S, 68.72W"/>
    <n v="2071"/>
    <n v="2073"/>
    <n v="2"/>
    <x v="1"/>
    <x v="1"/>
  </r>
  <r>
    <n v="65"/>
    <n v="1396"/>
    <n v="1396"/>
    <s v="Mare Boreum"/>
    <x v="29"/>
    <s v="75.84N, 122.24E"/>
    <n v="2071"/>
    <n v="2072"/>
    <n v="1"/>
    <x v="0"/>
    <x v="0"/>
  </r>
  <r>
    <n v="163"/>
    <n v="2054"/>
    <n v="0"/>
    <s v="Tharsis"/>
    <x v="41"/>
    <s v="8.80N, 79.73W"/>
    <n v="2067"/>
    <n v="2068"/>
    <n v="1"/>
    <x v="0"/>
    <x v="0"/>
  </r>
  <r>
    <n v="82"/>
    <n v="1526"/>
    <n v="1526"/>
    <s v="Tharsis"/>
    <x v="55"/>
    <s v="9.63N, 121.52W"/>
    <n v="2065"/>
    <n v="2071"/>
    <n v="6"/>
    <x v="0"/>
    <x v="0"/>
  </r>
  <r>
    <n v="791"/>
    <n v="4398"/>
    <n v="0"/>
    <s v="Mare Boreum"/>
    <x v="36"/>
    <s v="77.71N, 148.53E"/>
    <n v="2052"/>
    <n v="2055"/>
    <n v="3"/>
    <x v="0"/>
    <x v="0"/>
  </r>
  <r>
    <n v="292"/>
    <n v="16330"/>
    <n v="0"/>
    <s v="Noachis"/>
    <x v="40"/>
    <s v="48.99S, 67.17E"/>
    <n v="2054"/>
    <n v="2058"/>
    <n v="4"/>
    <x v="1"/>
    <x v="1"/>
  </r>
  <r>
    <n v="24"/>
    <n v="3612"/>
    <n v="3612"/>
    <s v="Hellas"/>
    <x v="25"/>
    <s v="48.64S, 67.03E"/>
    <n v="2067"/>
    <n v="2067"/>
    <n v="0"/>
    <x v="1"/>
    <x v="1"/>
  </r>
  <r>
    <n v="103"/>
    <n v="6205"/>
    <n v="0"/>
    <s v="Syrtis Major"/>
    <x v="18"/>
    <s v="4.88N, 63.43E"/>
    <n v="2051"/>
    <n v="2060"/>
    <n v="9"/>
    <x v="0"/>
    <x v="0"/>
  </r>
  <r>
    <n v="93"/>
    <n v="1010"/>
    <n v="1010"/>
    <s v="Memnonia"/>
    <x v="55"/>
    <s v="9.63N, 121.52W"/>
    <n v="2065"/>
    <n v="2069"/>
    <n v="4"/>
    <x v="1"/>
    <x v="0"/>
  </r>
  <r>
    <n v="48"/>
    <n v="2461"/>
    <n v="2461"/>
    <s v="Diacria"/>
    <x v="63"/>
    <s v="47.84N, 169.44E"/>
    <n v="2072"/>
    <n v="2079"/>
    <n v="7"/>
    <x v="0"/>
    <x v="0"/>
  </r>
  <r>
    <n v="77"/>
    <n v="4731"/>
    <n v="4731"/>
    <s v="Hellas"/>
    <x v="40"/>
    <s v="48.99S, 67.17E"/>
    <n v="2054"/>
    <n v="2055"/>
    <n v="1"/>
    <x v="1"/>
    <x v="1"/>
  </r>
  <r>
    <n v="88"/>
    <n v="883"/>
    <n v="883"/>
    <s v="Syrtis Major"/>
    <x v="18"/>
    <s v="4.88N, 63.43E"/>
    <n v="2051"/>
    <n v="2055"/>
    <n v="4"/>
    <x v="0"/>
    <x v="0"/>
  </r>
  <r>
    <n v="59"/>
    <n v="6618"/>
    <n v="6618"/>
    <s v="Cebrenia"/>
    <x v="3"/>
    <s v="47.43N, 160.74E"/>
    <n v="2056"/>
    <n v="2059"/>
    <n v="3"/>
    <x v="0"/>
    <x v="0"/>
  </r>
  <r>
    <n v="137"/>
    <n v="7752"/>
    <n v="0"/>
    <s v="Coprates"/>
    <x v="16"/>
    <s v="23.79S, 56.97W"/>
    <n v="2054"/>
    <n v="2063"/>
    <n v="9"/>
    <x v="1"/>
    <x v="1"/>
  </r>
  <r>
    <n v="264"/>
    <n v="1396"/>
    <n v="0"/>
    <s v="Amenthes"/>
    <x v="9"/>
    <s v="11.90N, 119.49E"/>
    <n v="2050"/>
    <n v="2054"/>
    <n v="4"/>
    <x v="0"/>
    <x v="0"/>
  </r>
  <r>
    <n v="72"/>
    <n v="4076"/>
    <n v="4076"/>
    <s v="Oxia Palus"/>
    <x v="1"/>
    <s v="27.30N, 17.48W"/>
    <n v="2065"/>
    <n v="2068"/>
    <n v="3"/>
    <x v="0"/>
    <x v="0"/>
  </r>
  <r>
    <n v="264"/>
    <n v="3612"/>
    <n v="0"/>
    <s v="Amazonis"/>
    <x v="70"/>
    <s v="5.85N, 156.58W"/>
    <n v="2061"/>
    <n v="2063"/>
    <n v="2"/>
    <x v="0"/>
    <x v="0"/>
  </r>
  <r>
    <n v="117"/>
    <n v="41937"/>
    <n v="0"/>
    <s v="Cebrenia"/>
    <x v="63"/>
    <s v="47.84N, 169.44E"/>
    <n v="2072"/>
    <n v="2074"/>
    <n v="2"/>
    <x v="0"/>
    <x v="0"/>
  </r>
  <r>
    <n v="15"/>
    <n v="756"/>
    <n v="756"/>
    <s v="Amazonis"/>
    <x v="63"/>
    <s v="47.84N, 169.44E"/>
    <n v="2072"/>
    <n v="2078"/>
    <n v="6"/>
    <x v="0"/>
    <x v="0"/>
  </r>
  <r>
    <n v="277"/>
    <n v="1920"/>
    <n v="0"/>
    <s v="Syrtis Major"/>
    <x v="94"/>
    <s v="0.43S, 61.64E"/>
    <n v="2064"/>
    <n v="2068"/>
    <n v="4"/>
    <x v="0"/>
    <x v="1"/>
  </r>
  <r>
    <n v="1057"/>
    <n v="6409"/>
    <n v="0"/>
    <s v="Oxia Palus"/>
    <x v="1"/>
    <s v="27.30N, 17.48W"/>
    <n v="2065"/>
    <n v="2071"/>
    <n v="6"/>
    <x v="0"/>
    <x v="0"/>
  </r>
  <r>
    <n v="47"/>
    <n v="2324"/>
    <n v="2324"/>
    <s v="Phoenicis Lacus"/>
    <x v="90"/>
    <s v="11.38S, 119.54W"/>
    <n v="2056"/>
    <n v="2058"/>
    <n v="2"/>
    <x v="1"/>
    <x v="1"/>
  </r>
  <r>
    <n v="100"/>
    <n v="2739"/>
    <n v="2739"/>
    <s v="Arabia"/>
    <x v="82"/>
    <s v="17.28N, 7.12E"/>
    <n v="2071"/>
    <n v="2073"/>
    <n v="2"/>
    <x v="0"/>
    <x v="0"/>
  </r>
  <r>
    <n v="54"/>
    <n v="1656"/>
    <n v="1656"/>
    <s v="Memnonia"/>
    <x v="37"/>
    <s v="33.88S, 148.04W"/>
    <n v="2058"/>
    <n v="2061"/>
    <n v="3"/>
    <x v="1"/>
    <x v="1"/>
  </r>
  <r>
    <n v="27"/>
    <n v="2739"/>
    <n v="2739"/>
    <s v="Cebrenia"/>
    <x v="19"/>
    <s v="37.14N, 148.66E"/>
    <n v="2066"/>
    <n v="2069"/>
    <n v="3"/>
    <x v="0"/>
    <x v="0"/>
  </r>
  <r>
    <n v="41"/>
    <n v="1920"/>
    <n v="1920"/>
    <s v="Arcadia"/>
    <x v="31"/>
    <s v="66.67N, 93.37W"/>
    <n v="2059"/>
    <n v="2060"/>
    <n v="1"/>
    <x v="0"/>
    <x v="0"/>
  </r>
  <r>
    <n v="175"/>
    <n v="1788"/>
    <n v="0"/>
    <s v="Cebrenia"/>
    <x v="29"/>
    <s v="75.84N, 122.24E"/>
    <n v="2071"/>
    <n v="2074"/>
    <n v="3"/>
    <x v="0"/>
    <x v="0"/>
  </r>
  <r>
    <n v="791"/>
    <n v="2461"/>
    <n v="0"/>
    <s v="Casius"/>
    <x v="0"/>
    <s v="21.27N, 90.13E"/>
    <n v="2054"/>
    <n v="2058"/>
    <n v="4"/>
    <x v="0"/>
    <x v="0"/>
  </r>
  <r>
    <n v="80"/>
    <n v="3919"/>
    <n v="3919"/>
    <s v="Memnonia"/>
    <x v="37"/>
    <s v="33.88S, 148.04W"/>
    <n v="2058"/>
    <n v="2061"/>
    <n v="3"/>
    <x v="1"/>
    <x v="1"/>
  </r>
  <r>
    <n v="344"/>
    <n v="17000"/>
    <n v="0"/>
    <s v="Thaumasia"/>
    <x v="44"/>
    <s v="39.82S, 96.42W"/>
    <n v="2059"/>
    <n v="2065"/>
    <n v="6"/>
    <x v="1"/>
    <x v="1"/>
  </r>
  <r>
    <n v="100"/>
    <n v="2054"/>
    <n v="2054"/>
    <s v="Amenthes"/>
    <x v="9"/>
    <s v="11.90N, 119.49E"/>
    <n v="2050"/>
    <n v="2053"/>
    <n v="3"/>
    <x v="0"/>
    <x v="0"/>
  </r>
  <r>
    <n v="344"/>
    <n v="8519"/>
    <n v="0"/>
    <s v="Eridania"/>
    <x v="83"/>
    <s v="32.13S, 131.87E"/>
    <n v="2053"/>
    <n v="2054"/>
    <n v="1"/>
    <x v="1"/>
    <x v="1"/>
  </r>
  <r>
    <n v="24"/>
    <n v="7279"/>
    <n v="7279"/>
    <s v="Tharsis"/>
    <x v="55"/>
    <s v="9.63N, 121.52W"/>
    <n v="2065"/>
    <n v="2068"/>
    <n v="3"/>
    <x v="0"/>
    <x v="0"/>
  </r>
  <r>
    <n v="80"/>
    <n v="13054"/>
    <n v="13054"/>
    <s v="Arcadia"/>
    <x v="7"/>
    <s v="53.29N, 45.78W"/>
    <n v="2053"/>
    <n v="2054"/>
    <n v="1"/>
    <x v="0"/>
    <x v="0"/>
  </r>
  <r>
    <n v="120"/>
    <n v="8255"/>
    <n v="0"/>
    <s v="Mare Australe"/>
    <x v="22"/>
    <s v="57.37S, 25.45E"/>
    <n v="2053"/>
    <n v="2056"/>
    <n v="3"/>
    <x v="1"/>
    <x v="1"/>
  </r>
  <r>
    <n v="109"/>
    <n v="2599"/>
    <n v="0"/>
    <s v="Amenthes"/>
    <x v="0"/>
    <s v="21.27N, 90.13E"/>
    <n v="2054"/>
    <n v="2062"/>
    <n v="8"/>
    <x v="0"/>
    <x v="0"/>
  </r>
  <r>
    <n v="137"/>
    <n v="5076"/>
    <n v="0"/>
    <s v="Argyre"/>
    <x v="42"/>
    <s v="43.20S, 21.89W"/>
    <n v="2051"/>
    <n v="2054"/>
    <n v="3"/>
    <x v="1"/>
    <x v="1"/>
  </r>
  <r>
    <n v="447"/>
    <n v="101649"/>
    <n v="0"/>
    <s v="Mare Australe"/>
    <x v="2"/>
    <s v="74.62S, 100.08E"/>
    <n v="2054"/>
    <n v="2059"/>
    <n v="5"/>
    <x v="1"/>
    <x v="1"/>
  </r>
  <r>
    <n v="905"/>
    <n v="10654"/>
    <n v="0"/>
    <s v="Thaumasia"/>
    <x v="54"/>
    <s v="65.07S, 96.09W"/>
    <n v="2072"/>
    <n v="2073"/>
    <n v="1"/>
    <x v="1"/>
    <x v="1"/>
  </r>
  <r>
    <n v="45"/>
    <n v="6832"/>
    <n v="6832"/>
    <s v="Cebrenia"/>
    <x v="12"/>
    <s v="27.80N, 160.30E"/>
    <n v="2063"/>
    <n v="2068"/>
    <n v="5"/>
    <x v="0"/>
    <x v="0"/>
  </r>
  <r>
    <n v="188"/>
    <n v="7512"/>
    <n v="0"/>
    <s v="Coprates"/>
    <x v="20"/>
    <s v="35.35S, 72.67W"/>
    <n v="2067"/>
    <n v="2068"/>
    <n v="1"/>
    <x v="1"/>
    <x v="1"/>
  </r>
  <r>
    <n v="572"/>
    <n v="1396"/>
    <n v="0"/>
    <s v="Mare Boreum"/>
    <x v="28"/>
    <s v="64.61N, 131.25E"/>
    <n v="2064"/>
    <n v="2071"/>
    <n v="7"/>
    <x v="0"/>
    <x v="0"/>
  </r>
  <r>
    <n v="106"/>
    <n v="7052"/>
    <n v="0"/>
    <s v="Thaumasia"/>
    <x v="20"/>
    <s v="35.35S, 72.67W"/>
    <n v="2067"/>
    <n v="2069"/>
    <n v="2"/>
    <x v="1"/>
    <x v="1"/>
  </r>
  <r>
    <n v="147"/>
    <n v="9670"/>
    <n v="0"/>
    <s v="Mare Boreum"/>
    <x v="7"/>
    <s v="53.29N, 45.78W"/>
    <n v="2053"/>
    <n v="2056"/>
    <n v="3"/>
    <x v="0"/>
    <x v="0"/>
  </r>
  <r>
    <n v="137"/>
    <n v="38630"/>
    <n v="0"/>
    <s v="Casius"/>
    <x v="78"/>
    <s v="60.72N, 122.46E"/>
    <n v="2052"/>
    <n v="2053"/>
    <n v="1"/>
    <x v="0"/>
    <x v="0"/>
  </r>
  <r>
    <n v="77"/>
    <n v="3612"/>
    <n v="3612"/>
    <s v="Thaumasia"/>
    <x v="16"/>
    <s v="23.79S, 56.97W"/>
    <n v="2054"/>
    <n v="2060"/>
    <n v="6"/>
    <x v="1"/>
    <x v="1"/>
  </r>
  <r>
    <n v="72"/>
    <n v="3313"/>
    <n v="3313"/>
    <s v="Thaumasia"/>
    <x v="93"/>
    <s v="47.12S, 102.95W"/>
    <n v="2054"/>
    <n v="2055"/>
    <n v="1"/>
    <x v="1"/>
    <x v="1"/>
  </r>
  <r>
    <n v="124"/>
    <n v="4398"/>
    <n v="0"/>
    <s v="Hellas"/>
    <x v="30"/>
    <s v="51.10S, 71.36E"/>
    <n v="2056"/>
    <n v="2057"/>
    <n v="1"/>
    <x v="1"/>
    <x v="1"/>
  </r>
  <r>
    <n v="128"/>
    <n v="6205"/>
    <n v="0"/>
    <s v="Cebrenia"/>
    <x v="63"/>
    <s v="47.84N, 169.44E"/>
    <n v="2072"/>
    <n v="2076"/>
    <n v="4"/>
    <x v="0"/>
    <x v="0"/>
  </r>
  <r>
    <n v="106"/>
    <n v="883"/>
    <n v="0"/>
    <s v="Noachis"/>
    <x v="22"/>
    <s v="57.37S, 25.45E"/>
    <n v="2053"/>
    <n v="2056"/>
    <n v="3"/>
    <x v="1"/>
    <x v="1"/>
  </r>
  <r>
    <n v="77"/>
    <n v="6409"/>
    <n v="6409"/>
    <s v="Iapygia"/>
    <x v="18"/>
    <s v="4.88N, 63.43E"/>
    <n v="2051"/>
    <n v="2056"/>
    <n v="5"/>
    <x v="1"/>
    <x v="0"/>
  </r>
  <r>
    <n v="77"/>
    <n v="3919"/>
    <n v="3919"/>
    <s v="Amenthes"/>
    <x v="59"/>
    <s v="24.45N, 112.91E"/>
    <n v="2060"/>
    <n v="2065"/>
    <n v="5"/>
    <x v="0"/>
    <x v="0"/>
  </r>
  <r>
    <n v="572"/>
    <n v="41937"/>
    <n v="0"/>
    <s v="Mare Australe"/>
    <x v="2"/>
    <s v="74.62S, 100.08E"/>
    <n v="2054"/>
    <n v="2060"/>
    <n v="6"/>
    <x v="1"/>
    <x v="1"/>
  </r>
  <r>
    <n v="39"/>
    <n v="1267"/>
    <n v="1267"/>
    <s v="Cebrenia"/>
    <x v="28"/>
    <s v="64.61N, 131.25E"/>
    <n v="2064"/>
    <n v="2065"/>
    <n v="1"/>
    <x v="0"/>
    <x v="0"/>
  </r>
  <r>
    <n v="905"/>
    <n v="8255"/>
    <n v="0"/>
    <s v="Coprates"/>
    <x v="16"/>
    <s v="23.79S, 56.97W"/>
    <n v="2054"/>
    <n v="2057"/>
    <n v="3"/>
    <x v="1"/>
    <x v="1"/>
  </r>
  <r>
    <n v="157"/>
    <n v="6006"/>
    <n v="0"/>
    <s v="Coprates"/>
    <x v="16"/>
    <s v="23.79S, 56.97W"/>
    <n v="2054"/>
    <n v="2058"/>
    <n v="4"/>
    <x v="1"/>
    <x v="1"/>
  </r>
  <r>
    <n v="307"/>
    <n v="15109"/>
    <n v="0"/>
    <s v="Argyre"/>
    <x v="98"/>
    <s v="30.54S, 24.75W"/>
    <n v="2066"/>
    <n v="2068"/>
    <n v="2"/>
    <x v="1"/>
    <x v="1"/>
  </r>
  <r>
    <n v="163"/>
    <n v="756"/>
    <n v="0"/>
    <s v="Aeolis"/>
    <x v="65"/>
    <s v="23.56S, 147.94E"/>
    <n v="2062"/>
    <n v="2063"/>
    <n v="1"/>
    <x v="1"/>
    <x v="1"/>
  </r>
  <r>
    <n v="103"/>
    <n v="20205"/>
    <n v="0"/>
    <s v="Mare Australe"/>
    <x v="2"/>
    <s v="74.62S, 100.08E"/>
    <n v="2054"/>
    <n v="2061"/>
    <n v="7"/>
    <x v="1"/>
    <x v="1"/>
  </r>
  <r>
    <n v="365"/>
    <n v="26004"/>
    <n v="0"/>
    <s v="Hellas"/>
    <x v="25"/>
    <s v="48.64S, 67.03E"/>
    <n v="2067"/>
    <n v="2069"/>
    <n v="2"/>
    <x v="1"/>
    <x v="1"/>
  </r>
  <r>
    <n v="572"/>
    <n v="72463"/>
    <n v="0"/>
    <s v="Mare Acidalium"/>
    <x v="1"/>
    <s v="27.30N, 17.48W"/>
    <n v="2065"/>
    <n v="2070"/>
    <n v="5"/>
    <x v="0"/>
    <x v="0"/>
  </r>
  <r>
    <n v="34"/>
    <n v="4731"/>
    <n v="4731"/>
    <s v="Phaethontis"/>
    <x v="35"/>
    <s v="23.80S, 156.02W"/>
    <n v="2053"/>
    <n v="2057"/>
    <n v="4"/>
    <x v="1"/>
    <x v="1"/>
  </r>
  <r>
    <n v="50"/>
    <n v="6618"/>
    <n v="6618"/>
    <s v="Memnonia"/>
    <x v="55"/>
    <s v="9.63N, 121.52W"/>
    <n v="2065"/>
    <n v="2069"/>
    <n v="4"/>
    <x v="1"/>
    <x v="0"/>
  </r>
  <r>
    <n v="572"/>
    <n v="12178"/>
    <n v="0"/>
    <s v="Cebrenia"/>
    <x v="78"/>
    <s v="60.72N, 122.46E"/>
    <n v="2052"/>
    <n v="2055"/>
    <n v="3"/>
    <x v="0"/>
    <x v="0"/>
  </r>
  <r>
    <n v="447"/>
    <n v="5622"/>
    <n v="0"/>
    <s v="Amenthes"/>
    <x v="56"/>
    <s v="14.31N, 112.28E"/>
    <n v="2065"/>
    <n v="2070"/>
    <n v="5"/>
    <x v="0"/>
    <x v="0"/>
  </r>
  <r>
    <n v="106"/>
    <n v="29243"/>
    <n v="0"/>
    <s v="Mare Boreum"/>
    <x v="36"/>
    <s v="77.71N, 148.53E"/>
    <n v="2052"/>
    <n v="2055"/>
    <n v="3"/>
    <x v="0"/>
    <x v="0"/>
  </r>
  <r>
    <n v="365"/>
    <n v="4902"/>
    <n v="0"/>
    <s v="Arabia"/>
    <x v="82"/>
    <s v="17.28N, 7.12E"/>
    <n v="2071"/>
    <n v="2073"/>
    <n v="2"/>
    <x v="0"/>
    <x v="0"/>
  </r>
  <r>
    <n v="75"/>
    <n v="7752"/>
    <n v="7752"/>
    <s v="Amenthes"/>
    <x v="56"/>
    <s v="14.31N, 112.28E"/>
    <n v="2065"/>
    <n v="2067"/>
    <n v="2"/>
    <x v="0"/>
    <x v="0"/>
  </r>
  <r>
    <n v="277"/>
    <n v="9670"/>
    <n v="0"/>
    <s v="Tharsis"/>
    <x v="55"/>
    <s v="9.63N, 121.52W"/>
    <n v="2065"/>
    <n v="2072"/>
    <n v="7"/>
    <x v="0"/>
    <x v="0"/>
  </r>
  <r>
    <n v="181"/>
    <n v="4076"/>
    <n v="0"/>
    <s v="Amazonis"/>
    <x v="70"/>
    <s v="5.85N, 156.58W"/>
    <n v="2061"/>
    <n v="2064"/>
    <n v="3"/>
    <x v="0"/>
    <x v="0"/>
  </r>
  <r>
    <n v="43"/>
    <n v="13054"/>
    <n v="13054"/>
    <s v="Arcadia"/>
    <x v="31"/>
    <s v="66.67N, 93.37W"/>
    <n v="2059"/>
    <n v="2063"/>
    <n v="4"/>
    <x v="0"/>
    <x v="0"/>
  </r>
  <r>
    <n v="96"/>
    <n v="5812"/>
    <n v="5812"/>
    <s v="Tharsis"/>
    <x v="55"/>
    <s v="9.63N, 121.52W"/>
    <n v="2065"/>
    <n v="2072"/>
    <n v="7"/>
    <x v="0"/>
    <x v="0"/>
  </r>
  <r>
    <n v="63"/>
    <n v="6618"/>
    <n v="6618"/>
    <s v="Mare Australe"/>
    <x v="2"/>
    <s v="74.62S, 100.08E"/>
    <n v="2054"/>
    <n v="2060"/>
    <n v="6"/>
    <x v="1"/>
    <x v="1"/>
  </r>
  <r>
    <n v="365"/>
    <n v="629"/>
    <n v="0"/>
    <s v="Tharsis"/>
    <x v="5"/>
    <s v="6.41S, 116.10W"/>
    <n v="2055"/>
    <n v="2056"/>
    <n v="1"/>
    <x v="0"/>
    <x v="1"/>
  </r>
  <r>
    <n v="37"/>
    <n v="4076"/>
    <n v="4076"/>
    <s v="Phaethontis"/>
    <x v="10"/>
    <s v="59.92S, 179.01W"/>
    <n v="2062"/>
    <n v="2066"/>
    <n v="4"/>
    <x v="1"/>
    <x v="1"/>
  </r>
  <r>
    <n v="57"/>
    <n v="14551"/>
    <n v="14551"/>
    <s v="Hellas"/>
    <x v="30"/>
    <s v="51.10S, 71.36E"/>
    <n v="2056"/>
    <n v="2059"/>
    <n v="3"/>
    <x v="1"/>
    <x v="1"/>
  </r>
  <r>
    <n v="85"/>
    <n v="883"/>
    <n v="883"/>
    <s v="Amenthes"/>
    <x v="76"/>
    <s v="10.83N, 133.81E"/>
    <n v="2061"/>
    <n v="2063"/>
    <n v="2"/>
    <x v="0"/>
    <x v="0"/>
  </r>
  <r>
    <n v="416"/>
    <n v="16330"/>
    <n v="0"/>
    <s v="Arcadia"/>
    <x v="31"/>
    <s v="66.67N, 93.37W"/>
    <n v="2059"/>
    <n v="2060"/>
    <n v="1"/>
    <x v="0"/>
    <x v="0"/>
  </r>
  <r>
    <n v="57"/>
    <n v="8791"/>
    <n v="8791"/>
    <s v="Hellas"/>
    <x v="53"/>
    <s v="28.90S, 98.55E"/>
    <n v="2073"/>
    <n v="2075"/>
    <n v="2"/>
    <x v="1"/>
    <x v="1"/>
  </r>
  <r>
    <n v="221"/>
    <n v="6618"/>
    <n v="0"/>
    <s v="Mare Australe"/>
    <x v="72"/>
    <s v="65.99S, 161.89W"/>
    <n v="2072"/>
    <n v="2074"/>
    <n v="2"/>
    <x v="1"/>
    <x v="1"/>
  </r>
  <r>
    <n v="292"/>
    <n v="2054"/>
    <n v="0"/>
    <s v="Phaethontis"/>
    <x v="37"/>
    <s v="33.88S, 148.04W"/>
    <n v="2058"/>
    <n v="2061"/>
    <n v="3"/>
    <x v="1"/>
    <x v="1"/>
  </r>
  <r>
    <n v="59"/>
    <n v="6006"/>
    <n v="6006"/>
    <s v="Thaumasia"/>
    <x v="44"/>
    <s v="39.82S, 96.42W"/>
    <n v="2059"/>
    <n v="2061"/>
    <n v="2"/>
    <x v="1"/>
    <x v="1"/>
  </r>
  <r>
    <n v="137"/>
    <n v="5255"/>
    <n v="0"/>
    <s v="Phaethontis"/>
    <x v="35"/>
    <s v="23.80S, 156.02W"/>
    <n v="2053"/>
    <n v="2057"/>
    <n v="4"/>
    <x v="1"/>
    <x v="1"/>
  </r>
  <r>
    <n v="181"/>
    <n v="2461"/>
    <n v="0"/>
    <s v="Phoenicis Lacus"/>
    <x v="44"/>
    <s v="39.82S, 96.42W"/>
    <n v="2059"/>
    <n v="2064"/>
    <n v="5"/>
    <x v="1"/>
    <x v="1"/>
  </r>
  <r>
    <n v="212"/>
    <n v="1267"/>
    <n v="0"/>
    <s v="Phoenicis Lacus"/>
    <x v="41"/>
    <s v="8.80N, 79.73W"/>
    <n v="2067"/>
    <n v="2070"/>
    <n v="3"/>
    <x v="1"/>
    <x v="0"/>
  </r>
  <r>
    <n v="231"/>
    <n v="2599"/>
    <n v="0"/>
    <s v="Eridania"/>
    <x v="83"/>
    <s v="32.13S, 131.87E"/>
    <n v="2053"/>
    <n v="2056"/>
    <n v="3"/>
    <x v="1"/>
    <x v="1"/>
  </r>
  <r>
    <n v="307"/>
    <n v="883"/>
    <n v="0"/>
    <s v="Phaethontis"/>
    <x v="89"/>
    <s v="50.96S, 146.33W"/>
    <n v="2070"/>
    <n v="2072"/>
    <n v="2"/>
    <x v="1"/>
    <x v="1"/>
  </r>
  <r>
    <n v="181"/>
    <n v="9985"/>
    <n v="0"/>
    <s v="Amenthes"/>
    <x v="56"/>
    <s v="14.31N, 112.28E"/>
    <n v="2065"/>
    <n v="2069"/>
    <n v="4"/>
    <x v="0"/>
    <x v="0"/>
  </r>
  <r>
    <n v="152"/>
    <n v="3764"/>
    <n v="0"/>
    <s v="Mare Acidalium"/>
    <x v="1"/>
    <s v="27.30N, 17.48W"/>
    <n v="2065"/>
    <n v="2068"/>
    <n v="3"/>
    <x v="0"/>
    <x v="0"/>
  </r>
  <r>
    <n v="152"/>
    <n v="3612"/>
    <n v="0"/>
    <s v="Syrtis Major"/>
    <x v="0"/>
    <s v="21.27N, 90.13E"/>
    <n v="2054"/>
    <n v="2060"/>
    <n v="6"/>
    <x v="0"/>
    <x v="0"/>
  </r>
  <r>
    <n v="196"/>
    <n v="19313"/>
    <n v="0"/>
    <s v="Cebrenia"/>
    <x v="28"/>
    <s v="64.61N, 131.25E"/>
    <n v="2064"/>
    <n v="2068"/>
    <n v="4"/>
    <x v="0"/>
    <x v="0"/>
  </r>
  <r>
    <n v="344"/>
    <n v="6205"/>
    <n v="0"/>
    <s v="Lunae Palus"/>
    <x v="81"/>
    <s v="21.43N, 76.62W"/>
    <n v="2058"/>
    <n v="2061"/>
    <n v="3"/>
    <x v="0"/>
    <x v="0"/>
  </r>
  <r>
    <n v="212"/>
    <n v="6205"/>
    <n v="0"/>
    <s v="Lunae Palus"/>
    <x v="41"/>
    <s v="8.80N, 79.73W"/>
    <n v="2067"/>
    <n v="2070"/>
    <n v="3"/>
    <x v="0"/>
    <x v="0"/>
  </r>
  <r>
    <n v="389"/>
    <n v="5255"/>
    <n v="0"/>
    <s v="Hellas"/>
    <x v="58"/>
    <s v="54.72S, 108.92E"/>
    <n v="2066"/>
    <n v="2068"/>
    <n v="2"/>
    <x v="1"/>
    <x v="1"/>
  </r>
  <r>
    <n v="212"/>
    <n v="4076"/>
    <n v="0"/>
    <s v="Phaethontis"/>
    <x v="89"/>
    <s v="50.96S, 146.33W"/>
    <n v="2070"/>
    <n v="2072"/>
    <n v="2"/>
    <x v="1"/>
    <x v="1"/>
  </r>
  <r>
    <n v="157"/>
    <n v="4076"/>
    <n v="0"/>
    <s v="Margaritifer Sinus"/>
    <x v="26"/>
    <s v="12.19S, 23.63W"/>
    <n v="2071"/>
    <n v="2073"/>
    <n v="2"/>
    <x v="1"/>
    <x v="1"/>
  </r>
  <r>
    <n v="43"/>
    <n v="5255"/>
    <n v="5255"/>
    <s v="Mare Australe"/>
    <x v="10"/>
    <s v="59.92S, 179.01W"/>
    <n v="2062"/>
    <n v="2067"/>
    <n v="5"/>
    <x v="1"/>
    <x v="1"/>
  </r>
  <r>
    <n v="128"/>
    <n v="1010"/>
    <n v="0"/>
    <s v="Eridania"/>
    <x v="33"/>
    <s v="46.81S, 143.88E"/>
    <n v="2066"/>
    <n v="2068"/>
    <n v="2"/>
    <x v="1"/>
    <x v="1"/>
  </r>
  <r>
    <n v="93"/>
    <n v="1656"/>
    <n v="1656"/>
    <s v="Cebrenia"/>
    <x v="19"/>
    <s v="37.14N, 148.66E"/>
    <n v="2066"/>
    <n v="2071"/>
    <n v="5"/>
    <x v="0"/>
    <x v="0"/>
  </r>
  <r>
    <n v="163"/>
    <n v="15109"/>
    <n v="0"/>
    <s v="Phaethontis"/>
    <x v="50"/>
    <s v="29.49S, 118.42W"/>
    <n v="2071"/>
    <n v="2072"/>
    <n v="1"/>
    <x v="1"/>
    <x v="1"/>
  </r>
  <r>
    <n v="133"/>
    <n v="10313"/>
    <n v="0"/>
    <s v="Thaumasia"/>
    <x v="17"/>
    <s v="63.27S, 66.46W"/>
    <n v="2058"/>
    <n v="2062"/>
    <n v="4"/>
    <x v="1"/>
    <x v="1"/>
  </r>
  <r>
    <n v="277"/>
    <n v="1526"/>
    <n v="0"/>
    <s v="Mare Boreum"/>
    <x v="88"/>
    <s v="80.24N, 27.18W"/>
    <n v="2069"/>
    <n v="2071"/>
    <n v="2"/>
    <x v="0"/>
    <x v="0"/>
  </r>
  <r>
    <n v="85"/>
    <n v="1920"/>
    <n v="1920"/>
    <s v="Mare Boreum"/>
    <x v="27"/>
    <s v="69.41N, 168.67E"/>
    <n v="2069"/>
    <n v="2074"/>
    <n v="5"/>
    <x v="0"/>
    <x v="0"/>
  </r>
  <r>
    <n v="142"/>
    <n v="8000"/>
    <n v="0"/>
    <s v="Margaritifer Sinus"/>
    <x v="98"/>
    <s v="30.54S, 24.75W"/>
    <n v="2066"/>
    <n v="2067"/>
    <n v="1"/>
    <x v="1"/>
    <x v="1"/>
  </r>
  <r>
    <n v="57"/>
    <n v="1267"/>
    <n v="1267"/>
    <s v="Margaritifer Sinus"/>
    <x v="98"/>
    <s v="30.54S, 24.75W"/>
    <n v="2066"/>
    <n v="2067"/>
    <n v="1"/>
    <x v="1"/>
    <x v="1"/>
  </r>
  <r>
    <n v="96"/>
    <n v="1920"/>
    <n v="1920"/>
    <s v="Amenthes"/>
    <x v="47"/>
    <s v="6.43S, 95.96E"/>
    <n v="2070"/>
    <n v="2072"/>
    <n v="2"/>
    <x v="0"/>
    <x v="1"/>
  </r>
  <r>
    <n v="7"/>
    <n v="4076"/>
    <n v="4076"/>
    <s v="Noachis"/>
    <x v="22"/>
    <s v="57.37S, 25.45E"/>
    <n v="2053"/>
    <n v="2054"/>
    <n v="1"/>
    <x v="1"/>
    <x v="1"/>
  </r>
  <r>
    <n v="169"/>
    <n v="6205"/>
    <n v="0"/>
    <s v="Argyre"/>
    <x v="42"/>
    <s v="43.20S, 21.89W"/>
    <n v="2051"/>
    <n v="2057"/>
    <n v="6"/>
    <x v="1"/>
    <x v="1"/>
  </r>
  <r>
    <n v="365"/>
    <n v="7752"/>
    <n v="0"/>
    <s v="Syrtis Major"/>
    <x v="11"/>
    <s v="5.89N, 39.91E"/>
    <n v="2053"/>
    <n v="2054"/>
    <n v="1"/>
    <x v="0"/>
    <x v="0"/>
  </r>
  <r>
    <n v="365"/>
    <n v="23366"/>
    <n v="0"/>
    <s v="Mare Boreum"/>
    <x v="31"/>
    <s v="66.67N, 93.37W"/>
    <n v="2059"/>
    <n v="2066"/>
    <n v="7"/>
    <x v="0"/>
    <x v="0"/>
  </r>
  <r>
    <n v="57"/>
    <n v="1526"/>
    <n v="1526"/>
    <s v="Thaumasia"/>
    <x v="50"/>
    <s v="29.49S, 118.42W"/>
    <n v="2071"/>
    <n v="2074"/>
    <n v="3"/>
    <x v="1"/>
    <x v="1"/>
  </r>
  <r>
    <n v="1057"/>
    <n v="3461"/>
    <n v="0"/>
    <s v="Lunae Palus"/>
    <x v="41"/>
    <s v="8.80N, 79.73W"/>
    <n v="2067"/>
    <n v="2072"/>
    <n v="5"/>
    <x v="0"/>
    <x v="0"/>
  </r>
  <r>
    <n v="70"/>
    <n v="11771"/>
    <n v="11771"/>
    <s v="Aeolis"/>
    <x v="65"/>
    <s v="23.56S, 147.94E"/>
    <n v="2062"/>
    <n v="2063"/>
    <n v="1"/>
    <x v="1"/>
    <x v="1"/>
  </r>
  <r>
    <n v="67"/>
    <n v="2880"/>
    <n v="2880"/>
    <s v="Hellas"/>
    <x v="25"/>
    <s v="48.64S, 67.03E"/>
    <n v="2067"/>
    <n v="2069"/>
    <n v="2"/>
    <x v="1"/>
    <x v="1"/>
  </r>
  <r>
    <n v="80"/>
    <n v="2739"/>
    <n v="2739"/>
    <s v="Arabia"/>
    <x v="11"/>
    <s v="5.89N, 39.91E"/>
    <n v="2053"/>
    <n v="2055"/>
    <n v="2"/>
    <x v="0"/>
    <x v="0"/>
  </r>
  <r>
    <n v="524"/>
    <n v="4902"/>
    <n v="0"/>
    <s v="Memnonia"/>
    <x v="91"/>
    <s v="2.95N, 160.52W"/>
    <n v="2073"/>
    <n v="2074"/>
    <n v="1"/>
    <x v="1"/>
    <x v="0"/>
  </r>
  <r>
    <n v="231"/>
    <n v="3313"/>
    <n v="0"/>
    <s v="Iapygia"/>
    <x v="18"/>
    <s v="4.88N, 63.43E"/>
    <n v="2051"/>
    <n v="2055"/>
    <n v="4"/>
    <x v="1"/>
    <x v="0"/>
  </r>
  <r>
    <n v="52"/>
    <n v="756"/>
    <n v="756"/>
    <s v="Casius"/>
    <x v="78"/>
    <s v="60.72N, 122.46E"/>
    <n v="2052"/>
    <n v="2053"/>
    <n v="1"/>
    <x v="0"/>
    <x v="0"/>
  </r>
  <r>
    <n v="88"/>
    <n v="3764"/>
    <n v="3764"/>
    <s v="Cebrenia"/>
    <x v="3"/>
    <s v="47.43N, 160.74E"/>
    <n v="2056"/>
    <n v="2059"/>
    <n v="3"/>
    <x v="0"/>
    <x v="0"/>
  </r>
  <r>
    <n v="137"/>
    <n v="20205"/>
    <n v="0"/>
    <s v="Thaumasia"/>
    <x v="54"/>
    <s v="65.07S, 96.09W"/>
    <n v="2072"/>
    <n v="2075"/>
    <n v="3"/>
    <x v="1"/>
    <x v="1"/>
  </r>
  <r>
    <n v="702"/>
    <n v="3919"/>
    <n v="0"/>
    <s v="Memnonia"/>
    <x v="91"/>
    <s v="2.95N, 160.52W"/>
    <n v="2073"/>
    <n v="2074"/>
    <n v="1"/>
    <x v="1"/>
    <x v="0"/>
  </r>
  <r>
    <n v="19"/>
    <n v="2324"/>
    <n v="2324"/>
    <s v="Cebrenia"/>
    <x v="27"/>
    <s v="69.41N, 168.67E"/>
    <n v="2069"/>
    <n v="2075"/>
    <n v="6"/>
    <x v="0"/>
    <x v="0"/>
  </r>
  <r>
    <n v="113"/>
    <n v="6205"/>
    <n v="0"/>
    <s v="Mare Tyrrhenum"/>
    <x v="9"/>
    <s v="11.90N, 119.49E"/>
    <n v="2050"/>
    <n v="2053"/>
    <n v="3"/>
    <x v="1"/>
    <x v="0"/>
  </r>
  <r>
    <n v="96"/>
    <n v="9670"/>
    <n v="9670"/>
    <s v="Eridania"/>
    <x v="57"/>
    <s v="41.83S, 120.38E"/>
    <n v="2068"/>
    <n v="2069"/>
    <n v="1"/>
    <x v="1"/>
    <x v="1"/>
  </r>
  <r>
    <n v="82"/>
    <n v="3612"/>
    <n v="3612"/>
    <s v="Argyre"/>
    <x v="13"/>
    <s v="68.17S, 21.83W"/>
    <n v="2069"/>
    <n v="2071"/>
    <n v="2"/>
    <x v="1"/>
    <x v="1"/>
  </r>
  <r>
    <n v="157"/>
    <n v="5436"/>
    <n v="0"/>
    <s v="Mare Acidalium"/>
    <x v="7"/>
    <s v="53.29N, 45.78W"/>
    <n v="2053"/>
    <n v="2054"/>
    <n v="1"/>
    <x v="0"/>
    <x v="0"/>
  </r>
  <r>
    <n v="67"/>
    <n v="17718"/>
    <n v="17718"/>
    <s v="Phaethontis"/>
    <x v="89"/>
    <s v="50.96S, 146.33W"/>
    <n v="2070"/>
    <n v="2071"/>
    <n v="1"/>
    <x v="1"/>
    <x v="1"/>
  </r>
  <r>
    <n v="93"/>
    <n v="16330"/>
    <n v="16330"/>
    <s v="Ismenius Lacus"/>
    <x v="38"/>
    <s v="34.38N, 12.41E"/>
    <n v="2070"/>
    <n v="2073"/>
    <n v="3"/>
    <x v="0"/>
    <x v="0"/>
  </r>
  <r>
    <n v="100"/>
    <n v="4731"/>
    <n v="4731"/>
    <s v="Diacria"/>
    <x v="63"/>
    <s v="47.84N, 169.44E"/>
    <n v="2072"/>
    <n v="2074"/>
    <n v="2"/>
    <x v="0"/>
    <x v="0"/>
  </r>
  <r>
    <n v="30"/>
    <n v="13527"/>
    <n v="13527"/>
    <s v="Mare Australe"/>
    <x v="48"/>
    <s v="69.31S, 68.72W"/>
    <n v="2071"/>
    <n v="2073"/>
    <n v="2"/>
    <x v="1"/>
    <x v="1"/>
  </r>
  <r>
    <n v="292"/>
    <n v="3022"/>
    <n v="0"/>
    <s v="Margaritifer Sinus"/>
    <x v="26"/>
    <s v="12.19S, 23.63W"/>
    <n v="2071"/>
    <n v="2073"/>
    <n v="2"/>
    <x v="1"/>
    <x v="1"/>
  </r>
  <r>
    <n v="702"/>
    <n v="3022"/>
    <n v="0"/>
    <s v="Coprates"/>
    <x v="52"/>
    <s v="13.98S, 98.57W"/>
    <n v="2063"/>
    <n v="2065"/>
    <n v="2"/>
    <x v="1"/>
    <x v="1"/>
  </r>
  <r>
    <n v="277"/>
    <n v="12605"/>
    <n v="0"/>
    <s v="Argyre"/>
    <x v="24"/>
    <s v="47.77S, 28.62W"/>
    <n v="2069"/>
    <n v="2072"/>
    <n v="3"/>
    <x v="1"/>
    <x v="1"/>
  </r>
  <r>
    <n v="1270"/>
    <n v="8000"/>
    <n v="0"/>
    <s v="Aeolis"/>
    <x v="33"/>
    <s v="46.81S, 143.88E"/>
    <n v="2066"/>
    <n v="2071"/>
    <n v="5"/>
    <x v="1"/>
    <x v="1"/>
  </r>
  <r>
    <n v="61"/>
    <n v="4563"/>
    <n v="4563"/>
    <s v="Amenthes"/>
    <x v="0"/>
    <s v="21.27N, 90.13E"/>
    <n v="2054"/>
    <n v="2059"/>
    <n v="5"/>
    <x v="0"/>
    <x v="0"/>
  </r>
  <r>
    <n v="188"/>
    <n v="21171"/>
    <n v="0"/>
    <s v="Mare Acidalium"/>
    <x v="1"/>
    <s v="27.30N, 17.48W"/>
    <n v="2065"/>
    <n v="2075"/>
    <n v="10"/>
    <x v="0"/>
    <x v="0"/>
  </r>
  <r>
    <n v="36"/>
    <n v="8255"/>
    <n v="8255"/>
    <s v="Syrtis Major"/>
    <x v="11"/>
    <s v="5.89N, 39.91E"/>
    <n v="2053"/>
    <n v="2054"/>
    <n v="1"/>
    <x v="0"/>
    <x v="0"/>
  </r>
  <r>
    <n v="93"/>
    <n v="1920"/>
    <n v="1920"/>
    <s v="Ismenius Lacus"/>
    <x v="14"/>
    <s v="66.19N, 33.82E"/>
    <n v="2063"/>
    <n v="2066"/>
    <n v="3"/>
    <x v="0"/>
    <x v="0"/>
  </r>
  <r>
    <n v="109"/>
    <n v="4398"/>
    <n v="0"/>
    <s v="Cebrenia"/>
    <x v="28"/>
    <s v="64.61N, 131.25E"/>
    <n v="2064"/>
    <n v="2065"/>
    <n v="1"/>
    <x v="0"/>
    <x v="0"/>
  </r>
  <r>
    <n v="113"/>
    <n v="3167"/>
    <n v="0"/>
    <s v="Argyre"/>
    <x v="20"/>
    <s v="35.35S, 72.67W"/>
    <n v="2067"/>
    <n v="2069"/>
    <n v="2"/>
    <x v="1"/>
    <x v="1"/>
  </r>
  <r>
    <n v="124"/>
    <n v="5812"/>
    <n v="0"/>
    <s v="Iapygia"/>
    <x v="18"/>
    <s v="4.88N, 63.43E"/>
    <n v="2051"/>
    <n v="2061"/>
    <n v="10"/>
    <x v="1"/>
    <x v="0"/>
  </r>
  <r>
    <n v="416"/>
    <n v="6618"/>
    <n v="0"/>
    <s v="Amenthes"/>
    <x v="0"/>
    <s v="21.27N, 90.13E"/>
    <n v="2054"/>
    <n v="2063"/>
    <n v="9"/>
    <x v="0"/>
    <x v="0"/>
  </r>
  <r>
    <n v="59"/>
    <n v="5436"/>
    <n v="5436"/>
    <s v="Coprates"/>
    <x v="41"/>
    <s v="8.80N, 79.73W"/>
    <n v="2067"/>
    <n v="2069"/>
    <n v="2"/>
    <x v="1"/>
    <x v="0"/>
  </r>
  <r>
    <n v="389"/>
    <n v="5255"/>
    <n v="0"/>
    <s v="Hellas"/>
    <x v="75"/>
    <s v="48.97S, 86.32E"/>
    <n v="2070"/>
    <n v="2071"/>
    <n v="1"/>
    <x v="1"/>
    <x v="1"/>
  </r>
  <r>
    <n v="120"/>
    <n v="6409"/>
    <n v="0"/>
    <s v="Coprates"/>
    <x v="41"/>
    <s v="8.80N, 79.73W"/>
    <n v="2067"/>
    <n v="2068"/>
    <n v="1"/>
    <x v="1"/>
    <x v="0"/>
  </r>
  <r>
    <n v="43"/>
    <n v="13527"/>
    <n v="13527"/>
    <s v="Mare Boreum"/>
    <x v="88"/>
    <s v="80.24N, 27.18W"/>
    <n v="2069"/>
    <n v="2071"/>
    <n v="2"/>
    <x v="0"/>
    <x v="0"/>
  </r>
  <r>
    <n v="9"/>
    <n v="1526"/>
    <n v="1526"/>
    <s v="Argyre"/>
    <x v="16"/>
    <s v="23.79S, 56.97W"/>
    <n v="2054"/>
    <n v="2056"/>
    <n v="2"/>
    <x v="1"/>
    <x v="1"/>
  </r>
  <r>
    <n v="103"/>
    <n v="13527"/>
    <n v="0"/>
    <s v="Mare Australe"/>
    <x v="40"/>
    <s v="48.99S, 67.17E"/>
    <n v="2054"/>
    <n v="2055"/>
    <n v="1"/>
    <x v="1"/>
    <x v="1"/>
  </r>
  <r>
    <n v="124"/>
    <n v="19313"/>
    <n v="0"/>
    <s v="Argyre"/>
    <x v="98"/>
    <s v="30.54S, 24.75W"/>
    <n v="2066"/>
    <n v="2067"/>
    <n v="1"/>
    <x v="1"/>
    <x v="1"/>
  </r>
  <r>
    <n v="32"/>
    <n v="5436"/>
    <n v="5436"/>
    <s v="Mare Boreum"/>
    <x v="77"/>
    <s v="79.27N, 111.64W"/>
    <n v="2062"/>
    <n v="2066"/>
    <n v="4"/>
    <x v="0"/>
    <x v="0"/>
  </r>
  <r>
    <n v="1270"/>
    <n v="2880"/>
    <n v="0"/>
    <s v="Mare Boreum"/>
    <x v="80"/>
    <s v="75.27N, 138.32W"/>
    <n v="2073"/>
    <n v="2075"/>
    <n v="2"/>
    <x v="0"/>
    <x v="0"/>
  </r>
  <r>
    <n v="241"/>
    <n v="7052"/>
    <n v="0"/>
    <s v="Syrtis Major"/>
    <x v="18"/>
    <s v="4.88N, 63.43E"/>
    <n v="2051"/>
    <n v="2054"/>
    <n v="3"/>
    <x v="0"/>
    <x v="0"/>
  </r>
  <r>
    <n v="188"/>
    <n v="4398"/>
    <n v="0"/>
    <s v="Mare Australe"/>
    <x v="13"/>
    <s v="68.17S, 21.83W"/>
    <n v="2069"/>
    <n v="2071"/>
    <n v="2"/>
    <x v="1"/>
    <x v="1"/>
  </r>
  <r>
    <n v="52"/>
    <n v="1526"/>
    <n v="1526"/>
    <s v="Iapygia"/>
    <x v="11"/>
    <s v="5.89N, 39.91E"/>
    <n v="2053"/>
    <n v="2055"/>
    <n v="2"/>
    <x v="1"/>
    <x v="0"/>
  </r>
  <r>
    <n v="57"/>
    <n v="6205"/>
    <n v="6205"/>
    <s v="Oxia Palus"/>
    <x v="1"/>
    <s v="27.30N, 17.48W"/>
    <n v="2065"/>
    <n v="2074"/>
    <n v="9"/>
    <x v="0"/>
    <x v="0"/>
  </r>
  <r>
    <n v="128"/>
    <n v="29243"/>
    <n v="0"/>
    <s v="Hellas"/>
    <x v="25"/>
    <s v="48.64S, 67.03E"/>
    <n v="2067"/>
    <n v="2068"/>
    <n v="1"/>
    <x v="1"/>
    <x v="1"/>
  </r>
  <r>
    <n v="82"/>
    <n v="11382"/>
    <n v="11382"/>
    <s v="Eridania"/>
    <x v="6"/>
    <s v="42.36S, 157.15E"/>
    <n v="2068"/>
    <n v="2070"/>
    <n v="2"/>
    <x v="1"/>
    <x v="1"/>
  </r>
  <r>
    <n v="25"/>
    <n v="1788"/>
    <n v="1788"/>
    <s v="Eridania"/>
    <x v="10"/>
    <s v="59.92S, 179.01W"/>
    <n v="2062"/>
    <n v="2063"/>
    <n v="1"/>
    <x v="1"/>
    <x v="1"/>
  </r>
  <r>
    <n v="17"/>
    <n v="13054"/>
    <n v="13054"/>
    <s v="Diacria"/>
    <x v="27"/>
    <s v="69.41N, 168.67E"/>
    <n v="2069"/>
    <n v="2076"/>
    <n v="7"/>
    <x v="0"/>
    <x v="0"/>
  </r>
  <r>
    <n v="152"/>
    <n v="2880"/>
    <n v="0"/>
    <s v="Aeolis"/>
    <x v="51"/>
    <s v="25.21S, 169.35E"/>
    <n v="2055"/>
    <n v="2058"/>
    <n v="3"/>
    <x v="1"/>
    <x v="1"/>
  </r>
  <r>
    <n v="252"/>
    <n v="6618"/>
    <n v="0"/>
    <s v="Lunae Palus"/>
    <x v="81"/>
    <s v="21.43N, 76.62W"/>
    <n v="2058"/>
    <n v="2061"/>
    <n v="3"/>
    <x v="0"/>
    <x v="0"/>
  </r>
  <r>
    <n v="20"/>
    <n v="1138"/>
    <n v="1138"/>
    <s v="Mare Boreum"/>
    <x v="85"/>
    <s v="77.60N, 60.62E"/>
    <n v="2073"/>
    <n v="2075"/>
    <n v="2"/>
    <x v="0"/>
    <x v="0"/>
  </r>
  <r>
    <n v="90"/>
    <n v="9670"/>
    <n v="9670"/>
    <s v="Elysium"/>
    <x v="63"/>
    <s v="47.84N, 169.44E"/>
    <n v="2072"/>
    <n v="2079"/>
    <n v="7"/>
    <x v="0"/>
    <x v="0"/>
  </r>
  <r>
    <n v="54"/>
    <n v="1010"/>
    <n v="1010"/>
    <s v="Mare Australe"/>
    <x v="2"/>
    <s v="74.62S, 100.08E"/>
    <n v="2054"/>
    <n v="2061"/>
    <n v="7"/>
    <x v="1"/>
    <x v="1"/>
  </r>
  <r>
    <n v="447"/>
    <n v="6832"/>
    <n v="0"/>
    <s v="Elysium"/>
    <x v="12"/>
    <s v="27.80N, 160.30E"/>
    <n v="2063"/>
    <n v="2066"/>
    <n v="3"/>
    <x v="0"/>
    <x v="0"/>
  </r>
  <r>
    <n v="88"/>
    <n v="629"/>
    <n v="629"/>
    <s v="Coprates"/>
    <x v="74"/>
    <s v="29.82S, 66.01W"/>
    <n v="2068"/>
    <n v="2069"/>
    <n v="1"/>
    <x v="1"/>
    <x v="1"/>
  </r>
  <r>
    <n v="524"/>
    <n v="4398"/>
    <n v="0"/>
    <s v="Amenthes"/>
    <x v="59"/>
    <s v="24.45N, 112.91E"/>
    <n v="2060"/>
    <n v="2065"/>
    <n v="5"/>
    <x v="0"/>
    <x v="0"/>
  </r>
  <r>
    <n v="175"/>
    <n v="6618"/>
    <n v="0"/>
    <s v="Memnonia"/>
    <x v="35"/>
    <s v="23.80S, 156.02W"/>
    <n v="2053"/>
    <n v="2057"/>
    <n v="4"/>
    <x v="1"/>
    <x v="1"/>
  </r>
  <r>
    <n v="17"/>
    <n v="3612"/>
    <n v="3612"/>
    <s v="Thaumasia"/>
    <x v="20"/>
    <s v="35.35S, 72.67W"/>
    <n v="2067"/>
    <n v="2068"/>
    <n v="1"/>
    <x v="1"/>
    <x v="1"/>
  </r>
  <r>
    <n v="80"/>
    <n v="1526"/>
    <n v="1526"/>
    <s v="Ismenius Lacus"/>
    <x v="14"/>
    <s v="66.19N, 33.82E"/>
    <n v="2063"/>
    <n v="2065"/>
    <n v="2"/>
    <x v="0"/>
    <x v="0"/>
  </r>
  <r>
    <n v="88"/>
    <n v="12605"/>
    <n v="12605"/>
    <s v="Elysium"/>
    <x v="12"/>
    <s v="27.80N, 160.30E"/>
    <n v="2063"/>
    <n v="2068"/>
    <n v="5"/>
    <x v="0"/>
    <x v="0"/>
  </r>
  <r>
    <n v="120"/>
    <n v="11382"/>
    <n v="0"/>
    <s v="Phaethontis"/>
    <x v="37"/>
    <s v="33.88S, 148.04W"/>
    <n v="2058"/>
    <n v="2059"/>
    <n v="1"/>
    <x v="1"/>
    <x v="1"/>
  </r>
  <r>
    <n v="175"/>
    <n v="2599"/>
    <n v="0"/>
    <s v="Hellas"/>
    <x v="45"/>
    <s v="43.21S, 109.99E"/>
    <n v="2071"/>
    <n v="2076"/>
    <n v="5"/>
    <x v="1"/>
    <x v="1"/>
  </r>
  <r>
    <n v="20"/>
    <n v="6409"/>
    <n v="6409"/>
    <s v="Casius"/>
    <x v="78"/>
    <s v="60.72N, 122.46E"/>
    <n v="2052"/>
    <n v="2055"/>
    <n v="3"/>
    <x v="0"/>
    <x v="0"/>
  </r>
  <r>
    <n v="12"/>
    <n v="1788"/>
    <n v="1788"/>
    <s v="Argyre"/>
    <x v="16"/>
    <s v="23.79S, 56.97W"/>
    <n v="2054"/>
    <n v="2058"/>
    <n v="4"/>
    <x v="1"/>
    <x v="1"/>
  </r>
  <r>
    <n v="1270"/>
    <n v="26004"/>
    <n v="0"/>
    <s v="Mare Acidalium"/>
    <x v="7"/>
    <s v="53.29N, 45.78W"/>
    <n v="2053"/>
    <n v="2054"/>
    <n v="1"/>
    <x v="0"/>
    <x v="0"/>
  </r>
  <r>
    <n v="416"/>
    <n v="6006"/>
    <n v="0"/>
    <s v="Elysium"/>
    <x v="12"/>
    <s v="27.80N, 160.30E"/>
    <n v="2063"/>
    <n v="2065"/>
    <n v="2"/>
    <x v="0"/>
    <x v="0"/>
  </r>
  <r>
    <n v="34"/>
    <n v="1138"/>
    <n v="1138"/>
    <s v="Argyre"/>
    <x v="16"/>
    <s v="23.79S, 56.97W"/>
    <n v="2054"/>
    <n v="2061"/>
    <n v="7"/>
    <x v="1"/>
    <x v="1"/>
  </r>
  <r>
    <n v="19"/>
    <n v="14551"/>
    <n v="14551"/>
    <s v="Mare Australe"/>
    <x v="75"/>
    <s v="48.97S, 86.32E"/>
    <n v="2070"/>
    <n v="2072"/>
    <n v="2"/>
    <x v="1"/>
    <x v="1"/>
  </r>
  <r>
    <n v="264"/>
    <n v="27536"/>
    <n v="0"/>
    <s v="Cebrenia"/>
    <x v="19"/>
    <s v="37.14N, 148.66E"/>
    <n v="2066"/>
    <n v="2072"/>
    <n v="6"/>
    <x v="0"/>
    <x v="0"/>
  </r>
  <r>
    <n v="157"/>
    <n v="7279"/>
    <n v="0"/>
    <s v="Hellas"/>
    <x v="75"/>
    <s v="48.97S, 86.32E"/>
    <n v="2070"/>
    <n v="2074"/>
    <n v="4"/>
    <x v="1"/>
    <x v="1"/>
  </r>
  <r>
    <n v="9"/>
    <n v="1138"/>
    <n v="1138"/>
    <s v="Diacria"/>
    <x v="27"/>
    <s v="69.41N, 168.67E"/>
    <n v="2069"/>
    <n v="2071"/>
    <n v="2"/>
    <x v="0"/>
    <x v="0"/>
  </r>
  <r>
    <n v="113"/>
    <n v="29243"/>
    <n v="0"/>
    <s v="Argyre"/>
    <x v="42"/>
    <s v="43.20S, 21.89W"/>
    <n v="2051"/>
    <n v="2057"/>
    <n v="6"/>
    <x v="1"/>
    <x v="1"/>
  </r>
  <r>
    <n v="61"/>
    <n v="11011"/>
    <n v="11011"/>
    <s v="Hellas"/>
    <x v="53"/>
    <s v="28.90S, 98.55E"/>
    <n v="2073"/>
    <n v="2076"/>
    <n v="3"/>
    <x v="1"/>
    <x v="1"/>
  </r>
  <r>
    <n v="36"/>
    <n v="4398"/>
    <n v="4398"/>
    <s v="Arcadia"/>
    <x v="31"/>
    <s v="66.67N, 93.37W"/>
    <n v="2059"/>
    <n v="2066"/>
    <n v="7"/>
    <x v="0"/>
    <x v="0"/>
  </r>
  <r>
    <n v="34"/>
    <n v="9985"/>
    <n v="9985"/>
    <s v="Argyre"/>
    <x v="42"/>
    <s v="43.20S, 21.89W"/>
    <n v="2051"/>
    <n v="2054"/>
    <n v="3"/>
    <x v="1"/>
    <x v="1"/>
  </r>
  <r>
    <n v="791"/>
    <n v="2599"/>
    <n v="0"/>
    <s v="Sinus Sabaeus"/>
    <x v="11"/>
    <s v="5.89N, 39.91E"/>
    <n v="2053"/>
    <n v="2055"/>
    <n v="2"/>
    <x v="1"/>
    <x v="0"/>
  </r>
  <r>
    <n v="416"/>
    <n v="2054"/>
    <n v="0"/>
    <s v="Mare Australe"/>
    <x v="84"/>
    <s v="58.80S, 113.46W"/>
    <n v="2065"/>
    <n v="2066"/>
    <n v="1"/>
    <x v="1"/>
    <x v="1"/>
  </r>
  <r>
    <n v="241"/>
    <n v="1010"/>
    <n v="0"/>
    <s v="Argyre"/>
    <x v="24"/>
    <s v="47.77S, 28.62W"/>
    <n v="2069"/>
    <n v="2070"/>
    <n v="1"/>
    <x v="1"/>
    <x v="1"/>
  </r>
  <r>
    <n v="482"/>
    <n v="2599"/>
    <n v="0"/>
    <s v="Mare Boreum"/>
    <x v="31"/>
    <s v="66.67N, 93.37W"/>
    <n v="2059"/>
    <n v="2063"/>
    <n v="4"/>
    <x v="0"/>
    <x v="0"/>
  </r>
  <r>
    <n v="163"/>
    <n v="7052"/>
    <n v="0"/>
    <s v="Cebrenia"/>
    <x v="28"/>
    <s v="64.61N, 131.25E"/>
    <n v="2064"/>
    <n v="2065"/>
    <n v="1"/>
    <x v="0"/>
    <x v="0"/>
  </r>
  <r>
    <n v="106"/>
    <n v="5255"/>
    <n v="0"/>
    <s v="Coprates"/>
    <x v="74"/>
    <s v="29.82S, 66.01W"/>
    <n v="2068"/>
    <n v="2070"/>
    <n v="2"/>
    <x v="1"/>
    <x v="1"/>
  </r>
  <r>
    <n v="163"/>
    <n v="629"/>
    <n v="0"/>
    <s v="Argyre"/>
    <x v="42"/>
    <s v="43.20S, 21.89W"/>
    <n v="2051"/>
    <n v="2058"/>
    <n v="7"/>
    <x v="1"/>
    <x v="1"/>
  </r>
  <r>
    <n v="169"/>
    <n v="11382"/>
    <n v="0"/>
    <s v="Mare Australe"/>
    <x v="40"/>
    <s v="48.99S, 67.17E"/>
    <n v="2054"/>
    <n v="2058"/>
    <n v="4"/>
    <x v="1"/>
    <x v="1"/>
  </r>
  <r>
    <n v="196"/>
    <n v="9670"/>
    <n v="0"/>
    <s v="Thaumasia"/>
    <x v="16"/>
    <s v="23.79S, 56.97W"/>
    <n v="2054"/>
    <n v="2059"/>
    <n v="5"/>
    <x v="1"/>
    <x v="1"/>
  </r>
  <r>
    <n v="103"/>
    <n v="2599"/>
    <n v="0"/>
    <s v="Thaumasia"/>
    <x v="99"/>
    <s v="44.72S, 102.07W"/>
    <n v="2067"/>
    <n v="2068"/>
    <n v="1"/>
    <x v="1"/>
    <x v="1"/>
  </r>
  <r>
    <n v="50"/>
    <n v="6618"/>
    <n v="6618"/>
    <s v="Amazonis"/>
    <x v="70"/>
    <s v="5.85N, 156.58W"/>
    <n v="2061"/>
    <n v="2063"/>
    <n v="2"/>
    <x v="0"/>
    <x v="0"/>
  </r>
  <r>
    <n v="15"/>
    <n v="2739"/>
    <n v="2739"/>
    <s v="Margaritifer Sinus"/>
    <x v="26"/>
    <s v="12.19S, 23.63W"/>
    <n v="2071"/>
    <n v="2072"/>
    <n v="1"/>
    <x v="1"/>
    <x v="1"/>
  </r>
  <r>
    <n v="85"/>
    <n v="5255"/>
    <n v="5255"/>
    <s v="Mare Boreum"/>
    <x v="27"/>
    <s v="69.41N, 168.67E"/>
    <n v="2069"/>
    <n v="2070"/>
    <n v="1"/>
    <x v="0"/>
    <x v="0"/>
  </r>
  <r>
    <n v="152"/>
    <n v="5436"/>
    <n v="0"/>
    <s v="Argyre"/>
    <x v="42"/>
    <s v="43.20S, 21.89W"/>
    <n v="2051"/>
    <n v="2053"/>
    <n v="2"/>
    <x v="1"/>
    <x v="1"/>
  </r>
  <r>
    <n v="72"/>
    <n v="9670"/>
    <n v="9670"/>
    <s v="Mare Boreum"/>
    <x v="28"/>
    <s v="64.61N, 131.25E"/>
    <n v="2064"/>
    <n v="2069"/>
    <n v="5"/>
    <x v="0"/>
    <x v="0"/>
  </r>
  <r>
    <n v="157"/>
    <n v="1396"/>
    <n v="0"/>
    <s v="Thaumasia"/>
    <x v="44"/>
    <s v="39.82S, 96.42W"/>
    <n v="2059"/>
    <n v="2062"/>
    <n v="3"/>
    <x v="1"/>
    <x v="1"/>
  </r>
  <r>
    <n v="9"/>
    <n v="5076"/>
    <n v="5076"/>
    <s v="Hellas"/>
    <x v="45"/>
    <s v="43.21S, 109.99E"/>
    <n v="2071"/>
    <n v="2075"/>
    <n v="4"/>
    <x v="1"/>
    <x v="1"/>
  </r>
  <r>
    <n v="63"/>
    <n v="5812"/>
    <n v="5812"/>
    <s v="Amenthes"/>
    <x v="59"/>
    <s v="24.45N, 112.91E"/>
    <n v="2060"/>
    <n v="2063"/>
    <n v="3"/>
    <x v="0"/>
    <x v="0"/>
  </r>
  <r>
    <n v="241"/>
    <n v="8255"/>
    <n v="0"/>
    <s v="Argyre"/>
    <x v="32"/>
    <s v="56.96S, 5.44W"/>
    <n v="2068"/>
    <n v="2069"/>
    <n v="1"/>
    <x v="1"/>
    <x v="1"/>
  </r>
  <r>
    <n v="482"/>
    <n v="17000"/>
    <n v="0"/>
    <s v="Argyre"/>
    <x v="15"/>
    <s v="50.59S, 47.85W"/>
    <n v="2064"/>
    <n v="2066"/>
    <n v="2"/>
    <x v="1"/>
    <x v="1"/>
  </r>
  <r>
    <n v="524"/>
    <n v="5812"/>
    <n v="0"/>
    <s v="Thaumasia"/>
    <x v="44"/>
    <s v="39.82S, 96.42W"/>
    <n v="2059"/>
    <n v="2064"/>
    <n v="5"/>
    <x v="1"/>
    <x v="1"/>
  </r>
  <r>
    <n v="147"/>
    <n v="10313"/>
    <n v="0"/>
    <s v="Cebrenia"/>
    <x v="12"/>
    <s v="27.80N, 160.30E"/>
    <n v="2063"/>
    <n v="2069"/>
    <n v="6"/>
    <x v="0"/>
    <x v="0"/>
  </r>
  <r>
    <n v="85"/>
    <n v="4902"/>
    <n v="4902"/>
    <s v="Casius"/>
    <x v="0"/>
    <s v="21.27N, 90.13E"/>
    <n v="2054"/>
    <n v="2057"/>
    <n v="3"/>
    <x v="0"/>
    <x v="0"/>
  </r>
  <r>
    <n v="88"/>
    <n v="11771"/>
    <n v="11771"/>
    <s v="Phoenicis Lacus"/>
    <x v="34"/>
    <s v="16.90S, 101.43W"/>
    <n v="2060"/>
    <n v="2065"/>
    <n v="5"/>
    <x v="1"/>
    <x v="1"/>
  </r>
  <r>
    <n v="82"/>
    <n v="2739"/>
    <n v="2739"/>
    <s v="Arabia"/>
    <x v="38"/>
    <s v="34.38N, 12.41E"/>
    <n v="2070"/>
    <n v="2072"/>
    <n v="2"/>
    <x v="0"/>
    <x v="0"/>
  </r>
  <r>
    <n v="93"/>
    <n v="4731"/>
    <n v="4731"/>
    <s v="Mare Boreum"/>
    <x v="29"/>
    <s v="75.84N, 122.24E"/>
    <n v="2071"/>
    <n v="2073"/>
    <n v="2"/>
    <x v="0"/>
    <x v="0"/>
  </r>
  <r>
    <n v="39"/>
    <n v="3313"/>
    <n v="3313"/>
    <s v="Lunae Palus"/>
    <x v="41"/>
    <s v="8.80N, 79.73W"/>
    <n v="2067"/>
    <n v="2069"/>
    <n v="2"/>
    <x v="0"/>
    <x v="0"/>
  </r>
  <r>
    <n v="85"/>
    <n v="756"/>
    <n v="756"/>
    <s v="Tharsis"/>
    <x v="5"/>
    <s v="6.41S, 116.10W"/>
    <n v="2055"/>
    <n v="2057"/>
    <n v="2"/>
    <x v="0"/>
    <x v="1"/>
  </r>
  <r>
    <n v="389"/>
    <n v="5436"/>
    <n v="0"/>
    <s v="Amenthes"/>
    <x v="9"/>
    <s v="11.90N, 119.49E"/>
    <n v="2050"/>
    <n v="2052"/>
    <n v="2"/>
    <x v="0"/>
    <x v="0"/>
  </r>
  <r>
    <n v="344"/>
    <n v="5622"/>
    <n v="0"/>
    <s v="Arabia"/>
    <x v="82"/>
    <s v="17.28N, 7.12E"/>
    <n v="2071"/>
    <n v="2072"/>
    <n v="1"/>
    <x v="0"/>
    <x v="0"/>
  </r>
  <r>
    <n v="252"/>
    <n v="5622"/>
    <n v="0"/>
    <s v="Syrtis Major"/>
    <x v="18"/>
    <s v="4.88N, 63.43E"/>
    <n v="2051"/>
    <n v="2054"/>
    <n v="3"/>
    <x v="0"/>
    <x v="0"/>
  </r>
  <r>
    <n v="157"/>
    <n v="11382"/>
    <n v="0"/>
    <s v="Argyre"/>
    <x v="24"/>
    <s v="47.77S, 28.62W"/>
    <n v="2069"/>
    <n v="2070"/>
    <n v="1"/>
    <x v="1"/>
    <x v="1"/>
  </r>
  <r>
    <n v="65"/>
    <n v="7052"/>
    <n v="7052"/>
    <s v="Mare Boreum"/>
    <x v="31"/>
    <s v="66.67N, 93.37W"/>
    <n v="2059"/>
    <n v="2064"/>
    <n v="5"/>
    <x v="0"/>
    <x v="0"/>
  </r>
  <r>
    <n v="147"/>
    <n v="16330"/>
    <n v="0"/>
    <s v="Mare Boreum"/>
    <x v="85"/>
    <s v="77.60N, 60.62E"/>
    <n v="2073"/>
    <n v="2075"/>
    <n v="2"/>
    <x v="0"/>
    <x v="0"/>
  </r>
  <r>
    <n v="27"/>
    <n v="10313"/>
    <n v="10313"/>
    <s v="Mare Tyrrhenum"/>
    <x v="53"/>
    <s v="28.90S, 98.55E"/>
    <n v="2073"/>
    <n v="2078"/>
    <n v="5"/>
    <x v="1"/>
    <x v="1"/>
  </r>
  <r>
    <n v="212"/>
    <n v="14025"/>
    <n v="0"/>
    <s v="Cebrenia"/>
    <x v="78"/>
    <s v="60.72N, 122.46E"/>
    <n v="2052"/>
    <n v="2055"/>
    <n v="3"/>
    <x v="0"/>
    <x v="0"/>
  </r>
  <r>
    <n v="59"/>
    <n v="11011"/>
    <n v="11011"/>
    <s v="Tharsis"/>
    <x v="55"/>
    <s v="9.63N, 121.52W"/>
    <n v="2065"/>
    <n v="2068"/>
    <n v="3"/>
    <x v="0"/>
    <x v="0"/>
  </r>
  <r>
    <n v="137"/>
    <n v="2054"/>
    <n v="0"/>
    <s v="Phoenicis Lacus"/>
    <x v="34"/>
    <s v="16.90S, 101.43W"/>
    <n v="2060"/>
    <n v="2062"/>
    <n v="2"/>
    <x v="1"/>
    <x v="1"/>
  </r>
  <r>
    <n v="163"/>
    <n v="2739"/>
    <n v="0"/>
    <s v="Hellas"/>
    <x v="45"/>
    <s v="43.21S, 109.99E"/>
    <n v="2071"/>
    <n v="2076"/>
    <n v="5"/>
    <x v="1"/>
    <x v="1"/>
  </r>
  <r>
    <n v="147"/>
    <n v="3313"/>
    <n v="0"/>
    <s v="Arabia"/>
    <x v="69"/>
    <s v="3.33S, 27.57E"/>
    <n v="2065"/>
    <n v="2068"/>
    <n v="3"/>
    <x v="0"/>
    <x v="1"/>
  </r>
  <r>
    <n v="48"/>
    <n v="5076"/>
    <n v="5076"/>
    <s v="Mare Boreum"/>
    <x v="28"/>
    <s v="64.61N, 131.25E"/>
    <n v="2064"/>
    <n v="2070"/>
    <n v="6"/>
    <x v="0"/>
    <x v="0"/>
  </r>
  <r>
    <n v="100"/>
    <n v="2599"/>
    <n v="2599"/>
    <s v="Hellas"/>
    <x v="30"/>
    <s v="51.10S, 71.36E"/>
    <n v="2056"/>
    <n v="2057"/>
    <n v="1"/>
    <x v="1"/>
    <x v="1"/>
  </r>
  <r>
    <n v="54"/>
    <n v="17718"/>
    <n v="17718"/>
    <s v="Phaethontis"/>
    <x v="37"/>
    <s v="33.88S, 148.04W"/>
    <n v="2058"/>
    <n v="2060"/>
    <n v="2"/>
    <x v="1"/>
    <x v="1"/>
  </r>
  <r>
    <n v="231"/>
    <n v="8000"/>
    <n v="0"/>
    <s v="Iapygia"/>
    <x v="18"/>
    <s v="4.88N, 63.43E"/>
    <n v="2051"/>
    <n v="2056"/>
    <n v="5"/>
    <x v="1"/>
    <x v="0"/>
  </r>
  <r>
    <n v="106"/>
    <n v="1010"/>
    <n v="0"/>
    <s v="Memnonia"/>
    <x v="91"/>
    <s v="2.95N, 160.52W"/>
    <n v="2073"/>
    <n v="2075"/>
    <n v="2"/>
    <x v="1"/>
    <x v="0"/>
  </r>
  <r>
    <n v="252"/>
    <n v="9074"/>
    <n v="0"/>
    <s v="Thaumasia"/>
    <x v="50"/>
    <s v="29.49S, 118.42W"/>
    <n v="2071"/>
    <n v="2075"/>
    <n v="4"/>
    <x v="1"/>
    <x v="1"/>
  </r>
  <r>
    <n v="100"/>
    <n v="1656"/>
    <n v="1656"/>
    <s v="Phoenicis Lacus"/>
    <x v="34"/>
    <s v="16.90S, 101.43W"/>
    <n v="2060"/>
    <n v="2064"/>
    <n v="4"/>
    <x v="1"/>
    <x v="1"/>
  </r>
  <r>
    <n v="29"/>
    <n v="63326"/>
    <n v="63326"/>
    <s v="Mare Boreum"/>
    <x v="85"/>
    <s v="77.60N, 60.62E"/>
    <n v="2073"/>
    <n v="2075"/>
    <n v="2"/>
    <x v="0"/>
    <x v="0"/>
  </r>
  <r>
    <n v="103"/>
    <n v="19313"/>
    <n v="0"/>
    <s v="Eridania"/>
    <x v="57"/>
    <s v="41.83S, 120.38E"/>
    <n v="2068"/>
    <n v="2069"/>
    <n v="1"/>
    <x v="1"/>
    <x v="1"/>
  </r>
  <r>
    <n v="905"/>
    <n v="6832"/>
    <n v="0"/>
    <s v="Syrtis Major"/>
    <x v="18"/>
    <s v="4.88N, 63.43E"/>
    <n v="2051"/>
    <n v="2058"/>
    <n v="7"/>
    <x v="0"/>
    <x v="0"/>
  </r>
  <r>
    <n v="11"/>
    <n v="41937"/>
    <n v="41937"/>
    <s v="Mare Boreum"/>
    <x v="27"/>
    <s v="69.41N, 168.67E"/>
    <n v="2069"/>
    <n v="2073"/>
    <n v="4"/>
    <x v="0"/>
    <x v="0"/>
  </r>
  <r>
    <n v="37"/>
    <n v="4076"/>
    <n v="4076"/>
    <s v="Mare Boreum"/>
    <x v="27"/>
    <s v="69.41N, 168.67E"/>
    <n v="2069"/>
    <n v="2074"/>
    <n v="5"/>
    <x v="0"/>
    <x v="0"/>
  </r>
  <r>
    <n v="277"/>
    <n v="10654"/>
    <n v="0"/>
    <s v="Argyre"/>
    <x v="42"/>
    <s v="43.20S, 21.89W"/>
    <n v="2051"/>
    <n v="2057"/>
    <n v="6"/>
    <x v="1"/>
    <x v="1"/>
  </r>
  <r>
    <n v="75"/>
    <n v="2461"/>
    <n v="2461"/>
    <s v="Amenthes"/>
    <x v="8"/>
    <s v="18.24N, 120.68E"/>
    <n v="2073"/>
    <n v="2074"/>
    <n v="1"/>
    <x v="0"/>
    <x v="0"/>
  </r>
  <r>
    <n v="905"/>
    <n v="6205"/>
    <n v="0"/>
    <s v="Syrtis Major"/>
    <x v="18"/>
    <s v="4.88N, 63.43E"/>
    <n v="2051"/>
    <n v="2053"/>
    <n v="2"/>
    <x v="0"/>
    <x v="0"/>
  </r>
  <r>
    <n v="124"/>
    <n v="8519"/>
    <n v="0"/>
    <s v="Casius"/>
    <x v="59"/>
    <s v="24.45N, 112.91E"/>
    <n v="2060"/>
    <n v="2061"/>
    <n v="1"/>
    <x v="0"/>
    <x v="0"/>
  </r>
  <r>
    <n v="59"/>
    <n v="1396"/>
    <n v="1396"/>
    <s v="Aeolis"/>
    <x v="51"/>
    <s v="25.21S, 169.35E"/>
    <n v="2055"/>
    <n v="2057"/>
    <n v="2"/>
    <x v="1"/>
    <x v="1"/>
  </r>
  <r>
    <n v="106"/>
    <n v="1788"/>
    <n v="0"/>
    <s v="Margaritifer Sinus"/>
    <x v="100"/>
    <s v="24.07S, 46.44W"/>
    <n v="2069"/>
    <n v="2071"/>
    <n v="2"/>
    <x v="1"/>
    <x v="1"/>
  </r>
  <r>
    <n v="77"/>
    <n v="3167"/>
    <n v="3167"/>
    <s v="Mare Tyrrhenum"/>
    <x v="8"/>
    <s v="18.24N, 120.68E"/>
    <n v="2073"/>
    <n v="2076"/>
    <n v="3"/>
    <x v="1"/>
    <x v="0"/>
  </r>
  <r>
    <n v="24"/>
    <n v="8000"/>
    <n v="8000"/>
    <s v="Aeolis"/>
    <x v="65"/>
    <s v="23.56S, 147.94E"/>
    <n v="2062"/>
    <n v="2063"/>
    <n v="1"/>
    <x v="1"/>
    <x v="1"/>
  </r>
  <r>
    <n v="9"/>
    <n v="6618"/>
    <n v="6618"/>
    <s v="Cebrenia"/>
    <x v="12"/>
    <s v="27.80N, 160.30E"/>
    <n v="2063"/>
    <n v="2064"/>
    <n v="1"/>
    <x v="0"/>
    <x v="0"/>
  </r>
  <r>
    <n v="292"/>
    <n v="2054"/>
    <n v="0"/>
    <s v="Phoenicis Lacus"/>
    <x v="55"/>
    <s v="9.63N, 121.52W"/>
    <n v="2065"/>
    <n v="2066"/>
    <n v="1"/>
    <x v="1"/>
    <x v="0"/>
  </r>
  <r>
    <n v="124"/>
    <n v="3612"/>
    <n v="0"/>
    <s v="Diacria"/>
    <x v="63"/>
    <s v="47.84N, 169.44E"/>
    <n v="2072"/>
    <n v="2073"/>
    <n v="1"/>
    <x v="0"/>
    <x v="0"/>
  </r>
  <r>
    <n v="70"/>
    <n v="1010"/>
    <n v="1010"/>
    <s v="Argyre"/>
    <x v="42"/>
    <s v="43.20S, 21.89W"/>
    <n v="2051"/>
    <n v="2058"/>
    <n v="7"/>
    <x v="1"/>
    <x v="1"/>
  </r>
  <r>
    <n v="34"/>
    <n v="7052"/>
    <n v="7052"/>
    <s v="Eridania"/>
    <x v="57"/>
    <s v="41.83S, 120.38E"/>
    <n v="2068"/>
    <n v="2070"/>
    <n v="2"/>
    <x v="1"/>
    <x v="1"/>
  </r>
  <r>
    <n v="905"/>
    <n v="17000"/>
    <n v="0"/>
    <s v="Casius"/>
    <x v="60"/>
    <s v="56.07N, 79.63E"/>
    <n v="2069"/>
    <n v="2072"/>
    <n v="3"/>
    <x v="0"/>
    <x v="0"/>
  </r>
  <r>
    <n v="241"/>
    <n v="6618"/>
    <n v="0"/>
    <s v="Syrtis Major"/>
    <x v="18"/>
    <s v="4.88N, 63.43E"/>
    <n v="2051"/>
    <n v="2054"/>
    <n v="3"/>
    <x v="0"/>
    <x v="0"/>
  </r>
  <r>
    <n v="482"/>
    <n v="4076"/>
    <n v="0"/>
    <s v="Argyre"/>
    <x v="64"/>
    <s v="34.44S, 25.42W"/>
    <n v="2071"/>
    <n v="2073"/>
    <n v="2"/>
    <x v="1"/>
    <x v="1"/>
  </r>
  <r>
    <n v="905"/>
    <n v="1788"/>
    <n v="0"/>
    <s v="Mare Australe"/>
    <x v="17"/>
    <s v="63.27S, 66.46W"/>
    <n v="2058"/>
    <n v="2059"/>
    <n v="1"/>
    <x v="1"/>
    <x v="1"/>
  </r>
  <r>
    <n v="85"/>
    <n v="6409"/>
    <n v="6409"/>
    <s v="Casius"/>
    <x v="29"/>
    <s v="75.84N, 122.24E"/>
    <n v="2071"/>
    <n v="2074"/>
    <n v="3"/>
    <x v="0"/>
    <x v="0"/>
  </r>
  <r>
    <n v="109"/>
    <n v="9074"/>
    <n v="0"/>
    <s v="Margaritifer Sinus"/>
    <x v="61"/>
    <s v="17.63S, 13.01W"/>
    <n v="2054"/>
    <n v="2059"/>
    <n v="5"/>
    <x v="1"/>
    <x v="1"/>
  </r>
  <r>
    <n v="48"/>
    <n v="1920"/>
    <n v="1920"/>
    <s v="Elysium"/>
    <x v="23"/>
    <s v="17.54N, 149.60E"/>
    <n v="2067"/>
    <n v="2072"/>
    <n v="5"/>
    <x v="0"/>
    <x v="0"/>
  </r>
  <r>
    <n v="169"/>
    <n v="4398"/>
    <n v="0"/>
    <s v="Cebrenia"/>
    <x v="63"/>
    <s v="47.84N, 169.44E"/>
    <n v="2072"/>
    <n v="2077"/>
    <n v="5"/>
    <x v="0"/>
    <x v="0"/>
  </r>
  <r>
    <n v="29"/>
    <n v="6409"/>
    <n v="6409"/>
    <s v="Arcadia"/>
    <x v="97"/>
    <s v="40.73N, 101.92W"/>
    <n v="2066"/>
    <n v="2067"/>
    <n v="1"/>
    <x v="0"/>
    <x v="0"/>
  </r>
  <r>
    <n v="65"/>
    <n v="4902"/>
    <n v="4902"/>
    <s v="Lunae Palus"/>
    <x v="81"/>
    <s v="21.43N, 76.62W"/>
    <n v="2058"/>
    <n v="2060"/>
    <n v="2"/>
    <x v="0"/>
    <x v="0"/>
  </r>
  <r>
    <n v="137"/>
    <n v="1138"/>
    <n v="0"/>
    <s v="Mare Australe"/>
    <x v="10"/>
    <s v="59.92S, 179.01W"/>
    <n v="2062"/>
    <n v="2068"/>
    <n v="6"/>
    <x v="1"/>
    <x v="1"/>
  </r>
  <r>
    <n v="63"/>
    <n v="13054"/>
    <n v="13054"/>
    <s v="Margaritifer Sinus"/>
    <x v="98"/>
    <s v="30.54S, 24.75W"/>
    <n v="2066"/>
    <n v="2067"/>
    <n v="1"/>
    <x v="1"/>
    <x v="1"/>
  </r>
  <r>
    <n v="124"/>
    <n v="6006"/>
    <n v="0"/>
    <s v="Arcadia"/>
    <x v="31"/>
    <s v="66.67N, 93.37W"/>
    <n v="2059"/>
    <n v="2062"/>
    <n v="3"/>
    <x v="0"/>
    <x v="0"/>
  </r>
  <r>
    <n v="72"/>
    <n v="3313"/>
    <n v="3313"/>
    <s v="Argyre"/>
    <x v="24"/>
    <s v="47.77S, 28.62W"/>
    <n v="2069"/>
    <n v="2072"/>
    <n v="3"/>
    <x v="1"/>
    <x v="1"/>
  </r>
  <r>
    <n v="36"/>
    <n v="3919"/>
    <n v="3919"/>
    <s v="Hellas"/>
    <x v="2"/>
    <s v="74.62S, 100.08E"/>
    <n v="2054"/>
    <n v="2059"/>
    <n v="5"/>
    <x v="1"/>
    <x v="1"/>
  </r>
  <r>
    <n v="325"/>
    <n v="1138"/>
    <n v="0"/>
    <s v="Syrtis Major"/>
    <x v="94"/>
    <s v="0.43S, 61.64E"/>
    <n v="2064"/>
    <n v="2065"/>
    <n v="1"/>
    <x v="0"/>
    <x v="1"/>
  </r>
  <r>
    <n v="264"/>
    <n v="4235"/>
    <n v="0"/>
    <s v="Aeolis"/>
    <x v="23"/>
    <s v="17.54N, 149.60E"/>
    <n v="2067"/>
    <n v="2069"/>
    <n v="2"/>
    <x v="1"/>
    <x v="0"/>
  </r>
  <r>
    <n v="100"/>
    <n v="5255"/>
    <n v="5255"/>
    <s v="Phaethontis"/>
    <x v="96"/>
    <s v="33.52S, 162.36W"/>
    <n v="2053"/>
    <n v="2054"/>
    <n v="1"/>
    <x v="1"/>
    <x v="1"/>
  </r>
  <r>
    <n v="163"/>
    <n v="6205"/>
    <n v="0"/>
    <s v="Iapygia"/>
    <x v="94"/>
    <s v="0.43S, 61.64E"/>
    <n v="2064"/>
    <n v="2067"/>
    <n v="3"/>
    <x v="1"/>
    <x v="1"/>
  </r>
  <r>
    <n v="482"/>
    <n v="1920"/>
    <n v="0"/>
    <s v="Cebrenia"/>
    <x v="19"/>
    <s v="37.14N, 148.66E"/>
    <n v="2066"/>
    <n v="2071"/>
    <n v="5"/>
    <x v="0"/>
    <x v="0"/>
  </r>
  <r>
    <n v="82"/>
    <n v="2188"/>
    <n v="2188"/>
    <s v="Arcadia"/>
    <x v="31"/>
    <s v="66.67N, 93.37W"/>
    <n v="2059"/>
    <n v="2062"/>
    <n v="3"/>
    <x v="0"/>
    <x v="0"/>
  </r>
  <r>
    <n v="124"/>
    <n v="6409"/>
    <n v="0"/>
    <s v="Mare Boreum"/>
    <x v="77"/>
    <s v="79.27N, 111.64W"/>
    <n v="2062"/>
    <n v="2064"/>
    <n v="2"/>
    <x v="0"/>
    <x v="0"/>
  </r>
  <r>
    <n v="389"/>
    <n v="2324"/>
    <n v="0"/>
    <s v="Phoenicis Lacus"/>
    <x v="50"/>
    <s v="29.49S, 118.42W"/>
    <n v="2071"/>
    <n v="2075"/>
    <n v="4"/>
    <x v="1"/>
    <x v="1"/>
  </r>
  <r>
    <n v="702"/>
    <n v="12178"/>
    <n v="0"/>
    <s v="Argyre"/>
    <x v="42"/>
    <s v="43.20S, 21.89W"/>
    <n v="2051"/>
    <n v="2058"/>
    <n v="7"/>
    <x v="1"/>
    <x v="1"/>
  </r>
  <r>
    <n v="277"/>
    <n v="9074"/>
    <n v="0"/>
    <s v="Casius"/>
    <x v="0"/>
    <s v="21.27N, 90.13E"/>
    <n v="2054"/>
    <n v="2059"/>
    <n v="5"/>
    <x v="0"/>
    <x v="0"/>
  </r>
  <r>
    <n v="80"/>
    <n v="6006"/>
    <n v="6006"/>
    <s v="Mare Acidalium"/>
    <x v="1"/>
    <s v="27.30N, 17.48W"/>
    <n v="2065"/>
    <n v="2068"/>
    <n v="3"/>
    <x v="0"/>
    <x v="0"/>
  </r>
  <r>
    <n v="90"/>
    <n v="3167"/>
    <n v="3167"/>
    <s v="Sinus Sabaeus"/>
    <x v="11"/>
    <s v="5.89N, 39.91E"/>
    <n v="2053"/>
    <n v="2055"/>
    <n v="2"/>
    <x v="1"/>
    <x v="0"/>
  </r>
  <r>
    <n v="85"/>
    <n v="2739"/>
    <n v="2739"/>
    <s v="Mare Australe"/>
    <x v="2"/>
    <s v="74.62S, 100.08E"/>
    <n v="2054"/>
    <n v="2056"/>
    <n v="2"/>
    <x v="1"/>
    <x v="1"/>
  </r>
  <r>
    <n v="70"/>
    <n v="11011"/>
    <n v="11011"/>
    <s v="Mare Boreum"/>
    <x v="80"/>
    <s v="75.27N, 138.32W"/>
    <n v="2073"/>
    <n v="2074"/>
    <n v="1"/>
    <x v="0"/>
    <x v="0"/>
  </r>
  <r>
    <n v="277"/>
    <n v="35789"/>
    <n v="0"/>
    <s v="Ismenius Lacus"/>
    <x v="14"/>
    <s v="66.19N, 33.82E"/>
    <n v="2063"/>
    <n v="2068"/>
    <n v="5"/>
    <x v="0"/>
    <x v="0"/>
  </r>
  <r>
    <n v="1270"/>
    <n v="12178"/>
    <n v="0"/>
    <s v="Mare Australe"/>
    <x v="54"/>
    <s v="65.07S, 96.09W"/>
    <n v="2072"/>
    <n v="2078"/>
    <n v="6"/>
    <x v="1"/>
    <x v="1"/>
  </r>
  <r>
    <n v="54"/>
    <n v="4563"/>
    <n v="4563"/>
    <s v="Cebrenia"/>
    <x v="86"/>
    <s v="53.00N, 129.64E"/>
    <n v="2069"/>
    <n v="2071"/>
    <n v="2"/>
    <x v="0"/>
    <x v="0"/>
  </r>
  <r>
    <n v="15"/>
    <n v="9985"/>
    <n v="9985"/>
    <s v="Margaritifer Sinus"/>
    <x v="42"/>
    <s v="43.20S, 21.89W"/>
    <n v="2051"/>
    <n v="2053"/>
    <n v="2"/>
    <x v="1"/>
    <x v="1"/>
  </r>
  <r>
    <n v="36"/>
    <n v="8255"/>
    <n v="8255"/>
    <s v="Cebrenia"/>
    <x v="29"/>
    <s v="75.84N, 122.24E"/>
    <n v="2071"/>
    <n v="2073"/>
    <n v="2"/>
    <x v="0"/>
    <x v="0"/>
  </r>
  <r>
    <n v="204"/>
    <n v="10313"/>
    <n v="0"/>
    <s v="Oxia Palus"/>
    <x v="38"/>
    <s v="34.38N, 12.41E"/>
    <n v="2070"/>
    <n v="2074"/>
    <n v="4"/>
    <x v="0"/>
    <x v="0"/>
  </r>
  <r>
    <n v="100"/>
    <n v="12605"/>
    <n v="12605"/>
    <s v="Coprates"/>
    <x v="16"/>
    <s v="23.79S, 56.97W"/>
    <n v="2054"/>
    <n v="2060"/>
    <n v="6"/>
    <x v="1"/>
    <x v="1"/>
  </r>
  <r>
    <n v="11"/>
    <n v="14025"/>
    <n v="14025"/>
    <s v="Arcadia"/>
    <x v="31"/>
    <s v="66.67N, 93.37W"/>
    <n v="2059"/>
    <n v="2062"/>
    <n v="3"/>
    <x v="0"/>
    <x v="0"/>
  </r>
  <r>
    <n v="241"/>
    <n v="2188"/>
    <n v="0"/>
    <s v="Cebrenia"/>
    <x v="28"/>
    <s v="64.61N, 131.25E"/>
    <n v="2064"/>
    <n v="2066"/>
    <n v="2"/>
    <x v="0"/>
    <x v="0"/>
  </r>
  <r>
    <n v="48"/>
    <n v="18486"/>
    <n v="18486"/>
    <s v="Eridania"/>
    <x v="6"/>
    <s v="42.36S, 157.15E"/>
    <n v="2068"/>
    <n v="2070"/>
    <n v="2"/>
    <x v="1"/>
    <x v="1"/>
  </r>
  <r>
    <n v="70"/>
    <n v="2599"/>
    <n v="2599"/>
    <s v="Aeolis"/>
    <x v="65"/>
    <s v="23.56S, 147.94E"/>
    <n v="2062"/>
    <n v="2064"/>
    <n v="2"/>
    <x v="1"/>
    <x v="1"/>
  </r>
  <r>
    <n v="72"/>
    <n v="1010"/>
    <n v="1010"/>
    <s v="Thaumasia"/>
    <x v="84"/>
    <s v="58.80S, 113.46W"/>
    <n v="2065"/>
    <n v="2066"/>
    <n v="1"/>
    <x v="1"/>
    <x v="1"/>
  </r>
  <r>
    <n v="152"/>
    <n v="8791"/>
    <n v="0"/>
    <s v="Elysium"/>
    <x v="12"/>
    <s v="27.80N, 160.30E"/>
    <n v="2063"/>
    <n v="2071"/>
    <n v="8"/>
    <x v="0"/>
    <x v="0"/>
  </r>
  <r>
    <n v="25"/>
    <n v="27536"/>
    <n v="27536"/>
    <s v="Mare Boreum"/>
    <x v="31"/>
    <s v="66.67N, 93.37W"/>
    <n v="2059"/>
    <n v="2064"/>
    <n v="5"/>
    <x v="0"/>
    <x v="0"/>
  </r>
  <r>
    <n v="34"/>
    <n v="17000"/>
    <n v="17000"/>
    <s v="Ismenius Lacus"/>
    <x v="38"/>
    <s v="34.38N, 12.41E"/>
    <n v="2070"/>
    <n v="2073"/>
    <n v="3"/>
    <x v="0"/>
    <x v="0"/>
  </r>
  <r>
    <n v="63"/>
    <n v="1396"/>
    <n v="1396"/>
    <s v="Mare Australe"/>
    <x v="54"/>
    <s v="65.07S, 96.09W"/>
    <n v="2072"/>
    <n v="2077"/>
    <n v="5"/>
    <x v="1"/>
    <x v="1"/>
  </r>
  <r>
    <n v="82"/>
    <n v="6618"/>
    <n v="6618"/>
    <s v="Phoenicis Lacus"/>
    <x v="34"/>
    <s v="16.90S, 101.43W"/>
    <n v="2060"/>
    <n v="2063"/>
    <n v="3"/>
    <x v="1"/>
    <x v="1"/>
  </r>
  <r>
    <n v="14"/>
    <n v="11771"/>
    <n v="11771"/>
    <s v="Phaethontis"/>
    <x v="10"/>
    <s v="59.92S, 179.01W"/>
    <n v="2062"/>
    <n v="2066"/>
    <n v="4"/>
    <x v="1"/>
    <x v="1"/>
  </r>
  <r>
    <n v="482"/>
    <n v="10654"/>
    <n v="0"/>
    <s v="Phoenicis Lacus"/>
    <x v="50"/>
    <s v="29.49S, 118.42W"/>
    <n v="2071"/>
    <n v="2072"/>
    <n v="1"/>
    <x v="1"/>
    <x v="1"/>
  </r>
  <r>
    <n v="157"/>
    <n v="7052"/>
    <n v="0"/>
    <s v="Coprates"/>
    <x v="16"/>
    <s v="23.79S, 56.97W"/>
    <n v="2054"/>
    <n v="2062"/>
    <n v="8"/>
    <x v="1"/>
    <x v="1"/>
  </r>
  <r>
    <n v="196"/>
    <n v="31157"/>
    <n v="0"/>
    <s v="Mare Boreum"/>
    <x v="77"/>
    <s v="79.27N, 111.64W"/>
    <n v="2062"/>
    <n v="2065"/>
    <n v="3"/>
    <x v="0"/>
    <x v="0"/>
  </r>
  <r>
    <n v="181"/>
    <n v="2880"/>
    <n v="0"/>
    <s v="Phoenicis Lacus"/>
    <x v="5"/>
    <s v="6.41S, 116.10W"/>
    <n v="2055"/>
    <n v="2056"/>
    <n v="1"/>
    <x v="1"/>
    <x v="1"/>
  </r>
  <r>
    <n v="14"/>
    <n v="8791"/>
    <n v="8791"/>
    <s v="Coprates"/>
    <x v="16"/>
    <s v="23.79S, 56.97W"/>
    <n v="2054"/>
    <n v="2059"/>
    <n v="5"/>
    <x v="1"/>
    <x v="1"/>
  </r>
  <r>
    <n v="325"/>
    <n v="5622"/>
    <n v="0"/>
    <s v="Margaritifer Sinus"/>
    <x v="61"/>
    <s v="17.63S, 13.01W"/>
    <n v="2054"/>
    <n v="2055"/>
    <n v="1"/>
    <x v="1"/>
    <x v="1"/>
  </r>
  <r>
    <n v="572"/>
    <n v="3167"/>
    <n v="0"/>
    <s v="Elysium"/>
    <x v="76"/>
    <s v="10.83N, 133.81E"/>
    <n v="2061"/>
    <n v="2062"/>
    <n v="1"/>
    <x v="0"/>
    <x v="0"/>
  </r>
  <r>
    <n v="1270"/>
    <n v="5255"/>
    <n v="0"/>
    <s v="Arabia"/>
    <x v="1"/>
    <s v="27.30N, 17.48W"/>
    <n v="2065"/>
    <n v="2071"/>
    <n v="6"/>
    <x v="0"/>
    <x v="0"/>
  </r>
  <r>
    <n v="137"/>
    <n v="6205"/>
    <n v="0"/>
    <s v="Iapygia"/>
    <x v="53"/>
    <s v="28.90S, 98.55E"/>
    <n v="2073"/>
    <n v="2077"/>
    <n v="4"/>
    <x v="1"/>
    <x v="1"/>
  </r>
  <r>
    <n v="14"/>
    <n v="1010"/>
    <n v="1010"/>
    <s v="Sinus Sabaeus"/>
    <x v="61"/>
    <s v="17.63S, 13.01W"/>
    <n v="2054"/>
    <n v="2056"/>
    <n v="2"/>
    <x v="1"/>
    <x v="1"/>
  </r>
  <r>
    <n v="231"/>
    <n v="8791"/>
    <n v="0"/>
    <s v="Hellas"/>
    <x v="40"/>
    <s v="48.99S, 67.17E"/>
    <n v="2054"/>
    <n v="2055"/>
    <n v="1"/>
    <x v="1"/>
    <x v="1"/>
  </r>
  <r>
    <n v="791"/>
    <n v="6006"/>
    <n v="0"/>
    <s v="Mare Boreum"/>
    <x v="14"/>
    <s v="66.19N, 33.82E"/>
    <n v="2063"/>
    <n v="2068"/>
    <n v="5"/>
    <x v="0"/>
    <x v="0"/>
  </r>
  <r>
    <n v="631"/>
    <n v="11382"/>
    <n v="0"/>
    <s v="Amenthes"/>
    <x v="8"/>
    <s v="18.24N, 120.68E"/>
    <n v="2073"/>
    <n v="2076"/>
    <n v="3"/>
    <x v="0"/>
    <x v="0"/>
  </r>
  <r>
    <n v="80"/>
    <n v="29243"/>
    <n v="29243"/>
    <s v="Hellas"/>
    <x v="2"/>
    <s v="74.62S, 100.08E"/>
    <n v="2054"/>
    <n v="2059"/>
    <n v="5"/>
    <x v="1"/>
    <x v="1"/>
  </r>
  <r>
    <n v="54"/>
    <n v="5436"/>
    <n v="5436"/>
    <s v="Syrtis Major"/>
    <x v="18"/>
    <s v="4.88N, 63.43E"/>
    <n v="2051"/>
    <n v="2056"/>
    <n v="5"/>
    <x v="0"/>
    <x v="0"/>
  </r>
  <r>
    <n v="14"/>
    <n v="7279"/>
    <n v="7279"/>
    <s v="Mare Australe"/>
    <x v="2"/>
    <s v="74.62S, 100.08E"/>
    <n v="2054"/>
    <n v="2058"/>
    <n v="4"/>
    <x v="1"/>
    <x v="1"/>
  </r>
  <r>
    <n v="175"/>
    <n v="3919"/>
    <n v="0"/>
    <s v="Tharsis"/>
    <x v="55"/>
    <s v="9.63N, 121.52W"/>
    <n v="2065"/>
    <n v="2073"/>
    <n v="8"/>
    <x v="0"/>
    <x v="0"/>
  </r>
  <r>
    <n v="221"/>
    <n v="101649"/>
    <n v="0"/>
    <s v="Mare Australe"/>
    <x v="13"/>
    <s v="68.17S, 21.83W"/>
    <n v="2069"/>
    <n v="2071"/>
    <n v="2"/>
    <x v="1"/>
    <x v="1"/>
  </r>
  <r>
    <n v="631"/>
    <n v="1920"/>
    <n v="0"/>
    <s v="Mare Australe"/>
    <x v="48"/>
    <s v="69.31S, 68.72W"/>
    <n v="2071"/>
    <n v="2072"/>
    <n v="1"/>
    <x v="1"/>
    <x v="1"/>
  </r>
  <r>
    <n v="109"/>
    <n v="2324"/>
    <n v="0"/>
    <s v="Phoenicis Lacus"/>
    <x v="5"/>
    <s v="6.41S, 116.10W"/>
    <n v="2055"/>
    <n v="2058"/>
    <n v="3"/>
    <x v="1"/>
    <x v="1"/>
  </r>
  <r>
    <n v="43"/>
    <n v="1396"/>
    <n v="1396"/>
    <s v="Casius"/>
    <x v="60"/>
    <s v="56.07N, 79.63E"/>
    <n v="2069"/>
    <n v="2072"/>
    <n v="3"/>
    <x v="0"/>
    <x v="0"/>
  </r>
  <r>
    <n v="631"/>
    <n v="756"/>
    <n v="0"/>
    <s v="Cebrenia"/>
    <x v="28"/>
    <s v="64.61N, 131.25E"/>
    <n v="2064"/>
    <n v="2066"/>
    <n v="2"/>
    <x v="0"/>
    <x v="0"/>
  </r>
  <r>
    <n v="85"/>
    <n v="2461"/>
    <n v="2461"/>
    <s v="Memnonia"/>
    <x v="55"/>
    <s v="9.63N, 121.52W"/>
    <n v="2065"/>
    <n v="2070"/>
    <n v="5"/>
    <x v="1"/>
    <x v="0"/>
  </r>
  <r>
    <n v="93"/>
    <n v="14551"/>
    <n v="14551"/>
    <s v="Arcadia"/>
    <x v="55"/>
    <s v="9.63N, 121.52W"/>
    <n v="2065"/>
    <n v="2067"/>
    <n v="2"/>
    <x v="0"/>
    <x v="0"/>
  </r>
  <r>
    <n v="88"/>
    <n v="3313"/>
    <n v="3313"/>
    <s v="Tharsis"/>
    <x v="55"/>
    <s v="9.63N, 121.52W"/>
    <n v="2065"/>
    <n v="2066"/>
    <n v="1"/>
    <x v="0"/>
    <x v="0"/>
  </r>
  <r>
    <n v="72"/>
    <n v="17718"/>
    <n v="17718"/>
    <s v="Eridania"/>
    <x v="10"/>
    <s v="59.92S, 179.01W"/>
    <n v="2062"/>
    <n v="2066"/>
    <n v="4"/>
    <x v="1"/>
    <x v="1"/>
  </r>
  <r>
    <n v="17"/>
    <n v="14025"/>
    <n v="14025"/>
    <s v="Eridania"/>
    <x v="83"/>
    <s v="32.13S, 131.87E"/>
    <n v="2053"/>
    <n v="2056"/>
    <n v="3"/>
    <x v="1"/>
    <x v="1"/>
  </r>
  <r>
    <n v="120"/>
    <n v="13527"/>
    <n v="0"/>
    <s v="Mare Australe"/>
    <x v="54"/>
    <s v="65.07S, 96.09W"/>
    <n v="2072"/>
    <n v="2073"/>
    <n v="1"/>
    <x v="1"/>
    <x v="1"/>
  </r>
  <r>
    <n v="142"/>
    <n v="20205"/>
    <n v="0"/>
    <s v="Arcadia"/>
    <x v="97"/>
    <s v="40.73N, 101.92W"/>
    <n v="2066"/>
    <n v="2067"/>
    <n v="1"/>
    <x v="0"/>
    <x v="0"/>
  </r>
  <r>
    <n v="39"/>
    <n v="7279"/>
    <n v="7279"/>
    <s v="Iapygia"/>
    <x v="94"/>
    <s v="0.43S, 61.64E"/>
    <n v="2064"/>
    <n v="2065"/>
    <n v="1"/>
    <x v="1"/>
    <x v="1"/>
  </r>
  <r>
    <n v="1057"/>
    <n v="9670"/>
    <n v="0"/>
    <s v="Argyre"/>
    <x v="62"/>
    <s v="59.42S, 15.97W"/>
    <n v="2055"/>
    <n v="2056"/>
    <n v="1"/>
    <x v="1"/>
    <x v="1"/>
  </r>
  <r>
    <n v="14"/>
    <n v="1920"/>
    <n v="1920"/>
    <s v="Syrtis Major"/>
    <x v="18"/>
    <s v="4.88N, 63.43E"/>
    <n v="2051"/>
    <n v="2055"/>
    <n v="4"/>
    <x v="0"/>
    <x v="0"/>
  </r>
  <r>
    <n v="204"/>
    <n v="12178"/>
    <n v="0"/>
    <s v="Diacria"/>
    <x v="63"/>
    <s v="47.84N, 169.44E"/>
    <n v="2072"/>
    <n v="2075"/>
    <n v="3"/>
    <x v="0"/>
    <x v="0"/>
  </r>
  <r>
    <n v="80"/>
    <n v="756"/>
    <n v="756"/>
    <s v="Phoenicis Lacus"/>
    <x v="34"/>
    <s v="16.90S, 101.43W"/>
    <n v="2060"/>
    <n v="2065"/>
    <n v="5"/>
    <x v="1"/>
    <x v="1"/>
  </r>
  <r>
    <n v="241"/>
    <n v="6006"/>
    <n v="0"/>
    <s v="Memnonia"/>
    <x v="91"/>
    <s v="2.95N, 160.52W"/>
    <n v="2073"/>
    <n v="2075"/>
    <n v="2"/>
    <x v="1"/>
    <x v="0"/>
  </r>
  <r>
    <n v="59"/>
    <n v="4235"/>
    <n v="4235"/>
    <s v="Coprates"/>
    <x v="44"/>
    <s v="39.82S, 96.42W"/>
    <n v="2059"/>
    <n v="2063"/>
    <n v="4"/>
    <x v="1"/>
    <x v="1"/>
  </r>
  <r>
    <n v="325"/>
    <n v="10654"/>
    <n v="0"/>
    <s v="Thaumasia"/>
    <x v="20"/>
    <s v="35.35S, 72.67W"/>
    <n v="2067"/>
    <n v="2068"/>
    <n v="1"/>
    <x v="1"/>
    <x v="1"/>
  </r>
  <r>
    <n v="15"/>
    <n v="5622"/>
    <n v="5622"/>
    <s v="Argyre"/>
    <x v="61"/>
    <s v="17.63S, 13.01W"/>
    <n v="2054"/>
    <n v="2055"/>
    <n v="1"/>
    <x v="1"/>
    <x v="1"/>
  </r>
  <r>
    <n v="25"/>
    <n v="3313"/>
    <n v="3313"/>
    <s v="Amenthes"/>
    <x v="56"/>
    <s v="14.31N, 112.28E"/>
    <n v="2065"/>
    <n v="2069"/>
    <n v="4"/>
    <x v="0"/>
    <x v="0"/>
  </r>
  <r>
    <n v="1057"/>
    <n v="1396"/>
    <n v="0"/>
    <s v="Oxia Palus"/>
    <x v="67"/>
    <s v="18.71N, 17.14W"/>
    <n v="2053"/>
    <n v="2054"/>
    <n v="1"/>
    <x v="0"/>
    <x v="0"/>
  </r>
  <r>
    <n v="142"/>
    <n v="22220"/>
    <n v="0"/>
    <s v="Eridania"/>
    <x v="10"/>
    <s v="59.92S, 179.01W"/>
    <n v="2062"/>
    <n v="2063"/>
    <n v="1"/>
    <x v="1"/>
    <x v="1"/>
  </r>
  <r>
    <n v="133"/>
    <n v="5076"/>
    <n v="0"/>
    <s v="Elysium"/>
    <x v="23"/>
    <s v="17.54N, 149.60E"/>
    <n v="2067"/>
    <n v="2070"/>
    <n v="3"/>
    <x v="0"/>
    <x v="0"/>
  </r>
  <r>
    <n v="72"/>
    <n v="1267"/>
    <n v="1267"/>
    <s v="Mare Boreum"/>
    <x v="77"/>
    <s v="79.27N, 111.64W"/>
    <n v="2062"/>
    <n v="2065"/>
    <n v="3"/>
    <x v="0"/>
    <x v="0"/>
  </r>
  <r>
    <n v="702"/>
    <n v="7279"/>
    <n v="0"/>
    <s v="Hellas"/>
    <x v="45"/>
    <s v="43.21S, 109.99E"/>
    <n v="2071"/>
    <n v="2072"/>
    <n v="1"/>
    <x v="1"/>
    <x v="1"/>
  </r>
  <r>
    <n v="163"/>
    <n v="3919"/>
    <n v="0"/>
    <s v="Phoenicis Lacus"/>
    <x v="50"/>
    <s v="29.49S, 118.42W"/>
    <n v="2071"/>
    <n v="2075"/>
    <n v="4"/>
    <x v="1"/>
    <x v="1"/>
  </r>
  <r>
    <n v="307"/>
    <n v="19313"/>
    <n v="0"/>
    <s v="Mare Australe"/>
    <x v="54"/>
    <s v="65.07S, 96.09W"/>
    <n v="2072"/>
    <n v="2076"/>
    <n v="4"/>
    <x v="1"/>
    <x v="1"/>
  </r>
  <r>
    <n v="147"/>
    <n v="19313"/>
    <n v="0"/>
    <s v="Phaethontis"/>
    <x v="71"/>
    <s v="61.39S, 157.42W"/>
    <n v="2070"/>
    <n v="2074"/>
    <n v="4"/>
    <x v="1"/>
    <x v="1"/>
  </r>
  <r>
    <n v="128"/>
    <n v="4398"/>
    <n v="0"/>
    <s v="Aeolis"/>
    <x v="51"/>
    <s v="25.21S, 169.35E"/>
    <n v="2055"/>
    <n v="2057"/>
    <n v="2"/>
    <x v="1"/>
    <x v="1"/>
  </r>
  <r>
    <n v="325"/>
    <n v="7752"/>
    <n v="0"/>
    <s v="Oxia Palus"/>
    <x v="38"/>
    <s v="34.38N, 12.41E"/>
    <n v="2070"/>
    <n v="2071"/>
    <n v="1"/>
    <x v="0"/>
    <x v="0"/>
  </r>
  <r>
    <n v="20"/>
    <n v="6409"/>
    <n v="6409"/>
    <s v="Mare Boreum"/>
    <x v="14"/>
    <s v="66.19N, 33.82E"/>
    <n v="2063"/>
    <n v="2063"/>
    <n v="0"/>
    <x v="0"/>
    <x v="0"/>
  </r>
  <r>
    <n v="175"/>
    <n v="3919"/>
    <n v="0"/>
    <s v="Arcadia"/>
    <x v="77"/>
    <s v="79.27N, 111.64W"/>
    <n v="2062"/>
    <n v="2065"/>
    <n v="3"/>
    <x v="0"/>
    <x v="0"/>
  </r>
  <r>
    <n v="48"/>
    <n v="4398"/>
    <n v="4398"/>
    <s v="Diacria"/>
    <x v="63"/>
    <s v="47.84N, 169.44E"/>
    <n v="2072"/>
    <n v="2080"/>
    <n v="8"/>
    <x v="0"/>
    <x v="0"/>
  </r>
  <r>
    <n v="14"/>
    <n v="7279"/>
    <n v="7279"/>
    <s v="Thaumasia"/>
    <x v="20"/>
    <s v="35.35S, 72.67W"/>
    <n v="2067"/>
    <n v="2068"/>
    <n v="1"/>
    <x v="1"/>
    <x v="1"/>
  </r>
  <r>
    <n v="169"/>
    <n v="4235"/>
    <n v="0"/>
    <s v="Oxia Palus"/>
    <x v="1"/>
    <s v="27.30N, 17.48W"/>
    <n v="2065"/>
    <n v="2067"/>
    <n v="2"/>
    <x v="0"/>
    <x v="0"/>
  </r>
  <r>
    <n v="212"/>
    <n v="12178"/>
    <n v="0"/>
    <s v="Argyre"/>
    <x v="98"/>
    <s v="30.54S, 24.75W"/>
    <n v="2066"/>
    <n v="2067"/>
    <n v="1"/>
    <x v="1"/>
    <x v="1"/>
  </r>
  <r>
    <n v="1270"/>
    <n v="5436"/>
    <n v="0"/>
    <s v="Casius"/>
    <x v="68"/>
    <s v="50.51N, 70.01E"/>
    <n v="2049"/>
    <n v="2051"/>
    <n v="2"/>
    <x v="0"/>
    <x v="0"/>
  </r>
  <r>
    <n v="416"/>
    <n v="3919"/>
    <n v="0"/>
    <s v="Elysium"/>
    <x v="23"/>
    <s v="17.54N, 149.60E"/>
    <n v="2067"/>
    <n v="2069"/>
    <n v="2"/>
    <x v="0"/>
    <x v="0"/>
  </r>
  <r>
    <n v="14"/>
    <n v="5622"/>
    <n v="5622"/>
    <s v="Ismenius Lacus"/>
    <x v="14"/>
    <s v="66.19N, 33.82E"/>
    <n v="2063"/>
    <n v="2067"/>
    <n v="4"/>
    <x v="0"/>
    <x v="0"/>
  </r>
  <r>
    <n v="72"/>
    <n v="1396"/>
    <n v="1396"/>
    <s v="Mare Tyrrhenum"/>
    <x v="56"/>
    <s v="14.31N, 112.28E"/>
    <n v="2065"/>
    <n v="2069"/>
    <n v="4"/>
    <x v="1"/>
    <x v="0"/>
  </r>
  <r>
    <n v="24"/>
    <n v="29243"/>
    <n v="29243"/>
    <s v="Casius"/>
    <x v="28"/>
    <s v="64.61N, 131.25E"/>
    <n v="2064"/>
    <n v="2071"/>
    <n v="7"/>
    <x v="0"/>
    <x v="0"/>
  </r>
  <r>
    <n v="277"/>
    <n v="1267"/>
    <n v="0"/>
    <s v="Elysium"/>
    <x v="12"/>
    <s v="27.80N, 160.30E"/>
    <n v="2063"/>
    <n v="2071"/>
    <n v="8"/>
    <x v="0"/>
    <x v="0"/>
  </r>
  <r>
    <n v="163"/>
    <n v="13054"/>
    <n v="0"/>
    <s v="Noachis"/>
    <x v="32"/>
    <s v="56.96S, 5.44W"/>
    <n v="2068"/>
    <n v="2069"/>
    <n v="1"/>
    <x v="1"/>
    <x v="1"/>
  </r>
  <r>
    <n v="22"/>
    <n v="72463"/>
    <n v="72463"/>
    <s v="Thaumasia"/>
    <x v="15"/>
    <s v="50.59S, 47.85W"/>
    <n v="2064"/>
    <n v="2065"/>
    <n v="1"/>
    <x v="1"/>
    <x v="1"/>
  </r>
  <r>
    <n v="45"/>
    <n v="7752"/>
    <n v="7752"/>
    <s v="Mare Boreum"/>
    <x v="27"/>
    <s v="69.41N, 168.67E"/>
    <n v="2069"/>
    <n v="2073"/>
    <n v="4"/>
    <x v="0"/>
    <x v="0"/>
  </r>
  <r>
    <n v="37"/>
    <n v="3919"/>
    <n v="3919"/>
    <s v="Aeolis"/>
    <x v="65"/>
    <s v="23.56S, 147.94E"/>
    <n v="2062"/>
    <n v="2064"/>
    <n v="2"/>
    <x v="1"/>
    <x v="1"/>
  </r>
  <r>
    <n v="482"/>
    <n v="2461"/>
    <n v="0"/>
    <s v="Phaethontis"/>
    <x v="10"/>
    <s v="59.92S, 179.01W"/>
    <n v="2062"/>
    <n v="2064"/>
    <n v="2"/>
    <x v="1"/>
    <x v="1"/>
  </r>
  <r>
    <n v="77"/>
    <n v="3313"/>
    <n v="3313"/>
    <s v="Phoenicis Lacus"/>
    <x v="34"/>
    <s v="16.90S, 101.43W"/>
    <n v="2060"/>
    <n v="2064"/>
    <n v="4"/>
    <x v="1"/>
    <x v="1"/>
  </r>
  <r>
    <n v="252"/>
    <n v="629"/>
    <n v="0"/>
    <s v="Amenthes"/>
    <x v="47"/>
    <s v="6.43S, 95.96E"/>
    <n v="2070"/>
    <n v="2074"/>
    <n v="4"/>
    <x v="0"/>
    <x v="1"/>
  </r>
  <r>
    <n v="277"/>
    <n v="8519"/>
    <n v="0"/>
    <s v="Margaritifer Sinus"/>
    <x v="26"/>
    <s v="12.19S, 23.63W"/>
    <n v="2071"/>
    <n v="2072"/>
    <n v="1"/>
    <x v="1"/>
    <x v="1"/>
  </r>
  <r>
    <n v="77"/>
    <n v="629"/>
    <n v="629"/>
    <s v="Phaethontis"/>
    <x v="96"/>
    <s v="33.52S, 162.36W"/>
    <n v="2053"/>
    <n v="2055"/>
    <n v="2"/>
    <x v="1"/>
    <x v="1"/>
  </r>
  <r>
    <n v="70"/>
    <n v="2188"/>
    <n v="2188"/>
    <s v="Syrtis Major"/>
    <x v="94"/>
    <s v="0.43S, 61.64E"/>
    <n v="2064"/>
    <n v="2067"/>
    <n v="3"/>
    <x v="0"/>
    <x v="1"/>
  </r>
  <r>
    <n v="29"/>
    <n v="1396"/>
    <n v="1396"/>
    <s v="Sinus Sabaeus"/>
    <x v="61"/>
    <s v="17.63S, 13.01W"/>
    <n v="2054"/>
    <n v="2058"/>
    <n v="4"/>
    <x v="1"/>
    <x v="1"/>
  </r>
  <r>
    <n v="344"/>
    <n v="3313"/>
    <n v="0"/>
    <s v="Cebrenia"/>
    <x v="63"/>
    <s v="47.84N, 169.44E"/>
    <n v="2072"/>
    <n v="2080"/>
    <n v="8"/>
    <x v="0"/>
    <x v="0"/>
  </r>
  <r>
    <n v="252"/>
    <n v="2054"/>
    <n v="0"/>
    <s v="Mare Australe"/>
    <x v="17"/>
    <s v="63.27S, 66.46W"/>
    <n v="2058"/>
    <n v="2062"/>
    <n v="4"/>
    <x v="1"/>
    <x v="1"/>
  </r>
  <r>
    <n v="416"/>
    <n v="6618"/>
    <n v="0"/>
    <s v="Amenthes"/>
    <x v="23"/>
    <s v="17.54N, 149.60E"/>
    <n v="2067"/>
    <n v="2069"/>
    <n v="2"/>
    <x v="0"/>
    <x v="0"/>
  </r>
  <r>
    <n v="36"/>
    <n v="9366"/>
    <n v="9366"/>
    <s v="Hellas"/>
    <x v="75"/>
    <s v="48.97S, 86.32E"/>
    <n v="2070"/>
    <n v="2072"/>
    <n v="2"/>
    <x v="1"/>
    <x v="1"/>
  </r>
  <r>
    <n v="61"/>
    <n v="4902"/>
    <n v="4902"/>
    <s v="Mare Australe"/>
    <x v="75"/>
    <s v="48.97S, 86.32E"/>
    <n v="2070"/>
    <n v="2075"/>
    <n v="5"/>
    <x v="1"/>
    <x v="1"/>
  </r>
  <r>
    <n v="90"/>
    <n v="9074"/>
    <n v="9074"/>
    <s v="Mare Acidalium"/>
    <x v="1"/>
    <s v="27.30N, 17.48W"/>
    <n v="2065"/>
    <n v="2074"/>
    <n v="9"/>
    <x v="0"/>
    <x v="0"/>
  </r>
  <r>
    <n v="43"/>
    <n v="6006"/>
    <n v="6006"/>
    <s v="Ismenius Lacus"/>
    <x v="14"/>
    <s v="66.19N, 33.82E"/>
    <n v="2063"/>
    <n v="2070"/>
    <n v="7"/>
    <x v="0"/>
    <x v="0"/>
  </r>
  <r>
    <n v="48"/>
    <n v="5255"/>
    <n v="5255"/>
    <s v="Phoenicis Lacus"/>
    <x v="34"/>
    <s v="16.90S, 101.43W"/>
    <n v="2060"/>
    <n v="2063"/>
    <n v="3"/>
    <x v="1"/>
    <x v="1"/>
  </r>
  <r>
    <n v="12"/>
    <n v="14551"/>
    <n v="14551"/>
    <s v="Casius"/>
    <x v="28"/>
    <s v="64.61N, 131.25E"/>
    <n v="2064"/>
    <n v="2066"/>
    <n v="2"/>
    <x v="0"/>
    <x v="0"/>
  </r>
  <r>
    <n v="45"/>
    <n v="11011"/>
    <n v="11011"/>
    <s v="Arcadia"/>
    <x v="31"/>
    <s v="66.67N, 93.37W"/>
    <n v="2059"/>
    <n v="2063"/>
    <n v="4"/>
    <x v="0"/>
    <x v="0"/>
  </r>
  <r>
    <n v="277"/>
    <n v="8000"/>
    <n v="0"/>
    <s v="Iapygia"/>
    <x v="18"/>
    <s v="4.88N, 63.43E"/>
    <n v="2051"/>
    <n v="2053"/>
    <n v="2"/>
    <x v="1"/>
    <x v="0"/>
  </r>
  <r>
    <n v="75"/>
    <n v="1920"/>
    <n v="1920"/>
    <s v="Cebrenia"/>
    <x v="27"/>
    <s v="69.41N, 168.67E"/>
    <n v="2069"/>
    <n v="2071"/>
    <n v="2"/>
    <x v="0"/>
    <x v="0"/>
  </r>
  <r>
    <n v="221"/>
    <n v="9366"/>
    <n v="0"/>
    <s v="Cebrenia"/>
    <x v="19"/>
    <s v="37.14N, 148.66E"/>
    <n v="2066"/>
    <n v="2069"/>
    <n v="3"/>
    <x v="0"/>
    <x v="0"/>
  </r>
  <r>
    <n v="41"/>
    <n v="38630"/>
    <n v="38630"/>
    <s v="Eridania"/>
    <x v="6"/>
    <s v="42.36S, 157.15E"/>
    <n v="2068"/>
    <n v="2069"/>
    <n v="1"/>
    <x v="1"/>
    <x v="1"/>
  </r>
  <r>
    <n v="41"/>
    <n v="50510"/>
    <n v="50510"/>
    <s v="Cebrenia"/>
    <x v="4"/>
    <s v="53.93N, 163.34E"/>
    <n v="2071"/>
    <n v="2072"/>
    <n v="1"/>
    <x v="0"/>
    <x v="0"/>
  </r>
  <r>
    <n v="24"/>
    <n v="15109"/>
    <n v="15109"/>
    <s v="Mare Boreum"/>
    <x v="14"/>
    <s v="66.19N, 33.82E"/>
    <n v="2063"/>
    <n v="2070"/>
    <n v="7"/>
    <x v="0"/>
    <x v="0"/>
  </r>
  <r>
    <n v="113"/>
    <n v="1920"/>
    <n v="0"/>
    <s v="Diacria"/>
    <x v="27"/>
    <s v="69.41N, 168.67E"/>
    <n v="2069"/>
    <n v="2071"/>
    <n v="2"/>
    <x v="0"/>
    <x v="0"/>
  </r>
  <r>
    <n v="12"/>
    <n v="629"/>
    <n v="629"/>
    <s v="Mare Boreum"/>
    <x v="31"/>
    <s v="66.67N, 93.37W"/>
    <n v="2059"/>
    <n v="2060"/>
    <n v="1"/>
    <x v="0"/>
    <x v="0"/>
  </r>
  <r>
    <n v="344"/>
    <n v="15109"/>
    <n v="0"/>
    <s v="Eridania"/>
    <x v="10"/>
    <s v="59.92S, 179.01W"/>
    <n v="2062"/>
    <n v="2067"/>
    <n v="5"/>
    <x v="1"/>
    <x v="1"/>
  </r>
  <r>
    <n v="157"/>
    <n v="6205"/>
    <n v="0"/>
    <s v="Lunae Palus"/>
    <x v="81"/>
    <s v="21.43N, 76.62W"/>
    <n v="2058"/>
    <n v="2060"/>
    <n v="2"/>
    <x v="0"/>
    <x v="0"/>
  </r>
  <r>
    <n v="12"/>
    <n v="5622"/>
    <n v="5622"/>
    <s v="Memnonia"/>
    <x v="37"/>
    <s v="33.88S, 148.04W"/>
    <n v="2058"/>
    <n v="2060"/>
    <n v="2"/>
    <x v="1"/>
    <x v="1"/>
  </r>
  <r>
    <n v="12"/>
    <n v="4076"/>
    <n v="4076"/>
    <s v="Casius"/>
    <x v="60"/>
    <s v="56.07N, 79.63E"/>
    <n v="2069"/>
    <n v="2071"/>
    <n v="2"/>
    <x v="0"/>
    <x v="0"/>
  </r>
  <r>
    <n v="41"/>
    <n v="1396"/>
    <n v="1396"/>
    <s v="Iapygia"/>
    <x v="94"/>
    <s v="0.43S, 61.64E"/>
    <n v="2064"/>
    <n v="2068"/>
    <n v="4"/>
    <x v="1"/>
    <x v="1"/>
  </r>
  <r>
    <n v="88"/>
    <n v="3612"/>
    <n v="3612"/>
    <s v="Amenthes"/>
    <x v="0"/>
    <s v="21.27N, 90.13E"/>
    <n v="2054"/>
    <n v="2059"/>
    <n v="5"/>
    <x v="0"/>
    <x v="0"/>
  </r>
  <r>
    <n v="188"/>
    <n v="9985"/>
    <n v="0"/>
    <s v="Mare Australe"/>
    <x v="71"/>
    <s v="61.39S, 157.42W"/>
    <n v="2070"/>
    <n v="2073"/>
    <n v="3"/>
    <x v="1"/>
    <x v="1"/>
  </r>
  <r>
    <n v="70"/>
    <n v="6618"/>
    <n v="6618"/>
    <s v="Oxia Palus"/>
    <x v="67"/>
    <s v="18.71N, 17.14W"/>
    <n v="2053"/>
    <n v="2055"/>
    <n v="2"/>
    <x v="0"/>
    <x v="0"/>
  </r>
  <r>
    <n v="163"/>
    <n v="15109"/>
    <n v="0"/>
    <s v="Ismenius Lacus"/>
    <x v="14"/>
    <s v="66.19N, 33.82E"/>
    <n v="2063"/>
    <n v="2065"/>
    <n v="2"/>
    <x v="0"/>
    <x v="0"/>
  </r>
  <r>
    <n v="88"/>
    <n v="4731"/>
    <n v="4731"/>
    <s v="Amenthes"/>
    <x v="23"/>
    <s v="17.54N, 149.60E"/>
    <n v="2067"/>
    <n v="2073"/>
    <n v="6"/>
    <x v="0"/>
    <x v="0"/>
  </r>
  <r>
    <n v="365"/>
    <n v="4563"/>
    <n v="0"/>
    <s v="Phaethontis"/>
    <x v="72"/>
    <s v="65.99S, 161.89W"/>
    <n v="2072"/>
    <n v="2074"/>
    <n v="2"/>
    <x v="1"/>
    <x v="1"/>
  </r>
  <r>
    <n v="277"/>
    <n v="2880"/>
    <n v="0"/>
    <s v="Cebrenia"/>
    <x v="63"/>
    <s v="47.84N, 169.44E"/>
    <n v="2072"/>
    <n v="2077"/>
    <n v="5"/>
    <x v="0"/>
    <x v="0"/>
  </r>
  <r>
    <n v="128"/>
    <n v="1396"/>
    <n v="0"/>
    <s v="Ismenius Lacus"/>
    <x v="14"/>
    <s v="66.19N, 33.82E"/>
    <n v="2063"/>
    <n v="2066"/>
    <n v="3"/>
    <x v="0"/>
    <x v="0"/>
  </r>
  <r>
    <n v="30"/>
    <n v="4902"/>
    <n v="4902"/>
    <s v="Mare Boreum"/>
    <x v="77"/>
    <s v="79.27N, 111.64W"/>
    <n v="2062"/>
    <n v="2063"/>
    <n v="1"/>
    <x v="0"/>
    <x v="0"/>
  </r>
  <r>
    <n v="152"/>
    <n v="756"/>
    <n v="0"/>
    <s v="Arcadia"/>
    <x v="31"/>
    <s v="66.67N, 93.37W"/>
    <n v="2059"/>
    <n v="2061"/>
    <n v="2"/>
    <x v="0"/>
    <x v="0"/>
  </r>
  <r>
    <n v="175"/>
    <n v="9670"/>
    <n v="0"/>
    <s v="Phoenicis Lacus"/>
    <x v="50"/>
    <s v="29.49S, 118.42W"/>
    <n v="2071"/>
    <n v="2072"/>
    <n v="1"/>
    <x v="1"/>
    <x v="1"/>
  </r>
  <r>
    <n v="11"/>
    <n v="14025"/>
    <n v="14025"/>
    <s v="Mare Australe"/>
    <x v="40"/>
    <s v="48.99S, 67.17E"/>
    <n v="2054"/>
    <n v="2058"/>
    <n v="4"/>
    <x v="1"/>
    <x v="1"/>
  </r>
  <r>
    <n v="120"/>
    <n v="16330"/>
    <n v="0"/>
    <s v="Argyre"/>
    <x v="15"/>
    <s v="50.59S, 47.85W"/>
    <n v="2064"/>
    <n v="2066"/>
    <n v="2"/>
    <x v="1"/>
    <x v="1"/>
  </r>
  <r>
    <n v="109"/>
    <n v="9985"/>
    <n v="0"/>
    <s v="Noachis"/>
    <x v="30"/>
    <s v="51.10S, 71.36E"/>
    <n v="2056"/>
    <n v="2058"/>
    <n v="2"/>
    <x v="1"/>
    <x v="1"/>
  </r>
  <r>
    <n v="344"/>
    <n v="1656"/>
    <n v="0"/>
    <s v="Phoenicis Lacus"/>
    <x v="44"/>
    <s v="39.82S, 96.42W"/>
    <n v="2059"/>
    <n v="2061"/>
    <n v="2"/>
    <x v="1"/>
    <x v="1"/>
  </r>
  <r>
    <n v="54"/>
    <n v="8255"/>
    <n v="8255"/>
    <s v="Phoenicis Lacus"/>
    <x v="34"/>
    <s v="16.90S, 101.43W"/>
    <n v="2060"/>
    <n v="2063"/>
    <n v="3"/>
    <x v="1"/>
    <x v="1"/>
  </r>
  <r>
    <n v="231"/>
    <n v="4235"/>
    <n v="0"/>
    <s v="Cebrenia"/>
    <x v="19"/>
    <s v="37.14N, 148.66E"/>
    <n v="2066"/>
    <n v="2071"/>
    <n v="5"/>
    <x v="0"/>
    <x v="0"/>
  </r>
  <r>
    <n v="19"/>
    <n v="8791"/>
    <n v="8791"/>
    <s v="Mare Australe"/>
    <x v="54"/>
    <s v="65.07S, 96.09W"/>
    <n v="2072"/>
    <n v="2076"/>
    <n v="4"/>
    <x v="1"/>
    <x v="1"/>
  </r>
  <r>
    <n v="120"/>
    <n v="7052"/>
    <n v="0"/>
    <s v="Coprates"/>
    <x v="41"/>
    <s v="8.80N, 79.73W"/>
    <n v="2067"/>
    <n v="2070"/>
    <n v="3"/>
    <x v="1"/>
    <x v="0"/>
  </r>
  <r>
    <n v="25"/>
    <n v="7752"/>
    <n v="7752"/>
    <s v="Eridania"/>
    <x v="2"/>
    <s v="74.62S, 100.08E"/>
    <n v="2054"/>
    <n v="2060"/>
    <n v="6"/>
    <x v="1"/>
    <x v="1"/>
  </r>
  <r>
    <n v="482"/>
    <n v="883"/>
    <n v="0"/>
    <s v="Amenthes"/>
    <x v="9"/>
    <s v="11.90N, 119.49E"/>
    <n v="2050"/>
    <n v="2056"/>
    <n v="6"/>
    <x v="0"/>
    <x v="0"/>
  </r>
  <r>
    <n v="252"/>
    <n v="4563"/>
    <n v="0"/>
    <s v="Arcadia"/>
    <x v="77"/>
    <s v="79.27N, 111.64W"/>
    <n v="2062"/>
    <n v="2063"/>
    <n v="1"/>
    <x v="0"/>
    <x v="0"/>
  </r>
  <r>
    <n v="82"/>
    <n v="5255"/>
    <n v="5255"/>
    <s v="Mare Boreum"/>
    <x v="88"/>
    <s v="80.24N, 27.18W"/>
    <n v="2069"/>
    <n v="2072"/>
    <n v="3"/>
    <x v="0"/>
    <x v="0"/>
  </r>
  <r>
    <n v="77"/>
    <n v="4563"/>
    <n v="4563"/>
    <s v="Noachis"/>
    <x v="22"/>
    <s v="57.37S, 25.45E"/>
    <n v="2053"/>
    <n v="2055"/>
    <n v="2"/>
    <x v="1"/>
    <x v="1"/>
  </r>
  <r>
    <n v="791"/>
    <n v="72463"/>
    <n v="0"/>
    <s v="Cebrenia"/>
    <x v="28"/>
    <s v="64.61N, 131.25E"/>
    <n v="2064"/>
    <n v="2065"/>
    <n v="1"/>
    <x v="0"/>
    <x v="0"/>
  </r>
  <r>
    <n v="41"/>
    <n v="8000"/>
    <n v="8000"/>
    <s v="Thaumasia"/>
    <x v="20"/>
    <s v="35.35S, 72.67W"/>
    <n v="2067"/>
    <n v="2070"/>
    <n v="3"/>
    <x v="1"/>
    <x v="1"/>
  </r>
  <r>
    <n v="1057"/>
    <n v="27536"/>
    <n v="0"/>
    <s v="Argyre"/>
    <x v="42"/>
    <s v="43.20S, 21.89W"/>
    <n v="2051"/>
    <n v="2057"/>
    <n v="6"/>
    <x v="1"/>
    <x v="1"/>
  </r>
  <r>
    <n v="59"/>
    <n v="1138"/>
    <n v="1138"/>
    <s v="Cebrenia"/>
    <x v="3"/>
    <s v="47.43N, 160.74E"/>
    <n v="2056"/>
    <n v="2058"/>
    <n v="2"/>
    <x v="0"/>
    <x v="0"/>
  </r>
  <r>
    <n v="19"/>
    <n v="2054"/>
    <n v="2054"/>
    <s v="Elysium"/>
    <x v="76"/>
    <s v="10.83N, 133.81E"/>
    <n v="2061"/>
    <n v="2064"/>
    <n v="3"/>
    <x v="0"/>
    <x v="0"/>
  </r>
  <r>
    <n v="344"/>
    <n v="3313"/>
    <n v="0"/>
    <s v="Oxia Palus"/>
    <x v="61"/>
    <s v="17.63S, 13.01W"/>
    <n v="2054"/>
    <n v="2059"/>
    <n v="5"/>
    <x v="0"/>
    <x v="1"/>
  </r>
  <r>
    <n v="11"/>
    <n v="1656"/>
    <n v="1656"/>
    <s v="Argyre"/>
    <x v="15"/>
    <s v="50.59S, 47.85W"/>
    <n v="2064"/>
    <n v="2065"/>
    <n v="1"/>
    <x v="1"/>
    <x v="1"/>
  </r>
  <r>
    <n v="61"/>
    <n v="7752"/>
    <n v="7752"/>
    <s v="Mare Australe"/>
    <x v="2"/>
    <s v="74.62S, 100.08E"/>
    <n v="2054"/>
    <n v="2062"/>
    <n v="8"/>
    <x v="1"/>
    <x v="1"/>
  </r>
  <r>
    <n v="157"/>
    <n v="1010"/>
    <n v="0"/>
    <s v="Coprates"/>
    <x v="20"/>
    <s v="35.35S, 72.67W"/>
    <n v="2067"/>
    <n v="2072"/>
    <n v="5"/>
    <x v="1"/>
    <x v="1"/>
  </r>
  <r>
    <n v="163"/>
    <n v="4076"/>
    <n v="0"/>
    <s v="Tharsis"/>
    <x v="41"/>
    <s v="8.80N, 79.73W"/>
    <n v="2067"/>
    <n v="2067"/>
    <n v="0"/>
    <x v="0"/>
    <x v="0"/>
  </r>
  <r>
    <n v="30"/>
    <n v="27536"/>
    <n v="27536"/>
    <s v="Argyre"/>
    <x v="24"/>
    <s v="47.77S, 28.62W"/>
    <n v="2069"/>
    <n v="2071"/>
    <n v="2"/>
    <x v="1"/>
    <x v="1"/>
  </r>
  <r>
    <n v="416"/>
    <n v="12178"/>
    <n v="0"/>
    <s v="Argyre"/>
    <x v="32"/>
    <s v="56.96S, 5.44W"/>
    <n v="2068"/>
    <n v="2069"/>
    <n v="1"/>
    <x v="1"/>
    <x v="1"/>
  </r>
  <r>
    <n v="24"/>
    <n v="5812"/>
    <n v="5812"/>
    <s v="Arcadia"/>
    <x v="55"/>
    <s v="9.63N, 121.52W"/>
    <n v="2065"/>
    <n v="2071"/>
    <n v="6"/>
    <x v="0"/>
    <x v="0"/>
  </r>
  <r>
    <n v="63"/>
    <n v="2599"/>
    <n v="2599"/>
    <s v="Mare Tyrrhenum"/>
    <x v="47"/>
    <s v="6.43S, 95.96E"/>
    <n v="2070"/>
    <n v="2074"/>
    <n v="4"/>
    <x v="1"/>
    <x v="1"/>
  </r>
  <r>
    <n v="12"/>
    <n v="72463"/>
    <n v="72463"/>
    <s v="Noachis"/>
    <x v="40"/>
    <s v="48.99S, 67.17E"/>
    <n v="2054"/>
    <n v="2059"/>
    <n v="5"/>
    <x v="1"/>
    <x v="1"/>
  </r>
  <r>
    <n v="204"/>
    <n v="1788"/>
    <n v="0"/>
    <s v="Margaritifer Sinus"/>
    <x v="26"/>
    <s v="12.19S, 23.63W"/>
    <n v="2071"/>
    <n v="2072"/>
    <n v="1"/>
    <x v="1"/>
    <x v="1"/>
  </r>
  <r>
    <n v="482"/>
    <n v="18486"/>
    <n v="0"/>
    <s v="Cebrenia"/>
    <x v="28"/>
    <s v="64.61N, 131.25E"/>
    <n v="2064"/>
    <n v="2067"/>
    <n v="3"/>
    <x v="0"/>
    <x v="0"/>
  </r>
  <r>
    <n v="147"/>
    <n v="38630"/>
    <n v="0"/>
    <s v="Mare Boreum"/>
    <x v="27"/>
    <s v="69.41N, 168.67E"/>
    <n v="2069"/>
    <n v="2076"/>
    <n v="7"/>
    <x v="0"/>
    <x v="0"/>
  </r>
  <r>
    <n v="124"/>
    <n v="8000"/>
    <n v="0"/>
    <s v="Syrtis Major"/>
    <x v="0"/>
    <s v="21.27N, 90.13E"/>
    <n v="2054"/>
    <n v="2059"/>
    <n v="5"/>
    <x v="0"/>
    <x v="0"/>
  </r>
  <r>
    <n v="292"/>
    <n v="5436"/>
    <n v="0"/>
    <s v="Mare Acidalium"/>
    <x v="38"/>
    <s v="34.38N, 12.41E"/>
    <n v="2070"/>
    <n v="2072"/>
    <n v="2"/>
    <x v="0"/>
    <x v="0"/>
  </r>
  <r>
    <n v="88"/>
    <n v="8000"/>
    <n v="8000"/>
    <s v="Arcadia"/>
    <x v="31"/>
    <s v="66.67N, 93.37W"/>
    <n v="2059"/>
    <n v="2066"/>
    <n v="7"/>
    <x v="0"/>
    <x v="0"/>
  </r>
  <r>
    <n v="43"/>
    <n v="7512"/>
    <n v="7512"/>
    <s v="Mare Boreum"/>
    <x v="27"/>
    <s v="69.41N, 168.67E"/>
    <n v="2069"/>
    <n v="2072"/>
    <n v="3"/>
    <x v="0"/>
    <x v="0"/>
  </r>
  <r>
    <n v="80"/>
    <n v="8000"/>
    <n v="8000"/>
    <s v="Tharsis"/>
    <x v="55"/>
    <s v="9.63N, 121.52W"/>
    <n v="2065"/>
    <n v="2072"/>
    <n v="7"/>
    <x v="0"/>
    <x v="0"/>
  </r>
  <r>
    <n v="41"/>
    <n v="3612"/>
    <n v="3612"/>
    <s v="Casius"/>
    <x v="0"/>
    <s v="21.27N, 90.13E"/>
    <n v="2054"/>
    <n v="2058"/>
    <n v="4"/>
    <x v="0"/>
    <x v="0"/>
  </r>
  <r>
    <n v="43"/>
    <n v="4398"/>
    <n v="4398"/>
    <s v="Amenthes"/>
    <x v="9"/>
    <s v="11.90N, 119.49E"/>
    <n v="2050"/>
    <n v="2058"/>
    <n v="8"/>
    <x v="0"/>
    <x v="0"/>
  </r>
  <r>
    <n v="96"/>
    <n v="1138"/>
    <n v="1138"/>
    <s v="Mare Boreum"/>
    <x v="31"/>
    <s v="66.67N, 93.37W"/>
    <n v="2059"/>
    <n v="2064"/>
    <n v="5"/>
    <x v="0"/>
    <x v="0"/>
  </r>
  <r>
    <n v="82"/>
    <n v="7279"/>
    <n v="7279"/>
    <s v="Hellas"/>
    <x v="2"/>
    <s v="74.62S, 100.08E"/>
    <n v="2054"/>
    <n v="2064"/>
    <n v="10"/>
    <x v="1"/>
    <x v="1"/>
  </r>
  <r>
    <n v="702"/>
    <n v="22220"/>
    <n v="0"/>
    <s v="Hellas"/>
    <x v="2"/>
    <s v="74.62S, 100.08E"/>
    <n v="2054"/>
    <n v="2059"/>
    <n v="5"/>
    <x v="1"/>
    <x v="1"/>
  </r>
  <r>
    <n v="70"/>
    <n v="2461"/>
    <n v="2461"/>
    <s v="Arabia"/>
    <x v="18"/>
    <s v="4.88N, 63.43E"/>
    <n v="2051"/>
    <n v="2053"/>
    <n v="2"/>
    <x v="0"/>
    <x v="0"/>
  </r>
  <r>
    <n v="212"/>
    <n v="1396"/>
    <n v="0"/>
    <s v="Cebrenia"/>
    <x v="63"/>
    <s v="47.84N, 169.44E"/>
    <n v="2072"/>
    <n v="2080"/>
    <n v="8"/>
    <x v="0"/>
    <x v="0"/>
  </r>
  <r>
    <n v="96"/>
    <n v="11771"/>
    <n v="11771"/>
    <s v="Hellas"/>
    <x v="45"/>
    <s v="43.21S, 109.99E"/>
    <n v="2071"/>
    <n v="2076"/>
    <n v="5"/>
    <x v="1"/>
    <x v="1"/>
  </r>
  <r>
    <n v="45"/>
    <n v="2599"/>
    <n v="2599"/>
    <s v="Casius"/>
    <x v="60"/>
    <s v="56.07N, 79.63E"/>
    <n v="2069"/>
    <n v="2072"/>
    <n v="3"/>
    <x v="0"/>
    <x v="0"/>
  </r>
  <r>
    <n v="43"/>
    <n v="19313"/>
    <n v="19313"/>
    <s v="Phaethontis"/>
    <x v="37"/>
    <s v="33.88S, 148.04W"/>
    <n v="2058"/>
    <n v="2060"/>
    <n v="2"/>
    <x v="1"/>
    <x v="1"/>
  </r>
  <r>
    <n v="43"/>
    <n v="17000"/>
    <n v="17000"/>
    <s v="Argyre"/>
    <x v="24"/>
    <s v="47.77S, 28.62W"/>
    <n v="2069"/>
    <n v="2071"/>
    <n v="2"/>
    <x v="1"/>
    <x v="1"/>
  </r>
  <r>
    <n v="905"/>
    <n v="1920"/>
    <n v="0"/>
    <s v="Cebrenia"/>
    <x v="19"/>
    <s v="37.14N, 148.66E"/>
    <n v="2066"/>
    <n v="2073"/>
    <n v="7"/>
    <x v="0"/>
    <x v="0"/>
  </r>
  <r>
    <n v="90"/>
    <n v="4563"/>
    <n v="4563"/>
    <s v="Mare Boreum"/>
    <x v="28"/>
    <s v="64.61N, 131.25E"/>
    <n v="2064"/>
    <n v="2071"/>
    <n v="7"/>
    <x v="0"/>
    <x v="0"/>
  </r>
  <r>
    <n v="63"/>
    <n v="6006"/>
    <n v="6006"/>
    <s v="Amenthes"/>
    <x v="59"/>
    <s v="24.45N, 112.91E"/>
    <n v="2060"/>
    <n v="2063"/>
    <n v="3"/>
    <x v="0"/>
    <x v="0"/>
  </r>
  <r>
    <n v="128"/>
    <n v="9670"/>
    <n v="0"/>
    <s v="Aeolis"/>
    <x v="6"/>
    <s v="42.36S, 157.15E"/>
    <n v="2068"/>
    <n v="2072"/>
    <n v="4"/>
    <x v="1"/>
    <x v="1"/>
  </r>
  <r>
    <n v="133"/>
    <n v="7752"/>
    <n v="0"/>
    <s v="Hellas"/>
    <x v="75"/>
    <s v="48.97S, 86.32E"/>
    <n v="2070"/>
    <n v="2071"/>
    <n v="1"/>
    <x v="1"/>
    <x v="1"/>
  </r>
  <r>
    <n v="791"/>
    <n v="3167"/>
    <n v="0"/>
    <s v="Elysium"/>
    <x v="23"/>
    <s v="17.54N, 149.60E"/>
    <n v="2067"/>
    <n v="2073"/>
    <n v="6"/>
    <x v="0"/>
    <x v="0"/>
  </r>
  <r>
    <n v="14"/>
    <n v="6409"/>
    <n v="6409"/>
    <s v="Eridania"/>
    <x v="33"/>
    <s v="46.81S, 143.88E"/>
    <n v="2066"/>
    <n v="2068"/>
    <n v="2"/>
    <x v="1"/>
    <x v="1"/>
  </r>
  <r>
    <n v="70"/>
    <n v="7279"/>
    <n v="7279"/>
    <s v="Arcadia"/>
    <x v="81"/>
    <s v="21.43N, 76.62W"/>
    <n v="2058"/>
    <n v="2061"/>
    <n v="3"/>
    <x v="0"/>
    <x v="0"/>
  </r>
  <r>
    <n v="157"/>
    <n v="8519"/>
    <n v="0"/>
    <s v="Mare Acidalium"/>
    <x v="1"/>
    <s v="27.30N, 17.48W"/>
    <n v="2065"/>
    <n v="2072"/>
    <n v="7"/>
    <x v="0"/>
    <x v="0"/>
  </r>
  <r>
    <n v="30"/>
    <n v="4398"/>
    <n v="4398"/>
    <s v="Noachis"/>
    <x v="40"/>
    <s v="48.99S, 67.17E"/>
    <n v="2054"/>
    <n v="2056"/>
    <n v="2"/>
    <x v="1"/>
    <x v="1"/>
  </r>
  <r>
    <n v="30"/>
    <n v="11382"/>
    <n v="11382"/>
    <s v="Elysium"/>
    <x v="23"/>
    <s v="17.54N, 149.60E"/>
    <n v="2067"/>
    <n v="2072"/>
    <n v="5"/>
    <x v="0"/>
    <x v="0"/>
  </r>
  <r>
    <n v="241"/>
    <n v="1788"/>
    <n v="0"/>
    <s v="Thaumasia"/>
    <x v="20"/>
    <s v="35.35S, 72.67W"/>
    <n v="2067"/>
    <n v="2069"/>
    <n v="2"/>
    <x v="1"/>
    <x v="1"/>
  </r>
  <r>
    <n v="39"/>
    <n v="35789"/>
    <n v="35789"/>
    <s v="Thaumasia"/>
    <x v="20"/>
    <s v="35.35S, 72.67W"/>
    <n v="2067"/>
    <n v="2072"/>
    <n v="5"/>
    <x v="1"/>
    <x v="1"/>
  </r>
  <r>
    <n v="61"/>
    <n v="1010"/>
    <n v="1010"/>
    <s v="Hellas"/>
    <x v="30"/>
    <s v="51.10S, 71.36E"/>
    <n v="2056"/>
    <n v="2059"/>
    <n v="3"/>
    <x v="1"/>
    <x v="1"/>
  </r>
  <r>
    <n v="572"/>
    <n v="11382"/>
    <n v="0"/>
    <s v="Mare Boreum"/>
    <x v="31"/>
    <s v="66.67N, 93.37W"/>
    <n v="2059"/>
    <n v="2061"/>
    <n v="2"/>
    <x v="0"/>
    <x v="0"/>
  </r>
  <r>
    <n v="147"/>
    <n v="3461"/>
    <n v="0"/>
    <s v="Thaumasia"/>
    <x v="20"/>
    <s v="35.35S, 72.67W"/>
    <n v="2067"/>
    <n v="2072"/>
    <n v="5"/>
    <x v="1"/>
    <x v="1"/>
  </r>
  <r>
    <n v="1057"/>
    <n v="5255"/>
    <n v="0"/>
    <s v="Argyre"/>
    <x v="42"/>
    <s v="43.20S, 21.89W"/>
    <n v="2051"/>
    <n v="2052"/>
    <n v="1"/>
    <x v="1"/>
    <x v="1"/>
  </r>
  <r>
    <n v="43"/>
    <n v="12178"/>
    <n v="12178"/>
    <s v="Margaritifer Sinus"/>
    <x v="61"/>
    <s v="17.63S, 13.01W"/>
    <n v="2054"/>
    <n v="2057"/>
    <n v="3"/>
    <x v="1"/>
    <x v="1"/>
  </r>
  <r>
    <n v="22"/>
    <n v="11771"/>
    <n v="11771"/>
    <s v="Amenthes"/>
    <x v="59"/>
    <s v="24.45N, 112.91E"/>
    <n v="2060"/>
    <n v="2061"/>
    <n v="1"/>
    <x v="0"/>
    <x v="0"/>
  </r>
  <r>
    <n v="39"/>
    <n v="9985"/>
    <n v="9985"/>
    <s v="Memnonia"/>
    <x v="35"/>
    <s v="23.80S, 156.02W"/>
    <n v="2053"/>
    <n v="2057"/>
    <n v="4"/>
    <x v="1"/>
    <x v="1"/>
  </r>
  <r>
    <n v="25"/>
    <n v="38630"/>
    <n v="38630"/>
    <s v="Argyre"/>
    <x v="42"/>
    <s v="43.20S, 21.89W"/>
    <n v="2051"/>
    <n v="2056"/>
    <n v="5"/>
    <x v="1"/>
    <x v="1"/>
  </r>
  <r>
    <n v="128"/>
    <n v="9670"/>
    <n v="0"/>
    <s v="Mare Australe"/>
    <x v="32"/>
    <s v="56.96S, 5.44W"/>
    <n v="2068"/>
    <n v="2070"/>
    <n v="2"/>
    <x v="1"/>
    <x v="1"/>
  </r>
  <r>
    <n v="7"/>
    <n v="2324"/>
    <n v="2324"/>
    <s v="Margaritifer Sinus"/>
    <x v="16"/>
    <s v="23.79S, 56.97W"/>
    <n v="2054"/>
    <n v="2063"/>
    <n v="9"/>
    <x v="1"/>
    <x v="1"/>
  </r>
  <r>
    <n v="34"/>
    <n v="11011"/>
    <n v="11011"/>
    <s v="Phoenicis Lacus"/>
    <x v="44"/>
    <s v="39.82S, 96.42W"/>
    <n v="2059"/>
    <n v="2065"/>
    <n v="6"/>
    <x v="1"/>
    <x v="1"/>
  </r>
  <r>
    <n v="241"/>
    <n v="2054"/>
    <n v="0"/>
    <s v="Syrtis Major"/>
    <x v="94"/>
    <s v="0.43S, 61.64E"/>
    <n v="2064"/>
    <n v="2068"/>
    <n v="4"/>
    <x v="0"/>
    <x v="1"/>
  </r>
  <r>
    <n v="252"/>
    <n v="8791"/>
    <n v="0"/>
    <s v="Amazonis"/>
    <x v="70"/>
    <s v="5.85N, 156.58W"/>
    <n v="2061"/>
    <n v="2063"/>
    <n v="2"/>
    <x v="0"/>
    <x v="0"/>
  </r>
  <r>
    <n v="41"/>
    <n v="2599"/>
    <n v="2599"/>
    <s v="Diacria"/>
    <x v="27"/>
    <s v="69.41N, 168.67E"/>
    <n v="2069"/>
    <n v="2071"/>
    <n v="2"/>
    <x v="0"/>
    <x v="0"/>
  </r>
  <r>
    <n v="344"/>
    <n v="45837"/>
    <n v="0"/>
    <s v="Mare Boreum"/>
    <x v="27"/>
    <s v="69.41N, 168.67E"/>
    <n v="2069"/>
    <n v="2070"/>
    <n v="1"/>
    <x v="0"/>
    <x v="0"/>
  </r>
  <r>
    <n v="41"/>
    <n v="101649"/>
    <n v="101649"/>
    <s v="Phaethontis"/>
    <x v="10"/>
    <s v="59.92S, 179.01W"/>
    <n v="2062"/>
    <n v="2066"/>
    <n v="4"/>
    <x v="1"/>
    <x v="1"/>
  </r>
  <r>
    <n v="96"/>
    <n v="3461"/>
    <n v="3461"/>
    <s v="Coprates"/>
    <x v="16"/>
    <s v="23.79S, 56.97W"/>
    <n v="2054"/>
    <n v="2063"/>
    <n v="9"/>
    <x v="1"/>
    <x v="1"/>
  </r>
  <r>
    <n v="702"/>
    <n v="9985"/>
    <n v="0"/>
    <s v="Hellas"/>
    <x v="30"/>
    <s v="51.10S, 71.36E"/>
    <n v="2056"/>
    <n v="2058"/>
    <n v="2"/>
    <x v="1"/>
    <x v="1"/>
  </r>
  <r>
    <n v="72"/>
    <n v="23366"/>
    <n v="23366"/>
    <s v="Thaumasia"/>
    <x v="84"/>
    <s v="58.80S, 113.46W"/>
    <n v="2065"/>
    <n v="2068"/>
    <n v="3"/>
    <x v="1"/>
    <x v="1"/>
  </r>
  <r>
    <n v="292"/>
    <n v="6618"/>
    <n v="0"/>
    <s v="Cebrenia"/>
    <x v="63"/>
    <s v="47.84N, 169.44E"/>
    <n v="2072"/>
    <n v="2079"/>
    <n v="7"/>
    <x v="0"/>
    <x v="0"/>
  </r>
  <r>
    <n v="36"/>
    <n v="8255"/>
    <n v="8255"/>
    <s v="Argyre"/>
    <x v="42"/>
    <s v="43.20S, 21.89W"/>
    <n v="2051"/>
    <n v="2054"/>
    <n v="3"/>
    <x v="1"/>
    <x v="1"/>
  </r>
  <r>
    <n v="82"/>
    <n v="883"/>
    <n v="883"/>
    <s v="Amenthes"/>
    <x v="9"/>
    <s v="11.90N, 119.49E"/>
    <n v="2050"/>
    <n v="2054"/>
    <n v="4"/>
    <x v="0"/>
    <x v="0"/>
  </r>
  <r>
    <n v="307"/>
    <n v="7052"/>
    <n v="0"/>
    <s v="Mare Tyrrhenum"/>
    <x v="53"/>
    <s v="28.90S, 98.55E"/>
    <n v="2073"/>
    <n v="2076"/>
    <n v="3"/>
    <x v="1"/>
    <x v="1"/>
  </r>
  <r>
    <n v="133"/>
    <n v="9985"/>
    <n v="0"/>
    <s v="Amenthes"/>
    <x v="8"/>
    <s v="18.24N, 120.68E"/>
    <n v="2073"/>
    <n v="2074"/>
    <n v="1"/>
    <x v="0"/>
    <x v="0"/>
  </r>
  <r>
    <n v="307"/>
    <n v="2188"/>
    <n v="0"/>
    <s v="Hellas"/>
    <x v="57"/>
    <s v="41.83S, 120.38E"/>
    <n v="2068"/>
    <n v="2070"/>
    <n v="2"/>
    <x v="1"/>
    <x v="1"/>
  </r>
  <r>
    <n v="63"/>
    <n v="1138"/>
    <n v="1138"/>
    <s v="Hellas"/>
    <x v="45"/>
    <s v="43.21S, 109.99E"/>
    <n v="2071"/>
    <n v="2075"/>
    <n v="4"/>
    <x v="1"/>
    <x v="1"/>
  </r>
  <r>
    <n v="41"/>
    <n v="56210"/>
    <n v="56210"/>
    <s v="Mare Australe"/>
    <x v="71"/>
    <s v="61.39S, 157.42W"/>
    <n v="2070"/>
    <n v="2072"/>
    <n v="2"/>
    <x v="1"/>
    <x v="1"/>
  </r>
  <r>
    <n v="117"/>
    <n v="12605"/>
    <n v="0"/>
    <s v="Oxia Palus"/>
    <x v="67"/>
    <s v="18.71N, 17.14W"/>
    <n v="2053"/>
    <n v="2055"/>
    <n v="2"/>
    <x v="0"/>
    <x v="0"/>
  </r>
  <r>
    <n v="204"/>
    <n v="8519"/>
    <n v="0"/>
    <s v="Tharsis"/>
    <x v="55"/>
    <s v="9.63N, 121.52W"/>
    <n v="2065"/>
    <n v="2071"/>
    <n v="6"/>
    <x v="0"/>
    <x v="0"/>
  </r>
  <r>
    <n v="117"/>
    <n v="3167"/>
    <n v="0"/>
    <s v="Oxia Palus"/>
    <x v="43"/>
    <s v="3.05S, 8.90W"/>
    <n v="2067"/>
    <n v="2068"/>
    <n v="1"/>
    <x v="0"/>
    <x v="1"/>
  </r>
  <r>
    <n v="152"/>
    <n v="5622"/>
    <n v="0"/>
    <s v="Aeolis"/>
    <x v="23"/>
    <s v="17.54N, 149.60E"/>
    <n v="2067"/>
    <n v="2071"/>
    <n v="4"/>
    <x v="1"/>
    <x v="0"/>
  </r>
  <r>
    <n v="188"/>
    <n v="18486"/>
    <n v="0"/>
    <s v="Arabia"/>
    <x v="38"/>
    <s v="34.38N, 12.41E"/>
    <n v="2070"/>
    <n v="2071"/>
    <n v="1"/>
    <x v="0"/>
    <x v="0"/>
  </r>
  <r>
    <n v="19"/>
    <n v="35789"/>
    <n v="35789"/>
    <s v="Mare Australe"/>
    <x v="10"/>
    <s v="59.92S, 179.01W"/>
    <n v="2062"/>
    <n v="2064"/>
    <n v="2"/>
    <x v="1"/>
    <x v="1"/>
  </r>
  <r>
    <n v="39"/>
    <n v="2461"/>
    <n v="2461"/>
    <s v="Amenthes"/>
    <x v="56"/>
    <s v="14.31N, 112.28E"/>
    <n v="2065"/>
    <n v="2067"/>
    <n v="2"/>
    <x v="0"/>
    <x v="0"/>
  </r>
  <r>
    <n v="75"/>
    <n v="45837"/>
    <n v="45837"/>
    <s v="Casius"/>
    <x v="60"/>
    <s v="56.07N, 79.63E"/>
    <n v="2069"/>
    <n v="2072"/>
    <n v="3"/>
    <x v="0"/>
    <x v="0"/>
  </r>
  <r>
    <n v="90"/>
    <n v="8255"/>
    <n v="8255"/>
    <s v="Elysium"/>
    <x v="23"/>
    <s v="17.54N, 149.60E"/>
    <n v="2067"/>
    <n v="2073"/>
    <n v="6"/>
    <x v="0"/>
    <x v="0"/>
  </r>
  <r>
    <n v="147"/>
    <n v="6618"/>
    <n v="0"/>
    <s v="Amenthes"/>
    <x v="0"/>
    <s v="21.27N, 90.13E"/>
    <n v="2054"/>
    <n v="2062"/>
    <n v="8"/>
    <x v="0"/>
    <x v="0"/>
  </r>
  <r>
    <n v="106"/>
    <n v="8519"/>
    <n v="0"/>
    <s v="Arabia"/>
    <x v="38"/>
    <s v="34.38N, 12.41E"/>
    <n v="2070"/>
    <n v="2071"/>
    <n v="1"/>
    <x v="0"/>
    <x v="0"/>
  </r>
  <r>
    <n v="120"/>
    <n v="2880"/>
    <n v="0"/>
    <s v="Elysium"/>
    <x v="8"/>
    <s v="18.24N, 120.68E"/>
    <n v="2073"/>
    <n v="2075"/>
    <n v="2"/>
    <x v="0"/>
    <x v="0"/>
  </r>
  <r>
    <n v="169"/>
    <n v="15700"/>
    <n v="0"/>
    <s v="Mare Tyrrhenum"/>
    <x v="75"/>
    <s v="48.97S, 86.32E"/>
    <n v="2070"/>
    <n v="2073"/>
    <n v="3"/>
    <x v="1"/>
    <x v="1"/>
  </r>
  <r>
    <n v="365"/>
    <n v="6006"/>
    <n v="0"/>
    <s v="Thaumasia"/>
    <x v="93"/>
    <s v="47.12S, 102.95W"/>
    <n v="2054"/>
    <n v="2055"/>
    <n v="1"/>
    <x v="1"/>
    <x v="1"/>
  </r>
  <r>
    <n v="221"/>
    <n v="4902"/>
    <n v="0"/>
    <s v="Ismenius Lacus"/>
    <x v="14"/>
    <s v="66.19N, 33.82E"/>
    <n v="2063"/>
    <n v="2067"/>
    <n v="4"/>
    <x v="0"/>
    <x v="0"/>
  </r>
  <r>
    <n v="169"/>
    <n v="1396"/>
    <n v="0"/>
    <s v="Eridania"/>
    <x v="51"/>
    <s v="25.21S, 169.35E"/>
    <n v="2055"/>
    <n v="2057"/>
    <n v="2"/>
    <x v="1"/>
    <x v="1"/>
  </r>
  <r>
    <n v="113"/>
    <n v="14025"/>
    <n v="0"/>
    <s v="Phaethontis"/>
    <x v="21"/>
    <s v="70.62S, 159.12W"/>
    <n v="2065"/>
    <n v="2066"/>
    <n v="1"/>
    <x v="1"/>
    <x v="1"/>
  </r>
  <r>
    <n v="12"/>
    <n v="14551"/>
    <n v="14551"/>
    <s v="Thaumasia"/>
    <x v="44"/>
    <s v="39.82S, 96.42W"/>
    <n v="2059"/>
    <n v="2065"/>
    <n v="6"/>
    <x v="1"/>
    <x v="1"/>
  </r>
  <r>
    <n v="292"/>
    <n v="38630"/>
    <n v="0"/>
    <s v="Phaethontis"/>
    <x v="84"/>
    <s v="58.80S, 113.46W"/>
    <n v="2065"/>
    <n v="2067"/>
    <n v="2"/>
    <x v="1"/>
    <x v="1"/>
  </r>
  <r>
    <n v="152"/>
    <n v="6618"/>
    <n v="0"/>
    <s v="Thaumasia"/>
    <x v="20"/>
    <s v="35.35S, 72.67W"/>
    <n v="2067"/>
    <n v="2074"/>
    <n v="7"/>
    <x v="1"/>
    <x v="1"/>
  </r>
  <r>
    <n v="241"/>
    <n v="16330"/>
    <n v="0"/>
    <s v="Ismenius Lacus"/>
    <x v="38"/>
    <s v="34.38N, 12.41E"/>
    <n v="2070"/>
    <n v="2075"/>
    <n v="5"/>
    <x v="0"/>
    <x v="0"/>
  </r>
  <r>
    <n v="39"/>
    <n v="1656"/>
    <n v="1656"/>
    <s v="Eridania"/>
    <x v="57"/>
    <s v="41.83S, 120.38E"/>
    <n v="2068"/>
    <n v="2069"/>
    <n v="1"/>
    <x v="1"/>
    <x v="1"/>
  </r>
  <r>
    <n v="96"/>
    <n v="8000"/>
    <n v="8000"/>
    <s v="Mare Tyrrhenum"/>
    <x v="47"/>
    <s v="6.43S, 95.96E"/>
    <n v="2070"/>
    <n v="2072"/>
    <n v="2"/>
    <x v="1"/>
    <x v="1"/>
  </r>
  <r>
    <n v="133"/>
    <n v="6832"/>
    <n v="0"/>
    <s v="Mare Australe"/>
    <x v="75"/>
    <s v="48.97S, 86.32E"/>
    <n v="2070"/>
    <n v="2072"/>
    <n v="2"/>
    <x v="1"/>
    <x v="1"/>
  </r>
  <r>
    <n v="147"/>
    <n v="3461"/>
    <n v="0"/>
    <s v="Phoenicis Lacus"/>
    <x v="34"/>
    <s v="16.90S, 101.43W"/>
    <n v="2060"/>
    <n v="2062"/>
    <n v="2"/>
    <x v="1"/>
    <x v="1"/>
  </r>
  <r>
    <n v="524"/>
    <n v="7752"/>
    <n v="0"/>
    <s v="Cebrenia"/>
    <x v="27"/>
    <s v="69.41N, 168.67E"/>
    <n v="2069"/>
    <n v="2075"/>
    <n v="6"/>
    <x v="0"/>
    <x v="0"/>
  </r>
  <r>
    <n v="72"/>
    <n v="9670"/>
    <n v="9670"/>
    <s v="Hellas"/>
    <x v="45"/>
    <s v="43.21S, 109.99E"/>
    <n v="2071"/>
    <n v="2075"/>
    <n v="4"/>
    <x v="1"/>
    <x v="1"/>
  </r>
  <r>
    <n v="142"/>
    <n v="2880"/>
    <n v="0"/>
    <s v="Arabia"/>
    <x v="82"/>
    <s v="17.28N, 7.12E"/>
    <n v="2071"/>
    <n v="2072"/>
    <n v="1"/>
    <x v="0"/>
    <x v="0"/>
  </r>
  <r>
    <n v="572"/>
    <n v="3764"/>
    <n v="0"/>
    <s v="Mare Australe"/>
    <x v="2"/>
    <s v="74.62S, 100.08E"/>
    <n v="2054"/>
    <n v="2062"/>
    <n v="8"/>
    <x v="1"/>
    <x v="1"/>
  </r>
  <r>
    <n v="36"/>
    <n v="2880"/>
    <n v="2880"/>
    <s v="Cebrenia"/>
    <x v="63"/>
    <s v="47.84N, 169.44E"/>
    <n v="2072"/>
    <n v="2080"/>
    <n v="8"/>
    <x v="0"/>
    <x v="0"/>
  </r>
  <r>
    <n v="188"/>
    <n v="4235"/>
    <n v="0"/>
    <s v="Amenthes"/>
    <x v="8"/>
    <s v="18.24N, 120.68E"/>
    <n v="2073"/>
    <n v="2074"/>
    <n v="1"/>
    <x v="0"/>
    <x v="0"/>
  </r>
  <r>
    <n v="32"/>
    <n v="1010"/>
    <n v="1010"/>
    <s v="Diacria"/>
    <x v="27"/>
    <s v="69.41N, 168.67E"/>
    <n v="2069"/>
    <n v="2076"/>
    <n v="7"/>
    <x v="0"/>
    <x v="0"/>
  </r>
  <r>
    <n v="188"/>
    <n v="7752"/>
    <n v="0"/>
    <s v="Argyre"/>
    <x v="74"/>
    <s v="29.82S, 66.01W"/>
    <n v="2068"/>
    <n v="2070"/>
    <n v="2"/>
    <x v="1"/>
    <x v="1"/>
  </r>
  <r>
    <n v="100"/>
    <n v="4076"/>
    <n v="4076"/>
    <s v="Margaritifer Sinus"/>
    <x v="98"/>
    <s v="30.54S, 24.75W"/>
    <n v="2066"/>
    <n v="2068"/>
    <n v="2"/>
    <x v="1"/>
    <x v="1"/>
  </r>
  <r>
    <n v="63"/>
    <n v="3313"/>
    <n v="3313"/>
    <s v="Coprates"/>
    <x v="20"/>
    <s v="35.35S, 72.67W"/>
    <n v="2067"/>
    <n v="2074"/>
    <n v="7"/>
    <x v="1"/>
    <x v="1"/>
  </r>
  <r>
    <n v="65"/>
    <n v="4076"/>
    <n v="4076"/>
    <s v="Phaethontis"/>
    <x v="66"/>
    <s v="44.90S, 130.80W"/>
    <n v="2050"/>
    <n v="2052"/>
    <n v="2"/>
    <x v="1"/>
    <x v="1"/>
  </r>
  <r>
    <n v="117"/>
    <n v="2461"/>
    <n v="0"/>
    <s v="Arabia"/>
    <x v="69"/>
    <s v="3.33S, 27.57E"/>
    <n v="2065"/>
    <n v="2068"/>
    <n v="3"/>
    <x v="0"/>
    <x v="1"/>
  </r>
  <r>
    <n v="389"/>
    <n v="3461"/>
    <n v="0"/>
    <s v="Hellas"/>
    <x v="25"/>
    <s v="48.64S, 67.03E"/>
    <n v="2067"/>
    <n v="2069"/>
    <n v="2"/>
    <x v="1"/>
    <x v="1"/>
  </r>
  <r>
    <n v="39"/>
    <n v="12605"/>
    <n v="12605"/>
    <s v="Diacria"/>
    <x v="27"/>
    <s v="69.41N, 168.67E"/>
    <n v="2069"/>
    <n v="2073"/>
    <n v="4"/>
    <x v="0"/>
    <x v="0"/>
  </r>
  <r>
    <n v="142"/>
    <n v="2739"/>
    <n v="0"/>
    <s v="Thaumasia"/>
    <x v="99"/>
    <s v="44.72S, 102.07W"/>
    <n v="2067"/>
    <n v="2069"/>
    <n v="2"/>
    <x v="1"/>
    <x v="1"/>
  </r>
  <r>
    <n v="702"/>
    <n v="9670"/>
    <n v="0"/>
    <s v="Eridania"/>
    <x v="6"/>
    <s v="42.36S, 157.15E"/>
    <n v="2068"/>
    <n v="2072"/>
    <n v="4"/>
    <x v="1"/>
    <x v="1"/>
  </r>
  <r>
    <n v="82"/>
    <n v="63326"/>
    <n v="63326"/>
    <s v="Mare Australe"/>
    <x v="71"/>
    <s v="61.39S, 157.42W"/>
    <n v="2070"/>
    <n v="2073"/>
    <n v="3"/>
    <x v="1"/>
    <x v="1"/>
  </r>
  <r>
    <n v="113"/>
    <n v="21171"/>
    <n v="0"/>
    <s v="Mare Australe"/>
    <x v="2"/>
    <s v="74.62S, 100.08E"/>
    <n v="2054"/>
    <n v="2060"/>
    <n v="6"/>
    <x v="1"/>
    <x v="1"/>
  </r>
  <r>
    <n v="120"/>
    <n v="8519"/>
    <n v="0"/>
    <s v="Margaritifer Sinus"/>
    <x v="16"/>
    <s v="23.79S, 56.97W"/>
    <n v="2054"/>
    <n v="2063"/>
    <n v="9"/>
    <x v="1"/>
    <x v="1"/>
  </r>
  <r>
    <n v="117"/>
    <n v="8000"/>
    <n v="0"/>
    <s v="Mare Boreum"/>
    <x v="77"/>
    <s v="79.27N, 111.64W"/>
    <n v="2062"/>
    <n v="2063"/>
    <n v="1"/>
    <x v="0"/>
    <x v="0"/>
  </r>
  <r>
    <n v="204"/>
    <n v="13054"/>
    <n v="0"/>
    <s v="Phaethontis"/>
    <x v="21"/>
    <s v="70.62S, 159.12W"/>
    <n v="2065"/>
    <n v="2067"/>
    <n v="2"/>
    <x v="1"/>
    <x v="1"/>
  </r>
  <r>
    <n v="75"/>
    <n v="629"/>
    <n v="629"/>
    <s v="Coprates"/>
    <x v="100"/>
    <s v="24.07S, 46.44W"/>
    <n v="2069"/>
    <n v="2071"/>
    <n v="2"/>
    <x v="1"/>
    <x v="1"/>
  </r>
  <r>
    <n v="447"/>
    <n v="1138"/>
    <n v="0"/>
    <s v="Amenthes"/>
    <x v="79"/>
    <s v="21.49N, 105.87E"/>
    <n v="2068"/>
    <n v="2069"/>
    <n v="1"/>
    <x v="0"/>
    <x v="0"/>
  </r>
  <r>
    <n v="128"/>
    <n v="23366"/>
    <n v="0"/>
    <s v="Mare Acidalium"/>
    <x v="7"/>
    <s v="53.29N, 45.78W"/>
    <n v="2053"/>
    <n v="2054"/>
    <n v="1"/>
    <x v="0"/>
    <x v="0"/>
  </r>
  <r>
    <n v="57"/>
    <n v="6205"/>
    <n v="6205"/>
    <s v="Mare Tyrrhenum"/>
    <x v="76"/>
    <s v="10.83N, 133.81E"/>
    <n v="2061"/>
    <n v="2063"/>
    <n v="2"/>
    <x v="1"/>
    <x v="0"/>
  </r>
  <r>
    <n v="791"/>
    <n v="7052"/>
    <n v="0"/>
    <s v="Aeolis"/>
    <x v="51"/>
    <s v="25.21S, 169.35E"/>
    <n v="2055"/>
    <n v="2056"/>
    <n v="1"/>
    <x v="1"/>
    <x v="1"/>
  </r>
  <r>
    <n v="152"/>
    <n v="35789"/>
    <n v="0"/>
    <s v="Arcadia"/>
    <x v="31"/>
    <s v="66.67N, 93.37W"/>
    <n v="2059"/>
    <n v="2064"/>
    <n v="5"/>
    <x v="0"/>
    <x v="0"/>
  </r>
  <r>
    <n v="50"/>
    <n v="38630"/>
    <n v="38630"/>
    <s v="Mare Boreum"/>
    <x v="14"/>
    <s v="66.19N, 33.82E"/>
    <n v="2063"/>
    <n v="2064"/>
    <n v="1"/>
    <x v="0"/>
    <x v="0"/>
  </r>
  <r>
    <n v="181"/>
    <n v="9985"/>
    <n v="0"/>
    <s v="Lunae Palus"/>
    <x v="81"/>
    <s v="21.43N, 76.62W"/>
    <n v="2058"/>
    <n v="2060"/>
    <n v="2"/>
    <x v="0"/>
    <x v="0"/>
  </r>
  <r>
    <n v="30"/>
    <n v="8000"/>
    <n v="8000"/>
    <s v="Cebrenia"/>
    <x v="19"/>
    <s v="37.14N, 148.66E"/>
    <n v="2066"/>
    <n v="2072"/>
    <n v="6"/>
    <x v="0"/>
    <x v="0"/>
  </r>
  <r>
    <n v="325"/>
    <n v="2188"/>
    <n v="0"/>
    <s v="Mare Boreum"/>
    <x v="14"/>
    <s v="66.19N, 33.82E"/>
    <n v="2063"/>
    <n v="2064"/>
    <n v="1"/>
    <x v="0"/>
    <x v="0"/>
  </r>
  <r>
    <n v="43"/>
    <n v="4076"/>
    <n v="4076"/>
    <s v="Mare Tyrrhenum"/>
    <x v="9"/>
    <s v="11.90N, 119.49E"/>
    <n v="2050"/>
    <n v="2051"/>
    <n v="1"/>
    <x v="1"/>
    <x v="0"/>
  </r>
  <r>
    <n v="307"/>
    <n v="2461"/>
    <n v="0"/>
    <s v="Elysium"/>
    <x v="76"/>
    <s v="10.83N, 133.81E"/>
    <n v="2061"/>
    <n v="2062"/>
    <n v="1"/>
    <x v="0"/>
    <x v="0"/>
  </r>
  <r>
    <n v="11"/>
    <n v="5622"/>
    <n v="5622"/>
    <s v="Aeolis"/>
    <x v="33"/>
    <s v="46.81S, 143.88E"/>
    <n v="2066"/>
    <n v="2070"/>
    <n v="4"/>
    <x v="1"/>
    <x v="1"/>
  </r>
  <r>
    <n v="11"/>
    <n v="1138"/>
    <n v="1138"/>
    <s v="Phaethontis"/>
    <x v="37"/>
    <s v="33.88S, 148.04W"/>
    <n v="2058"/>
    <n v="2060"/>
    <n v="2"/>
    <x v="1"/>
    <x v="1"/>
  </r>
  <r>
    <n v="93"/>
    <n v="12178"/>
    <n v="12178"/>
    <s v="Cebrenia"/>
    <x v="63"/>
    <s v="47.84N, 169.44E"/>
    <n v="2072"/>
    <n v="2076"/>
    <n v="4"/>
    <x v="0"/>
    <x v="0"/>
  </r>
  <r>
    <n v="43"/>
    <n v="629"/>
    <n v="629"/>
    <s v="Mare Acidalium"/>
    <x v="1"/>
    <s v="27.30N, 17.48W"/>
    <n v="2065"/>
    <n v="2070"/>
    <n v="5"/>
    <x v="0"/>
    <x v="0"/>
  </r>
  <r>
    <n v="32"/>
    <n v="27536"/>
    <n v="27536"/>
    <s v="Mare Australe"/>
    <x v="54"/>
    <s v="65.07S, 96.09W"/>
    <n v="2072"/>
    <n v="2074"/>
    <n v="2"/>
    <x v="1"/>
    <x v="1"/>
  </r>
  <r>
    <n v="277"/>
    <n v="2054"/>
    <n v="0"/>
    <s v="Cebrenia"/>
    <x v="19"/>
    <s v="37.14N, 148.66E"/>
    <n v="2066"/>
    <n v="2073"/>
    <n v="7"/>
    <x v="0"/>
    <x v="0"/>
  </r>
  <r>
    <n v="37"/>
    <n v="35789"/>
    <n v="35789"/>
    <s v="Eridania"/>
    <x v="33"/>
    <s v="46.81S, 143.88E"/>
    <n v="2066"/>
    <n v="2073"/>
    <n v="7"/>
    <x v="1"/>
    <x v="1"/>
  </r>
  <r>
    <n v="90"/>
    <n v="1788"/>
    <n v="1788"/>
    <s v="Phoenicis Lacus"/>
    <x v="44"/>
    <s v="39.82S, 96.42W"/>
    <n v="2059"/>
    <n v="2063"/>
    <n v="4"/>
    <x v="1"/>
    <x v="1"/>
  </r>
  <r>
    <n v="52"/>
    <n v="756"/>
    <n v="756"/>
    <s v="Cebrenia"/>
    <x v="12"/>
    <s v="27.80N, 160.30E"/>
    <n v="2063"/>
    <n v="2065"/>
    <n v="2"/>
    <x v="0"/>
    <x v="0"/>
  </r>
  <r>
    <n v="175"/>
    <n v="38630"/>
    <n v="0"/>
    <s v="Mare Boreum"/>
    <x v="31"/>
    <s v="66.67N, 93.37W"/>
    <n v="2059"/>
    <n v="2061"/>
    <n v="2"/>
    <x v="0"/>
    <x v="0"/>
  </r>
  <r>
    <n v="43"/>
    <n v="1920"/>
    <n v="1920"/>
    <s v="Elysium"/>
    <x v="19"/>
    <s v="37.14N, 148.66E"/>
    <n v="2066"/>
    <n v="2069"/>
    <n v="3"/>
    <x v="0"/>
    <x v="0"/>
  </r>
  <r>
    <n v="25"/>
    <n v="2461"/>
    <n v="2461"/>
    <s v="Amenthes"/>
    <x v="9"/>
    <s v="11.90N, 119.49E"/>
    <n v="2050"/>
    <n v="2055"/>
    <n v="5"/>
    <x v="0"/>
    <x v="0"/>
  </r>
  <r>
    <n v="75"/>
    <n v="5622"/>
    <n v="5622"/>
    <s v="Coprates"/>
    <x v="41"/>
    <s v="8.80N, 79.73W"/>
    <n v="2067"/>
    <n v="2070"/>
    <n v="3"/>
    <x v="1"/>
    <x v="0"/>
  </r>
  <r>
    <n v="88"/>
    <n v="2739"/>
    <n v="2739"/>
    <s v="Tharsis"/>
    <x v="41"/>
    <s v="8.80N, 79.73W"/>
    <n v="2067"/>
    <n v="2071"/>
    <n v="4"/>
    <x v="0"/>
    <x v="0"/>
  </r>
  <r>
    <n v="30"/>
    <n v="5622"/>
    <n v="5622"/>
    <s v="Arabia"/>
    <x v="38"/>
    <s v="34.38N, 12.41E"/>
    <n v="2070"/>
    <n v="2075"/>
    <n v="5"/>
    <x v="0"/>
    <x v="0"/>
  </r>
  <r>
    <n v="65"/>
    <n v="1010"/>
    <n v="1010"/>
    <s v="Eridania"/>
    <x v="6"/>
    <s v="42.36S, 157.15E"/>
    <n v="2068"/>
    <n v="2070"/>
    <n v="2"/>
    <x v="1"/>
    <x v="1"/>
  </r>
  <r>
    <n v="252"/>
    <n v="7279"/>
    <n v="0"/>
    <s v="Cebrenia"/>
    <x v="27"/>
    <s v="69.41N, 168.67E"/>
    <n v="2069"/>
    <n v="2071"/>
    <n v="2"/>
    <x v="0"/>
    <x v="0"/>
  </r>
  <r>
    <n v="70"/>
    <n v="3612"/>
    <n v="3612"/>
    <s v="Phaethontis"/>
    <x v="92"/>
    <s v="51.58S, 161.55W"/>
    <n v="2054"/>
    <n v="2056"/>
    <n v="2"/>
    <x v="1"/>
    <x v="1"/>
  </r>
  <r>
    <n v="905"/>
    <n v="6006"/>
    <n v="0"/>
    <s v="Elysium"/>
    <x v="23"/>
    <s v="17.54N, 149.60E"/>
    <n v="2067"/>
    <n v="2070"/>
    <n v="3"/>
    <x v="0"/>
    <x v="0"/>
  </r>
  <r>
    <n v="30"/>
    <n v="6006"/>
    <n v="6006"/>
    <s v="Mare Boreum"/>
    <x v="80"/>
    <s v="75.27N, 138.32W"/>
    <n v="2073"/>
    <n v="2074"/>
    <n v="1"/>
    <x v="0"/>
    <x v="0"/>
  </r>
  <r>
    <n v="137"/>
    <n v="11771"/>
    <n v="0"/>
    <s v="Argyre"/>
    <x v="13"/>
    <s v="68.17S, 21.83W"/>
    <n v="2069"/>
    <n v="2073"/>
    <n v="4"/>
    <x v="1"/>
    <x v="1"/>
  </r>
  <r>
    <n v="702"/>
    <n v="4235"/>
    <n v="0"/>
    <s v="Casius"/>
    <x v="29"/>
    <s v="75.84N, 122.24E"/>
    <n v="2071"/>
    <n v="2076"/>
    <n v="5"/>
    <x v="0"/>
    <x v="0"/>
  </r>
  <r>
    <n v="48"/>
    <n v="7512"/>
    <n v="7512"/>
    <s v="Memnonia"/>
    <x v="70"/>
    <s v="5.85N, 156.58W"/>
    <n v="2061"/>
    <n v="2063"/>
    <n v="2"/>
    <x v="1"/>
    <x v="0"/>
  </r>
  <r>
    <n v="905"/>
    <n v="3313"/>
    <n v="0"/>
    <s v="Oxia Palus"/>
    <x v="1"/>
    <s v="27.30N, 17.48W"/>
    <n v="2065"/>
    <n v="2070"/>
    <n v="5"/>
    <x v="0"/>
    <x v="0"/>
  </r>
  <r>
    <n v="524"/>
    <n v="6832"/>
    <n v="0"/>
    <s v="Hellas"/>
    <x v="2"/>
    <s v="74.62S, 100.08E"/>
    <n v="2054"/>
    <n v="2056"/>
    <n v="2"/>
    <x v="1"/>
    <x v="1"/>
  </r>
  <r>
    <n v="52"/>
    <n v="4398"/>
    <n v="4398"/>
    <s v="Phoenicis Lacus"/>
    <x v="44"/>
    <s v="39.82S, 96.42W"/>
    <n v="2059"/>
    <n v="2063"/>
    <n v="4"/>
    <x v="1"/>
    <x v="1"/>
  </r>
  <r>
    <n v="181"/>
    <n v="1656"/>
    <n v="0"/>
    <s v="Hellas"/>
    <x v="58"/>
    <s v="54.72S, 108.92E"/>
    <n v="2066"/>
    <n v="2068"/>
    <n v="2"/>
    <x v="1"/>
    <x v="1"/>
  </r>
  <r>
    <n v="147"/>
    <n v="1920"/>
    <n v="0"/>
    <s v="Phoenicis Lacus"/>
    <x v="55"/>
    <s v="9.63N, 121.52W"/>
    <n v="2065"/>
    <n v="2070"/>
    <n v="5"/>
    <x v="1"/>
    <x v="0"/>
  </r>
  <r>
    <n v="212"/>
    <n v="3764"/>
    <n v="0"/>
    <s v="Margaritifer Sinus"/>
    <x v="61"/>
    <s v="17.63S, 13.01W"/>
    <n v="2054"/>
    <n v="2056"/>
    <n v="2"/>
    <x v="1"/>
    <x v="1"/>
  </r>
  <r>
    <n v="702"/>
    <n v="13527"/>
    <n v="0"/>
    <s v="Eridania"/>
    <x v="33"/>
    <s v="46.81S, 143.88E"/>
    <n v="2066"/>
    <n v="2071"/>
    <n v="5"/>
    <x v="1"/>
    <x v="1"/>
  </r>
  <r>
    <n v="1057"/>
    <n v="6205"/>
    <n v="0"/>
    <s v="Syrtis Major"/>
    <x v="47"/>
    <s v="6.43S, 95.96E"/>
    <n v="2070"/>
    <n v="2071"/>
    <n v="1"/>
    <x v="0"/>
    <x v="1"/>
  </r>
  <r>
    <n v="77"/>
    <n v="9366"/>
    <n v="9366"/>
    <s v="Noachis"/>
    <x v="22"/>
    <s v="57.37S, 25.45E"/>
    <n v="2053"/>
    <n v="2055"/>
    <n v="2"/>
    <x v="1"/>
    <x v="1"/>
  </r>
  <r>
    <n v="90"/>
    <n v="2599"/>
    <n v="2599"/>
    <s v="Margaritifer Sinus"/>
    <x v="42"/>
    <s v="43.20S, 21.89W"/>
    <n v="2051"/>
    <n v="2055"/>
    <n v="4"/>
    <x v="1"/>
    <x v="1"/>
  </r>
  <r>
    <n v="905"/>
    <n v="7752"/>
    <n v="0"/>
    <s v="Mare Boreum"/>
    <x v="77"/>
    <s v="79.27N, 111.64W"/>
    <n v="2062"/>
    <n v="2063"/>
    <n v="1"/>
    <x v="0"/>
    <x v="0"/>
  </r>
  <r>
    <n v="264"/>
    <n v="1396"/>
    <n v="0"/>
    <s v="Cebrenia"/>
    <x v="19"/>
    <s v="37.14N, 148.66E"/>
    <n v="2066"/>
    <n v="2068"/>
    <n v="2"/>
    <x v="0"/>
    <x v="0"/>
  </r>
  <r>
    <n v="7"/>
    <n v="3461"/>
    <n v="3461"/>
    <s v="Ismenius Lacus"/>
    <x v="38"/>
    <s v="34.38N, 12.41E"/>
    <n v="2070"/>
    <n v="2072"/>
    <n v="2"/>
    <x v="0"/>
    <x v="0"/>
  </r>
  <r>
    <n v="63"/>
    <n v="2324"/>
    <n v="2324"/>
    <s v="Mare Australe"/>
    <x v="2"/>
    <s v="74.62S, 100.08E"/>
    <n v="2054"/>
    <n v="2061"/>
    <n v="7"/>
    <x v="1"/>
    <x v="1"/>
  </r>
  <r>
    <n v="482"/>
    <n v="1267"/>
    <n v="0"/>
    <s v="Memnonia"/>
    <x v="35"/>
    <s v="23.80S, 156.02W"/>
    <n v="2053"/>
    <n v="2057"/>
    <n v="4"/>
    <x v="1"/>
    <x v="1"/>
  </r>
  <r>
    <n v="103"/>
    <n v="4563"/>
    <n v="0"/>
    <s v="Mare Australe"/>
    <x v="2"/>
    <s v="74.62S, 100.08E"/>
    <n v="2054"/>
    <n v="2061"/>
    <n v="7"/>
    <x v="1"/>
    <x v="1"/>
  </r>
  <r>
    <n v="791"/>
    <n v="2599"/>
    <n v="0"/>
    <s v="Hellas"/>
    <x v="53"/>
    <s v="28.90S, 98.55E"/>
    <n v="2073"/>
    <n v="2078"/>
    <n v="5"/>
    <x v="1"/>
    <x v="1"/>
  </r>
  <r>
    <n v="231"/>
    <n v="7752"/>
    <n v="0"/>
    <s v="Phaethontis"/>
    <x v="71"/>
    <s v="61.39S, 157.42W"/>
    <n v="2070"/>
    <n v="2072"/>
    <n v="2"/>
    <x v="1"/>
    <x v="1"/>
  </r>
  <r>
    <n v="631"/>
    <n v="2880"/>
    <n v="0"/>
    <s v="Mare Acidalium"/>
    <x v="1"/>
    <s v="27.30N, 17.48W"/>
    <n v="2065"/>
    <n v="2066"/>
    <n v="1"/>
    <x v="0"/>
    <x v="0"/>
  </r>
  <r>
    <n v="37"/>
    <n v="17718"/>
    <n v="17718"/>
    <s v="Mare Acidalium"/>
    <x v="1"/>
    <s v="27.30N, 17.48W"/>
    <n v="2065"/>
    <n v="2068"/>
    <n v="3"/>
    <x v="0"/>
    <x v="0"/>
  </r>
  <r>
    <n v="75"/>
    <n v="3022"/>
    <n v="3022"/>
    <s v="Amenthes"/>
    <x v="59"/>
    <s v="24.45N, 112.91E"/>
    <n v="2060"/>
    <n v="2062"/>
    <n v="2"/>
    <x v="0"/>
    <x v="0"/>
  </r>
  <r>
    <n v="82"/>
    <n v="11011"/>
    <n v="11011"/>
    <s v="Mare Australe"/>
    <x v="72"/>
    <s v="65.99S, 161.89W"/>
    <n v="2072"/>
    <n v="2075"/>
    <n v="3"/>
    <x v="1"/>
    <x v="1"/>
  </r>
  <r>
    <n v="252"/>
    <n v="6618"/>
    <n v="0"/>
    <s v="Eridania"/>
    <x v="33"/>
    <s v="46.81S, 143.88E"/>
    <n v="2066"/>
    <n v="2073"/>
    <n v="7"/>
    <x v="1"/>
    <x v="1"/>
  </r>
  <r>
    <n v="27"/>
    <n v="2054"/>
    <n v="2054"/>
    <s v="Cebrenia"/>
    <x v="3"/>
    <s v="47.43N, 160.74E"/>
    <n v="2056"/>
    <n v="2058"/>
    <n v="2"/>
    <x v="0"/>
    <x v="0"/>
  </r>
  <r>
    <n v="88"/>
    <n v="26004"/>
    <n v="26004"/>
    <s v="Phaethontis"/>
    <x v="92"/>
    <s v="51.58S, 161.55W"/>
    <n v="2054"/>
    <n v="2056"/>
    <n v="2"/>
    <x v="1"/>
    <x v="1"/>
  </r>
  <r>
    <n v="20"/>
    <n v="22220"/>
    <n v="22220"/>
    <s v="Mare Boreum"/>
    <x v="77"/>
    <s v="79.27N, 111.64W"/>
    <n v="2062"/>
    <n v="2067"/>
    <n v="5"/>
    <x v="0"/>
    <x v="0"/>
  </r>
  <r>
    <n v="482"/>
    <n v="3461"/>
    <n v="0"/>
    <s v="Margaritifer Sinus"/>
    <x v="61"/>
    <s v="17.63S, 13.01W"/>
    <n v="2054"/>
    <n v="2059"/>
    <n v="5"/>
    <x v="1"/>
    <x v="1"/>
  </r>
  <r>
    <n v="325"/>
    <n v="756"/>
    <n v="0"/>
    <s v="Arabia"/>
    <x v="69"/>
    <s v="3.33S, 27.57E"/>
    <n v="2065"/>
    <n v="2067"/>
    <n v="2"/>
    <x v="0"/>
    <x v="1"/>
  </r>
  <r>
    <n v="152"/>
    <n v="7279"/>
    <n v="0"/>
    <s v="Cebrenia"/>
    <x v="19"/>
    <s v="37.14N, 148.66E"/>
    <n v="2066"/>
    <n v="2072"/>
    <n v="6"/>
    <x v="0"/>
    <x v="0"/>
  </r>
  <r>
    <n v="59"/>
    <n v="629"/>
    <n v="629"/>
    <s v="Coprates"/>
    <x v="34"/>
    <s v="16.90S, 101.43W"/>
    <n v="2060"/>
    <n v="2065"/>
    <n v="5"/>
    <x v="1"/>
    <x v="1"/>
  </r>
  <r>
    <n v="24"/>
    <n v="1656"/>
    <n v="1656"/>
    <s v="Margaritifer Sinus"/>
    <x v="61"/>
    <s v="17.63S, 13.01W"/>
    <n v="2054"/>
    <n v="2059"/>
    <n v="5"/>
    <x v="1"/>
    <x v="1"/>
  </r>
  <r>
    <n v="43"/>
    <n v="6618"/>
    <n v="6618"/>
    <s v="Amazonis"/>
    <x v="55"/>
    <s v="9.63N, 121.52W"/>
    <n v="2065"/>
    <n v="2072"/>
    <n v="7"/>
    <x v="0"/>
    <x v="0"/>
  </r>
  <r>
    <n v="47"/>
    <n v="756"/>
    <n v="756"/>
    <s v="Eridania"/>
    <x v="45"/>
    <s v="43.21S, 109.99E"/>
    <n v="2071"/>
    <n v="2077"/>
    <n v="6"/>
    <x v="1"/>
    <x v="1"/>
  </r>
  <r>
    <n v="120"/>
    <n v="12605"/>
    <n v="0"/>
    <s v="Mare Boreum"/>
    <x v="29"/>
    <s v="75.84N, 122.24E"/>
    <n v="2071"/>
    <n v="2074"/>
    <n v="3"/>
    <x v="0"/>
    <x v="0"/>
  </r>
  <r>
    <n v="34"/>
    <n v="8255"/>
    <n v="8255"/>
    <s v="Phoenicis Lacus"/>
    <x v="52"/>
    <s v="13.98S, 98.57W"/>
    <n v="2063"/>
    <n v="2064"/>
    <n v="1"/>
    <x v="1"/>
    <x v="1"/>
  </r>
  <r>
    <n v="34"/>
    <n v="24621"/>
    <n v="24621"/>
    <s v="Hellas"/>
    <x v="45"/>
    <s v="43.21S, 109.99E"/>
    <n v="2071"/>
    <n v="2077"/>
    <n v="6"/>
    <x v="1"/>
    <x v="1"/>
  </r>
  <r>
    <n v="264"/>
    <n v="27536"/>
    <n v="0"/>
    <s v="Casius"/>
    <x v="86"/>
    <s v="53.00N, 129.64E"/>
    <n v="2069"/>
    <n v="2072"/>
    <n v="3"/>
    <x v="0"/>
    <x v="0"/>
  </r>
  <r>
    <n v="277"/>
    <n v="24621"/>
    <n v="0"/>
    <s v="Argyre"/>
    <x v="13"/>
    <s v="68.17S, 21.83W"/>
    <n v="2069"/>
    <n v="2070"/>
    <n v="1"/>
    <x v="1"/>
    <x v="1"/>
  </r>
  <r>
    <n v="103"/>
    <n v="5076"/>
    <n v="0"/>
    <s v="Memnonia"/>
    <x v="91"/>
    <s v="2.95N, 160.52W"/>
    <n v="2073"/>
    <n v="2075"/>
    <n v="2"/>
    <x v="1"/>
    <x v="0"/>
  </r>
  <r>
    <n v="52"/>
    <n v="6409"/>
    <n v="6409"/>
    <s v="Thaumasia"/>
    <x v="93"/>
    <s v="47.12S, 102.95W"/>
    <n v="2054"/>
    <n v="2055"/>
    <n v="1"/>
    <x v="1"/>
    <x v="1"/>
  </r>
  <r>
    <n v="572"/>
    <n v="13054"/>
    <n v="0"/>
    <s v="Arcadia"/>
    <x v="31"/>
    <s v="66.67N, 93.37W"/>
    <n v="2059"/>
    <n v="2062"/>
    <n v="3"/>
    <x v="0"/>
    <x v="0"/>
  </r>
  <r>
    <n v="82"/>
    <n v="2880"/>
    <n v="2880"/>
    <s v="Mare Australe"/>
    <x v="72"/>
    <s v="65.99S, 161.89W"/>
    <n v="2072"/>
    <n v="2073"/>
    <n v="1"/>
    <x v="1"/>
    <x v="1"/>
  </r>
  <r>
    <n v="65"/>
    <n v="9074"/>
    <n v="9074"/>
    <s v="Mare Acidalium"/>
    <x v="7"/>
    <s v="53.29N, 45.78W"/>
    <n v="2053"/>
    <n v="2056"/>
    <n v="3"/>
    <x v="0"/>
    <x v="0"/>
  </r>
  <r>
    <n v="34"/>
    <n v="8000"/>
    <n v="8000"/>
    <s v="Phaethontis"/>
    <x v="72"/>
    <s v="65.99S, 161.89W"/>
    <n v="2072"/>
    <n v="2074"/>
    <n v="2"/>
    <x v="1"/>
    <x v="1"/>
  </r>
  <r>
    <n v="181"/>
    <n v="5622"/>
    <n v="0"/>
    <s v="Memnonia"/>
    <x v="55"/>
    <s v="9.63N, 121.52W"/>
    <n v="2065"/>
    <n v="2067"/>
    <n v="2"/>
    <x v="1"/>
    <x v="0"/>
  </r>
  <r>
    <n v="12"/>
    <n v="3022"/>
    <n v="3022"/>
    <s v="Mare Boreum"/>
    <x v="27"/>
    <s v="69.41N, 168.67E"/>
    <n v="2069"/>
    <n v="2074"/>
    <n v="5"/>
    <x v="0"/>
    <x v="0"/>
  </r>
  <r>
    <n v="212"/>
    <n v="8519"/>
    <n v="0"/>
    <s v="Argyre"/>
    <x v="42"/>
    <s v="43.20S, 21.89W"/>
    <n v="2051"/>
    <n v="2054"/>
    <n v="3"/>
    <x v="1"/>
    <x v="1"/>
  </r>
  <r>
    <n v="96"/>
    <n v="14025"/>
    <n v="14025"/>
    <s v="Mare Boreum"/>
    <x v="36"/>
    <s v="77.71N, 148.53E"/>
    <n v="2052"/>
    <n v="2054"/>
    <n v="2"/>
    <x v="0"/>
    <x v="0"/>
  </r>
  <r>
    <n v="32"/>
    <n v="11771"/>
    <n v="11771"/>
    <s v="Elysium"/>
    <x v="12"/>
    <s v="27.80N, 160.30E"/>
    <n v="2063"/>
    <n v="2064"/>
    <n v="1"/>
    <x v="0"/>
    <x v="0"/>
  </r>
  <r>
    <n v="25"/>
    <n v="1396"/>
    <n v="1396"/>
    <s v="Mare Acidalium"/>
    <x v="1"/>
    <s v="27.30N, 17.48W"/>
    <n v="2065"/>
    <n v="2075"/>
    <n v="10"/>
    <x v="0"/>
    <x v="0"/>
  </r>
  <r>
    <n v="524"/>
    <n v="11771"/>
    <n v="0"/>
    <s v="Elysium"/>
    <x v="19"/>
    <s v="37.14N, 148.66E"/>
    <n v="2066"/>
    <n v="2068"/>
    <n v="2"/>
    <x v="0"/>
    <x v="0"/>
  </r>
  <r>
    <n v="80"/>
    <n v="13054"/>
    <n v="13054"/>
    <s v="Ismenius Lacus"/>
    <x v="38"/>
    <s v="34.38N, 12.41E"/>
    <n v="2070"/>
    <n v="2075"/>
    <n v="5"/>
    <x v="0"/>
    <x v="0"/>
  </r>
  <r>
    <n v="905"/>
    <n v="9985"/>
    <n v="0"/>
    <s v="Casius"/>
    <x v="59"/>
    <s v="24.45N, 112.91E"/>
    <n v="2060"/>
    <n v="2064"/>
    <n v="4"/>
    <x v="0"/>
    <x v="0"/>
  </r>
  <r>
    <n v="30"/>
    <n v="4902"/>
    <n v="4902"/>
    <s v="Elysium"/>
    <x v="19"/>
    <s v="37.14N, 148.66E"/>
    <n v="2066"/>
    <n v="2068"/>
    <n v="2"/>
    <x v="0"/>
    <x v="0"/>
  </r>
  <r>
    <n v="17"/>
    <n v="19313"/>
    <n v="19313"/>
    <s v="Phaethontis"/>
    <x v="50"/>
    <s v="29.49S, 118.42W"/>
    <n v="2071"/>
    <n v="2072"/>
    <n v="1"/>
    <x v="1"/>
    <x v="1"/>
  </r>
  <r>
    <n v="50"/>
    <n v="5622"/>
    <n v="5622"/>
    <s v="Mare Australe"/>
    <x v="2"/>
    <s v="74.62S, 100.08E"/>
    <n v="2054"/>
    <n v="2057"/>
    <n v="3"/>
    <x v="1"/>
    <x v="1"/>
  </r>
  <r>
    <n v="59"/>
    <n v="4076"/>
    <n v="4076"/>
    <s v="Phaethontis"/>
    <x v="37"/>
    <s v="33.88S, 148.04W"/>
    <n v="2058"/>
    <n v="2060"/>
    <n v="2"/>
    <x v="1"/>
    <x v="1"/>
  </r>
  <r>
    <n v="572"/>
    <n v="2599"/>
    <n v="0"/>
    <s v="Mare Tyrrhenum"/>
    <x v="75"/>
    <s v="48.97S, 86.32E"/>
    <n v="2070"/>
    <n v="2074"/>
    <n v="4"/>
    <x v="1"/>
    <x v="1"/>
  </r>
  <r>
    <n v="175"/>
    <n v="8519"/>
    <n v="0"/>
    <s v="Arabia"/>
    <x v="94"/>
    <s v="0.43S, 61.64E"/>
    <n v="2064"/>
    <n v="2067"/>
    <n v="3"/>
    <x v="0"/>
    <x v="1"/>
  </r>
  <r>
    <n v="188"/>
    <n v="7279"/>
    <n v="0"/>
    <s v="Mare Boreum"/>
    <x v="28"/>
    <s v="64.61N, 131.25E"/>
    <n v="2064"/>
    <n v="2068"/>
    <n v="4"/>
    <x v="0"/>
    <x v="0"/>
  </r>
  <r>
    <n v="905"/>
    <n v="1526"/>
    <n v="0"/>
    <s v="Margaritifer Sinus"/>
    <x v="61"/>
    <s v="17.63S, 13.01W"/>
    <n v="2054"/>
    <n v="2055"/>
    <n v="1"/>
    <x v="1"/>
    <x v="1"/>
  </r>
  <r>
    <n v="1057"/>
    <n v="21171"/>
    <n v="0"/>
    <s v="Cebrenia"/>
    <x v="9"/>
    <s v="11.90N, 119.49E"/>
    <n v="2050"/>
    <n v="2058"/>
    <n v="8"/>
    <x v="0"/>
    <x v="0"/>
  </r>
  <r>
    <n v="12"/>
    <n v="2739"/>
    <n v="2739"/>
    <s v="Argyre"/>
    <x v="13"/>
    <s v="68.17S, 21.83W"/>
    <n v="2069"/>
    <n v="2073"/>
    <n v="4"/>
    <x v="1"/>
    <x v="1"/>
  </r>
  <r>
    <n v="241"/>
    <n v="13527"/>
    <n v="0"/>
    <s v="Thaumasia"/>
    <x v="44"/>
    <s v="39.82S, 96.42W"/>
    <n v="2059"/>
    <n v="2066"/>
    <n v="7"/>
    <x v="1"/>
    <x v="1"/>
  </r>
  <r>
    <n v="82"/>
    <n v="4902"/>
    <n v="4902"/>
    <s v="Mare Boreum"/>
    <x v="29"/>
    <s v="75.84N, 122.24E"/>
    <n v="2071"/>
    <n v="2075"/>
    <n v="4"/>
    <x v="0"/>
    <x v="0"/>
  </r>
  <r>
    <n v="48"/>
    <n v="2054"/>
    <n v="2054"/>
    <s v="Thaumasia"/>
    <x v="17"/>
    <s v="63.27S, 66.46W"/>
    <n v="2058"/>
    <n v="2059"/>
    <n v="1"/>
    <x v="1"/>
    <x v="1"/>
  </r>
  <r>
    <n v="631"/>
    <n v="6409"/>
    <n v="0"/>
    <s v="Mare Boreum"/>
    <x v="36"/>
    <s v="77.71N, 148.53E"/>
    <n v="2052"/>
    <n v="2055"/>
    <n v="3"/>
    <x v="0"/>
    <x v="0"/>
  </r>
  <r>
    <n v="70"/>
    <n v="27536"/>
    <n v="27536"/>
    <s v="Thaumasia"/>
    <x v="44"/>
    <s v="39.82S, 96.42W"/>
    <n v="2059"/>
    <n v="2066"/>
    <n v="7"/>
    <x v="1"/>
    <x v="1"/>
  </r>
  <r>
    <n v="70"/>
    <n v="9074"/>
    <n v="9074"/>
    <s v="Phoenicis Lacus"/>
    <x v="37"/>
    <s v="33.88S, 148.04W"/>
    <n v="2058"/>
    <n v="2060"/>
    <n v="2"/>
    <x v="1"/>
    <x v="1"/>
  </r>
  <r>
    <n v="85"/>
    <n v="1267"/>
    <n v="1267"/>
    <s v="Mare Australe"/>
    <x v="62"/>
    <s v="59.42S, 15.97W"/>
    <n v="2055"/>
    <n v="2056"/>
    <n v="1"/>
    <x v="1"/>
    <x v="1"/>
  </r>
  <r>
    <n v="133"/>
    <n v="6832"/>
    <n v="0"/>
    <s v="Arcadia"/>
    <x v="81"/>
    <s v="21.43N, 76.62W"/>
    <n v="2058"/>
    <n v="2061"/>
    <n v="3"/>
    <x v="0"/>
    <x v="0"/>
  </r>
  <r>
    <n v="416"/>
    <n v="6832"/>
    <n v="0"/>
    <s v="Amenthes"/>
    <x v="56"/>
    <s v="14.31N, 112.28E"/>
    <n v="2065"/>
    <n v="2067"/>
    <n v="2"/>
    <x v="0"/>
    <x v="0"/>
  </r>
  <r>
    <n v="109"/>
    <n v="72463"/>
    <n v="0"/>
    <s v="Hellas"/>
    <x v="75"/>
    <s v="48.97S, 86.32E"/>
    <n v="2070"/>
    <n v="2071"/>
    <n v="1"/>
    <x v="1"/>
    <x v="1"/>
  </r>
  <r>
    <n v="93"/>
    <n v="21171"/>
    <n v="21171"/>
    <s v="Eridania"/>
    <x v="51"/>
    <s v="25.21S, 169.35E"/>
    <n v="2055"/>
    <n v="2057"/>
    <n v="2"/>
    <x v="1"/>
    <x v="1"/>
  </r>
  <r>
    <n v="59"/>
    <n v="20205"/>
    <n v="20205"/>
    <s v="Noachis"/>
    <x v="30"/>
    <s v="51.10S, 71.36E"/>
    <n v="2056"/>
    <n v="2057"/>
    <n v="1"/>
    <x v="1"/>
    <x v="1"/>
  </r>
  <r>
    <n v="120"/>
    <n v="7512"/>
    <n v="0"/>
    <s v="Iapygia"/>
    <x v="18"/>
    <s v="4.88N, 63.43E"/>
    <n v="2051"/>
    <n v="2060"/>
    <n v="9"/>
    <x v="1"/>
    <x v="0"/>
  </r>
  <r>
    <n v="43"/>
    <n v="7279"/>
    <n v="7279"/>
    <s v="Margaritifer Sinus"/>
    <x v="74"/>
    <s v="29.82S, 66.01W"/>
    <n v="2068"/>
    <n v="2070"/>
    <n v="2"/>
    <x v="1"/>
    <x v="1"/>
  </r>
  <r>
    <n v="103"/>
    <n v="5076"/>
    <n v="0"/>
    <s v="Mare Tyrrhenum"/>
    <x v="53"/>
    <s v="28.90S, 98.55E"/>
    <n v="2073"/>
    <n v="2074"/>
    <n v="1"/>
    <x v="1"/>
    <x v="1"/>
  </r>
  <r>
    <n v="277"/>
    <n v="7752"/>
    <n v="0"/>
    <s v="Ismenius Lacus"/>
    <x v="1"/>
    <s v="27.30N, 17.48W"/>
    <n v="2065"/>
    <n v="2076"/>
    <n v="11"/>
    <x v="0"/>
    <x v="0"/>
  </r>
  <r>
    <n v="41"/>
    <n v="38630"/>
    <n v="38630"/>
    <s v="Mare Boreum"/>
    <x v="29"/>
    <s v="75.84N, 122.24E"/>
    <n v="2071"/>
    <n v="2076"/>
    <n v="5"/>
    <x v="0"/>
    <x v="0"/>
  </r>
  <r>
    <n v="277"/>
    <n v="5436"/>
    <n v="0"/>
    <s v="Eridania"/>
    <x v="6"/>
    <s v="42.36S, 157.15E"/>
    <n v="2068"/>
    <n v="2069"/>
    <n v="1"/>
    <x v="1"/>
    <x v="1"/>
  </r>
  <r>
    <n v="307"/>
    <n v="5812"/>
    <n v="0"/>
    <s v="Argyre"/>
    <x v="24"/>
    <s v="47.77S, 28.62W"/>
    <n v="2069"/>
    <n v="2072"/>
    <n v="3"/>
    <x v="1"/>
    <x v="1"/>
  </r>
  <r>
    <n v="75"/>
    <n v="1656"/>
    <n v="1656"/>
    <s v="Amazonis"/>
    <x v="70"/>
    <s v="5.85N, 156.58W"/>
    <n v="2061"/>
    <n v="2064"/>
    <n v="3"/>
    <x v="0"/>
    <x v="0"/>
  </r>
  <r>
    <n v="17"/>
    <n v="8519"/>
    <n v="8519"/>
    <s v="Hellas"/>
    <x v="2"/>
    <s v="74.62S, 100.08E"/>
    <n v="2054"/>
    <n v="2058"/>
    <n v="4"/>
    <x v="1"/>
    <x v="1"/>
  </r>
  <r>
    <n v="70"/>
    <n v="15700"/>
    <n v="15700"/>
    <s v="Mare Acidalium"/>
    <x v="1"/>
    <s v="27.30N, 17.48W"/>
    <n v="2065"/>
    <n v="2070"/>
    <n v="5"/>
    <x v="0"/>
    <x v="0"/>
  </r>
  <r>
    <n v="344"/>
    <n v="14551"/>
    <n v="0"/>
    <s v="Mare Acidalium"/>
    <x v="7"/>
    <s v="53.29N, 45.78W"/>
    <n v="2053"/>
    <n v="2055"/>
    <n v="2"/>
    <x v="0"/>
    <x v="0"/>
  </r>
  <r>
    <n v="88"/>
    <n v="14025"/>
    <n v="14025"/>
    <s v="Arcadia"/>
    <x v="31"/>
    <s v="66.67N, 93.37W"/>
    <n v="2059"/>
    <n v="2062"/>
    <n v="3"/>
    <x v="0"/>
    <x v="0"/>
  </r>
  <r>
    <n v="63"/>
    <n v="2880"/>
    <n v="2880"/>
    <s v="Tharsis"/>
    <x v="55"/>
    <s v="9.63N, 121.52W"/>
    <n v="2065"/>
    <n v="2071"/>
    <n v="6"/>
    <x v="0"/>
    <x v="0"/>
  </r>
  <r>
    <n v="106"/>
    <n v="17000"/>
    <n v="0"/>
    <s v="Cebrenia"/>
    <x v="63"/>
    <s v="47.84N, 169.44E"/>
    <n v="2072"/>
    <n v="2077"/>
    <n v="5"/>
    <x v="0"/>
    <x v="0"/>
  </r>
  <r>
    <n v="389"/>
    <n v="2880"/>
    <n v="0"/>
    <s v="Hellas"/>
    <x v="45"/>
    <s v="43.21S, 109.99E"/>
    <n v="2071"/>
    <n v="2076"/>
    <n v="5"/>
    <x v="1"/>
    <x v="1"/>
  </r>
  <r>
    <n v="1057"/>
    <n v="2599"/>
    <n v="0"/>
    <s v="Amenthes"/>
    <x v="59"/>
    <s v="24.45N, 112.91E"/>
    <n v="2060"/>
    <n v="2063"/>
    <n v="3"/>
    <x v="0"/>
    <x v="0"/>
  </r>
  <r>
    <n v="32"/>
    <n v="4902"/>
    <n v="4902"/>
    <s v="Coprates"/>
    <x v="20"/>
    <s v="35.35S, 72.67W"/>
    <n v="2067"/>
    <n v="2074"/>
    <n v="7"/>
    <x v="1"/>
    <x v="1"/>
  </r>
  <r>
    <n v="365"/>
    <n v="6205"/>
    <n v="0"/>
    <s v="Mare Acidalium"/>
    <x v="1"/>
    <s v="27.30N, 17.48W"/>
    <n v="2065"/>
    <n v="2075"/>
    <n v="10"/>
    <x v="0"/>
    <x v="0"/>
  </r>
  <r>
    <n v="72"/>
    <n v="13054"/>
    <n v="13054"/>
    <s v="Thaumasia"/>
    <x v="34"/>
    <s v="16.90S, 101.43W"/>
    <n v="2060"/>
    <n v="2064"/>
    <n v="4"/>
    <x v="1"/>
    <x v="1"/>
  </r>
  <r>
    <n v="34"/>
    <n v="9074"/>
    <n v="9074"/>
    <s v="Lunae Palus"/>
    <x v="41"/>
    <s v="8.80N, 79.73W"/>
    <n v="2067"/>
    <n v="2071"/>
    <n v="4"/>
    <x v="0"/>
    <x v="0"/>
  </r>
  <r>
    <n v="169"/>
    <n v="29243"/>
    <n v="0"/>
    <s v="Thaumasia"/>
    <x v="84"/>
    <s v="58.80S, 113.46W"/>
    <n v="2065"/>
    <n v="2067"/>
    <n v="2"/>
    <x v="1"/>
    <x v="1"/>
  </r>
  <r>
    <n v="48"/>
    <n v="22220"/>
    <n v="22220"/>
    <s v="Ismenius Lacus"/>
    <x v="38"/>
    <s v="34.38N, 12.41E"/>
    <n v="2070"/>
    <n v="2072"/>
    <n v="2"/>
    <x v="0"/>
    <x v="0"/>
  </r>
  <r>
    <n v="70"/>
    <n v="9985"/>
    <n v="9985"/>
    <s v="Phaethontis"/>
    <x v="37"/>
    <s v="33.88S, 148.04W"/>
    <n v="2058"/>
    <n v="2060"/>
    <n v="2"/>
    <x v="1"/>
    <x v="1"/>
  </r>
  <r>
    <n v="106"/>
    <n v="1920"/>
    <n v="0"/>
    <s v="Thaumasia"/>
    <x v="20"/>
    <s v="35.35S, 72.67W"/>
    <n v="2067"/>
    <n v="2071"/>
    <n v="4"/>
    <x v="1"/>
    <x v="1"/>
  </r>
  <r>
    <n v="61"/>
    <n v="6205"/>
    <n v="6205"/>
    <s v="Elysium"/>
    <x v="23"/>
    <s v="17.54N, 149.60E"/>
    <n v="2067"/>
    <n v="2071"/>
    <n v="4"/>
    <x v="0"/>
    <x v="0"/>
  </r>
  <r>
    <n v="39"/>
    <n v="6205"/>
    <n v="6205"/>
    <s v="Eridania"/>
    <x v="10"/>
    <s v="59.92S, 179.01W"/>
    <n v="2062"/>
    <n v="2067"/>
    <n v="5"/>
    <x v="1"/>
    <x v="1"/>
  </r>
  <r>
    <n v="72"/>
    <n v="11771"/>
    <n v="11771"/>
    <s v="Cebrenia"/>
    <x v="63"/>
    <s v="47.84N, 169.44E"/>
    <n v="2072"/>
    <n v="2077"/>
    <n v="5"/>
    <x v="0"/>
    <x v="0"/>
  </r>
  <r>
    <n v="17"/>
    <n v="629"/>
    <n v="629"/>
    <s v="Hellas"/>
    <x v="2"/>
    <s v="74.62S, 100.08E"/>
    <n v="2054"/>
    <n v="2064"/>
    <n v="10"/>
    <x v="1"/>
    <x v="1"/>
  </r>
  <r>
    <n v="90"/>
    <n v="5622"/>
    <n v="5622"/>
    <s v="Elysium"/>
    <x v="23"/>
    <s v="17.54N, 149.60E"/>
    <n v="2067"/>
    <n v="2074"/>
    <n v="7"/>
    <x v="0"/>
    <x v="0"/>
  </r>
  <r>
    <n v="169"/>
    <n v="1267"/>
    <n v="0"/>
    <s v="Iapygia"/>
    <x v="40"/>
    <s v="48.99S, 67.17E"/>
    <n v="2054"/>
    <n v="2058"/>
    <n v="4"/>
    <x v="1"/>
    <x v="1"/>
  </r>
  <r>
    <n v="27"/>
    <n v="3919"/>
    <n v="3919"/>
    <s v="Amenthes"/>
    <x v="39"/>
    <s v="22.61N, 142.82E"/>
    <n v="2064"/>
    <n v="2066"/>
    <n v="2"/>
    <x v="0"/>
    <x v="0"/>
  </r>
  <r>
    <n v="39"/>
    <n v="629"/>
    <n v="629"/>
    <s v="Mare Australe"/>
    <x v="13"/>
    <s v="68.17S, 21.83W"/>
    <n v="2069"/>
    <n v="2071"/>
    <n v="2"/>
    <x v="1"/>
    <x v="1"/>
  </r>
  <r>
    <n v="791"/>
    <n v="6409"/>
    <n v="0"/>
    <s v="Amenthes"/>
    <x v="8"/>
    <s v="18.24N, 120.68E"/>
    <n v="2073"/>
    <n v="2074"/>
    <n v="1"/>
    <x v="0"/>
    <x v="0"/>
  </r>
  <r>
    <n v="389"/>
    <n v="883"/>
    <n v="0"/>
    <s v="Margaritifer Sinus"/>
    <x v="61"/>
    <s v="17.63S, 13.01W"/>
    <n v="2054"/>
    <n v="2056"/>
    <n v="2"/>
    <x v="1"/>
    <x v="1"/>
  </r>
  <r>
    <n v="77"/>
    <n v="15700"/>
    <n v="15700"/>
    <s v="Argyre"/>
    <x v="20"/>
    <s v="35.35S, 72.67W"/>
    <n v="2067"/>
    <n v="2073"/>
    <n v="6"/>
    <x v="1"/>
    <x v="1"/>
  </r>
  <r>
    <n v="61"/>
    <n v="8791"/>
    <n v="8791"/>
    <s v="Cebrenia"/>
    <x v="12"/>
    <s v="27.80N, 160.30E"/>
    <n v="2063"/>
    <n v="2065"/>
    <n v="2"/>
    <x v="0"/>
    <x v="0"/>
  </r>
  <r>
    <n v="292"/>
    <n v="4731"/>
    <n v="0"/>
    <s v="Casius"/>
    <x v="28"/>
    <s v="64.61N, 131.25E"/>
    <n v="2064"/>
    <n v="2065"/>
    <n v="1"/>
    <x v="0"/>
    <x v="0"/>
  </r>
  <r>
    <n v="252"/>
    <n v="4563"/>
    <n v="0"/>
    <s v="Amenthes"/>
    <x v="9"/>
    <s v="11.90N, 119.49E"/>
    <n v="2050"/>
    <n v="2054"/>
    <n v="4"/>
    <x v="0"/>
    <x v="0"/>
  </r>
  <r>
    <n v="157"/>
    <n v="1138"/>
    <n v="0"/>
    <s v="Cebrenia"/>
    <x v="27"/>
    <s v="69.41N, 168.67E"/>
    <n v="2069"/>
    <n v="2076"/>
    <n v="7"/>
    <x v="0"/>
    <x v="0"/>
  </r>
  <r>
    <n v="169"/>
    <n v="3167"/>
    <n v="0"/>
    <s v="Memnonia"/>
    <x v="35"/>
    <s v="23.80S, 156.02W"/>
    <n v="2053"/>
    <n v="2055"/>
    <n v="2"/>
    <x v="1"/>
    <x v="1"/>
  </r>
  <r>
    <n v="188"/>
    <n v="45837"/>
    <n v="0"/>
    <s v="Mare Acidalium"/>
    <x v="38"/>
    <s v="34.38N, 12.41E"/>
    <n v="2070"/>
    <n v="2074"/>
    <n v="4"/>
    <x v="0"/>
    <x v="0"/>
  </r>
  <r>
    <n v="175"/>
    <n v="19313"/>
    <n v="0"/>
    <s v="Argyre"/>
    <x v="42"/>
    <s v="43.20S, 21.89W"/>
    <n v="2051"/>
    <n v="2056"/>
    <n v="5"/>
    <x v="1"/>
    <x v="1"/>
  </r>
  <r>
    <n v="19"/>
    <n v="11771"/>
    <n v="11771"/>
    <s v="Ismenius Lacus"/>
    <x v="46"/>
    <s v="73.37N, 48.09E"/>
    <n v="2060"/>
    <n v="2061"/>
    <n v="1"/>
    <x v="0"/>
    <x v="0"/>
  </r>
  <r>
    <n v="36"/>
    <n v="7052"/>
    <n v="7052"/>
    <s v="Phoenicis Lacus"/>
    <x v="44"/>
    <s v="39.82S, 96.42W"/>
    <n v="2059"/>
    <n v="2066"/>
    <n v="7"/>
    <x v="1"/>
    <x v="1"/>
  </r>
  <r>
    <n v="325"/>
    <n v="27536"/>
    <n v="0"/>
    <s v="Hellas"/>
    <x v="45"/>
    <s v="43.21S, 109.99E"/>
    <n v="2071"/>
    <n v="2073"/>
    <n v="2"/>
    <x v="1"/>
    <x v="1"/>
  </r>
  <r>
    <n v="82"/>
    <n v="5255"/>
    <n v="5255"/>
    <s v="Oxia Palus"/>
    <x v="38"/>
    <s v="34.38N, 12.41E"/>
    <n v="2070"/>
    <n v="2075"/>
    <n v="5"/>
    <x v="0"/>
    <x v="0"/>
  </r>
  <r>
    <n v="106"/>
    <n v="4563"/>
    <n v="0"/>
    <s v="Argyre"/>
    <x v="15"/>
    <s v="50.59S, 47.85W"/>
    <n v="2064"/>
    <n v="2067"/>
    <n v="3"/>
    <x v="1"/>
    <x v="1"/>
  </r>
  <r>
    <n v="204"/>
    <n v="1138"/>
    <n v="0"/>
    <s v="Arcadia"/>
    <x v="77"/>
    <s v="79.27N, 111.64W"/>
    <n v="2062"/>
    <n v="2065"/>
    <n v="3"/>
    <x v="0"/>
    <x v="0"/>
  </r>
  <r>
    <n v="241"/>
    <n v="20205"/>
    <n v="0"/>
    <s v="Mare Boreum"/>
    <x v="29"/>
    <s v="75.84N, 122.24E"/>
    <n v="2071"/>
    <n v="2071"/>
    <n v="0"/>
    <x v="0"/>
    <x v="0"/>
  </r>
  <r>
    <n v="47"/>
    <n v="12605"/>
    <n v="12605"/>
    <s v="Margaritifer Sinus"/>
    <x v="16"/>
    <s v="23.79S, 56.97W"/>
    <n v="2054"/>
    <n v="2061"/>
    <n v="7"/>
    <x v="1"/>
    <x v="1"/>
  </r>
  <r>
    <n v="157"/>
    <n v="1267"/>
    <n v="0"/>
    <s v="Syrtis Major"/>
    <x v="0"/>
    <s v="21.27N, 90.13E"/>
    <n v="2054"/>
    <n v="2059"/>
    <n v="5"/>
    <x v="0"/>
    <x v="0"/>
  </r>
  <r>
    <n v="14"/>
    <n v="2054"/>
    <n v="2054"/>
    <s v="Hellas"/>
    <x v="53"/>
    <s v="28.90S, 98.55E"/>
    <n v="2073"/>
    <n v="2074"/>
    <n v="1"/>
    <x v="1"/>
    <x v="1"/>
  </r>
  <r>
    <n v="344"/>
    <n v="3919"/>
    <n v="0"/>
    <s v="Amenthes"/>
    <x v="9"/>
    <s v="11.90N, 119.49E"/>
    <n v="2050"/>
    <n v="2053"/>
    <n v="3"/>
    <x v="0"/>
    <x v="0"/>
  </r>
  <r>
    <n v="85"/>
    <n v="3764"/>
    <n v="3764"/>
    <s v="Hellas"/>
    <x v="2"/>
    <s v="74.62S, 100.08E"/>
    <n v="2054"/>
    <n v="2063"/>
    <n v="9"/>
    <x v="1"/>
    <x v="1"/>
  </r>
  <r>
    <n v="137"/>
    <n v="3461"/>
    <n v="0"/>
    <s v="Argyre"/>
    <x v="64"/>
    <s v="34.44S, 25.42W"/>
    <n v="2071"/>
    <n v="2072"/>
    <n v="1"/>
    <x v="1"/>
    <x v="1"/>
  </r>
  <r>
    <n v="59"/>
    <n v="13527"/>
    <n v="13527"/>
    <s v="Thaumasia"/>
    <x v="54"/>
    <s v="65.07S, 96.09W"/>
    <n v="2072"/>
    <n v="2078"/>
    <n v="6"/>
    <x v="1"/>
    <x v="1"/>
  </r>
  <r>
    <n v="188"/>
    <n v="5622"/>
    <n v="0"/>
    <s v="Tharsis"/>
    <x v="55"/>
    <s v="9.63N, 121.52W"/>
    <n v="2065"/>
    <n v="2066"/>
    <n v="1"/>
    <x v="0"/>
    <x v="0"/>
  </r>
  <r>
    <n v="77"/>
    <n v="6205"/>
    <n v="6205"/>
    <s v="Phoenicis Lacus"/>
    <x v="55"/>
    <s v="9.63N, 121.52W"/>
    <n v="2065"/>
    <n v="2071"/>
    <n v="6"/>
    <x v="1"/>
    <x v="0"/>
  </r>
  <r>
    <n v="20"/>
    <n v="2324"/>
    <n v="2324"/>
    <s v="Arabia"/>
    <x v="82"/>
    <s v="17.28N, 7.12E"/>
    <n v="2071"/>
    <n v="2072"/>
    <n v="1"/>
    <x v="0"/>
    <x v="0"/>
  </r>
  <r>
    <n v="63"/>
    <n v="2461"/>
    <n v="2461"/>
    <s v="Oxia Palus"/>
    <x v="1"/>
    <s v="27.30N, 17.48W"/>
    <n v="2065"/>
    <n v="2070"/>
    <n v="5"/>
    <x v="0"/>
    <x v="0"/>
  </r>
  <r>
    <n v="45"/>
    <n v="9366"/>
    <n v="9366"/>
    <s v="Margaritifer Sinus"/>
    <x v="98"/>
    <s v="30.54S, 24.75W"/>
    <n v="2066"/>
    <n v="2068"/>
    <n v="2"/>
    <x v="1"/>
    <x v="1"/>
  </r>
  <r>
    <n v="9"/>
    <n v="1010"/>
    <n v="1010"/>
    <s v="Eridania"/>
    <x v="2"/>
    <s v="74.62S, 100.08E"/>
    <n v="2054"/>
    <n v="2063"/>
    <n v="9"/>
    <x v="1"/>
    <x v="1"/>
  </r>
  <r>
    <n v="88"/>
    <n v="1788"/>
    <n v="1788"/>
    <s v="Iapygia"/>
    <x v="18"/>
    <s v="4.88N, 63.43E"/>
    <n v="2051"/>
    <n v="2059"/>
    <n v="8"/>
    <x v="1"/>
    <x v="0"/>
  </r>
  <r>
    <n v="11"/>
    <n v="41937"/>
    <n v="41937"/>
    <s v="Argyre"/>
    <x v="15"/>
    <s v="50.59S, 47.85W"/>
    <n v="2064"/>
    <n v="2066"/>
    <n v="2"/>
    <x v="1"/>
    <x v="1"/>
  </r>
  <r>
    <n v="152"/>
    <n v="4902"/>
    <n v="0"/>
    <s v="Oxia Palus"/>
    <x v="1"/>
    <s v="27.30N, 17.48W"/>
    <n v="2065"/>
    <n v="2074"/>
    <n v="9"/>
    <x v="0"/>
    <x v="0"/>
  </r>
  <r>
    <n v="9"/>
    <n v="3167"/>
    <n v="3167"/>
    <s v="Argyre"/>
    <x v="24"/>
    <s v="47.77S, 28.62W"/>
    <n v="2069"/>
    <n v="2071"/>
    <n v="2"/>
    <x v="1"/>
    <x v="1"/>
  </r>
  <r>
    <n v="152"/>
    <n v="1267"/>
    <n v="0"/>
    <s v="Argyre"/>
    <x v="42"/>
    <s v="43.20S, 21.89W"/>
    <n v="2051"/>
    <n v="2056"/>
    <n v="5"/>
    <x v="1"/>
    <x v="1"/>
  </r>
  <r>
    <n v="57"/>
    <n v="9985"/>
    <n v="9985"/>
    <s v="Amazonis"/>
    <x v="91"/>
    <s v="2.95N, 160.52W"/>
    <n v="2073"/>
    <n v="2075"/>
    <n v="2"/>
    <x v="0"/>
    <x v="0"/>
  </r>
  <r>
    <n v="19"/>
    <n v="3313"/>
    <n v="3313"/>
    <s v="Phaethontis"/>
    <x v="66"/>
    <s v="44.90S, 130.80W"/>
    <n v="2050"/>
    <n v="2052"/>
    <n v="2"/>
    <x v="1"/>
    <x v="1"/>
  </r>
  <r>
    <n v="702"/>
    <n v="11011"/>
    <n v="0"/>
    <s v="Aeolis"/>
    <x v="65"/>
    <s v="23.56S, 147.94E"/>
    <n v="2062"/>
    <n v="2063"/>
    <n v="1"/>
    <x v="1"/>
    <x v="1"/>
  </r>
  <r>
    <n v="36"/>
    <n v="2739"/>
    <n v="2739"/>
    <s v="Argyre"/>
    <x v="42"/>
    <s v="43.20S, 21.89W"/>
    <n v="2051"/>
    <n v="2055"/>
    <n v="4"/>
    <x v="1"/>
    <x v="1"/>
  </r>
  <r>
    <n v="54"/>
    <n v="8519"/>
    <n v="8519"/>
    <s v="Mare Australe"/>
    <x v="10"/>
    <s v="59.92S, 179.01W"/>
    <n v="2062"/>
    <n v="2068"/>
    <n v="6"/>
    <x v="1"/>
    <x v="1"/>
  </r>
  <r>
    <n v="631"/>
    <n v="12178"/>
    <n v="0"/>
    <s v="Hellas"/>
    <x v="53"/>
    <s v="28.90S, 98.55E"/>
    <n v="2073"/>
    <n v="2074"/>
    <n v="1"/>
    <x v="1"/>
    <x v="1"/>
  </r>
  <r>
    <n v="48"/>
    <n v="3313"/>
    <n v="3313"/>
    <s v="Syrtis Major"/>
    <x v="18"/>
    <s v="4.88N, 63.43E"/>
    <n v="2051"/>
    <n v="2058"/>
    <n v="7"/>
    <x v="0"/>
    <x v="0"/>
  </r>
  <r>
    <n v="325"/>
    <n v="11771"/>
    <n v="0"/>
    <s v="Cebrenia"/>
    <x v="86"/>
    <s v="53.00N, 129.64E"/>
    <n v="2069"/>
    <n v="2071"/>
    <n v="2"/>
    <x v="0"/>
    <x v="0"/>
  </r>
  <r>
    <n v="20"/>
    <n v="2461"/>
    <n v="2461"/>
    <s v="Thaumasia"/>
    <x v="44"/>
    <s v="39.82S, 96.42W"/>
    <n v="2059"/>
    <n v="2062"/>
    <n v="3"/>
    <x v="1"/>
    <x v="1"/>
  </r>
  <r>
    <n v="572"/>
    <n v="756"/>
    <n v="0"/>
    <s v="Memnonia"/>
    <x v="35"/>
    <s v="23.80S, 156.02W"/>
    <n v="2053"/>
    <n v="2055"/>
    <n v="2"/>
    <x v="1"/>
    <x v="1"/>
  </r>
  <r>
    <n v="109"/>
    <n v="1656"/>
    <n v="0"/>
    <s v="Phoenicis Lacus"/>
    <x v="5"/>
    <s v="6.41S, 116.10W"/>
    <n v="2055"/>
    <n v="2057"/>
    <n v="2"/>
    <x v="1"/>
    <x v="1"/>
  </r>
  <r>
    <n v="791"/>
    <n v="9074"/>
    <n v="0"/>
    <s v="Coprates"/>
    <x v="16"/>
    <s v="23.79S, 56.97W"/>
    <n v="2054"/>
    <n v="2057"/>
    <n v="3"/>
    <x v="1"/>
    <x v="1"/>
  </r>
  <r>
    <n v="344"/>
    <n v="12605"/>
    <n v="0"/>
    <s v="Oxia Palus"/>
    <x v="1"/>
    <s v="27.30N, 17.48W"/>
    <n v="2065"/>
    <n v="2070"/>
    <n v="5"/>
    <x v="0"/>
    <x v="0"/>
  </r>
  <r>
    <n v="204"/>
    <n v="3022"/>
    <n v="0"/>
    <s v="Casius"/>
    <x v="29"/>
    <s v="75.84N, 122.24E"/>
    <n v="2071"/>
    <n v="2076"/>
    <n v="5"/>
    <x v="0"/>
    <x v="0"/>
  </r>
  <r>
    <n v="631"/>
    <n v="3461"/>
    <n v="0"/>
    <s v="Arabia"/>
    <x v="18"/>
    <s v="4.88N, 63.43E"/>
    <n v="2051"/>
    <n v="2052"/>
    <n v="1"/>
    <x v="0"/>
    <x v="0"/>
  </r>
  <r>
    <n v="124"/>
    <n v="5812"/>
    <n v="0"/>
    <s v="Margaritifer Sinus"/>
    <x v="61"/>
    <s v="17.63S, 13.01W"/>
    <n v="2054"/>
    <n v="2057"/>
    <n v="3"/>
    <x v="1"/>
    <x v="1"/>
  </r>
  <r>
    <n v="905"/>
    <n v="20205"/>
    <n v="0"/>
    <s v="Ismenius Lacus"/>
    <x v="38"/>
    <s v="34.38N, 12.41E"/>
    <n v="2070"/>
    <n v="2075"/>
    <n v="5"/>
    <x v="0"/>
    <x v="0"/>
  </r>
  <r>
    <n v="90"/>
    <n v="22220"/>
    <n v="22220"/>
    <s v="Cebrenia"/>
    <x v="63"/>
    <s v="47.84N, 169.44E"/>
    <n v="2072"/>
    <n v="2076"/>
    <n v="4"/>
    <x v="0"/>
    <x v="0"/>
  </r>
  <r>
    <n v="25"/>
    <n v="9366"/>
    <n v="9366"/>
    <s v="Hellas"/>
    <x v="75"/>
    <s v="48.97S, 86.32E"/>
    <n v="2070"/>
    <n v="2074"/>
    <n v="4"/>
    <x v="1"/>
    <x v="1"/>
  </r>
  <r>
    <n v="45"/>
    <n v="3461"/>
    <n v="3461"/>
    <s v="Mare Boreum"/>
    <x v="77"/>
    <s v="79.27N, 111.64W"/>
    <n v="2062"/>
    <n v="2067"/>
    <n v="5"/>
    <x v="0"/>
    <x v="0"/>
  </r>
  <r>
    <n v="524"/>
    <n v="29243"/>
    <n v="0"/>
    <s v="Arcadia"/>
    <x v="31"/>
    <s v="66.67N, 93.37W"/>
    <n v="2059"/>
    <n v="2061"/>
    <n v="2"/>
    <x v="0"/>
    <x v="0"/>
  </r>
  <r>
    <n v="292"/>
    <n v="38630"/>
    <n v="0"/>
    <s v="Mare Australe"/>
    <x v="2"/>
    <s v="74.62S, 100.08E"/>
    <n v="2054"/>
    <n v="2055"/>
    <n v="1"/>
    <x v="1"/>
    <x v="1"/>
  </r>
  <r>
    <n v="11"/>
    <n v="29243"/>
    <n v="29243"/>
    <s v="Casius"/>
    <x v="60"/>
    <s v="56.07N, 79.63E"/>
    <n v="2069"/>
    <n v="2072"/>
    <n v="3"/>
    <x v="0"/>
    <x v="0"/>
  </r>
  <r>
    <n v="188"/>
    <n v="3461"/>
    <n v="0"/>
    <s v="Iapygia"/>
    <x v="0"/>
    <s v="21.27N, 90.13E"/>
    <n v="2054"/>
    <n v="2062"/>
    <n v="8"/>
    <x v="1"/>
    <x v="0"/>
  </r>
  <r>
    <n v="12"/>
    <n v="12605"/>
    <n v="12605"/>
    <s v="Phaethontis"/>
    <x v="51"/>
    <s v="25.21S, 169.35E"/>
    <n v="2055"/>
    <n v="2060"/>
    <n v="5"/>
    <x v="1"/>
    <x v="1"/>
  </r>
  <r>
    <n v="45"/>
    <n v="11382"/>
    <n v="11382"/>
    <s v="Eridania"/>
    <x v="33"/>
    <s v="46.81S, 143.88E"/>
    <n v="2066"/>
    <n v="2070"/>
    <n v="4"/>
    <x v="1"/>
    <x v="1"/>
  </r>
  <r>
    <n v="169"/>
    <n v="2880"/>
    <n v="0"/>
    <s v="Arabia"/>
    <x v="82"/>
    <s v="17.28N, 7.12E"/>
    <n v="2071"/>
    <n v="2073"/>
    <n v="2"/>
    <x v="0"/>
    <x v="0"/>
  </r>
  <r>
    <n v="15"/>
    <n v="9985"/>
    <n v="9985"/>
    <s v="Thaumasia"/>
    <x v="16"/>
    <s v="23.79S, 56.97W"/>
    <n v="2054"/>
    <n v="2060"/>
    <n v="6"/>
    <x v="1"/>
    <x v="1"/>
  </r>
  <r>
    <n v="204"/>
    <n v="2054"/>
    <n v="0"/>
    <s v="Aeolis"/>
    <x v="65"/>
    <s v="23.56S, 147.94E"/>
    <n v="2062"/>
    <n v="2063"/>
    <n v="1"/>
    <x v="1"/>
    <x v="1"/>
  </r>
  <r>
    <n v="1057"/>
    <n v="7752"/>
    <n v="0"/>
    <s v="Thaumasia"/>
    <x v="99"/>
    <s v="44.72S, 102.07W"/>
    <n v="2067"/>
    <n v="2069"/>
    <n v="2"/>
    <x v="1"/>
    <x v="1"/>
  </r>
  <r>
    <n v="12"/>
    <n v="4902"/>
    <n v="4902"/>
    <s v="Argyre"/>
    <x v="24"/>
    <s v="47.77S, 28.62W"/>
    <n v="2069"/>
    <n v="2070"/>
    <n v="1"/>
    <x v="1"/>
    <x v="1"/>
  </r>
  <r>
    <n v="70"/>
    <n v="1396"/>
    <n v="1396"/>
    <s v="Elysium"/>
    <x v="76"/>
    <s v="10.83N, 133.81E"/>
    <n v="2061"/>
    <n v="2062"/>
    <n v="1"/>
    <x v="0"/>
    <x v="0"/>
  </r>
  <r>
    <n v="45"/>
    <n v="9366"/>
    <n v="9366"/>
    <s v="Hellas"/>
    <x v="30"/>
    <s v="51.10S, 71.36E"/>
    <n v="2056"/>
    <n v="2058"/>
    <n v="2"/>
    <x v="1"/>
    <x v="1"/>
  </r>
  <r>
    <n v="57"/>
    <n v="11382"/>
    <n v="11382"/>
    <s v="Hellas"/>
    <x v="2"/>
    <s v="74.62S, 100.08E"/>
    <n v="2054"/>
    <n v="2064"/>
    <n v="10"/>
    <x v="1"/>
    <x v="1"/>
  </r>
  <r>
    <n v="117"/>
    <n v="9985"/>
    <n v="0"/>
    <s v="Mare Australe"/>
    <x v="2"/>
    <s v="74.62S, 100.08E"/>
    <n v="2054"/>
    <n v="2058"/>
    <n v="4"/>
    <x v="1"/>
    <x v="1"/>
  </r>
  <r>
    <n v="181"/>
    <n v="72463"/>
    <n v="0"/>
    <s v="Mare Boreum"/>
    <x v="27"/>
    <s v="69.41N, 168.67E"/>
    <n v="2069"/>
    <n v="2072"/>
    <n v="3"/>
    <x v="0"/>
    <x v="0"/>
  </r>
  <r>
    <n v="67"/>
    <n v="26004"/>
    <n v="26004"/>
    <s v="Eridania"/>
    <x v="6"/>
    <s v="42.36S, 157.15E"/>
    <n v="2068"/>
    <n v="2072"/>
    <n v="4"/>
    <x v="1"/>
    <x v="1"/>
  </r>
  <r>
    <n v="188"/>
    <n v="2880"/>
    <n v="0"/>
    <s v="Mare Acidalium"/>
    <x v="88"/>
    <s v="80.24N, 27.18W"/>
    <n v="2069"/>
    <n v="2072"/>
    <n v="3"/>
    <x v="0"/>
    <x v="0"/>
  </r>
  <r>
    <n v="54"/>
    <n v="26004"/>
    <n v="26004"/>
    <s v="Casius"/>
    <x v="86"/>
    <s v="53.00N, 129.64E"/>
    <n v="2069"/>
    <n v="2072"/>
    <n v="3"/>
    <x v="0"/>
    <x v="0"/>
  </r>
  <r>
    <n v="221"/>
    <n v="3612"/>
    <n v="0"/>
    <s v="Memnonia"/>
    <x v="51"/>
    <s v="25.21S, 169.35E"/>
    <n v="2055"/>
    <n v="2060"/>
    <n v="5"/>
    <x v="1"/>
    <x v="1"/>
  </r>
  <r>
    <n v="45"/>
    <n v="7512"/>
    <n v="7512"/>
    <s v="Elysium"/>
    <x v="39"/>
    <s v="22.61N, 142.82E"/>
    <n v="2064"/>
    <n v="2065"/>
    <n v="1"/>
    <x v="0"/>
    <x v="0"/>
  </r>
  <r>
    <n v="447"/>
    <n v="1656"/>
    <n v="0"/>
    <s v="Coprates"/>
    <x v="16"/>
    <s v="23.79S, 56.97W"/>
    <n v="2054"/>
    <n v="2060"/>
    <n v="6"/>
    <x v="1"/>
    <x v="1"/>
  </r>
  <r>
    <n v="75"/>
    <n v="5076"/>
    <n v="5076"/>
    <s v="Tharsis"/>
    <x v="55"/>
    <s v="9.63N, 121.52W"/>
    <n v="2065"/>
    <n v="2070"/>
    <n v="5"/>
    <x v="0"/>
    <x v="0"/>
  </r>
  <r>
    <n v="63"/>
    <n v="1788"/>
    <n v="1788"/>
    <s v="Elysium"/>
    <x v="19"/>
    <s v="37.14N, 148.66E"/>
    <n v="2066"/>
    <n v="2067"/>
    <n v="1"/>
    <x v="0"/>
    <x v="0"/>
  </r>
  <r>
    <n v="50"/>
    <n v="3022"/>
    <n v="3022"/>
    <s v="Amenthes"/>
    <x v="56"/>
    <s v="14.31N, 112.28E"/>
    <n v="2065"/>
    <n v="2068"/>
    <n v="3"/>
    <x v="0"/>
    <x v="0"/>
  </r>
  <r>
    <n v="447"/>
    <n v="8255"/>
    <n v="0"/>
    <s v="Coprates"/>
    <x v="100"/>
    <s v="24.07S, 46.44W"/>
    <n v="2069"/>
    <n v="2071"/>
    <n v="2"/>
    <x v="1"/>
    <x v="1"/>
  </r>
  <r>
    <n v="39"/>
    <n v="6205"/>
    <n v="6205"/>
    <s v="Memnonia"/>
    <x v="55"/>
    <s v="9.63N, 121.52W"/>
    <n v="2065"/>
    <n v="2068"/>
    <n v="3"/>
    <x v="1"/>
    <x v="0"/>
  </r>
  <r>
    <n v="30"/>
    <n v="1526"/>
    <n v="1526"/>
    <s v="Argyre"/>
    <x v="61"/>
    <s v="17.63S, 13.01W"/>
    <n v="2054"/>
    <n v="2060"/>
    <n v="6"/>
    <x v="1"/>
    <x v="1"/>
  </r>
  <r>
    <n v="447"/>
    <n v="756"/>
    <n v="0"/>
    <s v="Argyre"/>
    <x v="98"/>
    <s v="30.54S, 24.75W"/>
    <n v="2066"/>
    <n v="2068"/>
    <n v="2"/>
    <x v="1"/>
    <x v="1"/>
  </r>
  <r>
    <n v="157"/>
    <n v="3461"/>
    <n v="0"/>
    <s v="Phaethontis"/>
    <x v="10"/>
    <s v="59.92S, 179.01W"/>
    <n v="2062"/>
    <n v="2066"/>
    <n v="4"/>
    <x v="1"/>
    <x v="1"/>
  </r>
  <r>
    <n v="36"/>
    <n v="2739"/>
    <n v="2739"/>
    <s v="Mare Boreum"/>
    <x v="88"/>
    <s v="80.24N, 27.18W"/>
    <n v="2069"/>
    <n v="2072"/>
    <n v="3"/>
    <x v="0"/>
    <x v="0"/>
  </r>
  <r>
    <n v="117"/>
    <n v="3919"/>
    <n v="0"/>
    <s v="Aeolis"/>
    <x v="83"/>
    <s v="32.13S, 131.87E"/>
    <n v="2053"/>
    <n v="2056"/>
    <n v="3"/>
    <x v="1"/>
    <x v="1"/>
  </r>
  <r>
    <n v="365"/>
    <n v="7752"/>
    <n v="0"/>
    <s v="Cebrenia"/>
    <x v="19"/>
    <s v="37.14N, 148.66E"/>
    <n v="2066"/>
    <n v="2073"/>
    <n v="7"/>
    <x v="0"/>
    <x v="0"/>
  </r>
  <r>
    <n v="47"/>
    <n v="1396"/>
    <n v="1396"/>
    <s v="Phaethontis"/>
    <x v="10"/>
    <s v="59.92S, 179.01W"/>
    <n v="2062"/>
    <n v="2063"/>
    <n v="1"/>
    <x v="1"/>
    <x v="1"/>
  </r>
  <r>
    <n v="52"/>
    <n v="3461"/>
    <n v="3461"/>
    <s v="Hellas"/>
    <x v="2"/>
    <s v="74.62S, 100.08E"/>
    <n v="2054"/>
    <n v="2059"/>
    <n v="5"/>
    <x v="1"/>
    <x v="1"/>
  </r>
  <r>
    <n v="188"/>
    <n v="883"/>
    <n v="0"/>
    <s v="Amenthes"/>
    <x v="59"/>
    <s v="24.45N, 112.91E"/>
    <n v="2060"/>
    <n v="2064"/>
    <n v="4"/>
    <x v="0"/>
    <x v="0"/>
  </r>
  <r>
    <n v="20"/>
    <n v="1138"/>
    <n v="1138"/>
    <s v="Iapygia"/>
    <x v="75"/>
    <s v="48.97S, 86.32E"/>
    <n v="2070"/>
    <n v="2073"/>
    <n v="3"/>
    <x v="1"/>
    <x v="1"/>
  </r>
  <r>
    <n v="41"/>
    <n v="13527"/>
    <n v="13527"/>
    <s v="Noachis"/>
    <x v="22"/>
    <s v="57.37S, 25.45E"/>
    <n v="2053"/>
    <n v="2055"/>
    <n v="2"/>
    <x v="1"/>
    <x v="1"/>
  </r>
  <r>
    <n v="221"/>
    <n v="7279"/>
    <n v="0"/>
    <s v="Mare Australe"/>
    <x v="2"/>
    <s v="74.62S, 100.08E"/>
    <n v="2054"/>
    <n v="2064"/>
    <n v="10"/>
    <x v="1"/>
    <x v="1"/>
  </r>
  <r>
    <n v="90"/>
    <n v="12605"/>
    <n v="12605"/>
    <s v="Noachis"/>
    <x v="22"/>
    <s v="57.37S, 25.45E"/>
    <n v="2053"/>
    <n v="2055"/>
    <n v="2"/>
    <x v="1"/>
    <x v="1"/>
  </r>
  <r>
    <n v="221"/>
    <n v="6409"/>
    <n v="0"/>
    <s v="Argyre"/>
    <x v="98"/>
    <s v="30.54S, 24.75W"/>
    <n v="2066"/>
    <n v="2068"/>
    <n v="2"/>
    <x v="1"/>
    <x v="1"/>
  </r>
  <r>
    <n v="15"/>
    <n v="17000"/>
    <n v="17000"/>
    <s v="Noachis"/>
    <x v="40"/>
    <s v="48.99S, 67.17E"/>
    <n v="2054"/>
    <n v="2058"/>
    <n v="4"/>
    <x v="1"/>
    <x v="1"/>
  </r>
  <r>
    <n v="93"/>
    <n v="5622"/>
    <n v="5622"/>
    <s v="Coprates"/>
    <x v="20"/>
    <s v="35.35S, 72.67W"/>
    <n v="2067"/>
    <n v="2069"/>
    <n v="2"/>
    <x v="1"/>
    <x v="1"/>
  </r>
  <r>
    <n v="54"/>
    <n v="883"/>
    <n v="883"/>
    <s v="Eridania"/>
    <x v="33"/>
    <s v="46.81S, 143.88E"/>
    <n v="2066"/>
    <n v="2069"/>
    <n v="3"/>
    <x v="1"/>
    <x v="1"/>
  </r>
  <r>
    <n v="241"/>
    <n v="5436"/>
    <n v="0"/>
    <s v="Amenthes"/>
    <x v="56"/>
    <s v="14.31N, 112.28E"/>
    <n v="2065"/>
    <n v="2067"/>
    <n v="2"/>
    <x v="0"/>
    <x v="0"/>
  </r>
  <r>
    <n v="204"/>
    <n v="19313"/>
    <n v="0"/>
    <s v="Thaumasia"/>
    <x v="74"/>
    <s v="29.82S, 66.01W"/>
    <n v="2068"/>
    <n v="2071"/>
    <n v="3"/>
    <x v="1"/>
    <x v="1"/>
  </r>
  <r>
    <n v="11"/>
    <n v="3022"/>
    <n v="3022"/>
    <s v="Mare Australe"/>
    <x v="58"/>
    <s v="54.72S, 108.92E"/>
    <n v="2066"/>
    <n v="2067"/>
    <n v="1"/>
    <x v="1"/>
    <x v="1"/>
  </r>
  <r>
    <n v="117"/>
    <n v="12605"/>
    <n v="0"/>
    <s v="Cebrenia"/>
    <x v="63"/>
    <s v="47.84N, 169.44E"/>
    <n v="2072"/>
    <n v="2074"/>
    <n v="2"/>
    <x v="0"/>
    <x v="0"/>
  </r>
  <r>
    <n v="90"/>
    <n v="3919"/>
    <n v="3919"/>
    <s v="Thaumasia"/>
    <x v="93"/>
    <s v="47.12S, 102.95W"/>
    <n v="2054"/>
    <n v="2055"/>
    <n v="1"/>
    <x v="1"/>
    <x v="1"/>
  </r>
  <r>
    <n v="82"/>
    <n v="2880"/>
    <n v="2880"/>
    <s v="Casius"/>
    <x v="0"/>
    <s v="21.27N, 90.13E"/>
    <n v="2054"/>
    <n v="2061"/>
    <n v="7"/>
    <x v="0"/>
    <x v="0"/>
  </r>
  <r>
    <n v="45"/>
    <n v="18486"/>
    <n v="18486"/>
    <s v="Hellas"/>
    <x v="40"/>
    <s v="48.99S, 67.17E"/>
    <n v="2054"/>
    <n v="2059"/>
    <n v="5"/>
    <x v="1"/>
    <x v="1"/>
  </r>
  <r>
    <n v="70"/>
    <n v="3461"/>
    <n v="3461"/>
    <s v="Oxia Palus"/>
    <x v="61"/>
    <s v="17.63S, 13.01W"/>
    <n v="2054"/>
    <n v="2059"/>
    <n v="5"/>
    <x v="0"/>
    <x v="1"/>
  </r>
  <r>
    <n v="61"/>
    <n v="4731"/>
    <n v="4731"/>
    <s v="Argyre"/>
    <x v="42"/>
    <s v="43.20S, 21.89W"/>
    <n v="2051"/>
    <n v="2057"/>
    <n v="6"/>
    <x v="1"/>
    <x v="1"/>
  </r>
  <r>
    <n v="96"/>
    <n v="7052"/>
    <n v="7052"/>
    <s v="Cebrenia"/>
    <x v="3"/>
    <s v="47.43N, 160.74E"/>
    <n v="2056"/>
    <n v="2057"/>
    <n v="1"/>
    <x v="0"/>
    <x v="0"/>
  </r>
  <r>
    <n v="65"/>
    <n v="6205"/>
    <n v="6205"/>
    <s v="Oxia Palus"/>
    <x v="1"/>
    <s v="27.30N, 17.48W"/>
    <n v="2065"/>
    <n v="2070"/>
    <n v="5"/>
    <x v="0"/>
    <x v="0"/>
  </r>
  <r>
    <n v="152"/>
    <n v="1656"/>
    <n v="0"/>
    <s v="Margaritifer Sinus"/>
    <x v="42"/>
    <s v="43.20S, 21.89W"/>
    <n v="2051"/>
    <n v="2056"/>
    <n v="5"/>
    <x v="1"/>
    <x v="1"/>
  </r>
  <r>
    <n v="120"/>
    <n v="23366"/>
    <n v="0"/>
    <s v="Eridania"/>
    <x v="33"/>
    <s v="46.81S, 143.88E"/>
    <n v="2066"/>
    <n v="2073"/>
    <n v="7"/>
    <x v="1"/>
    <x v="1"/>
  </r>
  <r>
    <n v="307"/>
    <n v="883"/>
    <n v="0"/>
    <s v="Mare Tyrrhenum"/>
    <x v="47"/>
    <s v="6.43S, 95.96E"/>
    <n v="2070"/>
    <n v="2075"/>
    <n v="5"/>
    <x v="1"/>
    <x v="1"/>
  </r>
  <r>
    <n v="37"/>
    <n v="8255"/>
    <n v="8255"/>
    <s v="Coprates"/>
    <x v="20"/>
    <s v="35.35S, 72.67W"/>
    <n v="2067"/>
    <n v="2073"/>
    <n v="6"/>
    <x v="1"/>
    <x v="1"/>
  </r>
  <r>
    <n v="85"/>
    <n v="11771"/>
    <n v="11771"/>
    <s v="Hellas"/>
    <x v="30"/>
    <s v="51.10S, 71.36E"/>
    <n v="2056"/>
    <n v="2058"/>
    <n v="2"/>
    <x v="1"/>
    <x v="1"/>
  </r>
  <r>
    <n v="39"/>
    <n v="19313"/>
    <n v="19313"/>
    <s v="Thaumasia"/>
    <x v="44"/>
    <s v="39.82S, 96.42W"/>
    <n v="2059"/>
    <n v="2064"/>
    <n v="5"/>
    <x v="1"/>
    <x v="1"/>
  </r>
  <r>
    <n v="181"/>
    <n v="10654"/>
    <n v="0"/>
    <s v="Thaumasia"/>
    <x v="54"/>
    <s v="65.07S, 96.09W"/>
    <n v="2072"/>
    <n v="2074"/>
    <n v="2"/>
    <x v="1"/>
    <x v="1"/>
  </r>
  <r>
    <n v="65"/>
    <n v="3612"/>
    <n v="3612"/>
    <s v="Aeolis"/>
    <x v="23"/>
    <s v="17.54N, 149.60E"/>
    <n v="2067"/>
    <n v="2070"/>
    <n v="3"/>
    <x v="1"/>
    <x v="0"/>
  </r>
  <r>
    <n v="109"/>
    <n v="1010"/>
    <n v="0"/>
    <s v="Eridania"/>
    <x v="10"/>
    <s v="59.92S, 179.01W"/>
    <n v="2062"/>
    <n v="2064"/>
    <n v="2"/>
    <x v="1"/>
    <x v="1"/>
  </r>
  <r>
    <n v="59"/>
    <n v="5436"/>
    <n v="5436"/>
    <s v="Hellas"/>
    <x v="40"/>
    <s v="48.99S, 67.17E"/>
    <n v="2054"/>
    <n v="2055"/>
    <n v="1"/>
    <x v="1"/>
    <x v="1"/>
  </r>
  <r>
    <n v="59"/>
    <n v="6006"/>
    <n v="6006"/>
    <s v="Margaritifer Sinus"/>
    <x v="16"/>
    <s v="23.79S, 56.97W"/>
    <n v="2054"/>
    <n v="2059"/>
    <n v="5"/>
    <x v="1"/>
    <x v="1"/>
  </r>
  <r>
    <n v="147"/>
    <n v="4731"/>
    <n v="0"/>
    <s v="Diacria"/>
    <x v="77"/>
    <s v="79.27N, 111.64W"/>
    <n v="2062"/>
    <n v="2063"/>
    <n v="1"/>
    <x v="0"/>
    <x v="0"/>
  </r>
  <r>
    <n v="14"/>
    <n v="4076"/>
    <n v="4076"/>
    <s v="Thaumasia"/>
    <x v="44"/>
    <s v="39.82S, 96.42W"/>
    <n v="2059"/>
    <n v="2063"/>
    <n v="4"/>
    <x v="1"/>
    <x v="1"/>
  </r>
  <r>
    <n v="631"/>
    <n v="14551"/>
    <n v="0"/>
    <s v="Cebrenia"/>
    <x v="12"/>
    <s v="27.80N, 160.30E"/>
    <n v="2063"/>
    <n v="2071"/>
    <n v="8"/>
    <x v="0"/>
    <x v="0"/>
  </r>
  <r>
    <n v="152"/>
    <n v="1267"/>
    <n v="0"/>
    <s v="Mare Tyrrhenum"/>
    <x v="53"/>
    <s v="28.90S, 98.55E"/>
    <n v="2073"/>
    <n v="2075"/>
    <n v="2"/>
    <x v="1"/>
    <x v="1"/>
  </r>
  <r>
    <n v="188"/>
    <n v="4076"/>
    <n v="0"/>
    <s v="Phaethontis"/>
    <x v="71"/>
    <s v="61.39S, 157.42W"/>
    <n v="2070"/>
    <n v="2074"/>
    <n v="4"/>
    <x v="1"/>
    <x v="1"/>
  </r>
  <r>
    <n v="524"/>
    <n v="4563"/>
    <n v="0"/>
    <s v="Syrtis Major"/>
    <x v="18"/>
    <s v="4.88N, 63.43E"/>
    <n v="2051"/>
    <n v="2058"/>
    <n v="7"/>
    <x v="0"/>
    <x v="0"/>
  </r>
  <r>
    <n v="43"/>
    <n v="7512"/>
    <n v="7512"/>
    <s v="Iapygia"/>
    <x v="94"/>
    <s v="0.43S, 61.64E"/>
    <n v="2064"/>
    <n v="2067"/>
    <n v="3"/>
    <x v="1"/>
    <x v="1"/>
  </r>
  <r>
    <n v="147"/>
    <n v="5812"/>
    <n v="0"/>
    <s v="Mare Tyrrhenum"/>
    <x v="9"/>
    <s v="11.90N, 119.49E"/>
    <n v="2050"/>
    <n v="2051"/>
    <n v="1"/>
    <x v="1"/>
    <x v="0"/>
  </r>
  <r>
    <n v="365"/>
    <n v="3612"/>
    <n v="0"/>
    <s v="Tharsis"/>
    <x v="5"/>
    <s v="6.41S, 116.10W"/>
    <n v="2055"/>
    <n v="2057"/>
    <n v="2"/>
    <x v="0"/>
    <x v="1"/>
  </r>
  <r>
    <n v="50"/>
    <n v="1788"/>
    <n v="1788"/>
    <s v="Ismenius Lacus"/>
    <x v="14"/>
    <s v="66.19N, 33.82E"/>
    <n v="2063"/>
    <n v="2064"/>
    <n v="1"/>
    <x v="0"/>
    <x v="0"/>
  </r>
  <r>
    <n v="34"/>
    <n v="17718"/>
    <n v="17718"/>
    <s v="Thaumasia"/>
    <x v="54"/>
    <s v="65.07S, 96.09W"/>
    <n v="2072"/>
    <n v="2073"/>
    <n v="1"/>
    <x v="1"/>
    <x v="1"/>
  </r>
  <r>
    <n v="96"/>
    <n v="5436"/>
    <n v="5436"/>
    <s v="Mare Tyrrhenum"/>
    <x v="53"/>
    <s v="28.90S, 98.55E"/>
    <n v="2073"/>
    <n v="2077"/>
    <n v="4"/>
    <x v="1"/>
    <x v="1"/>
  </r>
  <r>
    <n v="85"/>
    <n v="3313"/>
    <n v="3313"/>
    <s v="Mare Australe"/>
    <x v="17"/>
    <s v="63.27S, 66.46W"/>
    <n v="2058"/>
    <n v="2059"/>
    <n v="1"/>
    <x v="1"/>
    <x v="1"/>
  </r>
  <r>
    <n v="524"/>
    <n v="5812"/>
    <n v="0"/>
    <s v="Margaritifer Sinus"/>
    <x v="61"/>
    <s v="17.63S, 13.01W"/>
    <n v="2054"/>
    <n v="2055"/>
    <n v="1"/>
    <x v="1"/>
    <x v="1"/>
  </r>
  <r>
    <n v="1057"/>
    <n v="5812"/>
    <n v="0"/>
    <s v="Phoenicis Lacus"/>
    <x v="55"/>
    <s v="9.63N, 121.52W"/>
    <n v="2065"/>
    <n v="2069"/>
    <n v="4"/>
    <x v="1"/>
    <x v="0"/>
  </r>
  <r>
    <n v="157"/>
    <n v="3167"/>
    <n v="0"/>
    <s v="Arabia"/>
    <x v="82"/>
    <s v="17.28N, 7.12E"/>
    <n v="2071"/>
    <n v="2073"/>
    <n v="2"/>
    <x v="0"/>
    <x v="0"/>
  </r>
  <r>
    <n v="106"/>
    <n v="3461"/>
    <n v="0"/>
    <s v="Arabia"/>
    <x v="18"/>
    <s v="4.88N, 63.43E"/>
    <n v="2051"/>
    <n v="2054"/>
    <n v="3"/>
    <x v="0"/>
    <x v="0"/>
  </r>
  <r>
    <n v="212"/>
    <n v="3313"/>
    <n v="0"/>
    <s v="Phaethontis"/>
    <x v="66"/>
    <s v="44.90S, 130.80W"/>
    <n v="2050"/>
    <n v="2051"/>
    <n v="1"/>
    <x v="1"/>
    <x v="1"/>
  </r>
  <r>
    <n v="169"/>
    <n v="5622"/>
    <n v="0"/>
    <s v="Phaethontis"/>
    <x v="21"/>
    <s v="70.62S, 159.12W"/>
    <n v="2065"/>
    <n v="2068"/>
    <n v="3"/>
    <x v="1"/>
    <x v="1"/>
  </r>
  <r>
    <n v="117"/>
    <n v="9366"/>
    <n v="0"/>
    <s v="Thaumasia"/>
    <x v="17"/>
    <s v="63.27S, 66.46W"/>
    <n v="2058"/>
    <n v="2060"/>
    <n v="2"/>
    <x v="1"/>
    <x v="1"/>
  </r>
  <r>
    <n v="47"/>
    <n v="7752"/>
    <n v="7752"/>
    <s v="Mare Boreum"/>
    <x v="29"/>
    <s v="75.84N, 122.24E"/>
    <n v="2071"/>
    <n v="2072"/>
    <n v="1"/>
    <x v="0"/>
    <x v="0"/>
  </r>
  <r>
    <n v="147"/>
    <n v="883"/>
    <n v="0"/>
    <s v="Amenthes"/>
    <x v="56"/>
    <s v="14.31N, 112.28E"/>
    <n v="2065"/>
    <n v="2068"/>
    <n v="3"/>
    <x v="0"/>
    <x v="0"/>
  </r>
  <r>
    <n v="113"/>
    <n v="3022"/>
    <n v="0"/>
    <s v="Phoenicis Lacus"/>
    <x v="5"/>
    <s v="6.41S, 116.10W"/>
    <n v="2055"/>
    <n v="2058"/>
    <n v="3"/>
    <x v="1"/>
    <x v="1"/>
  </r>
  <r>
    <n v="572"/>
    <n v="11011"/>
    <n v="0"/>
    <s v="Mare Australe"/>
    <x v="54"/>
    <s v="65.07S, 96.09W"/>
    <n v="2072"/>
    <n v="2075"/>
    <n v="3"/>
    <x v="1"/>
    <x v="1"/>
  </r>
  <r>
    <n v="325"/>
    <n v="14025"/>
    <n v="0"/>
    <s v="Thaumasia"/>
    <x v="44"/>
    <s v="39.82S, 96.42W"/>
    <n v="2059"/>
    <n v="2061"/>
    <n v="2"/>
    <x v="1"/>
    <x v="1"/>
  </r>
  <r>
    <n v="1270"/>
    <n v="6409"/>
    <n v="0"/>
    <s v="Cebrenia"/>
    <x v="3"/>
    <s v="47.43N, 160.74E"/>
    <n v="2056"/>
    <n v="2058"/>
    <n v="2"/>
    <x v="0"/>
    <x v="0"/>
  </r>
  <r>
    <n v="117"/>
    <n v="1138"/>
    <n v="0"/>
    <s v="Cebrenia"/>
    <x v="63"/>
    <s v="47.84N, 169.44E"/>
    <n v="2072"/>
    <n v="2075"/>
    <n v="3"/>
    <x v="0"/>
    <x v="0"/>
  </r>
  <r>
    <n v="231"/>
    <n v="9366"/>
    <n v="0"/>
    <s v="Mare Australe"/>
    <x v="71"/>
    <s v="61.39S, 157.42W"/>
    <n v="2070"/>
    <n v="2074"/>
    <n v="4"/>
    <x v="1"/>
    <x v="1"/>
  </r>
  <r>
    <n v="416"/>
    <n v="5812"/>
    <n v="0"/>
    <s v="Hellas"/>
    <x v="75"/>
    <s v="48.97S, 86.32E"/>
    <n v="2070"/>
    <n v="2072"/>
    <n v="2"/>
    <x v="1"/>
    <x v="1"/>
  </r>
  <r>
    <n v="96"/>
    <n v="4398"/>
    <n v="4398"/>
    <s v="Aeolis"/>
    <x v="6"/>
    <s v="42.36S, 157.15E"/>
    <n v="2068"/>
    <n v="2070"/>
    <n v="2"/>
    <x v="1"/>
    <x v="1"/>
  </r>
  <r>
    <n v="365"/>
    <n v="2739"/>
    <n v="0"/>
    <s v="Iapygia"/>
    <x v="94"/>
    <s v="0.43S, 61.64E"/>
    <n v="2064"/>
    <n v="2066"/>
    <n v="2"/>
    <x v="1"/>
    <x v="1"/>
  </r>
  <r>
    <n v="12"/>
    <n v="3461"/>
    <n v="3461"/>
    <s v="Argyre"/>
    <x v="42"/>
    <s v="43.20S, 21.89W"/>
    <n v="2051"/>
    <n v="2056"/>
    <n v="5"/>
    <x v="1"/>
    <x v="1"/>
  </r>
  <r>
    <n v="124"/>
    <n v="7752"/>
    <n v="0"/>
    <s v="Mare Boreum"/>
    <x v="31"/>
    <s v="66.67N, 93.37W"/>
    <n v="2059"/>
    <n v="2062"/>
    <n v="3"/>
    <x v="0"/>
    <x v="0"/>
  </r>
  <r>
    <n v="157"/>
    <n v="15109"/>
    <n v="0"/>
    <s v="Cebrenia"/>
    <x v="19"/>
    <s v="37.14N, 148.66E"/>
    <n v="2066"/>
    <n v="2071"/>
    <n v="5"/>
    <x v="0"/>
    <x v="0"/>
  </r>
  <r>
    <n v="221"/>
    <n v="1138"/>
    <n v="0"/>
    <s v="Memnonia"/>
    <x v="35"/>
    <s v="23.80S, 156.02W"/>
    <n v="2053"/>
    <n v="2057"/>
    <n v="4"/>
    <x v="1"/>
    <x v="1"/>
  </r>
  <r>
    <n v="15"/>
    <n v="4563"/>
    <n v="4563"/>
    <s v="Elysium"/>
    <x v="19"/>
    <s v="37.14N, 148.66E"/>
    <n v="2066"/>
    <n v="2069"/>
    <n v="3"/>
    <x v="0"/>
    <x v="0"/>
  </r>
  <r>
    <n v="482"/>
    <n v="10654"/>
    <n v="0"/>
    <s v="Noachis"/>
    <x v="30"/>
    <s v="51.10S, 71.36E"/>
    <n v="2056"/>
    <n v="2060"/>
    <n v="4"/>
    <x v="1"/>
    <x v="1"/>
  </r>
  <r>
    <n v="524"/>
    <n v="17000"/>
    <n v="0"/>
    <s v="Hellas"/>
    <x v="2"/>
    <s v="74.62S, 100.08E"/>
    <n v="2054"/>
    <n v="2059"/>
    <n v="5"/>
    <x v="1"/>
    <x v="1"/>
  </r>
  <r>
    <n v="221"/>
    <n v="8519"/>
    <n v="0"/>
    <s v="Noachis"/>
    <x v="40"/>
    <s v="48.99S, 67.17E"/>
    <n v="2054"/>
    <n v="2056"/>
    <n v="2"/>
    <x v="1"/>
    <x v="1"/>
  </r>
  <r>
    <n v="128"/>
    <n v="2188"/>
    <n v="0"/>
    <s v="Thaumasia"/>
    <x v="16"/>
    <s v="23.79S, 56.97W"/>
    <n v="2054"/>
    <n v="2056"/>
    <n v="2"/>
    <x v="1"/>
    <x v="1"/>
  </r>
  <r>
    <n v="791"/>
    <n v="15109"/>
    <n v="0"/>
    <s v="Hellas"/>
    <x v="75"/>
    <s v="48.97S, 86.32E"/>
    <n v="2070"/>
    <n v="2071"/>
    <n v="1"/>
    <x v="1"/>
    <x v="1"/>
  </r>
  <r>
    <n v="61"/>
    <n v="1920"/>
    <n v="1920"/>
    <s v="Iapygia"/>
    <x v="18"/>
    <s v="4.88N, 63.43E"/>
    <n v="2051"/>
    <n v="2056"/>
    <n v="5"/>
    <x v="1"/>
    <x v="0"/>
  </r>
  <r>
    <n v="133"/>
    <n v="756"/>
    <n v="0"/>
    <s v="Elysium"/>
    <x v="12"/>
    <s v="27.80N, 160.30E"/>
    <n v="2063"/>
    <n v="2067"/>
    <n v="4"/>
    <x v="0"/>
    <x v="0"/>
  </r>
  <r>
    <n v="45"/>
    <n v="2461"/>
    <n v="2461"/>
    <s v="Mare Acidalium"/>
    <x v="1"/>
    <s v="27.30N, 17.48W"/>
    <n v="2065"/>
    <n v="2075"/>
    <n v="10"/>
    <x v="0"/>
    <x v="0"/>
  </r>
  <r>
    <n v="152"/>
    <n v="629"/>
    <n v="0"/>
    <s v="Casius"/>
    <x v="28"/>
    <s v="64.61N, 131.25E"/>
    <n v="2064"/>
    <n v="2068"/>
    <n v="4"/>
    <x v="0"/>
    <x v="0"/>
  </r>
  <r>
    <n v="1270"/>
    <n v="6006"/>
    <n v="0"/>
    <s v="Elysium"/>
    <x v="12"/>
    <s v="27.80N, 160.30E"/>
    <n v="2063"/>
    <n v="2066"/>
    <n v="3"/>
    <x v="0"/>
    <x v="0"/>
  </r>
  <r>
    <n v="307"/>
    <n v="629"/>
    <n v="0"/>
    <s v="Eridania"/>
    <x v="83"/>
    <s v="32.13S, 131.87E"/>
    <n v="2053"/>
    <n v="2056"/>
    <n v="3"/>
    <x v="1"/>
    <x v="1"/>
  </r>
  <r>
    <n v="45"/>
    <n v="12605"/>
    <n v="12605"/>
    <s v="Eridania"/>
    <x v="6"/>
    <s v="42.36S, 157.15E"/>
    <n v="2068"/>
    <n v="2071"/>
    <n v="3"/>
    <x v="1"/>
    <x v="1"/>
  </r>
  <r>
    <n v="142"/>
    <n v="756"/>
    <n v="0"/>
    <s v="Sinus Sabaeus"/>
    <x v="11"/>
    <s v="5.89N, 39.91E"/>
    <n v="2053"/>
    <n v="2055"/>
    <n v="2"/>
    <x v="1"/>
    <x v="0"/>
  </r>
  <r>
    <n v="204"/>
    <n v="2599"/>
    <n v="0"/>
    <s v="Syrtis Major"/>
    <x v="18"/>
    <s v="4.88N, 63.43E"/>
    <n v="2051"/>
    <n v="2061"/>
    <n v="10"/>
    <x v="0"/>
    <x v="0"/>
  </r>
  <r>
    <n v="36"/>
    <n v="3167"/>
    <n v="3167"/>
    <s v="Mare Boreum"/>
    <x v="29"/>
    <s v="75.84N, 122.24E"/>
    <n v="2071"/>
    <n v="2074"/>
    <n v="3"/>
    <x v="0"/>
    <x v="0"/>
  </r>
  <r>
    <n v="344"/>
    <n v="11382"/>
    <n v="0"/>
    <s v="Hellas"/>
    <x v="75"/>
    <s v="48.97S, 86.32E"/>
    <n v="2070"/>
    <n v="2075"/>
    <n v="5"/>
    <x v="1"/>
    <x v="1"/>
  </r>
  <r>
    <n v="702"/>
    <n v="10654"/>
    <n v="0"/>
    <s v="Phoenicis Lacus"/>
    <x v="34"/>
    <s v="16.90S, 101.43W"/>
    <n v="2060"/>
    <n v="2061"/>
    <n v="1"/>
    <x v="1"/>
    <x v="1"/>
  </r>
  <r>
    <n v="7"/>
    <n v="4398"/>
    <n v="4398"/>
    <s v="Hellas"/>
    <x v="2"/>
    <s v="74.62S, 100.08E"/>
    <n v="2054"/>
    <n v="2062"/>
    <n v="8"/>
    <x v="1"/>
    <x v="1"/>
  </r>
  <r>
    <n v="181"/>
    <n v="4563"/>
    <n v="0"/>
    <s v="Mare Tyrrhenum"/>
    <x v="53"/>
    <s v="28.90S, 98.55E"/>
    <n v="2073"/>
    <n v="2074"/>
    <n v="1"/>
    <x v="1"/>
    <x v="1"/>
  </r>
  <r>
    <n v="41"/>
    <n v="14025"/>
    <n v="14025"/>
    <s v="Thaumasia"/>
    <x v="20"/>
    <s v="35.35S, 72.67W"/>
    <n v="2067"/>
    <n v="2069"/>
    <n v="2"/>
    <x v="1"/>
    <x v="1"/>
  </r>
  <r>
    <n v="24"/>
    <n v="35789"/>
    <n v="35789"/>
    <s v="Cebrenia"/>
    <x v="27"/>
    <s v="69.41N, 168.67E"/>
    <n v="2069"/>
    <n v="2072"/>
    <n v="3"/>
    <x v="0"/>
    <x v="0"/>
  </r>
  <r>
    <n v="59"/>
    <n v="5622"/>
    <n v="5622"/>
    <s v="Phaethontis"/>
    <x v="10"/>
    <s v="59.92S, 179.01W"/>
    <n v="2062"/>
    <n v="2068"/>
    <n v="6"/>
    <x v="1"/>
    <x v="1"/>
  </r>
  <r>
    <n v="85"/>
    <n v="18486"/>
    <n v="18486"/>
    <s v="Ismenius Lacus"/>
    <x v="14"/>
    <s v="66.19N, 33.82E"/>
    <n v="2063"/>
    <n v="2070"/>
    <n v="7"/>
    <x v="0"/>
    <x v="0"/>
  </r>
  <r>
    <n v="231"/>
    <n v="9074"/>
    <n v="0"/>
    <s v="Phaethontis"/>
    <x v="72"/>
    <s v="65.99S, 161.89W"/>
    <n v="2072"/>
    <n v="2073"/>
    <n v="1"/>
    <x v="1"/>
    <x v="1"/>
  </r>
  <r>
    <n v="152"/>
    <n v="2880"/>
    <n v="0"/>
    <s v="Amenthes"/>
    <x v="8"/>
    <s v="18.24N, 120.68E"/>
    <n v="2073"/>
    <n v="2075"/>
    <n v="2"/>
    <x v="0"/>
    <x v="0"/>
  </r>
  <r>
    <n v="142"/>
    <n v="26004"/>
    <n v="0"/>
    <s v="Thaumasia"/>
    <x v="44"/>
    <s v="39.82S, 96.42W"/>
    <n v="2059"/>
    <n v="2062"/>
    <n v="3"/>
    <x v="1"/>
    <x v="1"/>
  </r>
  <r>
    <n v="39"/>
    <n v="16330"/>
    <n v="16330"/>
    <s v="Elysium"/>
    <x v="63"/>
    <s v="47.84N, 169.44E"/>
    <n v="2072"/>
    <n v="2078"/>
    <n v="6"/>
    <x v="0"/>
    <x v="0"/>
  </r>
  <r>
    <n v="181"/>
    <n v="5255"/>
    <n v="0"/>
    <s v="Thaumasia"/>
    <x v="16"/>
    <s v="23.79S, 56.97W"/>
    <n v="2054"/>
    <n v="2062"/>
    <n v="8"/>
    <x v="1"/>
    <x v="1"/>
  </r>
  <r>
    <n v="325"/>
    <n v="24621"/>
    <n v="0"/>
    <s v="Cebrenia"/>
    <x v="59"/>
    <s v="24.45N, 112.91E"/>
    <n v="2060"/>
    <n v="2062"/>
    <n v="2"/>
    <x v="0"/>
    <x v="0"/>
  </r>
  <r>
    <n v="169"/>
    <n v="5436"/>
    <n v="0"/>
    <s v="Iapygia"/>
    <x v="69"/>
    <s v="3.33S, 27.57E"/>
    <n v="2065"/>
    <n v="2068"/>
    <n v="3"/>
    <x v="1"/>
    <x v="1"/>
  </r>
  <r>
    <n v="128"/>
    <n v="12178"/>
    <n v="0"/>
    <s v="Cebrenia"/>
    <x v="23"/>
    <s v="17.54N, 149.60E"/>
    <n v="2067"/>
    <n v="2069"/>
    <n v="2"/>
    <x v="0"/>
    <x v="0"/>
  </r>
  <r>
    <n v="30"/>
    <n v="2188"/>
    <n v="2188"/>
    <s v="Elysium"/>
    <x v="23"/>
    <s v="17.54N, 149.60E"/>
    <n v="2067"/>
    <n v="2072"/>
    <n v="5"/>
    <x v="0"/>
    <x v="0"/>
  </r>
  <r>
    <n v="57"/>
    <n v="2739"/>
    <n v="2739"/>
    <s v="Thaumasia"/>
    <x v="34"/>
    <s v="16.90S, 101.43W"/>
    <n v="2060"/>
    <n v="2064"/>
    <n v="4"/>
    <x v="1"/>
    <x v="1"/>
  </r>
  <r>
    <n v="14"/>
    <n v="10313"/>
    <n v="10313"/>
    <s v="Hellas"/>
    <x v="53"/>
    <s v="28.90S, 98.55E"/>
    <n v="2073"/>
    <n v="2078"/>
    <n v="5"/>
    <x v="1"/>
    <x v="1"/>
  </r>
  <r>
    <n v="63"/>
    <n v="3919"/>
    <n v="3919"/>
    <s v="Amenthes"/>
    <x v="19"/>
    <s v="37.14N, 148.66E"/>
    <n v="2066"/>
    <n v="2070"/>
    <n v="4"/>
    <x v="0"/>
    <x v="0"/>
  </r>
  <r>
    <n v="572"/>
    <n v="13527"/>
    <n v="0"/>
    <s v="Casius"/>
    <x v="29"/>
    <s v="75.84N, 122.24E"/>
    <n v="2071"/>
    <n v="2072"/>
    <n v="1"/>
    <x v="0"/>
    <x v="0"/>
  </r>
  <r>
    <n v="905"/>
    <n v="29243"/>
    <n v="0"/>
    <s v="Cebrenia"/>
    <x v="86"/>
    <s v="53.00N, 129.64E"/>
    <n v="2069"/>
    <n v="2072"/>
    <n v="3"/>
    <x v="0"/>
    <x v="0"/>
  </r>
  <r>
    <n v="96"/>
    <n v="1138"/>
    <n v="1138"/>
    <s v="Elysium"/>
    <x v="9"/>
    <s v="11.90N, 119.49E"/>
    <n v="2050"/>
    <n v="2052"/>
    <n v="2"/>
    <x v="0"/>
    <x v="0"/>
  </r>
  <r>
    <n v="204"/>
    <n v="3919"/>
    <n v="0"/>
    <s v="Memnonia"/>
    <x v="55"/>
    <s v="9.63N, 121.52W"/>
    <n v="2065"/>
    <n v="2072"/>
    <n v="7"/>
    <x v="1"/>
    <x v="0"/>
  </r>
  <r>
    <n v="212"/>
    <n v="5436"/>
    <n v="0"/>
    <s v="Mare Boreum"/>
    <x v="60"/>
    <s v="56.07N, 79.63E"/>
    <n v="2069"/>
    <n v="2072"/>
    <n v="3"/>
    <x v="0"/>
    <x v="0"/>
  </r>
  <r>
    <n v="106"/>
    <n v="5436"/>
    <n v="0"/>
    <s v="Tharsis"/>
    <x v="5"/>
    <s v="6.41S, 116.10W"/>
    <n v="2055"/>
    <n v="2056"/>
    <n v="1"/>
    <x v="0"/>
    <x v="1"/>
  </r>
  <r>
    <n v="34"/>
    <n v="1010"/>
    <n v="1010"/>
    <s v="Mare Acidalium"/>
    <x v="1"/>
    <s v="27.30N, 17.48W"/>
    <n v="2065"/>
    <n v="2075"/>
    <n v="10"/>
    <x v="0"/>
    <x v="0"/>
  </r>
  <r>
    <n v="88"/>
    <n v="9074"/>
    <n v="9074"/>
    <s v="Mare Australe"/>
    <x v="2"/>
    <s v="74.62S, 100.08E"/>
    <n v="2054"/>
    <n v="2059"/>
    <n v="5"/>
    <x v="1"/>
    <x v="1"/>
  </r>
  <r>
    <n v="252"/>
    <n v="5255"/>
    <n v="0"/>
    <s v="Margaritifer Sinus"/>
    <x v="26"/>
    <s v="12.19S, 23.63W"/>
    <n v="2071"/>
    <n v="2072"/>
    <n v="1"/>
    <x v="1"/>
    <x v="1"/>
  </r>
  <r>
    <n v="137"/>
    <n v="5255"/>
    <n v="0"/>
    <s v="Tharsis"/>
    <x v="55"/>
    <s v="9.63N, 121.52W"/>
    <n v="2065"/>
    <n v="2067"/>
    <n v="2"/>
    <x v="0"/>
    <x v="0"/>
  </r>
  <r>
    <n v="50"/>
    <n v="63326"/>
    <n v="63326"/>
    <s v="Thaumasia"/>
    <x v="44"/>
    <s v="39.82S, 96.42W"/>
    <n v="2059"/>
    <n v="2063"/>
    <n v="4"/>
    <x v="1"/>
    <x v="1"/>
  </r>
  <r>
    <n v="24"/>
    <n v="5255"/>
    <n v="5255"/>
    <s v="Hellas"/>
    <x v="53"/>
    <s v="28.90S, 98.55E"/>
    <n v="2073"/>
    <n v="2075"/>
    <n v="2"/>
    <x v="1"/>
    <x v="1"/>
  </r>
  <r>
    <n v="175"/>
    <n v="1920"/>
    <n v="0"/>
    <s v="Arcadia"/>
    <x v="31"/>
    <s v="66.67N, 93.37W"/>
    <n v="2059"/>
    <n v="2065"/>
    <n v="6"/>
    <x v="0"/>
    <x v="0"/>
  </r>
  <r>
    <n v="152"/>
    <n v="13527"/>
    <n v="0"/>
    <s v="Cebrenia"/>
    <x v="49"/>
    <s v="55.77N, 134.40E"/>
    <n v="2066"/>
    <n v="2066"/>
    <n v="0"/>
    <x v="0"/>
    <x v="0"/>
  </r>
  <r>
    <n v="163"/>
    <n v="26004"/>
    <n v="0"/>
    <s v="Hellas"/>
    <x v="40"/>
    <s v="48.99S, 67.17E"/>
    <n v="2054"/>
    <n v="2057"/>
    <n v="3"/>
    <x v="1"/>
    <x v="1"/>
  </r>
  <r>
    <n v="344"/>
    <n v="3313"/>
    <n v="0"/>
    <s v="Thaumasia"/>
    <x v="50"/>
    <s v="29.49S, 118.42W"/>
    <n v="2071"/>
    <n v="2074"/>
    <n v="3"/>
    <x v="1"/>
    <x v="1"/>
  </r>
  <r>
    <n v="292"/>
    <n v="1396"/>
    <n v="0"/>
    <s v="Casius"/>
    <x v="9"/>
    <s v="11.90N, 119.49E"/>
    <n v="2050"/>
    <n v="2057"/>
    <n v="7"/>
    <x v="0"/>
    <x v="0"/>
  </r>
  <r>
    <n v="1270"/>
    <n v="9366"/>
    <n v="0"/>
    <s v="Mare Tyrrhenum"/>
    <x v="9"/>
    <s v="11.90N, 119.49E"/>
    <n v="2050"/>
    <n v="2054"/>
    <n v="4"/>
    <x v="1"/>
    <x v="0"/>
  </r>
  <r>
    <n v="113"/>
    <n v="7052"/>
    <n v="0"/>
    <s v="Syrtis Major"/>
    <x v="0"/>
    <s v="21.27N, 90.13E"/>
    <n v="2054"/>
    <n v="2056"/>
    <n v="2"/>
    <x v="0"/>
    <x v="0"/>
  </r>
  <r>
    <n v="36"/>
    <n v="18486"/>
    <n v="18486"/>
    <s v="Eridania"/>
    <x v="6"/>
    <s v="42.36S, 157.15E"/>
    <n v="2068"/>
    <n v="2070"/>
    <n v="2"/>
    <x v="1"/>
    <x v="1"/>
  </r>
  <r>
    <n v="117"/>
    <n v="38630"/>
    <n v="0"/>
    <s v="Mare Australe"/>
    <x v="32"/>
    <s v="56.96S, 5.44W"/>
    <n v="2068"/>
    <n v="2069"/>
    <n v="1"/>
    <x v="1"/>
    <x v="1"/>
  </r>
  <r>
    <n v="905"/>
    <n v="22220"/>
    <n v="0"/>
    <s v="Thaumasia"/>
    <x v="16"/>
    <s v="23.79S, 56.97W"/>
    <n v="2054"/>
    <n v="2058"/>
    <n v="4"/>
    <x v="1"/>
    <x v="1"/>
  </r>
  <r>
    <n v="24"/>
    <n v="756"/>
    <n v="756"/>
    <s v="Mare Acidalium"/>
    <x v="1"/>
    <s v="27.30N, 17.48W"/>
    <n v="2065"/>
    <n v="2076"/>
    <n v="11"/>
    <x v="0"/>
    <x v="0"/>
  </r>
  <r>
    <n v="365"/>
    <n v="45837"/>
    <n v="0"/>
    <s v="Mare Australe"/>
    <x v="2"/>
    <s v="74.62S, 100.08E"/>
    <n v="2054"/>
    <n v="2060"/>
    <n v="6"/>
    <x v="1"/>
    <x v="1"/>
  </r>
  <r>
    <n v="63"/>
    <n v="7752"/>
    <n v="7752"/>
    <s v="Cebrenia"/>
    <x v="19"/>
    <s v="37.14N, 148.66E"/>
    <n v="2066"/>
    <n v="2071"/>
    <n v="5"/>
    <x v="0"/>
    <x v="0"/>
  </r>
  <r>
    <n v="100"/>
    <n v="4235"/>
    <n v="4235"/>
    <s v="Noachis"/>
    <x v="61"/>
    <s v="17.63S, 13.01W"/>
    <n v="2054"/>
    <n v="2057"/>
    <n v="3"/>
    <x v="1"/>
    <x v="1"/>
  </r>
  <r>
    <n v="100"/>
    <n v="1656"/>
    <n v="1656"/>
    <s v="Hellas"/>
    <x v="75"/>
    <s v="48.97S, 86.32E"/>
    <n v="2070"/>
    <n v="2072"/>
    <n v="2"/>
    <x v="1"/>
    <x v="1"/>
  </r>
  <r>
    <n v="39"/>
    <n v="6409"/>
    <n v="6409"/>
    <s v="Amazonis"/>
    <x v="91"/>
    <s v="2.95N, 160.52W"/>
    <n v="2073"/>
    <n v="2075"/>
    <n v="2"/>
    <x v="0"/>
    <x v="0"/>
  </r>
  <r>
    <n v="106"/>
    <n v="6006"/>
    <n v="0"/>
    <s v="Argyre"/>
    <x v="62"/>
    <s v="59.42S, 15.97W"/>
    <n v="2055"/>
    <n v="2057"/>
    <n v="2"/>
    <x v="1"/>
    <x v="1"/>
  </r>
  <r>
    <n v="19"/>
    <n v="16330"/>
    <n v="16330"/>
    <s v="Mare Australe"/>
    <x v="2"/>
    <s v="74.62S, 100.08E"/>
    <n v="2054"/>
    <n v="2061"/>
    <n v="7"/>
    <x v="1"/>
    <x v="1"/>
  </r>
  <r>
    <n v="24"/>
    <n v="1656"/>
    <n v="1656"/>
    <s v="Mare Tyrrhenum"/>
    <x v="53"/>
    <s v="28.90S, 98.55E"/>
    <n v="2073"/>
    <n v="2076"/>
    <n v="3"/>
    <x v="1"/>
    <x v="1"/>
  </r>
  <r>
    <n v="67"/>
    <n v="8000"/>
    <n v="8000"/>
    <s v="Arabia"/>
    <x v="69"/>
    <s v="3.33S, 27.57E"/>
    <n v="2065"/>
    <n v="2068"/>
    <n v="3"/>
    <x v="0"/>
    <x v="1"/>
  </r>
  <r>
    <n v="90"/>
    <n v="1396"/>
    <n v="1396"/>
    <s v="Syrtis Major"/>
    <x v="94"/>
    <s v="0.43S, 61.64E"/>
    <n v="2064"/>
    <n v="2065"/>
    <n v="1"/>
    <x v="0"/>
    <x v="1"/>
  </r>
  <r>
    <n v="88"/>
    <n v="4076"/>
    <n v="4076"/>
    <s v="Iapygia"/>
    <x v="94"/>
    <s v="0.43S, 61.64E"/>
    <n v="2064"/>
    <n v="2067"/>
    <n v="3"/>
    <x v="1"/>
    <x v="1"/>
  </r>
  <r>
    <n v="96"/>
    <n v="883"/>
    <n v="883"/>
    <s v="Mare Tyrrhenum"/>
    <x v="9"/>
    <s v="11.90N, 119.49E"/>
    <n v="2050"/>
    <n v="2056"/>
    <n v="6"/>
    <x v="1"/>
    <x v="0"/>
  </r>
  <r>
    <n v="221"/>
    <n v="6618"/>
    <n v="0"/>
    <s v="Aeolis"/>
    <x v="9"/>
    <s v="11.90N, 119.49E"/>
    <n v="2050"/>
    <n v="2051"/>
    <n v="1"/>
    <x v="1"/>
    <x v="0"/>
  </r>
  <r>
    <n v="54"/>
    <n v="1920"/>
    <n v="1920"/>
    <s v="Mare Boreum"/>
    <x v="28"/>
    <s v="64.61N, 131.25E"/>
    <n v="2064"/>
    <n v="2071"/>
    <n v="7"/>
    <x v="0"/>
    <x v="0"/>
  </r>
  <r>
    <n v="124"/>
    <n v="33322"/>
    <n v="0"/>
    <s v="Argyre"/>
    <x v="24"/>
    <s v="47.77S, 28.62W"/>
    <n v="2069"/>
    <n v="2070"/>
    <n v="1"/>
    <x v="1"/>
    <x v="1"/>
  </r>
  <r>
    <n v="88"/>
    <n v="19313"/>
    <n v="19313"/>
    <s v="Mare Australe"/>
    <x v="40"/>
    <s v="48.99S, 67.17E"/>
    <n v="2054"/>
    <n v="2055"/>
    <n v="1"/>
    <x v="1"/>
    <x v="1"/>
  </r>
  <r>
    <n v="61"/>
    <n v="8000"/>
    <n v="8000"/>
    <s v="Elysium"/>
    <x v="9"/>
    <s v="11.90N, 119.49E"/>
    <n v="2050"/>
    <n v="2054"/>
    <n v="4"/>
    <x v="0"/>
    <x v="0"/>
  </r>
  <r>
    <n v="447"/>
    <n v="6006"/>
    <n v="0"/>
    <s v="Aeolis"/>
    <x v="9"/>
    <s v="11.90N, 119.49E"/>
    <n v="2050"/>
    <n v="2057"/>
    <n v="7"/>
    <x v="1"/>
    <x v="0"/>
  </r>
  <r>
    <n v="292"/>
    <n v="18486"/>
    <n v="0"/>
    <s v="Hellas"/>
    <x v="75"/>
    <s v="48.97S, 86.32E"/>
    <n v="2070"/>
    <n v="2073"/>
    <n v="3"/>
    <x v="1"/>
    <x v="1"/>
  </r>
  <r>
    <n v="90"/>
    <n v="5255"/>
    <n v="5255"/>
    <s v="Cebrenia"/>
    <x v="78"/>
    <s v="60.72N, 122.46E"/>
    <n v="2052"/>
    <n v="2053"/>
    <n v="1"/>
    <x v="0"/>
    <x v="0"/>
  </r>
  <r>
    <n v="905"/>
    <n v="10313"/>
    <n v="0"/>
    <s v="Eridania"/>
    <x v="57"/>
    <s v="41.83S, 120.38E"/>
    <n v="2068"/>
    <n v="2069"/>
    <n v="1"/>
    <x v="1"/>
    <x v="1"/>
  </r>
  <r>
    <n v="63"/>
    <n v="4902"/>
    <n v="4902"/>
    <s v="Diacria"/>
    <x v="12"/>
    <s v="27.80N, 160.30E"/>
    <n v="2063"/>
    <n v="2068"/>
    <n v="5"/>
    <x v="0"/>
    <x v="0"/>
  </r>
  <r>
    <n v="188"/>
    <n v="4076"/>
    <n v="0"/>
    <s v="Oxia Palus"/>
    <x v="1"/>
    <s v="27.30N, 17.48W"/>
    <n v="2065"/>
    <n v="2068"/>
    <n v="3"/>
    <x v="0"/>
    <x v="0"/>
  </r>
  <r>
    <n v="36"/>
    <n v="23366"/>
    <n v="23366"/>
    <s v="Eridania"/>
    <x v="33"/>
    <s v="46.81S, 143.88E"/>
    <n v="2066"/>
    <n v="2070"/>
    <n v="4"/>
    <x v="1"/>
    <x v="1"/>
  </r>
  <r>
    <n v="24"/>
    <n v="5255"/>
    <n v="5255"/>
    <s v="Mare Boreum"/>
    <x v="36"/>
    <s v="77.71N, 148.53E"/>
    <n v="2052"/>
    <n v="2053"/>
    <n v="1"/>
    <x v="0"/>
    <x v="0"/>
  </r>
  <r>
    <n v="100"/>
    <n v="6409"/>
    <n v="6409"/>
    <s v="Elysium"/>
    <x v="39"/>
    <s v="22.61N, 142.82E"/>
    <n v="2064"/>
    <n v="2065"/>
    <n v="1"/>
    <x v="0"/>
    <x v="0"/>
  </r>
  <r>
    <n v="9"/>
    <n v="10313"/>
    <n v="10313"/>
    <s v="Argyre"/>
    <x v="61"/>
    <s v="17.63S, 13.01W"/>
    <n v="2054"/>
    <n v="2060"/>
    <n v="6"/>
    <x v="1"/>
    <x v="1"/>
  </r>
  <r>
    <n v="90"/>
    <n v="8519"/>
    <n v="8519"/>
    <s v="Hellas"/>
    <x v="45"/>
    <s v="43.21S, 109.99E"/>
    <n v="2071"/>
    <n v="2075"/>
    <n v="4"/>
    <x v="1"/>
    <x v="1"/>
  </r>
  <r>
    <n v="59"/>
    <n v="18486"/>
    <n v="18486"/>
    <s v="Argyre"/>
    <x v="42"/>
    <s v="43.20S, 21.89W"/>
    <n v="2051"/>
    <n v="2056"/>
    <n v="5"/>
    <x v="1"/>
    <x v="1"/>
  </r>
  <r>
    <n v="41"/>
    <n v="5436"/>
    <n v="5436"/>
    <s v="Iapygia"/>
    <x v="18"/>
    <s v="4.88N, 63.43E"/>
    <n v="2051"/>
    <n v="2060"/>
    <n v="9"/>
    <x v="1"/>
    <x v="0"/>
  </r>
  <r>
    <n v="65"/>
    <n v="5436"/>
    <n v="5436"/>
    <s v="Iapygia"/>
    <x v="18"/>
    <s v="4.88N, 63.43E"/>
    <n v="2051"/>
    <n v="2053"/>
    <n v="2"/>
    <x v="1"/>
    <x v="0"/>
  </r>
  <r>
    <n v="96"/>
    <n v="14551"/>
    <n v="14551"/>
    <s v="Mare Australe"/>
    <x v="21"/>
    <s v="70.62S, 159.12W"/>
    <n v="2065"/>
    <n v="2068"/>
    <n v="3"/>
    <x v="1"/>
    <x v="1"/>
  </r>
  <r>
    <n v="133"/>
    <n v="2461"/>
    <n v="0"/>
    <s v="Thaumasia"/>
    <x v="44"/>
    <s v="39.82S, 96.42W"/>
    <n v="2059"/>
    <n v="2063"/>
    <n v="4"/>
    <x v="1"/>
    <x v="1"/>
  </r>
  <r>
    <n v="11"/>
    <n v="10654"/>
    <n v="10654"/>
    <s v="Mare Boreum"/>
    <x v="27"/>
    <s v="69.41N, 168.67E"/>
    <n v="2069"/>
    <n v="2076"/>
    <n v="7"/>
    <x v="0"/>
    <x v="0"/>
  </r>
  <r>
    <n v="365"/>
    <n v="11771"/>
    <n v="0"/>
    <s v="Noachis"/>
    <x v="30"/>
    <s v="51.10S, 71.36E"/>
    <n v="2056"/>
    <n v="2060"/>
    <n v="4"/>
    <x v="1"/>
    <x v="1"/>
  </r>
  <r>
    <n v="96"/>
    <n v="6006"/>
    <n v="6006"/>
    <s v="Memnonia"/>
    <x v="35"/>
    <s v="23.80S, 156.02W"/>
    <n v="2053"/>
    <n v="2057"/>
    <n v="4"/>
    <x v="1"/>
    <x v="1"/>
  </r>
  <r>
    <n v="30"/>
    <n v="1526"/>
    <n v="1526"/>
    <s v="Mare Boreum"/>
    <x v="36"/>
    <s v="77.71N, 148.53E"/>
    <n v="2052"/>
    <n v="2053"/>
    <n v="1"/>
    <x v="0"/>
    <x v="0"/>
  </r>
  <r>
    <n v="52"/>
    <n v="5255"/>
    <n v="5255"/>
    <s v="Cebrenia"/>
    <x v="19"/>
    <s v="37.14N, 148.66E"/>
    <n v="2066"/>
    <n v="2068"/>
    <n v="2"/>
    <x v="0"/>
    <x v="0"/>
  </r>
  <r>
    <n v="85"/>
    <n v="2324"/>
    <n v="2324"/>
    <s v="Phaethontis"/>
    <x v="71"/>
    <s v="61.39S, 157.42W"/>
    <n v="2070"/>
    <n v="2074"/>
    <n v="4"/>
    <x v="1"/>
    <x v="1"/>
  </r>
  <r>
    <n v="120"/>
    <n v="56210"/>
    <n v="0"/>
    <s v="Hellas"/>
    <x v="75"/>
    <s v="48.97S, 86.32E"/>
    <n v="2070"/>
    <n v="2071"/>
    <n v="1"/>
    <x v="1"/>
    <x v="1"/>
  </r>
  <r>
    <n v="163"/>
    <n v="5812"/>
    <n v="0"/>
    <s v="Iapygia"/>
    <x v="18"/>
    <s v="4.88N, 63.43E"/>
    <n v="2051"/>
    <n v="2053"/>
    <n v="2"/>
    <x v="1"/>
    <x v="0"/>
  </r>
  <r>
    <n v="124"/>
    <n v="56210"/>
    <n v="0"/>
    <s v="Cebrenia"/>
    <x v="86"/>
    <s v="53.00N, 129.64E"/>
    <n v="2069"/>
    <n v="2072"/>
    <n v="3"/>
    <x v="0"/>
    <x v="0"/>
  </r>
  <r>
    <n v="29"/>
    <n v="5812"/>
    <n v="5812"/>
    <s v="Mare Acidalium"/>
    <x v="7"/>
    <s v="53.29N, 45.78W"/>
    <n v="2053"/>
    <n v="2054"/>
    <n v="1"/>
    <x v="0"/>
    <x v="0"/>
  </r>
  <r>
    <n v="70"/>
    <n v="5812"/>
    <n v="5812"/>
    <s v="Lunae Palus"/>
    <x v="41"/>
    <s v="8.80N, 79.73W"/>
    <n v="2067"/>
    <n v="2071"/>
    <n v="4"/>
    <x v="0"/>
    <x v="0"/>
  </r>
  <r>
    <n v="22"/>
    <n v="20205"/>
    <n v="20205"/>
    <s v="Casius"/>
    <x v="29"/>
    <s v="75.84N, 122.24E"/>
    <n v="2071"/>
    <n v="2072"/>
    <n v="1"/>
    <x v="0"/>
    <x v="0"/>
  </r>
  <r>
    <n v="106"/>
    <n v="883"/>
    <n v="0"/>
    <s v="Eridania"/>
    <x v="6"/>
    <s v="42.36S, 157.15E"/>
    <n v="2068"/>
    <n v="2070"/>
    <n v="2"/>
    <x v="1"/>
    <x v="1"/>
  </r>
  <r>
    <n v="163"/>
    <n v="11382"/>
    <n v="0"/>
    <s v="Mare Acidalium"/>
    <x v="1"/>
    <s v="27.30N, 17.48W"/>
    <n v="2065"/>
    <n v="2066"/>
    <n v="1"/>
    <x v="0"/>
    <x v="0"/>
  </r>
  <r>
    <n v="63"/>
    <n v="2461"/>
    <n v="2461"/>
    <s v="Thaumasia"/>
    <x v="16"/>
    <s v="23.79S, 56.97W"/>
    <n v="2054"/>
    <n v="2057"/>
    <n v="3"/>
    <x v="1"/>
    <x v="1"/>
  </r>
  <r>
    <n v="572"/>
    <n v="10654"/>
    <n v="0"/>
    <s v="Phoenicis Lacus"/>
    <x v="34"/>
    <s v="16.90S, 101.43W"/>
    <n v="2060"/>
    <n v="2064"/>
    <n v="4"/>
    <x v="1"/>
    <x v="1"/>
  </r>
  <r>
    <n v="32"/>
    <n v="3919"/>
    <n v="3919"/>
    <s v="Argyre"/>
    <x v="20"/>
    <s v="35.35S, 72.67W"/>
    <n v="2067"/>
    <n v="2069"/>
    <n v="2"/>
    <x v="1"/>
    <x v="1"/>
  </r>
  <r>
    <n v="24"/>
    <n v="9366"/>
    <n v="9366"/>
    <s v="Mare Boreum"/>
    <x v="80"/>
    <s v="75.27N, 138.32W"/>
    <n v="2073"/>
    <n v="2073"/>
    <n v="0"/>
    <x v="0"/>
    <x v="0"/>
  </r>
  <r>
    <n v="196"/>
    <n v="1788"/>
    <n v="0"/>
    <s v="Phaethontis"/>
    <x v="21"/>
    <s v="70.62S, 159.12W"/>
    <n v="2065"/>
    <n v="2068"/>
    <n v="3"/>
    <x v="1"/>
    <x v="1"/>
  </r>
  <r>
    <n v="157"/>
    <n v="6618"/>
    <n v="0"/>
    <s v="Phaethontis"/>
    <x v="35"/>
    <s v="23.80S, 156.02W"/>
    <n v="2053"/>
    <n v="2056"/>
    <n v="3"/>
    <x v="1"/>
    <x v="1"/>
  </r>
  <r>
    <n v="365"/>
    <n v="1138"/>
    <n v="0"/>
    <s v="Cebrenia"/>
    <x v="3"/>
    <s v="47.43N, 160.74E"/>
    <n v="2056"/>
    <n v="2057"/>
    <n v="1"/>
    <x v="0"/>
    <x v="0"/>
  </r>
  <r>
    <n v="52"/>
    <n v="3461"/>
    <n v="3461"/>
    <s v="Mare Tyrrhenum"/>
    <x v="53"/>
    <s v="28.90S, 98.55E"/>
    <n v="2073"/>
    <n v="2076"/>
    <n v="3"/>
    <x v="1"/>
    <x v="1"/>
  </r>
  <r>
    <n v="572"/>
    <n v="38630"/>
    <n v="0"/>
    <s v="Thaumasia"/>
    <x v="17"/>
    <s v="63.27S, 66.46W"/>
    <n v="2058"/>
    <n v="2060"/>
    <n v="2"/>
    <x v="1"/>
    <x v="1"/>
  </r>
  <r>
    <n v="416"/>
    <n v="17718"/>
    <n v="0"/>
    <s v="Cebrenia"/>
    <x v="27"/>
    <s v="69.41N, 168.67E"/>
    <n v="2069"/>
    <n v="2070"/>
    <n v="1"/>
    <x v="0"/>
    <x v="0"/>
  </r>
  <r>
    <n v="36"/>
    <n v="9366"/>
    <n v="9366"/>
    <s v="Arabia"/>
    <x v="82"/>
    <s v="17.28N, 7.12E"/>
    <n v="2071"/>
    <n v="2072"/>
    <n v="1"/>
    <x v="0"/>
    <x v="0"/>
  </r>
  <r>
    <n v="482"/>
    <n v="7512"/>
    <n v="0"/>
    <s v="Coprates"/>
    <x v="20"/>
    <s v="35.35S, 72.67W"/>
    <n v="2067"/>
    <n v="2068"/>
    <n v="1"/>
    <x v="1"/>
    <x v="1"/>
  </r>
  <r>
    <n v="175"/>
    <n v="4563"/>
    <n v="0"/>
    <s v="Amenthes"/>
    <x v="56"/>
    <s v="14.31N, 112.28E"/>
    <n v="2065"/>
    <n v="2068"/>
    <n v="3"/>
    <x v="0"/>
    <x v="0"/>
  </r>
  <r>
    <n v="29"/>
    <n v="1656"/>
    <n v="1656"/>
    <s v="Elysium"/>
    <x v="19"/>
    <s v="37.14N, 148.66E"/>
    <n v="2066"/>
    <n v="2067"/>
    <n v="1"/>
    <x v="0"/>
    <x v="0"/>
  </r>
  <r>
    <n v="75"/>
    <n v="2324"/>
    <n v="2324"/>
    <s v="Oxia Palus"/>
    <x v="1"/>
    <s v="27.30N, 17.48W"/>
    <n v="2065"/>
    <n v="2072"/>
    <n v="7"/>
    <x v="0"/>
    <x v="0"/>
  </r>
  <r>
    <n v="175"/>
    <n v="10313"/>
    <n v="0"/>
    <s v="Elysium"/>
    <x v="12"/>
    <s v="27.80N, 160.30E"/>
    <n v="2063"/>
    <n v="2070"/>
    <n v="7"/>
    <x v="0"/>
    <x v="0"/>
  </r>
  <r>
    <n v="59"/>
    <n v="8000"/>
    <n v="8000"/>
    <s v="Syrtis Major"/>
    <x v="18"/>
    <s v="4.88N, 63.43E"/>
    <n v="2051"/>
    <n v="2058"/>
    <n v="7"/>
    <x v="0"/>
    <x v="0"/>
  </r>
  <r>
    <n v="59"/>
    <n v="756"/>
    <n v="756"/>
    <s v="Hellas"/>
    <x v="53"/>
    <s v="28.90S, 98.55E"/>
    <n v="2073"/>
    <n v="2076"/>
    <n v="3"/>
    <x v="1"/>
    <x v="1"/>
  </r>
  <r>
    <n v="67"/>
    <n v="3461"/>
    <n v="3461"/>
    <s v="Cebrenia"/>
    <x v="4"/>
    <s v="53.93N, 163.34E"/>
    <n v="2071"/>
    <n v="2073"/>
    <n v="2"/>
    <x v="0"/>
    <x v="0"/>
  </r>
  <r>
    <n v="241"/>
    <n v="6832"/>
    <n v="0"/>
    <s v="Thaumasia"/>
    <x v="54"/>
    <s v="65.07S, 96.09W"/>
    <n v="2072"/>
    <n v="2074"/>
    <n v="2"/>
    <x v="1"/>
    <x v="1"/>
  </r>
  <r>
    <n v="70"/>
    <n v="1788"/>
    <n v="1788"/>
    <s v="Mare Boreum"/>
    <x v="60"/>
    <s v="56.07N, 79.63E"/>
    <n v="2069"/>
    <n v="2071"/>
    <n v="2"/>
    <x v="0"/>
    <x v="0"/>
  </r>
  <r>
    <n v="47"/>
    <n v="2739"/>
    <n v="2739"/>
    <s v="Syrtis Major"/>
    <x v="0"/>
    <s v="21.27N, 90.13E"/>
    <n v="2054"/>
    <n v="2056"/>
    <n v="2"/>
    <x v="0"/>
    <x v="0"/>
  </r>
  <r>
    <n v="24"/>
    <n v="33322"/>
    <n v="33322"/>
    <s v="Mare Boreum"/>
    <x v="36"/>
    <s v="77.71N, 148.53E"/>
    <n v="2052"/>
    <n v="2053"/>
    <n v="1"/>
    <x v="0"/>
    <x v="0"/>
  </r>
  <r>
    <n v="90"/>
    <n v="14551"/>
    <n v="14551"/>
    <s v="Mare Acidalium"/>
    <x v="1"/>
    <s v="27.30N, 17.48W"/>
    <n v="2065"/>
    <n v="2075"/>
    <n v="10"/>
    <x v="0"/>
    <x v="0"/>
  </r>
  <r>
    <n v="631"/>
    <n v="4563"/>
    <n v="0"/>
    <s v="Arabia"/>
    <x v="38"/>
    <s v="34.38N, 12.41E"/>
    <n v="2070"/>
    <n v="2073"/>
    <n v="3"/>
    <x v="0"/>
    <x v="0"/>
  </r>
  <r>
    <n v="37"/>
    <n v="10654"/>
    <n v="10654"/>
    <s v="Mare Boreum"/>
    <x v="36"/>
    <s v="77.71N, 148.53E"/>
    <n v="2052"/>
    <n v="2054"/>
    <n v="2"/>
    <x v="0"/>
    <x v="0"/>
  </r>
  <r>
    <n v="241"/>
    <n v="7279"/>
    <n v="0"/>
    <s v="Phaethontis"/>
    <x v="89"/>
    <s v="50.96S, 146.33W"/>
    <n v="2070"/>
    <n v="2072"/>
    <n v="2"/>
    <x v="1"/>
    <x v="1"/>
  </r>
  <r>
    <n v="24"/>
    <n v="22220"/>
    <n v="22220"/>
    <s v="Argyre"/>
    <x v="61"/>
    <s v="17.63S, 13.01W"/>
    <n v="2054"/>
    <n v="2058"/>
    <n v="4"/>
    <x v="1"/>
    <x v="1"/>
  </r>
  <r>
    <n v="39"/>
    <n v="3313"/>
    <n v="3313"/>
    <s v="Amenthes"/>
    <x v="59"/>
    <s v="24.45N, 112.91E"/>
    <n v="2060"/>
    <n v="2065"/>
    <n v="5"/>
    <x v="0"/>
    <x v="0"/>
  </r>
  <r>
    <n v="252"/>
    <n v="6006"/>
    <n v="0"/>
    <s v="Iapygia"/>
    <x v="47"/>
    <s v="6.43S, 95.96E"/>
    <n v="2070"/>
    <n v="2073"/>
    <n v="3"/>
    <x v="1"/>
    <x v="1"/>
  </r>
  <r>
    <n v="24"/>
    <n v="24621"/>
    <n v="24621"/>
    <s v="Hellas"/>
    <x v="25"/>
    <s v="48.64S, 67.03E"/>
    <n v="2067"/>
    <n v="2068"/>
    <n v="1"/>
    <x v="1"/>
    <x v="1"/>
  </r>
  <r>
    <n v="82"/>
    <n v="5076"/>
    <n v="5076"/>
    <s v="Oxia Palus"/>
    <x v="1"/>
    <s v="27.30N, 17.48W"/>
    <n v="2065"/>
    <n v="2071"/>
    <n v="6"/>
    <x v="0"/>
    <x v="0"/>
  </r>
  <r>
    <n v="212"/>
    <n v="7512"/>
    <n v="0"/>
    <s v="Hellas"/>
    <x v="40"/>
    <s v="48.99S, 67.17E"/>
    <n v="2054"/>
    <n v="2059"/>
    <n v="5"/>
    <x v="1"/>
    <x v="1"/>
  </r>
  <r>
    <n v="59"/>
    <n v="56210"/>
    <n v="56210"/>
    <s v="Eridania"/>
    <x v="33"/>
    <s v="46.81S, 143.88E"/>
    <n v="2066"/>
    <n v="2069"/>
    <n v="3"/>
    <x v="1"/>
    <x v="1"/>
  </r>
  <r>
    <n v="24"/>
    <n v="1267"/>
    <n v="1267"/>
    <s v="Mare Tyrrhenum"/>
    <x v="53"/>
    <s v="28.90S, 98.55E"/>
    <n v="2073"/>
    <n v="2077"/>
    <n v="4"/>
    <x v="1"/>
    <x v="1"/>
  </r>
  <r>
    <n v="124"/>
    <n v="5255"/>
    <n v="0"/>
    <s v="Casius"/>
    <x v="0"/>
    <s v="21.27N, 90.13E"/>
    <n v="2054"/>
    <n v="2062"/>
    <n v="8"/>
    <x v="0"/>
    <x v="0"/>
  </r>
  <r>
    <n v="277"/>
    <n v="33322"/>
    <n v="0"/>
    <s v="Eridania"/>
    <x v="45"/>
    <s v="43.21S, 109.99E"/>
    <n v="2071"/>
    <n v="2074"/>
    <n v="3"/>
    <x v="1"/>
    <x v="1"/>
  </r>
  <r>
    <n v="41"/>
    <n v="5436"/>
    <n v="5436"/>
    <s v="Noachis"/>
    <x v="40"/>
    <s v="48.99S, 67.17E"/>
    <n v="2054"/>
    <n v="2058"/>
    <n v="4"/>
    <x v="1"/>
    <x v="1"/>
  </r>
  <r>
    <n v="482"/>
    <n v="13527"/>
    <n v="0"/>
    <s v="Thaumasia"/>
    <x v="44"/>
    <s v="39.82S, 96.42W"/>
    <n v="2059"/>
    <n v="2066"/>
    <n v="7"/>
    <x v="1"/>
    <x v="1"/>
  </r>
  <r>
    <n v="96"/>
    <n v="10654"/>
    <n v="10654"/>
    <s v="Memnonia"/>
    <x v="96"/>
    <s v="33.52S, 162.36W"/>
    <n v="2053"/>
    <n v="2055"/>
    <n v="2"/>
    <x v="1"/>
    <x v="1"/>
  </r>
  <r>
    <n v="57"/>
    <n v="9985"/>
    <n v="9985"/>
    <s v="Memnonia"/>
    <x v="37"/>
    <s v="33.88S, 148.04W"/>
    <n v="2058"/>
    <n v="2061"/>
    <n v="3"/>
    <x v="1"/>
    <x v="1"/>
  </r>
  <r>
    <n v="63"/>
    <n v="1267"/>
    <n v="1267"/>
    <s v="Memnonia"/>
    <x v="37"/>
    <s v="33.88S, 148.04W"/>
    <n v="2058"/>
    <n v="2059"/>
    <n v="1"/>
    <x v="1"/>
    <x v="1"/>
  </r>
  <r>
    <n v="88"/>
    <n v="31157"/>
    <n v="31157"/>
    <s v="Mare Boreum"/>
    <x v="60"/>
    <s v="56.07N, 79.63E"/>
    <n v="2069"/>
    <n v="2072"/>
    <n v="3"/>
    <x v="0"/>
    <x v="0"/>
  </r>
  <r>
    <n v="100"/>
    <n v="1010"/>
    <n v="1010"/>
    <s v="Ismenius Lacus"/>
    <x v="46"/>
    <s v="73.37N, 48.09E"/>
    <n v="2060"/>
    <n v="2061"/>
    <n v="1"/>
    <x v="0"/>
    <x v="0"/>
  </r>
  <r>
    <n v="221"/>
    <n v="3764"/>
    <n v="0"/>
    <s v="Margaritifer Sinus"/>
    <x v="43"/>
    <s v="3.05S, 8.90W"/>
    <n v="2067"/>
    <n v="2069"/>
    <n v="2"/>
    <x v="1"/>
    <x v="1"/>
  </r>
  <r>
    <n v="482"/>
    <n v="1267"/>
    <n v="0"/>
    <s v="Mare Tyrrhenum"/>
    <x v="83"/>
    <s v="32.13S, 131.87E"/>
    <n v="2053"/>
    <n v="2055"/>
    <n v="2"/>
    <x v="1"/>
    <x v="1"/>
  </r>
  <r>
    <n v="43"/>
    <n v="3612"/>
    <n v="3612"/>
    <s v="Mare Boreum"/>
    <x v="85"/>
    <s v="77.60N, 60.62E"/>
    <n v="2073"/>
    <n v="2075"/>
    <n v="2"/>
    <x v="0"/>
    <x v="0"/>
  </r>
  <r>
    <n v="702"/>
    <n v="4563"/>
    <n v="0"/>
    <s v="Casius"/>
    <x v="0"/>
    <s v="21.27N, 90.13E"/>
    <n v="2054"/>
    <n v="2062"/>
    <n v="8"/>
    <x v="0"/>
    <x v="0"/>
  </r>
  <r>
    <n v="61"/>
    <n v="8791"/>
    <n v="8791"/>
    <s v="Elysium"/>
    <x v="23"/>
    <s v="17.54N, 149.60E"/>
    <n v="2067"/>
    <n v="2071"/>
    <n v="4"/>
    <x v="0"/>
    <x v="0"/>
  </r>
  <r>
    <n v="416"/>
    <n v="3461"/>
    <n v="0"/>
    <s v="Mare Boreum"/>
    <x v="14"/>
    <s v="66.19N, 33.82E"/>
    <n v="2063"/>
    <n v="2069"/>
    <n v="6"/>
    <x v="0"/>
    <x v="0"/>
  </r>
  <r>
    <n v="631"/>
    <n v="2461"/>
    <n v="0"/>
    <s v="Thaumasia"/>
    <x v="20"/>
    <s v="35.35S, 72.67W"/>
    <n v="2067"/>
    <n v="2068"/>
    <n v="1"/>
    <x v="1"/>
    <x v="1"/>
  </r>
  <r>
    <n v="82"/>
    <n v="1010"/>
    <n v="1010"/>
    <s v="Cebrenia"/>
    <x v="86"/>
    <s v="53.00N, 129.64E"/>
    <n v="2069"/>
    <n v="2072"/>
    <n v="3"/>
    <x v="0"/>
    <x v="0"/>
  </r>
  <r>
    <n v="27"/>
    <n v="31157"/>
    <n v="31157"/>
    <s v="Arcadia"/>
    <x v="31"/>
    <s v="66.67N, 93.37W"/>
    <n v="2059"/>
    <n v="2060"/>
    <n v="1"/>
    <x v="0"/>
    <x v="0"/>
  </r>
  <r>
    <n v="277"/>
    <n v="4731"/>
    <n v="0"/>
    <s v="Hellas"/>
    <x v="58"/>
    <s v="54.72S, 108.92E"/>
    <n v="2066"/>
    <n v="2067"/>
    <n v="1"/>
    <x v="1"/>
    <x v="1"/>
  </r>
  <r>
    <n v="37"/>
    <n v="2054"/>
    <n v="2054"/>
    <s v="Elysium"/>
    <x v="23"/>
    <s v="17.54N, 149.60E"/>
    <n v="2067"/>
    <n v="2073"/>
    <n v="6"/>
    <x v="0"/>
    <x v="0"/>
  </r>
  <r>
    <n v="196"/>
    <n v="8000"/>
    <n v="0"/>
    <s v="Memnonia"/>
    <x v="91"/>
    <s v="2.95N, 160.52W"/>
    <n v="2073"/>
    <n v="2075"/>
    <n v="2"/>
    <x v="1"/>
    <x v="0"/>
  </r>
  <r>
    <n v="124"/>
    <n v="9985"/>
    <n v="0"/>
    <s v="Elysium"/>
    <x v="76"/>
    <s v="10.83N, 133.81E"/>
    <n v="2061"/>
    <n v="2062"/>
    <n v="1"/>
    <x v="0"/>
    <x v="0"/>
  </r>
  <r>
    <n v="47"/>
    <n v="38630"/>
    <n v="38630"/>
    <s v="Cebrenia"/>
    <x v="49"/>
    <s v="55.77N, 134.40E"/>
    <n v="2066"/>
    <n v="2067"/>
    <n v="1"/>
    <x v="0"/>
    <x v="0"/>
  </r>
  <r>
    <n v="50"/>
    <n v="5076"/>
    <n v="5076"/>
    <s v="Memnonia"/>
    <x v="37"/>
    <s v="33.88S, 148.04W"/>
    <n v="2058"/>
    <n v="2059"/>
    <n v="1"/>
    <x v="1"/>
    <x v="1"/>
  </r>
  <r>
    <n v="54"/>
    <n v="15700"/>
    <n v="15700"/>
    <s v="Mare Boreum"/>
    <x v="78"/>
    <s v="60.72N, 122.46E"/>
    <n v="2052"/>
    <n v="2053"/>
    <n v="1"/>
    <x v="0"/>
    <x v="0"/>
  </r>
  <r>
    <n v="100"/>
    <n v="4902"/>
    <n v="4902"/>
    <s v="Coprates"/>
    <x v="20"/>
    <s v="35.35S, 72.67W"/>
    <n v="2067"/>
    <n v="2070"/>
    <n v="3"/>
    <x v="1"/>
    <x v="1"/>
  </r>
  <r>
    <n v="88"/>
    <n v="1920"/>
    <n v="1920"/>
    <s v="Amenthes"/>
    <x v="0"/>
    <s v="21.27N, 90.13E"/>
    <n v="2054"/>
    <n v="2057"/>
    <n v="3"/>
    <x v="0"/>
    <x v="0"/>
  </r>
  <r>
    <n v="17"/>
    <n v="13527"/>
    <n v="13527"/>
    <s v="Mare Boreum"/>
    <x v="27"/>
    <s v="69.41N, 168.67E"/>
    <n v="2069"/>
    <n v="2074"/>
    <n v="5"/>
    <x v="0"/>
    <x v="0"/>
  </r>
  <r>
    <n v="70"/>
    <n v="7052"/>
    <n v="7052"/>
    <s v="Phoenicis Lacus"/>
    <x v="90"/>
    <s v="11.38S, 119.54W"/>
    <n v="2056"/>
    <n v="2057"/>
    <n v="1"/>
    <x v="1"/>
    <x v="1"/>
  </r>
  <r>
    <n v="47"/>
    <n v="3764"/>
    <n v="3764"/>
    <s v="Argyre"/>
    <x v="24"/>
    <s v="47.77S, 28.62W"/>
    <n v="2069"/>
    <n v="2070"/>
    <n v="1"/>
    <x v="1"/>
    <x v="1"/>
  </r>
  <r>
    <n v="93"/>
    <n v="6205"/>
    <n v="6205"/>
    <s v="Amenthes"/>
    <x v="0"/>
    <s v="21.27N, 90.13E"/>
    <n v="2054"/>
    <n v="2061"/>
    <n v="7"/>
    <x v="0"/>
    <x v="0"/>
  </r>
  <r>
    <n v="344"/>
    <n v="1920"/>
    <n v="0"/>
    <s v="Cebrenia"/>
    <x v="28"/>
    <s v="64.61N, 131.25E"/>
    <n v="2064"/>
    <n v="2069"/>
    <n v="5"/>
    <x v="0"/>
    <x v="0"/>
  </r>
  <r>
    <n v="67"/>
    <n v="6618"/>
    <n v="6618"/>
    <s v="Elysium"/>
    <x v="76"/>
    <s v="10.83N, 133.81E"/>
    <n v="2061"/>
    <n v="2063"/>
    <n v="2"/>
    <x v="0"/>
    <x v="0"/>
  </r>
  <r>
    <n v="29"/>
    <n v="1920"/>
    <n v="1920"/>
    <s v="Thaumasia"/>
    <x v="44"/>
    <s v="39.82S, 96.42W"/>
    <n v="2059"/>
    <n v="2067"/>
    <n v="8"/>
    <x v="1"/>
    <x v="1"/>
  </r>
  <r>
    <n v="22"/>
    <n v="3764"/>
    <n v="3764"/>
    <s v="Hellas"/>
    <x v="75"/>
    <s v="48.97S, 86.32E"/>
    <n v="2070"/>
    <n v="2071"/>
    <n v="1"/>
    <x v="1"/>
    <x v="1"/>
  </r>
  <r>
    <n v="88"/>
    <n v="1656"/>
    <n v="1656"/>
    <s v="Memnonia"/>
    <x v="91"/>
    <s v="2.95N, 160.52W"/>
    <n v="2073"/>
    <n v="2075"/>
    <n v="2"/>
    <x v="1"/>
    <x v="0"/>
  </r>
  <r>
    <n v="231"/>
    <n v="1920"/>
    <n v="0"/>
    <s v="Margaritifer Sinus"/>
    <x v="42"/>
    <s v="43.20S, 21.89W"/>
    <n v="2051"/>
    <n v="2052"/>
    <n v="1"/>
    <x v="1"/>
    <x v="1"/>
  </r>
  <r>
    <n v="152"/>
    <n v="629"/>
    <n v="0"/>
    <s v="Mare Tyrrhenum"/>
    <x v="9"/>
    <s v="11.90N, 119.49E"/>
    <n v="2050"/>
    <n v="2053"/>
    <n v="3"/>
    <x v="1"/>
    <x v="0"/>
  </r>
  <r>
    <n v="482"/>
    <n v="31157"/>
    <n v="0"/>
    <s v="Hellas"/>
    <x v="2"/>
    <s v="74.62S, 100.08E"/>
    <n v="2054"/>
    <n v="2063"/>
    <n v="9"/>
    <x v="1"/>
    <x v="1"/>
  </r>
  <r>
    <n v="905"/>
    <n v="3167"/>
    <n v="0"/>
    <s v="Hellas"/>
    <x v="2"/>
    <s v="74.62S, 100.08E"/>
    <n v="2054"/>
    <n v="2063"/>
    <n v="9"/>
    <x v="1"/>
    <x v="1"/>
  </r>
  <r>
    <n v="631"/>
    <n v="2324"/>
    <n v="0"/>
    <s v="Iapygia"/>
    <x v="53"/>
    <s v="28.90S, 98.55E"/>
    <n v="2073"/>
    <n v="2076"/>
    <n v="3"/>
    <x v="1"/>
    <x v="1"/>
  </r>
  <r>
    <n v="77"/>
    <n v="6205"/>
    <n v="6205"/>
    <s v="Casius"/>
    <x v="28"/>
    <s v="64.61N, 131.25E"/>
    <n v="2064"/>
    <n v="2068"/>
    <n v="4"/>
    <x v="0"/>
    <x v="0"/>
  </r>
  <r>
    <n v="702"/>
    <n v="10313"/>
    <n v="0"/>
    <s v="Eridania"/>
    <x v="6"/>
    <s v="42.36S, 157.15E"/>
    <n v="2068"/>
    <n v="2071"/>
    <n v="3"/>
    <x v="1"/>
    <x v="1"/>
  </r>
  <r>
    <n v="41"/>
    <n v="1656"/>
    <n v="1656"/>
    <s v="Argyre"/>
    <x v="24"/>
    <s v="47.77S, 28.62W"/>
    <n v="2069"/>
    <n v="2071"/>
    <n v="2"/>
    <x v="1"/>
    <x v="1"/>
  </r>
  <r>
    <n v="147"/>
    <n v="8791"/>
    <n v="0"/>
    <s v="Phaethontis"/>
    <x v="51"/>
    <s v="25.21S, 169.35E"/>
    <n v="2055"/>
    <n v="2058"/>
    <n v="3"/>
    <x v="1"/>
    <x v="1"/>
  </r>
  <r>
    <n v="1057"/>
    <n v="3919"/>
    <n v="0"/>
    <s v="Casius"/>
    <x v="29"/>
    <s v="75.84N, 122.24E"/>
    <n v="2071"/>
    <n v="2075"/>
    <n v="4"/>
    <x v="0"/>
    <x v="0"/>
  </r>
  <r>
    <n v="88"/>
    <n v="1267"/>
    <n v="1267"/>
    <s v="Mare Australe"/>
    <x v="54"/>
    <s v="65.07S, 96.09W"/>
    <n v="2072"/>
    <n v="2075"/>
    <n v="3"/>
    <x v="1"/>
    <x v="1"/>
  </r>
  <r>
    <n v="34"/>
    <n v="5622"/>
    <n v="5622"/>
    <s v="Margaritifer Sinus"/>
    <x v="16"/>
    <s v="23.79S, 56.97W"/>
    <n v="2054"/>
    <n v="2060"/>
    <n v="6"/>
    <x v="1"/>
    <x v="1"/>
  </r>
  <r>
    <n v="27"/>
    <n v="31157"/>
    <n v="31157"/>
    <s v="Mare Boreum"/>
    <x v="14"/>
    <s v="66.19N, 33.82E"/>
    <n v="2063"/>
    <n v="2065"/>
    <n v="2"/>
    <x v="0"/>
    <x v="0"/>
  </r>
  <r>
    <n v="85"/>
    <n v="8791"/>
    <n v="8791"/>
    <s v="Hellas"/>
    <x v="2"/>
    <s v="74.62S, 100.08E"/>
    <n v="2054"/>
    <n v="2056"/>
    <n v="2"/>
    <x v="1"/>
    <x v="1"/>
  </r>
  <r>
    <n v="231"/>
    <n v="17718"/>
    <n v="0"/>
    <s v="Ismenius Lacus"/>
    <x v="14"/>
    <s v="66.19N, 33.82E"/>
    <n v="2063"/>
    <n v="2067"/>
    <n v="4"/>
    <x v="0"/>
    <x v="0"/>
  </r>
  <r>
    <n v="169"/>
    <n v="27536"/>
    <n v="0"/>
    <s v="Casius"/>
    <x v="78"/>
    <s v="60.72N, 122.46E"/>
    <n v="2052"/>
    <n v="2055"/>
    <n v="3"/>
    <x v="0"/>
    <x v="0"/>
  </r>
  <r>
    <n v="1270"/>
    <n v="15109"/>
    <n v="0"/>
    <s v="Hellas"/>
    <x v="2"/>
    <s v="74.62S, 100.08E"/>
    <n v="2054"/>
    <n v="2056"/>
    <n v="2"/>
    <x v="1"/>
    <x v="1"/>
  </r>
  <r>
    <n v="67"/>
    <n v="2188"/>
    <n v="2188"/>
    <s v="Mare Australe"/>
    <x v="10"/>
    <s v="59.92S, 179.01W"/>
    <n v="2062"/>
    <n v="2065"/>
    <n v="3"/>
    <x v="1"/>
    <x v="1"/>
  </r>
  <r>
    <n v="75"/>
    <n v="2188"/>
    <n v="2188"/>
    <s v="Oxia Palus"/>
    <x v="43"/>
    <s v="3.05S, 8.90W"/>
    <n v="2067"/>
    <n v="2068"/>
    <n v="1"/>
    <x v="0"/>
    <x v="1"/>
  </r>
  <r>
    <n v="27"/>
    <n v="10313"/>
    <n v="10313"/>
    <s v="Hellas"/>
    <x v="53"/>
    <s v="28.90S, 98.55E"/>
    <n v="2073"/>
    <n v="2076"/>
    <n v="3"/>
    <x v="1"/>
    <x v="1"/>
  </r>
  <r>
    <n v="142"/>
    <n v="2461"/>
    <n v="0"/>
    <s v="Amenthes"/>
    <x v="76"/>
    <s v="10.83N, 133.81E"/>
    <n v="2061"/>
    <n v="2063"/>
    <n v="2"/>
    <x v="0"/>
    <x v="0"/>
  </r>
  <r>
    <n v="34"/>
    <n v="6205"/>
    <n v="6205"/>
    <s v="Coprates"/>
    <x v="41"/>
    <s v="8.80N, 79.73W"/>
    <n v="2067"/>
    <n v="2068"/>
    <n v="1"/>
    <x v="1"/>
    <x v="0"/>
  </r>
  <r>
    <n v="82"/>
    <n v="1656"/>
    <n v="1656"/>
    <s v="Eridania"/>
    <x v="33"/>
    <s v="46.81S, 143.88E"/>
    <n v="2066"/>
    <n v="2072"/>
    <n v="6"/>
    <x v="1"/>
    <x v="1"/>
  </r>
  <r>
    <n v="45"/>
    <n v="3919"/>
    <n v="3919"/>
    <s v="Cebrenia"/>
    <x v="23"/>
    <s v="17.54N, 149.60E"/>
    <n v="2067"/>
    <n v="2068"/>
    <n v="1"/>
    <x v="0"/>
    <x v="0"/>
  </r>
  <r>
    <n v="14"/>
    <n v="12178"/>
    <n v="12178"/>
    <s v="Arabia"/>
    <x v="82"/>
    <s v="17.28N, 7.12E"/>
    <n v="2071"/>
    <n v="2073"/>
    <n v="2"/>
    <x v="0"/>
    <x v="0"/>
  </r>
  <r>
    <n v="15"/>
    <n v="5812"/>
    <n v="5812"/>
    <s v="Phaethontis"/>
    <x v="92"/>
    <s v="51.58S, 161.55W"/>
    <n v="2054"/>
    <n v="2056"/>
    <n v="2"/>
    <x v="1"/>
    <x v="1"/>
  </r>
  <r>
    <n v="702"/>
    <n v="18486"/>
    <n v="0"/>
    <s v="Mare Boreum"/>
    <x v="28"/>
    <s v="64.61N, 131.25E"/>
    <n v="2064"/>
    <n v="2068"/>
    <n v="4"/>
    <x v="0"/>
    <x v="0"/>
  </r>
  <r>
    <n v="124"/>
    <n v="7512"/>
    <n v="0"/>
    <s v="Phoenicis Lacus"/>
    <x v="20"/>
    <s v="35.35S, 72.67W"/>
    <n v="2067"/>
    <n v="2070"/>
    <n v="3"/>
    <x v="1"/>
    <x v="1"/>
  </r>
  <r>
    <n v="163"/>
    <n v="4398"/>
    <n v="0"/>
    <s v="Mare Boreum"/>
    <x v="31"/>
    <s v="66.67N, 93.37W"/>
    <n v="2059"/>
    <n v="2065"/>
    <n v="6"/>
    <x v="0"/>
    <x v="0"/>
  </r>
  <r>
    <n v="1270"/>
    <n v="5255"/>
    <n v="0"/>
    <s v="Arcadia"/>
    <x v="81"/>
    <s v="21.43N, 76.62W"/>
    <n v="2058"/>
    <n v="2060"/>
    <n v="2"/>
    <x v="0"/>
    <x v="0"/>
  </r>
  <r>
    <n v="113"/>
    <n v="4563"/>
    <n v="0"/>
    <s v="Arcadia"/>
    <x v="81"/>
    <s v="21.43N, 76.62W"/>
    <n v="2058"/>
    <n v="2061"/>
    <n v="3"/>
    <x v="0"/>
    <x v="0"/>
  </r>
  <r>
    <n v="447"/>
    <n v="8791"/>
    <n v="0"/>
    <s v="Aeolis"/>
    <x v="9"/>
    <s v="11.90N, 119.49E"/>
    <n v="2050"/>
    <n v="2053"/>
    <n v="3"/>
    <x v="1"/>
    <x v="0"/>
  </r>
  <r>
    <n v="93"/>
    <n v="1526"/>
    <n v="1526"/>
    <s v="Phoenicis Lacus"/>
    <x v="55"/>
    <s v="9.63N, 121.52W"/>
    <n v="2065"/>
    <n v="2073"/>
    <n v="8"/>
    <x v="1"/>
    <x v="0"/>
  </r>
  <r>
    <n v="264"/>
    <n v="4076"/>
    <n v="0"/>
    <s v="Phoenicis Lacus"/>
    <x v="55"/>
    <s v="9.63N, 121.52W"/>
    <n v="2065"/>
    <n v="2072"/>
    <n v="7"/>
    <x v="1"/>
    <x v="0"/>
  </r>
  <r>
    <n v="524"/>
    <n v="4235"/>
    <n v="0"/>
    <s v="Thaumasia"/>
    <x v="17"/>
    <s v="63.27S, 66.46W"/>
    <n v="2058"/>
    <n v="2060"/>
    <n v="2"/>
    <x v="1"/>
    <x v="1"/>
  </r>
  <r>
    <n v="1270"/>
    <n v="2188"/>
    <n v="0"/>
    <s v="Phaethontis"/>
    <x v="66"/>
    <s v="44.90S, 130.80W"/>
    <n v="2050"/>
    <n v="2052"/>
    <n v="2"/>
    <x v="1"/>
    <x v="1"/>
  </r>
  <r>
    <n v="82"/>
    <n v="4731"/>
    <n v="4731"/>
    <s v="Syrtis Major"/>
    <x v="0"/>
    <s v="21.27N, 90.13E"/>
    <n v="2054"/>
    <n v="2060"/>
    <n v="6"/>
    <x v="0"/>
    <x v="0"/>
  </r>
  <r>
    <n v="117"/>
    <n v="7752"/>
    <n v="0"/>
    <s v="Tharsis"/>
    <x v="55"/>
    <s v="9.63N, 121.52W"/>
    <n v="2065"/>
    <n v="2068"/>
    <n v="3"/>
    <x v="0"/>
    <x v="0"/>
  </r>
  <r>
    <n v="17"/>
    <n v="20205"/>
    <n v="20205"/>
    <s v="Casius"/>
    <x v="28"/>
    <s v="64.61N, 131.25E"/>
    <n v="2064"/>
    <n v="2066"/>
    <n v="2"/>
    <x v="0"/>
    <x v="0"/>
  </r>
  <r>
    <n v="32"/>
    <n v="756"/>
    <n v="756"/>
    <s v="Syrtis Major"/>
    <x v="94"/>
    <s v="0.43S, 61.64E"/>
    <n v="2064"/>
    <n v="2066"/>
    <n v="2"/>
    <x v="0"/>
    <x v="1"/>
  </r>
  <r>
    <n v="791"/>
    <n v="2880"/>
    <n v="0"/>
    <s v="Coprates"/>
    <x v="16"/>
    <s v="23.79S, 56.97W"/>
    <n v="2054"/>
    <n v="2063"/>
    <n v="9"/>
    <x v="1"/>
    <x v="1"/>
  </r>
  <r>
    <n v="54"/>
    <n v="7512"/>
    <n v="7512"/>
    <s v="Syrtis Major"/>
    <x v="18"/>
    <s v="4.88N, 63.43E"/>
    <n v="2051"/>
    <n v="2058"/>
    <n v="7"/>
    <x v="0"/>
    <x v="0"/>
  </r>
  <r>
    <n v="50"/>
    <n v="15700"/>
    <n v="15700"/>
    <s v="Argyre"/>
    <x v="16"/>
    <s v="23.79S, 56.97W"/>
    <n v="2054"/>
    <n v="2060"/>
    <n v="6"/>
    <x v="1"/>
    <x v="1"/>
  </r>
  <r>
    <n v="113"/>
    <n v="5622"/>
    <n v="0"/>
    <s v="Arabia"/>
    <x v="69"/>
    <s v="3.33S, 27.57E"/>
    <n v="2065"/>
    <n v="2067"/>
    <n v="2"/>
    <x v="0"/>
    <x v="1"/>
  </r>
  <r>
    <n v="524"/>
    <n v="19313"/>
    <n v="0"/>
    <s v="Mare Australe"/>
    <x v="21"/>
    <s v="70.62S, 159.12W"/>
    <n v="2065"/>
    <n v="2067"/>
    <n v="2"/>
    <x v="1"/>
    <x v="1"/>
  </r>
  <r>
    <n v="20"/>
    <n v="84631"/>
    <n v="84631"/>
    <s v="Mare Boreum"/>
    <x v="60"/>
    <s v="56.07N, 79.63E"/>
    <n v="2069"/>
    <n v="2070"/>
    <n v="1"/>
    <x v="0"/>
    <x v="0"/>
  </r>
  <r>
    <n v="90"/>
    <n v="2739"/>
    <n v="2739"/>
    <s v="Phoenicis Lacus"/>
    <x v="52"/>
    <s v="13.98S, 98.57W"/>
    <n v="2063"/>
    <n v="2065"/>
    <n v="2"/>
    <x v="1"/>
    <x v="1"/>
  </r>
  <r>
    <n v="241"/>
    <n v="31157"/>
    <n v="0"/>
    <s v="Eridania"/>
    <x v="6"/>
    <s v="42.36S, 157.15E"/>
    <n v="2068"/>
    <n v="2072"/>
    <n v="4"/>
    <x v="1"/>
    <x v="1"/>
  </r>
  <r>
    <n v="30"/>
    <n v="8255"/>
    <n v="8255"/>
    <s v="Syrtis Major"/>
    <x v="18"/>
    <s v="4.88N, 63.43E"/>
    <n v="2051"/>
    <n v="2056"/>
    <n v="5"/>
    <x v="0"/>
    <x v="0"/>
  </r>
  <r>
    <n v="344"/>
    <n v="17000"/>
    <n v="0"/>
    <s v="Thaumasia"/>
    <x v="34"/>
    <s v="16.90S, 101.43W"/>
    <n v="2060"/>
    <n v="2062"/>
    <n v="2"/>
    <x v="1"/>
    <x v="1"/>
  </r>
  <r>
    <n v="264"/>
    <n v="629"/>
    <n v="0"/>
    <s v="Coprates"/>
    <x v="34"/>
    <s v="16.90S, 101.43W"/>
    <n v="2060"/>
    <n v="2065"/>
    <n v="5"/>
    <x v="1"/>
    <x v="1"/>
  </r>
  <r>
    <n v="344"/>
    <n v="629"/>
    <n v="0"/>
    <s v="Mare Australe"/>
    <x v="40"/>
    <s v="48.99S, 67.17E"/>
    <n v="2054"/>
    <n v="2056"/>
    <n v="2"/>
    <x v="1"/>
    <x v="1"/>
  </r>
  <r>
    <n v="41"/>
    <n v="883"/>
    <n v="883"/>
    <s v="Eridania"/>
    <x v="33"/>
    <s v="46.81S, 143.88E"/>
    <n v="2066"/>
    <n v="2073"/>
    <n v="7"/>
    <x v="1"/>
    <x v="1"/>
  </r>
  <r>
    <n v="221"/>
    <n v="8519"/>
    <n v="0"/>
    <s v="Phoenicis Lacus"/>
    <x v="55"/>
    <s v="9.63N, 121.52W"/>
    <n v="2065"/>
    <n v="2071"/>
    <n v="6"/>
    <x v="1"/>
    <x v="0"/>
  </r>
  <r>
    <n v="48"/>
    <n v="6618"/>
    <n v="6618"/>
    <s v="Casius"/>
    <x v="0"/>
    <s v="21.27N, 90.13E"/>
    <n v="2054"/>
    <n v="2055"/>
    <n v="1"/>
    <x v="0"/>
    <x v="0"/>
  </r>
  <r>
    <n v="109"/>
    <n v="31157"/>
    <n v="0"/>
    <s v="Eridania"/>
    <x v="33"/>
    <s v="46.81S, 143.88E"/>
    <n v="2066"/>
    <n v="2068"/>
    <n v="2"/>
    <x v="1"/>
    <x v="1"/>
  </r>
  <r>
    <n v="80"/>
    <n v="10313"/>
    <n v="10313"/>
    <s v="Hellas"/>
    <x v="53"/>
    <s v="28.90S, 98.55E"/>
    <n v="2073"/>
    <n v="2077"/>
    <n v="4"/>
    <x v="1"/>
    <x v="1"/>
  </r>
  <r>
    <n v="142"/>
    <n v="10654"/>
    <n v="0"/>
    <s v="Memnonia"/>
    <x v="87"/>
    <s v="4.04S, 171.74W"/>
    <n v="2068"/>
    <n v="2069"/>
    <n v="1"/>
    <x v="1"/>
    <x v="1"/>
  </r>
  <r>
    <n v="41"/>
    <n v="7512"/>
    <n v="7512"/>
    <s v="Mare Acidalium"/>
    <x v="1"/>
    <s v="27.30N, 17.48W"/>
    <n v="2065"/>
    <n v="2073"/>
    <n v="8"/>
    <x v="0"/>
    <x v="0"/>
  </r>
  <r>
    <n v="196"/>
    <n v="6205"/>
    <n v="0"/>
    <s v="Argyre"/>
    <x v="24"/>
    <s v="47.77S, 28.62W"/>
    <n v="2069"/>
    <n v="2071"/>
    <n v="2"/>
    <x v="1"/>
    <x v="1"/>
  </r>
  <r>
    <n v="65"/>
    <n v="2739"/>
    <n v="2739"/>
    <s v="Mare Acidalium"/>
    <x v="38"/>
    <s v="34.38N, 12.41E"/>
    <n v="2070"/>
    <n v="2071"/>
    <n v="1"/>
    <x v="0"/>
    <x v="0"/>
  </r>
  <r>
    <n v="103"/>
    <n v="1920"/>
    <n v="0"/>
    <s v="Eridania"/>
    <x v="33"/>
    <s v="46.81S, 143.88E"/>
    <n v="2066"/>
    <n v="2069"/>
    <n v="3"/>
    <x v="1"/>
    <x v="1"/>
  </r>
  <r>
    <n v="77"/>
    <n v="2324"/>
    <n v="2324"/>
    <s v="Cebrenia"/>
    <x v="78"/>
    <s v="60.72N, 122.46E"/>
    <n v="2052"/>
    <n v="2054"/>
    <n v="2"/>
    <x v="0"/>
    <x v="0"/>
  </r>
  <r>
    <n v="93"/>
    <n v="1920"/>
    <n v="1920"/>
    <s v="Ismenius Lacus"/>
    <x v="14"/>
    <s v="66.19N, 33.82E"/>
    <n v="2063"/>
    <n v="2070"/>
    <n v="7"/>
    <x v="0"/>
    <x v="0"/>
  </r>
  <r>
    <n v="181"/>
    <n v="9985"/>
    <n v="0"/>
    <s v="Sinus Sabaeus"/>
    <x v="61"/>
    <s v="17.63S, 13.01W"/>
    <n v="2054"/>
    <n v="2056"/>
    <n v="2"/>
    <x v="1"/>
    <x v="1"/>
  </r>
  <r>
    <n v="37"/>
    <n v="2054"/>
    <n v="2054"/>
    <s v="Aeolis"/>
    <x v="51"/>
    <s v="25.21S, 169.35E"/>
    <n v="2055"/>
    <n v="2058"/>
    <n v="3"/>
    <x v="1"/>
    <x v="1"/>
  </r>
  <r>
    <n v="7"/>
    <n v="35789"/>
    <n v="35789"/>
    <s v="Mare Australe"/>
    <x v="54"/>
    <s v="65.07S, 96.09W"/>
    <n v="2072"/>
    <n v="2077"/>
    <n v="5"/>
    <x v="1"/>
    <x v="1"/>
  </r>
  <r>
    <n v="12"/>
    <n v="10313"/>
    <n v="10313"/>
    <s v="Argyre"/>
    <x v="42"/>
    <s v="43.20S, 21.89W"/>
    <n v="2051"/>
    <n v="2054"/>
    <n v="3"/>
    <x v="1"/>
    <x v="1"/>
  </r>
  <r>
    <n v="157"/>
    <n v="3919"/>
    <n v="0"/>
    <s v="Hellas"/>
    <x v="25"/>
    <s v="48.64S, 67.03E"/>
    <n v="2067"/>
    <n v="2068"/>
    <n v="1"/>
    <x v="1"/>
    <x v="1"/>
  </r>
  <r>
    <n v="389"/>
    <n v="7279"/>
    <n v="0"/>
    <s v="Iapygia"/>
    <x v="18"/>
    <s v="4.88N, 63.43E"/>
    <n v="2051"/>
    <n v="2058"/>
    <n v="7"/>
    <x v="1"/>
    <x v="0"/>
  </r>
  <r>
    <n v="572"/>
    <n v="63326"/>
    <n v="0"/>
    <s v="Mare Boreum"/>
    <x v="31"/>
    <s v="66.67N, 93.37W"/>
    <n v="2059"/>
    <n v="2065"/>
    <n v="6"/>
    <x v="0"/>
    <x v="0"/>
  </r>
  <r>
    <n v="117"/>
    <n v="2880"/>
    <n v="0"/>
    <s v="Amenthes"/>
    <x v="59"/>
    <s v="24.45N, 112.91E"/>
    <n v="2060"/>
    <n v="2063"/>
    <n v="3"/>
    <x v="0"/>
    <x v="0"/>
  </r>
  <r>
    <n v="117"/>
    <n v="8519"/>
    <n v="0"/>
    <s v="Oxia Palus"/>
    <x v="67"/>
    <s v="18.71N, 17.14W"/>
    <n v="2053"/>
    <n v="2054"/>
    <n v="1"/>
    <x v="0"/>
    <x v="0"/>
  </r>
  <r>
    <n v="90"/>
    <n v="21171"/>
    <n v="21171"/>
    <s v="Mare Australe"/>
    <x v="75"/>
    <s v="48.97S, 86.32E"/>
    <n v="2070"/>
    <n v="2075"/>
    <n v="5"/>
    <x v="1"/>
    <x v="1"/>
  </r>
  <r>
    <n v="277"/>
    <n v="11771"/>
    <n v="0"/>
    <s v="Mare Boreum"/>
    <x v="14"/>
    <s v="66.19N, 33.82E"/>
    <n v="2063"/>
    <n v="2064"/>
    <n v="1"/>
    <x v="0"/>
    <x v="0"/>
  </r>
  <r>
    <n v="241"/>
    <n v="6205"/>
    <n v="0"/>
    <s v="Tharsis"/>
    <x v="55"/>
    <s v="9.63N, 121.52W"/>
    <n v="2065"/>
    <n v="2067"/>
    <n v="2"/>
    <x v="0"/>
    <x v="0"/>
  </r>
  <r>
    <n v="905"/>
    <n v="1788"/>
    <n v="0"/>
    <s v="Mare Boreum"/>
    <x v="29"/>
    <s v="75.84N, 122.24E"/>
    <n v="2071"/>
    <n v="2073"/>
    <n v="2"/>
    <x v="0"/>
    <x v="0"/>
  </r>
  <r>
    <n v="212"/>
    <n v="6205"/>
    <n v="0"/>
    <s v="Casius"/>
    <x v="86"/>
    <s v="53.00N, 129.64E"/>
    <n v="2069"/>
    <n v="2071"/>
    <n v="2"/>
    <x v="0"/>
    <x v="0"/>
  </r>
  <r>
    <n v="109"/>
    <n v="3919"/>
    <n v="0"/>
    <s v="Phoenicis Lacus"/>
    <x v="55"/>
    <s v="9.63N, 121.52W"/>
    <n v="2065"/>
    <n v="2069"/>
    <n v="4"/>
    <x v="1"/>
    <x v="0"/>
  </r>
  <r>
    <n v="188"/>
    <n v="3612"/>
    <n v="0"/>
    <s v="Sinus Sabaeus"/>
    <x v="11"/>
    <s v="5.89N, 39.91E"/>
    <n v="2053"/>
    <n v="2057"/>
    <n v="4"/>
    <x v="1"/>
    <x v="0"/>
  </r>
  <r>
    <n v="241"/>
    <n v="756"/>
    <n v="0"/>
    <s v="Phoenicis Lacus"/>
    <x v="44"/>
    <s v="39.82S, 96.42W"/>
    <n v="2059"/>
    <n v="2065"/>
    <n v="6"/>
    <x v="1"/>
    <x v="1"/>
  </r>
  <r>
    <n v="93"/>
    <n v="4076"/>
    <n v="4076"/>
    <s v="Amazonis"/>
    <x v="63"/>
    <s v="47.84N, 169.44E"/>
    <n v="2072"/>
    <n v="2077"/>
    <n v="5"/>
    <x v="0"/>
    <x v="0"/>
  </r>
  <r>
    <n v="34"/>
    <n v="3461"/>
    <n v="3461"/>
    <s v="Cebrenia"/>
    <x v="29"/>
    <s v="75.84N, 122.24E"/>
    <n v="2071"/>
    <n v="2075"/>
    <n v="4"/>
    <x v="0"/>
    <x v="0"/>
  </r>
  <r>
    <n v="292"/>
    <n v="13054"/>
    <n v="0"/>
    <s v="Phaethontis"/>
    <x v="92"/>
    <s v="51.58S, 161.55W"/>
    <n v="2054"/>
    <n v="2055"/>
    <n v="1"/>
    <x v="1"/>
    <x v="1"/>
  </r>
  <r>
    <n v="124"/>
    <n v="5436"/>
    <n v="0"/>
    <s v="Thaumasia"/>
    <x v="54"/>
    <s v="65.07S, 96.09W"/>
    <n v="2072"/>
    <n v="2074"/>
    <n v="2"/>
    <x v="1"/>
    <x v="1"/>
  </r>
  <r>
    <n v="152"/>
    <n v="1010"/>
    <n v="0"/>
    <s v="Amazonis"/>
    <x v="55"/>
    <s v="9.63N, 121.52W"/>
    <n v="2065"/>
    <n v="2072"/>
    <n v="7"/>
    <x v="0"/>
    <x v="0"/>
  </r>
  <r>
    <n v="631"/>
    <n v="1267"/>
    <n v="0"/>
    <s v="Memnonia"/>
    <x v="35"/>
    <s v="23.80S, 156.02W"/>
    <n v="2053"/>
    <n v="2056"/>
    <n v="3"/>
    <x v="1"/>
    <x v="1"/>
  </r>
  <r>
    <n v="103"/>
    <n v="3461"/>
    <n v="0"/>
    <s v="Iapygia"/>
    <x v="11"/>
    <s v="5.89N, 39.91E"/>
    <n v="2053"/>
    <n v="2056"/>
    <n v="3"/>
    <x v="1"/>
    <x v="0"/>
  </r>
  <r>
    <n v="212"/>
    <n v="13054"/>
    <n v="0"/>
    <s v="Mare Australe"/>
    <x v="17"/>
    <s v="63.27S, 66.46W"/>
    <n v="2058"/>
    <n v="2062"/>
    <n v="4"/>
    <x v="1"/>
    <x v="1"/>
  </r>
  <r>
    <n v="80"/>
    <n v="17718"/>
    <n v="17718"/>
    <s v="Noachis"/>
    <x v="30"/>
    <s v="51.10S, 71.36E"/>
    <n v="2056"/>
    <n v="2058"/>
    <n v="2"/>
    <x v="1"/>
    <x v="1"/>
  </r>
  <r>
    <n v="43"/>
    <n v="5255"/>
    <n v="5255"/>
    <s v="Mare Boreum"/>
    <x v="28"/>
    <s v="64.61N, 131.25E"/>
    <n v="2064"/>
    <n v="2067"/>
    <n v="3"/>
    <x v="0"/>
    <x v="0"/>
  </r>
  <r>
    <n v="196"/>
    <n v="883"/>
    <n v="0"/>
    <s v="Cebrenia"/>
    <x v="19"/>
    <s v="37.14N, 148.66E"/>
    <n v="2066"/>
    <n v="2071"/>
    <n v="5"/>
    <x v="0"/>
    <x v="0"/>
  </r>
  <r>
    <n v="117"/>
    <n v="10313"/>
    <n v="0"/>
    <s v="Margaritifer Sinus"/>
    <x v="98"/>
    <s v="30.54S, 24.75W"/>
    <n v="2066"/>
    <n v="2068"/>
    <n v="2"/>
    <x v="1"/>
    <x v="1"/>
  </r>
  <r>
    <n v="96"/>
    <n v="2188"/>
    <n v="2188"/>
    <s v="Thaumasia"/>
    <x v="44"/>
    <s v="39.82S, 96.42W"/>
    <n v="2059"/>
    <n v="2061"/>
    <n v="2"/>
    <x v="1"/>
    <x v="1"/>
  </r>
  <r>
    <n v="27"/>
    <n v="1656"/>
    <n v="1656"/>
    <s v="Mare Boreum"/>
    <x v="77"/>
    <s v="79.27N, 111.64W"/>
    <n v="2062"/>
    <n v="2066"/>
    <n v="4"/>
    <x v="0"/>
    <x v="0"/>
  </r>
  <r>
    <n v="39"/>
    <n v="5076"/>
    <n v="5076"/>
    <s v="Coprates"/>
    <x v="20"/>
    <s v="35.35S, 72.67W"/>
    <n v="2067"/>
    <n v="2073"/>
    <n v="6"/>
    <x v="1"/>
    <x v="1"/>
  </r>
  <r>
    <n v="100"/>
    <n v="8519"/>
    <n v="8519"/>
    <s v="Argyre"/>
    <x v="48"/>
    <s v="69.31S, 68.72W"/>
    <n v="2071"/>
    <n v="2072"/>
    <n v="1"/>
    <x v="1"/>
    <x v="1"/>
  </r>
  <r>
    <n v="7"/>
    <n v="9366"/>
    <n v="9366"/>
    <s v="Arcadia"/>
    <x v="77"/>
    <s v="79.27N, 111.64W"/>
    <n v="2062"/>
    <n v="2062"/>
    <n v="0"/>
    <x v="0"/>
    <x v="0"/>
  </r>
  <r>
    <n v="416"/>
    <n v="2599"/>
    <n v="0"/>
    <s v="Phoenicis Lacus"/>
    <x v="44"/>
    <s v="39.82S, 96.42W"/>
    <n v="2059"/>
    <n v="2067"/>
    <n v="8"/>
    <x v="1"/>
    <x v="1"/>
  </r>
  <r>
    <n v="17"/>
    <n v="21171"/>
    <n v="21171"/>
    <s v="Mare Australe"/>
    <x v="54"/>
    <s v="65.07S, 96.09W"/>
    <n v="2072"/>
    <n v="2075"/>
    <n v="3"/>
    <x v="1"/>
    <x v="1"/>
  </r>
  <r>
    <n v="1270"/>
    <n v="6205"/>
    <n v="0"/>
    <s v="Cebrenia"/>
    <x v="19"/>
    <s v="37.14N, 148.66E"/>
    <n v="2066"/>
    <n v="2073"/>
    <n v="7"/>
    <x v="0"/>
    <x v="0"/>
  </r>
  <r>
    <n v="482"/>
    <n v="3022"/>
    <n v="0"/>
    <s v="Cebrenia"/>
    <x v="23"/>
    <s v="17.54N, 149.60E"/>
    <n v="2067"/>
    <n v="2072"/>
    <n v="5"/>
    <x v="0"/>
    <x v="0"/>
  </r>
  <r>
    <n v="32"/>
    <n v="15700"/>
    <n v="15700"/>
    <s v="Thaumasia"/>
    <x v="44"/>
    <s v="39.82S, 96.42W"/>
    <n v="2059"/>
    <n v="2060"/>
    <n v="1"/>
    <x v="1"/>
    <x v="1"/>
  </r>
  <r>
    <n v="88"/>
    <n v="13527"/>
    <n v="13527"/>
    <s v="Arcadia"/>
    <x v="77"/>
    <s v="79.27N, 111.64W"/>
    <n v="2062"/>
    <n v="2067"/>
    <n v="5"/>
    <x v="0"/>
    <x v="0"/>
  </r>
  <r>
    <n v="292"/>
    <n v="3461"/>
    <n v="0"/>
    <s v="Elysium"/>
    <x v="8"/>
    <s v="18.24N, 120.68E"/>
    <n v="2073"/>
    <n v="2074"/>
    <n v="1"/>
    <x v="0"/>
    <x v="0"/>
  </r>
  <r>
    <n v="41"/>
    <n v="5436"/>
    <n v="5436"/>
    <s v="Mare Tyrrhenum"/>
    <x v="9"/>
    <s v="11.90N, 119.49E"/>
    <n v="2050"/>
    <n v="2055"/>
    <n v="5"/>
    <x v="1"/>
    <x v="0"/>
  </r>
  <r>
    <n v="169"/>
    <n v="17000"/>
    <n v="0"/>
    <s v="Eridania"/>
    <x v="83"/>
    <s v="32.13S, 131.87E"/>
    <n v="2053"/>
    <n v="2055"/>
    <n v="2"/>
    <x v="1"/>
    <x v="1"/>
  </r>
  <r>
    <n v="63"/>
    <n v="4902"/>
    <n v="4902"/>
    <s v="Mare Tyrrhenum"/>
    <x v="53"/>
    <s v="28.90S, 98.55E"/>
    <n v="2073"/>
    <n v="2077"/>
    <n v="4"/>
    <x v="1"/>
    <x v="1"/>
  </r>
  <r>
    <n v="67"/>
    <n v="9985"/>
    <n v="9985"/>
    <s v="Elysium"/>
    <x v="39"/>
    <s v="22.61N, 142.82E"/>
    <n v="2064"/>
    <n v="2065"/>
    <n v="1"/>
    <x v="0"/>
    <x v="0"/>
  </r>
  <r>
    <n v="65"/>
    <n v="4076"/>
    <n v="4076"/>
    <s v="Hellas"/>
    <x v="2"/>
    <s v="74.62S, 100.08E"/>
    <n v="2054"/>
    <n v="2061"/>
    <n v="7"/>
    <x v="1"/>
    <x v="1"/>
  </r>
  <r>
    <n v="252"/>
    <n v="6006"/>
    <n v="0"/>
    <s v="Oxia Palus"/>
    <x v="1"/>
    <s v="27.30N, 17.48W"/>
    <n v="2065"/>
    <n v="2066"/>
    <n v="1"/>
    <x v="0"/>
    <x v="0"/>
  </r>
  <r>
    <n v="50"/>
    <n v="6205"/>
    <n v="6205"/>
    <s v="Mare Boreum"/>
    <x v="27"/>
    <s v="69.41N, 168.67E"/>
    <n v="2069"/>
    <n v="2075"/>
    <n v="6"/>
    <x v="0"/>
    <x v="0"/>
  </r>
  <r>
    <n v="181"/>
    <n v="1010"/>
    <n v="0"/>
    <s v="Amenthes"/>
    <x v="47"/>
    <s v="6.43S, 95.96E"/>
    <n v="2070"/>
    <n v="2073"/>
    <n v="3"/>
    <x v="0"/>
    <x v="1"/>
  </r>
  <r>
    <n v="77"/>
    <n v="5436"/>
    <n v="5436"/>
    <s v="Elysium"/>
    <x v="23"/>
    <s v="17.54N, 149.60E"/>
    <n v="2067"/>
    <n v="2068"/>
    <n v="1"/>
    <x v="0"/>
    <x v="0"/>
  </r>
  <r>
    <n v="72"/>
    <n v="33322"/>
    <n v="33322"/>
    <s v="Argyre"/>
    <x v="16"/>
    <s v="23.79S, 56.97W"/>
    <n v="2054"/>
    <n v="2062"/>
    <n v="8"/>
    <x v="1"/>
    <x v="1"/>
  </r>
  <r>
    <n v="277"/>
    <n v="12605"/>
    <n v="0"/>
    <s v="Eridania"/>
    <x v="33"/>
    <s v="46.81S, 143.88E"/>
    <n v="2066"/>
    <n v="2072"/>
    <n v="6"/>
    <x v="1"/>
    <x v="1"/>
  </r>
  <r>
    <n v="264"/>
    <n v="6409"/>
    <n v="0"/>
    <s v="Arabia"/>
    <x v="61"/>
    <s v="17.63S, 13.01W"/>
    <n v="2054"/>
    <n v="2056"/>
    <n v="2"/>
    <x v="0"/>
    <x v="1"/>
  </r>
  <r>
    <n v="72"/>
    <n v="883"/>
    <n v="883"/>
    <s v="Argyre"/>
    <x v="24"/>
    <s v="47.77S, 28.62W"/>
    <n v="2069"/>
    <n v="2072"/>
    <n v="3"/>
    <x v="1"/>
    <x v="1"/>
  </r>
  <r>
    <n v="1270"/>
    <n v="17000"/>
    <n v="0"/>
    <s v="Argyre"/>
    <x v="20"/>
    <s v="35.35S, 72.67W"/>
    <n v="2067"/>
    <n v="2071"/>
    <n v="4"/>
    <x v="1"/>
    <x v="1"/>
  </r>
  <r>
    <n v="142"/>
    <n v="13527"/>
    <n v="0"/>
    <s v="Arcadia"/>
    <x v="81"/>
    <s v="21.43N, 76.62W"/>
    <n v="2058"/>
    <n v="2060"/>
    <n v="2"/>
    <x v="0"/>
    <x v="0"/>
  </r>
  <r>
    <n v="54"/>
    <n v="2880"/>
    <n v="2880"/>
    <s v="Argyre"/>
    <x v="24"/>
    <s v="47.77S, 28.62W"/>
    <n v="2069"/>
    <n v="2071"/>
    <n v="2"/>
    <x v="1"/>
    <x v="1"/>
  </r>
  <r>
    <n v="34"/>
    <n v="3461"/>
    <n v="3461"/>
    <s v="Thaumasia"/>
    <x v="20"/>
    <s v="35.35S, 72.67W"/>
    <n v="2067"/>
    <n v="2067"/>
    <n v="0"/>
    <x v="1"/>
    <x v="1"/>
  </r>
  <r>
    <n v="447"/>
    <n v="9366"/>
    <n v="0"/>
    <s v="Phaethontis"/>
    <x v="66"/>
    <s v="44.90S, 130.80W"/>
    <n v="2050"/>
    <n v="2052"/>
    <n v="2"/>
    <x v="1"/>
    <x v="1"/>
  </r>
  <r>
    <n v="188"/>
    <n v="7512"/>
    <n v="0"/>
    <s v="Iapygia"/>
    <x v="18"/>
    <s v="4.88N, 63.43E"/>
    <n v="2051"/>
    <n v="2053"/>
    <n v="2"/>
    <x v="1"/>
    <x v="0"/>
  </r>
  <r>
    <n v="75"/>
    <n v="6832"/>
    <n v="6832"/>
    <s v="Argyre"/>
    <x v="64"/>
    <s v="34.44S, 25.42W"/>
    <n v="2071"/>
    <n v="2073"/>
    <n v="2"/>
    <x v="1"/>
    <x v="1"/>
  </r>
  <r>
    <n v="50"/>
    <n v="10313"/>
    <n v="10313"/>
    <s v="Mare Boreum"/>
    <x v="27"/>
    <s v="69.41N, 168.67E"/>
    <n v="2069"/>
    <n v="2075"/>
    <n v="6"/>
    <x v="0"/>
    <x v="0"/>
  </r>
  <r>
    <n v="50"/>
    <n v="1656"/>
    <n v="1656"/>
    <s v="Phoenicis Lacus"/>
    <x v="34"/>
    <s v="16.90S, 101.43W"/>
    <n v="2060"/>
    <n v="2061"/>
    <n v="1"/>
    <x v="1"/>
    <x v="1"/>
  </r>
  <r>
    <n v="57"/>
    <n v="1010"/>
    <n v="1010"/>
    <s v="Phoenicis Lacus"/>
    <x v="37"/>
    <s v="33.88S, 148.04W"/>
    <n v="2058"/>
    <n v="2060"/>
    <n v="2"/>
    <x v="1"/>
    <x v="1"/>
  </r>
  <r>
    <n v="791"/>
    <n v="4563"/>
    <n v="0"/>
    <s v="Amenthes"/>
    <x v="59"/>
    <s v="24.45N, 112.91E"/>
    <n v="2060"/>
    <n v="2064"/>
    <n v="4"/>
    <x v="0"/>
    <x v="0"/>
  </r>
  <r>
    <n v="93"/>
    <n v="1396"/>
    <n v="1396"/>
    <s v="Argyre"/>
    <x v="98"/>
    <s v="30.54S, 24.75W"/>
    <n v="2066"/>
    <n v="2069"/>
    <n v="3"/>
    <x v="1"/>
    <x v="1"/>
  </r>
  <r>
    <n v="344"/>
    <n v="17718"/>
    <n v="0"/>
    <s v="Thaumasia"/>
    <x v="44"/>
    <s v="39.82S, 96.42W"/>
    <n v="2059"/>
    <n v="2065"/>
    <n v="6"/>
    <x v="1"/>
    <x v="1"/>
  </r>
  <r>
    <n v="24"/>
    <n v="1396"/>
    <n v="1396"/>
    <s v="Mare Australe"/>
    <x v="84"/>
    <s v="58.80S, 113.46W"/>
    <n v="2065"/>
    <n v="2067"/>
    <n v="2"/>
    <x v="1"/>
    <x v="1"/>
  </r>
  <r>
    <n v="572"/>
    <n v="3612"/>
    <n v="0"/>
    <s v="Sinus Sabaeus"/>
    <x v="18"/>
    <s v="4.88N, 63.43E"/>
    <n v="2051"/>
    <n v="2060"/>
    <n v="9"/>
    <x v="1"/>
    <x v="0"/>
  </r>
  <r>
    <n v="25"/>
    <n v="22220"/>
    <n v="22220"/>
    <s v="Argyre"/>
    <x v="62"/>
    <s v="59.42S, 15.97W"/>
    <n v="2055"/>
    <n v="2057"/>
    <n v="2"/>
    <x v="1"/>
    <x v="1"/>
  </r>
  <r>
    <n v="93"/>
    <n v="6006"/>
    <n v="6006"/>
    <s v="Tharsis"/>
    <x v="55"/>
    <s v="9.63N, 121.52W"/>
    <n v="2065"/>
    <n v="2073"/>
    <n v="8"/>
    <x v="0"/>
    <x v="0"/>
  </r>
  <r>
    <n v="124"/>
    <n v="2880"/>
    <n v="0"/>
    <s v="Iapygia"/>
    <x v="40"/>
    <s v="48.99S, 67.17E"/>
    <n v="2054"/>
    <n v="2056"/>
    <n v="2"/>
    <x v="1"/>
    <x v="1"/>
  </r>
  <r>
    <n v="36"/>
    <n v="4902"/>
    <n v="4902"/>
    <s v="Mare Acidalium"/>
    <x v="38"/>
    <s v="34.38N, 12.41E"/>
    <n v="2070"/>
    <n v="2071"/>
    <n v="1"/>
    <x v="0"/>
    <x v="0"/>
  </r>
  <r>
    <n v="32"/>
    <n v="56210"/>
    <n v="56210"/>
    <s v="Mare Boreum"/>
    <x v="28"/>
    <s v="64.61N, 131.25E"/>
    <n v="2064"/>
    <n v="2066"/>
    <n v="2"/>
    <x v="0"/>
    <x v="0"/>
  </r>
  <r>
    <n v="77"/>
    <n v="7052"/>
    <n v="7052"/>
    <s v="Thaumasia"/>
    <x v="16"/>
    <s v="23.79S, 56.97W"/>
    <n v="2054"/>
    <n v="2059"/>
    <n v="5"/>
    <x v="1"/>
    <x v="1"/>
  </r>
  <r>
    <n v="307"/>
    <n v="629"/>
    <n v="0"/>
    <s v="Casius"/>
    <x v="0"/>
    <s v="21.27N, 90.13E"/>
    <n v="2054"/>
    <n v="2056"/>
    <n v="2"/>
    <x v="0"/>
    <x v="0"/>
  </r>
  <r>
    <n v="96"/>
    <n v="2599"/>
    <n v="2599"/>
    <s v="Memnonia"/>
    <x v="91"/>
    <s v="2.95N, 160.52W"/>
    <n v="2073"/>
    <n v="2074"/>
    <n v="1"/>
    <x v="1"/>
    <x v="0"/>
  </r>
  <r>
    <n v="277"/>
    <n v="7052"/>
    <n v="0"/>
    <s v="Elysium"/>
    <x v="23"/>
    <s v="17.54N, 149.60E"/>
    <n v="2067"/>
    <n v="2071"/>
    <n v="4"/>
    <x v="0"/>
    <x v="0"/>
  </r>
  <r>
    <n v="221"/>
    <n v="41937"/>
    <n v="0"/>
    <s v="Phaethontis"/>
    <x v="10"/>
    <s v="59.92S, 179.01W"/>
    <n v="2062"/>
    <n v="2065"/>
    <n v="3"/>
    <x v="1"/>
    <x v="1"/>
  </r>
  <r>
    <n v="128"/>
    <n v="50510"/>
    <n v="0"/>
    <s v="Thaumasia"/>
    <x v="84"/>
    <s v="58.80S, 113.46W"/>
    <n v="2065"/>
    <n v="2067"/>
    <n v="2"/>
    <x v="1"/>
    <x v="1"/>
  </r>
  <r>
    <n v="212"/>
    <n v="629"/>
    <n v="0"/>
    <s v="Syrtis Major"/>
    <x v="18"/>
    <s v="4.88N, 63.43E"/>
    <n v="2051"/>
    <n v="2060"/>
    <n v="9"/>
    <x v="0"/>
    <x v="0"/>
  </r>
  <r>
    <n v="80"/>
    <n v="1788"/>
    <n v="1788"/>
    <s v="Cebrenia"/>
    <x v="23"/>
    <s v="17.54N, 149.60E"/>
    <n v="2067"/>
    <n v="2070"/>
    <n v="3"/>
    <x v="0"/>
    <x v="0"/>
  </r>
  <r>
    <n v="389"/>
    <n v="6006"/>
    <n v="0"/>
    <s v="Mare Australe"/>
    <x v="72"/>
    <s v="65.99S, 161.89W"/>
    <n v="2072"/>
    <n v="2074"/>
    <n v="2"/>
    <x v="1"/>
    <x v="1"/>
  </r>
  <r>
    <n v="43"/>
    <n v="8255"/>
    <n v="8255"/>
    <s v="Mare Australe"/>
    <x v="2"/>
    <s v="74.62S, 100.08E"/>
    <n v="2054"/>
    <n v="2057"/>
    <n v="3"/>
    <x v="1"/>
    <x v="1"/>
  </r>
  <r>
    <n v="96"/>
    <n v="1920"/>
    <n v="1920"/>
    <s v="Phaethontis"/>
    <x v="37"/>
    <s v="33.88S, 148.04W"/>
    <n v="2058"/>
    <n v="2060"/>
    <n v="2"/>
    <x v="1"/>
    <x v="1"/>
  </r>
  <r>
    <n v="181"/>
    <n v="14551"/>
    <n v="0"/>
    <s v="Cebrenia"/>
    <x v="86"/>
    <s v="53.00N, 129.64E"/>
    <n v="2069"/>
    <n v="2070"/>
    <n v="1"/>
    <x v="0"/>
    <x v="0"/>
  </r>
  <r>
    <n v="791"/>
    <n v="14025"/>
    <n v="0"/>
    <s v="Coprates"/>
    <x v="20"/>
    <s v="35.35S, 72.67W"/>
    <n v="2067"/>
    <n v="2075"/>
    <n v="8"/>
    <x v="1"/>
    <x v="1"/>
  </r>
  <r>
    <n v="175"/>
    <n v="1526"/>
    <n v="0"/>
    <s v="Mare Boreum"/>
    <x v="63"/>
    <s v="47.84N, 169.44E"/>
    <n v="2072"/>
    <n v="2080"/>
    <n v="8"/>
    <x v="0"/>
    <x v="0"/>
  </r>
  <r>
    <n v="34"/>
    <n v="12605"/>
    <n v="12605"/>
    <s v="Diacria"/>
    <x v="27"/>
    <s v="69.41N, 168.67E"/>
    <n v="2069"/>
    <n v="2074"/>
    <n v="5"/>
    <x v="0"/>
    <x v="0"/>
  </r>
  <r>
    <n v="50"/>
    <n v="72463"/>
    <n v="72463"/>
    <s v="Mare Australe"/>
    <x v="54"/>
    <s v="65.07S, 96.09W"/>
    <n v="2072"/>
    <n v="2075"/>
    <n v="3"/>
    <x v="1"/>
    <x v="1"/>
  </r>
  <r>
    <n v="36"/>
    <n v="5076"/>
    <n v="5076"/>
    <s v="Argyre"/>
    <x v="32"/>
    <s v="56.96S, 5.44W"/>
    <n v="2068"/>
    <n v="2070"/>
    <n v="2"/>
    <x v="1"/>
    <x v="1"/>
  </r>
  <r>
    <n v="93"/>
    <n v="4235"/>
    <n v="4235"/>
    <s v="Syrtis Major"/>
    <x v="47"/>
    <s v="6.43S, 95.96E"/>
    <n v="2070"/>
    <n v="2072"/>
    <n v="2"/>
    <x v="0"/>
    <x v="1"/>
  </r>
  <r>
    <n v="67"/>
    <n v="84631"/>
    <n v="84631"/>
    <s v="Ismenius Lacus"/>
    <x v="14"/>
    <s v="66.19N, 33.82E"/>
    <n v="2063"/>
    <n v="2069"/>
    <n v="6"/>
    <x v="0"/>
    <x v="0"/>
  </r>
  <r>
    <n v="212"/>
    <n v="3022"/>
    <n v="0"/>
    <s v="Mare Australe"/>
    <x v="13"/>
    <s v="68.17S, 21.83W"/>
    <n v="2069"/>
    <n v="2071"/>
    <n v="2"/>
    <x v="1"/>
    <x v="1"/>
  </r>
  <r>
    <n v="133"/>
    <n v="4731"/>
    <n v="0"/>
    <s v="Casius"/>
    <x v="0"/>
    <s v="21.27N, 90.13E"/>
    <n v="2054"/>
    <n v="2057"/>
    <n v="3"/>
    <x v="0"/>
    <x v="0"/>
  </r>
  <r>
    <n v="36"/>
    <n v="5622"/>
    <n v="5622"/>
    <s v="Argyre"/>
    <x v="13"/>
    <s v="68.17S, 21.83W"/>
    <n v="2069"/>
    <n v="2072"/>
    <n v="3"/>
    <x v="1"/>
    <x v="1"/>
  </r>
  <r>
    <n v="133"/>
    <n v="10313"/>
    <n v="0"/>
    <s v="Mare Tyrrhenum"/>
    <x v="53"/>
    <s v="28.90S, 98.55E"/>
    <n v="2073"/>
    <n v="2077"/>
    <n v="4"/>
    <x v="1"/>
    <x v="1"/>
  </r>
  <r>
    <n v="181"/>
    <n v="13527"/>
    <n v="0"/>
    <s v="Arabia"/>
    <x v="38"/>
    <s v="34.38N, 12.41E"/>
    <n v="2070"/>
    <n v="2072"/>
    <n v="2"/>
    <x v="0"/>
    <x v="0"/>
  </r>
  <r>
    <n v="212"/>
    <n v="50510"/>
    <n v="0"/>
    <s v="Mare Acidalium"/>
    <x v="88"/>
    <s v="80.24N, 27.18W"/>
    <n v="2069"/>
    <n v="2070"/>
    <n v="1"/>
    <x v="0"/>
    <x v="0"/>
  </r>
  <r>
    <n v="63"/>
    <n v="2461"/>
    <n v="2461"/>
    <s v="Hellas"/>
    <x v="2"/>
    <s v="74.62S, 100.08E"/>
    <n v="2054"/>
    <n v="2056"/>
    <n v="2"/>
    <x v="1"/>
    <x v="1"/>
  </r>
  <r>
    <n v="29"/>
    <n v="15109"/>
    <n v="15109"/>
    <s v="Hellas"/>
    <x v="45"/>
    <s v="43.21S, 109.99E"/>
    <n v="2071"/>
    <n v="2073"/>
    <n v="2"/>
    <x v="1"/>
    <x v="1"/>
  </r>
  <r>
    <n v="344"/>
    <n v="2599"/>
    <n v="0"/>
    <s v="Coprates"/>
    <x v="20"/>
    <s v="35.35S, 72.67W"/>
    <n v="2067"/>
    <n v="2071"/>
    <n v="4"/>
    <x v="1"/>
    <x v="1"/>
  </r>
  <r>
    <n v="212"/>
    <n v="3612"/>
    <n v="0"/>
    <s v="Coprates"/>
    <x v="41"/>
    <s v="8.80N, 79.73W"/>
    <n v="2067"/>
    <n v="2068"/>
    <n v="1"/>
    <x v="1"/>
    <x v="0"/>
  </r>
  <r>
    <n v="25"/>
    <n v="20205"/>
    <n v="20205"/>
    <s v="Eridania"/>
    <x v="33"/>
    <s v="46.81S, 143.88E"/>
    <n v="2066"/>
    <n v="2067"/>
    <n v="1"/>
    <x v="1"/>
    <x v="1"/>
  </r>
  <r>
    <n v="54"/>
    <n v="3919"/>
    <n v="3919"/>
    <s v="Amenthes"/>
    <x v="9"/>
    <s v="11.90N, 119.49E"/>
    <n v="2050"/>
    <n v="2055"/>
    <n v="5"/>
    <x v="0"/>
    <x v="0"/>
  </r>
  <r>
    <n v="120"/>
    <n v="9670"/>
    <n v="0"/>
    <s v="Mare Australe"/>
    <x v="13"/>
    <s v="68.17S, 21.83W"/>
    <n v="2069"/>
    <n v="2070"/>
    <n v="1"/>
    <x v="1"/>
    <x v="1"/>
  </r>
  <r>
    <n v="72"/>
    <n v="756"/>
    <n v="756"/>
    <s v="Mare Boreum"/>
    <x v="28"/>
    <s v="64.61N, 131.25E"/>
    <n v="2064"/>
    <n v="2066"/>
    <n v="2"/>
    <x v="0"/>
    <x v="0"/>
  </r>
  <r>
    <n v="447"/>
    <n v="4076"/>
    <n v="0"/>
    <s v="Mare Boreum"/>
    <x v="29"/>
    <s v="75.84N, 122.24E"/>
    <n v="2071"/>
    <n v="2074"/>
    <n v="3"/>
    <x v="0"/>
    <x v="0"/>
  </r>
  <r>
    <n v="32"/>
    <n v="63326"/>
    <n v="63326"/>
    <s v="Noachis"/>
    <x v="30"/>
    <s v="51.10S, 71.36E"/>
    <n v="2056"/>
    <n v="2059"/>
    <n v="3"/>
    <x v="1"/>
    <x v="1"/>
  </r>
  <r>
    <n v="15"/>
    <n v="1920"/>
    <n v="1920"/>
    <s v="Phaethontis"/>
    <x v="66"/>
    <s v="44.90S, 130.80W"/>
    <n v="2050"/>
    <n v="2052"/>
    <n v="2"/>
    <x v="1"/>
    <x v="1"/>
  </r>
  <r>
    <n v="67"/>
    <n v="7512"/>
    <n v="7512"/>
    <s v="Amenthes"/>
    <x v="9"/>
    <s v="11.90N, 119.49E"/>
    <n v="2050"/>
    <n v="2056"/>
    <n v="6"/>
    <x v="0"/>
    <x v="0"/>
  </r>
  <r>
    <n v="128"/>
    <n v="1138"/>
    <n v="0"/>
    <s v="Phaethontis"/>
    <x v="50"/>
    <s v="29.49S, 118.42W"/>
    <n v="2071"/>
    <n v="2074"/>
    <n v="3"/>
    <x v="1"/>
    <x v="1"/>
  </r>
  <r>
    <n v="292"/>
    <n v="3612"/>
    <n v="0"/>
    <s v="Argyre"/>
    <x v="98"/>
    <s v="30.54S, 24.75W"/>
    <n v="2066"/>
    <n v="2068"/>
    <n v="2"/>
    <x v="1"/>
    <x v="1"/>
  </r>
  <r>
    <n v="20"/>
    <n v="33322"/>
    <n v="33322"/>
    <s v="Hellas"/>
    <x v="58"/>
    <s v="54.72S, 108.92E"/>
    <n v="2066"/>
    <n v="2067"/>
    <n v="1"/>
    <x v="1"/>
    <x v="1"/>
  </r>
  <r>
    <n v="447"/>
    <n v="1396"/>
    <n v="0"/>
    <s v="Mare Acidalium"/>
    <x v="38"/>
    <s v="34.38N, 12.41E"/>
    <n v="2070"/>
    <n v="2072"/>
    <n v="2"/>
    <x v="0"/>
    <x v="0"/>
  </r>
  <r>
    <n v="292"/>
    <n v="2324"/>
    <n v="0"/>
    <s v="Coprates"/>
    <x v="100"/>
    <s v="24.07S, 46.44W"/>
    <n v="2069"/>
    <n v="2071"/>
    <n v="2"/>
    <x v="1"/>
    <x v="1"/>
  </r>
  <r>
    <n v="15"/>
    <n v="15700"/>
    <n v="15700"/>
    <s v="Mare Australe"/>
    <x v="2"/>
    <s v="74.62S, 100.08E"/>
    <n v="2054"/>
    <n v="2060"/>
    <n v="6"/>
    <x v="1"/>
    <x v="1"/>
  </r>
  <r>
    <n v="204"/>
    <n v="8000"/>
    <n v="0"/>
    <s v="Coprates"/>
    <x v="41"/>
    <s v="8.80N, 79.73W"/>
    <n v="2067"/>
    <n v="2070"/>
    <n v="3"/>
    <x v="1"/>
    <x v="0"/>
  </r>
  <r>
    <n v="344"/>
    <n v="2739"/>
    <n v="0"/>
    <s v="Mare Australe"/>
    <x v="17"/>
    <s v="63.27S, 66.46W"/>
    <n v="2058"/>
    <n v="2062"/>
    <n v="4"/>
    <x v="1"/>
    <x v="1"/>
  </r>
  <r>
    <n v="188"/>
    <n v="3919"/>
    <n v="0"/>
    <s v="Amenthes"/>
    <x v="23"/>
    <s v="17.54N, 149.60E"/>
    <n v="2067"/>
    <n v="2074"/>
    <n v="7"/>
    <x v="0"/>
    <x v="0"/>
  </r>
  <r>
    <n v="75"/>
    <n v="1920"/>
    <n v="1920"/>
    <s v="Margaritifer Sinus"/>
    <x v="43"/>
    <s v="3.05S, 8.90W"/>
    <n v="2067"/>
    <n v="2069"/>
    <n v="2"/>
    <x v="1"/>
    <x v="1"/>
  </r>
  <r>
    <n v="88"/>
    <n v="5812"/>
    <n v="5812"/>
    <s v="Eridania"/>
    <x v="83"/>
    <s v="32.13S, 131.87E"/>
    <n v="2053"/>
    <n v="2056"/>
    <n v="3"/>
    <x v="1"/>
    <x v="1"/>
  </r>
  <r>
    <n v="221"/>
    <n v="5436"/>
    <n v="0"/>
    <s v="Phaethontis"/>
    <x v="71"/>
    <s v="61.39S, 157.42W"/>
    <n v="2070"/>
    <n v="2073"/>
    <n v="3"/>
    <x v="1"/>
    <x v="1"/>
  </r>
  <r>
    <n v="75"/>
    <n v="1788"/>
    <n v="1788"/>
    <s v="Margaritifer Sinus"/>
    <x v="16"/>
    <s v="23.79S, 56.97W"/>
    <n v="2054"/>
    <n v="2056"/>
    <n v="2"/>
    <x v="1"/>
    <x v="1"/>
  </r>
  <r>
    <n v="113"/>
    <n v="3461"/>
    <n v="0"/>
    <s v="Argyre"/>
    <x v="98"/>
    <s v="30.54S, 24.75W"/>
    <n v="2066"/>
    <n v="2069"/>
    <n v="3"/>
    <x v="1"/>
    <x v="1"/>
  </r>
  <r>
    <n v="88"/>
    <n v="14551"/>
    <n v="14551"/>
    <s v="Argyre"/>
    <x v="15"/>
    <s v="50.59S, 47.85W"/>
    <n v="2064"/>
    <n v="2066"/>
    <n v="2"/>
    <x v="1"/>
    <x v="1"/>
  </r>
  <r>
    <n v="93"/>
    <n v="5436"/>
    <n v="5436"/>
    <s v="Argyre"/>
    <x v="16"/>
    <s v="23.79S, 56.97W"/>
    <n v="2054"/>
    <n v="2061"/>
    <n v="7"/>
    <x v="1"/>
    <x v="1"/>
  </r>
  <r>
    <n v="103"/>
    <n v="7052"/>
    <n v="0"/>
    <s v="Phoenicis Lacus"/>
    <x v="34"/>
    <s v="16.90S, 101.43W"/>
    <n v="2060"/>
    <n v="2061"/>
    <n v="1"/>
    <x v="1"/>
    <x v="1"/>
  </r>
  <r>
    <n v="14"/>
    <n v="3022"/>
    <n v="3022"/>
    <s v="Arcadia"/>
    <x v="97"/>
    <s v="40.73N, 101.92W"/>
    <n v="2066"/>
    <n v="2067"/>
    <n v="1"/>
    <x v="0"/>
    <x v="0"/>
  </r>
  <r>
    <n v="175"/>
    <n v="5812"/>
    <n v="0"/>
    <s v="Cebrenia"/>
    <x v="12"/>
    <s v="27.80N, 160.30E"/>
    <n v="2063"/>
    <n v="2069"/>
    <n v="6"/>
    <x v="0"/>
    <x v="0"/>
  </r>
  <r>
    <n v="82"/>
    <n v="13054"/>
    <n v="13054"/>
    <s v="Elysium"/>
    <x v="19"/>
    <s v="37.14N, 148.66E"/>
    <n v="2066"/>
    <n v="2068"/>
    <n v="2"/>
    <x v="0"/>
    <x v="0"/>
  </r>
  <r>
    <n v="152"/>
    <n v="9366"/>
    <n v="0"/>
    <s v="Amenthes"/>
    <x v="9"/>
    <s v="11.90N, 119.49E"/>
    <n v="2050"/>
    <n v="2057"/>
    <n v="7"/>
    <x v="0"/>
    <x v="0"/>
  </r>
  <r>
    <n v="100"/>
    <n v="4076"/>
    <n v="4076"/>
    <s v="Syrtis Major"/>
    <x v="18"/>
    <s v="4.88N, 63.43E"/>
    <n v="2051"/>
    <n v="2056"/>
    <n v="5"/>
    <x v="0"/>
    <x v="0"/>
  </r>
  <r>
    <n v="163"/>
    <n v="9985"/>
    <n v="0"/>
    <s v="Thaumasia"/>
    <x v="44"/>
    <s v="39.82S, 96.42W"/>
    <n v="2059"/>
    <n v="2061"/>
    <n v="2"/>
    <x v="1"/>
    <x v="1"/>
  </r>
  <r>
    <n v="325"/>
    <n v="1267"/>
    <n v="0"/>
    <s v="Mare Australe"/>
    <x v="21"/>
    <s v="70.62S, 159.12W"/>
    <n v="2065"/>
    <n v="2066"/>
    <n v="1"/>
    <x v="1"/>
    <x v="1"/>
  </r>
  <r>
    <n v="70"/>
    <n v="10654"/>
    <n v="10654"/>
    <s v="Cebrenia"/>
    <x v="86"/>
    <s v="53.00N, 129.64E"/>
    <n v="2069"/>
    <n v="2071"/>
    <n v="2"/>
    <x v="0"/>
    <x v="0"/>
  </r>
  <r>
    <n v="93"/>
    <n v="6618"/>
    <n v="6618"/>
    <s v="Ismenius Lacus"/>
    <x v="14"/>
    <s v="66.19N, 33.82E"/>
    <n v="2063"/>
    <n v="2064"/>
    <n v="1"/>
    <x v="0"/>
    <x v="0"/>
  </r>
  <r>
    <n v="389"/>
    <n v="756"/>
    <n v="0"/>
    <s v="Arabia"/>
    <x v="82"/>
    <s v="17.28N, 7.12E"/>
    <n v="2071"/>
    <n v="2074"/>
    <n v="3"/>
    <x v="0"/>
    <x v="0"/>
  </r>
  <r>
    <n v="17"/>
    <n v="3919"/>
    <n v="3919"/>
    <s v="Cebrenia"/>
    <x v="19"/>
    <s v="37.14N, 148.66E"/>
    <n v="2066"/>
    <n v="2068"/>
    <n v="2"/>
    <x v="0"/>
    <x v="0"/>
  </r>
  <r>
    <n v="36"/>
    <n v="7752"/>
    <n v="7752"/>
    <s v="Hellas"/>
    <x v="25"/>
    <s v="48.64S, 67.03E"/>
    <n v="2067"/>
    <n v="2069"/>
    <n v="2"/>
    <x v="1"/>
    <x v="1"/>
  </r>
  <r>
    <n v="96"/>
    <n v="5812"/>
    <n v="5812"/>
    <s v="Elysium"/>
    <x v="39"/>
    <s v="22.61N, 142.82E"/>
    <n v="2064"/>
    <n v="2065"/>
    <n v="1"/>
    <x v="0"/>
    <x v="0"/>
  </r>
  <r>
    <n v="48"/>
    <n v="1656"/>
    <n v="1656"/>
    <s v="Cebrenia"/>
    <x v="9"/>
    <s v="11.90N, 119.49E"/>
    <n v="2050"/>
    <n v="2058"/>
    <n v="8"/>
    <x v="0"/>
    <x v="0"/>
  </r>
  <r>
    <n v="67"/>
    <n v="4563"/>
    <n v="4563"/>
    <s v="Amenthes"/>
    <x v="59"/>
    <s v="24.45N, 112.91E"/>
    <n v="2060"/>
    <n v="2064"/>
    <n v="4"/>
    <x v="0"/>
    <x v="0"/>
  </r>
  <r>
    <n v="524"/>
    <n v="756"/>
    <n v="0"/>
    <s v="Phaethontis"/>
    <x v="92"/>
    <s v="51.58S, 161.55W"/>
    <n v="2054"/>
    <n v="2055"/>
    <n v="1"/>
    <x v="1"/>
    <x v="1"/>
  </r>
  <r>
    <n v="264"/>
    <n v="2188"/>
    <n v="0"/>
    <s v="Iapygia"/>
    <x v="11"/>
    <s v="5.89N, 39.91E"/>
    <n v="2053"/>
    <n v="2054"/>
    <n v="1"/>
    <x v="1"/>
    <x v="0"/>
  </r>
  <r>
    <n v="25"/>
    <n v="7279"/>
    <n v="7279"/>
    <s v="Thaumasia"/>
    <x v="99"/>
    <s v="44.72S, 102.07W"/>
    <n v="2067"/>
    <n v="2068"/>
    <n v="1"/>
    <x v="1"/>
    <x v="1"/>
  </r>
  <r>
    <n v="24"/>
    <n v="9985"/>
    <n v="9985"/>
    <s v="Eridania"/>
    <x v="6"/>
    <s v="42.36S, 157.15E"/>
    <n v="2068"/>
    <n v="2070"/>
    <n v="2"/>
    <x v="1"/>
    <x v="1"/>
  </r>
  <r>
    <n v="82"/>
    <n v="9985"/>
    <n v="9985"/>
    <s v="Cebrenia"/>
    <x v="28"/>
    <s v="64.61N, 131.25E"/>
    <n v="2064"/>
    <n v="2072"/>
    <n v="8"/>
    <x v="0"/>
    <x v="0"/>
  </r>
  <r>
    <n v="175"/>
    <n v="10654"/>
    <n v="0"/>
    <s v="Mare Australe"/>
    <x v="54"/>
    <s v="65.07S, 96.09W"/>
    <n v="2072"/>
    <n v="2074"/>
    <n v="2"/>
    <x v="1"/>
    <x v="1"/>
  </r>
  <r>
    <n v="905"/>
    <n v="7512"/>
    <n v="0"/>
    <s v="Mare Australe"/>
    <x v="75"/>
    <s v="48.97S, 86.32E"/>
    <n v="2070"/>
    <n v="2075"/>
    <n v="5"/>
    <x v="1"/>
    <x v="1"/>
  </r>
  <r>
    <n v="204"/>
    <n v="19313"/>
    <n v="0"/>
    <s v="Mare Acidalium"/>
    <x v="7"/>
    <s v="53.29N, 45.78W"/>
    <n v="2053"/>
    <n v="2057"/>
    <n v="4"/>
    <x v="0"/>
    <x v="0"/>
  </r>
  <r>
    <n v="124"/>
    <n v="629"/>
    <n v="0"/>
    <s v="Amenthes"/>
    <x v="59"/>
    <s v="24.45N, 112.91E"/>
    <n v="2060"/>
    <n v="2065"/>
    <n v="5"/>
    <x v="0"/>
    <x v="0"/>
  </r>
  <r>
    <n v="147"/>
    <n v="1526"/>
    <n v="0"/>
    <s v="Coprates"/>
    <x v="52"/>
    <s v="13.98S, 98.57W"/>
    <n v="2063"/>
    <n v="2065"/>
    <n v="2"/>
    <x v="1"/>
    <x v="1"/>
  </r>
  <r>
    <n v="9"/>
    <n v="1138"/>
    <n v="1138"/>
    <s v="Diacria"/>
    <x v="63"/>
    <s v="47.84N, 169.44E"/>
    <n v="2072"/>
    <n v="2075"/>
    <n v="3"/>
    <x v="0"/>
    <x v="0"/>
  </r>
  <r>
    <n v="120"/>
    <n v="2461"/>
    <n v="0"/>
    <s v="Memnonia"/>
    <x v="35"/>
    <s v="23.80S, 156.02W"/>
    <n v="2053"/>
    <n v="2055"/>
    <n v="2"/>
    <x v="1"/>
    <x v="1"/>
  </r>
  <r>
    <n v="791"/>
    <n v="9985"/>
    <n v="0"/>
    <s v="Argyre"/>
    <x v="98"/>
    <s v="30.54S, 24.75W"/>
    <n v="2066"/>
    <n v="2068"/>
    <n v="2"/>
    <x v="1"/>
    <x v="1"/>
  </r>
  <r>
    <n v="77"/>
    <n v="15109"/>
    <n v="15109"/>
    <s v="Ismenius Lacus"/>
    <x v="38"/>
    <s v="34.38N, 12.41E"/>
    <n v="2070"/>
    <n v="2072"/>
    <n v="2"/>
    <x v="0"/>
    <x v="0"/>
  </r>
  <r>
    <n v="128"/>
    <n v="15109"/>
    <n v="0"/>
    <s v="Hellas"/>
    <x v="45"/>
    <s v="43.21S, 109.99E"/>
    <n v="2071"/>
    <n v="2076"/>
    <n v="5"/>
    <x v="1"/>
    <x v="1"/>
  </r>
  <r>
    <n v="231"/>
    <n v="9074"/>
    <n v="0"/>
    <s v="Hellas"/>
    <x v="30"/>
    <s v="51.10S, 71.36E"/>
    <n v="2056"/>
    <n v="2059"/>
    <n v="3"/>
    <x v="1"/>
    <x v="1"/>
  </r>
  <r>
    <n v="67"/>
    <n v="2739"/>
    <n v="2739"/>
    <s v="Mare Tyrrhenum"/>
    <x v="56"/>
    <s v="14.31N, 112.28E"/>
    <n v="2065"/>
    <n v="2069"/>
    <n v="4"/>
    <x v="1"/>
    <x v="0"/>
  </r>
  <r>
    <n v="54"/>
    <n v="883"/>
    <n v="883"/>
    <s v="Mare Boreum"/>
    <x v="31"/>
    <s v="66.67N, 93.37W"/>
    <n v="2059"/>
    <n v="2066"/>
    <n v="7"/>
    <x v="0"/>
    <x v="0"/>
  </r>
  <r>
    <n v="1270"/>
    <n v="1526"/>
    <n v="0"/>
    <s v="Mare Boreum"/>
    <x v="77"/>
    <s v="79.27N, 111.64W"/>
    <n v="2062"/>
    <n v="2064"/>
    <n v="2"/>
    <x v="0"/>
    <x v="0"/>
  </r>
  <r>
    <n v="75"/>
    <n v="5436"/>
    <n v="5436"/>
    <s v="Cebrenia"/>
    <x v="86"/>
    <s v="53.00N, 129.64E"/>
    <n v="2069"/>
    <n v="2072"/>
    <n v="3"/>
    <x v="0"/>
    <x v="0"/>
  </r>
  <r>
    <n v="292"/>
    <n v="3764"/>
    <n v="0"/>
    <s v="Amenthes"/>
    <x v="59"/>
    <s v="24.45N, 112.91E"/>
    <n v="2060"/>
    <n v="2064"/>
    <n v="4"/>
    <x v="0"/>
    <x v="0"/>
  </r>
  <r>
    <n v="175"/>
    <n v="4902"/>
    <n v="0"/>
    <s v="Mare Tyrrhenum"/>
    <x v="47"/>
    <s v="6.43S, 95.96E"/>
    <n v="2070"/>
    <n v="2072"/>
    <n v="2"/>
    <x v="1"/>
    <x v="1"/>
  </r>
  <r>
    <n v="157"/>
    <n v="1656"/>
    <n v="0"/>
    <s v="Eridania"/>
    <x v="6"/>
    <s v="42.36S, 157.15E"/>
    <n v="2068"/>
    <n v="2071"/>
    <n v="3"/>
    <x v="1"/>
    <x v="1"/>
  </r>
  <r>
    <n v="67"/>
    <n v="3764"/>
    <n v="3764"/>
    <s v="Hellas"/>
    <x v="45"/>
    <s v="43.21S, 109.99E"/>
    <n v="2071"/>
    <n v="2074"/>
    <n v="3"/>
    <x v="1"/>
    <x v="1"/>
  </r>
  <r>
    <n v="30"/>
    <n v="2324"/>
    <n v="2324"/>
    <s v="Arcadia"/>
    <x v="31"/>
    <s v="66.67N, 93.37W"/>
    <n v="2059"/>
    <n v="2060"/>
    <n v="1"/>
    <x v="0"/>
    <x v="0"/>
  </r>
  <r>
    <n v="702"/>
    <n v="9670"/>
    <n v="0"/>
    <s v="Margaritifer Sinus"/>
    <x v="42"/>
    <s v="43.20S, 21.89W"/>
    <n v="2051"/>
    <n v="2057"/>
    <n v="6"/>
    <x v="1"/>
    <x v="1"/>
  </r>
  <r>
    <n v="252"/>
    <n v="8000"/>
    <n v="0"/>
    <s v="Thaumasia"/>
    <x v="44"/>
    <s v="39.82S, 96.42W"/>
    <n v="2059"/>
    <n v="2060"/>
    <n v="1"/>
    <x v="1"/>
    <x v="1"/>
  </r>
  <r>
    <n v="204"/>
    <n v="2054"/>
    <n v="0"/>
    <s v="Mare Australe"/>
    <x v="17"/>
    <s v="63.27S, 66.46W"/>
    <n v="2058"/>
    <n v="2062"/>
    <n v="4"/>
    <x v="1"/>
    <x v="1"/>
  </r>
  <r>
    <n v="365"/>
    <n v="15700"/>
    <n v="0"/>
    <s v="Mare Boreum"/>
    <x v="27"/>
    <s v="69.41N, 168.67E"/>
    <n v="2069"/>
    <n v="2072"/>
    <n v="3"/>
    <x v="0"/>
    <x v="0"/>
  </r>
  <r>
    <n v="96"/>
    <n v="2880"/>
    <n v="2880"/>
    <s v="Oxia Palus"/>
    <x v="61"/>
    <s v="17.63S, 13.01W"/>
    <n v="2054"/>
    <n v="2058"/>
    <n v="4"/>
    <x v="0"/>
    <x v="1"/>
  </r>
  <r>
    <n v="120"/>
    <n v="12178"/>
    <n v="0"/>
    <s v="Argyre"/>
    <x v="24"/>
    <s v="47.77S, 28.62W"/>
    <n v="2069"/>
    <n v="2071"/>
    <n v="2"/>
    <x v="1"/>
    <x v="1"/>
  </r>
  <r>
    <n v="48"/>
    <n v="5255"/>
    <n v="5255"/>
    <s v="Sinus Sabaeus"/>
    <x v="18"/>
    <s v="4.88N, 63.43E"/>
    <n v="2051"/>
    <n v="2056"/>
    <n v="5"/>
    <x v="1"/>
    <x v="0"/>
  </r>
  <r>
    <n v="27"/>
    <n v="9985"/>
    <n v="9985"/>
    <s v="Oxia Palus"/>
    <x v="1"/>
    <s v="27.30N, 17.48W"/>
    <n v="2065"/>
    <n v="2073"/>
    <n v="8"/>
    <x v="0"/>
    <x v="0"/>
  </r>
  <r>
    <n v="307"/>
    <n v="5812"/>
    <n v="0"/>
    <s v="Amenthes"/>
    <x v="76"/>
    <s v="10.83N, 133.81E"/>
    <n v="2061"/>
    <n v="2062"/>
    <n v="1"/>
    <x v="0"/>
    <x v="0"/>
  </r>
  <r>
    <n v="41"/>
    <n v="2324"/>
    <n v="2324"/>
    <s v="Mare Boreum"/>
    <x v="28"/>
    <s v="64.61N, 131.25E"/>
    <n v="2064"/>
    <n v="2069"/>
    <n v="5"/>
    <x v="0"/>
    <x v="0"/>
  </r>
  <r>
    <n v="34"/>
    <n v="7752"/>
    <n v="7752"/>
    <s v="Mare Boreum"/>
    <x v="85"/>
    <s v="77.60N, 60.62E"/>
    <n v="2073"/>
    <n v="2074"/>
    <n v="1"/>
    <x v="0"/>
    <x v="0"/>
  </r>
  <r>
    <n v="124"/>
    <n v="3022"/>
    <n v="0"/>
    <s v="Phaethontis"/>
    <x v="66"/>
    <s v="44.90S, 130.80W"/>
    <n v="2050"/>
    <n v="2052"/>
    <n v="2"/>
    <x v="1"/>
    <x v="1"/>
  </r>
  <r>
    <n v="157"/>
    <n v="2739"/>
    <n v="0"/>
    <s v="Phoenicis Lacus"/>
    <x v="55"/>
    <s v="9.63N, 121.52W"/>
    <n v="2065"/>
    <n v="2066"/>
    <n v="1"/>
    <x v="1"/>
    <x v="0"/>
  </r>
  <r>
    <n v="152"/>
    <n v="2461"/>
    <n v="0"/>
    <s v="Cebrenia"/>
    <x v="3"/>
    <s v="47.43N, 160.74E"/>
    <n v="2056"/>
    <n v="2058"/>
    <n v="2"/>
    <x v="0"/>
    <x v="0"/>
  </r>
  <r>
    <n v="15"/>
    <n v="33322"/>
    <n v="33322"/>
    <s v="Hellas"/>
    <x v="45"/>
    <s v="43.21S, 109.99E"/>
    <n v="2071"/>
    <n v="2073"/>
    <n v="2"/>
    <x v="1"/>
    <x v="1"/>
  </r>
  <r>
    <n v="905"/>
    <n v="4563"/>
    <n v="0"/>
    <s v="Lunae Palus"/>
    <x v="81"/>
    <s v="21.43N, 76.62W"/>
    <n v="2058"/>
    <n v="2061"/>
    <n v="3"/>
    <x v="0"/>
    <x v="0"/>
  </r>
  <r>
    <n v="241"/>
    <n v="6832"/>
    <n v="0"/>
    <s v="Mare Australe"/>
    <x v="71"/>
    <s v="61.39S, 157.42W"/>
    <n v="2070"/>
    <n v="2074"/>
    <n v="4"/>
    <x v="1"/>
    <x v="1"/>
  </r>
  <r>
    <n v="252"/>
    <n v="6006"/>
    <n v="0"/>
    <s v="Hellas"/>
    <x v="53"/>
    <s v="28.90S, 98.55E"/>
    <n v="2073"/>
    <n v="2078"/>
    <n v="5"/>
    <x v="1"/>
    <x v="1"/>
  </r>
  <r>
    <n v="14"/>
    <n v="101649"/>
    <n v="101649"/>
    <s v="Mare Australe"/>
    <x v="54"/>
    <s v="65.07S, 96.09W"/>
    <n v="2072"/>
    <n v="2074"/>
    <n v="2"/>
    <x v="1"/>
    <x v="1"/>
  </r>
  <r>
    <n v="791"/>
    <n v="4563"/>
    <n v="0"/>
    <s v="Thaumasia"/>
    <x v="48"/>
    <s v="69.31S, 68.72W"/>
    <n v="2071"/>
    <n v="2073"/>
    <n v="2"/>
    <x v="1"/>
    <x v="1"/>
  </r>
  <r>
    <n v="43"/>
    <n v="7752"/>
    <n v="7752"/>
    <s v="Lunae Palus"/>
    <x v="41"/>
    <s v="8.80N, 79.73W"/>
    <n v="2067"/>
    <n v="2067"/>
    <n v="0"/>
    <x v="0"/>
    <x v="0"/>
  </r>
  <r>
    <n v="11"/>
    <n v="21171"/>
    <n v="21171"/>
    <s v="Mare Boreum"/>
    <x v="77"/>
    <s v="79.27N, 111.64W"/>
    <n v="2062"/>
    <n v="2063"/>
    <n v="1"/>
    <x v="0"/>
    <x v="0"/>
  </r>
  <r>
    <n v="147"/>
    <n v="15109"/>
    <n v="0"/>
    <s v="Elysium"/>
    <x v="19"/>
    <s v="37.14N, 148.66E"/>
    <n v="2066"/>
    <n v="2073"/>
    <n v="7"/>
    <x v="0"/>
    <x v="0"/>
  </r>
  <r>
    <n v="75"/>
    <n v="63326"/>
    <n v="63326"/>
    <s v="Mare Boreum"/>
    <x v="77"/>
    <s v="79.27N, 111.64W"/>
    <n v="2062"/>
    <n v="2064"/>
    <n v="2"/>
    <x v="0"/>
    <x v="0"/>
  </r>
  <r>
    <n v="128"/>
    <n v="6832"/>
    <n v="0"/>
    <s v="Amazonis"/>
    <x v="87"/>
    <s v="4.04S, 171.74W"/>
    <n v="2068"/>
    <n v="2069"/>
    <n v="1"/>
    <x v="0"/>
    <x v="1"/>
  </r>
  <r>
    <n v="325"/>
    <n v="2461"/>
    <n v="0"/>
    <s v="Mare Boreum"/>
    <x v="80"/>
    <s v="75.27N, 138.32W"/>
    <n v="2073"/>
    <n v="2074"/>
    <n v="1"/>
    <x v="0"/>
    <x v="0"/>
  </r>
  <r>
    <n v="96"/>
    <n v="2461"/>
    <n v="2461"/>
    <s v="Amenthes"/>
    <x v="59"/>
    <s v="24.45N, 112.91E"/>
    <n v="2060"/>
    <n v="2062"/>
    <n v="2"/>
    <x v="0"/>
    <x v="0"/>
  </r>
  <r>
    <n v="45"/>
    <n v="3313"/>
    <n v="3313"/>
    <s v="Aeolis"/>
    <x v="6"/>
    <s v="42.36S, 157.15E"/>
    <n v="2068"/>
    <n v="2071"/>
    <n v="3"/>
    <x v="1"/>
    <x v="1"/>
  </r>
  <r>
    <n v="61"/>
    <n v="19313"/>
    <n v="19313"/>
    <s v="Cebrenia"/>
    <x v="86"/>
    <s v="53.00N, 129.64E"/>
    <n v="2069"/>
    <n v="2071"/>
    <n v="2"/>
    <x v="0"/>
    <x v="0"/>
  </r>
  <r>
    <n v="20"/>
    <n v="5436"/>
    <n v="5436"/>
    <s v="Mare Boreum"/>
    <x v="29"/>
    <s v="75.84N, 122.24E"/>
    <n v="2071"/>
    <n v="2073"/>
    <n v="2"/>
    <x v="0"/>
    <x v="0"/>
  </r>
  <r>
    <n v="307"/>
    <n v="3764"/>
    <n v="0"/>
    <s v="Aeolis"/>
    <x v="51"/>
    <s v="25.21S, 169.35E"/>
    <n v="2055"/>
    <n v="2057"/>
    <n v="2"/>
    <x v="1"/>
    <x v="1"/>
  </r>
  <r>
    <n v="7"/>
    <n v="7052"/>
    <n v="7052"/>
    <s v="Thaumasia"/>
    <x v="50"/>
    <s v="29.49S, 118.42W"/>
    <n v="2071"/>
    <n v="2072"/>
    <n v="1"/>
    <x v="1"/>
    <x v="1"/>
  </r>
  <r>
    <n v="292"/>
    <n v="12178"/>
    <n v="0"/>
    <s v="Mare Boreum"/>
    <x v="14"/>
    <s v="66.19N, 33.82E"/>
    <n v="2063"/>
    <n v="2068"/>
    <n v="5"/>
    <x v="0"/>
    <x v="0"/>
  </r>
  <r>
    <n v="524"/>
    <n v="2054"/>
    <n v="0"/>
    <s v="Casius"/>
    <x v="60"/>
    <s v="56.07N, 79.63E"/>
    <n v="2069"/>
    <n v="2070"/>
    <n v="1"/>
    <x v="0"/>
    <x v="0"/>
  </r>
  <r>
    <n v="47"/>
    <n v="3919"/>
    <n v="3919"/>
    <s v="Coprates"/>
    <x v="41"/>
    <s v="8.80N, 79.73W"/>
    <n v="2067"/>
    <n v="2068"/>
    <n v="1"/>
    <x v="1"/>
    <x v="0"/>
  </r>
  <r>
    <n v="65"/>
    <n v="1526"/>
    <n v="1526"/>
    <s v="Margaritifer Sinus"/>
    <x v="98"/>
    <s v="30.54S, 24.75W"/>
    <n v="2066"/>
    <n v="2068"/>
    <n v="2"/>
    <x v="1"/>
    <x v="1"/>
  </r>
  <r>
    <n v="231"/>
    <n v="63326"/>
    <n v="0"/>
    <s v="Eridania"/>
    <x v="33"/>
    <s v="46.81S, 143.88E"/>
    <n v="2066"/>
    <n v="2069"/>
    <n v="3"/>
    <x v="1"/>
    <x v="1"/>
  </r>
  <r>
    <n v="389"/>
    <n v="4398"/>
    <n v="0"/>
    <s v="Eridania"/>
    <x v="33"/>
    <s v="46.81S, 143.88E"/>
    <n v="2066"/>
    <n v="2068"/>
    <n v="2"/>
    <x v="1"/>
    <x v="1"/>
  </r>
  <r>
    <n v="524"/>
    <n v="14025"/>
    <n v="0"/>
    <s v="Cebrenia"/>
    <x v="28"/>
    <s v="64.61N, 131.25E"/>
    <n v="2064"/>
    <n v="2069"/>
    <n v="5"/>
    <x v="0"/>
    <x v="0"/>
  </r>
  <r>
    <n v="307"/>
    <n v="2599"/>
    <n v="0"/>
    <s v="Hellas"/>
    <x v="75"/>
    <s v="48.97S, 86.32E"/>
    <n v="2070"/>
    <n v="2075"/>
    <n v="5"/>
    <x v="1"/>
    <x v="1"/>
  </r>
  <r>
    <n v="252"/>
    <n v="6205"/>
    <n v="0"/>
    <s v="Mare Boreum"/>
    <x v="29"/>
    <s v="75.84N, 122.24E"/>
    <n v="2071"/>
    <n v="2075"/>
    <n v="4"/>
    <x v="0"/>
    <x v="0"/>
  </r>
  <r>
    <n v="103"/>
    <n v="3919"/>
    <n v="0"/>
    <s v="Ismenius Lacus"/>
    <x v="38"/>
    <s v="34.38N, 12.41E"/>
    <n v="2070"/>
    <n v="2071"/>
    <n v="1"/>
    <x v="0"/>
    <x v="0"/>
  </r>
  <r>
    <n v="572"/>
    <n v="2054"/>
    <n v="0"/>
    <s v="Phoenicis Lacus"/>
    <x v="90"/>
    <s v="11.38S, 119.54W"/>
    <n v="2056"/>
    <n v="2057"/>
    <n v="1"/>
    <x v="1"/>
    <x v="1"/>
  </r>
  <r>
    <n v="109"/>
    <n v="3764"/>
    <n v="0"/>
    <s v="Cebrenia"/>
    <x v="28"/>
    <s v="64.61N, 131.25E"/>
    <n v="2064"/>
    <n v="2065"/>
    <n v="1"/>
    <x v="0"/>
    <x v="0"/>
  </r>
  <r>
    <n v="365"/>
    <n v="2054"/>
    <n v="0"/>
    <s v="Tharsis"/>
    <x v="55"/>
    <s v="9.63N, 121.52W"/>
    <n v="2065"/>
    <n v="2065"/>
    <n v="0"/>
    <x v="0"/>
    <x v="0"/>
  </r>
  <r>
    <n v="181"/>
    <n v="2739"/>
    <n v="0"/>
    <s v="Margaritifer Sinus"/>
    <x v="26"/>
    <s v="12.19S, 23.63W"/>
    <n v="2071"/>
    <n v="2072"/>
    <n v="1"/>
    <x v="1"/>
    <x v="1"/>
  </r>
  <r>
    <n v="57"/>
    <n v="12178"/>
    <n v="12178"/>
    <s v="Aeolis"/>
    <x v="51"/>
    <s v="25.21S, 169.35E"/>
    <n v="2055"/>
    <n v="2058"/>
    <n v="3"/>
    <x v="1"/>
    <x v="1"/>
  </r>
  <r>
    <n v="416"/>
    <n v="23366"/>
    <n v="0"/>
    <s v="Argyre"/>
    <x v="16"/>
    <s v="23.79S, 56.97W"/>
    <n v="2054"/>
    <n v="2060"/>
    <n v="6"/>
    <x v="1"/>
    <x v="1"/>
  </r>
  <r>
    <n v="29"/>
    <n v="11011"/>
    <n v="11011"/>
    <s v="Mare Australe"/>
    <x v="71"/>
    <s v="61.39S, 157.42W"/>
    <n v="2070"/>
    <n v="2073"/>
    <n v="3"/>
    <x v="1"/>
    <x v="1"/>
  </r>
  <r>
    <n v="1057"/>
    <n v="2739"/>
    <n v="0"/>
    <s v="Hellas"/>
    <x v="40"/>
    <s v="48.99S, 67.17E"/>
    <n v="2054"/>
    <n v="2057"/>
    <n v="3"/>
    <x v="1"/>
    <x v="1"/>
  </r>
  <r>
    <n v="447"/>
    <n v="883"/>
    <n v="0"/>
    <s v="Syrtis Major"/>
    <x v="0"/>
    <s v="21.27N, 90.13E"/>
    <n v="2054"/>
    <n v="2060"/>
    <n v="6"/>
    <x v="0"/>
    <x v="0"/>
  </r>
  <r>
    <n v="100"/>
    <n v="4731"/>
    <n v="4731"/>
    <s v="Memnonia"/>
    <x v="35"/>
    <s v="23.80S, 156.02W"/>
    <n v="2053"/>
    <n v="2056"/>
    <n v="3"/>
    <x v="1"/>
    <x v="1"/>
  </r>
  <r>
    <n v="24"/>
    <n v="4398"/>
    <n v="4398"/>
    <s v="Cebrenia"/>
    <x v="63"/>
    <s v="47.84N, 169.44E"/>
    <n v="2072"/>
    <n v="2074"/>
    <n v="2"/>
    <x v="0"/>
    <x v="0"/>
  </r>
  <r>
    <n v="169"/>
    <n v="3461"/>
    <n v="0"/>
    <s v="Mare Boreum"/>
    <x v="63"/>
    <s v="47.84N, 169.44E"/>
    <n v="2072"/>
    <n v="2079"/>
    <n v="7"/>
    <x v="0"/>
    <x v="0"/>
  </r>
  <r>
    <n v="905"/>
    <n v="8519"/>
    <n v="0"/>
    <s v="Mare Boreum"/>
    <x v="27"/>
    <s v="69.41N, 168.67E"/>
    <n v="2069"/>
    <n v="2077"/>
    <n v="8"/>
    <x v="0"/>
    <x v="0"/>
  </r>
  <r>
    <n v="109"/>
    <n v="7752"/>
    <n v="0"/>
    <s v="Argyre"/>
    <x v="98"/>
    <s v="30.54S, 24.75W"/>
    <n v="2066"/>
    <n v="2067"/>
    <n v="1"/>
    <x v="1"/>
    <x v="1"/>
  </r>
  <r>
    <n v="32"/>
    <n v="29243"/>
    <n v="29243"/>
    <s v="Thaumasia"/>
    <x v="44"/>
    <s v="39.82S, 96.42W"/>
    <n v="2059"/>
    <n v="2063"/>
    <n v="4"/>
    <x v="1"/>
    <x v="1"/>
  </r>
  <r>
    <n v="264"/>
    <n v="7279"/>
    <n v="0"/>
    <s v="Casius"/>
    <x v="0"/>
    <s v="21.27N, 90.13E"/>
    <n v="2054"/>
    <n v="2060"/>
    <n v="6"/>
    <x v="0"/>
    <x v="0"/>
  </r>
  <r>
    <n v="905"/>
    <n v="1396"/>
    <n v="0"/>
    <s v="Phoenicis Lacus"/>
    <x v="50"/>
    <s v="29.49S, 118.42W"/>
    <n v="2071"/>
    <n v="2076"/>
    <n v="5"/>
    <x v="1"/>
    <x v="1"/>
  </r>
  <r>
    <n v="75"/>
    <n v="12605"/>
    <n v="12605"/>
    <s v="Hellas"/>
    <x v="25"/>
    <s v="48.64S, 67.03E"/>
    <n v="2067"/>
    <n v="2068"/>
    <n v="1"/>
    <x v="1"/>
    <x v="1"/>
  </r>
  <r>
    <n v="212"/>
    <n v="9670"/>
    <n v="0"/>
    <s v="Phaethontis"/>
    <x v="89"/>
    <s v="50.96S, 146.33W"/>
    <n v="2070"/>
    <n v="2072"/>
    <n v="2"/>
    <x v="1"/>
    <x v="1"/>
  </r>
  <r>
    <n v="1270"/>
    <n v="7512"/>
    <n v="0"/>
    <s v="Argyre"/>
    <x v="16"/>
    <s v="23.79S, 56.97W"/>
    <n v="2054"/>
    <n v="2056"/>
    <n v="2"/>
    <x v="1"/>
    <x v="1"/>
  </r>
  <r>
    <n v="389"/>
    <n v="8255"/>
    <n v="0"/>
    <s v="Aeolis"/>
    <x v="51"/>
    <s v="25.21S, 169.35E"/>
    <n v="2055"/>
    <n v="2057"/>
    <n v="2"/>
    <x v="1"/>
    <x v="1"/>
  </r>
  <r>
    <n v="25"/>
    <n v="5436"/>
    <n v="5436"/>
    <s v="Argyre"/>
    <x v="42"/>
    <s v="43.20S, 21.89W"/>
    <n v="2051"/>
    <n v="2058"/>
    <n v="7"/>
    <x v="1"/>
    <x v="1"/>
  </r>
  <r>
    <n v="43"/>
    <n v="3764"/>
    <n v="3764"/>
    <s v="Mare Tyrrhenum"/>
    <x v="45"/>
    <s v="43.21S, 109.99E"/>
    <n v="2071"/>
    <n v="2074"/>
    <n v="3"/>
    <x v="1"/>
    <x v="1"/>
  </r>
  <r>
    <n v="147"/>
    <n v="6205"/>
    <n v="0"/>
    <s v="Arabia"/>
    <x v="82"/>
    <s v="17.28N, 7.12E"/>
    <n v="2071"/>
    <n v="2073"/>
    <n v="2"/>
    <x v="0"/>
    <x v="0"/>
  </r>
  <r>
    <n v="59"/>
    <n v="19313"/>
    <n v="19313"/>
    <s v="Cebrenia"/>
    <x v="3"/>
    <s v="47.43N, 160.74E"/>
    <n v="2056"/>
    <n v="2058"/>
    <n v="2"/>
    <x v="0"/>
    <x v="0"/>
  </r>
  <r>
    <n v="147"/>
    <n v="17000"/>
    <n v="0"/>
    <s v="Phaethontis"/>
    <x v="89"/>
    <s v="50.96S, 146.33W"/>
    <n v="2070"/>
    <n v="2071"/>
    <n v="1"/>
    <x v="1"/>
    <x v="1"/>
  </r>
  <r>
    <n v="113"/>
    <n v="7752"/>
    <n v="0"/>
    <s v="Mare Boreum"/>
    <x v="77"/>
    <s v="79.27N, 111.64W"/>
    <n v="2062"/>
    <n v="2068"/>
    <n v="6"/>
    <x v="0"/>
    <x v="0"/>
  </r>
  <r>
    <n v="11"/>
    <n v="13527"/>
    <n v="13527"/>
    <s v="Amenthes"/>
    <x v="59"/>
    <s v="24.45N, 112.91E"/>
    <n v="2060"/>
    <n v="2061"/>
    <n v="1"/>
    <x v="0"/>
    <x v="0"/>
  </r>
  <r>
    <n v="188"/>
    <n v="3919"/>
    <n v="0"/>
    <s v="Cebrenia"/>
    <x v="28"/>
    <s v="64.61N, 131.25E"/>
    <n v="2064"/>
    <n v="2071"/>
    <n v="7"/>
    <x v="0"/>
    <x v="0"/>
  </r>
  <r>
    <n v="39"/>
    <n v="4731"/>
    <n v="4731"/>
    <s v="Elysium"/>
    <x v="23"/>
    <s v="17.54N, 149.60E"/>
    <n v="2067"/>
    <n v="2074"/>
    <n v="7"/>
    <x v="0"/>
    <x v="0"/>
  </r>
  <r>
    <n v="9"/>
    <n v="8519"/>
    <n v="8519"/>
    <s v="Casius"/>
    <x v="0"/>
    <s v="21.27N, 90.13E"/>
    <n v="2054"/>
    <n v="2059"/>
    <n v="5"/>
    <x v="0"/>
    <x v="0"/>
  </r>
  <r>
    <n v="17"/>
    <n v="2739"/>
    <n v="2739"/>
    <s v="Aeolis"/>
    <x v="51"/>
    <s v="25.21S, 169.35E"/>
    <n v="2055"/>
    <n v="2058"/>
    <n v="3"/>
    <x v="1"/>
    <x v="1"/>
  </r>
  <r>
    <n v="52"/>
    <n v="5436"/>
    <n v="5436"/>
    <s v="Iapygia"/>
    <x v="40"/>
    <s v="48.99S, 67.17E"/>
    <n v="2054"/>
    <n v="2055"/>
    <n v="1"/>
    <x v="1"/>
    <x v="1"/>
  </r>
  <r>
    <n v="50"/>
    <n v="4731"/>
    <n v="4731"/>
    <s v="Mare Tyrrhenum"/>
    <x v="56"/>
    <s v="14.31N, 112.28E"/>
    <n v="2065"/>
    <n v="2066"/>
    <n v="1"/>
    <x v="1"/>
    <x v="0"/>
  </r>
  <r>
    <n v="133"/>
    <n v="4902"/>
    <n v="0"/>
    <s v="Hellas"/>
    <x v="75"/>
    <s v="48.97S, 86.32E"/>
    <n v="2070"/>
    <n v="2075"/>
    <n v="5"/>
    <x v="1"/>
    <x v="1"/>
  </r>
  <r>
    <n v="41"/>
    <n v="4076"/>
    <n v="4076"/>
    <s v="Aeolis"/>
    <x v="83"/>
    <s v="32.13S, 131.87E"/>
    <n v="2053"/>
    <n v="2055"/>
    <n v="2"/>
    <x v="1"/>
    <x v="1"/>
  </r>
  <r>
    <n v="264"/>
    <n v="5076"/>
    <n v="0"/>
    <s v="Mare Acidalium"/>
    <x v="88"/>
    <s v="80.24N, 27.18W"/>
    <n v="2069"/>
    <n v="2072"/>
    <n v="3"/>
    <x v="0"/>
    <x v="0"/>
  </r>
  <r>
    <n v="72"/>
    <n v="3461"/>
    <n v="3461"/>
    <s v="Aeolis"/>
    <x v="6"/>
    <s v="42.36S, 157.15E"/>
    <n v="2068"/>
    <n v="2070"/>
    <n v="2"/>
    <x v="1"/>
    <x v="1"/>
  </r>
  <r>
    <n v="416"/>
    <n v="24621"/>
    <n v="0"/>
    <s v="Thaumasia"/>
    <x v="44"/>
    <s v="39.82S, 96.42W"/>
    <n v="2059"/>
    <n v="2062"/>
    <n v="3"/>
    <x v="1"/>
    <x v="1"/>
  </r>
  <r>
    <n v="389"/>
    <n v="31157"/>
    <n v="0"/>
    <s v="Phaethontis"/>
    <x v="35"/>
    <s v="23.80S, 156.02W"/>
    <n v="2053"/>
    <n v="2056"/>
    <n v="3"/>
    <x v="1"/>
    <x v="1"/>
  </r>
  <r>
    <n v="9"/>
    <n v="6205"/>
    <n v="6205"/>
    <s v="Mare Australe"/>
    <x v="40"/>
    <s v="48.99S, 67.17E"/>
    <n v="2054"/>
    <n v="2059"/>
    <n v="5"/>
    <x v="1"/>
    <x v="1"/>
  </r>
  <r>
    <n v="196"/>
    <n v="8255"/>
    <n v="0"/>
    <s v="Argyre"/>
    <x v="42"/>
    <s v="43.20S, 21.89W"/>
    <n v="2051"/>
    <n v="2052"/>
    <n v="1"/>
    <x v="1"/>
    <x v="1"/>
  </r>
  <r>
    <n v="416"/>
    <n v="1267"/>
    <n v="0"/>
    <s v="Mare Australe"/>
    <x v="2"/>
    <s v="74.62S, 100.08E"/>
    <n v="2054"/>
    <n v="2058"/>
    <n v="4"/>
    <x v="1"/>
    <x v="1"/>
  </r>
  <r>
    <n v="212"/>
    <n v="5622"/>
    <n v="0"/>
    <s v="Tharsis"/>
    <x v="5"/>
    <s v="6.41S, 116.10W"/>
    <n v="2055"/>
    <n v="2058"/>
    <n v="3"/>
    <x v="0"/>
    <x v="1"/>
  </r>
  <r>
    <n v="1270"/>
    <n v="45837"/>
    <n v="0"/>
    <s v="Mare Boreum"/>
    <x v="60"/>
    <s v="56.07N, 79.63E"/>
    <n v="2069"/>
    <n v="2070"/>
    <n v="1"/>
    <x v="0"/>
    <x v="0"/>
  </r>
  <r>
    <n v="188"/>
    <n v="883"/>
    <n v="0"/>
    <s v="Sinus Sabaeus"/>
    <x v="69"/>
    <s v="3.33S, 27.57E"/>
    <n v="2065"/>
    <n v="2066"/>
    <n v="1"/>
    <x v="1"/>
    <x v="1"/>
  </r>
  <r>
    <n v="85"/>
    <n v="2054"/>
    <n v="2054"/>
    <s v="Hellas"/>
    <x v="30"/>
    <s v="51.10S, 71.36E"/>
    <n v="2056"/>
    <n v="2059"/>
    <n v="3"/>
    <x v="1"/>
    <x v="1"/>
  </r>
  <r>
    <n v="572"/>
    <n v="5076"/>
    <n v="0"/>
    <s v="Thaumasia"/>
    <x v="54"/>
    <s v="65.07S, 96.09W"/>
    <n v="2072"/>
    <n v="2078"/>
    <n v="6"/>
    <x v="1"/>
    <x v="1"/>
  </r>
  <r>
    <n v="93"/>
    <n v="1010"/>
    <n v="1010"/>
    <s v="Casius"/>
    <x v="60"/>
    <s v="56.07N, 79.63E"/>
    <n v="2069"/>
    <n v="2070"/>
    <n v="1"/>
    <x v="0"/>
    <x v="0"/>
  </r>
  <r>
    <n v="88"/>
    <n v="3612"/>
    <n v="3612"/>
    <s v="Amenthes"/>
    <x v="0"/>
    <s v="21.27N, 90.13E"/>
    <n v="2054"/>
    <n v="2061"/>
    <n v="7"/>
    <x v="0"/>
    <x v="0"/>
  </r>
  <r>
    <n v="241"/>
    <n v="26004"/>
    <n v="0"/>
    <s v="Hellas"/>
    <x v="2"/>
    <s v="74.62S, 100.08E"/>
    <n v="2054"/>
    <n v="2057"/>
    <n v="3"/>
    <x v="1"/>
    <x v="1"/>
  </r>
  <r>
    <n v="65"/>
    <n v="2739"/>
    <n v="2739"/>
    <s v="Oxia Palus"/>
    <x v="38"/>
    <s v="34.38N, 12.41E"/>
    <n v="2070"/>
    <n v="2074"/>
    <n v="4"/>
    <x v="0"/>
    <x v="0"/>
  </r>
  <r>
    <n v="72"/>
    <n v="12605"/>
    <n v="12605"/>
    <s v="Mare Australe"/>
    <x v="2"/>
    <s v="74.62S, 100.08E"/>
    <n v="2054"/>
    <n v="2061"/>
    <n v="7"/>
    <x v="1"/>
    <x v="1"/>
  </r>
  <r>
    <n v="124"/>
    <n v="1788"/>
    <n v="0"/>
    <s v="Cebrenia"/>
    <x v="63"/>
    <s v="47.84N, 169.44E"/>
    <n v="2072"/>
    <n v="2075"/>
    <n v="3"/>
    <x v="0"/>
    <x v="0"/>
  </r>
  <r>
    <n v="61"/>
    <n v="1010"/>
    <n v="1010"/>
    <s v="Memnonia"/>
    <x v="51"/>
    <s v="25.21S, 169.35E"/>
    <n v="2055"/>
    <n v="2059"/>
    <n v="4"/>
    <x v="1"/>
    <x v="1"/>
  </r>
  <r>
    <n v="181"/>
    <n v="8000"/>
    <n v="0"/>
    <s v="Argyre"/>
    <x v="42"/>
    <s v="43.20S, 21.89W"/>
    <n v="2051"/>
    <n v="2057"/>
    <n v="6"/>
    <x v="1"/>
    <x v="1"/>
  </r>
  <r>
    <n v="90"/>
    <n v="6409"/>
    <n v="6409"/>
    <s v="Amenthes"/>
    <x v="9"/>
    <s v="11.90N, 119.49E"/>
    <n v="2050"/>
    <n v="2052"/>
    <n v="2"/>
    <x v="0"/>
    <x v="0"/>
  </r>
  <r>
    <n v="9"/>
    <n v="19313"/>
    <n v="19313"/>
    <s v="Argyre"/>
    <x v="20"/>
    <s v="35.35S, 72.67W"/>
    <n v="2067"/>
    <n v="2071"/>
    <n v="4"/>
    <x v="1"/>
    <x v="1"/>
  </r>
  <r>
    <n v="277"/>
    <n v="19313"/>
    <n v="0"/>
    <s v="Argyre"/>
    <x v="24"/>
    <s v="47.77S, 28.62W"/>
    <n v="2069"/>
    <n v="2071"/>
    <n v="2"/>
    <x v="1"/>
    <x v="1"/>
  </r>
  <r>
    <n v="196"/>
    <n v="24621"/>
    <n v="0"/>
    <s v="Thaumasia"/>
    <x v="44"/>
    <s v="39.82S, 96.42W"/>
    <n v="2059"/>
    <n v="2067"/>
    <n v="8"/>
    <x v="1"/>
    <x v="1"/>
  </r>
  <r>
    <n v="142"/>
    <n v="18486"/>
    <n v="0"/>
    <s v="Hellas"/>
    <x v="30"/>
    <s v="51.10S, 71.36E"/>
    <n v="2056"/>
    <n v="2060"/>
    <n v="4"/>
    <x v="1"/>
    <x v="1"/>
  </r>
  <r>
    <n v="252"/>
    <n v="7279"/>
    <n v="0"/>
    <s v="Margaritifer Sinus"/>
    <x v="61"/>
    <s v="17.63S, 13.01W"/>
    <n v="2054"/>
    <n v="2058"/>
    <n v="4"/>
    <x v="1"/>
    <x v="1"/>
  </r>
  <r>
    <n v="133"/>
    <n v="4076"/>
    <n v="0"/>
    <s v="Oxia Palus"/>
    <x v="1"/>
    <s v="27.30N, 17.48W"/>
    <n v="2065"/>
    <n v="2074"/>
    <n v="9"/>
    <x v="0"/>
    <x v="0"/>
  </r>
  <r>
    <n v="90"/>
    <n v="13054"/>
    <n v="13054"/>
    <s v="Casius"/>
    <x v="68"/>
    <s v="50.51N, 70.01E"/>
    <n v="2049"/>
    <n v="2051"/>
    <n v="2"/>
    <x v="0"/>
    <x v="0"/>
  </r>
  <r>
    <n v="12"/>
    <n v="11011"/>
    <n v="11011"/>
    <s v="Thaumasia"/>
    <x v="16"/>
    <s v="23.79S, 56.97W"/>
    <n v="2054"/>
    <n v="2061"/>
    <n v="7"/>
    <x v="1"/>
    <x v="1"/>
  </r>
  <r>
    <n v="113"/>
    <n v="4076"/>
    <n v="0"/>
    <s v="Iapygia"/>
    <x v="18"/>
    <s v="4.88N, 63.43E"/>
    <n v="2051"/>
    <n v="2059"/>
    <n v="8"/>
    <x v="1"/>
    <x v="0"/>
  </r>
  <r>
    <n v="109"/>
    <n v="2461"/>
    <n v="0"/>
    <s v="Aeolis"/>
    <x v="51"/>
    <s v="25.21S, 169.35E"/>
    <n v="2055"/>
    <n v="2059"/>
    <n v="4"/>
    <x v="1"/>
    <x v="1"/>
  </r>
  <r>
    <n v="117"/>
    <n v="5076"/>
    <n v="0"/>
    <s v="Cebrenia"/>
    <x v="63"/>
    <s v="47.84N, 169.44E"/>
    <n v="2072"/>
    <n v="2075"/>
    <n v="3"/>
    <x v="0"/>
    <x v="0"/>
  </r>
  <r>
    <n v="212"/>
    <n v="5255"/>
    <n v="0"/>
    <s v="Amenthes"/>
    <x v="8"/>
    <s v="18.24N, 120.68E"/>
    <n v="2073"/>
    <n v="2075"/>
    <n v="2"/>
    <x v="0"/>
    <x v="0"/>
  </r>
  <r>
    <n v="133"/>
    <n v="6832"/>
    <n v="0"/>
    <s v="Amenthes"/>
    <x v="9"/>
    <s v="11.90N, 119.49E"/>
    <n v="2050"/>
    <n v="2057"/>
    <n v="7"/>
    <x v="0"/>
    <x v="0"/>
  </r>
  <r>
    <n v="65"/>
    <n v="1788"/>
    <n v="1788"/>
    <s v="Phoenicis Lacus"/>
    <x v="55"/>
    <s v="9.63N, 121.52W"/>
    <n v="2065"/>
    <n v="2069"/>
    <n v="4"/>
    <x v="1"/>
    <x v="0"/>
  </r>
  <r>
    <n v="27"/>
    <n v="50510"/>
    <n v="50510"/>
    <s v="Mare Australe"/>
    <x v="2"/>
    <s v="74.62S, 100.08E"/>
    <n v="2054"/>
    <n v="2062"/>
    <n v="8"/>
    <x v="1"/>
    <x v="1"/>
  </r>
  <r>
    <n v="17"/>
    <n v="16330"/>
    <n v="16330"/>
    <s v="Thaumasia"/>
    <x v="16"/>
    <s v="23.79S, 56.97W"/>
    <n v="2054"/>
    <n v="2055"/>
    <n v="1"/>
    <x v="1"/>
    <x v="1"/>
  </r>
  <r>
    <n v="133"/>
    <n v="19313"/>
    <n v="0"/>
    <s v="Argyre"/>
    <x v="16"/>
    <s v="23.79S, 56.97W"/>
    <n v="2054"/>
    <n v="2060"/>
    <n v="6"/>
    <x v="1"/>
    <x v="1"/>
  </r>
  <r>
    <n v="204"/>
    <n v="9366"/>
    <n v="0"/>
    <s v="Arabia"/>
    <x v="11"/>
    <s v="5.89N, 39.91E"/>
    <n v="2053"/>
    <n v="2057"/>
    <n v="4"/>
    <x v="0"/>
    <x v="0"/>
  </r>
  <r>
    <n v="137"/>
    <n v="19313"/>
    <n v="0"/>
    <s v="Mare Boreum"/>
    <x v="31"/>
    <s v="66.67N, 93.37W"/>
    <n v="2059"/>
    <n v="2066"/>
    <n v="7"/>
    <x v="0"/>
    <x v="0"/>
  </r>
  <r>
    <n v="133"/>
    <n v="756"/>
    <n v="0"/>
    <s v="Margaritifer Sinus"/>
    <x v="26"/>
    <s v="12.19S, 23.63W"/>
    <n v="2071"/>
    <n v="2072"/>
    <n v="1"/>
    <x v="1"/>
    <x v="1"/>
  </r>
  <r>
    <n v="120"/>
    <n v="9366"/>
    <n v="0"/>
    <s v="Mare Australe"/>
    <x v="17"/>
    <s v="63.27S, 66.46W"/>
    <n v="2058"/>
    <n v="2060"/>
    <n v="2"/>
    <x v="1"/>
    <x v="1"/>
  </r>
  <r>
    <n v="90"/>
    <n v="26004"/>
    <n v="26004"/>
    <s v="Thaumasia"/>
    <x v="44"/>
    <s v="39.82S, 96.42W"/>
    <n v="2059"/>
    <n v="2067"/>
    <n v="8"/>
    <x v="1"/>
    <x v="1"/>
  </r>
  <r>
    <n v="11"/>
    <n v="1010"/>
    <n v="1010"/>
    <s v="Amazonis"/>
    <x v="55"/>
    <s v="9.63N, 121.52W"/>
    <n v="2065"/>
    <n v="2070"/>
    <n v="5"/>
    <x v="0"/>
    <x v="0"/>
  </r>
  <r>
    <n v="103"/>
    <n v="14551"/>
    <n v="0"/>
    <s v="Hellas"/>
    <x v="30"/>
    <s v="51.10S, 71.36E"/>
    <n v="2056"/>
    <n v="2058"/>
    <n v="2"/>
    <x v="1"/>
    <x v="1"/>
  </r>
  <r>
    <n v="32"/>
    <n v="6205"/>
    <n v="6205"/>
    <s v="Argyre"/>
    <x v="24"/>
    <s v="47.77S, 28.62W"/>
    <n v="2069"/>
    <n v="2070"/>
    <n v="1"/>
    <x v="1"/>
    <x v="1"/>
  </r>
  <r>
    <n v="157"/>
    <n v="17718"/>
    <n v="0"/>
    <s v="Mare Boreum"/>
    <x v="27"/>
    <s v="69.41N, 168.67E"/>
    <n v="2069"/>
    <n v="2073"/>
    <n v="4"/>
    <x v="0"/>
    <x v="0"/>
  </r>
  <r>
    <n v="128"/>
    <n v="2324"/>
    <n v="0"/>
    <s v="Phoenicis Lacus"/>
    <x v="50"/>
    <s v="29.49S, 118.42W"/>
    <n v="2071"/>
    <n v="2074"/>
    <n v="3"/>
    <x v="1"/>
    <x v="1"/>
  </r>
  <r>
    <n v="128"/>
    <n v="4398"/>
    <n v="0"/>
    <s v="Phaethontis"/>
    <x v="96"/>
    <s v="33.52S, 162.36W"/>
    <n v="2053"/>
    <n v="2054"/>
    <n v="1"/>
    <x v="1"/>
    <x v="1"/>
  </r>
  <r>
    <n v="100"/>
    <n v="5812"/>
    <n v="5812"/>
    <s v="Argyre"/>
    <x v="15"/>
    <s v="50.59S, 47.85W"/>
    <n v="2064"/>
    <n v="2065"/>
    <n v="1"/>
    <x v="1"/>
    <x v="1"/>
  </r>
  <r>
    <n v="30"/>
    <n v="72463"/>
    <n v="72463"/>
    <s v="Mare Australe"/>
    <x v="54"/>
    <s v="65.07S, 96.09W"/>
    <n v="2072"/>
    <n v="2076"/>
    <n v="4"/>
    <x v="1"/>
    <x v="1"/>
  </r>
  <r>
    <n v="77"/>
    <n v="1396"/>
    <n v="1396"/>
    <s v="Tharsis"/>
    <x v="55"/>
    <s v="9.63N, 121.52W"/>
    <n v="2065"/>
    <n v="2073"/>
    <n v="8"/>
    <x v="0"/>
    <x v="0"/>
  </r>
  <r>
    <n v="344"/>
    <n v="2599"/>
    <n v="0"/>
    <s v="Phoenicis Lacus"/>
    <x v="34"/>
    <s v="16.90S, 101.43W"/>
    <n v="2060"/>
    <n v="2064"/>
    <n v="4"/>
    <x v="1"/>
    <x v="1"/>
  </r>
  <r>
    <n v="1270"/>
    <n v="629"/>
    <n v="0"/>
    <s v="Cebrenia"/>
    <x v="12"/>
    <s v="27.80N, 160.30E"/>
    <n v="2063"/>
    <n v="2070"/>
    <n v="7"/>
    <x v="0"/>
    <x v="0"/>
  </r>
  <r>
    <n v="39"/>
    <n v="38630"/>
    <n v="38630"/>
    <s v="Cebrenia"/>
    <x v="27"/>
    <s v="69.41N, 168.67E"/>
    <n v="2069"/>
    <n v="2076"/>
    <n v="7"/>
    <x v="0"/>
    <x v="0"/>
  </r>
  <r>
    <n v="43"/>
    <n v="756"/>
    <n v="756"/>
    <s v="Diacria"/>
    <x v="63"/>
    <s v="47.84N, 169.44E"/>
    <n v="2072"/>
    <n v="2079"/>
    <n v="7"/>
    <x v="0"/>
    <x v="0"/>
  </r>
  <r>
    <n v="90"/>
    <n v="10654"/>
    <n v="10654"/>
    <s v="Cebrenia"/>
    <x v="28"/>
    <s v="64.61N, 131.25E"/>
    <n v="2064"/>
    <n v="2066"/>
    <n v="2"/>
    <x v="0"/>
    <x v="0"/>
  </r>
  <r>
    <n v="96"/>
    <n v="2599"/>
    <n v="2599"/>
    <s v="Syrtis Major"/>
    <x v="0"/>
    <s v="21.27N, 90.13E"/>
    <n v="2054"/>
    <n v="2061"/>
    <n v="7"/>
    <x v="0"/>
    <x v="0"/>
  </r>
  <r>
    <n v="65"/>
    <n v="31157"/>
    <n v="31157"/>
    <s v="Mare Australe"/>
    <x v="13"/>
    <s v="68.17S, 21.83W"/>
    <n v="2069"/>
    <n v="2072"/>
    <n v="3"/>
    <x v="1"/>
    <x v="1"/>
  </r>
  <r>
    <n v="100"/>
    <n v="9985"/>
    <n v="9985"/>
    <s v="Margaritifer Sinus"/>
    <x v="61"/>
    <s v="17.63S, 13.01W"/>
    <n v="2054"/>
    <n v="2060"/>
    <n v="6"/>
    <x v="1"/>
    <x v="1"/>
  </r>
  <r>
    <n v="365"/>
    <n v="883"/>
    <n v="0"/>
    <s v="Thaumasia"/>
    <x v="54"/>
    <s v="65.07S, 96.09W"/>
    <n v="2072"/>
    <n v="2078"/>
    <n v="6"/>
    <x v="1"/>
    <x v="1"/>
  </r>
  <r>
    <n v="82"/>
    <n v="1788"/>
    <n v="1788"/>
    <s v="Cebrenia"/>
    <x v="3"/>
    <s v="47.43N, 160.74E"/>
    <n v="2056"/>
    <n v="2057"/>
    <n v="1"/>
    <x v="0"/>
    <x v="0"/>
  </r>
  <r>
    <n v="109"/>
    <n v="2599"/>
    <n v="0"/>
    <s v="Elysium"/>
    <x v="12"/>
    <s v="27.80N, 160.30E"/>
    <n v="2063"/>
    <n v="2070"/>
    <n v="7"/>
    <x v="0"/>
    <x v="0"/>
  </r>
  <r>
    <n v="103"/>
    <n v="6006"/>
    <n v="0"/>
    <s v="Margaritifer Sinus"/>
    <x v="26"/>
    <s v="12.19S, 23.63W"/>
    <n v="2071"/>
    <n v="2073"/>
    <n v="2"/>
    <x v="1"/>
    <x v="1"/>
  </r>
  <r>
    <n v="36"/>
    <n v="41937"/>
    <n v="41937"/>
    <s v="Phaethontis"/>
    <x v="10"/>
    <s v="59.92S, 179.01W"/>
    <n v="2062"/>
    <n v="2066"/>
    <n v="4"/>
    <x v="1"/>
    <x v="1"/>
  </r>
  <r>
    <n v="147"/>
    <n v="3764"/>
    <n v="0"/>
    <s v="Diacria"/>
    <x v="63"/>
    <s v="47.84N, 169.44E"/>
    <n v="2072"/>
    <n v="2080"/>
    <n v="8"/>
    <x v="0"/>
    <x v="0"/>
  </r>
  <r>
    <n v="12"/>
    <n v="17718"/>
    <n v="17718"/>
    <s v="Mare Australe"/>
    <x v="62"/>
    <s v="59.42S, 15.97W"/>
    <n v="2055"/>
    <n v="2057"/>
    <n v="2"/>
    <x v="1"/>
    <x v="1"/>
  </r>
  <r>
    <n v="90"/>
    <n v="8000"/>
    <n v="8000"/>
    <s v="Mare Acidalium"/>
    <x v="1"/>
    <s v="27.30N, 17.48W"/>
    <n v="2065"/>
    <n v="2074"/>
    <n v="9"/>
    <x v="0"/>
    <x v="0"/>
  </r>
  <r>
    <n v="128"/>
    <n v="7279"/>
    <n v="0"/>
    <s v="Mare Boreum"/>
    <x v="78"/>
    <s v="60.72N, 122.46E"/>
    <n v="2052"/>
    <n v="2055"/>
    <n v="3"/>
    <x v="0"/>
    <x v="0"/>
  </r>
  <r>
    <n v="109"/>
    <n v="3612"/>
    <n v="0"/>
    <s v="Eridania"/>
    <x v="33"/>
    <s v="46.81S, 143.88E"/>
    <n v="2066"/>
    <n v="2069"/>
    <n v="3"/>
    <x v="1"/>
    <x v="1"/>
  </r>
  <r>
    <n v="147"/>
    <n v="8000"/>
    <n v="0"/>
    <s v="Mare Boreum"/>
    <x v="14"/>
    <s v="66.19N, 33.82E"/>
    <n v="2063"/>
    <n v="2069"/>
    <n v="6"/>
    <x v="0"/>
    <x v="0"/>
  </r>
  <r>
    <n v="113"/>
    <n v="2880"/>
    <n v="0"/>
    <s v="Syrtis Major"/>
    <x v="0"/>
    <s v="21.27N, 90.13E"/>
    <n v="2054"/>
    <n v="2058"/>
    <n v="4"/>
    <x v="0"/>
    <x v="0"/>
  </r>
  <r>
    <n v="80"/>
    <n v="756"/>
    <n v="756"/>
    <s v="Casius"/>
    <x v="60"/>
    <s v="56.07N, 79.63E"/>
    <n v="2069"/>
    <n v="2069"/>
    <n v="0"/>
    <x v="0"/>
    <x v="0"/>
  </r>
  <r>
    <n v="32"/>
    <n v="29243"/>
    <n v="29243"/>
    <s v="Mare Boreum"/>
    <x v="80"/>
    <s v="75.27N, 138.32W"/>
    <n v="2073"/>
    <n v="2074"/>
    <n v="1"/>
    <x v="0"/>
    <x v="0"/>
  </r>
  <r>
    <n v="100"/>
    <n v="12178"/>
    <n v="12178"/>
    <s v="Mare Boreum"/>
    <x v="31"/>
    <s v="66.67N, 93.37W"/>
    <n v="2059"/>
    <n v="2066"/>
    <n v="7"/>
    <x v="0"/>
    <x v="0"/>
  </r>
  <r>
    <n v="231"/>
    <n v="5622"/>
    <n v="0"/>
    <s v="Elysium"/>
    <x v="23"/>
    <s v="17.54N, 149.60E"/>
    <n v="2067"/>
    <n v="2072"/>
    <n v="5"/>
    <x v="0"/>
    <x v="0"/>
  </r>
  <r>
    <n v="36"/>
    <n v="3461"/>
    <n v="3461"/>
    <s v="Elysium"/>
    <x v="12"/>
    <s v="27.80N, 160.30E"/>
    <n v="2063"/>
    <n v="2067"/>
    <n v="4"/>
    <x v="0"/>
    <x v="0"/>
  </r>
  <r>
    <n v="212"/>
    <n v="4902"/>
    <n v="0"/>
    <s v="Mare Boreum"/>
    <x v="63"/>
    <s v="47.84N, 169.44E"/>
    <n v="2072"/>
    <n v="2076"/>
    <n v="4"/>
    <x v="0"/>
    <x v="0"/>
  </r>
  <r>
    <n v="128"/>
    <n v="883"/>
    <n v="0"/>
    <s v="Casius"/>
    <x v="59"/>
    <s v="24.45N, 112.91E"/>
    <n v="2060"/>
    <n v="2064"/>
    <n v="4"/>
    <x v="0"/>
    <x v="0"/>
  </r>
  <r>
    <n v="47"/>
    <n v="2739"/>
    <n v="2739"/>
    <s v="Margaritifer Sinus"/>
    <x v="98"/>
    <s v="30.54S, 24.75W"/>
    <n v="2066"/>
    <n v="2067"/>
    <n v="1"/>
    <x v="1"/>
    <x v="1"/>
  </r>
  <r>
    <n v="157"/>
    <n v="883"/>
    <n v="0"/>
    <s v="Arabia"/>
    <x v="69"/>
    <s v="3.33S, 27.57E"/>
    <n v="2065"/>
    <n v="2068"/>
    <n v="3"/>
    <x v="0"/>
    <x v="1"/>
  </r>
  <r>
    <n v="113"/>
    <n v="6006"/>
    <n v="0"/>
    <s v="Coprates"/>
    <x v="16"/>
    <s v="23.79S, 56.97W"/>
    <n v="2054"/>
    <n v="2057"/>
    <n v="3"/>
    <x v="1"/>
    <x v="1"/>
  </r>
  <r>
    <n v="19"/>
    <n v="1526"/>
    <n v="1526"/>
    <s v="Elysium"/>
    <x v="12"/>
    <s v="27.80N, 160.30E"/>
    <n v="2063"/>
    <n v="2071"/>
    <n v="8"/>
    <x v="0"/>
    <x v="0"/>
  </r>
  <r>
    <n v="142"/>
    <n v="4235"/>
    <n v="0"/>
    <s v="Argyre"/>
    <x v="15"/>
    <s v="50.59S, 47.85W"/>
    <n v="2064"/>
    <n v="2065"/>
    <n v="1"/>
    <x v="1"/>
    <x v="1"/>
  </r>
  <r>
    <n v="905"/>
    <n v="4235"/>
    <n v="0"/>
    <s v="Mare Boreum"/>
    <x v="27"/>
    <s v="69.41N, 168.67E"/>
    <n v="2069"/>
    <n v="2071"/>
    <n v="2"/>
    <x v="0"/>
    <x v="0"/>
  </r>
  <r>
    <n v="37"/>
    <n v="3313"/>
    <n v="3313"/>
    <s v="Cebrenia"/>
    <x v="28"/>
    <s v="64.61N, 131.25E"/>
    <n v="2064"/>
    <n v="2065"/>
    <n v="1"/>
    <x v="0"/>
    <x v="0"/>
  </r>
  <r>
    <n v="88"/>
    <n v="8000"/>
    <n v="8000"/>
    <s v="Phoenicis Lacus"/>
    <x v="50"/>
    <s v="29.49S, 118.42W"/>
    <n v="2071"/>
    <n v="2075"/>
    <n v="4"/>
    <x v="1"/>
    <x v="1"/>
  </r>
  <r>
    <n v="147"/>
    <n v="2599"/>
    <n v="0"/>
    <s v="Mare Boreum"/>
    <x v="46"/>
    <s v="73.37N, 48.09E"/>
    <n v="2060"/>
    <n v="2061"/>
    <n v="1"/>
    <x v="0"/>
    <x v="0"/>
  </r>
  <r>
    <n v="80"/>
    <n v="4235"/>
    <n v="4235"/>
    <s v="Coprates"/>
    <x v="20"/>
    <s v="35.35S, 72.67W"/>
    <n v="2067"/>
    <n v="2071"/>
    <n v="4"/>
    <x v="1"/>
    <x v="1"/>
  </r>
  <r>
    <n v="59"/>
    <n v="10654"/>
    <n v="10654"/>
    <s v="Mare Australe"/>
    <x v="40"/>
    <s v="48.99S, 67.17E"/>
    <n v="2054"/>
    <n v="2056"/>
    <n v="2"/>
    <x v="1"/>
    <x v="1"/>
  </r>
  <r>
    <n v="85"/>
    <n v="14551"/>
    <n v="14551"/>
    <s v="Syrtis Major"/>
    <x v="0"/>
    <s v="21.27N, 90.13E"/>
    <n v="2054"/>
    <n v="2063"/>
    <n v="9"/>
    <x v="0"/>
    <x v="0"/>
  </r>
  <r>
    <n v="61"/>
    <n v="1010"/>
    <n v="1010"/>
    <s v="Mare Tyrrhenum"/>
    <x v="0"/>
    <s v="21.27N, 90.13E"/>
    <n v="2054"/>
    <n v="2057"/>
    <n v="3"/>
    <x v="1"/>
    <x v="0"/>
  </r>
  <r>
    <n v="128"/>
    <n v="8519"/>
    <n v="0"/>
    <s v="Hellas"/>
    <x v="57"/>
    <s v="41.83S, 120.38E"/>
    <n v="2068"/>
    <n v="2070"/>
    <n v="2"/>
    <x v="1"/>
    <x v="1"/>
  </r>
  <r>
    <n v="65"/>
    <n v="883"/>
    <n v="883"/>
    <s v="Oxia Palus"/>
    <x v="67"/>
    <s v="18.71N, 17.14W"/>
    <n v="2053"/>
    <n v="2055"/>
    <n v="2"/>
    <x v="0"/>
    <x v="0"/>
  </r>
  <r>
    <n v="157"/>
    <n v="3919"/>
    <n v="0"/>
    <s v="Cebrenia"/>
    <x v="19"/>
    <s v="37.14N, 148.66E"/>
    <n v="2066"/>
    <n v="2073"/>
    <n v="7"/>
    <x v="0"/>
    <x v="0"/>
  </r>
  <r>
    <n v="43"/>
    <n v="7052"/>
    <n v="7052"/>
    <s v="Tharsis"/>
    <x v="41"/>
    <s v="8.80N, 79.73W"/>
    <n v="2067"/>
    <n v="2069"/>
    <n v="2"/>
    <x v="0"/>
    <x v="0"/>
  </r>
  <r>
    <n v="631"/>
    <n v="18486"/>
    <n v="0"/>
    <s v="Hellas"/>
    <x v="75"/>
    <s v="48.97S, 86.32E"/>
    <n v="2070"/>
    <n v="2073"/>
    <n v="3"/>
    <x v="1"/>
    <x v="1"/>
  </r>
  <r>
    <n v="416"/>
    <n v="5076"/>
    <n v="0"/>
    <s v="Mare Australe"/>
    <x v="10"/>
    <s v="59.92S, 179.01W"/>
    <n v="2062"/>
    <n v="2067"/>
    <n v="5"/>
    <x v="1"/>
    <x v="1"/>
  </r>
  <r>
    <n v="292"/>
    <n v="3919"/>
    <n v="0"/>
    <s v="Cebrenia"/>
    <x v="19"/>
    <s v="37.14N, 148.66E"/>
    <n v="2066"/>
    <n v="2067"/>
    <n v="1"/>
    <x v="0"/>
    <x v="0"/>
  </r>
  <r>
    <n v="124"/>
    <n v="15109"/>
    <n v="0"/>
    <s v="Cebrenia"/>
    <x v="12"/>
    <s v="27.80N, 160.30E"/>
    <n v="2063"/>
    <n v="2069"/>
    <n v="6"/>
    <x v="0"/>
    <x v="0"/>
  </r>
  <r>
    <n v="292"/>
    <n v="8255"/>
    <n v="0"/>
    <s v="Mare Tyrrhenum"/>
    <x v="9"/>
    <s v="11.90N, 119.49E"/>
    <n v="2050"/>
    <n v="2054"/>
    <n v="4"/>
    <x v="1"/>
    <x v="0"/>
  </r>
  <r>
    <n v="72"/>
    <n v="13527"/>
    <n v="13527"/>
    <s v="Phaethontis"/>
    <x v="72"/>
    <s v="65.99S, 161.89W"/>
    <n v="2072"/>
    <n v="2073"/>
    <n v="1"/>
    <x v="1"/>
    <x v="1"/>
  </r>
  <r>
    <n v="344"/>
    <n v="27536"/>
    <n v="0"/>
    <s v="Mare Boreum"/>
    <x v="29"/>
    <s v="75.84N, 122.24E"/>
    <n v="2071"/>
    <n v="2072"/>
    <n v="1"/>
    <x v="0"/>
    <x v="0"/>
  </r>
  <r>
    <n v="25"/>
    <n v="7512"/>
    <n v="7512"/>
    <s v="Hellas"/>
    <x v="45"/>
    <s v="43.21S, 109.99E"/>
    <n v="2071"/>
    <n v="2072"/>
    <n v="1"/>
    <x v="1"/>
    <x v="1"/>
  </r>
  <r>
    <n v="15"/>
    <n v="1656"/>
    <n v="1656"/>
    <s v="Arcadia"/>
    <x v="81"/>
    <s v="21.43N, 76.62W"/>
    <n v="2058"/>
    <n v="2059"/>
    <n v="1"/>
    <x v="0"/>
    <x v="0"/>
  </r>
  <r>
    <n v="100"/>
    <n v="9670"/>
    <n v="9670"/>
    <s v="Sinus Sabaeus"/>
    <x v="69"/>
    <s v="3.33S, 27.57E"/>
    <n v="2065"/>
    <n v="2066"/>
    <n v="1"/>
    <x v="1"/>
    <x v="1"/>
  </r>
  <r>
    <n v="128"/>
    <n v="5812"/>
    <n v="0"/>
    <s v="Tharsis"/>
    <x v="81"/>
    <s v="21.43N, 76.62W"/>
    <n v="2058"/>
    <n v="2060"/>
    <n v="2"/>
    <x v="0"/>
    <x v="0"/>
  </r>
  <r>
    <n v="152"/>
    <n v="4235"/>
    <n v="0"/>
    <s v="Amenthes"/>
    <x v="56"/>
    <s v="14.31N, 112.28E"/>
    <n v="2065"/>
    <n v="2068"/>
    <n v="3"/>
    <x v="0"/>
    <x v="0"/>
  </r>
  <r>
    <n v="67"/>
    <n v="6205"/>
    <n v="6205"/>
    <s v="Mare Boreum"/>
    <x v="85"/>
    <s v="77.60N, 60.62E"/>
    <n v="2073"/>
    <n v="2074"/>
    <n v="1"/>
    <x v="0"/>
    <x v="0"/>
  </r>
  <r>
    <n v="188"/>
    <n v="6832"/>
    <n v="0"/>
    <s v="Syrtis Major"/>
    <x v="94"/>
    <s v="0.43S, 61.64E"/>
    <n v="2064"/>
    <n v="2066"/>
    <n v="2"/>
    <x v="0"/>
    <x v="1"/>
  </r>
  <r>
    <n v="50"/>
    <n v="2188"/>
    <n v="2188"/>
    <s v="Mare Australe"/>
    <x v="48"/>
    <s v="69.31S, 68.72W"/>
    <n v="2071"/>
    <n v="2073"/>
    <n v="2"/>
    <x v="1"/>
    <x v="1"/>
  </r>
  <r>
    <n v="54"/>
    <n v="35789"/>
    <n v="35789"/>
    <s v="Eridania"/>
    <x v="6"/>
    <s v="42.36S, 157.15E"/>
    <n v="2068"/>
    <n v="2069"/>
    <n v="1"/>
    <x v="1"/>
    <x v="1"/>
  </r>
  <r>
    <n v="447"/>
    <n v="6409"/>
    <n v="0"/>
    <s v="Amazonis"/>
    <x v="91"/>
    <s v="2.95N, 160.52W"/>
    <n v="2073"/>
    <n v="2075"/>
    <n v="2"/>
    <x v="0"/>
    <x v="0"/>
  </r>
  <r>
    <n v="572"/>
    <n v="3919"/>
    <n v="0"/>
    <s v="Elysium"/>
    <x v="39"/>
    <s v="22.61N, 142.82E"/>
    <n v="2064"/>
    <n v="2066"/>
    <n v="2"/>
    <x v="0"/>
    <x v="0"/>
  </r>
  <r>
    <n v="344"/>
    <n v="4902"/>
    <n v="0"/>
    <s v="Iapygia"/>
    <x v="18"/>
    <s v="4.88N, 63.43E"/>
    <n v="2051"/>
    <n v="2056"/>
    <n v="5"/>
    <x v="1"/>
    <x v="0"/>
  </r>
  <r>
    <n v="17"/>
    <n v="20205"/>
    <n v="20205"/>
    <s v="Mare Australe"/>
    <x v="54"/>
    <s v="65.07S, 96.09W"/>
    <n v="2072"/>
    <n v="2076"/>
    <n v="4"/>
    <x v="1"/>
    <x v="1"/>
  </r>
  <r>
    <n v="905"/>
    <n v="14025"/>
    <n v="0"/>
    <s v="Hellas"/>
    <x v="75"/>
    <s v="48.97S, 86.32E"/>
    <n v="2070"/>
    <n v="2074"/>
    <n v="4"/>
    <x v="1"/>
    <x v="1"/>
  </r>
  <r>
    <n v="77"/>
    <n v="8255"/>
    <n v="8255"/>
    <s v="Mare Australe"/>
    <x v="54"/>
    <s v="65.07S, 96.09W"/>
    <n v="2072"/>
    <n v="2076"/>
    <n v="4"/>
    <x v="1"/>
    <x v="1"/>
  </r>
  <r>
    <n v="15"/>
    <n v="38630"/>
    <n v="38630"/>
    <s v="Thaumasia"/>
    <x v="44"/>
    <s v="39.82S, 96.42W"/>
    <n v="2059"/>
    <n v="2068"/>
    <n v="9"/>
    <x v="1"/>
    <x v="1"/>
  </r>
  <r>
    <n v="142"/>
    <n v="7512"/>
    <n v="0"/>
    <s v="Memnonia"/>
    <x v="70"/>
    <s v="5.85N, 156.58W"/>
    <n v="2061"/>
    <n v="2063"/>
    <n v="2"/>
    <x v="1"/>
    <x v="0"/>
  </r>
  <r>
    <n v="204"/>
    <n v="9074"/>
    <n v="0"/>
    <s v="Mare Boreum"/>
    <x v="77"/>
    <s v="79.27N, 111.64W"/>
    <n v="2062"/>
    <n v="2066"/>
    <n v="4"/>
    <x v="0"/>
    <x v="0"/>
  </r>
  <r>
    <n v="133"/>
    <n v="1138"/>
    <n v="0"/>
    <s v="Amenthes"/>
    <x v="0"/>
    <s v="21.27N, 90.13E"/>
    <n v="2054"/>
    <n v="2061"/>
    <n v="7"/>
    <x v="0"/>
    <x v="0"/>
  </r>
  <r>
    <n v="32"/>
    <n v="8791"/>
    <n v="8791"/>
    <s v="Mare Australe"/>
    <x v="2"/>
    <s v="74.62S, 100.08E"/>
    <n v="2054"/>
    <n v="2061"/>
    <n v="7"/>
    <x v="1"/>
    <x v="1"/>
  </r>
  <r>
    <n v="63"/>
    <n v="3461"/>
    <n v="3461"/>
    <s v="Phoenicis Lacus"/>
    <x v="5"/>
    <s v="6.41S, 116.10W"/>
    <n v="2055"/>
    <n v="2056"/>
    <n v="1"/>
    <x v="1"/>
    <x v="1"/>
  </r>
  <r>
    <n v="61"/>
    <n v="13527"/>
    <n v="13527"/>
    <s v="Mare Australe"/>
    <x v="21"/>
    <s v="70.62S, 159.12W"/>
    <n v="2065"/>
    <n v="2068"/>
    <n v="3"/>
    <x v="1"/>
    <x v="1"/>
  </r>
  <r>
    <n v="37"/>
    <n v="33322"/>
    <n v="33322"/>
    <s v="Argyre"/>
    <x v="42"/>
    <s v="43.20S, 21.89W"/>
    <n v="2051"/>
    <n v="2054"/>
    <n v="3"/>
    <x v="1"/>
    <x v="1"/>
  </r>
  <r>
    <n v="221"/>
    <n v="14025"/>
    <n v="0"/>
    <s v="Coprates"/>
    <x v="16"/>
    <s v="23.79S, 56.97W"/>
    <n v="2054"/>
    <n v="2059"/>
    <n v="5"/>
    <x v="1"/>
    <x v="1"/>
  </r>
  <r>
    <n v="20"/>
    <n v="101649"/>
    <n v="101649"/>
    <s v="Noachis"/>
    <x v="40"/>
    <s v="48.99S, 67.17E"/>
    <n v="2054"/>
    <n v="2057"/>
    <n v="3"/>
    <x v="1"/>
    <x v="1"/>
  </r>
  <r>
    <n v="82"/>
    <n v="3919"/>
    <n v="3919"/>
    <s v="Sinus Sabaeus"/>
    <x v="69"/>
    <s v="3.33S, 27.57E"/>
    <n v="2065"/>
    <n v="2068"/>
    <n v="3"/>
    <x v="1"/>
    <x v="1"/>
  </r>
  <r>
    <n v="29"/>
    <n v="38630"/>
    <n v="38630"/>
    <s v="Mare Boreum"/>
    <x v="27"/>
    <s v="69.41N, 168.67E"/>
    <n v="2069"/>
    <n v="2073"/>
    <n v="4"/>
    <x v="0"/>
    <x v="0"/>
  </r>
  <r>
    <n v="307"/>
    <n v="5436"/>
    <n v="0"/>
    <s v="Hellas"/>
    <x v="30"/>
    <s v="51.10S, 71.36E"/>
    <n v="2056"/>
    <n v="2059"/>
    <n v="3"/>
    <x v="1"/>
    <x v="1"/>
  </r>
  <r>
    <n v="15"/>
    <n v="1396"/>
    <n v="1396"/>
    <s v="Oxia Palus"/>
    <x v="1"/>
    <s v="27.30N, 17.48W"/>
    <n v="2065"/>
    <n v="2073"/>
    <n v="8"/>
    <x v="0"/>
    <x v="0"/>
  </r>
  <r>
    <n v="482"/>
    <n v="2188"/>
    <n v="0"/>
    <s v="Casius"/>
    <x v="29"/>
    <s v="75.84N, 122.24E"/>
    <n v="2071"/>
    <n v="2076"/>
    <n v="5"/>
    <x v="0"/>
    <x v="0"/>
  </r>
  <r>
    <n v="147"/>
    <n v="2599"/>
    <n v="0"/>
    <s v="Argyre"/>
    <x v="15"/>
    <s v="50.59S, 47.85W"/>
    <n v="2064"/>
    <n v="2065"/>
    <n v="1"/>
    <x v="1"/>
    <x v="1"/>
  </r>
  <r>
    <n v="175"/>
    <n v="14551"/>
    <n v="0"/>
    <s v="Thaumasia"/>
    <x v="54"/>
    <s v="65.07S, 96.09W"/>
    <n v="2072"/>
    <n v="2075"/>
    <n v="3"/>
    <x v="1"/>
    <x v="1"/>
  </r>
  <r>
    <n v="1270"/>
    <n v="8255"/>
    <n v="0"/>
    <s v="Elysium"/>
    <x v="23"/>
    <s v="17.54N, 149.60E"/>
    <n v="2067"/>
    <n v="2073"/>
    <n v="6"/>
    <x v="0"/>
    <x v="0"/>
  </r>
  <r>
    <n v="93"/>
    <n v="4731"/>
    <n v="4731"/>
    <s v="Amenthes"/>
    <x v="9"/>
    <s v="11.90N, 119.49E"/>
    <n v="2050"/>
    <n v="2051"/>
    <n v="1"/>
    <x v="0"/>
    <x v="0"/>
  </r>
  <r>
    <n v="45"/>
    <n v="7052"/>
    <n v="7052"/>
    <s v="Syrtis Major"/>
    <x v="18"/>
    <s v="4.88N, 63.43E"/>
    <n v="2051"/>
    <n v="2058"/>
    <n v="7"/>
    <x v="0"/>
    <x v="0"/>
  </r>
  <r>
    <n v="1270"/>
    <n v="27536"/>
    <n v="0"/>
    <s v="Ismenius Lacus"/>
    <x v="1"/>
    <s v="27.30N, 17.48W"/>
    <n v="2065"/>
    <n v="2075"/>
    <n v="10"/>
    <x v="0"/>
    <x v="0"/>
  </r>
  <r>
    <n v="32"/>
    <n v="11011"/>
    <n v="11011"/>
    <s v="Mare Boreum"/>
    <x v="77"/>
    <s v="79.27N, 111.64W"/>
    <n v="2062"/>
    <n v="2067"/>
    <n v="5"/>
    <x v="0"/>
    <x v="0"/>
  </r>
  <r>
    <n v="307"/>
    <n v="1788"/>
    <n v="0"/>
    <s v="Syrtis Major"/>
    <x v="0"/>
    <s v="21.27N, 90.13E"/>
    <n v="2054"/>
    <n v="2063"/>
    <n v="9"/>
    <x v="0"/>
    <x v="0"/>
  </r>
  <r>
    <n v="15"/>
    <n v="9670"/>
    <n v="9670"/>
    <s v="Mare Boreum"/>
    <x v="29"/>
    <s v="75.84N, 122.24E"/>
    <n v="2071"/>
    <n v="2074"/>
    <n v="3"/>
    <x v="0"/>
    <x v="0"/>
  </r>
  <r>
    <n v="152"/>
    <n v="629"/>
    <n v="0"/>
    <s v="Oxia Palus"/>
    <x v="1"/>
    <s v="27.30N, 17.48W"/>
    <n v="2065"/>
    <n v="2068"/>
    <n v="3"/>
    <x v="0"/>
    <x v="0"/>
  </r>
  <r>
    <n v="905"/>
    <n v="1788"/>
    <n v="0"/>
    <s v="Eridania"/>
    <x v="51"/>
    <s v="25.21S, 169.35E"/>
    <n v="2055"/>
    <n v="2058"/>
    <n v="3"/>
    <x v="1"/>
    <x v="1"/>
  </r>
  <r>
    <n v="82"/>
    <n v="2599"/>
    <n v="2599"/>
    <s v="Phoenicis Lacus"/>
    <x v="50"/>
    <s v="29.49S, 118.42W"/>
    <n v="2071"/>
    <n v="2074"/>
    <n v="3"/>
    <x v="1"/>
    <x v="1"/>
  </r>
  <r>
    <n v="11"/>
    <n v="27536"/>
    <n v="27536"/>
    <s v="Cebrenia"/>
    <x v="86"/>
    <s v="53.00N, 129.64E"/>
    <n v="2069"/>
    <n v="2071"/>
    <n v="2"/>
    <x v="0"/>
    <x v="0"/>
  </r>
  <r>
    <n v="231"/>
    <n v="2054"/>
    <n v="0"/>
    <s v="Coprates"/>
    <x v="34"/>
    <s v="16.90S, 101.43W"/>
    <n v="2060"/>
    <n v="2061"/>
    <n v="1"/>
    <x v="1"/>
    <x v="1"/>
  </r>
  <r>
    <n v="389"/>
    <n v="2739"/>
    <n v="0"/>
    <s v="Hellas"/>
    <x v="53"/>
    <s v="28.90S, 98.55E"/>
    <n v="2073"/>
    <n v="2077"/>
    <n v="4"/>
    <x v="1"/>
    <x v="1"/>
  </r>
  <r>
    <n v="109"/>
    <n v="5255"/>
    <n v="0"/>
    <s v="Memnonia"/>
    <x v="96"/>
    <s v="33.52S, 162.36W"/>
    <n v="2053"/>
    <n v="2054"/>
    <n v="1"/>
    <x v="1"/>
    <x v="1"/>
  </r>
  <r>
    <n v="702"/>
    <n v="1656"/>
    <n v="0"/>
    <s v="Mare Boreum"/>
    <x v="85"/>
    <s v="77.60N, 60.62E"/>
    <n v="2073"/>
    <n v="2074"/>
    <n v="1"/>
    <x v="0"/>
    <x v="0"/>
  </r>
  <r>
    <n v="631"/>
    <n v="756"/>
    <n v="0"/>
    <s v="Thaumasia"/>
    <x v="44"/>
    <s v="39.82S, 96.42W"/>
    <n v="2059"/>
    <n v="2066"/>
    <n v="7"/>
    <x v="1"/>
    <x v="1"/>
  </r>
  <r>
    <n v="128"/>
    <n v="9985"/>
    <n v="0"/>
    <s v="Elysium"/>
    <x v="63"/>
    <s v="47.84N, 169.44E"/>
    <n v="2072"/>
    <n v="2076"/>
    <n v="4"/>
    <x v="0"/>
    <x v="0"/>
  </r>
  <r>
    <n v="1057"/>
    <n v="21171"/>
    <n v="0"/>
    <s v="Ismenius Lacus"/>
    <x v="14"/>
    <s v="66.19N, 33.82E"/>
    <n v="2063"/>
    <n v="2068"/>
    <n v="5"/>
    <x v="0"/>
    <x v="0"/>
  </r>
  <r>
    <n v="103"/>
    <n v="4902"/>
    <n v="0"/>
    <s v="Mare Boreum"/>
    <x v="80"/>
    <s v="75.27N, 138.32W"/>
    <n v="2073"/>
    <n v="2075"/>
    <n v="2"/>
    <x v="0"/>
    <x v="0"/>
  </r>
  <r>
    <n v="54"/>
    <n v="19313"/>
    <n v="19313"/>
    <s v="Casius"/>
    <x v="60"/>
    <s v="56.07N, 79.63E"/>
    <n v="2069"/>
    <n v="2071"/>
    <n v="2"/>
    <x v="0"/>
    <x v="0"/>
  </r>
  <r>
    <n v="12"/>
    <n v="17000"/>
    <n v="17000"/>
    <s v="Argyre"/>
    <x v="42"/>
    <s v="43.20S, 21.89W"/>
    <n v="2051"/>
    <n v="2055"/>
    <n v="4"/>
    <x v="1"/>
    <x v="1"/>
  </r>
  <r>
    <n v="277"/>
    <n v="629"/>
    <n v="0"/>
    <s v="Argyre"/>
    <x v="64"/>
    <s v="34.44S, 25.42W"/>
    <n v="2071"/>
    <n v="2073"/>
    <n v="2"/>
    <x v="1"/>
    <x v="1"/>
  </r>
  <r>
    <n v="82"/>
    <n v="6205"/>
    <n v="6205"/>
    <s v="Iapygia"/>
    <x v="53"/>
    <s v="28.90S, 98.55E"/>
    <n v="2073"/>
    <n v="2074"/>
    <n v="1"/>
    <x v="1"/>
    <x v="1"/>
  </r>
  <r>
    <n v="39"/>
    <n v="2188"/>
    <n v="2188"/>
    <s v="Cebrenia"/>
    <x v="4"/>
    <s v="53.93N, 163.34E"/>
    <n v="2071"/>
    <n v="2073"/>
    <n v="2"/>
    <x v="0"/>
    <x v="0"/>
  </r>
  <r>
    <n v="36"/>
    <n v="15109"/>
    <n v="15109"/>
    <s v="Mare Australe"/>
    <x v="10"/>
    <s v="59.92S, 179.01W"/>
    <n v="2062"/>
    <n v="2067"/>
    <n v="5"/>
    <x v="1"/>
    <x v="1"/>
  </r>
  <r>
    <n v="389"/>
    <n v="8791"/>
    <n v="0"/>
    <s v="Oxia Palus"/>
    <x v="1"/>
    <s v="27.30N, 17.48W"/>
    <n v="2065"/>
    <n v="2072"/>
    <n v="7"/>
    <x v="0"/>
    <x v="0"/>
  </r>
  <r>
    <n v="181"/>
    <n v="6832"/>
    <n v="0"/>
    <s v="Margaritifer Sinus"/>
    <x v="16"/>
    <s v="23.79S, 56.97W"/>
    <n v="2054"/>
    <n v="2060"/>
    <n v="6"/>
    <x v="1"/>
    <x v="1"/>
  </r>
  <r>
    <n v="188"/>
    <n v="15109"/>
    <n v="0"/>
    <s v="Mare Australe"/>
    <x v="2"/>
    <s v="74.62S, 100.08E"/>
    <n v="2054"/>
    <n v="2060"/>
    <n v="6"/>
    <x v="1"/>
    <x v="1"/>
  </r>
  <r>
    <n v="175"/>
    <n v="9670"/>
    <n v="0"/>
    <s v="Margaritifer Sinus"/>
    <x v="61"/>
    <s v="17.63S, 13.01W"/>
    <n v="2054"/>
    <n v="2058"/>
    <n v="4"/>
    <x v="1"/>
    <x v="1"/>
  </r>
  <r>
    <n v="14"/>
    <n v="3313"/>
    <n v="3313"/>
    <s v="Thaumasia"/>
    <x v="20"/>
    <s v="35.35S, 72.67W"/>
    <n v="2067"/>
    <n v="2074"/>
    <n v="7"/>
    <x v="1"/>
    <x v="1"/>
  </r>
  <r>
    <n v="85"/>
    <n v="2054"/>
    <n v="2054"/>
    <s v="Mare Boreum"/>
    <x v="88"/>
    <s v="80.24N, 27.18W"/>
    <n v="2069"/>
    <n v="2071"/>
    <n v="2"/>
    <x v="0"/>
    <x v="0"/>
  </r>
  <r>
    <n v="188"/>
    <n v="27536"/>
    <n v="0"/>
    <s v="Cebrenia"/>
    <x v="29"/>
    <s v="75.84N, 122.24E"/>
    <n v="2071"/>
    <n v="2073"/>
    <n v="2"/>
    <x v="0"/>
    <x v="0"/>
  </r>
  <r>
    <n v="204"/>
    <n v="2461"/>
    <n v="0"/>
    <s v="Tharsis"/>
    <x v="55"/>
    <s v="9.63N, 121.52W"/>
    <n v="2065"/>
    <n v="2068"/>
    <n v="3"/>
    <x v="0"/>
    <x v="0"/>
  </r>
  <r>
    <n v="30"/>
    <n v="11011"/>
    <n v="11011"/>
    <s v="Mare Boreum"/>
    <x v="27"/>
    <s v="69.41N, 168.67E"/>
    <n v="2069"/>
    <n v="2075"/>
    <n v="6"/>
    <x v="0"/>
    <x v="0"/>
  </r>
  <r>
    <n v="48"/>
    <n v="8791"/>
    <n v="8791"/>
    <s v="Amenthes"/>
    <x v="9"/>
    <s v="11.90N, 119.49E"/>
    <n v="2050"/>
    <n v="2055"/>
    <n v="5"/>
    <x v="0"/>
    <x v="0"/>
  </r>
  <r>
    <n v="52"/>
    <n v="3919"/>
    <n v="3919"/>
    <s v="Mare Tyrrhenum"/>
    <x v="8"/>
    <s v="18.24N, 120.68E"/>
    <n v="2073"/>
    <n v="2075"/>
    <n v="2"/>
    <x v="1"/>
    <x v="0"/>
  </r>
  <r>
    <n v="447"/>
    <n v="10654"/>
    <n v="0"/>
    <s v="Phoenicis Lacus"/>
    <x v="35"/>
    <s v="23.80S, 156.02W"/>
    <n v="2053"/>
    <n v="2056"/>
    <n v="3"/>
    <x v="1"/>
    <x v="1"/>
  </r>
  <r>
    <n v="221"/>
    <n v="6409"/>
    <n v="0"/>
    <s v="Coprates"/>
    <x v="20"/>
    <s v="35.35S, 72.67W"/>
    <n v="2067"/>
    <n v="2067"/>
    <n v="0"/>
    <x v="1"/>
    <x v="1"/>
  </r>
  <r>
    <n v="142"/>
    <n v="3313"/>
    <n v="0"/>
    <s v="Lunae Palus"/>
    <x v="41"/>
    <s v="8.80N, 79.73W"/>
    <n v="2067"/>
    <n v="2072"/>
    <n v="5"/>
    <x v="0"/>
    <x v="0"/>
  </r>
  <r>
    <n v="90"/>
    <n v="4563"/>
    <n v="4563"/>
    <s v="Amazonis"/>
    <x v="91"/>
    <s v="2.95N, 160.52W"/>
    <n v="2073"/>
    <n v="2074"/>
    <n v="1"/>
    <x v="0"/>
    <x v="0"/>
  </r>
  <r>
    <n v="82"/>
    <n v="15109"/>
    <n v="15109"/>
    <s v="Mare Australe"/>
    <x v="54"/>
    <s v="65.07S, 96.09W"/>
    <n v="2072"/>
    <n v="2074"/>
    <n v="2"/>
    <x v="1"/>
    <x v="1"/>
  </r>
  <r>
    <n v="231"/>
    <n v="1788"/>
    <n v="0"/>
    <s v="Oxia Palus"/>
    <x v="1"/>
    <s v="27.30N, 17.48W"/>
    <n v="2065"/>
    <n v="2073"/>
    <n v="8"/>
    <x v="0"/>
    <x v="0"/>
  </r>
  <r>
    <n v="37"/>
    <n v="629"/>
    <n v="629"/>
    <s v="Amazonis"/>
    <x v="70"/>
    <s v="5.85N, 156.58W"/>
    <n v="2061"/>
    <n v="2063"/>
    <n v="2"/>
    <x v="0"/>
    <x v="0"/>
  </r>
  <r>
    <n v="7"/>
    <n v="6205"/>
    <n v="6205"/>
    <s v="Hellas"/>
    <x v="57"/>
    <s v="41.83S, 120.38E"/>
    <n v="2068"/>
    <n v="2070"/>
    <n v="2"/>
    <x v="1"/>
    <x v="1"/>
  </r>
  <r>
    <n v="103"/>
    <n v="1788"/>
    <n v="0"/>
    <s v="Amenthes"/>
    <x v="59"/>
    <s v="24.45N, 112.91E"/>
    <n v="2060"/>
    <n v="2061"/>
    <n v="1"/>
    <x v="0"/>
    <x v="0"/>
  </r>
  <r>
    <n v="702"/>
    <n v="2880"/>
    <n v="0"/>
    <s v="Phaethontis"/>
    <x v="89"/>
    <s v="50.96S, 146.33W"/>
    <n v="2070"/>
    <n v="2072"/>
    <n v="2"/>
    <x v="1"/>
    <x v="1"/>
  </r>
  <r>
    <n v="196"/>
    <n v="7752"/>
    <n v="0"/>
    <s v="Cebrenia"/>
    <x v="19"/>
    <s v="37.14N, 148.66E"/>
    <n v="2066"/>
    <n v="2073"/>
    <n v="7"/>
    <x v="0"/>
    <x v="0"/>
  </r>
  <r>
    <n v="47"/>
    <n v="2739"/>
    <n v="2739"/>
    <s v="Cebrenia"/>
    <x v="63"/>
    <s v="47.84N, 169.44E"/>
    <n v="2072"/>
    <n v="2075"/>
    <n v="3"/>
    <x v="0"/>
    <x v="0"/>
  </r>
  <r>
    <n v="1057"/>
    <n v="756"/>
    <n v="0"/>
    <s v="Arcadia"/>
    <x v="31"/>
    <s v="66.67N, 93.37W"/>
    <n v="2059"/>
    <n v="2062"/>
    <n v="3"/>
    <x v="0"/>
    <x v="0"/>
  </r>
  <r>
    <n v="19"/>
    <n v="9366"/>
    <n v="9366"/>
    <s v="Tharsis"/>
    <x v="55"/>
    <s v="9.63N, 121.52W"/>
    <n v="2065"/>
    <n v="2072"/>
    <n v="7"/>
    <x v="0"/>
    <x v="0"/>
  </r>
  <r>
    <n v="277"/>
    <n v="5255"/>
    <n v="0"/>
    <s v="Casius"/>
    <x v="29"/>
    <s v="75.84N, 122.24E"/>
    <n v="2071"/>
    <n v="2075"/>
    <n v="4"/>
    <x v="0"/>
    <x v="0"/>
  </r>
  <r>
    <n v="70"/>
    <n v="7752"/>
    <n v="7752"/>
    <s v="Noachis"/>
    <x v="40"/>
    <s v="48.99S, 67.17E"/>
    <n v="2054"/>
    <n v="2057"/>
    <n v="3"/>
    <x v="1"/>
    <x v="1"/>
  </r>
  <r>
    <n v="137"/>
    <n v="9074"/>
    <n v="0"/>
    <s v="Hellas"/>
    <x v="30"/>
    <s v="51.10S, 71.36E"/>
    <n v="2056"/>
    <n v="2057"/>
    <n v="1"/>
    <x v="1"/>
    <x v="1"/>
  </r>
  <r>
    <n v="80"/>
    <n v="5076"/>
    <n v="5076"/>
    <s v="Syrtis Major"/>
    <x v="18"/>
    <s v="4.88N, 63.43E"/>
    <n v="2051"/>
    <n v="2058"/>
    <n v="7"/>
    <x v="0"/>
    <x v="0"/>
  </r>
  <r>
    <n v="175"/>
    <n v="11011"/>
    <n v="0"/>
    <s v="Oxia Palus"/>
    <x v="1"/>
    <s v="27.30N, 17.48W"/>
    <n v="2065"/>
    <n v="2067"/>
    <n v="2"/>
    <x v="0"/>
    <x v="0"/>
  </r>
  <r>
    <n v="212"/>
    <n v="3612"/>
    <n v="0"/>
    <s v="Coprates"/>
    <x v="41"/>
    <s v="8.80N, 79.73W"/>
    <n v="2067"/>
    <n v="2070"/>
    <n v="3"/>
    <x v="1"/>
    <x v="0"/>
  </r>
  <r>
    <n v="905"/>
    <n v="3167"/>
    <n v="0"/>
    <s v="Phoenicis Lacus"/>
    <x v="55"/>
    <s v="9.63N, 121.52W"/>
    <n v="2065"/>
    <n v="2070"/>
    <n v="5"/>
    <x v="1"/>
    <x v="0"/>
  </r>
  <r>
    <n v="175"/>
    <n v="7052"/>
    <n v="0"/>
    <s v="Cebrenia"/>
    <x v="12"/>
    <s v="27.80N, 160.30E"/>
    <n v="2063"/>
    <n v="2070"/>
    <n v="7"/>
    <x v="0"/>
    <x v="0"/>
  </r>
  <r>
    <n v="36"/>
    <n v="3612"/>
    <n v="3612"/>
    <s v="Elysium"/>
    <x v="12"/>
    <s v="27.80N, 160.30E"/>
    <n v="2063"/>
    <n v="2069"/>
    <n v="6"/>
    <x v="0"/>
    <x v="0"/>
  </r>
  <r>
    <n v="365"/>
    <n v="7052"/>
    <n v="0"/>
    <s v="Ismenius Lacus"/>
    <x v="14"/>
    <s v="66.19N, 33.82E"/>
    <n v="2063"/>
    <n v="2069"/>
    <n v="6"/>
    <x v="0"/>
    <x v="0"/>
  </r>
  <r>
    <n v="524"/>
    <n v="14025"/>
    <n v="0"/>
    <s v="Sinus Sabaeus"/>
    <x v="40"/>
    <s v="48.99S, 67.17E"/>
    <n v="2054"/>
    <n v="2057"/>
    <n v="3"/>
    <x v="1"/>
    <x v="1"/>
  </r>
  <r>
    <n v="70"/>
    <n v="629"/>
    <n v="629"/>
    <s v="Elysium"/>
    <x v="12"/>
    <s v="27.80N, 160.30E"/>
    <n v="2063"/>
    <n v="2064"/>
    <n v="1"/>
    <x v="0"/>
    <x v="0"/>
  </r>
  <r>
    <n v="14"/>
    <n v="7512"/>
    <n v="7512"/>
    <s v="Hellas"/>
    <x v="30"/>
    <s v="51.10S, 71.36E"/>
    <n v="2056"/>
    <n v="2059"/>
    <n v="3"/>
    <x v="1"/>
    <x v="1"/>
  </r>
  <r>
    <n v="100"/>
    <n v="8255"/>
    <n v="8255"/>
    <s v="Argyre"/>
    <x v="16"/>
    <s v="23.79S, 56.97W"/>
    <n v="2054"/>
    <n v="2055"/>
    <n v="1"/>
    <x v="1"/>
    <x v="1"/>
  </r>
  <r>
    <n v="482"/>
    <n v="15109"/>
    <n v="0"/>
    <s v="Aeolis"/>
    <x v="33"/>
    <s v="46.81S, 143.88E"/>
    <n v="2066"/>
    <n v="2070"/>
    <n v="4"/>
    <x v="1"/>
    <x v="1"/>
  </r>
  <r>
    <n v="157"/>
    <n v="6618"/>
    <n v="0"/>
    <s v="Eridania"/>
    <x v="33"/>
    <s v="46.81S, 143.88E"/>
    <n v="2066"/>
    <n v="2073"/>
    <n v="7"/>
    <x v="1"/>
    <x v="1"/>
  </r>
  <r>
    <n v="188"/>
    <n v="2188"/>
    <n v="0"/>
    <s v="Hellas"/>
    <x v="58"/>
    <s v="54.72S, 108.92E"/>
    <n v="2066"/>
    <n v="2068"/>
    <n v="2"/>
    <x v="1"/>
    <x v="1"/>
  </r>
  <r>
    <n v="344"/>
    <n v="7279"/>
    <n v="0"/>
    <s v="Cebrenia"/>
    <x v="12"/>
    <s v="27.80N, 160.30E"/>
    <n v="2063"/>
    <n v="2068"/>
    <n v="5"/>
    <x v="0"/>
    <x v="0"/>
  </r>
  <r>
    <n v="169"/>
    <n v="10313"/>
    <n v="0"/>
    <s v="Argyre"/>
    <x v="17"/>
    <s v="63.27S, 66.46W"/>
    <n v="2058"/>
    <n v="2060"/>
    <n v="2"/>
    <x v="1"/>
    <x v="1"/>
  </r>
  <r>
    <n v="61"/>
    <n v="3919"/>
    <n v="3919"/>
    <s v="Amenthes"/>
    <x v="59"/>
    <s v="24.45N, 112.91E"/>
    <n v="2060"/>
    <n v="2061"/>
    <n v="1"/>
    <x v="0"/>
    <x v="0"/>
  </r>
  <r>
    <n v="96"/>
    <n v="63326"/>
    <n v="63326"/>
    <s v="Cebrenia"/>
    <x v="78"/>
    <s v="60.72N, 122.46E"/>
    <n v="2052"/>
    <n v="2054"/>
    <n v="2"/>
    <x v="0"/>
    <x v="0"/>
  </r>
  <r>
    <n v="572"/>
    <n v="35789"/>
    <n v="0"/>
    <s v="Mare Australe"/>
    <x v="2"/>
    <s v="74.62S, 100.08E"/>
    <n v="2054"/>
    <n v="2057"/>
    <n v="3"/>
    <x v="1"/>
    <x v="1"/>
  </r>
  <r>
    <n v="57"/>
    <n v="3919"/>
    <n v="3919"/>
    <s v="Iapygia"/>
    <x v="18"/>
    <s v="4.88N, 63.43E"/>
    <n v="2051"/>
    <n v="2055"/>
    <n v="4"/>
    <x v="1"/>
    <x v="0"/>
  </r>
  <r>
    <n v="175"/>
    <n v="3167"/>
    <n v="0"/>
    <s v="Mare Boreum"/>
    <x v="88"/>
    <s v="80.24N, 27.18W"/>
    <n v="2069"/>
    <n v="2072"/>
    <n v="3"/>
    <x v="0"/>
    <x v="0"/>
  </r>
  <r>
    <n v="7"/>
    <n v="3313"/>
    <n v="3313"/>
    <s v="Cebrenia"/>
    <x v="19"/>
    <s v="37.14N, 148.66E"/>
    <n v="2066"/>
    <n v="2071"/>
    <n v="5"/>
    <x v="0"/>
    <x v="0"/>
  </r>
  <r>
    <n v="702"/>
    <n v="4731"/>
    <n v="0"/>
    <s v="Amazonis"/>
    <x v="87"/>
    <s v="4.04S, 171.74W"/>
    <n v="2068"/>
    <n v="2069"/>
    <n v="1"/>
    <x v="0"/>
    <x v="1"/>
  </r>
  <r>
    <n v="152"/>
    <n v="629"/>
    <n v="0"/>
    <s v="Tharsis"/>
    <x v="55"/>
    <s v="9.63N, 121.52W"/>
    <n v="2065"/>
    <n v="2068"/>
    <n v="3"/>
    <x v="0"/>
    <x v="0"/>
  </r>
  <r>
    <n v="277"/>
    <n v="9366"/>
    <n v="0"/>
    <s v="Mare Australe"/>
    <x v="71"/>
    <s v="61.39S, 157.42W"/>
    <n v="2070"/>
    <n v="2073"/>
    <n v="3"/>
    <x v="1"/>
    <x v="1"/>
  </r>
  <r>
    <n v="307"/>
    <n v="7752"/>
    <n v="0"/>
    <s v="Phaethontis"/>
    <x v="72"/>
    <s v="65.99S, 161.89W"/>
    <n v="2072"/>
    <n v="2073"/>
    <n v="1"/>
    <x v="1"/>
    <x v="1"/>
  </r>
  <r>
    <n v="19"/>
    <n v="6006"/>
    <n v="6006"/>
    <s v="Mare Boreum"/>
    <x v="27"/>
    <s v="69.41N, 168.67E"/>
    <n v="2069"/>
    <n v="2076"/>
    <n v="7"/>
    <x v="0"/>
    <x v="0"/>
  </r>
  <r>
    <n v="252"/>
    <n v="4076"/>
    <n v="0"/>
    <s v="Argyre"/>
    <x v="42"/>
    <s v="43.20S, 21.89W"/>
    <n v="2051"/>
    <n v="2056"/>
    <n v="5"/>
    <x v="1"/>
    <x v="1"/>
  </r>
  <r>
    <n v="47"/>
    <n v="2054"/>
    <n v="2054"/>
    <s v="Sinus Sabaeus"/>
    <x v="69"/>
    <s v="3.33S, 27.57E"/>
    <n v="2065"/>
    <n v="2068"/>
    <n v="3"/>
    <x v="1"/>
    <x v="1"/>
  </r>
  <r>
    <n v="791"/>
    <n v="2324"/>
    <n v="0"/>
    <s v="Arcadia"/>
    <x v="97"/>
    <s v="40.73N, 101.92W"/>
    <n v="2066"/>
    <n v="2067"/>
    <n v="1"/>
    <x v="0"/>
    <x v="0"/>
  </r>
  <r>
    <n v="82"/>
    <n v="7512"/>
    <n v="7512"/>
    <s v="Phoenicis Lacus"/>
    <x v="55"/>
    <s v="9.63N, 121.52W"/>
    <n v="2065"/>
    <n v="2071"/>
    <n v="6"/>
    <x v="1"/>
    <x v="0"/>
  </r>
  <r>
    <n v="1057"/>
    <n v="1788"/>
    <n v="0"/>
    <s v="Argyre"/>
    <x v="15"/>
    <s v="50.59S, 47.85W"/>
    <n v="2064"/>
    <n v="2066"/>
    <n v="2"/>
    <x v="1"/>
    <x v="1"/>
  </r>
  <r>
    <n v="163"/>
    <n v="1656"/>
    <n v="0"/>
    <s v="Argyre"/>
    <x v="15"/>
    <s v="50.59S, 47.85W"/>
    <n v="2064"/>
    <n v="2066"/>
    <n v="2"/>
    <x v="1"/>
    <x v="1"/>
  </r>
  <r>
    <n v="163"/>
    <n v="5436"/>
    <n v="0"/>
    <s v="Amenthes"/>
    <x v="59"/>
    <s v="24.45N, 112.91E"/>
    <n v="2060"/>
    <n v="2062"/>
    <n v="2"/>
    <x v="0"/>
    <x v="0"/>
  </r>
  <r>
    <n v="75"/>
    <n v="72463"/>
    <n v="72463"/>
    <s v="Phaethontis"/>
    <x v="89"/>
    <s v="50.96S, 146.33W"/>
    <n v="2070"/>
    <n v="2071"/>
    <n v="1"/>
    <x v="1"/>
    <x v="1"/>
  </r>
  <r>
    <n v="72"/>
    <n v="2880"/>
    <n v="2880"/>
    <s v="Mare Tyrrhenum"/>
    <x v="8"/>
    <s v="18.24N, 120.68E"/>
    <n v="2073"/>
    <n v="2075"/>
    <n v="2"/>
    <x v="1"/>
    <x v="0"/>
  </r>
  <r>
    <n v="169"/>
    <n v="6832"/>
    <n v="0"/>
    <s v="Amenthes"/>
    <x v="9"/>
    <s v="11.90N, 119.49E"/>
    <n v="2050"/>
    <n v="2055"/>
    <n v="5"/>
    <x v="0"/>
    <x v="0"/>
  </r>
  <r>
    <n v="791"/>
    <n v="3167"/>
    <n v="0"/>
    <s v="Oxia Palus"/>
    <x v="1"/>
    <s v="27.30N, 17.48W"/>
    <n v="2065"/>
    <n v="2067"/>
    <n v="2"/>
    <x v="0"/>
    <x v="0"/>
  </r>
  <r>
    <n v="137"/>
    <n v="10313"/>
    <n v="0"/>
    <s v="Thaumasia"/>
    <x v="17"/>
    <s v="63.27S, 66.46W"/>
    <n v="2058"/>
    <n v="2059"/>
    <n v="1"/>
    <x v="1"/>
    <x v="1"/>
  </r>
  <r>
    <n v="241"/>
    <n v="8000"/>
    <n v="0"/>
    <s v="Phoenicis Lacus"/>
    <x v="5"/>
    <s v="6.41S, 116.10W"/>
    <n v="2055"/>
    <n v="2057"/>
    <n v="2"/>
    <x v="1"/>
    <x v="1"/>
  </r>
  <r>
    <n v="196"/>
    <n v="629"/>
    <n v="0"/>
    <s v="Coprates"/>
    <x v="20"/>
    <s v="35.35S, 72.67W"/>
    <n v="2067"/>
    <n v="2073"/>
    <n v="6"/>
    <x v="1"/>
    <x v="1"/>
  </r>
  <r>
    <n v="109"/>
    <n v="8000"/>
    <n v="0"/>
    <s v="Eridania"/>
    <x v="58"/>
    <s v="54.72S, 108.92E"/>
    <n v="2066"/>
    <n v="2067"/>
    <n v="1"/>
    <x v="1"/>
    <x v="1"/>
  </r>
  <r>
    <n v="175"/>
    <n v="883"/>
    <n v="0"/>
    <s v="Eridania"/>
    <x v="83"/>
    <s v="32.13S, 131.87E"/>
    <n v="2053"/>
    <n v="2056"/>
    <n v="3"/>
    <x v="1"/>
    <x v="1"/>
  </r>
  <r>
    <n v="631"/>
    <n v="8519"/>
    <n v="0"/>
    <s v="Coprates"/>
    <x v="74"/>
    <s v="29.82S, 66.01W"/>
    <n v="2068"/>
    <n v="2070"/>
    <n v="2"/>
    <x v="1"/>
    <x v="1"/>
  </r>
  <r>
    <n v="100"/>
    <n v="33322"/>
    <n v="33322"/>
    <s v="Mare Boreum"/>
    <x v="80"/>
    <s v="75.27N, 138.32W"/>
    <n v="2073"/>
    <n v="2075"/>
    <n v="2"/>
    <x v="0"/>
    <x v="0"/>
  </r>
  <r>
    <n v="57"/>
    <n v="23366"/>
    <n v="23366"/>
    <s v="Mare Boreum"/>
    <x v="77"/>
    <s v="79.27N, 111.64W"/>
    <n v="2062"/>
    <n v="2068"/>
    <n v="6"/>
    <x v="0"/>
    <x v="0"/>
  </r>
  <r>
    <n v="100"/>
    <n v="14025"/>
    <n v="14025"/>
    <s v="Mare Acidalium"/>
    <x v="88"/>
    <s v="80.24N, 27.18W"/>
    <n v="2069"/>
    <n v="2070"/>
    <n v="1"/>
    <x v="0"/>
    <x v="0"/>
  </r>
  <r>
    <n v="30"/>
    <n v="1656"/>
    <n v="1656"/>
    <s v="Eridania"/>
    <x v="33"/>
    <s v="46.81S, 143.88E"/>
    <n v="2066"/>
    <n v="2071"/>
    <n v="5"/>
    <x v="1"/>
    <x v="1"/>
  </r>
  <r>
    <n v="157"/>
    <n v="2461"/>
    <n v="0"/>
    <s v="Casius"/>
    <x v="60"/>
    <s v="56.07N, 79.63E"/>
    <n v="2069"/>
    <n v="2070"/>
    <n v="1"/>
    <x v="0"/>
    <x v="0"/>
  </r>
  <r>
    <n v="264"/>
    <n v="2739"/>
    <n v="0"/>
    <s v="Phaethontis"/>
    <x v="71"/>
    <s v="61.39S, 157.42W"/>
    <n v="2070"/>
    <n v="2072"/>
    <n v="2"/>
    <x v="1"/>
    <x v="1"/>
  </r>
  <r>
    <n v="113"/>
    <n v="19313"/>
    <n v="0"/>
    <s v="Mare Australe"/>
    <x v="17"/>
    <s v="63.27S, 66.46W"/>
    <n v="2058"/>
    <n v="2060"/>
    <n v="2"/>
    <x v="1"/>
    <x v="1"/>
  </r>
  <r>
    <n v="241"/>
    <n v="4902"/>
    <n v="0"/>
    <s v="Hellas"/>
    <x v="30"/>
    <s v="51.10S, 71.36E"/>
    <n v="2056"/>
    <n v="2057"/>
    <n v="1"/>
    <x v="1"/>
    <x v="1"/>
  </r>
  <r>
    <n v="702"/>
    <n v="1138"/>
    <n v="0"/>
    <s v="Iapygia"/>
    <x v="53"/>
    <s v="28.90S, 98.55E"/>
    <n v="2073"/>
    <n v="2078"/>
    <n v="5"/>
    <x v="1"/>
    <x v="1"/>
  </r>
  <r>
    <n v="34"/>
    <n v="3167"/>
    <n v="3167"/>
    <s v="Thaumasia"/>
    <x v="44"/>
    <s v="39.82S, 96.42W"/>
    <n v="2059"/>
    <n v="2066"/>
    <n v="7"/>
    <x v="1"/>
    <x v="1"/>
  </r>
  <r>
    <n v="75"/>
    <n v="7279"/>
    <n v="7279"/>
    <s v="Aeolis"/>
    <x v="65"/>
    <s v="23.56S, 147.94E"/>
    <n v="2062"/>
    <n v="2064"/>
    <n v="2"/>
    <x v="1"/>
    <x v="1"/>
  </r>
  <r>
    <n v="157"/>
    <n v="5436"/>
    <n v="0"/>
    <s v="Phoenicis Lacus"/>
    <x v="90"/>
    <s v="11.38S, 119.54W"/>
    <n v="2056"/>
    <n v="2057"/>
    <n v="1"/>
    <x v="1"/>
    <x v="1"/>
  </r>
  <r>
    <n v="221"/>
    <n v="56210"/>
    <n v="0"/>
    <s v="Mare Boreum"/>
    <x v="14"/>
    <s v="66.19N, 33.82E"/>
    <n v="2063"/>
    <n v="2065"/>
    <n v="2"/>
    <x v="0"/>
    <x v="0"/>
  </r>
  <r>
    <n v="24"/>
    <n v="2880"/>
    <n v="2880"/>
    <s v="Hellas"/>
    <x v="75"/>
    <s v="48.97S, 86.32E"/>
    <n v="2070"/>
    <n v="2075"/>
    <n v="5"/>
    <x v="1"/>
    <x v="1"/>
  </r>
  <r>
    <n v="80"/>
    <n v="8000"/>
    <n v="8000"/>
    <s v="Margaritifer Sinus"/>
    <x v="61"/>
    <s v="17.63S, 13.01W"/>
    <n v="2054"/>
    <n v="2057"/>
    <n v="3"/>
    <x v="1"/>
    <x v="1"/>
  </r>
  <r>
    <n v="59"/>
    <n v="17000"/>
    <n v="17000"/>
    <s v="Noachis"/>
    <x v="30"/>
    <s v="51.10S, 71.36E"/>
    <n v="2056"/>
    <n v="2060"/>
    <n v="4"/>
    <x v="1"/>
    <x v="1"/>
  </r>
  <r>
    <n v="9"/>
    <n v="15700"/>
    <n v="15700"/>
    <s v="Diacria"/>
    <x v="27"/>
    <s v="69.41N, 168.67E"/>
    <n v="2069"/>
    <n v="2074"/>
    <n v="5"/>
    <x v="0"/>
    <x v="0"/>
  </r>
  <r>
    <n v="9"/>
    <n v="23366"/>
    <n v="23366"/>
    <s v="Hellas"/>
    <x v="57"/>
    <s v="41.83S, 120.38E"/>
    <n v="2068"/>
    <n v="2069"/>
    <n v="1"/>
    <x v="1"/>
    <x v="1"/>
  </r>
  <r>
    <n v="67"/>
    <n v="5812"/>
    <n v="5812"/>
    <s v="Eridania"/>
    <x v="2"/>
    <s v="74.62S, 100.08E"/>
    <n v="2054"/>
    <n v="2061"/>
    <n v="7"/>
    <x v="1"/>
    <x v="1"/>
  </r>
  <r>
    <n v="32"/>
    <n v="6409"/>
    <n v="6409"/>
    <s v="Amenthes"/>
    <x v="59"/>
    <s v="24.45N, 112.91E"/>
    <n v="2060"/>
    <n v="2062"/>
    <n v="2"/>
    <x v="0"/>
    <x v="0"/>
  </r>
  <r>
    <n v="96"/>
    <n v="6006"/>
    <n v="6006"/>
    <s v="Arabia"/>
    <x v="18"/>
    <s v="4.88N, 63.43E"/>
    <n v="2051"/>
    <n v="2060"/>
    <n v="9"/>
    <x v="0"/>
    <x v="0"/>
  </r>
  <r>
    <n v="93"/>
    <n v="14551"/>
    <n v="14551"/>
    <s v="Argyre"/>
    <x v="24"/>
    <s v="47.77S, 28.62W"/>
    <n v="2069"/>
    <n v="2069"/>
    <n v="0"/>
    <x v="1"/>
    <x v="1"/>
  </r>
  <r>
    <n v="905"/>
    <n v="2739"/>
    <n v="0"/>
    <s v="Cebrenia"/>
    <x v="28"/>
    <s v="64.61N, 131.25E"/>
    <n v="2064"/>
    <n v="2070"/>
    <n v="6"/>
    <x v="0"/>
    <x v="0"/>
  </r>
  <r>
    <n v="22"/>
    <n v="20205"/>
    <n v="20205"/>
    <s v="Diacria"/>
    <x v="95"/>
    <s v="53.64N, 159.28W"/>
    <n v="2067"/>
    <n v="2069"/>
    <n v="2"/>
    <x v="0"/>
    <x v="0"/>
  </r>
  <r>
    <n v="231"/>
    <n v="3313"/>
    <n v="0"/>
    <s v="Lunae Palus"/>
    <x v="41"/>
    <s v="8.80N, 79.73W"/>
    <n v="2067"/>
    <n v="2068"/>
    <n v="1"/>
    <x v="0"/>
    <x v="0"/>
  </r>
  <r>
    <n v="9"/>
    <n v="2880"/>
    <n v="2880"/>
    <s v="Hellas"/>
    <x v="75"/>
    <s v="48.97S, 86.32E"/>
    <n v="2070"/>
    <n v="2072"/>
    <n v="2"/>
    <x v="1"/>
    <x v="1"/>
  </r>
  <r>
    <n v="50"/>
    <n v="72463"/>
    <n v="72463"/>
    <s v="Cebrenia"/>
    <x v="19"/>
    <s v="37.14N, 148.66E"/>
    <n v="2066"/>
    <n v="2072"/>
    <n v="6"/>
    <x v="0"/>
    <x v="0"/>
  </r>
  <r>
    <n v="17"/>
    <n v="5622"/>
    <n v="5622"/>
    <s v="Mare Acidalium"/>
    <x v="1"/>
    <s v="27.30N, 17.48W"/>
    <n v="2065"/>
    <n v="2073"/>
    <n v="8"/>
    <x v="0"/>
    <x v="0"/>
  </r>
  <r>
    <n v="93"/>
    <n v="2461"/>
    <n v="2461"/>
    <s v="Arabia"/>
    <x v="38"/>
    <s v="34.38N, 12.41E"/>
    <n v="2070"/>
    <n v="2072"/>
    <n v="2"/>
    <x v="0"/>
    <x v="0"/>
  </r>
  <r>
    <n v="43"/>
    <n v="7752"/>
    <n v="7752"/>
    <s v="Eridania"/>
    <x v="6"/>
    <s v="42.36S, 157.15E"/>
    <n v="2068"/>
    <n v="2070"/>
    <n v="2"/>
    <x v="1"/>
    <x v="1"/>
  </r>
  <r>
    <n v="152"/>
    <n v="17718"/>
    <n v="0"/>
    <s v="Phaethontis"/>
    <x v="89"/>
    <s v="50.96S, 146.33W"/>
    <n v="2070"/>
    <n v="2071"/>
    <n v="1"/>
    <x v="1"/>
    <x v="1"/>
  </r>
  <r>
    <n v="12"/>
    <n v="6832"/>
    <n v="6832"/>
    <s v="Phaethontis"/>
    <x v="66"/>
    <s v="44.90S, 130.80W"/>
    <n v="2050"/>
    <n v="2052"/>
    <n v="2"/>
    <x v="1"/>
    <x v="1"/>
  </r>
  <r>
    <n v="50"/>
    <n v="4731"/>
    <n v="4731"/>
    <s v="Mare Boreum"/>
    <x v="36"/>
    <s v="77.71N, 148.53E"/>
    <n v="2052"/>
    <n v="2054"/>
    <n v="2"/>
    <x v="0"/>
    <x v="0"/>
  </r>
  <r>
    <n v="264"/>
    <n v="2880"/>
    <n v="0"/>
    <s v="Margaritifer Sinus"/>
    <x v="26"/>
    <s v="12.19S, 23.63W"/>
    <n v="2071"/>
    <n v="2073"/>
    <n v="2"/>
    <x v="1"/>
    <x v="1"/>
  </r>
  <r>
    <n v="36"/>
    <n v="6205"/>
    <n v="6205"/>
    <s v="Mare Boreum"/>
    <x v="14"/>
    <s v="66.19N, 33.82E"/>
    <n v="2063"/>
    <n v="2065"/>
    <n v="2"/>
    <x v="0"/>
    <x v="0"/>
  </r>
  <r>
    <n v="14"/>
    <n v="5622"/>
    <n v="5622"/>
    <s v="Hellas"/>
    <x v="30"/>
    <s v="51.10S, 71.36E"/>
    <n v="2056"/>
    <n v="2058"/>
    <n v="2"/>
    <x v="1"/>
    <x v="1"/>
  </r>
  <r>
    <n v="292"/>
    <n v="756"/>
    <n v="0"/>
    <s v="Mare Boreum"/>
    <x v="28"/>
    <s v="64.61N, 131.25E"/>
    <n v="2064"/>
    <n v="2068"/>
    <n v="4"/>
    <x v="0"/>
    <x v="0"/>
  </r>
  <r>
    <n v="196"/>
    <n v="14551"/>
    <n v="0"/>
    <s v="Arcadia"/>
    <x v="55"/>
    <s v="9.63N, 121.52W"/>
    <n v="2065"/>
    <n v="2071"/>
    <n v="6"/>
    <x v="0"/>
    <x v="0"/>
  </r>
  <r>
    <n v="54"/>
    <n v="4235"/>
    <n v="4235"/>
    <s v="Tharsis"/>
    <x v="55"/>
    <s v="9.63N, 121.52W"/>
    <n v="2065"/>
    <n v="2066"/>
    <n v="1"/>
    <x v="0"/>
    <x v="0"/>
  </r>
  <r>
    <n v="24"/>
    <n v="3313"/>
    <n v="3313"/>
    <s v="Mare Tyrrhenum"/>
    <x v="45"/>
    <s v="43.21S, 109.99E"/>
    <n v="2071"/>
    <n v="2073"/>
    <n v="2"/>
    <x v="1"/>
    <x v="1"/>
  </r>
  <r>
    <n v="25"/>
    <n v="1526"/>
    <n v="1526"/>
    <s v="Mare Boreum"/>
    <x v="63"/>
    <s v="47.84N, 169.44E"/>
    <n v="2072"/>
    <n v="2073"/>
    <n v="1"/>
    <x v="0"/>
    <x v="0"/>
  </r>
  <r>
    <n v="36"/>
    <n v="9074"/>
    <n v="9074"/>
    <s v="Coprates"/>
    <x v="20"/>
    <s v="35.35S, 72.67W"/>
    <n v="2067"/>
    <n v="2073"/>
    <n v="6"/>
    <x v="1"/>
    <x v="1"/>
  </r>
  <r>
    <n v="50"/>
    <n v="4563"/>
    <n v="4563"/>
    <s v="Cebrenia"/>
    <x v="19"/>
    <s v="37.14N, 148.66E"/>
    <n v="2066"/>
    <n v="2073"/>
    <n v="7"/>
    <x v="0"/>
    <x v="0"/>
  </r>
  <r>
    <n v="702"/>
    <n v="4235"/>
    <n v="0"/>
    <s v="Syrtis Major"/>
    <x v="11"/>
    <s v="5.89N, 39.91E"/>
    <n v="2053"/>
    <n v="2055"/>
    <n v="2"/>
    <x v="0"/>
    <x v="0"/>
  </r>
  <r>
    <n v="65"/>
    <n v="2324"/>
    <n v="2324"/>
    <s v="Argyre"/>
    <x v="42"/>
    <s v="43.20S, 21.89W"/>
    <n v="2051"/>
    <n v="2058"/>
    <n v="7"/>
    <x v="1"/>
    <x v="1"/>
  </r>
  <r>
    <n v="50"/>
    <n v="11382"/>
    <n v="11382"/>
    <s v="Elysium"/>
    <x v="23"/>
    <s v="17.54N, 149.60E"/>
    <n v="2067"/>
    <n v="2070"/>
    <n v="3"/>
    <x v="0"/>
    <x v="0"/>
  </r>
  <r>
    <n v="221"/>
    <n v="9366"/>
    <n v="0"/>
    <s v="Elysium"/>
    <x v="39"/>
    <s v="22.61N, 142.82E"/>
    <n v="2064"/>
    <n v="2065"/>
    <n v="1"/>
    <x v="0"/>
    <x v="0"/>
  </r>
  <r>
    <n v="27"/>
    <n v="3612"/>
    <n v="3612"/>
    <s v="Noachis"/>
    <x v="22"/>
    <s v="57.37S, 25.45E"/>
    <n v="2053"/>
    <n v="2055"/>
    <n v="2"/>
    <x v="1"/>
    <x v="1"/>
  </r>
  <r>
    <n v="72"/>
    <n v="5812"/>
    <n v="5812"/>
    <s v="Amazonis"/>
    <x v="91"/>
    <s v="2.95N, 160.52W"/>
    <n v="2073"/>
    <n v="2074"/>
    <n v="1"/>
    <x v="0"/>
    <x v="0"/>
  </r>
  <r>
    <n v="142"/>
    <n v="2599"/>
    <n v="0"/>
    <s v="Phaethontis"/>
    <x v="35"/>
    <s v="23.80S, 156.02W"/>
    <n v="2053"/>
    <n v="2055"/>
    <n v="2"/>
    <x v="1"/>
    <x v="1"/>
  </r>
  <r>
    <n v="65"/>
    <n v="756"/>
    <n v="756"/>
    <s v="Amenthes"/>
    <x v="56"/>
    <s v="14.31N, 112.28E"/>
    <n v="2065"/>
    <n v="2067"/>
    <n v="2"/>
    <x v="0"/>
    <x v="0"/>
  </r>
  <r>
    <n v="113"/>
    <n v="11011"/>
    <n v="0"/>
    <s v="Mare Boreum"/>
    <x v="88"/>
    <s v="80.24N, 27.18W"/>
    <n v="2069"/>
    <n v="2072"/>
    <n v="3"/>
    <x v="0"/>
    <x v="0"/>
  </r>
  <r>
    <n v="142"/>
    <n v="35789"/>
    <n v="0"/>
    <s v="Argyre"/>
    <x v="24"/>
    <s v="47.77S, 28.62W"/>
    <n v="2069"/>
    <n v="2070"/>
    <n v="1"/>
    <x v="1"/>
    <x v="1"/>
  </r>
  <r>
    <n v="88"/>
    <n v="3764"/>
    <n v="3764"/>
    <s v="Casius"/>
    <x v="68"/>
    <s v="50.51N, 70.01E"/>
    <n v="2049"/>
    <n v="2051"/>
    <n v="2"/>
    <x v="0"/>
    <x v="0"/>
  </r>
  <r>
    <n v="48"/>
    <n v="1267"/>
    <n v="1267"/>
    <s v="Mare Australe"/>
    <x v="71"/>
    <s v="61.39S, 157.42W"/>
    <n v="2070"/>
    <n v="2071"/>
    <n v="1"/>
    <x v="1"/>
    <x v="1"/>
  </r>
  <r>
    <n v="181"/>
    <n v="19313"/>
    <n v="0"/>
    <s v="Arcadia"/>
    <x v="31"/>
    <s v="66.67N, 93.37W"/>
    <n v="2059"/>
    <n v="2060"/>
    <n v="1"/>
    <x v="0"/>
    <x v="0"/>
  </r>
  <r>
    <n v="48"/>
    <n v="1920"/>
    <n v="1920"/>
    <s v="Elysium"/>
    <x v="23"/>
    <s v="17.54N, 149.60E"/>
    <n v="2067"/>
    <n v="2068"/>
    <n v="1"/>
    <x v="0"/>
    <x v="0"/>
  </r>
  <r>
    <n v="416"/>
    <n v="18486"/>
    <n v="0"/>
    <s v="Phaethontis"/>
    <x v="72"/>
    <s v="65.99S, 161.89W"/>
    <n v="2072"/>
    <n v="2074"/>
    <n v="2"/>
    <x v="1"/>
    <x v="1"/>
  </r>
  <r>
    <n v="791"/>
    <n v="14025"/>
    <n v="0"/>
    <s v="Mare Acidalium"/>
    <x v="1"/>
    <s v="27.30N, 17.48W"/>
    <n v="2065"/>
    <n v="2066"/>
    <n v="1"/>
    <x v="0"/>
    <x v="0"/>
  </r>
  <r>
    <n v="29"/>
    <n v="14551"/>
    <n v="14551"/>
    <s v="Mare Australe"/>
    <x v="54"/>
    <s v="65.07S, 96.09W"/>
    <n v="2072"/>
    <n v="2074"/>
    <n v="2"/>
    <x v="1"/>
    <x v="1"/>
  </r>
  <r>
    <n v="325"/>
    <n v="1267"/>
    <n v="0"/>
    <s v="Mare Boreum"/>
    <x v="29"/>
    <s v="75.84N, 122.24E"/>
    <n v="2071"/>
    <n v="2076"/>
    <n v="5"/>
    <x v="0"/>
    <x v="0"/>
  </r>
  <r>
    <n v="106"/>
    <n v="1656"/>
    <n v="0"/>
    <s v="Mare Boreum"/>
    <x v="29"/>
    <s v="75.84N, 122.24E"/>
    <n v="2071"/>
    <n v="2073"/>
    <n v="2"/>
    <x v="0"/>
    <x v="0"/>
  </r>
  <r>
    <n v="264"/>
    <n v="6618"/>
    <n v="0"/>
    <s v="Iapygia"/>
    <x v="69"/>
    <s v="3.33S, 27.57E"/>
    <n v="2065"/>
    <n v="2067"/>
    <n v="2"/>
    <x v="1"/>
    <x v="1"/>
  </r>
  <r>
    <n v="37"/>
    <n v="5076"/>
    <n v="5076"/>
    <s v="Elysium"/>
    <x v="76"/>
    <s v="10.83N, 133.81E"/>
    <n v="2061"/>
    <n v="2064"/>
    <n v="3"/>
    <x v="0"/>
    <x v="0"/>
  </r>
  <r>
    <n v="32"/>
    <n v="4902"/>
    <n v="4902"/>
    <s v="Noachis"/>
    <x v="25"/>
    <s v="48.64S, 67.03E"/>
    <n v="2067"/>
    <n v="2069"/>
    <n v="2"/>
    <x v="1"/>
    <x v="1"/>
  </r>
  <r>
    <n v="65"/>
    <n v="14551"/>
    <n v="14551"/>
    <s v="Cebrenia"/>
    <x v="63"/>
    <s v="47.84N, 169.44E"/>
    <n v="2072"/>
    <n v="2076"/>
    <n v="4"/>
    <x v="0"/>
    <x v="0"/>
  </r>
  <r>
    <n v="90"/>
    <n v="5255"/>
    <n v="5255"/>
    <s v="Iapygia"/>
    <x v="18"/>
    <s v="4.88N, 63.43E"/>
    <n v="2051"/>
    <n v="2057"/>
    <n v="6"/>
    <x v="1"/>
    <x v="0"/>
  </r>
  <r>
    <n v="54"/>
    <n v="5436"/>
    <n v="5436"/>
    <s v="Hellas"/>
    <x v="2"/>
    <s v="74.62S, 100.08E"/>
    <n v="2054"/>
    <n v="2060"/>
    <n v="6"/>
    <x v="1"/>
    <x v="1"/>
  </r>
  <r>
    <n v="124"/>
    <n v="3612"/>
    <n v="0"/>
    <s v="Coprates"/>
    <x v="16"/>
    <s v="23.79S, 56.97W"/>
    <n v="2054"/>
    <n v="2061"/>
    <n v="7"/>
    <x v="1"/>
    <x v="1"/>
  </r>
  <r>
    <n v="103"/>
    <n v="1138"/>
    <n v="0"/>
    <s v="Casius"/>
    <x v="78"/>
    <s v="60.72N, 122.46E"/>
    <n v="2052"/>
    <n v="2054"/>
    <n v="2"/>
    <x v="0"/>
    <x v="0"/>
  </r>
  <r>
    <n v="54"/>
    <n v="5812"/>
    <n v="5812"/>
    <s v="Noachis"/>
    <x v="40"/>
    <s v="48.99S, 67.17E"/>
    <n v="2054"/>
    <n v="2059"/>
    <n v="5"/>
    <x v="1"/>
    <x v="1"/>
  </r>
  <r>
    <n v="142"/>
    <n v="9074"/>
    <n v="0"/>
    <s v="Amenthes"/>
    <x v="79"/>
    <s v="21.49N, 105.87E"/>
    <n v="2068"/>
    <n v="2069"/>
    <n v="1"/>
    <x v="0"/>
    <x v="0"/>
  </r>
  <r>
    <n v="344"/>
    <n v="12605"/>
    <n v="0"/>
    <s v="Cebrenia"/>
    <x v="3"/>
    <s v="47.43N, 160.74E"/>
    <n v="2056"/>
    <n v="2057"/>
    <n v="1"/>
    <x v="0"/>
    <x v="0"/>
  </r>
  <r>
    <n v="103"/>
    <n v="8519"/>
    <n v="0"/>
    <s v="Amenthes"/>
    <x v="59"/>
    <s v="24.45N, 112.91E"/>
    <n v="2060"/>
    <n v="2061"/>
    <n v="1"/>
    <x v="0"/>
    <x v="0"/>
  </r>
  <r>
    <n v="37"/>
    <n v="3919"/>
    <n v="3919"/>
    <s v="Elysium"/>
    <x v="76"/>
    <s v="10.83N, 133.81E"/>
    <n v="2061"/>
    <n v="2064"/>
    <n v="3"/>
    <x v="0"/>
    <x v="0"/>
  </r>
  <r>
    <n v="45"/>
    <n v="3313"/>
    <n v="3313"/>
    <s v="Argyre"/>
    <x v="42"/>
    <s v="43.20S, 21.89W"/>
    <n v="2051"/>
    <n v="2053"/>
    <n v="2"/>
    <x v="1"/>
    <x v="1"/>
  </r>
  <r>
    <n v="39"/>
    <n v="6006"/>
    <n v="6006"/>
    <s v="Argyre"/>
    <x v="24"/>
    <s v="47.77S, 28.62W"/>
    <n v="2069"/>
    <n v="2070"/>
    <n v="1"/>
    <x v="1"/>
    <x v="1"/>
  </r>
  <r>
    <n v="113"/>
    <n v="5622"/>
    <n v="0"/>
    <s v="Phoenicis Lacus"/>
    <x v="34"/>
    <s v="16.90S, 101.43W"/>
    <n v="2060"/>
    <n v="2061"/>
    <n v="1"/>
    <x v="1"/>
    <x v="1"/>
  </r>
  <r>
    <n v="93"/>
    <n v="6409"/>
    <n v="6409"/>
    <s v="Phoenicis Lacus"/>
    <x v="34"/>
    <s v="16.90S, 101.43W"/>
    <n v="2060"/>
    <n v="2061"/>
    <n v="1"/>
    <x v="1"/>
    <x v="1"/>
  </r>
  <r>
    <n v="231"/>
    <n v="35789"/>
    <n v="0"/>
    <s v="Eridania"/>
    <x v="6"/>
    <s v="42.36S, 157.15E"/>
    <n v="2068"/>
    <n v="2072"/>
    <n v="4"/>
    <x v="1"/>
    <x v="1"/>
  </r>
  <r>
    <n v="20"/>
    <n v="7752"/>
    <n v="7752"/>
    <s v="Tharsis"/>
    <x v="41"/>
    <s v="8.80N, 79.73W"/>
    <n v="2067"/>
    <n v="2071"/>
    <n v="4"/>
    <x v="0"/>
    <x v="0"/>
  </r>
  <r>
    <n v="29"/>
    <n v="6832"/>
    <n v="6832"/>
    <s v="Casius"/>
    <x v="0"/>
    <s v="21.27N, 90.13E"/>
    <n v="2054"/>
    <n v="2058"/>
    <n v="4"/>
    <x v="0"/>
    <x v="0"/>
  </r>
  <r>
    <n v="196"/>
    <n v="3461"/>
    <n v="0"/>
    <s v="Coprates"/>
    <x v="20"/>
    <s v="35.35S, 72.67W"/>
    <n v="2067"/>
    <n v="2069"/>
    <n v="2"/>
    <x v="1"/>
    <x v="1"/>
  </r>
  <r>
    <n v="88"/>
    <n v="18486"/>
    <n v="18486"/>
    <s v="Argyre"/>
    <x v="24"/>
    <s v="47.77S, 28.62W"/>
    <n v="2069"/>
    <n v="2070"/>
    <n v="1"/>
    <x v="1"/>
    <x v="1"/>
  </r>
  <r>
    <n v="120"/>
    <n v="9985"/>
    <n v="0"/>
    <s v="Memnonia"/>
    <x v="35"/>
    <s v="23.80S, 156.02W"/>
    <n v="2053"/>
    <n v="2057"/>
    <n v="4"/>
    <x v="1"/>
    <x v="1"/>
  </r>
  <r>
    <n v="241"/>
    <n v="4731"/>
    <n v="0"/>
    <s v="Margaritifer Sinus"/>
    <x v="43"/>
    <s v="3.05S, 8.90W"/>
    <n v="2067"/>
    <n v="2068"/>
    <n v="1"/>
    <x v="1"/>
    <x v="1"/>
  </r>
  <r>
    <n v="344"/>
    <n v="4731"/>
    <n v="0"/>
    <s v="Sinus Sabaeus"/>
    <x v="11"/>
    <s v="5.89N, 39.91E"/>
    <n v="2053"/>
    <n v="2055"/>
    <n v="2"/>
    <x v="1"/>
    <x v="0"/>
  </r>
  <r>
    <n v="24"/>
    <n v="2054"/>
    <n v="2054"/>
    <s v="Arcadia"/>
    <x v="31"/>
    <s v="66.67N, 93.37W"/>
    <n v="2059"/>
    <n v="2062"/>
    <n v="3"/>
    <x v="0"/>
    <x v="0"/>
  </r>
  <r>
    <n v="196"/>
    <n v="1526"/>
    <n v="0"/>
    <s v="Memnonia"/>
    <x v="37"/>
    <s v="33.88S, 148.04W"/>
    <n v="2058"/>
    <n v="2061"/>
    <n v="3"/>
    <x v="1"/>
    <x v="1"/>
  </r>
  <r>
    <n v="175"/>
    <n v="6618"/>
    <n v="0"/>
    <s v="Tharsis"/>
    <x v="55"/>
    <s v="9.63N, 121.52W"/>
    <n v="2065"/>
    <n v="2072"/>
    <n v="7"/>
    <x v="0"/>
    <x v="0"/>
  </r>
  <r>
    <n v="65"/>
    <n v="24621"/>
    <n v="24621"/>
    <s v="Hellas"/>
    <x v="45"/>
    <s v="43.21S, 109.99E"/>
    <n v="2071"/>
    <n v="2075"/>
    <n v="4"/>
    <x v="1"/>
    <x v="1"/>
  </r>
  <r>
    <n v="212"/>
    <n v="6409"/>
    <n v="0"/>
    <s v="Mare Boreum"/>
    <x v="28"/>
    <s v="64.61N, 131.25E"/>
    <n v="2064"/>
    <n v="2072"/>
    <n v="8"/>
    <x v="0"/>
    <x v="0"/>
  </r>
  <r>
    <n v="344"/>
    <n v="5076"/>
    <n v="0"/>
    <s v="Syrtis Major"/>
    <x v="18"/>
    <s v="4.88N, 63.43E"/>
    <n v="2051"/>
    <n v="2054"/>
    <n v="3"/>
    <x v="0"/>
    <x v="0"/>
  </r>
  <r>
    <n v="169"/>
    <n v="883"/>
    <n v="0"/>
    <s v="Coprates"/>
    <x v="34"/>
    <s v="16.90S, 101.43W"/>
    <n v="2060"/>
    <n v="2062"/>
    <n v="2"/>
    <x v="1"/>
    <x v="1"/>
  </r>
  <r>
    <n v="70"/>
    <n v="6409"/>
    <n v="6409"/>
    <s v="Phoenicis Lacus"/>
    <x v="41"/>
    <s v="8.80N, 79.73W"/>
    <n v="2067"/>
    <n v="2067"/>
    <n v="0"/>
    <x v="1"/>
    <x v="0"/>
  </r>
  <r>
    <n v="117"/>
    <n v="24621"/>
    <n v="0"/>
    <s v="Noachis"/>
    <x v="22"/>
    <s v="57.37S, 25.45E"/>
    <n v="2053"/>
    <n v="2055"/>
    <n v="2"/>
    <x v="1"/>
    <x v="1"/>
  </r>
  <r>
    <n v="447"/>
    <n v="9366"/>
    <n v="0"/>
    <s v="Eridania"/>
    <x v="33"/>
    <s v="46.81S, 143.88E"/>
    <n v="2066"/>
    <n v="2069"/>
    <n v="3"/>
    <x v="1"/>
    <x v="1"/>
  </r>
  <r>
    <n v="90"/>
    <n v="3612"/>
    <n v="3612"/>
    <s v="Memnonia"/>
    <x v="35"/>
    <s v="23.80S, 156.02W"/>
    <n v="2053"/>
    <n v="2054"/>
    <n v="1"/>
    <x v="1"/>
    <x v="1"/>
  </r>
  <r>
    <n v="93"/>
    <n v="101649"/>
    <n v="101649"/>
    <s v="Eridania"/>
    <x v="10"/>
    <s v="59.92S, 179.01W"/>
    <n v="2062"/>
    <n v="2063"/>
    <n v="1"/>
    <x v="1"/>
    <x v="1"/>
  </r>
  <r>
    <n v="48"/>
    <n v="2461"/>
    <n v="2461"/>
    <s v="Phaethontis"/>
    <x v="66"/>
    <s v="44.90S, 130.80W"/>
    <n v="2050"/>
    <n v="2052"/>
    <n v="2"/>
    <x v="1"/>
    <x v="1"/>
  </r>
  <r>
    <n v="416"/>
    <n v="7512"/>
    <n v="0"/>
    <s v="Elysium"/>
    <x v="12"/>
    <s v="27.80N, 160.30E"/>
    <n v="2063"/>
    <n v="2067"/>
    <n v="4"/>
    <x v="0"/>
    <x v="0"/>
  </r>
  <r>
    <n v="63"/>
    <n v="4563"/>
    <n v="4563"/>
    <s v="Eridania"/>
    <x v="33"/>
    <s v="46.81S, 143.88E"/>
    <n v="2066"/>
    <n v="2067"/>
    <n v="1"/>
    <x v="1"/>
    <x v="1"/>
  </r>
  <r>
    <n v="77"/>
    <n v="12605"/>
    <n v="12605"/>
    <s v="Cebrenia"/>
    <x v="27"/>
    <s v="69.41N, 168.67E"/>
    <n v="2069"/>
    <n v="2071"/>
    <n v="2"/>
    <x v="0"/>
    <x v="0"/>
  </r>
  <r>
    <n v="43"/>
    <n v="756"/>
    <n v="756"/>
    <s v="Argyre"/>
    <x v="98"/>
    <s v="30.54S, 24.75W"/>
    <n v="2066"/>
    <n v="2067"/>
    <n v="1"/>
    <x v="1"/>
    <x v="1"/>
  </r>
  <r>
    <n v="631"/>
    <n v="883"/>
    <n v="0"/>
    <s v="Cebrenia"/>
    <x v="19"/>
    <s v="37.14N, 148.66E"/>
    <n v="2066"/>
    <n v="2074"/>
    <n v="8"/>
    <x v="0"/>
    <x v="0"/>
  </r>
  <r>
    <n v="34"/>
    <n v="9074"/>
    <n v="9074"/>
    <s v="Aeolis"/>
    <x v="83"/>
    <s v="32.13S, 131.87E"/>
    <n v="2053"/>
    <n v="2054"/>
    <n v="1"/>
    <x v="1"/>
    <x v="1"/>
  </r>
  <r>
    <n v="22"/>
    <n v="5812"/>
    <n v="5812"/>
    <s v="Mare Boreum"/>
    <x v="14"/>
    <s v="66.19N, 33.82E"/>
    <n v="2063"/>
    <n v="2069"/>
    <n v="6"/>
    <x v="0"/>
    <x v="0"/>
  </r>
  <r>
    <n v="137"/>
    <n v="7279"/>
    <n v="0"/>
    <s v="Hellas"/>
    <x v="30"/>
    <s v="51.10S, 71.36E"/>
    <n v="2056"/>
    <n v="2060"/>
    <n v="4"/>
    <x v="1"/>
    <x v="1"/>
  </r>
  <r>
    <n v="93"/>
    <n v="18486"/>
    <n v="18486"/>
    <s v="Phaethontis"/>
    <x v="10"/>
    <s v="59.92S, 179.01W"/>
    <n v="2062"/>
    <n v="2066"/>
    <n v="4"/>
    <x v="1"/>
    <x v="1"/>
  </r>
  <r>
    <n v="1057"/>
    <n v="10313"/>
    <n v="0"/>
    <s v="Casius"/>
    <x v="0"/>
    <s v="21.27N, 90.13E"/>
    <n v="2054"/>
    <n v="2061"/>
    <n v="7"/>
    <x v="0"/>
    <x v="0"/>
  </r>
  <r>
    <n v="188"/>
    <n v="2188"/>
    <n v="0"/>
    <s v="Diacria"/>
    <x v="95"/>
    <s v="53.64N, 159.28W"/>
    <n v="2067"/>
    <n v="2069"/>
    <n v="2"/>
    <x v="0"/>
    <x v="0"/>
  </r>
  <r>
    <n v="221"/>
    <n v="7052"/>
    <n v="0"/>
    <s v="Memnonia"/>
    <x v="37"/>
    <s v="33.88S, 148.04W"/>
    <n v="2058"/>
    <n v="2060"/>
    <n v="2"/>
    <x v="1"/>
    <x v="1"/>
  </r>
  <r>
    <n v="22"/>
    <n v="84631"/>
    <n v="84631"/>
    <s v="Mare Australe"/>
    <x v="54"/>
    <s v="65.07S, 96.09W"/>
    <n v="2072"/>
    <n v="2075"/>
    <n v="3"/>
    <x v="1"/>
    <x v="1"/>
  </r>
  <r>
    <n v="61"/>
    <n v="9985"/>
    <n v="9985"/>
    <s v="Casius"/>
    <x v="28"/>
    <s v="64.61N, 131.25E"/>
    <n v="2064"/>
    <n v="2066"/>
    <n v="2"/>
    <x v="0"/>
    <x v="0"/>
  </r>
  <r>
    <n v="93"/>
    <n v="4235"/>
    <n v="4235"/>
    <s v="Cebrenia"/>
    <x v="12"/>
    <s v="27.80N, 160.30E"/>
    <n v="2063"/>
    <n v="2064"/>
    <n v="1"/>
    <x v="0"/>
    <x v="0"/>
  </r>
  <r>
    <n v="157"/>
    <n v="4076"/>
    <n v="0"/>
    <s v="Argyre"/>
    <x v="42"/>
    <s v="43.20S, 21.89W"/>
    <n v="2051"/>
    <n v="2058"/>
    <n v="7"/>
    <x v="1"/>
    <x v="1"/>
  </r>
  <r>
    <n v="96"/>
    <n v="3313"/>
    <n v="3313"/>
    <s v="Mare Boreum"/>
    <x v="63"/>
    <s v="47.84N, 169.44E"/>
    <n v="2072"/>
    <n v="2076"/>
    <n v="4"/>
    <x v="0"/>
    <x v="0"/>
  </r>
  <r>
    <n v="252"/>
    <n v="1138"/>
    <n v="0"/>
    <s v="Iapygia"/>
    <x v="94"/>
    <s v="0.43S, 61.64E"/>
    <n v="2064"/>
    <n v="2065"/>
    <n v="1"/>
    <x v="1"/>
    <x v="1"/>
  </r>
  <r>
    <n v="54"/>
    <n v="8519"/>
    <n v="8519"/>
    <s v="Eridania"/>
    <x v="33"/>
    <s v="46.81S, 143.88E"/>
    <n v="2066"/>
    <n v="2070"/>
    <n v="4"/>
    <x v="1"/>
    <x v="1"/>
  </r>
  <r>
    <n v="264"/>
    <n v="5812"/>
    <n v="0"/>
    <s v="Syrtis Major"/>
    <x v="94"/>
    <s v="0.43S, 61.64E"/>
    <n v="2064"/>
    <n v="2065"/>
    <n v="1"/>
    <x v="0"/>
    <x v="1"/>
  </r>
  <r>
    <n v="39"/>
    <n v="883"/>
    <n v="883"/>
    <s v="Argyre"/>
    <x v="42"/>
    <s v="43.20S, 21.89W"/>
    <n v="2051"/>
    <n v="2054"/>
    <n v="3"/>
    <x v="1"/>
    <x v="1"/>
  </r>
  <r>
    <n v="416"/>
    <n v="3022"/>
    <n v="0"/>
    <s v="Phoenicis Lacus"/>
    <x v="34"/>
    <s v="16.90S, 101.43W"/>
    <n v="2060"/>
    <n v="2063"/>
    <n v="3"/>
    <x v="1"/>
    <x v="1"/>
  </r>
  <r>
    <n v="196"/>
    <n v="24621"/>
    <n v="0"/>
    <s v="Casius"/>
    <x v="0"/>
    <s v="21.27N, 90.13E"/>
    <n v="2054"/>
    <n v="2062"/>
    <n v="8"/>
    <x v="0"/>
    <x v="0"/>
  </r>
  <r>
    <n v="29"/>
    <n v="2324"/>
    <n v="2324"/>
    <s v="Memnonia"/>
    <x v="70"/>
    <s v="5.85N, 156.58W"/>
    <n v="2061"/>
    <n v="2062"/>
    <n v="1"/>
    <x v="1"/>
    <x v="0"/>
  </r>
  <r>
    <n v="70"/>
    <n v="6409"/>
    <n v="6409"/>
    <s v="Sinus Sabaeus"/>
    <x v="18"/>
    <s v="4.88N, 63.43E"/>
    <n v="2051"/>
    <n v="2057"/>
    <n v="6"/>
    <x v="1"/>
    <x v="0"/>
  </r>
  <r>
    <n v="142"/>
    <n v="8791"/>
    <n v="0"/>
    <s v="Phaethontis"/>
    <x v="10"/>
    <s v="59.92S, 179.01W"/>
    <n v="2062"/>
    <n v="2063"/>
    <n v="1"/>
    <x v="1"/>
    <x v="1"/>
  </r>
  <r>
    <n v="147"/>
    <n v="3022"/>
    <n v="0"/>
    <s v="Mare Tyrrhenum"/>
    <x v="53"/>
    <s v="28.90S, 98.55E"/>
    <n v="2073"/>
    <n v="2075"/>
    <n v="2"/>
    <x v="1"/>
    <x v="1"/>
  </r>
  <r>
    <n v="19"/>
    <n v="883"/>
    <n v="883"/>
    <s v="Thaumasia"/>
    <x v="99"/>
    <s v="44.72S, 102.07W"/>
    <n v="2067"/>
    <n v="2069"/>
    <n v="2"/>
    <x v="1"/>
    <x v="1"/>
  </r>
  <r>
    <n v="12"/>
    <n v="2739"/>
    <n v="2739"/>
    <s v="Mare Acidalium"/>
    <x v="1"/>
    <s v="27.30N, 17.48W"/>
    <n v="2065"/>
    <n v="2074"/>
    <n v="9"/>
    <x v="0"/>
    <x v="0"/>
  </r>
  <r>
    <n v="389"/>
    <n v="2880"/>
    <n v="0"/>
    <s v="Syrtis Major"/>
    <x v="94"/>
    <s v="0.43S, 61.64E"/>
    <n v="2064"/>
    <n v="2066"/>
    <n v="2"/>
    <x v="0"/>
    <x v="1"/>
  </r>
  <r>
    <n v="96"/>
    <n v="1396"/>
    <n v="1396"/>
    <s v="Arabia"/>
    <x v="82"/>
    <s v="17.28N, 7.12E"/>
    <n v="2071"/>
    <n v="2073"/>
    <n v="2"/>
    <x v="0"/>
    <x v="0"/>
  </r>
  <r>
    <n v="264"/>
    <n v="10313"/>
    <n v="0"/>
    <s v="Mare Boreum"/>
    <x v="77"/>
    <s v="79.27N, 111.64W"/>
    <n v="2062"/>
    <n v="2065"/>
    <n v="3"/>
    <x v="0"/>
    <x v="0"/>
  </r>
  <r>
    <n v="80"/>
    <n v="38630"/>
    <n v="38630"/>
    <s v="Argyre"/>
    <x v="32"/>
    <s v="56.96S, 5.44W"/>
    <n v="2068"/>
    <n v="2069"/>
    <n v="1"/>
    <x v="1"/>
    <x v="1"/>
  </r>
  <r>
    <n v="147"/>
    <n v="26004"/>
    <n v="0"/>
    <s v="Cebrenia"/>
    <x v="3"/>
    <s v="47.43N, 160.74E"/>
    <n v="2056"/>
    <n v="2057"/>
    <n v="1"/>
    <x v="0"/>
    <x v="0"/>
  </r>
  <r>
    <n v="85"/>
    <n v="1138"/>
    <n v="1138"/>
    <s v="Memnonia"/>
    <x v="37"/>
    <s v="33.88S, 148.04W"/>
    <n v="2058"/>
    <n v="2059"/>
    <n v="1"/>
    <x v="1"/>
    <x v="1"/>
  </r>
  <r>
    <n v="36"/>
    <n v="3167"/>
    <n v="3167"/>
    <s v="Mare Australe"/>
    <x v="62"/>
    <s v="59.42S, 15.97W"/>
    <n v="2055"/>
    <n v="2057"/>
    <n v="2"/>
    <x v="1"/>
    <x v="1"/>
  </r>
  <r>
    <n v="61"/>
    <n v="20205"/>
    <n v="20205"/>
    <s v="Mare Boreum"/>
    <x v="29"/>
    <s v="75.84N, 122.24E"/>
    <n v="2071"/>
    <n v="2076"/>
    <n v="5"/>
    <x v="0"/>
    <x v="0"/>
  </r>
  <r>
    <n v="447"/>
    <n v="1010"/>
    <n v="0"/>
    <s v="Cebrenia"/>
    <x v="12"/>
    <s v="27.80N, 160.30E"/>
    <n v="2063"/>
    <n v="2068"/>
    <n v="5"/>
    <x v="0"/>
    <x v="0"/>
  </r>
  <r>
    <n v="25"/>
    <n v="24621"/>
    <n v="24621"/>
    <s v="Mare Boreum"/>
    <x v="36"/>
    <s v="77.71N, 148.53E"/>
    <n v="2052"/>
    <n v="2053"/>
    <n v="1"/>
    <x v="0"/>
    <x v="0"/>
  </r>
  <r>
    <n v="344"/>
    <n v="1788"/>
    <n v="0"/>
    <s v="Phoenicis Lacus"/>
    <x v="55"/>
    <s v="9.63N, 121.52W"/>
    <n v="2065"/>
    <n v="2073"/>
    <n v="8"/>
    <x v="1"/>
    <x v="0"/>
  </r>
  <r>
    <n v="416"/>
    <n v="6618"/>
    <n v="0"/>
    <s v="Ismenius Lacus"/>
    <x v="14"/>
    <s v="66.19N, 33.82E"/>
    <n v="2063"/>
    <n v="2070"/>
    <n v="7"/>
    <x v="0"/>
    <x v="0"/>
  </r>
  <r>
    <n v="59"/>
    <n v="12605"/>
    <n v="12605"/>
    <s v="Cebrenia"/>
    <x v="86"/>
    <s v="53.00N, 129.64E"/>
    <n v="2069"/>
    <n v="2072"/>
    <n v="3"/>
    <x v="0"/>
    <x v="0"/>
  </r>
  <r>
    <n v="88"/>
    <n v="6409"/>
    <n v="6409"/>
    <s v="Mare Boreum"/>
    <x v="77"/>
    <s v="79.27N, 111.64W"/>
    <n v="2062"/>
    <n v="2066"/>
    <n v="4"/>
    <x v="0"/>
    <x v="0"/>
  </r>
  <r>
    <n v="241"/>
    <n v="12178"/>
    <n v="0"/>
    <s v="Hellas"/>
    <x v="45"/>
    <s v="43.21S, 109.99E"/>
    <n v="2071"/>
    <n v="2074"/>
    <n v="3"/>
    <x v="1"/>
    <x v="1"/>
  </r>
  <r>
    <n v="631"/>
    <n v="3313"/>
    <n v="0"/>
    <s v="Mare Boreum"/>
    <x v="14"/>
    <s v="66.19N, 33.82E"/>
    <n v="2063"/>
    <n v="2066"/>
    <n v="3"/>
    <x v="0"/>
    <x v="0"/>
  </r>
  <r>
    <n v="103"/>
    <n v="1138"/>
    <n v="0"/>
    <s v="Cebrenia"/>
    <x v="12"/>
    <s v="27.80N, 160.30E"/>
    <n v="2063"/>
    <n v="2071"/>
    <n v="8"/>
    <x v="0"/>
    <x v="0"/>
  </r>
  <r>
    <n v="292"/>
    <n v="3167"/>
    <n v="0"/>
    <s v="Cebrenia"/>
    <x v="49"/>
    <s v="55.77N, 134.40E"/>
    <n v="2066"/>
    <n v="2067"/>
    <n v="1"/>
    <x v="0"/>
    <x v="0"/>
  </r>
  <r>
    <n v="124"/>
    <n v="1396"/>
    <n v="0"/>
    <s v="Argyre"/>
    <x v="42"/>
    <s v="43.20S, 21.89W"/>
    <n v="2051"/>
    <n v="2053"/>
    <n v="2"/>
    <x v="1"/>
    <x v="1"/>
  </r>
  <r>
    <n v="70"/>
    <n v="5622"/>
    <n v="5622"/>
    <s v="Coprates"/>
    <x v="20"/>
    <s v="35.35S, 72.67W"/>
    <n v="2067"/>
    <n v="2072"/>
    <n v="5"/>
    <x v="1"/>
    <x v="1"/>
  </r>
  <r>
    <n v="416"/>
    <n v="2880"/>
    <n v="0"/>
    <s v="Phoenicis Lacus"/>
    <x v="41"/>
    <s v="8.80N, 79.73W"/>
    <n v="2067"/>
    <n v="2072"/>
    <n v="5"/>
    <x v="1"/>
    <x v="0"/>
  </r>
  <r>
    <n v="109"/>
    <n v="15109"/>
    <n v="0"/>
    <s v="Amazonis"/>
    <x v="55"/>
    <s v="9.63N, 121.52W"/>
    <n v="2065"/>
    <n v="2073"/>
    <n v="8"/>
    <x v="0"/>
    <x v="0"/>
  </r>
  <r>
    <n v="67"/>
    <n v="4076"/>
    <n v="4076"/>
    <s v="Phoenicis Lacus"/>
    <x v="34"/>
    <s v="16.90S, 101.43W"/>
    <n v="2060"/>
    <n v="2064"/>
    <n v="4"/>
    <x v="1"/>
    <x v="1"/>
  </r>
  <r>
    <n v="482"/>
    <n v="50510"/>
    <n v="0"/>
    <s v="Mare Australe"/>
    <x v="54"/>
    <s v="65.07S, 96.09W"/>
    <n v="2072"/>
    <n v="2076"/>
    <n v="4"/>
    <x v="1"/>
    <x v="1"/>
  </r>
  <r>
    <n v="43"/>
    <n v="3612"/>
    <n v="3612"/>
    <s v="Casius"/>
    <x v="0"/>
    <s v="21.27N, 90.13E"/>
    <n v="2054"/>
    <n v="2059"/>
    <n v="5"/>
    <x v="0"/>
    <x v="0"/>
  </r>
  <r>
    <n v="7"/>
    <n v="20205"/>
    <n v="20205"/>
    <s v="Mare Boreum"/>
    <x v="28"/>
    <s v="64.61N, 131.25E"/>
    <n v="2064"/>
    <n v="2067"/>
    <n v="3"/>
    <x v="0"/>
    <x v="0"/>
  </r>
  <r>
    <n v="365"/>
    <n v="4398"/>
    <n v="0"/>
    <s v="Mare Acidalium"/>
    <x v="38"/>
    <s v="34.38N, 12.41E"/>
    <n v="2070"/>
    <n v="2071"/>
    <n v="1"/>
    <x v="0"/>
    <x v="0"/>
  </r>
  <r>
    <n v="15"/>
    <n v="2324"/>
    <n v="2324"/>
    <s v="Phoenicis Lacus"/>
    <x v="44"/>
    <s v="39.82S, 96.42W"/>
    <n v="2059"/>
    <n v="2060"/>
    <n v="1"/>
    <x v="1"/>
    <x v="1"/>
  </r>
  <r>
    <n v="17"/>
    <n v="2880"/>
    <n v="2880"/>
    <s v="Memnonia"/>
    <x v="35"/>
    <s v="23.80S, 156.02W"/>
    <n v="2053"/>
    <n v="2054"/>
    <n v="1"/>
    <x v="1"/>
    <x v="1"/>
  </r>
  <r>
    <n v="365"/>
    <n v="2739"/>
    <n v="0"/>
    <s v="Phoenicis Lacus"/>
    <x v="20"/>
    <s v="35.35S, 72.67W"/>
    <n v="2067"/>
    <n v="2069"/>
    <n v="2"/>
    <x v="1"/>
    <x v="1"/>
  </r>
  <r>
    <n v="45"/>
    <n v="3612"/>
    <n v="3612"/>
    <s v="Eridania"/>
    <x v="33"/>
    <s v="46.81S, 143.88E"/>
    <n v="2066"/>
    <n v="2068"/>
    <n v="2"/>
    <x v="1"/>
    <x v="1"/>
  </r>
  <r>
    <n v="142"/>
    <n v="2880"/>
    <n v="0"/>
    <s v="Elysium"/>
    <x v="9"/>
    <s v="11.90N, 119.49E"/>
    <n v="2050"/>
    <n v="2051"/>
    <n v="1"/>
    <x v="0"/>
    <x v="0"/>
  </r>
  <r>
    <n v="19"/>
    <n v="7512"/>
    <n v="7512"/>
    <s v="Syrtis Major"/>
    <x v="18"/>
    <s v="4.88N, 63.43E"/>
    <n v="2051"/>
    <n v="2057"/>
    <n v="6"/>
    <x v="0"/>
    <x v="0"/>
  </r>
  <r>
    <n v="54"/>
    <n v="756"/>
    <n v="756"/>
    <s v="Syrtis Major"/>
    <x v="18"/>
    <s v="4.88N, 63.43E"/>
    <n v="2051"/>
    <n v="2053"/>
    <n v="2"/>
    <x v="0"/>
    <x v="0"/>
  </r>
  <r>
    <n v="41"/>
    <n v="1656"/>
    <n v="1656"/>
    <s v="Argyre"/>
    <x v="32"/>
    <s v="56.96S, 5.44W"/>
    <n v="2068"/>
    <n v="2070"/>
    <n v="2"/>
    <x v="1"/>
    <x v="1"/>
  </r>
  <r>
    <n v="54"/>
    <n v="11382"/>
    <n v="11382"/>
    <s v="Mare Australe"/>
    <x v="54"/>
    <s v="65.07S, 96.09W"/>
    <n v="2072"/>
    <n v="2076"/>
    <n v="4"/>
    <x v="1"/>
    <x v="1"/>
  </r>
  <r>
    <n v="212"/>
    <n v="883"/>
    <n v="0"/>
    <s v="Argyre"/>
    <x v="24"/>
    <s v="47.77S, 28.62W"/>
    <n v="2069"/>
    <n v="2069"/>
    <n v="0"/>
    <x v="1"/>
    <x v="1"/>
  </r>
  <r>
    <n v="572"/>
    <n v="5622"/>
    <n v="0"/>
    <s v="Phoenicis Lacus"/>
    <x v="52"/>
    <s v="13.98S, 98.57W"/>
    <n v="2063"/>
    <n v="2065"/>
    <n v="2"/>
    <x v="1"/>
    <x v="1"/>
  </r>
  <r>
    <n v="231"/>
    <n v="8255"/>
    <n v="0"/>
    <s v="Lunae Palus"/>
    <x v="41"/>
    <s v="8.80N, 79.73W"/>
    <n v="2067"/>
    <n v="2070"/>
    <n v="3"/>
    <x v="0"/>
    <x v="0"/>
  </r>
  <r>
    <n v="128"/>
    <n v="5076"/>
    <n v="0"/>
    <s v="Coprates"/>
    <x v="16"/>
    <s v="23.79S, 56.97W"/>
    <n v="2054"/>
    <n v="2060"/>
    <n v="6"/>
    <x v="1"/>
    <x v="1"/>
  </r>
  <r>
    <n v="163"/>
    <n v="22220"/>
    <n v="0"/>
    <s v="Cebrenia"/>
    <x v="19"/>
    <s v="37.14N, 148.66E"/>
    <n v="2066"/>
    <n v="2073"/>
    <n v="7"/>
    <x v="0"/>
    <x v="0"/>
  </r>
  <r>
    <n v="416"/>
    <n v="756"/>
    <n v="0"/>
    <s v="Cebrenia"/>
    <x v="19"/>
    <s v="37.14N, 148.66E"/>
    <n v="2066"/>
    <n v="2067"/>
    <n v="1"/>
    <x v="0"/>
    <x v="0"/>
  </r>
  <r>
    <n v="212"/>
    <n v="1788"/>
    <n v="0"/>
    <s v="Casius"/>
    <x v="29"/>
    <s v="75.84N, 122.24E"/>
    <n v="2071"/>
    <n v="2075"/>
    <n v="4"/>
    <x v="0"/>
    <x v="0"/>
  </r>
  <r>
    <n v="29"/>
    <n v="5812"/>
    <n v="5812"/>
    <s v="Elysium"/>
    <x v="39"/>
    <s v="22.61N, 142.82E"/>
    <n v="2064"/>
    <n v="2065"/>
    <n v="1"/>
    <x v="0"/>
    <x v="0"/>
  </r>
  <r>
    <n v="65"/>
    <n v="6205"/>
    <n v="6205"/>
    <s v="Amazonis"/>
    <x v="70"/>
    <s v="5.85N, 156.58W"/>
    <n v="2061"/>
    <n v="2063"/>
    <n v="2"/>
    <x v="0"/>
    <x v="0"/>
  </r>
  <r>
    <n v="61"/>
    <n v="8519"/>
    <n v="8519"/>
    <s v="Mare Boreum"/>
    <x v="14"/>
    <s v="66.19N, 33.82E"/>
    <n v="2063"/>
    <n v="2069"/>
    <n v="6"/>
    <x v="0"/>
    <x v="0"/>
  </r>
  <r>
    <n v="117"/>
    <n v="1526"/>
    <n v="0"/>
    <s v="Tharsis"/>
    <x v="52"/>
    <s v="13.98S, 98.57W"/>
    <n v="2063"/>
    <n v="2064"/>
    <n v="1"/>
    <x v="0"/>
    <x v="1"/>
  </r>
  <r>
    <n v="117"/>
    <n v="6006"/>
    <n v="0"/>
    <s v="Coprates"/>
    <x v="16"/>
    <s v="23.79S, 56.97W"/>
    <n v="2054"/>
    <n v="2055"/>
    <n v="1"/>
    <x v="1"/>
    <x v="1"/>
  </r>
  <r>
    <n v="67"/>
    <n v="5622"/>
    <n v="5622"/>
    <s v="Aeolis"/>
    <x v="51"/>
    <s v="25.21S, 169.35E"/>
    <n v="2055"/>
    <n v="2056"/>
    <n v="1"/>
    <x v="1"/>
    <x v="1"/>
  </r>
  <r>
    <n v="344"/>
    <n v="1526"/>
    <n v="0"/>
    <s v="Cebrenia"/>
    <x v="27"/>
    <s v="69.41N, 168.67E"/>
    <n v="2069"/>
    <n v="2077"/>
    <n v="8"/>
    <x v="0"/>
    <x v="0"/>
  </r>
  <r>
    <n v="791"/>
    <n v="15109"/>
    <n v="0"/>
    <s v="Iapygia"/>
    <x v="40"/>
    <s v="48.99S, 67.17E"/>
    <n v="2054"/>
    <n v="2057"/>
    <n v="3"/>
    <x v="1"/>
    <x v="1"/>
  </r>
  <r>
    <n v="524"/>
    <n v="4902"/>
    <n v="0"/>
    <s v="Amenthes"/>
    <x v="56"/>
    <s v="14.31N, 112.28E"/>
    <n v="2065"/>
    <n v="2067"/>
    <n v="2"/>
    <x v="0"/>
    <x v="0"/>
  </r>
  <r>
    <n v="54"/>
    <n v="6409"/>
    <n v="6409"/>
    <s v="Mare Australe"/>
    <x v="75"/>
    <s v="48.97S, 86.32E"/>
    <n v="2070"/>
    <n v="2073"/>
    <n v="3"/>
    <x v="1"/>
    <x v="1"/>
  </r>
  <r>
    <n v="77"/>
    <n v="9670"/>
    <n v="9670"/>
    <s v="Coprates"/>
    <x v="16"/>
    <s v="23.79S, 56.97W"/>
    <n v="2054"/>
    <n v="2062"/>
    <n v="8"/>
    <x v="1"/>
    <x v="1"/>
  </r>
  <r>
    <n v="70"/>
    <n v="883"/>
    <n v="883"/>
    <s v="Phaethontis"/>
    <x v="72"/>
    <s v="65.99S, 161.89W"/>
    <n v="2072"/>
    <n v="2073"/>
    <n v="1"/>
    <x v="1"/>
    <x v="1"/>
  </r>
  <r>
    <n v="106"/>
    <n v="5812"/>
    <n v="0"/>
    <s v="Iapygia"/>
    <x v="18"/>
    <s v="4.88N, 63.43E"/>
    <n v="2051"/>
    <n v="2056"/>
    <n v="5"/>
    <x v="1"/>
    <x v="0"/>
  </r>
  <r>
    <n v="241"/>
    <n v="6006"/>
    <n v="0"/>
    <s v="Diacria"/>
    <x v="63"/>
    <s v="47.84N, 169.44E"/>
    <n v="2072"/>
    <n v="2073"/>
    <n v="1"/>
    <x v="0"/>
    <x v="0"/>
  </r>
  <r>
    <n v="80"/>
    <n v="15109"/>
    <n v="15109"/>
    <s v="Aeolis"/>
    <x v="6"/>
    <s v="42.36S, 157.15E"/>
    <n v="2068"/>
    <n v="2069"/>
    <n v="1"/>
    <x v="1"/>
    <x v="1"/>
  </r>
  <r>
    <n v="416"/>
    <n v="756"/>
    <n v="0"/>
    <s v="Thaumasia"/>
    <x v="44"/>
    <s v="39.82S, 96.42W"/>
    <n v="2059"/>
    <n v="2067"/>
    <n v="8"/>
    <x v="1"/>
    <x v="1"/>
  </r>
  <r>
    <n v="196"/>
    <n v="1656"/>
    <n v="0"/>
    <s v="Mare Australe"/>
    <x v="33"/>
    <s v="46.81S, 143.88E"/>
    <n v="2066"/>
    <n v="2069"/>
    <n v="3"/>
    <x v="1"/>
    <x v="1"/>
  </r>
  <r>
    <n v="103"/>
    <n v="12605"/>
    <n v="0"/>
    <s v="Lunae Palus"/>
    <x v="41"/>
    <s v="8.80N, 79.73W"/>
    <n v="2067"/>
    <n v="2068"/>
    <n v="1"/>
    <x v="0"/>
    <x v="0"/>
  </r>
  <r>
    <n v="19"/>
    <n v="6618"/>
    <n v="6618"/>
    <s v="Cebrenia"/>
    <x v="3"/>
    <s v="47.43N, 160.74E"/>
    <n v="2056"/>
    <n v="2058"/>
    <n v="2"/>
    <x v="0"/>
    <x v="0"/>
  </r>
  <r>
    <n v="52"/>
    <n v="2324"/>
    <n v="2324"/>
    <s v="Mare Australe"/>
    <x v="13"/>
    <s v="68.17S, 21.83W"/>
    <n v="2069"/>
    <n v="2072"/>
    <n v="3"/>
    <x v="1"/>
    <x v="1"/>
  </r>
  <r>
    <n v="365"/>
    <n v="2054"/>
    <n v="0"/>
    <s v="Hellas"/>
    <x v="58"/>
    <s v="54.72S, 108.92E"/>
    <n v="2066"/>
    <n v="2068"/>
    <n v="2"/>
    <x v="1"/>
    <x v="1"/>
  </r>
  <r>
    <n v="70"/>
    <n v="5436"/>
    <n v="5436"/>
    <s v="Elysium"/>
    <x v="76"/>
    <s v="10.83N, 133.81E"/>
    <n v="2061"/>
    <n v="2064"/>
    <n v="3"/>
    <x v="0"/>
    <x v="0"/>
  </r>
  <r>
    <n v="7"/>
    <n v="3313"/>
    <n v="3313"/>
    <s v="Diacria"/>
    <x v="12"/>
    <s v="27.80N, 160.30E"/>
    <n v="2063"/>
    <n v="2067"/>
    <n v="4"/>
    <x v="0"/>
    <x v="0"/>
  </r>
  <r>
    <n v="1270"/>
    <n v="6006"/>
    <n v="0"/>
    <s v="Thaumasia"/>
    <x v="44"/>
    <s v="39.82S, 96.42W"/>
    <n v="2059"/>
    <n v="2066"/>
    <n v="7"/>
    <x v="1"/>
    <x v="1"/>
  </r>
  <r>
    <n v="416"/>
    <n v="56210"/>
    <n v="0"/>
    <s v="Thaumasia"/>
    <x v="44"/>
    <s v="39.82S, 96.42W"/>
    <n v="2059"/>
    <n v="2064"/>
    <n v="5"/>
    <x v="1"/>
    <x v="1"/>
  </r>
  <r>
    <n v="702"/>
    <n v="6832"/>
    <n v="0"/>
    <s v="Coprates"/>
    <x v="16"/>
    <s v="23.79S, 56.97W"/>
    <n v="2054"/>
    <n v="2059"/>
    <n v="5"/>
    <x v="1"/>
    <x v="1"/>
  </r>
  <r>
    <n v="93"/>
    <n v="21171"/>
    <n v="21171"/>
    <s v="Diacria"/>
    <x v="63"/>
    <s v="47.84N, 169.44E"/>
    <n v="2072"/>
    <n v="2080"/>
    <n v="8"/>
    <x v="0"/>
    <x v="0"/>
  </r>
  <r>
    <n v="389"/>
    <n v="5076"/>
    <n v="0"/>
    <s v="Phoenicis Lacus"/>
    <x v="5"/>
    <s v="6.41S, 116.10W"/>
    <n v="2055"/>
    <n v="2056"/>
    <n v="1"/>
    <x v="1"/>
    <x v="1"/>
  </r>
  <r>
    <n v="65"/>
    <n v="7279"/>
    <n v="7279"/>
    <s v="Mare Boreum"/>
    <x v="27"/>
    <s v="69.41N, 168.67E"/>
    <n v="2069"/>
    <n v="2072"/>
    <n v="3"/>
    <x v="0"/>
    <x v="0"/>
  </r>
  <r>
    <n v="61"/>
    <n v="5076"/>
    <n v="5076"/>
    <s v="Ismenius Lacus"/>
    <x v="38"/>
    <s v="34.38N, 12.41E"/>
    <n v="2070"/>
    <n v="2073"/>
    <n v="3"/>
    <x v="0"/>
    <x v="0"/>
  </r>
  <r>
    <n v="22"/>
    <n v="16330"/>
    <n v="16330"/>
    <s v="Eridania"/>
    <x v="33"/>
    <s v="46.81S, 143.88E"/>
    <n v="2066"/>
    <n v="2072"/>
    <n v="6"/>
    <x v="1"/>
    <x v="1"/>
  </r>
  <r>
    <n v="37"/>
    <n v="15700"/>
    <n v="15700"/>
    <s v="Thaumasia"/>
    <x v="20"/>
    <s v="35.35S, 72.67W"/>
    <n v="2067"/>
    <n v="2070"/>
    <n v="3"/>
    <x v="1"/>
    <x v="1"/>
  </r>
  <r>
    <n v="204"/>
    <n v="5076"/>
    <n v="0"/>
    <s v="Iapygia"/>
    <x v="18"/>
    <s v="4.88N, 63.43E"/>
    <n v="2051"/>
    <n v="2053"/>
    <n v="2"/>
    <x v="1"/>
    <x v="0"/>
  </r>
  <r>
    <n v="48"/>
    <n v="5076"/>
    <n v="5076"/>
    <s v="Phoenicis Lacus"/>
    <x v="55"/>
    <s v="9.63N, 121.52W"/>
    <n v="2065"/>
    <n v="2071"/>
    <n v="6"/>
    <x v="1"/>
    <x v="0"/>
  </r>
  <r>
    <n v="61"/>
    <n v="3313"/>
    <n v="3313"/>
    <s v="Arabia"/>
    <x v="38"/>
    <s v="34.38N, 12.41E"/>
    <n v="2070"/>
    <n v="2074"/>
    <n v="4"/>
    <x v="0"/>
    <x v="0"/>
  </r>
  <r>
    <n v="88"/>
    <n v="2461"/>
    <n v="2461"/>
    <s v="Elysium"/>
    <x v="9"/>
    <s v="11.90N, 119.49E"/>
    <n v="2050"/>
    <n v="2055"/>
    <n v="5"/>
    <x v="0"/>
    <x v="0"/>
  </r>
  <r>
    <n v="307"/>
    <n v="21171"/>
    <n v="0"/>
    <s v="Thaumasia"/>
    <x v="93"/>
    <s v="47.12S, 102.95W"/>
    <n v="2054"/>
    <n v="2055"/>
    <n v="1"/>
    <x v="1"/>
    <x v="1"/>
  </r>
  <r>
    <n v="572"/>
    <n v="2461"/>
    <n v="0"/>
    <s v="Phaethontis"/>
    <x v="50"/>
    <s v="29.49S, 118.42W"/>
    <n v="2071"/>
    <n v="2074"/>
    <n v="3"/>
    <x v="1"/>
    <x v="1"/>
  </r>
  <r>
    <n v="29"/>
    <n v="5622"/>
    <n v="5622"/>
    <s v="Hellas"/>
    <x v="25"/>
    <s v="48.64S, 67.03E"/>
    <n v="2067"/>
    <n v="2068"/>
    <n v="1"/>
    <x v="1"/>
    <x v="1"/>
  </r>
  <r>
    <n v="1270"/>
    <n v="7052"/>
    <n v="0"/>
    <s v="Amazonis"/>
    <x v="91"/>
    <s v="2.95N, 160.52W"/>
    <n v="2073"/>
    <n v="2074"/>
    <n v="1"/>
    <x v="0"/>
    <x v="0"/>
  </r>
  <r>
    <n v="88"/>
    <n v="7752"/>
    <n v="7752"/>
    <s v="Lunae Palus"/>
    <x v="41"/>
    <s v="8.80N, 79.73W"/>
    <n v="2067"/>
    <n v="2070"/>
    <n v="3"/>
    <x v="0"/>
    <x v="0"/>
  </r>
  <r>
    <n v="128"/>
    <n v="13054"/>
    <n v="0"/>
    <s v="Hellas"/>
    <x v="58"/>
    <s v="54.72S, 108.92E"/>
    <n v="2066"/>
    <n v="2067"/>
    <n v="1"/>
    <x v="1"/>
    <x v="1"/>
  </r>
  <r>
    <n v="93"/>
    <n v="3919"/>
    <n v="3919"/>
    <s v="Cebrenia"/>
    <x v="19"/>
    <s v="37.14N, 148.66E"/>
    <n v="2066"/>
    <n v="2074"/>
    <n v="8"/>
    <x v="0"/>
    <x v="0"/>
  </r>
  <r>
    <n v="631"/>
    <n v="883"/>
    <n v="0"/>
    <s v="Noachis"/>
    <x v="32"/>
    <s v="56.96S, 5.44W"/>
    <n v="2068"/>
    <n v="2069"/>
    <n v="1"/>
    <x v="1"/>
    <x v="1"/>
  </r>
  <r>
    <n v="344"/>
    <n v="3022"/>
    <n v="0"/>
    <s v="Arabia"/>
    <x v="38"/>
    <s v="34.38N, 12.41E"/>
    <n v="2070"/>
    <n v="2075"/>
    <n v="5"/>
    <x v="0"/>
    <x v="0"/>
  </r>
  <r>
    <n v="34"/>
    <n v="15109"/>
    <n v="15109"/>
    <s v="Phoenicis Lacus"/>
    <x v="52"/>
    <s v="13.98S, 98.57W"/>
    <n v="2063"/>
    <n v="2065"/>
    <n v="2"/>
    <x v="1"/>
    <x v="1"/>
  </r>
  <r>
    <n v="109"/>
    <n v="10654"/>
    <n v="0"/>
    <s v="Argyre"/>
    <x v="24"/>
    <s v="47.77S, 28.62W"/>
    <n v="2069"/>
    <n v="2071"/>
    <n v="2"/>
    <x v="1"/>
    <x v="1"/>
  </r>
  <r>
    <n v="43"/>
    <n v="3022"/>
    <n v="3022"/>
    <s v="Lunae Palus"/>
    <x v="81"/>
    <s v="21.43N, 76.62W"/>
    <n v="2058"/>
    <n v="2060"/>
    <n v="2"/>
    <x v="0"/>
    <x v="0"/>
  </r>
  <r>
    <n v="113"/>
    <n v="2599"/>
    <n v="0"/>
    <s v="Argyre"/>
    <x v="100"/>
    <s v="24.07S, 46.44W"/>
    <n v="2069"/>
    <n v="2070"/>
    <n v="1"/>
    <x v="1"/>
    <x v="1"/>
  </r>
  <r>
    <n v="103"/>
    <n v="3764"/>
    <n v="0"/>
    <s v="Mare Boreum"/>
    <x v="14"/>
    <s v="66.19N, 33.82E"/>
    <n v="2063"/>
    <n v="2071"/>
    <n v="8"/>
    <x v="0"/>
    <x v="0"/>
  </r>
  <r>
    <n v="50"/>
    <n v="4076"/>
    <n v="4076"/>
    <s v="Arcadia"/>
    <x v="31"/>
    <s v="66.67N, 93.37W"/>
    <n v="2059"/>
    <n v="2065"/>
    <n v="6"/>
    <x v="0"/>
    <x v="0"/>
  </r>
  <r>
    <n v="70"/>
    <n v="9985"/>
    <n v="9985"/>
    <s v="Ismenius Lacus"/>
    <x v="14"/>
    <s v="66.19N, 33.82E"/>
    <n v="2063"/>
    <n v="2064"/>
    <n v="1"/>
    <x v="0"/>
    <x v="0"/>
  </r>
  <r>
    <n v="22"/>
    <n v="1267"/>
    <n v="1267"/>
    <s v="Eridania"/>
    <x v="6"/>
    <s v="42.36S, 157.15E"/>
    <n v="2068"/>
    <n v="2069"/>
    <n v="1"/>
    <x v="1"/>
    <x v="1"/>
  </r>
  <r>
    <n v="77"/>
    <n v="3313"/>
    <n v="3313"/>
    <s v="Mare Boreum"/>
    <x v="36"/>
    <s v="77.71N, 148.53E"/>
    <n v="2052"/>
    <n v="2053"/>
    <n v="1"/>
    <x v="0"/>
    <x v="0"/>
  </r>
  <r>
    <n v="43"/>
    <n v="7752"/>
    <n v="7752"/>
    <s v="Mare Acidalium"/>
    <x v="1"/>
    <s v="27.30N, 17.48W"/>
    <n v="2065"/>
    <n v="2070"/>
    <n v="5"/>
    <x v="0"/>
    <x v="0"/>
  </r>
  <r>
    <n v="631"/>
    <n v="7279"/>
    <n v="0"/>
    <s v="Cebrenia"/>
    <x v="12"/>
    <s v="27.80N, 160.30E"/>
    <n v="2063"/>
    <n v="2068"/>
    <n v="5"/>
    <x v="0"/>
    <x v="0"/>
  </r>
  <r>
    <n v="109"/>
    <n v="7052"/>
    <n v="0"/>
    <s v="Hellas"/>
    <x v="30"/>
    <s v="51.10S, 71.36E"/>
    <n v="2056"/>
    <n v="2060"/>
    <n v="4"/>
    <x v="1"/>
    <x v="1"/>
  </r>
  <r>
    <n v="30"/>
    <n v="4563"/>
    <n v="4563"/>
    <s v="Iapygia"/>
    <x v="94"/>
    <s v="0.43S, 61.64E"/>
    <n v="2064"/>
    <n v="2066"/>
    <n v="2"/>
    <x v="1"/>
    <x v="1"/>
  </r>
  <r>
    <n v="24"/>
    <n v="756"/>
    <n v="756"/>
    <s v="Margaritifer Sinus"/>
    <x v="61"/>
    <s v="17.63S, 13.01W"/>
    <n v="2054"/>
    <n v="2057"/>
    <n v="3"/>
    <x v="1"/>
    <x v="1"/>
  </r>
  <r>
    <n v="1270"/>
    <n v="883"/>
    <n v="0"/>
    <s v="Aeolis"/>
    <x v="83"/>
    <s v="32.13S, 131.87E"/>
    <n v="2053"/>
    <n v="2055"/>
    <n v="2"/>
    <x v="1"/>
    <x v="1"/>
  </r>
  <r>
    <n v="231"/>
    <n v="8519"/>
    <n v="0"/>
    <s v="Elysium"/>
    <x v="63"/>
    <s v="47.84N, 169.44E"/>
    <n v="2072"/>
    <n v="2077"/>
    <n v="5"/>
    <x v="0"/>
    <x v="0"/>
  </r>
  <r>
    <n v="791"/>
    <n v="629"/>
    <n v="0"/>
    <s v="Sinus Sabaeus"/>
    <x v="69"/>
    <s v="3.33S, 27.57E"/>
    <n v="2065"/>
    <n v="2068"/>
    <n v="3"/>
    <x v="1"/>
    <x v="1"/>
  </r>
  <r>
    <n v="1057"/>
    <n v="13527"/>
    <n v="0"/>
    <s v="Hellas"/>
    <x v="57"/>
    <s v="41.83S, 120.38E"/>
    <n v="2068"/>
    <n v="2069"/>
    <n v="1"/>
    <x v="1"/>
    <x v="1"/>
  </r>
  <r>
    <n v="252"/>
    <n v="4731"/>
    <n v="0"/>
    <s v="Sinus Sabaeus"/>
    <x v="69"/>
    <s v="3.33S, 27.57E"/>
    <n v="2065"/>
    <n v="2069"/>
    <n v="4"/>
    <x v="1"/>
    <x v="1"/>
  </r>
  <r>
    <n v="204"/>
    <n v="13527"/>
    <n v="0"/>
    <s v="Hellas"/>
    <x v="30"/>
    <s v="51.10S, 71.36E"/>
    <n v="2056"/>
    <n v="2057"/>
    <n v="1"/>
    <x v="1"/>
    <x v="1"/>
  </r>
  <r>
    <n v="702"/>
    <n v="2324"/>
    <n v="0"/>
    <s v="Amenthes"/>
    <x v="79"/>
    <s v="21.49N, 105.87E"/>
    <n v="2068"/>
    <n v="2069"/>
    <n v="1"/>
    <x v="0"/>
    <x v="0"/>
  </r>
  <r>
    <n v="85"/>
    <n v="3461"/>
    <n v="3461"/>
    <s v="Lunae Palus"/>
    <x v="41"/>
    <s v="8.80N, 79.73W"/>
    <n v="2067"/>
    <n v="2070"/>
    <n v="3"/>
    <x v="0"/>
    <x v="0"/>
  </r>
  <r>
    <n v="157"/>
    <n v="15109"/>
    <n v="0"/>
    <s v="Cebrenia"/>
    <x v="27"/>
    <s v="69.41N, 168.67E"/>
    <n v="2069"/>
    <n v="2075"/>
    <n v="6"/>
    <x v="0"/>
    <x v="0"/>
  </r>
  <r>
    <n v="124"/>
    <n v="1920"/>
    <n v="0"/>
    <s v="Eridania"/>
    <x v="2"/>
    <s v="74.62S, 100.08E"/>
    <n v="2054"/>
    <n v="2058"/>
    <n v="4"/>
    <x v="1"/>
    <x v="1"/>
  </r>
  <r>
    <n v="20"/>
    <n v="9074"/>
    <n v="9074"/>
    <s v="Iapygia"/>
    <x v="18"/>
    <s v="4.88N, 63.43E"/>
    <n v="2051"/>
    <n v="2058"/>
    <n v="7"/>
    <x v="1"/>
    <x v="0"/>
  </r>
  <r>
    <n v="142"/>
    <n v="2880"/>
    <n v="0"/>
    <s v="Margaritifer Sinus"/>
    <x v="42"/>
    <s v="43.20S, 21.89W"/>
    <n v="2051"/>
    <n v="2055"/>
    <n v="4"/>
    <x v="1"/>
    <x v="1"/>
  </r>
  <r>
    <n v="41"/>
    <n v="2880"/>
    <n v="2880"/>
    <s v="Thaumasia"/>
    <x v="74"/>
    <s v="29.82S, 66.01W"/>
    <n v="2068"/>
    <n v="2070"/>
    <n v="2"/>
    <x v="1"/>
    <x v="1"/>
  </r>
  <r>
    <n v="264"/>
    <n v="2599"/>
    <n v="0"/>
    <s v="Mare Tyrrhenum"/>
    <x v="23"/>
    <s v="17.54N, 149.60E"/>
    <n v="2067"/>
    <n v="2069"/>
    <n v="2"/>
    <x v="1"/>
    <x v="0"/>
  </r>
  <r>
    <n v="905"/>
    <n v="756"/>
    <n v="0"/>
    <s v="Argyre"/>
    <x v="42"/>
    <s v="43.20S, 21.89W"/>
    <n v="2051"/>
    <n v="2053"/>
    <n v="2"/>
    <x v="1"/>
    <x v="1"/>
  </r>
  <r>
    <n v="59"/>
    <n v="11011"/>
    <n v="11011"/>
    <s v="Argyre"/>
    <x v="42"/>
    <s v="43.20S, 21.89W"/>
    <n v="2051"/>
    <n v="2057"/>
    <n v="6"/>
    <x v="1"/>
    <x v="1"/>
  </r>
  <r>
    <n v="47"/>
    <n v="16330"/>
    <n v="16330"/>
    <s v="Mare Australe"/>
    <x v="17"/>
    <s v="63.27S, 66.46W"/>
    <n v="2058"/>
    <n v="2059"/>
    <n v="1"/>
    <x v="1"/>
    <x v="1"/>
  </r>
  <r>
    <n v="365"/>
    <n v="4398"/>
    <n v="0"/>
    <s v="Cebrenia"/>
    <x v="28"/>
    <s v="64.61N, 131.25E"/>
    <n v="2064"/>
    <n v="2066"/>
    <n v="2"/>
    <x v="0"/>
    <x v="0"/>
  </r>
  <r>
    <n v="905"/>
    <n v="1920"/>
    <n v="0"/>
    <s v="Arabia"/>
    <x v="1"/>
    <s v="27.30N, 17.48W"/>
    <n v="2065"/>
    <n v="2076"/>
    <n v="11"/>
    <x v="0"/>
    <x v="0"/>
  </r>
  <r>
    <n v="59"/>
    <n v="9366"/>
    <n v="9366"/>
    <s v="Elysium"/>
    <x v="12"/>
    <s v="27.80N, 160.30E"/>
    <n v="2063"/>
    <n v="2066"/>
    <n v="3"/>
    <x v="0"/>
    <x v="0"/>
  </r>
  <r>
    <n v="175"/>
    <n v="4235"/>
    <n v="0"/>
    <s v="Hellas"/>
    <x v="45"/>
    <s v="43.21S, 109.99E"/>
    <n v="2071"/>
    <n v="2075"/>
    <n v="4"/>
    <x v="1"/>
    <x v="1"/>
  </r>
  <r>
    <n v="152"/>
    <n v="11771"/>
    <n v="0"/>
    <s v="Aeolis"/>
    <x v="6"/>
    <s v="42.36S, 157.15E"/>
    <n v="2068"/>
    <n v="2071"/>
    <n v="3"/>
    <x v="1"/>
    <x v="1"/>
  </r>
  <r>
    <n v="61"/>
    <n v="6205"/>
    <n v="6205"/>
    <s v="Aeolis"/>
    <x v="51"/>
    <s v="25.21S, 169.35E"/>
    <n v="2055"/>
    <n v="2056"/>
    <n v="1"/>
    <x v="1"/>
    <x v="1"/>
  </r>
  <r>
    <n v="120"/>
    <n v="14025"/>
    <n v="0"/>
    <s v="Mare Boreum"/>
    <x v="28"/>
    <s v="64.61N, 131.25E"/>
    <n v="2064"/>
    <n v="2069"/>
    <n v="5"/>
    <x v="0"/>
    <x v="0"/>
  </r>
  <r>
    <n v="88"/>
    <n v="6006"/>
    <n v="6006"/>
    <s v="Elysium"/>
    <x v="23"/>
    <s v="17.54N, 149.60E"/>
    <n v="2067"/>
    <n v="2073"/>
    <n v="6"/>
    <x v="0"/>
    <x v="0"/>
  </r>
  <r>
    <n v="292"/>
    <n v="26004"/>
    <n v="0"/>
    <s v="Mare Boreum"/>
    <x v="14"/>
    <s v="66.19N, 33.82E"/>
    <n v="2063"/>
    <n v="2066"/>
    <n v="3"/>
    <x v="0"/>
    <x v="0"/>
  </r>
  <r>
    <n v="70"/>
    <n v="29243"/>
    <n v="29243"/>
    <s v="Casius"/>
    <x v="28"/>
    <s v="64.61N, 131.25E"/>
    <n v="2064"/>
    <n v="2068"/>
    <n v="4"/>
    <x v="0"/>
    <x v="0"/>
  </r>
  <r>
    <n v="905"/>
    <n v="9985"/>
    <n v="0"/>
    <s v="Syrtis Major"/>
    <x v="94"/>
    <s v="0.43S, 61.64E"/>
    <n v="2064"/>
    <n v="2066"/>
    <n v="2"/>
    <x v="0"/>
    <x v="1"/>
  </r>
  <r>
    <n v="59"/>
    <n v="4731"/>
    <n v="4731"/>
    <s v="Eridania"/>
    <x v="58"/>
    <s v="54.72S, 108.92E"/>
    <n v="2066"/>
    <n v="2068"/>
    <n v="2"/>
    <x v="1"/>
    <x v="1"/>
  </r>
  <r>
    <n v="45"/>
    <n v="50510"/>
    <n v="50510"/>
    <s v="Mare Boreum"/>
    <x v="27"/>
    <s v="69.41N, 168.67E"/>
    <n v="2069"/>
    <n v="2077"/>
    <n v="8"/>
    <x v="0"/>
    <x v="0"/>
  </r>
  <r>
    <n v="7"/>
    <n v="23366"/>
    <n v="23366"/>
    <s v="Argyre"/>
    <x v="42"/>
    <s v="43.20S, 21.89W"/>
    <n v="2051"/>
    <n v="2055"/>
    <n v="4"/>
    <x v="1"/>
    <x v="1"/>
  </r>
  <r>
    <n v="142"/>
    <n v="11011"/>
    <n v="0"/>
    <s v="Argyre"/>
    <x v="61"/>
    <s v="17.63S, 13.01W"/>
    <n v="2054"/>
    <n v="2059"/>
    <n v="5"/>
    <x v="1"/>
    <x v="1"/>
  </r>
  <r>
    <n v="791"/>
    <n v="3612"/>
    <n v="0"/>
    <s v="Tharsis"/>
    <x v="55"/>
    <s v="9.63N, 121.52W"/>
    <n v="2065"/>
    <n v="2070"/>
    <n v="5"/>
    <x v="0"/>
    <x v="0"/>
  </r>
  <r>
    <n v="48"/>
    <n v="8519"/>
    <n v="8519"/>
    <s v="Eridania"/>
    <x v="10"/>
    <s v="59.92S, 179.01W"/>
    <n v="2062"/>
    <n v="2068"/>
    <n v="6"/>
    <x v="1"/>
    <x v="1"/>
  </r>
  <r>
    <n v="50"/>
    <n v="4563"/>
    <n v="4563"/>
    <s v="Mare Tyrrhenum"/>
    <x v="9"/>
    <s v="11.90N, 119.49E"/>
    <n v="2050"/>
    <n v="2057"/>
    <n v="7"/>
    <x v="1"/>
    <x v="0"/>
  </r>
  <r>
    <n v="70"/>
    <n v="3313"/>
    <n v="3313"/>
    <s v="Mare Acidalium"/>
    <x v="7"/>
    <s v="53.29N, 45.78W"/>
    <n v="2053"/>
    <n v="2056"/>
    <n v="3"/>
    <x v="0"/>
    <x v="0"/>
  </r>
  <r>
    <n v="100"/>
    <n v="10313"/>
    <n v="10313"/>
    <s v="Phaethontis"/>
    <x v="35"/>
    <s v="23.80S, 156.02W"/>
    <n v="2053"/>
    <n v="2055"/>
    <n v="2"/>
    <x v="1"/>
    <x v="1"/>
  </r>
  <r>
    <n v="54"/>
    <n v="84631"/>
    <n v="84631"/>
    <s v="Mare Boreum"/>
    <x v="31"/>
    <s v="66.67N, 93.37W"/>
    <n v="2059"/>
    <n v="2064"/>
    <n v="5"/>
    <x v="0"/>
    <x v="0"/>
  </r>
  <r>
    <n v="22"/>
    <n v="18486"/>
    <n v="18486"/>
    <s v="Mare Boreum"/>
    <x v="27"/>
    <s v="69.41N, 168.67E"/>
    <n v="2069"/>
    <n v="2076"/>
    <n v="7"/>
    <x v="0"/>
    <x v="0"/>
  </r>
  <r>
    <n v="75"/>
    <n v="1656"/>
    <n v="1656"/>
    <s v="Arcadia"/>
    <x v="31"/>
    <s v="66.67N, 93.37W"/>
    <n v="2059"/>
    <n v="2063"/>
    <n v="4"/>
    <x v="0"/>
    <x v="0"/>
  </r>
  <r>
    <n v="24"/>
    <n v="7512"/>
    <n v="7512"/>
    <s v="Mare Australe"/>
    <x v="40"/>
    <s v="48.99S, 67.17E"/>
    <n v="2054"/>
    <n v="2055"/>
    <n v="1"/>
    <x v="1"/>
    <x v="1"/>
  </r>
  <r>
    <n v="88"/>
    <n v="4398"/>
    <n v="4398"/>
    <s v="Oxia Palus"/>
    <x v="67"/>
    <s v="18.71N, 17.14W"/>
    <n v="2053"/>
    <n v="2054"/>
    <n v="1"/>
    <x v="0"/>
    <x v="0"/>
  </r>
  <r>
    <n v="791"/>
    <n v="19313"/>
    <n v="0"/>
    <s v="Casius"/>
    <x v="0"/>
    <s v="21.27N, 90.13E"/>
    <n v="2054"/>
    <n v="2056"/>
    <n v="2"/>
    <x v="0"/>
    <x v="0"/>
  </r>
  <r>
    <n v="1270"/>
    <n v="1656"/>
    <n v="0"/>
    <s v="Cebrenia"/>
    <x v="63"/>
    <s v="47.84N, 169.44E"/>
    <n v="2072"/>
    <n v="2073"/>
    <n v="1"/>
    <x v="0"/>
    <x v="0"/>
  </r>
  <r>
    <n v="37"/>
    <n v="26004"/>
    <n v="26004"/>
    <s v="Ismenius Lacus"/>
    <x v="14"/>
    <s v="66.19N, 33.82E"/>
    <n v="2063"/>
    <n v="2071"/>
    <n v="8"/>
    <x v="0"/>
    <x v="0"/>
  </r>
  <r>
    <n v="72"/>
    <n v="6832"/>
    <n v="6832"/>
    <s v="Amenthes"/>
    <x v="47"/>
    <s v="6.43S, 95.96E"/>
    <n v="2070"/>
    <n v="2074"/>
    <n v="4"/>
    <x v="0"/>
    <x v="1"/>
  </r>
  <r>
    <n v="447"/>
    <n v="7279"/>
    <n v="0"/>
    <s v="Amenthes"/>
    <x v="56"/>
    <s v="14.31N, 112.28E"/>
    <n v="2065"/>
    <n v="2069"/>
    <n v="4"/>
    <x v="0"/>
    <x v="0"/>
  </r>
  <r>
    <n v="147"/>
    <n v="12178"/>
    <n v="0"/>
    <s v="Argyre"/>
    <x v="74"/>
    <s v="29.82S, 66.01W"/>
    <n v="2068"/>
    <n v="2068"/>
    <n v="0"/>
    <x v="1"/>
    <x v="1"/>
  </r>
  <r>
    <n v="59"/>
    <n v="50510"/>
    <n v="50510"/>
    <s v="Thaumasia"/>
    <x v="17"/>
    <s v="63.27S, 66.46W"/>
    <n v="2058"/>
    <n v="2062"/>
    <n v="4"/>
    <x v="1"/>
    <x v="1"/>
  </r>
  <r>
    <n v="9"/>
    <n v="4731"/>
    <n v="4731"/>
    <s v="Hellas"/>
    <x v="75"/>
    <s v="48.97S, 86.32E"/>
    <n v="2070"/>
    <n v="2071"/>
    <n v="1"/>
    <x v="1"/>
    <x v="1"/>
  </r>
  <r>
    <n v="292"/>
    <n v="4902"/>
    <n v="0"/>
    <s v="Amenthes"/>
    <x v="56"/>
    <s v="14.31N, 112.28E"/>
    <n v="2065"/>
    <n v="2067"/>
    <n v="2"/>
    <x v="0"/>
    <x v="0"/>
  </r>
  <r>
    <n v="241"/>
    <n v="9985"/>
    <n v="0"/>
    <s v="Syrtis Major"/>
    <x v="18"/>
    <s v="4.88N, 63.43E"/>
    <n v="2051"/>
    <n v="2058"/>
    <n v="7"/>
    <x v="0"/>
    <x v="0"/>
  </r>
  <r>
    <n v="631"/>
    <n v="7052"/>
    <n v="0"/>
    <s v="Phoenicis Lacus"/>
    <x v="41"/>
    <s v="8.80N, 79.73W"/>
    <n v="2067"/>
    <n v="2072"/>
    <n v="5"/>
    <x v="1"/>
    <x v="0"/>
  </r>
  <r>
    <n v="106"/>
    <n v="8000"/>
    <n v="0"/>
    <s v="Elysium"/>
    <x v="23"/>
    <s v="17.54N, 149.60E"/>
    <n v="2067"/>
    <n v="2073"/>
    <n v="6"/>
    <x v="0"/>
    <x v="0"/>
  </r>
  <r>
    <n v="157"/>
    <n v="2188"/>
    <n v="0"/>
    <s v="Noachis"/>
    <x v="40"/>
    <s v="48.99S, 67.17E"/>
    <n v="2054"/>
    <n v="2058"/>
    <n v="4"/>
    <x v="1"/>
    <x v="1"/>
  </r>
  <r>
    <n v="106"/>
    <n v="3764"/>
    <n v="0"/>
    <s v="Phaethontis"/>
    <x v="50"/>
    <s v="29.49S, 118.42W"/>
    <n v="2071"/>
    <n v="2076"/>
    <n v="5"/>
    <x v="1"/>
    <x v="1"/>
  </r>
  <r>
    <n v="15"/>
    <n v="2461"/>
    <n v="2461"/>
    <s v="Amazonis"/>
    <x v="63"/>
    <s v="47.84N, 169.44E"/>
    <n v="2072"/>
    <n v="2077"/>
    <n v="5"/>
    <x v="0"/>
    <x v="0"/>
  </r>
  <r>
    <n v="163"/>
    <n v="19313"/>
    <n v="0"/>
    <s v="Mare Boreum"/>
    <x v="77"/>
    <s v="79.27N, 111.64W"/>
    <n v="2062"/>
    <n v="2067"/>
    <n v="5"/>
    <x v="0"/>
    <x v="0"/>
  </r>
  <r>
    <n v="188"/>
    <n v="3461"/>
    <n v="0"/>
    <s v="Margaritifer Sinus"/>
    <x v="61"/>
    <s v="17.63S, 13.01W"/>
    <n v="2054"/>
    <n v="2058"/>
    <n v="4"/>
    <x v="1"/>
    <x v="1"/>
  </r>
  <r>
    <n v="905"/>
    <n v="1267"/>
    <n v="0"/>
    <s v="Casius"/>
    <x v="60"/>
    <s v="56.07N, 79.63E"/>
    <n v="2069"/>
    <n v="2070"/>
    <n v="1"/>
    <x v="0"/>
    <x v="0"/>
  </r>
  <r>
    <n v="572"/>
    <n v="3919"/>
    <n v="0"/>
    <s v="Arabia"/>
    <x v="38"/>
    <s v="34.38N, 12.41E"/>
    <n v="2070"/>
    <n v="2074"/>
    <n v="4"/>
    <x v="0"/>
    <x v="0"/>
  </r>
  <r>
    <n v="85"/>
    <n v="9985"/>
    <n v="9985"/>
    <s v="Amazonis"/>
    <x v="55"/>
    <s v="9.63N, 121.52W"/>
    <n v="2065"/>
    <n v="2070"/>
    <n v="5"/>
    <x v="0"/>
    <x v="0"/>
  </r>
  <r>
    <n v="157"/>
    <n v="3167"/>
    <n v="0"/>
    <s v="Amenthes"/>
    <x v="56"/>
    <s v="14.31N, 112.28E"/>
    <n v="2065"/>
    <n v="2068"/>
    <n v="3"/>
    <x v="0"/>
    <x v="0"/>
  </r>
  <r>
    <n v="252"/>
    <n v="63326"/>
    <n v="0"/>
    <s v="Cebrenia"/>
    <x v="28"/>
    <s v="64.61N, 131.25E"/>
    <n v="2064"/>
    <n v="2069"/>
    <n v="5"/>
    <x v="0"/>
    <x v="0"/>
  </r>
  <r>
    <n v="29"/>
    <n v="2324"/>
    <n v="2324"/>
    <s v="Eridania"/>
    <x v="51"/>
    <s v="25.21S, 169.35E"/>
    <n v="2055"/>
    <n v="2058"/>
    <n v="3"/>
    <x v="1"/>
    <x v="1"/>
  </r>
  <r>
    <n v="196"/>
    <n v="11382"/>
    <n v="0"/>
    <s v="Amenthes"/>
    <x v="0"/>
    <s v="21.27N, 90.13E"/>
    <n v="2054"/>
    <n v="2060"/>
    <n v="6"/>
    <x v="0"/>
    <x v="0"/>
  </r>
  <r>
    <n v="277"/>
    <n v="7512"/>
    <n v="0"/>
    <s v="Mare Tyrrhenum"/>
    <x v="9"/>
    <s v="11.90N, 119.49E"/>
    <n v="2050"/>
    <n v="2053"/>
    <n v="3"/>
    <x v="1"/>
    <x v="0"/>
  </r>
  <r>
    <n v="1057"/>
    <n v="1788"/>
    <n v="0"/>
    <s v="Amenthes"/>
    <x v="23"/>
    <s v="17.54N, 149.60E"/>
    <n v="2067"/>
    <n v="2071"/>
    <n v="4"/>
    <x v="0"/>
    <x v="0"/>
  </r>
  <r>
    <n v="344"/>
    <n v="84631"/>
    <n v="0"/>
    <s v="Mare Boreum"/>
    <x v="73"/>
    <s v="77.71N, 179.82E"/>
    <n v="2067"/>
    <n v="2068"/>
    <n v="1"/>
    <x v="0"/>
    <x v="0"/>
  </r>
  <r>
    <n v="20"/>
    <n v="6832"/>
    <n v="6832"/>
    <s v="Mare Boreum"/>
    <x v="77"/>
    <s v="79.27N, 111.64W"/>
    <n v="2062"/>
    <n v="2066"/>
    <n v="4"/>
    <x v="0"/>
    <x v="0"/>
  </r>
  <r>
    <n v="196"/>
    <n v="8255"/>
    <n v="0"/>
    <s v="Arabia"/>
    <x v="11"/>
    <s v="5.89N, 39.91E"/>
    <n v="2053"/>
    <n v="2056"/>
    <n v="3"/>
    <x v="0"/>
    <x v="0"/>
  </r>
  <r>
    <n v="50"/>
    <n v="22220"/>
    <n v="22220"/>
    <s v="Mare Boreum"/>
    <x v="28"/>
    <s v="64.61N, 131.25E"/>
    <n v="2064"/>
    <n v="2072"/>
    <n v="8"/>
    <x v="0"/>
    <x v="0"/>
  </r>
  <r>
    <n v="52"/>
    <n v="2880"/>
    <n v="2880"/>
    <s v="Hellas"/>
    <x v="30"/>
    <s v="51.10S, 71.36E"/>
    <n v="2056"/>
    <n v="2057"/>
    <n v="1"/>
    <x v="1"/>
    <x v="1"/>
  </r>
  <r>
    <n v="120"/>
    <n v="1267"/>
    <n v="0"/>
    <s v="Phoenicis Lacus"/>
    <x v="34"/>
    <s v="16.90S, 101.43W"/>
    <n v="2060"/>
    <n v="2063"/>
    <n v="3"/>
    <x v="1"/>
    <x v="1"/>
  </r>
  <r>
    <n v="7"/>
    <n v="6205"/>
    <n v="6205"/>
    <s v="Mare Australe"/>
    <x v="22"/>
    <s v="57.37S, 25.45E"/>
    <n v="2053"/>
    <n v="2055"/>
    <n v="2"/>
    <x v="1"/>
    <x v="1"/>
  </r>
  <r>
    <n v="45"/>
    <n v="23366"/>
    <n v="23366"/>
    <s v="Thaumasia"/>
    <x v="44"/>
    <s v="39.82S, 96.42W"/>
    <n v="2059"/>
    <n v="2065"/>
    <n v="6"/>
    <x v="1"/>
    <x v="1"/>
  </r>
  <r>
    <n v="152"/>
    <n v="5622"/>
    <n v="0"/>
    <s v="Amenthes"/>
    <x v="9"/>
    <s v="11.90N, 119.49E"/>
    <n v="2050"/>
    <n v="2051"/>
    <n v="1"/>
    <x v="0"/>
    <x v="0"/>
  </r>
  <r>
    <n v="905"/>
    <n v="1788"/>
    <n v="0"/>
    <s v="Lunae Palus"/>
    <x v="41"/>
    <s v="8.80N, 79.73W"/>
    <n v="2067"/>
    <n v="2073"/>
    <n v="6"/>
    <x v="0"/>
    <x v="0"/>
  </r>
  <r>
    <n v="447"/>
    <n v="14025"/>
    <n v="0"/>
    <s v="Hellas"/>
    <x v="40"/>
    <s v="48.99S, 67.17E"/>
    <n v="2054"/>
    <n v="2057"/>
    <n v="3"/>
    <x v="1"/>
    <x v="1"/>
  </r>
  <r>
    <n v="631"/>
    <n v="8255"/>
    <n v="0"/>
    <s v="Eridania"/>
    <x v="33"/>
    <s v="46.81S, 143.88E"/>
    <n v="2066"/>
    <n v="2068"/>
    <n v="2"/>
    <x v="1"/>
    <x v="1"/>
  </r>
  <r>
    <n v="905"/>
    <n v="1920"/>
    <n v="0"/>
    <s v="Mare Australe"/>
    <x v="17"/>
    <s v="63.27S, 66.46W"/>
    <n v="2058"/>
    <n v="2063"/>
    <n v="5"/>
    <x v="1"/>
    <x v="1"/>
  </r>
  <r>
    <n v="791"/>
    <n v="17718"/>
    <n v="0"/>
    <s v="Mare Boreum"/>
    <x v="29"/>
    <s v="75.84N, 122.24E"/>
    <n v="2071"/>
    <n v="2075"/>
    <n v="4"/>
    <x v="0"/>
    <x v="0"/>
  </r>
  <r>
    <n v="34"/>
    <n v="9985"/>
    <n v="9985"/>
    <s v="Arabia"/>
    <x v="38"/>
    <s v="34.38N, 12.41E"/>
    <n v="2070"/>
    <n v="2076"/>
    <n v="6"/>
    <x v="0"/>
    <x v="0"/>
  </r>
  <r>
    <n v="63"/>
    <n v="2054"/>
    <n v="2054"/>
    <s v="Mare Boreum"/>
    <x v="14"/>
    <s v="66.19N, 33.82E"/>
    <n v="2063"/>
    <n v="2069"/>
    <n v="6"/>
    <x v="0"/>
    <x v="0"/>
  </r>
  <r>
    <n v="24"/>
    <n v="9985"/>
    <n v="9985"/>
    <s v="Mare Boreum"/>
    <x v="14"/>
    <s v="66.19N, 33.82E"/>
    <n v="2063"/>
    <n v="2069"/>
    <n v="6"/>
    <x v="0"/>
    <x v="0"/>
  </r>
  <r>
    <n v="264"/>
    <n v="1396"/>
    <n v="0"/>
    <s v="Memnonia"/>
    <x v="51"/>
    <s v="25.21S, 169.35E"/>
    <n v="2055"/>
    <n v="2059"/>
    <n v="4"/>
    <x v="1"/>
    <x v="1"/>
  </r>
  <r>
    <n v="221"/>
    <n v="19313"/>
    <n v="0"/>
    <s v="Mare Boreum"/>
    <x v="85"/>
    <s v="77.60N, 60.62E"/>
    <n v="2073"/>
    <n v="2074"/>
    <n v="1"/>
    <x v="0"/>
    <x v="0"/>
  </r>
  <r>
    <n v="70"/>
    <n v="23366"/>
    <n v="23366"/>
    <s v="Arcadia"/>
    <x v="31"/>
    <s v="66.67N, 93.37W"/>
    <n v="2059"/>
    <n v="2064"/>
    <n v="5"/>
    <x v="0"/>
    <x v="0"/>
  </r>
  <r>
    <n v="113"/>
    <n v="12605"/>
    <n v="0"/>
    <s v="Aeolis"/>
    <x v="65"/>
    <s v="23.56S, 147.94E"/>
    <n v="2062"/>
    <n v="2063"/>
    <n v="1"/>
    <x v="1"/>
    <x v="1"/>
  </r>
  <r>
    <n v="96"/>
    <n v="3764"/>
    <n v="3764"/>
    <s v="Hellas"/>
    <x v="45"/>
    <s v="43.21S, 109.99E"/>
    <n v="2071"/>
    <n v="2074"/>
    <n v="3"/>
    <x v="1"/>
    <x v="1"/>
  </r>
  <r>
    <n v="152"/>
    <n v="10654"/>
    <n v="0"/>
    <s v="Mare Australe"/>
    <x v="48"/>
    <s v="69.31S, 68.72W"/>
    <n v="2071"/>
    <n v="2072"/>
    <n v="1"/>
    <x v="1"/>
    <x v="1"/>
  </r>
  <r>
    <n v="117"/>
    <n v="2461"/>
    <n v="0"/>
    <s v="Cebrenia"/>
    <x v="4"/>
    <s v="53.93N, 163.34E"/>
    <n v="2071"/>
    <n v="2072"/>
    <n v="1"/>
    <x v="0"/>
    <x v="0"/>
  </r>
  <r>
    <n v="22"/>
    <n v="19313"/>
    <n v="19313"/>
    <s v="Cebrenia"/>
    <x v="12"/>
    <s v="27.80N, 160.30E"/>
    <n v="2063"/>
    <n v="2068"/>
    <n v="5"/>
    <x v="0"/>
    <x v="0"/>
  </r>
  <r>
    <n v="17"/>
    <n v="4398"/>
    <n v="4398"/>
    <s v="Phoenicis Lacus"/>
    <x v="34"/>
    <s v="16.90S, 101.43W"/>
    <n v="2060"/>
    <n v="2064"/>
    <n v="4"/>
    <x v="1"/>
    <x v="1"/>
  </r>
  <r>
    <n v="109"/>
    <n v="3461"/>
    <n v="0"/>
    <s v="Coprates"/>
    <x v="74"/>
    <s v="29.82S, 66.01W"/>
    <n v="2068"/>
    <n v="2068"/>
    <n v="0"/>
    <x v="1"/>
    <x v="1"/>
  </r>
  <r>
    <n v="113"/>
    <n v="1010"/>
    <n v="0"/>
    <s v="Syrtis Major"/>
    <x v="18"/>
    <s v="4.88N, 63.43E"/>
    <n v="2051"/>
    <n v="2056"/>
    <n v="5"/>
    <x v="0"/>
    <x v="0"/>
  </r>
  <r>
    <n v="75"/>
    <n v="1396"/>
    <n v="1396"/>
    <s v="Margaritifer Sinus"/>
    <x v="98"/>
    <s v="30.54S, 24.75W"/>
    <n v="2066"/>
    <n v="2067"/>
    <n v="1"/>
    <x v="1"/>
    <x v="1"/>
  </r>
  <r>
    <n v="416"/>
    <n v="17718"/>
    <n v="0"/>
    <s v="Eridania"/>
    <x v="10"/>
    <s v="59.92S, 179.01W"/>
    <n v="2062"/>
    <n v="2066"/>
    <n v="4"/>
    <x v="1"/>
    <x v="1"/>
  </r>
  <r>
    <n v="277"/>
    <n v="1920"/>
    <n v="0"/>
    <s v="Mare Australe"/>
    <x v="48"/>
    <s v="69.31S, 68.72W"/>
    <n v="2071"/>
    <n v="2072"/>
    <n v="1"/>
    <x v="1"/>
    <x v="1"/>
  </r>
  <r>
    <n v="32"/>
    <n v="1656"/>
    <n v="1656"/>
    <s v="Mare Boreum"/>
    <x v="85"/>
    <s v="77.60N, 60.62E"/>
    <n v="2073"/>
    <n v="2075"/>
    <n v="2"/>
    <x v="0"/>
    <x v="0"/>
  </r>
  <r>
    <n v="75"/>
    <n v="6618"/>
    <n v="6618"/>
    <s v="Memnonia"/>
    <x v="55"/>
    <s v="9.63N, 121.52W"/>
    <n v="2065"/>
    <n v="2067"/>
    <n v="2"/>
    <x v="1"/>
    <x v="0"/>
  </r>
  <r>
    <n v="11"/>
    <n v="8255"/>
    <n v="8255"/>
    <s v="Noachis"/>
    <x v="40"/>
    <s v="48.99S, 67.17E"/>
    <n v="2054"/>
    <n v="2059"/>
    <n v="5"/>
    <x v="1"/>
    <x v="1"/>
  </r>
  <r>
    <n v="70"/>
    <n v="1138"/>
    <n v="1138"/>
    <s v="Lunae Palus"/>
    <x v="41"/>
    <s v="8.80N, 79.73W"/>
    <n v="2067"/>
    <n v="2072"/>
    <n v="5"/>
    <x v="0"/>
    <x v="0"/>
  </r>
  <r>
    <n v="264"/>
    <n v="2054"/>
    <n v="0"/>
    <s v="Thaumasia"/>
    <x v="74"/>
    <s v="29.82S, 66.01W"/>
    <n v="2068"/>
    <n v="2070"/>
    <n v="2"/>
    <x v="1"/>
    <x v="1"/>
  </r>
  <r>
    <n v="307"/>
    <n v="6618"/>
    <n v="0"/>
    <s v="Sinus Sabaeus"/>
    <x v="61"/>
    <s v="17.63S, 13.01W"/>
    <n v="2054"/>
    <n v="2060"/>
    <n v="6"/>
    <x v="1"/>
    <x v="1"/>
  </r>
  <r>
    <n v="32"/>
    <n v="23366"/>
    <n v="23366"/>
    <s v="Mare Acidalium"/>
    <x v="1"/>
    <s v="27.30N, 17.48W"/>
    <n v="2065"/>
    <n v="2071"/>
    <n v="6"/>
    <x v="0"/>
    <x v="0"/>
  </r>
  <r>
    <n v="152"/>
    <n v="24621"/>
    <n v="0"/>
    <s v="Thaumasia"/>
    <x v="20"/>
    <s v="35.35S, 72.67W"/>
    <n v="2067"/>
    <n v="2073"/>
    <n v="6"/>
    <x v="1"/>
    <x v="1"/>
  </r>
  <r>
    <n v="93"/>
    <n v="1267"/>
    <n v="1267"/>
    <s v="Mare Boreum"/>
    <x v="78"/>
    <s v="60.72N, 122.46E"/>
    <n v="2052"/>
    <n v="2054"/>
    <n v="2"/>
    <x v="0"/>
    <x v="0"/>
  </r>
  <r>
    <n v="96"/>
    <n v="12605"/>
    <n v="12605"/>
    <s v="Arabia"/>
    <x v="38"/>
    <s v="34.38N, 12.41E"/>
    <n v="2070"/>
    <n v="2071"/>
    <n v="1"/>
    <x v="0"/>
    <x v="0"/>
  </r>
  <r>
    <n v="905"/>
    <n v="2739"/>
    <n v="0"/>
    <s v="Ismenius Lacus"/>
    <x v="14"/>
    <s v="66.19N, 33.82E"/>
    <n v="2063"/>
    <n v="2068"/>
    <n v="5"/>
    <x v="0"/>
    <x v="0"/>
  </r>
  <r>
    <n v="702"/>
    <n v="1788"/>
    <n v="0"/>
    <s v="Thaumasia"/>
    <x v="44"/>
    <s v="39.82S, 96.42W"/>
    <n v="2059"/>
    <n v="2068"/>
    <n v="9"/>
    <x v="1"/>
    <x v="1"/>
  </r>
  <r>
    <n v="65"/>
    <n v="5622"/>
    <n v="5622"/>
    <s v="Coprates"/>
    <x v="52"/>
    <s v="13.98S, 98.57W"/>
    <n v="2063"/>
    <n v="2065"/>
    <n v="2"/>
    <x v="1"/>
    <x v="1"/>
  </r>
  <r>
    <n v="24"/>
    <n v="20205"/>
    <n v="20205"/>
    <s v="Phaethontis"/>
    <x v="66"/>
    <s v="44.90S, 130.80W"/>
    <n v="2050"/>
    <n v="2052"/>
    <n v="2"/>
    <x v="1"/>
    <x v="1"/>
  </r>
  <r>
    <n v="169"/>
    <n v="3022"/>
    <n v="0"/>
    <s v="Amenthes"/>
    <x v="47"/>
    <s v="6.43S, 95.96E"/>
    <n v="2070"/>
    <n v="2071"/>
    <n v="1"/>
    <x v="0"/>
    <x v="1"/>
  </r>
  <r>
    <n v="702"/>
    <n v="21171"/>
    <n v="0"/>
    <s v="Thaumasia"/>
    <x v="16"/>
    <s v="23.79S, 56.97W"/>
    <n v="2054"/>
    <n v="2058"/>
    <n v="4"/>
    <x v="1"/>
    <x v="1"/>
  </r>
  <r>
    <n v="117"/>
    <n v="1788"/>
    <n v="0"/>
    <s v="Thaumasia"/>
    <x v="44"/>
    <s v="39.82S, 96.42W"/>
    <n v="2059"/>
    <n v="2061"/>
    <n v="2"/>
    <x v="1"/>
    <x v="1"/>
  </r>
  <r>
    <n v="48"/>
    <n v="4902"/>
    <n v="4902"/>
    <s v="Amenthes"/>
    <x v="76"/>
    <s v="10.83N, 133.81E"/>
    <n v="2061"/>
    <n v="2064"/>
    <n v="3"/>
    <x v="0"/>
    <x v="0"/>
  </r>
  <r>
    <n v="39"/>
    <n v="5622"/>
    <n v="5622"/>
    <s v="Cebrenia"/>
    <x v="39"/>
    <s v="22.61N, 142.82E"/>
    <n v="2064"/>
    <n v="2065"/>
    <n v="1"/>
    <x v="0"/>
    <x v="0"/>
  </r>
  <r>
    <n v="59"/>
    <n v="629"/>
    <n v="629"/>
    <s v="Amenthes"/>
    <x v="0"/>
    <s v="21.27N, 90.13E"/>
    <n v="2054"/>
    <n v="2061"/>
    <n v="7"/>
    <x v="0"/>
    <x v="0"/>
  </r>
  <r>
    <n v="252"/>
    <n v="9074"/>
    <n v="0"/>
    <s v="Oxia Palus"/>
    <x v="67"/>
    <s v="18.71N, 17.14W"/>
    <n v="2053"/>
    <n v="2055"/>
    <n v="2"/>
    <x v="0"/>
    <x v="0"/>
  </r>
  <r>
    <n v="128"/>
    <n v="4398"/>
    <n v="0"/>
    <s v="Oxia Palus"/>
    <x v="1"/>
    <s v="27.30N, 17.48W"/>
    <n v="2065"/>
    <n v="2068"/>
    <n v="3"/>
    <x v="0"/>
    <x v="0"/>
  </r>
  <r>
    <n v="93"/>
    <n v="41937"/>
    <n v="41937"/>
    <s v="Mare Boreum"/>
    <x v="14"/>
    <s v="66.19N, 33.82E"/>
    <n v="2063"/>
    <n v="2066"/>
    <n v="3"/>
    <x v="0"/>
    <x v="0"/>
  </r>
  <r>
    <n v="325"/>
    <n v="1920"/>
    <n v="0"/>
    <s v="Mare Tyrrhenum"/>
    <x v="45"/>
    <s v="43.21S, 109.99E"/>
    <n v="2071"/>
    <n v="2075"/>
    <n v="4"/>
    <x v="1"/>
    <x v="1"/>
  </r>
  <r>
    <n v="152"/>
    <n v="5255"/>
    <n v="0"/>
    <s v="Arabia"/>
    <x v="1"/>
    <s v="27.30N, 17.48W"/>
    <n v="2065"/>
    <n v="2072"/>
    <n v="7"/>
    <x v="0"/>
    <x v="0"/>
  </r>
  <r>
    <n v="45"/>
    <n v="5436"/>
    <n v="5436"/>
    <s v="Amenthes"/>
    <x v="9"/>
    <s v="11.90N, 119.49E"/>
    <n v="2050"/>
    <n v="2054"/>
    <n v="4"/>
    <x v="0"/>
    <x v="0"/>
  </r>
  <r>
    <n v="14"/>
    <n v="4563"/>
    <n v="4563"/>
    <s v="Elysium"/>
    <x v="76"/>
    <s v="10.83N, 133.81E"/>
    <n v="2061"/>
    <n v="2062"/>
    <n v="1"/>
    <x v="0"/>
    <x v="0"/>
  </r>
  <r>
    <n v="1270"/>
    <n v="22220"/>
    <n v="0"/>
    <s v="Mare Acidalium"/>
    <x v="7"/>
    <s v="53.29N, 45.78W"/>
    <n v="2053"/>
    <n v="2056"/>
    <n v="3"/>
    <x v="0"/>
    <x v="0"/>
  </r>
  <r>
    <n v="344"/>
    <n v="3461"/>
    <n v="0"/>
    <s v="Cebrenia"/>
    <x v="63"/>
    <s v="47.84N, 169.44E"/>
    <n v="2072"/>
    <n v="2073"/>
    <n v="1"/>
    <x v="0"/>
    <x v="0"/>
  </r>
  <r>
    <n v="25"/>
    <n v="14551"/>
    <n v="14551"/>
    <s v="Amazonis"/>
    <x v="70"/>
    <s v="5.85N, 156.58W"/>
    <n v="2061"/>
    <n v="2062"/>
    <n v="1"/>
    <x v="0"/>
    <x v="0"/>
  </r>
  <r>
    <n v="100"/>
    <n v="24621"/>
    <n v="24621"/>
    <s v="Cebrenia"/>
    <x v="27"/>
    <s v="69.41N, 168.67E"/>
    <n v="2069"/>
    <n v="2077"/>
    <n v="8"/>
    <x v="0"/>
    <x v="0"/>
  </r>
  <r>
    <n v="106"/>
    <n v="31157"/>
    <n v="0"/>
    <s v="Cebrenia"/>
    <x v="3"/>
    <s v="47.43N, 160.74E"/>
    <n v="2056"/>
    <n v="2058"/>
    <n v="2"/>
    <x v="0"/>
    <x v="0"/>
  </r>
  <r>
    <n v="88"/>
    <n v="4731"/>
    <n v="4731"/>
    <s v="Arabia"/>
    <x v="94"/>
    <s v="0.43S, 61.64E"/>
    <n v="2064"/>
    <n v="2067"/>
    <n v="3"/>
    <x v="0"/>
    <x v="1"/>
  </r>
  <r>
    <n v="152"/>
    <n v="17718"/>
    <n v="0"/>
    <s v="Argyre"/>
    <x v="13"/>
    <s v="68.17S, 21.83W"/>
    <n v="2069"/>
    <n v="2072"/>
    <n v="3"/>
    <x v="1"/>
    <x v="1"/>
  </r>
  <r>
    <n v="905"/>
    <n v="9985"/>
    <n v="0"/>
    <s v="Phaethontis"/>
    <x v="10"/>
    <s v="59.92S, 179.01W"/>
    <n v="2062"/>
    <n v="2067"/>
    <n v="5"/>
    <x v="1"/>
    <x v="1"/>
  </r>
  <r>
    <n v="702"/>
    <n v="5812"/>
    <n v="0"/>
    <s v="Hellas"/>
    <x v="40"/>
    <s v="48.99S, 67.17E"/>
    <n v="2054"/>
    <n v="2056"/>
    <n v="2"/>
    <x v="1"/>
    <x v="1"/>
  </r>
  <r>
    <n v="48"/>
    <n v="8000"/>
    <n v="8000"/>
    <s v="Aeolis"/>
    <x v="51"/>
    <s v="25.21S, 169.35E"/>
    <n v="2055"/>
    <n v="2059"/>
    <n v="4"/>
    <x v="1"/>
    <x v="1"/>
  </r>
  <r>
    <n v="77"/>
    <n v="3461"/>
    <n v="3461"/>
    <s v="Arabia"/>
    <x v="1"/>
    <s v="27.30N, 17.48W"/>
    <n v="2065"/>
    <n v="2069"/>
    <n v="4"/>
    <x v="0"/>
    <x v="0"/>
  </r>
  <r>
    <n v="88"/>
    <n v="5812"/>
    <n v="5812"/>
    <s v="Margaritifer Sinus"/>
    <x v="26"/>
    <s v="12.19S, 23.63W"/>
    <n v="2071"/>
    <n v="2072"/>
    <n v="1"/>
    <x v="1"/>
    <x v="1"/>
  </r>
  <r>
    <n v="292"/>
    <n v="5076"/>
    <n v="0"/>
    <s v="Iapygia"/>
    <x v="94"/>
    <s v="0.43S, 61.64E"/>
    <n v="2064"/>
    <n v="2065"/>
    <n v="1"/>
    <x v="1"/>
    <x v="1"/>
  </r>
  <r>
    <n v="905"/>
    <n v="7752"/>
    <n v="0"/>
    <s v="Casius"/>
    <x v="0"/>
    <s v="21.27N, 90.13E"/>
    <n v="2054"/>
    <n v="2055"/>
    <n v="1"/>
    <x v="0"/>
    <x v="0"/>
  </r>
  <r>
    <n v="19"/>
    <n v="1396"/>
    <n v="1396"/>
    <s v="Elysium"/>
    <x v="12"/>
    <s v="27.80N, 160.30E"/>
    <n v="2063"/>
    <n v="2069"/>
    <n v="6"/>
    <x v="0"/>
    <x v="0"/>
  </r>
  <r>
    <n v="120"/>
    <n v="756"/>
    <n v="0"/>
    <s v="Casius"/>
    <x v="60"/>
    <s v="56.07N, 79.63E"/>
    <n v="2069"/>
    <n v="2070"/>
    <n v="1"/>
    <x v="0"/>
    <x v="0"/>
  </r>
  <r>
    <n v="344"/>
    <n v="3313"/>
    <n v="0"/>
    <s v="Memnonia"/>
    <x v="51"/>
    <s v="25.21S, 169.35E"/>
    <n v="2055"/>
    <n v="2057"/>
    <n v="2"/>
    <x v="1"/>
    <x v="1"/>
  </r>
  <r>
    <n v="447"/>
    <n v="5812"/>
    <n v="0"/>
    <s v="Oxia Palus"/>
    <x v="1"/>
    <s v="27.30N, 17.48W"/>
    <n v="2065"/>
    <n v="2073"/>
    <n v="8"/>
    <x v="0"/>
    <x v="0"/>
  </r>
  <r>
    <n v="120"/>
    <n v="4731"/>
    <n v="0"/>
    <s v="Mare Boreum"/>
    <x v="28"/>
    <s v="64.61N, 131.25E"/>
    <n v="2064"/>
    <n v="2071"/>
    <n v="7"/>
    <x v="0"/>
    <x v="0"/>
  </r>
  <r>
    <n v="128"/>
    <n v="2461"/>
    <n v="0"/>
    <s v="Hellas"/>
    <x v="2"/>
    <s v="74.62S, 100.08E"/>
    <n v="2054"/>
    <n v="2056"/>
    <n v="2"/>
    <x v="1"/>
    <x v="1"/>
  </r>
  <r>
    <n v="344"/>
    <n v="5436"/>
    <n v="0"/>
    <s v="Elysium"/>
    <x v="12"/>
    <s v="27.80N, 160.30E"/>
    <n v="2063"/>
    <n v="2068"/>
    <n v="5"/>
    <x v="0"/>
    <x v="0"/>
  </r>
  <r>
    <n v="85"/>
    <n v="4563"/>
    <n v="4563"/>
    <s v="Noachis"/>
    <x v="40"/>
    <s v="48.99S, 67.17E"/>
    <n v="2054"/>
    <n v="2057"/>
    <n v="3"/>
    <x v="1"/>
    <x v="1"/>
  </r>
  <r>
    <n v="15"/>
    <n v="6832"/>
    <n v="6832"/>
    <s v="Eridania"/>
    <x v="83"/>
    <s v="32.13S, 131.87E"/>
    <n v="2053"/>
    <n v="2055"/>
    <n v="2"/>
    <x v="1"/>
    <x v="1"/>
  </r>
  <r>
    <n v="252"/>
    <n v="13054"/>
    <n v="0"/>
    <s v="Eridania"/>
    <x v="6"/>
    <s v="42.36S, 157.15E"/>
    <n v="2068"/>
    <n v="2069"/>
    <n v="1"/>
    <x v="1"/>
    <x v="1"/>
  </r>
  <r>
    <n v="231"/>
    <n v="10313"/>
    <n v="0"/>
    <s v="Cebrenia"/>
    <x v="28"/>
    <s v="64.61N, 131.25E"/>
    <n v="2064"/>
    <n v="2066"/>
    <n v="2"/>
    <x v="0"/>
    <x v="0"/>
  </r>
  <r>
    <n v="1270"/>
    <n v="2324"/>
    <n v="0"/>
    <s v="Mare Tyrrhenum"/>
    <x v="53"/>
    <s v="28.90S, 98.55E"/>
    <n v="2073"/>
    <n v="2074"/>
    <n v="1"/>
    <x v="1"/>
    <x v="1"/>
  </r>
  <r>
    <n v="221"/>
    <n v="6006"/>
    <n v="0"/>
    <s v="Arabia"/>
    <x v="11"/>
    <s v="5.89N, 39.91E"/>
    <n v="2053"/>
    <n v="2056"/>
    <n v="3"/>
    <x v="0"/>
    <x v="0"/>
  </r>
  <r>
    <n v="32"/>
    <n v="6618"/>
    <n v="6618"/>
    <s v="Iapygia"/>
    <x v="40"/>
    <s v="48.99S, 67.17E"/>
    <n v="2054"/>
    <n v="2059"/>
    <n v="5"/>
    <x v="1"/>
    <x v="1"/>
  </r>
  <r>
    <n v="252"/>
    <n v="6618"/>
    <n v="0"/>
    <s v="Margaritifer Sinus"/>
    <x v="43"/>
    <s v="3.05S, 8.90W"/>
    <n v="2067"/>
    <n v="2068"/>
    <n v="1"/>
    <x v="1"/>
    <x v="1"/>
  </r>
  <r>
    <n v="1270"/>
    <n v="2461"/>
    <n v="0"/>
    <s v="Iapygia"/>
    <x v="40"/>
    <s v="48.99S, 67.17E"/>
    <n v="2054"/>
    <n v="2058"/>
    <n v="4"/>
    <x v="1"/>
    <x v="1"/>
  </r>
  <r>
    <n v="175"/>
    <n v="6618"/>
    <n v="0"/>
    <s v="Phoenicis Lacus"/>
    <x v="55"/>
    <s v="9.63N, 121.52W"/>
    <n v="2065"/>
    <n v="2071"/>
    <n v="6"/>
    <x v="1"/>
    <x v="0"/>
  </r>
  <r>
    <n v="72"/>
    <n v="10313"/>
    <n v="10313"/>
    <s v="Cebrenia"/>
    <x v="4"/>
    <s v="53.93N, 163.34E"/>
    <n v="2071"/>
    <n v="2072"/>
    <n v="1"/>
    <x v="0"/>
    <x v="0"/>
  </r>
  <r>
    <n v="264"/>
    <n v="15700"/>
    <n v="0"/>
    <s v="Mare Boreum"/>
    <x v="77"/>
    <s v="79.27N, 111.64W"/>
    <n v="2062"/>
    <n v="2066"/>
    <n v="4"/>
    <x v="0"/>
    <x v="0"/>
  </r>
  <r>
    <n v="142"/>
    <n v="11382"/>
    <n v="0"/>
    <s v="Tharsis"/>
    <x v="55"/>
    <s v="9.63N, 121.52W"/>
    <n v="2065"/>
    <n v="2065"/>
    <n v="0"/>
    <x v="0"/>
    <x v="0"/>
  </r>
  <r>
    <n v="631"/>
    <n v="2599"/>
    <n v="0"/>
    <s v="Phaethontis"/>
    <x v="37"/>
    <s v="33.88S, 148.04W"/>
    <n v="2058"/>
    <n v="2060"/>
    <n v="2"/>
    <x v="1"/>
    <x v="1"/>
  </r>
  <r>
    <n v="34"/>
    <n v="5622"/>
    <n v="5622"/>
    <s v="Mare Australe"/>
    <x v="54"/>
    <s v="65.07S, 96.09W"/>
    <n v="2072"/>
    <n v="2077"/>
    <n v="5"/>
    <x v="1"/>
    <x v="1"/>
  </r>
  <r>
    <n v="120"/>
    <n v="7512"/>
    <n v="0"/>
    <s v="Memnonia"/>
    <x v="35"/>
    <s v="23.80S, 156.02W"/>
    <n v="2053"/>
    <n v="2054"/>
    <n v="1"/>
    <x v="1"/>
    <x v="1"/>
  </r>
  <r>
    <n v="389"/>
    <n v="4563"/>
    <n v="0"/>
    <s v="Coprates"/>
    <x v="16"/>
    <s v="23.79S, 56.97W"/>
    <n v="2054"/>
    <n v="2063"/>
    <n v="9"/>
    <x v="1"/>
    <x v="1"/>
  </r>
  <r>
    <n v="277"/>
    <n v="7512"/>
    <n v="0"/>
    <s v="Phoenicis Lacus"/>
    <x v="50"/>
    <s v="29.49S, 118.42W"/>
    <n v="2071"/>
    <n v="2072"/>
    <n v="1"/>
    <x v="1"/>
    <x v="1"/>
  </r>
  <r>
    <n v="482"/>
    <n v="5436"/>
    <n v="0"/>
    <s v="Elysium"/>
    <x v="12"/>
    <s v="27.80N, 160.30E"/>
    <n v="2063"/>
    <n v="2069"/>
    <n v="6"/>
    <x v="0"/>
    <x v="0"/>
  </r>
  <r>
    <n v="212"/>
    <n v="20205"/>
    <n v="0"/>
    <s v="Hellas"/>
    <x v="2"/>
    <s v="74.62S, 100.08E"/>
    <n v="2054"/>
    <n v="2063"/>
    <n v="9"/>
    <x v="1"/>
    <x v="1"/>
  </r>
  <r>
    <n v="65"/>
    <n v="15109"/>
    <n v="15109"/>
    <s v="Amazonis"/>
    <x v="63"/>
    <s v="47.84N, 169.44E"/>
    <n v="2072"/>
    <n v="2075"/>
    <n v="3"/>
    <x v="0"/>
    <x v="0"/>
  </r>
  <r>
    <n v="27"/>
    <n v="6006"/>
    <n v="6006"/>
    <s v="Syrtis Major"/>
    <x v="0"/>
    <s v="21.27N, 90.13E"/>
    <n v="2054"/>
    <n v="2061"/>
    <n v="7"/>
    <x v="0"/>
    <x v="0"/>
  </r>
  <r>
    <n v="29"/>
    <n v="4398"/>
    <n v="4398"/>
    <s v="Oxia Palus"/>
    <x v="67"/>
    <s v="18.71N, 17.14W"/>
    <n v="2053"/>
    <n v="2055"/>
    <n v="2"/>
    <x v="0"/>
    <x v="0"/>
  </r>
  <r>
    <n v="120"/>
    <n v="7512"/>
    <n v="0"/>
    <s v="Aeolis"/>
    <x v="6"/>
    <s v="42.36S, 157.15E"/>
    <n v="2068"/>
    <n v="2069"/>
    <n v="1"/>
    <x v="1"/>
    <x v="1"/>
  </r>
  <r>
    <n v="1057"/>
    <n v="13527"/>
    <n v="0"/>
    <s v="Iapygia"/>
    <x v="53"/>
    <s v="28.90S, 98.55E"/>
    <n v="2073"/>
    <n v="2075"/>
    <n v="2"/>
    <x v="1"/>
    <x v="1"/>
  </r>
  <r>
    <n v="142"/>
    <n v="72463"/>
    <n v="0"/>
    <s v="Phaethontis"/>
    <x v="89"/>
    <s v="50.96S, 146.33W"/>
    <n v="2070"/>
    <n v="2071"/>
    <n v="1"/>
    <x v="1"/>
    <x v="1"/>
  </r>
  <r>
    <n v="365"/>
    <n v="1010"/>
    <n v="0"/>
    <s v="Phoenicis Lacus"/>
    <x v="34"/>
    <s v="16.90S, 101.43W"/>
    <n v="2060"/>
    <n v="2062"/>
    <n v="2"/>
    <x v="1"/>
    <x v="1"/>
  </r>
  <r>
    <n v="93"/>
    <n v="629"/>
    <n v="629"/>
    <s v="Argyre"/>
    <x v="15"/>
    <s v="50.59S, 47.85W"/>
    <n v="2064"/>
    <n v="2065"/>
    <n v="1"/>
    <x v="1"/>
    <x v="1"/>
  </r>
  <r>
    <n v="82"/>
    <n v="9985"/>
    <n v="9985"/>
    <s v="Argyre"/>
    <x v="42"/>
    <s v="43.20S, 21.89W"/>
    <n v="2051"/>
    <n v="2055"/>
    <n v="4"/>
    <x v="1"/>
    <x v="1"/>
  </r>
  <r>
    <n v="196"/>
    <n v="12178"/>
    <n v="0"/>
    <s v="Mare Tyrrhenum"/>
    <x v="47"/>
    <s v="6.43S, 95.96E"/>
    <n v="2070"/>
    <n v="2072"/>
    <n v="2"/>
    <x v="1"/>
    <x v="1"/>
  </r>
  <r>
    <n v="41"/>
    <n v="27536"/>
    <n v="27536"/>
    <s v="Arcadia"/>
    <x v="81"/>
    <s v="21.43N, 76.62W"/>
    <n v="2058"/>
    <n v="2060"/>
    <n v="2"/>
    <x v="0"/>
    <x v="0"/>
  </r>
  <r>
    <n v="72"/>
    <n v="9366"/>
    <n v="9366"/>
    <s v="Hellas"/>
    <x v="25"/>
    <s v="48.64S, 67.03E"/>
    <n v="2067"/>
    <n v="2069"/>
    <n v="2"/>
    <x v="1"/>
    <x v="1"/>
  </r>
  <r>
    <n v="45"/>
    <n v="3461"/>
    <n v="3461"/>
    <s v="Elysium"/>
    <x v="12"/>
    <s v="27.80N, 160.30E"/>
    <n v="2063"/>
    <n v="2067"/>
    <n v="4"/>
    <x v="0"/>
    <x v="0"/>
  </r>
  <r>
    <n v="181"/>
    <n v="9366"/>
    <n v="0"/>
    <s v="Phoenicis Lacus"/>
    <x v="5"/>
    <s v="6.41S, 116.10W"/>
    <n v="2055"/>
    <n v="2057"/>
    <n v="2"/>
    <x v="1"/>
    <x v="1"/>
  </r>
  <r>
    <n v="482"/>
    <n v="3612"/>
    <n v="0"/>
    <s v="Amenthes"/>
    <x v="59"/>
    <s v="24.45N, 112.91E"/>
    <n v="2060"/>
    <n v="2062"/>
    <n v="2"/>
    <x v="0"/>
    <x v="0"/>
  </r>
  <r>
    <n v="142"/>
    <n v="7052"/>
    <n v="0"/>
    <s v="Amenthes"/>
    <x v="56"/>
    <s v="14.31N, 112.28E"/>
    <n v="2065"/>
    <n v="2069"/>
    <n v="4"/>
    <x v="0"/>
    <x v="0"/>
  </r>
  <r>
    <n v="27"/>
    <n v="11382"/>
    <n v="11382"/>
    <s v="Thaumasia"/>
    <x v="50"/>
    <s v="29.49S, 118.42W"/>
    <n v="2071"/>
    <n v="2075"/>
    <n v="4"/>
    <x v="1"/>
    <x v="1"/>
  </r>
  <r>
    <n v="34"/>
    <n v="13054"/>
    <n v="13054"/>
    <s v="Argyre"/>
    <x v="32"/>
    <s v="56.96S, 5.44W"/>
    <n v="2068"/>
    <n v="2071"/>
    <n v="3"/>
    <x v="1"/>
    <x v="1"/>
  </r>
  <r>
    <n v="524"/>
    <n v="3022"/>
    <n v="0"/>
    <s v="Phoenicis Lacus"/>
    <x v="52"/>
    <s v="13.98S, 98.57W"/>
    <n v="2063"/>
    <n v="2065"/>
    <n v="2"/>
    <x v="1"/>
    <x v="1"/>
  </r>
  <r>
    <n v="109"/>
    <n v="9670"/>
    <n v="0"/>
    <s v="Mare Australe"/>
    <x v="13"/>
    <s v="68.17S, 21.83W"/>
    <n v="2069"/>
    <n v="2072"/>
    <n v="3"/>
    <x v="1"/>
    <x v="1"/>
  </r>
  <r>
    <n v="124"/>
    <n v="1138"/>
    <n v="0"/>
    <s v="Argyre"/>
    <x v="24"/>
    <s v="47.77S, 28.62W"/>
    <n v="2069"/>
    <n v="2072"/>
    <n v="3"/>
    <x v="1"/>
    <x v="1"/>
  </r>
  <r>
    <n v="93"/>
    <n v="6205"/>
    <n v="6205"/>
    <s v="Lunae Palus"/>
    <x v="81"/>
    <s v="21.43N, 76.62W"/>
    <n v="2058"/>
    <n v="2060"/>
    <n v="2"/>
    <x v="0"/>
    <x v="0"/>
  </r>
  <r>
    <n v="212"/>
    <n v="23366"/>
    <n v="0"/>
    <s v="Argyre"/>
    <x v="24"/>
    <s v="47.77S, 28.62W"/>
    <n v="2069"/>
    <n v="2072"/>
    <n v="3"/>
    <x v="1"/>
    <x v="1"/>
  </r>
  <r>
    <n v="307"/>
    <n v="629"/>
    <n v="0"/>
    <s v="Mare Boreum"/>
    <x v="29"/>
    <s v="75.84N, 122.24E"/>
    <n v="2071"/>
    <n v="2077"/>
    <n v="6"/>
    <x v="0"/>
    <x v="0"/>
  </r>
  <r>
    <n v="80"/>
    <n v="3919"/>
    <n v="3919"/>
    <s v="Sinus Sabaeus"/>
    <x v="69"/>
    <s v="3.33S, 27.57E"/>
    <n v="2065"/>
    <n v="2068"/>
    <n v="3"/>
    <x v="1"/>
    <x v="1"/>
  </r>
  <r>
    <n v="85"/>
    <n v="15109"/>
    <n v="15109"/>
    <s v="Phoenicis Lacus"/>
    <x v="44"/>
    <s v="39.82S, 96.42W"/>
    <n v="2059"/>
    <n v="2066"/>
    <n v="7"/>
    <x v="1"/>
    <x v="1"/>
  </r>
  <r>
    <n v="702"/>
    <n v="4731"/>
    <n v="0"/>
    <s v="Hellas"/>
    <x v="25"/>
    <s v="48.64S, 67.03E"/>
    <n v="2067"/>
    <n v="2068"/>
    <n v="1"/>
    <x v="1"/>
    <x v="1"/>
  </r>
  <r>
    <n v="221"/>
    <n v="1267"/>
    <n v="0"/>
    <s v="Syrtis Major"/>
    <x v="94"/>
    <s v="0.43S, 61.64E"/>
    <n v="2064"/>
    <n v="2068"/>
    <n v="4"/>
    <x v="0"/>
    <x v="1"/>
  </r>
  <r>
    <n v="181"/>
    <n v="6006"/>
    <n v="0"/>
    <s v="Phoenicis Lacus"/>
    <x v="5"/>
    <s v="6.41S, 116.10W"/>
    <n v="2055"/>
    <n v="2059"/>
    <n v="4"/>
    <x v="1"/>
    <x v="1"/>
  </r>
  <r>
    <n v="65"/>
    <n v="629"/>
    <n v="629"/>
    <s v="Arabia"/>
    <x v="82"/>
    <s v="17.28N, 7.12E"/>
    <n v="2071"/>
    <n v="2073"/>
    <n v="2"/>
    <x v="0"/>
    <x v="0"/>
  </r>
  <r>
    <n v="157"/>
    <n v="3764"/>
    <n v="0"/>
    <s v="Amenthes"/>
    <x v="0"/>
    <s v="21.27N, 90.13E"/>
    <n v="2054"/>
    <n v="2059"/>
    <n v="5"/>
    <x v="0"/>
    <x v="0"/>
  </r>
  <r>
    <n v="7"/>
    <n v="2461"/>
    <n v="2461"/>
    <s v="Thaumasia"/>
    <x v="17"/>
    <s v="63.27S, 66.46W"/>
    <n v="2058"/>
    <n v="2060"/>
    <n v="2"/>
    <x v="1"/>
    <x v="1"/>
  </r>
  <r>
    <n v="169"/>
    <n v="5255"/>
    <n v="0"/>
    <s v="Cebrenia"/>
    <x v="86"/>
    <s v="53.00N, 129.64E"/>
    <n v="2069"/>
    <n v="2070"/>
    <n v="1"/>
    <x v="0"/>
    <x v="0"/>
  </r>
  <r>
    <n v="85"/>
    <n v="2324"/>
    <n v="2324"/>
    <s v="Argyre"/>
    <x v="15"/>
    <s v="50.59S, 47.85W"/>
    <n v="2064"/>
    <n v="2066"/>
    <n v="2"/>
    <x v="1"/>
    <x v="1"/>
  </r>
  <r>
    <n v="292"/>
    <n v="7052"/>
    <n v="0"/>
    <s v="Aeolis"/>
    <x v="65"/>
    <s v="23.56S, 147.94E"/>
    <n v="2062"/>
    <n v="2064"/>
    <n v="2"/>
    <x v="1"/>
    <x v="1"/>
  </r>
  <r>
    <n v="25"/>
    <n v="6006"/>
    <n v="6006"/>
    <s v="Casius"/>
    <x v="0"/>
    <s v="21.27N, 90.13E"/>
    <n v="2054"/>
    <n v="2057"/>
    <n v="3"/>
    <x v="0"/>
    <x v="0"/>
  </r>
  <r>
    <n v="11"/>
    <n v="2880"/>
    <n v="2880"/>
    <s v="Cebrenia"/>
    <x v="86"/>
    <s v="53.00N, 129.64E"/>
    <n v="2069"/>
    <n v="2072"/>
    <n v="3"/>
    <x v="0"/>
    <x v="0"/>
  </r>
  <r>
    <n v="252"/>
    <n v="12178"/>
    <n v="0"/>
    <s v="Argyre"/>
    <x v="24"/>
    <s v="47.77S, 28.62W"/>
    <n v="2069"/>
    <n v="2073"/>
    <n v="4"/>
    <x v="1"/>
    <x v="1"/>
  </r>
  <r>
    <n v="48"/>
    <n v="20205"/>
    <n v="20205"/>
    <s v="Mare Australe"/>
    <x v="2"/>
    <s v="74.62S, 100.08E"/>
    <n v="2054"/>
    <n v="2056"/>
    <n v="2"/>
    <x v="1"/>
    <x v="1"/>
  </r>
  <r>
    <n v="231"/>
    <n v="2188"/>
    <n v="0"/>
    <s v="Tharsis"/>
    <x v="55"/>
    <s v="9.63N, 121.52W"/>
    <n v="2065"/>
    <n v="2071"/>
    <n v="6"/>
    <x v="0"/>
    <x v="0"/>
  </r>
  <r>
    <n v="48"/>
    <n v="8519"/>
    <n v="8519"/>
    <s v="Cebrenia"/>
    <x v="28"/>
    <s v="64.61N, 131.25E"/>
    <n v="2064"/>
    <n v="2069"/>
    <n v="5"/>
    <x v="0"/>
    <x v="0"/>
  </r>
  <r>
    <n v="12"/>
    <n v="41937"/>
    <n v="41937"/>
    <s v="Mare Boreum"/>
    <x v="27"/>
    <s v="69.41N, 168.67E"/>
    <n v="2069"/>
    <n v="2074"/>
    <n v="5"/>
    <x v="0"/>
    <x v="0"/>
  </r>
  <r>
    <n v="25"/>
    <n v="45837"/>
    <n v="45837"/>
    <s v="Argyre"/>
    <x v="24"/>
    <s v="47.77S, 28.62W"/>
    <n v="2069"/>
    <n v="2071"/>
    <n v="2"/>
    <x v="1"/>
    <x v="1"/>
  </r>
  <r>
    <n v="37"/>
    <n v="9074"/>
    <n v="9074"/>
    <s v="Hellas"/>
    <x v="40"/>
    <s v="48.99S, 67.17E"/>
    <n v="2054"/>
    <n v="2057"/>
    <n v="3"/>
    <x v="1"/>
    <x v="1"/>
  </r>
  <r>
    <n v="45"/>
    <n v="11382"/>
    <n v="11382"/>
    <s v="Margaritifer Sinus"/>
    <x v="100"/>
    <s v="24.07S, 46.44W"/>
    <n v="2069"/>
    <n v="2071"/>
    <n v="2"/>
    <x v="1"/>
    <x v="1"/>
  </r>
  <r>
    <n v="631"/>
    <n v="6409"/>
    <n v="0"/>
    <s v="Syrtis Major"/>
    <x v="47"/>
    <s v="6.43S, 95.96E"/>
    <n v="2070"/>
    <n v="2075"/>
    <n v="5"/>
    <x v="0"/>
    <x v="1"/>
  </r>
  <r>
    <n v="572"/>
    <n v="4235"/>
    <n v="0"/>
    <s v="Mare Boreum"/>
    <x v="28"/>
    <s v="64.61N, 131.25E"/>
    <n v="2064"/>
    <n v="2066"/>
    <n v="2"/>
    <x v="0"/>
    <x v="0"/>
  </r>
  <r>
    <n v="128"/>
    <n v="5436"/>
    <n v="0"/>
    <s v="Amenthes"/>
    <x v="9"/>
    <s v="11.90N, 119.49E"/>
    <n v="2050"/>
    <n v="2057"/>
    <n v="7"/>
    <x v="0"/>
    <x v="0"/>
  </r>
  <r>
    <n v="120"/>
    <n v="5436"/>
    <n v="0"/>
    <s v="Argyre"/>
    <x v="16"/>
    <s v="23.79S, 56.97W"/>
    <n v="2054"/>
    <n v="2061"/>
    <n v="7"/>
    <x v="1"/>
    <x v="1"/>
  </r>
  <r>
    <n v="1270"/>
    <n v="8000"/>
    <n v="0"/>
    <s v="Hellas"/>
    <x v="75"/>
    <s v="48.97S, 86.32E"/>
    <n v="2070"/>
    <n v="2074"/>
    <n v="4"/>
    <x v="1"/>
    <x v="1"/>
  </r>
  <r>
    <n v="72"/>
    <n v="7512"/>
    <n v="7512"/>
    <s v="Argyre"/>
    <x v="20"/>
    <s v="35.35S, 72.67W"/>
    <n v="2067"/>
    <n v="2070"/>
    <n v="3"/>
    <x v="1"/>
    <x v="1"/>
  </r>
  <r>
    <n v="47"/>
    <n v="4076"/>
    <n v="4076"/>
    <s v="Cebrenia"/>
    <x v="12"/>
    <s v="27.80N, 160.30E"/>
    <n v="2063"/>
    <n v="2071"/>
    <n v="8"/>
    <x v="0"/>
    <x v="0"/>
  </r>
  <r>
    <n v="631"/>
    <n v="4235"/>
    <n v="0"/>
    <s v="Mare Tyrrhenum"/>
    <x v="76"/>
    <s v="10.83N, 133.81E"/>
    <n v="2061"/>
    <n v="2062"/>
    <n v="1"/>
    <x v="1"/>
    <x v="0"/>
  </r>
  <r>
    <n v="169"/>
    <n v="10654"/>
    <n v="0"/>
    <s v="Ismenius Lacus"/>
    <x v="38"/>
    <s v="34.38N, 12.41E"/>
    <n v="2070"/>
    <n v="2075"/>
    <n v="5"/>
    <x v="0"/>
    <x v="0"/>
  </r>
  <r>
    <n v="72"/>
    <n v="27536"/>
    <n v="27536"/>
    <s v="Mare Australe"/>
    <x v="21"/>
    <s v="70.62S, 159.12W"/>
    <n v="2065"/>
    <n v="2068"/>
    <n v="3"/>
    <x v="1"/>
    <x v="1"/>
  </r>
  <r>
    <n v="133"/>
    <n v="3612"/>
    <n v="0"/>
    <s v="Coprates"/>
    <x v="16"/>
    <s v="23.79S, 56.97W"/>
    <n v="2054"/>
    <n v="2061"/>
    <n v="7"/>
    <x v="1"/>
    <x v="1"/>
  </r>
  <r>
    <n v="1270"/>
    <n v="1138"/>
    <n v="0"/>
    <s v="Lunae Palus"/>
    <x v="41"/>
    <s v="8.80N, 79.73W"/>
    <n v="2067"/>
    <n v="2068"/>
    <n v="1"/>
    <x v="0"/>
    <x v="0"/>
  </r>
  <r>
    <n v="113"/>
    <n v="35789"/>
    <n v="0"/>
    <s v="Mare Boreum"/>
    <x v="27"/>
    <s v="69.41N, 168.67E"/>
    <n v="2069"/>
    <n v="2070"/>
    <n v="1"/>
    <x v="0"/>
    <x v="0"/>
  </r>
  <r>
    <n v="231"/>
    <n v="6205"/>
    <n v="0"/>
    <s v="Thaumasia"/>
    <x v="20"/>
    <s v="35.35S, 72.67W"/>
    <n v="2067"/>
    <n v="2074"/>
    <n v="7"/>
    <x v="1"/>
    <x v="1"/>
  </r>
  <r>
    <n v="252"/>
    <n v="4902"/>
    <n v="0"/>
    <s v="Memnonia"/>
    <x v="35"/>
    <s v="23.80S, 156.02W"/>
    <n v="2053"/>
    <n v="2055"/>
    <n v="2"/>
    <x v="1"/>
    <x v="1"/>
  </r>
  <r>
    <n v="128"/>
    <n v="5812"/>
    <n v="0"/>
    <s v="Phaethontis"/>
    <x v="71"/>
    <s v="61.39S, 157.42W"/>
    <n v="2070"/>
    <n v="2073"/>
    <n v="3"/>
    <x v="1"/>
    <x v="1"/>
  </r>
  <r>
    <n v="14"/>
    <n v="1526"/>
    <n v="1526"/>
    <s v="Mare Australe"/>
    <x v="84"/>
    <s v="58.80S, 113.46W"/>
    <n v="2065"/>
    <n v="2066"/>
    <n v="1"/>
    <x v="1"/>
    <x v="1"/>
  </r>
  <r>
    <n v="48"/>
    <n v="1010"/>
    <n v="1010"/>
    <s v="Casius"/>
    <x v="28"/>
    <s v="64.61N, 131.25E"/>
    <n v="2064"/>
    <n v="2070"/>
    <n v="6"/>
    <x v="0"/>
    <x v="0"/>
  </r>
  <r>
    <n v="48"/>
    <n v="8519"/>
    <n v="8519"/>
    <s v="Mare Acidalium"/>
    <x v="1"/>
    <s v="27.30N, 17.48W"/>
    <n v="2065"/>
    <n v="2069"/>
    <n v="4"/>
    <x v="0"/>
    <x v="0"/>
  </r>
  <r>
    <n v="11"/>
    <n v="7279"/>
    <n v="7279"/>
    <s v="Mare Boreum"/>
    <x v="14"/>
    <s v="66.19N, 33.82E"/>
    <n v="2063"/>
    <n v="2066"/>
    <n v="3"/>
    <x v="0"/>
    <x v="0"/>
  </r>
  <r>
    <n v="241"/>
    <n v="15109"/>
    <n v="0"/>
    <s v="Thaumasia"/>
    <x v="20"/>
    <s v="35.35S, 72.67W"/>
    <n v="2067"/>
    <n v="2073"/>
    <n v="6"/>
    <x v="1"/>
    <x v="1"/>
  </r>
  <r>
    <n v="109"/>
    <n v="1138"/>
    <n v="0"/>
    <s v="Phoenicis Lacus"/>
    <x v="34"/>
    <s v="16.90S, 101.43W"/>
    <n v="2060"/>
    <n v="2064"/>
    <n v="4"/>
    <x v="1"/>
    <x v="1"/>
  </r>
  <r>
    <n v="572"/>
    <n v="2739"/>
    <n v="0"/>
    <s v="Elysium"/>
    <x v="23"/>
    <s v="17.54N, 149.60E"/>
    <n v="2067"/>
    <n v="2071"/>
    <n v="4"/>
    <x v="0"/>
    <x v="0"/>
  </r>
  <r>
    <n v="90"/>
    <n v="1656"/>
    <n v="1656"/>
    <s v="Amenthes"/>
    <x v="9"/>
    <s v="11.90N, 119.49E"/>
    <n v="2050"/>
    <n v="2055"/>
    <n v="5"/>
    <x v="0"/>
    <x v="0"/>
  </r>
  <r>
    <n v="117"/>
    <n v="4563"/>
    <n v="0"/>
    <s v="Thaumasia"/>
    <x v="44"/>
    <s v="39.82S, 96.42W"/>
    <n v="2059"/>
    <n v="2064"/>
    <n v="5"/>
    <x v="1"/>
    <x v="1"/>
  </r>
  <r>
    <n v="57"/>
    <n v="6618"/>
    <n v="6618"/>
    <s v="Iapygia"/>
    <x v="18"/>
    <s v="4.88N, 63.43E"/>
    <n v="2051"/>
    <n v="2057"/>
    <n v="6"/>
    <x v="1"/>
    <x v="0"/>
  </r>
  <r>
    <n v="45"/>
    <n v="16330"/>
    <n v="16330"/>
    <s v="Hellas"/>
    <x v="75"/>
    <s v="48.97S, 86.32E"/>
    <n v="2070"/>
    <n v="2072"/>
    <n v="2"/>
    <x v="1"/>
    <x v="1"/>
  </r>
  <r>
    <n v="447"/>
    <n v="756"/>
    <n v="0"/>
    <s v="Mare Australe"/>
    <x v="21"/>
    <s v="70.62S, 159.12W"/>
    <n v="2065"/>
    <n v="2068"/>
    <n v="3"/>
    <x v="1"/>
    <x v="1"/>
  </r>
  <r>
    <n v="77"/>
    <n v="3313"/>
    <n v="3313"/>
    <s v="Aeolis"/>
    <x v="51"/>
    <s v="25.21S, 169.35E"/>
    <n v="2055"/>
    <n v="2060"/>
    <n v="5"/>
    <x v="1"/>
    <x v="1"/>
  </r>
  <r>
    <n v="572"/>
    <n v="101649"/>
    <n v="0"/>
    <s v="Ismenius Lacus"/>
    <x v="38"/>
    <s v="34.38N, 12.41E"/>
    <n v="2070"/>
    <n v="2073"/>
    <n v="3"/>
    <x v="0"/>
    <x v="0"/>
  </r>
  <r>
    <n v="221"/>
    <n v="4398"/>
    <n v="0"/>
    <s v="Elysium"/>
    <x v="23"/>
    <s v="17.54N, 149.60E"/>
    <n v="2067"/>
    <n v="2069"/>
    <n v="2"/>
    <x v="0"/>
    <x v="0"/>
  </r>
  <r>
    <n v="124"/>
    <n v="2188"/>
    <n v="0"/>
    <s v="Cebrenia"/>
    <x v="19"/>
    <s v="37.14N, 148.66E"/>
    <n v="2066"/>
    <n v="2069"/>
    <n v="3"/>
    <x v="0"/>
    <x v="0"/>
  </r>
  <r>
    <n v="100"/>
    <n v="8000"/>
    <n v="8000"/>
    <s v="Oxia Palus"/>
    <x v="1"/>
    <s v="27.30N, 17.48W"/>
    <n v="2065"/>
    <n v="2069"/>
    <n v="4"/>
    <x v="0"/>
    <x v="0"/>
  </r>
  <r>
    <n v="93"/>
    <n v="10654"/>
    <n v="10654"/>
    <s v="Mare Australe"/>
    <x v="2"/>
    <s v="74.62S, 100.08E"/>
    <n v="2054"/>
    <n v="2055"/>
    <n v="1"/>
    <x v="1"/>
    <x v="1"/>
  </r>
  <r>
    <n v="50"/>
    <n v="27536"/>
    <n v="27536"/>
    <s v="Thaumasia"/>
    <x v="44"/>
    <s v="39.82S, 96.42W"/>
    <n v="2059"/>
    <n v="2066"/>
    <n v="7"/>
    <x v="1"/>
    <x v="1"/>
  </r>
  <r>
    <n v="389"/>
    <n v="2188"/>
    <n v="0"/>
    <s v="Eridania"/>
    <x v="2"/>
    <s v="74.62S, 100.08E"/>
    <n v="2054"/>
    <n v="2060"/>
    <n v="6"/>
    <x v="1"/>
    <x v="1"/>
  </r>
  <r>
    <n v="57"/>
    <n v="2599"/>
    <n v="2599"/>
    <s v="Oxia Palus"/>
    <x v="1"/>
    <s v="27.30N, 17.48W"/>
    <n v="2065"/>
    <n v="2069"/>
    <n v="4"/>
    <x v="0"/>
    <x v="0"/>
  </r>
  <r>
    <n v="157"/>
    <n v="8255"/>
    <n v="0"/>
    <s v="Argyre"/>
    <x v="64"/>
    <s v="34.44S, 25.42W"/>
    <n v="2071"/>
    <n v="2072"/>
    <n v="1"/>
    <x v="1"/>
    <x v="1"/>
  </r>
  <r>
    <n v="120"/>
    <n v="3313"/>
    <n v="0"/>
    <s v="Tharsis"/>
    <x v="55"/>
    <s v="9.63N, 121.52W"/>
    <n v="2065"/>
    <n v="2067"/>
    <n v="2"/>
    <x v="0"/>
    <x v="0"/>
  </r>
  <r>
    <n v="70"/>
    <n v="20205"/>
    <n v="20205"/>
    <s v="Mare Boreum"/>
    <x v="63"/>
    <s v="47.84N, 169.44E"/>
    <n v="2072"/>
    <n v="2075"/>
    <n v="3"/>
    <x v="0"/>
    <x v="0"/>
  </r>
  <r>
    <n v="188"/>
    <n v="2599"/>
    <n v="0"/>
    <s v="Hellas"/>
    <x v="53"/>
    <s v="28.90S, 98.55E"/>
    <n v="2073"/>
    <n v="2075"/>
    <n v="2"/>
    <x v="1"/>
    <x v="1"/>
  </r>
  <r>
    <n v="75"/>
    <n v="4235"/>
    <n v="4235"/>
    <s v="Argyre"/>
    <x v="15"/>
    <s v="50.59S, 47.85W"/>
    <n v="2064"/>
    <n v="2066"/>
    <n v="2"/>
    <x v="1"/>
    <x v="1"/>
  </r>
  <r>
    <n v="41"/>
    <n v="21171"/>
    <n v="21171"/>
    <s v="Hellas"/>
    <x v="40"/>
    <s v="48.99S, 67.17E"/>
    <n v="2054"/>
    <n v="2057"/>
    <n v="3"/>
    <x v="1"/>
    <x v="1"/>
  </r>
  <r>
    <n v="22"/>
    <n v="101649"/>
    <n v="101649"/>
    <s v="Mare Australe"/>
    <x v="22"/>
    <s v="57.37S, 25.45E"/>
    <n v="2053"/>
    <n v="2056"/>
    <n v="3"/>
    <x v="1"/>
    <x v="1"/>
  </r>
  <r>
    <n v="34"/>
    <n v="7052"/>
    <n v="7052"/>
    <s v="Cebrenia"/>
    <x v="19"/>
    <s v="37.14N, 148.66E"/>
    <n v="2066"/>
    <n v="2068"/>
    <n v="2"/>
    <x v="0"/>
    <x v="0"/>
  </r>
  <r>
    <n v="24"/>
    <n v="15700"/>
    <n v="15700"/>
    <s v="Mare Australe"/>
    <x v="71"/>
    <s v="61.39S, 157.42W"/>
    <n v="2070"/>
    <n v="2073"/>
    <n v="3"/>
    <x v="1"/>
    <x v="1"/>
  </r>
  <r>
    <n v="277"/>
    <n v="10654"/>
    <n v="0"/>
    <s v="Mare Acidalium"/>
    <x v="7"/>
    <s v="53.29N, 45.78W"/>
    <n v="2053"/>
    <n v="2054"/>
    <n v="1"/>
    <x v="0"/>
    <x v="0"/>
  </r>
  <r>
    <n v="181"/>
    <n v="26004"/>
    <n v="0"/>
    <s v="Mare Boreum"/>
    <x v="77"/>
    <s v="79.27N, 111.64W"/>
    <n v="2062"/>
    <n v="2065"/>
    <n v="3"/>
    <x v="0"/>
    <x v="0"/>
  </r>
  <r>
    <n v="15"/>
    <n v="16330"/>
    <n v="16330"/>
    <s v="Cebrenia"/>
    <x v="29"/>
    <s v="75.84N, 122.24E"/>
    <n v="2071"/>
    <n v="2072"/>
    <n v="1"/>
    <x v="0"/>
    <x v="0"/>
  </r>
  <r>
    <n v="93"/>
    <n v="4076"/>
    <n v="4076"/>
    <s v="Sinus Sabaeus"/>
    <x v="69"/>
    <s v="3.33S, 27.57E"/>
    <n v="2065"/>
    <n v="2067"/>
    <n v="2"/>
    <x v="1"/>
    <x v="1"/>
  </r>
  <r>
    <n v="77"/>
    <n v="14551"/>
    <n v="14551"/>
    <s v="Oxia Palus"/>
    <x v="1"/>
    <s v="27.30N, 17.48W"/>
    <n v="2065"/>
    <n v="2072"/>
    <n v="7"/>
    <x v="0"/>
    <x v="0"/>
  </r>
  <r>
    <n v="59"/>
    <n v="9366"/>
    <n v="9366"/>
    <s v="Argyre"/>
    <x v="62"/>
    <s v="59.42S, 15.97W"/>
    <n v="2055"/>
    <n v="2057"/>
    <n v="2"/>
    <x v="1"/>
    <x v="1"/>
  </r>
  <r>
    <n v="1057"/>
    <n v="38630"/>
    <n v="0"/>
    <s v="Mare Boreum"/>
    <x v="36"/>
    <s v="77.71N, 148.53E"/>
    <n v="2052"/>
    <n v="2055"/>
    <n v="3"/>
    <x v="0"/>
    <x v="0"/>
  </r>
  <r>
    <n v="482"/>
    <n v="13054"/>
    <n v="0"/>
    <s v="Sinus Sabaeus"/>
    <x v="69"/>
    <s v="3.33S, 27.57E"/>
    <n v="2065"/>
    <n v="2067"/>
    <n v="2"/>
    <x v="1"/>
    <x v="1"/>
  </r>
  <r>
    <n v="27"/>
    <n v="3919"/>
    <n v="3919"/>
    <s v="Mare Boreum"/>
    <x v="77"/>
    <s v="79.27N, 111.64W"/>
    <n v="2062"/>
    <n v="2066"/>
    <n v="4"/>
    <x v="0"/>
    <x v="0"/>
  </r>
  <r>
    <n v="117"/>
    <n v="2324"/>
    <n v="0"/>
    <s v="Amenthes"/>
    <x v="9"/>
    <s v="11.90N, 119.49E"/>
    <n v="2050"/>
    <n v="2057"/>
    <n v="7"/>
    <x v="0"/>
    <x v="0"/>
  </r>
  <r>
    <n v="34"/>
    <n v="4398"/>
    <n v="4398"/>
    <s v="Lunae Palus"/>
    <x v="41"/>
    <s v="8.80N, 79.73W"/>
    <n v="2067"/>
    <n v="2068"/>
    <n v="1"/>
    <x v="0"/>
    <x v="0"/>
  </r>
  <r>
    <n v="572"/>
    <n v="7512"/>
    <n v="0"/>
    <s v="Syrtis Major"/>
    <x v="18"/>
    <s v="4.88N, 63.43E"/>
    <n v="2051"/>
    <n v="2056"/>
    <n v="5"/>
    <x v="0"/>
    <x v="0"/>
  </r>
  <r>
    <n v="113"/>
    <n v="9074"/>
    <n v="0"/>
    <s v="Cebrenia"/>
    <x v="36"/>
    <s v="77.71N, 148.53E"/>
    <n v="2052"/>
    <n v="2054"/>
    <n v="2"/>
    <x v="0"/>
    <x v="0"/>
  </r>
  <r>
    <n v="37"/>
    <n v="8255"/>
    <n v="8255"/>
    <s v="Mare Australe"/>
    <x v="72"/>
    <s v="65.99S, 161.89W"/>
    <n v="2072"/>
    <n v="2074"/>
    <n v="2"/>
    <x v="1"/>
    <x v="1"/>
  </r>
  <r>
    <n v="482"/>
    <n v="1138"/>
    <n v="0"/>
    <s v="Phoenicis Lacus"/>
    <x v="50"/>
    <s v="29.49S, 118.42W"/>
    <n v="2071"/>
    <n v="2074"/>
    <n v="3"/>
    <x v="1"/>
    <x v="1"/>
  </r>
  <r>
    <n v="905"/>
    <n v="3919"/>
    <n v="0"/>
    <s v="Thaumasia"/>
    <x v="99"/>
    <s v="44.72S, 102.07W"/>
    <n v="2067"/>
    <n v="2069"/>
    <n v="2"/>
    <x v="1"/>
    <x v="1"/>
  </r>
  <r>
    <n v="20"/>
    <n v="9985"/>
    <n v="9985"/>
    <s v="Amenthes"/>
    <x v="59"/>
    <s v="24.45N, 112.91E"/>
    <n v="2060"/>
    <n v="2062"/>
    <n v="2"/>
    <x v="0"/>
    <x v="0"/>
  </r>
  <r>
    <n v="181"/>
    <n v="1920"/>
    <n v="0"/>
    <s v="Memnonia"/>
    <x v="35"/>
    <s v="23.80S, 156.02W"/>
    <n v="2053"/>
    <n v="2055"/>
    <n v="2"/>
    <x v="1"/>
    <x v="1"/>
  </r>
  <r>
    <n v="45"/>
    <n v="4563"/>
    <n v="4563"/>
    <s v="Phoenicis Lacus"/>
    <x v="34"/>
    <s v="16.90S, 101.43W"/>
    <n v="2060"/>
    <n v="2063"/>
    <n v="3"/>
    <x v="1"/>
    <x v="1"/>
  </r>
  <r>
    <n v="277"/>
    <n v="4563"/>
    <n v="0"/>
    <s v="Mare Boreum"/>
    <x v="29"/>
    <s v="75.84N, 122.24E"/>
    <n v="2071"/>
    <n v="2076"/>
    <n v="5"/>
    <x v="0"/>
    <x v="0"/>
  </r>
  <r>
    <n v="85"/>
    <n v="4235"/>
    <n v="4235"/>
    <s v="Thaumasia"/>
    <x v="54"/>
    <s v="65.07S, 96.09W"/>
    <n v="2072"/>
    <n v="2077"/>
    <n v="5"/>
    <x v="1"/>
    <x v="1"/>
  </r>
  <r>
    <n v="72"/>
    <n v="7052"/>
    <n v="7052"/>
    <s v="Mare Tyrrhenum"/>
    <x v="45"/>
    <s v="43.21S, 109.99E"/>
    <n v="2071"/>
    <n v="2075"/>
    <n v="4"/>
    <x v="1"/>
    <x v="1"/>
  </r>
  <r>
    <n v="163"/>
    <n v="7512"/>
    <n v="0"/>
    <s v="Amenthes"/>
    <x v="59"/>
    <s v="24.45N, 112.91E"/>
    <n v="2060"/>
    <n v="2062"/>
    <n v="2"/>
    <x v="0"/>
    <x v="0"/>
  </r>
  <r>
    <n v="169"/>
    <n v="1267"/>
    <n v="0"/>
    <s v="Syrtis Major"/>
    <x v="94"/>
    <s v="0.43S, 61.64E"/>
    <n v="2064"/>
    <n v="2067"/>
    <n v="3"/>
    <x v="0"/>
    <x v="1"/>
  </r>
  <r>
    <n v="36"/>
    <n v="2461"/>
    <n v="2461"/>
    <s v="Syrtis Major"/>
    <x v="18"/>
    <s v="4.88N, 63.43E"/>
    <n v="2051"/>
    <n v="2059"/>
    <n v="8"/>
    <x v="0"/>
    <x v="0"/>
  </r>
  <r>
    <n v="9"/>
    <n v="1010"/>
    <n v="1010"/>
    <s v="Mare Australe"/>
    <x v="17"/>
    <s v="63.27S, 66.46W"/>
    <n v="2058"/>
    <n v="2062"/>
    <n v="4"/>
    <x v="1"/>
    <x v="1"/>
  </r>
  <r>
    <n v="572"/>
    <n v="6006"/>
    <n v="0"/>
    <s v="Elysium"/>
    <x v="23"/>
    <s v="17.54N, 149.60E"/>
    <n v="2067"/>
    <n v="2072"/>
    <n v="5"/>
    <x v="0"/>
    <x v="0"/>
  </r>
  <r>
    <n v="109"/>
    <n v="1267"/>
    <n v="0"/>
    <s v="Diacria"/>
    <x v="63"/>
    <s v="47.84N, 169.44E"/>
    <n v="2072"/>
    <n v="2078"/>
    <n v="6"/>
    <x v="0"/>
    <x v="0"/>
  </r>
  <r>
    <n v="90"/>
    <n v="84631"/>
    <n v="84631"/>
    <s v="Mare Australe"/>
    <x v="13"/>
    <s v="68.17S, 21.83W"/>
    <n v="2069"/>
    <n v="2073"/>
    <n v="4"/>
    <x v="1"/>
    <x v="1"/>
  </r>
  <r>
    <n v="120"/>
    <n v="2324"/>
    <n v="0"/>
    <s v="Phoenicis Lacus"/>
    <x v="41"/>
    <s v="8.80N, 79.73W"/>
    <n v="2067"/>
    <n v="2073"/>
    <n v="6"/>
    <x v="1"/>
    <x v="0"/>
  </r>
  <r>
    <n v="36"/>
    <n v="11771"/>
    <n v="11771"/>
    <s v="Amenthes"/>
    <x v="23"/>
    <s v="17.54N, 149.60E"/>
    <n v="2067"/>
    <n v="2069"/>
    <n v="2"/>
    <x v="0"/>
    <x v="0"/>
  </r>
  <r>
    <n v="113"/>
    <n v="5622"/>
    <n v="0"/>
    <s v="Mare Boreum"/>
    <x v="36"/>
    <s v="77.71N, 148.53E"/>
    <n v="2052"/>
    <n v="2053"/>
    <n v="1"/>
    <x v="0"/>
    <x v="0"/>
  </r>
  <r>
    <n v="70"/>
    <n v="3919"/>
    <n v="3919"/>
    <s v="Ismenius Lacus"/>
    <x v="46"/>
    <s v="73.37N, 48.09E"/>
    <n v="2060"/>
    <n v="2061"/>
    <n v="1"/>
    <x v="0"/>
    <x v="0"/>
  </r>
  <r>
    <n v="17"/>
    <n v="1920"/>
    <n v="1920"/>
    <s v="Argyre"/>
    <x v="64"/>
    <s v="34.44S, 25.42W"/>
    <n v="2071"/>
    <n v="2072"/>
    <n v="1"/>
    <x v="1"/>
    <x v="1"/>
  </r>
  <r>
    <n v="22"/>
    <n v="5255"/>
    <n v="5255"/>
    <s v="Cebrenia"/>
    <x v="28"/>
    <s v="64.61N, 131.25E"/>
    <n v="2064"/>
    <n v="2066"/>
    <n v="2"/>
    <x v="0"/>
    <x v="0"/>
  </r>
  <r>
    <n v="45"/>
    <n v="18486"/>
    <n v="18486"/>
    <s v="Cebrenia"/>
    <x v="19"/>
    <s v="37.14N, 148.66E"/>
    <n v="2066"/>
    <n v="2072"/>
    <n v="6"/>
    <x v="0"/>
    <x v="0"/>
  </r>
  <r>
    <n v="120"/>
    <n v="7512"/>
    <n v="0"/>
    <s v="Mare Boreum"/>
    <x v="77"/>
    <s v="79.27N, 111.64W"/>
    <n v="2062"/>
    <n v="2063"/>
    <n v="1"/>
    <x v="0"/>
    <x v="0"/>
  </r>
  <r>
    <n v="45"/>
    <n v="17718"/>
    <n v="17718"/>
    <s v="Diacria"/>
    <x v="27"/>
    <s v="69.41N, 168.67E"/>
    <n v="2069"/>
    <n v="2075"/>
    <n v="6"/>
    <x v="0"/>
    <x v="0"/>
  </r>
  <r>
    <n v="152"/>
    <n v="10654"/>
    <n v="0"/>
    <s v="Mare Australe"/>
    <x v="84"/>
    <s v="58.80S, 113.46W"/>
    <n v="2065"/>
    <n v="2066"/>
    <n v="1"/>
    <x v="1"/>
    <x v="1"/>
  </r>
  <r>
    <n v="82"/>
    <n v="7279"/>
    <n v="7279"/>
    <s v="Cebrenia"/>
    <x v="3"/>
    <s v="47.43N, 160.74E"/>
    <n v="2056"/>
    <n v="2057"/>
    <n v="1"/>
    <x v="0"/>
    <x v="0"/>
  </r>
  <r>
    <n v="61"/>
    <n v="14025"/>
    <n v="14025"/>
    <s v="Mare Tyrrhenum"/>
    <x v="53"/>
    <s v="28.90S, 98.55E"/>
    <n v="2073"/>
    <n v="2074"/>
    <n v="1"/>
    <x v="1"/>
    <x v="1"/>
  </r>
  <r>
    <n v="106"/>
    <n v="29243"/>
    <n v="0"/>
    <s v="Mare Australe"/>
    <x v="2"/>
    <s v="74.62S, 100.08E"/>
    <n v="2054"/>
    <n v="2056"/>
    <n v="2"/>
    <x v="1"/>
    <x v="1"/>
  </r>
  <r>
    <n v="24"/>
    <n v="10654"/>
    <n v="10654"/>
    <s v="Cebrenia"/>
    <x v="4"/>
    <s v="53.93N, 163.34E"/>
    <n v="2071"/>
    <n v="2072"/>
    <n v="1"/>
    <x v="0"/>
    <x v="0"/>
  </r>
  <r>
    <n v="14"/>
    <n v="1138"/>
    <n v="1138"/>
    <s v="Phaethontis"/>
    <x v="21"/>
    <s v="70.62S, 159.12W"/>
    <n v="2065"/>
    <n v="2067"/>
    <n v="2"/>
    <x v="1"/>
    <x v="1"/>
  </r>
  <r>
    <n v="85"/>
    <n v="5436"/>
    <n v="5436"/>
    <s v="Phoenicis Lacus"/>
    <x v="50"/>
    <s v="29.49S, 118.42W"/>
    <n v="2071"/>
    <n v="2072"/>
    <n v="1"/>
    <x v="1"/>
    <x v="1"/>
  </r>
  <r>
    <n v="29"/>
    <n v="1267"/>
    <n v="1267"/>
    <s v="Amenthes"/>
    <x v="0"/>
    <s v="21.27N, 90.13E"/>
    <n v="2054"/>
    <n v="2056"/>
    <n v="2"/>
    <x v="0"/>
    <x v="0"/>
  </r>
  <r>
    <n v="416"/>
    <n v="629"/>
    <n v="0"/>
    <s v="Amazonis"/>
    <x v="55"/>
    <s v="9.63N, 121.52W"/>
    <n v="2065"/>
    <n v="2072"/>
    <n v="7"/>
    <x v="0"/>
    <x v="0"/>
  </r>
  <r>
    <n v="82"/>
    <n v="2324"/>
    <n v="2324"/>
    <s v="Coprates"/>
    <x v="41"/>
    <s v="8.80N, 79.73W"/>
    <n v="2067"/>
    <n v="2069"/>
    <n v="2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44902-50F0-483D-BAB2-5C46B30A1E9B}" name="Tabela przestawna1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34" firstHeaderRow="1" firstDataRow="1" firstDataCol="1"/>
  <pivotFields count="11">
    <pivotField showAll="0"/>
    <pivotField numFmtId="14" showAll="0">
      <items count="3969">
        <item x="991"/>
        <item x="671"/>
        <item x="117"/>
        <item x="1411"/>
        <item x="1145"/>
        <item x="455"/>
        <item x="293"/>
        <item x="2360"/>
        <item x="1355"/>
        <item x="1616"/>
        <item x="2424"/>
        <item x="162"/>
        <item x="603"/>
        <item x="2876"/>
        <item x="3005"/>
        <item x="3182"/>
        <item x="3525"/>
        <item x="2081"/>
        <item x="1101"/>
        <item x="3683"/>
        <item x="841"/>
        <item x="2552"/>
        <item x="647"/>
        <item x="3594"/>
        <item x="3191"/>
        <item x="1175"/>
        <item x="3251"/>
        <item x="1007"/>
        <item x="3836"/>
        <item x="1910"/>
        <item x="1750"/>
        <item x="3748"/>
        <item x="2288"/>
        <item x="259"/>
        <item x="2208"/>
        <item x="3343"/>
        <item x="3524"/>
        <item x="3400"/>
        <item x="2099"/>
        <item x="795"/>
        <item x="3230"/>
        <item x="2993"/>
        <item x="2777"/>
        <item x="949"/>
        <item x="1558"/>
        <item x="1878"/>
        <item x="1482"/>
        <item x="134"/>
        <item x="2097"/>
        <item x="565"/>
        <item x="2523"/>
        <item x="3424"/>
        <item x="440"/>
        <item x="3710"/>
        <item x="1680"/>
        <item x="467"/>
        <item x="1791"/>
        <item x="3128"/>
        <item x="3666"/>
        <item x="1916"/>
        <item x="892"/>
        <item x="9"/>
        <item x="739"/>
        <item x="3468"/>
        <item x="761"/>
        <item x="1003"/>
        <item x="3122"/>
        <item x="3319"/>
        <item x="1902"/>
        <item x="1873"/>
        <item x="950"/>
        <item x="2330"/>
        <item x="112"/>
        <item x="3512"/>
        <item x="1224"/>
        <item x="465"/>
        <item x="313"/>
        <item x="1601"/>
        <item x="2078"/>
        <item x="3851"/>
        <item x="2583"/>
        <item x="321"/>
        <item x="2830"/>
        <item x="877"/>
        <item x="3958"/>
        <item x="1373"/>
        <item x="2292"/>
        <item x="2390"/>
        <item x="3401"/>
        <item x="563"/>
        <item x="3740"/>
        <item x="3256"/>
        <item x="2051"/>
        <item x="2653"/>
        <item x="2191"/>
        <item x="3267"/>
        <item x="2766"/>
        <item x="2187"/>
        <item x="3113"/>
        <item x="197"/>
        <item x="2796"/>
        <item x="2159"/>
        <item x="2717"/>
        <item x="1063"/>
        <item x="3290"/>
        <item x="1571"/>
        <item x="816"/>
        <item x="377"/>
        <item x="2080"/>
        <item x="3738"/>
        <item x="3262"/>
        <item x="1570"/>
        <item x="2411"/>
        <item x="3790"/>
        <item x="2297"/>
        <item x="3342"/>
        <item x="419"/>
        <item x="2067"/>
        <item x="1747"/>
        <item x="2713"/>
        <item x="213"/>
        <item x="680"/>
        <item x="1786"/>
        <item x="2931"/>
        <item x="3311"/>
        <item x="1706"/>
        <item x="2374"/>
        <item x="1210"/>
        <item x="1112"/>
        <item x="3254"/>
        <item x="2892"/>
        <item x="50"/>
        <item x="1984"/>
        <item x="3320"/>
        <item x="1961"/>
        <item x="2013"/>
        <item x="2326"/>
        <item x="2027"/>
        <item x="2167"/>
        <item x="1796"/>
        <item x="2539"/>
        <item x="2779"/>
        <item x="1268"/>
        <item x="1888"/>
        <item x="3937"/>
        <item x="2270"/>
        <item x="2516"/>
        <item x="2734"/>
        <item x="3725"/>
        <item x="872"/>
        <item x="1221"/>
        <item x="1326"/>
        <item x="302"/>
        <item x="2302"/>
        <item x="1099"/>
        <item x="1781"/>
        <item x="3858"/>
        <item x="1182"/>
        <item x="3362"/>
        <item x="2656"/>
        <item x="169"/>
        <item x="749"/>
        <item x="128"/>
        <item x="215"/>
        <item x="1487"/>
        <item x="1734"/>
        <item x="2961"/>
        <item x="2111"/>
        <item x="2720"/>
        <item x="2962"/>
        <item x="3055"/>
        <item x="620"/>
        <item x="3366"/>
        <item x="3572"/>
        <item x="1754"/>
        <item x="2756"/>
        <item x="1844"/>
        <item x="731"/>
        <item x="755"/>
        <item x="1975"/>
        <item x="1689"/>
        <item x="2462"/>
        <item x="3103"/>
        <item x="1242"/>
        <item x="3445"/>
        <item x="688"/>
        <item x="2750"/>
        <item x="760"/>
        <item x="2062"/>
        <item x="3054"/>
        <item x="1122"/>
        <item x="3705"/>
        <item x="3292"/>
        <item x="2704"/>
        <item x="3630"/>
        <item x="824"/>
        <item x="3271"/>
        <item x="2240"/>
        <item x="449"/>
        <item x="1369"/>
        <item x="2316"/>
        <item x="693"/>
        <item x="2705"/>
        <item x="1560"/>
        <item x="2082"/>
        <item x="2378"/>
        <item x="1716"/>
        <item x="782"/>
        <item x="2866"/>
        <item x="3945"/>
        <item x="245"/>
        <item x="1874"/>
        <item x="2465"/>
        <item x="516"/>
        <item x="411"/>
        <item x="3601"/>
        <item x="1329"/>
        <item x="368"/>
        <item x="2806"/>
        <item x="1167"/>
        <item x="2654"/>
        <item x="2335"/>
        <item x="454"/>
        <item x="1557"/>
        <item x="1451"/>
        <item x="600"/>
        <item x="2214"/>
        <item x="2149"/>
        <item x="3746"/>
        <item x="1075"/>
        <item x="1996"/>
        <item x="1222"/>
        <item x="2548"/>
        <item x="3714"/>
        <item x="2130"/>
        <item x="2494"/>
        <item x="3536"/>
        <item x="43"/>
        <item x="860"/>
        <item x="1127"/>
        <item x="2265"/>
        <item x="3587"/>
        <item x="686"/>
        <item x="3190"/>
        <item x="1539"/>
        <item x="3850"/>
        <item x="2475"/>
        <item x="2476"/>
        <item x="2820"/>
        <item x="604"/>
        <item x="3240"/>
        <item x="274"/>
        <item x="1589"/>
        <item x="11"/>
        <item x="160"/>
        <item x="1806"/>
        <item x="488"/>
        <item x="1896"/>
        <item x="3707"/>
        <item x="1602"/>
        <item x="2105"/>
        <item x="3680"/>
        <item x="2419"/>
        <item x="1639"/>
        <item x="2219"/>
        <item x="2408"/>
        <item x="3422"/>
        <item x="1446"/>
        <item x="2323"/>
        <item x="1163"/>
        <item x="1924"/>
        <item x="513"/>
        <item x="1000"/>
        <item x="1276"/>
        <item x="1038"/>
        <item x="1860"/>
        <item x="2902"/>
        <item x="864"/>
        <item x="1665"/>
        <item x="1100"/>
        <item x="770"/>
        <item x="2048"/>
        <item x="3780"/>
        <item x="585"/>
        <item x="2372"/>
        <item x="545"/>
        <item x="342"/>
        <item x="41"/>
        <item x="428"/>
        <item x="3940"/>
        <item x="2526"/>
        <item x="1028"/>
        <item x="3675"/>
        <item x="917"/>
        <item x="1622"/>
        <item x="2967"/>
        <item x="840"/>
        <item x="3811"/>
        <item x="3925"/>
        <item x="2631"/>
        <item x="1942"/>
        <item x="1241"/>
        <item x="932"/>
        <item x="1157"/>
        <item x="1196"/>
        <item x="1801"/>
        <item x="1430"/>
        <item x="1465"/>
        <item x="138"/>
        <item x="2205"/>
        <item x="632"/>
        <item x="2289"/>
        <item x="397"/>
        <item x="3081"/>
        <item x="1765"/>
        <item x="3066"/>
        <item x="3027"/>
        <item x="3614"/>
        <item x="475"/>
        <item x="1316"/>
        <item x="2783"/>
        <item x="3678"/>
        <item x="2861"/>
        <item x="2029"/>
        <item x="2576"/>
        <item x="3505"/>
        <item x="2677"/>
        <item x="1061"/>
        <item x="232"/>
        <item x="1066"/>
        <item x="885"/>
        <item x="875"/>
        <item x="1297"/>
        <item x="3868"/>
        <item x="898"/>
        <item x="759"/>
        <item x="542"/>
        <item x="1998"/>
        <item x="979"/>
        <item x="1433"/>
        <item x="2110"/>
        <item x="920"/>
        <item x="18"/>
        <item x="2845"/>
        <item x="2394"/>
        <item x="2735"/>
        <item x="1468"/>
        <item x="123"/>
        <item x="281"/>
        <item x="3165"/>
        <item x="487"/>
        <item x="2712"/>
        <item x="1812"/>
        <item x="3213"/>
        <item x="3949"/>
        <item x="1650"/>
        <item x="3062"/>
        <item x="2637"/>
        <item x="2636"/>
        <item x="996"/>
        <item x="1123"/>
        <item x="2601"/>
        <item x="1480"/>
        <item x="1484"/>
        <item x="3157"/>
        <item x="1743"/>
        <item x="1413"/>
        <item x="3133"/>
        <item x="3389"/>
        <item x="3886"/>
        <item x="3301"/>
        <item x="3444"/>
        <item x="3932"/>
        <item x="2597"/>
        <item x="2088"/>
        <item x="1338"/>
        <item x="623"/>
        <item x="2489"/>
        <item x="3014"/>
        <item x="911"/>
        <item x="2406"/>
        <item x="2626"/>
        <item x="477"/>
        <item x="608"/>
        <item x="3809"/>
        <item x="3105"/>
        <item x="1521"/>
        <item x="95"/>
        <item x="2521"/>
        <item x="3390"/>
        <item x="538"/>
        <item x="1690"/>
        <item x="2710"/>
        <item x="1596"/>
        <item x="1992"/>
        <item x="276"/>
        <item x="3187"/>
        <item x="3918"/>
        <item x="1009"/>
        <item x="1190"/>
        <item x="650"/>
        <item x="3252"/>
        <item x="2382"/>
        <item x="3451"/>
        <item x="1654"/>
        <item x="2975"/>
        <item x="2748"/>
        <item x="1774"/>
        <item x="2579"/>
        <item x="2841"/>
        <item x="1695"/>
        <item x="1118"/>
        <item x="3569"/>
        <item x="179"/>
        <item x="183"/>
        <item x="3834"/>
        <item x="744"/>
        <item x="2050"/>
        <item x="1913"/>
        <item x="3049"/>
        <item x="414"/>
        <item x="3177"/>
        <item x="2418"/>
        <item x="589"/>
        <item x="562"/>
        <item x="307"/>
        <item x="3846"/>
        <item x="2628"/>
        <item x="2554"/>
        <item x="271"/>
        <item x="2508"/>
        <item x="2616"/>
        <item x="590"/>
        <item x="3289"/>
        <item x="1080"/>
        <item x="867"/>
        <item x="116"/>
        <item x="3206"/>
        <item x="429"/>
        <item x="534"/>
        <item x="702"/>
        <item x="1414"/>
        <item x="2185"/>
        <item x="660"/>
        <item x="3409"/>
        <item x="3211"/>
        <item x="2847"/>
        <item x="3023"/>
        <item x="2665"/>
        <item x="438"/>
        <item x="2247"/>
        <item x="605"/>
        <item x="3354"/>
        <item x="3581"/>
        <item x="142"/>
        <item x="653"/>
        <item x="3397"/>
        <item x="995"/>
        <item x="2262"/>
        <item x="1445"/>
        <item x="2343"/>
        <item x="3437"/>
        <item x="2216"/>
        <item x="23"/>
        <item x="1455"/>
        <item x="3496"/>
        <item x="753"/>
        <item x="1365"/>
        <item x="2138"/>
        <item x="815"/>
        <item x="607"/>
        <item x="3250"/>
        <item x="3763"/>
        <item x="3565"/>
        <item x="1436"/>
        <item x="601"/>
        <item x="1318"/>
        <item x="3360"/>
        <item x="3200"/>
        <item x="741"/>
        <item x="1545"/>
        <item x="1823"/>
        <item x="1117"/>
        <item x="1488"/>
        <item x="1353"/>
        <item x="308"/>
        <item x="2941"/>
        <item x="1059"/>
        <item x="1134"/>
        <item x="385"/>
        <item x="1553"/>
        <item x="550"/>
        <item x="3944"/>
        <item x="1511"/>
        <item x="3962"/>
        <item x="163"/>
        <item x="1"/>
        <item x="1051"/>
        <item x="347"/>
        <item x="1471"/>
        <item x="218"/>
        <item x="3205"/>
        <item x="1299"/>
        <item x="376"/>
        <item x="220"/>
        <item x="786"/>
        <item x="1505"/>
        <item x="850"/>
        <item x="280"/>
        <item x="2046"/>
        <item x="3864"/>
        <item x="3759"/>
        <item x="265"/>
        <item x="2949"/>
        <item x="2019"/>
        <item x="2298"/>
        <item x="1237"/>
        <item x="1911"/>
        <item x="3051"/>
        <item x="1568"/>
        <item x="3331"/>
        <item x="2507"/>
        <item x="642"/>
        <item x="990"/>
        <item x="817"/>
        <item x="3121"/>
        <item x="127"/>
        <item x="2134"/>
        <item x="2096"/>
        <item x="2392"/>
        <item x="2657"/>
        <item x="619"/>
        <item x="2912"/>
        <item x="980"/>
        <item x="2605"/>
        <item x="3107"/>
        <item x="430"/>
        <item x="3871"/>
        <item x="3586"/>
        <item x="139"/>
        <item x="98"/>
        <item x="638"/>
        <item x="2158"/>
        <item x="246"/>
        <item x="1401"/>
        <item x="1479"/>
        <item x="3001"/>
        <item x="3260"/>
        <item x="2860"/>
        <item x="1701"/>
        <item x="3965"/>
        <item x="2667"/>
        <item x="1764"/>
        <item x="593"/>
        <item x="3207"/>
        <item x="3171"/>
        <item x="1875"/>
        <item x="1208"/>
        <item x="1664"/>
        <item x="3100"/>
        <item x="3376"/>
        <item x="2033"/>
        <item x="544"/>
        <item x="1615"/>
        <item x="1938"/>
        <item x="2196"/>
        <item x="1405"/>
        <item x="1119"/>
        <item x="3420"/>
        <item x="2427"/>
        <item x="922"/>
        <item x="3464"/>
        <item x="518"/>
        <item x="2607"/>
        <item x="16"/>
        <item x="407"/>
        <item x="2171"/>
        <item x="1843"/>
        <item x="3830"/>
        <item x="897"/>
        <item x="1726"/>
        <item x="2506"/>
        <item x="3492"/>
        <item x="2668"/>
        <item x="3810"/>
        <item x="2565"/>
        <item x="2825"/>
        <item x="874"/>
        <item x="924"/>
        <item x="267"/>
        <item x="3636"/>
        <item x="3069"/>
        <item x="2356"/>
        <item x="2683"/>
        <item x="3241"/>
        <item x="1794"/>
        <item x="3425"/>
        <item x="3333"/>
        <item x="3774"/>
        <item x="3511"/>
        <item x="3407"/>
        <item x="7"/>
        <item x="2018"/>
        <item x="3804"/>
        <item x="983"/>
        <item x="2294"/>
        <item x="1989"/>
        <item x="1674"/>
        <item x="522"/>
        <item x="161"/>
        <item x="1524"/>
        <item x="3546"/>
        <item x="2299"/>
        <item x="2744"/>
        <item x="890"/>
        <item x="412"/>
        <item x="3278"/>
        <item x="1950"/>
        <item x="762"/>
        <item x="1002"/>
        <item x="3567"/>
        <item x="3127"/>
        <item x="3238"/>
        <item x="667"/>
        <item x="198"/>
        <item x="2871"/>
        <item x="1599"/>
        <item x="1919"/>
        <item x="181"/>
        <item x="322"/>
        <item x="2603"/>
        <item x="3266"/>
        <item x="1349"/>
        <item x="399"/>
        <item x="2322"/>
        <item x="3245"/>
        <item x="3168"/>
        <item x="326"/>
        <item x="2672"/>
        <item x="963"/>
        <item x="1015"/>
        <item x="2420"/>
        <item x="3890"/>
        <item x="2947"/>
        <item x="304"/>
        <item x="3523"/>
        <item x="177"/>
        <item x="3169"/>
        <item x="1024"/>
        <item x="1802"/>
        <item x="1562"/>
        <item x="3448"/>
        <item x="456"/>
        <item x="1489"/>
        <item x="3690"/>
        <item x="3073"/>
        <item x="1065"/>
        <item x="1131"/>
        <item x="395"/>
        <item x="3700"/>
        <item x="2386"/>
        <item x="1295"/>
        <item x="3497"/>
        <item x="2059"/>
        <item x="2206"/>
        <item x="1702"/>
        <item x="807"/>
        <item x="2222"/>
        <item x="2369"/>
        <item x="416"/>
        <item x="3032"/>
        <item x="1649"/>
        <item x="1344"/>
        <item x="2755"/>
        <item x="1474"/>
        <item x="3483"/>
        <item x="870"/>
        <item x="2085"/>
        <item x="2347"/>
        <item x="1629"/>
        <item x="756"/>
        <item x="496"/>
        <item x="25"/>
        <item x="3736"/>
        <item x="3531"/>
        <item x="3519"/>
        <item x="2315"/>
        <item x="3620"/>
        <item x="3313"/>
        <item x="1852"/>
        <item x="1594"/>
        <item x="1646"/>
        <item x="1039"/>
        <item x="3246"/>
        <item x="3943"/>
        <item x="1054"/>
        <item x="3734"/>
        <item x="148"/>
        <item x="3651"/>
        <item x="1215"/>
        <item x="758"/>
        <item x="3126"/>
        <item x="704"/>
        <item x="1362"/>
        <item x="2217"/>
        <item x="490"/>
        <item x="2487"/>
        <item x="436"/>
        <item x="3792"/>
        <item x="3072"/>
        <item x="3927"/>
        <item x="3631"/>
        <item x="1155"/>
        <item x="1655"/>
        <item x="224"/>
        <item x="2788"/>
        <item x="2182"/>
        <item x="2279"/>
        <item x="2497"/>
        <item x="3749"/>
        <item x="2948"/>
        <item x="3239"/>
        <item x="1437"/>
        <item x="3795"/>
        <item x="3406"/>
        <item x="2083"/>
        <item x="1841"/>
        <item x="3657"/>
        <item x="132"/>
        <item x="2776"/>
        <item x="3832"/>
        <item x="2584"/>
        <item x="1321"/>
        <item x="663"/>
        <item x="1423"/>
        <item x="2688"/>
        <item x="2156"/>
        <item x="2798"/>
        <item x="3528"/>
        <item x="3183"/>
        <item x="340"/>
        <item x="1583"/>
        <item x="1603"/>
        <item x="512"/>
        <item x="3621"/>
        <item x="3490"/>
        <item x="2263"/>
        <item x="1733"/>
        <item x="3641"/>
        <item x="1684"/>
        <item x="1787"/>
        <item x="2432"/>
        <item x="2439"/>
        <item x="3654"/>
        <item x="978"/>
        <item x="3903"/>
        <item x="3801"/>
        <item x="3761"/>
        <item x="711"/>
        <item x="2376"/>
        <item x="3418"/>
        <item x="2528"/>
        <item x="1277"/>
        <item x="3589"/>
        <item x="721"/>
        <item x="2136"/>
        <item x="1120"/>
        <item x="3363"/>
        <item x="2749"/>
        <item x="1771"/>
        <item x="3498"/>
        <item x="792"/>
        <item x="337"/>
        <item x="2650"/>
        <item x="216"/>
        <item x="3852"/>
        <item x="2074"/>
        <item x="478"/>
        <item x="1814"/>
        <item x="3609"/>
        <item x="698"/>
        <item x="3595"/>
        <item x="2645"/>
        <item x="2586"/>
        <item x="204"/>
        <item x="3442"/>
        <item x="3298"/>
        <item x="1817"/>
        <item x="310"/>
        <item x="577"/>
        <item x="3668"/>
        <item x="3821"/>
        <item x="1946"/>
        <item x="137"/>
        <item x="2520"/>
        <item x="1333"/>
        <item x="2471"/>
        <item x="3823"/>
        <item x="691"/>
        <item x="2268"/>
        <item x="1235"/>
        <item x="1584"/>
        <item x="1046"/>
        <item x="2909"/>
        <item x="93"/>
        <item x="678"/>
        <item x="2632"/>
        <item x="3284"/>
        <item x="1943"/>
        <item x="284"/>
        <item x="3193"/>
        <item x="3462"/>
        <item x="3500"/>
        <item x="2472"/>
        <item x="1633"/>
        <item x="3143"/>
        <item x="2071"/>
        <item x="286"/>
        <item x="192"/>
        <item x="973"/>
        <item x="2760"/>
        <item x="418"/>
        <item x="1582"/>
        <item x="1859"/>
        <item x="2186"/>
        <item x="2023"/>
        <item x="1420"/>
        <item x="787"/>
        <item x="2119"/>
        <item x="3039"/>
        <item x="3063"/>
        <item x="2803"/>
        <item x="2276"/>
        <item x="1901"/>
        <item x="2258"/>
        <item x="535"/>
        <item x="2486"/>
        <item x="1350"/>
        <item x="3766"/>
        <item x="2761"/>
        <item x="2442"/>
        <item x="1456"/>
        <item x="442"/>
        <item x="2532"/>
        <item x="3874"/>
        <item x="1741"/>
        <item x="3378"/>
        <item x="2355"/>
        <item x="3698"/>
        <item x="3326"/>
        <item x="2578"/>
        <item x="3862"/>
        <item x="3799"/>
        <item x="252"/>
        <item x="3676"/>
        <item x="613"/>
        <item x="2958"/>
        <item x="1240"/>
        <item x="1662"/>
        <item x="3597"/>
        <item x="683"/>
        <item x="1498"/>
        <item x="532"/>
        <item x="543"/>
        <item x="2227"/>
        <item x="2040"/>
        <item x="700"/>
        <item x="2848"/>
        <item x="354"/>
        <item x="3534"/>
        <item x="1106"/>
        <item x="3348"/>
        <item x="1283"/>
        <item x="4"/>
        <item x="3159"/>
        <item x="374"/>
        <item x="3819"/>
        <item x="1165"/>
        <item x="1728"/>
        <item x="210"/>
        <item x="1346"/>
        <item x="3504"/>
        <item x="104"/>
        <item x="507"/>
        <item x="2907"/>
        <item x="1886"/>
        <item x="136"/>
        <item x="2851"/>
        <item x="3097"/>
        <item x="3513"/>
        <item x="1744"/>
        <item x="3470"/>
        <item x="1948"/>
        <item x="3142"/>
        <item x="1154"/>
        <item x="3196"/>
        <item x="174"/>
        <item x="933"/>
        <item x="3454"/>
        <item x="483"/>
        <item x="969"/>
        <item x="1738"/>
        <item x="1811"/>
        <item x="1042"/>
        <item x="3897"/>
        <item x="2036"/>
        <item x="3167"/>
        <item x="1713"/>
        <item x="1692"/>
        <item x="314"/>
        <item x="263"/>
        <item x="896"/>
        <item x="1310"/>
        <item x="1667"/>
        <item x="1189"/>
        <item x="3692"/>
        <item x="2175"/>
        <item x="3772"/>
        <item x="1025"/>
        <item x="3045"/>
        <item x="2714"/>
        <item x="3166"/>
        <item x="2724"/>
        <item x="2305"/>
        <item x="1005"/>
        <item x="2512"/>
        <item x="3516"/>
        <item x="1187"/>
        <item x="3847"/>
        <item x="3588"/>
        <item x="2340"/>
        <item x="3526"/>
        <item x="938"/>
        <item x="2638"/>
        <item x="48"/>
        <item x="1378"/>
        <item x="73"/>
        <item x="2002"/>
        <item x="1770"/>
        <item x="3625"/>
        <item x="1219"/>
        <item x="3178"/>
        <item x="3873"/>
        <item x="3898"/>
        <item x="588"/>
        <item x="3186"/>
        <item x="1252"/>
        <item x="2817"/>
        <item x="3865"/>
        <item x="616"/>
        <item x="3041"/>
        <item x="540"/>
        <item x="1194"/>
        <item x="768"/>
        <item x="1183"/>
        <item x="3640"/>
        <item x="2901"/>
        <item x="1893"/>
        <item x="2004"/>
        <item x="225"/>
        <item x="2809"/>
        <item x="1343"/>
        <item x="1121"/>
        <item x="1330"/>
        <item x="44"/>
        <item x="2659"/>
        <item x="2104"/>
        <item x="3953"/>
        <item x="3299"/>
        <item x="2580"/>
        <item x="3423"/>
        <item x="2610"/>
        <item x="1407"/>
        <item x="742"/>
        <item x="1807"/>
        <item x="2025"/>
        <item x="3"/>
        <item x="903"/>
        <item x="1327"/>
        <item x="2944"/>
        <item x="2339"/>
        <item x="2380"/>
        <item x="1552"/>
        <item x="2613"/>
        <item x="3503"/>
        <item x="2290"/>
        <item x="3840"/>
        <item x="706"/>
        <item x="1876"/>
        <item x="3065"/>
        <item x="1312"/>
        <item x="3310"/>
        <item x="2762"/>
        <item x="2198"/>
        <item x="373"/>
        <item x="2916"/>
        <item x="1797"/>
        <item x="2599"/>
        <item x="2430"/>
        <item x="2454"/>
        <item x="1404"/>
        <item x="1366"/>
        <item x="1018"/>
        <item x="610"/>
        <item x="1856"/>
        <item x="2625"/>
        <item x="1653"/>
        <item x="2747"/>
        <item x="1077"/>
        <item x="3233"/>
        <item x="231"/>
        <item x="260"/>
        <item x="203"/>
        <item x="2470"/>
        <item x="2824"/>
        <item x="2807"/>
        <item x="2840"/>
        <item x="1962"/>
        <item x="1105"/>
        <item x="3743"/>
        <item x="3735"/>
        <item x="1580"/>
        <item x="258"/>
        <item x="1409"/>
        <item x="1179"/>
        <item x="33"/>
        <item x="3204"/>
        <item x="3414"/>
        <item x="3151"/>
        <item x="3491"/>
        <item x="2533"/>
        <item x="895"/>
        <item x="357"/>
        <item x="1719"/>
        <item x="796"/>
        <item x="2447"/>
        <item x="3929"/>
        <item x="3265"/>
        <item x="2911"/>
        <item x="2026"/>
        <item x="266"/>
        <item x="3754"/>
        <item x="504"/>
        <item x="3261"/>
        <item x="1657"/>
        <item x="547"/>
        <item x="3745"/>
        <item x="2379"/>
        <item x="1652"/>
        <item x="2935"/>
        <item x="3004"/>
        <item x="3715"/>
        <item x="1427"/>
        <item x="3849"/>
        <item x="3387"/>
        <item x="3147"/>
        <item x="133"/>
        <item x="2126"/>
        <item x="1258"/>
        <item x="2587"/>
        <item x="972"/>
        <item x="3608"/>
        <item x="3203"/>
        <item x="2253"/>
        <item x="450"/>
        <item x="1792"/>
        <item x="1027"/>
        <item x="1977"/>
        <item x="3135"/>
        <item x="2899"/>
        <item x="3329"/>
        <item x="3192"/>
        <item x="3399"/>
        <item x="2301"/>
        <item x="2682"/>
        <item x="531"/>
        <item x="1370"/>
        <item x="3349"/>
        <item x="335"/>
        <item x="1500"/>
        <item x="3258"/>
        <item x="3460"/>
        <item x="176"/>
        <item x="2547"/>
        <item x="899"/>
        <item x="207"/>
        <item x="1512"/>
        <item x="208"/>
        <item x="3899"/>
        <item x="2666"/>
        <item x="1759"/>
        <item x="984"/>
        <item x="3544"/>
        <item x="614"/>
        <item x="3650"/>
        <item x="2649"/>
        <item x="346"/>
        <item x="3340"/>
        <item x="553"/>
        <item x="2832"/>
        <item x="1727"/>
        <item x="3090"/>
        <item x="2813"/>
        <item x="751"/>
        <item x="1481"/>
        <item x="598"/>
        <item x="2789"/>
        <item x="3243"/>
        <item x="3148"/>
        <item x="3575"/>
        <item x="3718"/>
        <item x="2604"/>
        <item x="1569"/>
        <item x="1848"/>
        <item x="249"/>
        <item x="1518"/>
        <item x="3894"/>
        <item x="3607"/>
        <item x="1523"/>
        <item x="651"/>
        <item x="1238"/>
        <item x="1200"/>
        <item x="3933"/>
        <item x="943"/>
        <item x="1510"/>
        <item x="2211"/>
        <item x="1915"/>
        <item x="3138"/>
        <item x="3826"/>
        <item x="413"/>
        <item x="2670"/>
        <item x="3068"/>
        <item x="2898"/>
        <item x="17"/>
        <item x="2231"/>
        <item x="2627"/>
        <item x="2896"/>
        <item x="2693"/>
        <item x="3074"/>
        <item x="3488"/>
        <item x="3629"/>
        <item x="219"/>
        <item x="916"/>
        <item x="3533"/>
        <item x="2619"/>
        <item x="757"/>
        <item x="1890"/>
        <item x="3887"/>
        <item x="3685"/>
        <item x="1951"/>
        <item x="3344"/>
        <item x="2633"/>
        <item x="3428"/>
        <item x="3404"/>
        <item x="557"/>
        <item x="2405"/>
        <item x="315"/>
        <item x="58"/>
        <item x="301"/>
        <item x="639"/>
        <item x="3280"/>
        <item x="2686"/>
        <item x="1292"/>
        <item x="460"/>
        <item x="3381"/>
        <item x="3716"/>
        <item x="1698"/>
        <item x="2287"/>
        <item x="87"/>
        <item x="3584"/>
        <item x="2651"/>
        <item x="3195"/>
        <item x="118"/>
        <item x="3691"/>
        <item x="79"/>
        <item x="3472"/>
        <item x="1379"/>
        <item x="3111"/>
        <item x="3108"/>
        <item x="1186"/>
        <item x="714"/>
        <item x="1151"/>
        <item x="3542"/>
        <item x="149"/>
        <item x="587"/>
        <item x="3694"/>
        <item x="2945"/>
        <item x="2741"/>
        <item x="1298"/>
        <item x="482"/>
        <item x="951"/>
        <item x="1645"/>
        <item x="272"/>
        <item x="3316"/>
        <item x="1766"/>
        <item x="145"/>
        <item x="2388"/>
        <item x="3959"/>
        <item x="1937"/>
        <item x="1356"/>
        <item x="1820"/>
        <item x="378"/>
        <item x="839"/>
        <item x="3703"/>
        <item x="3855"/>
        <item x="561"/>
        <item x="184"/>
        <item x="2906"/>
        <item x="3658"/>
        <item x="97"/>
        <item x="677"/>
        <item x="3438"/>
        <item x="474"/>
        <item x="0"/>
        <item x="1271"/>
        <item x="1084"/>
        <item x="1279"/>
        <item x="1957"/>
        <item x="1026"/>
        <item x="1722"/>
        <item x="559"/>
        <item x="3911"/>
        <item x="3501"/>
        <item x="2168"/>
        <item x="1125"/>
        <item x="856"/>
        <item x="3434"/>
        <item x="3563"/>
        <item x="2797"/>
        <item x="3585"/>
        <item x="417"/>
        <item x="806"/>
        <item x="3518"/>
        <item x="862"/>
        <item x="1590"/>
        <item x="1514"/>
        <item x="2453"/>
        <item x="1956"/>
        <item x="2675"/>
        <item x="3341"/>
        <item x="525"/>
        <item x="3031"/>
        <item x="800"/>
        <item x="820"/>
        <item x="1760"/>
        <item x="681"/>
        <item x="471"/>
        <item x="2351"/>
        <item x="1757"/>
        <item x="1565"/>
        <item x="3917"/>
        <item x="3521"/>
        <item x="2687"/>
        <item x="1491"/>
        <item x="2321"/>
        <item x="3435"/>
        <item x="212"/>
        <item x="328"/>
        <item x="3247"/>
        <item x="2370"/>
        <item x="2115"/>
        <item x="961"/>
        <item x="847"/>
        <item x="2647"/>
        <item x="1687"/>
        <item x="763"/>
        <item x="1223"/>
        <item x="747"/>
        <item x="2543"/>
        <item x="3403"/>
        <item x="1990"/>
        <item x="3393"/>
        <item x="3881"/>
        <item x="3853"/>
        <item x="3012"/>
        <item x="195"/>
        <item x="2284"/>
        <item x="2047"/>
        <item x="2517"/>
        <item x="2155"/>
        <item x="1160"/>
        <item x="2024"/>
        <item x="1871"/>
        <item x="832"/>
        <item x="2570"/>
        <item x="1528"/>
        <item x="2448"/>
        <item x="1150"/>
        <item x="2816"/>
        <item x="934"/>
        <item x="3352"/>
        <item x="1826"/>
        <item x="855"/>
        <item x="242"/>
        <item x="900"/>
        <item x="3377"/>
        <item x="1854"/>
        <item x="3638"/>
        <item x="2838"/>
        <item x="3884"/>
        <item x="2566"/>
        <item x="1132"/>
        <item x="2436"/>
        <item x="3510"/>
        <item x="1897"/>
        <item x="443"/>
        <item x="3914"/>
        <item x="2833"/>
        <item x="3395"/>
        <item x="2309"/>
        <item x="2108"/>
        <item x="1945"/>
        <item x="926"/>
        <item x="2122"/>
        <item x="1837"/>
        <item x="2123"/>
        <item x="273"/>
        <item x="2391"/>
        <item x="3309"/>
        <item x="656"/>
        <item x="2984"/>
        <item x="2918"/>
        <item x="637"/>
        <item x="1111"/>
        <item x="3036"/>
        <item x="2886"/>
        <item x="463"/>
        <item x="2361"/>
        <item x="42"/>
        <item x="1351"/>
        <item x="682"/>
        <item x="3134"/>
        <item x="1845"/>
        <item x="2842"/>
        <item x="2188"/>
        <item x="3954"/>
        <item x="120"/>
        <item x="3952"/>
        <item x="2072"/>
        <item x="3465"/>
        <item x="2178"/>
        <item x="151"/>
        <item x="410"/>
        <item x="3726"/>
        <item x="2699"/>
        <item x="164"/>
        <item x="2225"/>
        <item x="1862"/>
        <item x="3141"/>
        <item x="3702"/>
        <item x="3948"/>
        <item x="1448"/>
        <item x="2285"/>
        <item x="3296"/>
        <item x="2452"/>
        <item x="2495"/>
        <item x="445"/>
        <item x="1630"/>
        <item x="3530"/>
        <item x="3860"/>
        <item x="3006"/>
        <item x="1113"/>
        <item x="1673"/>
        <item x="3303"/>
        <item x="2278"/>
        <item x="1395"/>
        <item x="1394"/>
        <item x="1678"/>
        <item x="1970"/>
        <item x="3082"/>
        <item x="2767"/>
        <item x="2658"/>
        <item x="1332"/>
        <item x="1935"/>
        <item x="2463"/>
        <item x="1047"/>
        <item x="1795"/>
        <item x="323"/>
        <item x="2190"/>
        <item x="988"/>
        <item x="1079"/>
        <item x="108"/>
        <item x="3429"/>
        <item x="2822"/>
        <item x="1714"/>
        <item x="2384"/>
        <item x="1672"/>
        <item x="2987"/>
        <item x="3727"/>
        <item x="2785"/>
        <item x="2016"/>
        <item x="3383"/>
        <item x="2540"/>
        <item x="3619"/>
        <item x="1062"/>
        <item x="3215"/>
        <item x="944"/>
        <item x="3221"/>
        <item x="3659"/>
        <item x="1520"/>
        <item x="389"/>
        <item x="3480"/>
        <item x="1081"/>
        <item x="2504"/>
        <item x="828"/>
        <item x="61"/>
        <item x="3833"/>
        <item x="3477"/>
        <item x="2423"/>
        <item x="3814"/>
        <item x="1529"/>
        <item x="2938"/>
        <item x="1367"/>
        <item x="1363"/>
        <item x="3566"/>
        <item x="140"/>
        <item x="2954"/>
        <item x="2291"/>
        <item x="1202"/>
        <item x="2997"/>
        <item x="863"/>
        <item x="253"/>
        <item x="2458"/>
        <item x="921"/>
        <item x="2998"/>
        <item x="2034"/>
        <item x="1021"/>
        <item x="1980"/>
        <item x="3347"/>
        <item x="427"/>
        <item x="1865"/>
        <item x="343"/>
        <item x="2184"/>
        <item x="2639"/>
        <item x="1987"/>
        <item x="1636"/>
        <item x="1244"/>
        <item x="408"/>
        <item x="848"/>
        <item x="2951"/>
        <item x="1885"/>
        <item x="717"/>
        <item x="2685"/>
        <item x="3321"/>
        <item x="3494"/>
        <item x="251"/>
        <item x="2055"/>
        <item x="1040"/>
        <item x="2065"/>
        <item x="1903"/>
        <item x="3728"/>
        <item x="53"/>
        <item x="527"/>
        <item x="779"/>
        <item x="1825"/>
        <item x="2464"/>
        <item x="727"/>
        <item x="942"/>
        <item x="2226"/>
        <item x="2801"/>
        <item x="495"/>
        <item x="666"/>
        <item x="1159"/>
        <item x="336"/>
        <item x="1233"/>
        <item x="170"/>
        <item x="103"/>
        <item x="970"/>
        <item x="2522"/>
        <item x="1894"/>
        <item x="3114"/>
        <item x="2595"/>
        <item x="1632"/>
        <item x="3010"/>
        <item x="3139"/>
        <item x="1819"/>
        <item x="1232"/>
        <item x="85"/>
        <item x="1676"/>
        <item x="2674"/>
        <item x="662"/>
        <item x="3155"/>
        <item x="1176"/>
        <item x="1782"/>
        <item x="244"/>
        <item x="1307"/>
        <item x="2244"/>
        <item x="2957"/>
        <item x="1064"/>
        <item x="3120"/>
        <item x="523"/>
        <item x="836"/>
        <item x="2640"/>
        <item x="2769"/>
        <item x="2251"/>
        <item x="2891"/>
        <item x="3709"/>
        <item x="2864"/>
        <item x="3365"/>
        <item x="952"/>
        <item x="1472"/>
        <item x="1286"/>
        <item x="193"/>
        <item x="690"/>
        <item x="2163"/>
        <item x="2011"/>
        <item x="3024"/>
        <item x="3878"/>
        <item x="2581"/>
        <item x="2389"/>
        <item x="1382"/>
        <item x="976"/>
        <item x="3322"/>
        <item x="2889"/>
        <item x="1390"/>
        <item x="1736"/>
        <item x="1703"/>
        <item x="810"/>
        <item x="2550"/>
        <item x="1198"/>
        <item x="1788"/>
        <item x="2738"/>
        <item x="804"/>
        <item x="3123"/>
        <item x="2032"/>
        <item x="3022"/>
        <item x="530"/>
        <item x="3336"/>
        <item x="2708"/>
        <item x="801"/>
        <item x="2585"/>
        <item x="303"/>
        <item x="2763"/>
        <item x="3028"/>
        <item x="2250"/>
        <item x="1931"/>
        <item x="3695"/>
        <item x="2835"/>
        <item x="20"/>
        <item x="2680"/>
        <item x="3812"/>
        <item x="1342"/>
        <item x="2230"/>
        <item x="2143"/>
        <item x="2220"/>
        <item x="1574"/>
        <item x="3002"/>
        <item x="941"/>
        <item x="3275"/>
        <item x="3095"/>
        <item x="2341"/>
        <item x="3173"/>
        <item x="1110"/>
        <item x="574"/>
        <item x="2915"/>
        <item x="3087"/>
        <item x="575"/>
        <item x="426"/>
        <item x="912"/>
        <item x="1345"/>
        <item x="152"/>
        <item x="1269"/>
        <item x="3367"/>
        <item x="141"/>
        <item x="884"/>
        <item x="2181"/>
        <item x="1517"/>
        <item x="196"/>
        <item x="644"/>
        <item x="2403"/>
        <item x="2007"/>
        <item x="789"/>
        <item x="1142"/>
        <item x="3923"/>
        <item x="3902"/>
        <item x="1995"/>
        <item x="901"/>
        <item x="3158"/>
        <item x="3457"/>
        <item x="769"/>
        <item x="2346"/>
        <item x="3079"/>
        <item x="3003"/>
        <item x="3176"/>
        <item x="3926"/>
        <item x="2780"/>
        <item x="997"/>
        <item x="143"/>
        <item x="1029"/>
        <item x="2970"/>
        <item x="1023"/>
        <item x="2281"/>
        <item x="3844"/>
        <item x="521"/>
        <item x="1302"/>
        <item x="1712"/>
        <item x="3768"/>
        <item x="3624"/>
        <item x="2135"/>
        <item x="2882"/>
        <item x="1227"/>
        <item x="3721"/>
        <item x="1669"/>
        <item x="1001"/>
        <item x="255"/>
        <item x="2365"/>
        <item x="854"/>
        <item x="499"/>
        <item x="2192"/>
        <item x="2771"/>
        <item x="1135"/>
        <item x="2264"/>
        <item x="306"/>
        <item x="458"/>
        <item x="1291"/>
        <item x="109"/>
        <item x="842"/>
        <item x="1055"/>
        <item x="2395"/>
        <item x="3439"/>
        <item x="2373"/>
        <item x="2461"/>
        <item x="1466"/>
        <item x="3557"/>
        <item x="1432"/>
        <item x="3443"/>
        <item x="3758"/>
        <item x="1895"/>
        <item x="493"/>
        <item x="3538"/>
        <item x="3456"/>
        <item x="1914"/>
        <item x="1030"/>
        <item x="2689"/>
        <item x="446"/>
        <item x="268"/>
        <item x="2145"/>
        <item x="1116"/>
        <item x="1124"/>
        <item x="1973"/>
        <item x="3226"/>
        <item x="2930"/>
        <item x="1205"/>
        <item x="732"/>
        <item x="3771"/>
        <item x="2792"/>
        <item x="1490"/>
        <item x="1607"/>
        <item x="2883"/>
        <item x="2066"/>
        <item x="3184"/>
        <item x="3841"/>
        <item x="1320"/>
        <item x="1057"/>
        <item x="1447"/>
        <item x="40"/>
        <item x="3156"/>
        <item x="3056"/>
        <item x="546"/>
        <item x="3892"/>
        <item x="300"/>
        <item x="1640"/>
        <item x="75"/>
        <item x="1751"/>
        <item x="2743"/>
        <item x="715"/>
        <item x="2325"/>
        <item x="316"/>
        <item x="1920"/>
        <item x="1836"/>
        <item x="2872"/>
        <item x="1461"/>
        <item x="1686"/>
        <item x="2952"/>
        <item x="3752"/>
        <item x="948"/>
        <item x="3353"/>
        <item x="2568"/>
        <item x="676"/>
        <item x="484"/>
        <item x="3655"/>
        <item x="2669"/>
        <item x="1880"/>
        <item x="2328"/>
        <item x="1311"/>
        <item x="2868"/>
        <item x="2863"/>
        <item x="3257"/>
        <item x="2415"/>
        <item x="3334"/>
        <item x="506"/>
        <item x="1499"/>
        <item x="2590"/>
        <item x="2101"/>
        <item x="2348"/>
        <item x="1853"/>
        <item x="1923"/>
        <item x="2773"/>
        <item x="868"/>
        <item x="3733"/>
        <item x="3788"/>
        <item x="209"/>
        <item x="2751"/>
        <item x="2490"/>
        <item x="3449"/>
        <item x="3938"/>
        <item x="780"/>
        <item x="1974"/>
        <item x="1234"/>
        <item x="15"/>
        <item x="2170"/>
        <item x="3044"/>
        <item x="372"/>
        <item x="713"/>
        <item x="1921"/>
        <item x="1458"/>
        <item x="2438"/>
        <item x="3011"/>
        <item x="3787"/>
        <item x="3364"/>
        <item x="3756"/>
        <item x="3591"/>
        <item x="3293"/>
        <item x="2727"/>
        <item x="57"/>
        <item x="1927"/>
        <item x="3249"/>
        <item x="2152"/>
        <item x="1428"/>
        <item x="947"/>
        <item x="2514"/>
        <item x="3101"/>
        <item x="981"/>
        <item x="1932"/>
        <item x="1347"/>
        <item x="910"/>
        <item x="560"/>
        <item x="1577"/>
        <item x="3102"/>
        <item x="3560"/>
        <item x="987"/>
        <item x="1643"/>
        <item x="2859"/>
        <item x="1554"/>
        <item x="3110"/>
        <item x="3339"/>
        <item x="94"/>
        <item x="3561"/>
        <item x="967"/>
        <item x="3723"/>
        <item x="1212"/>
        <item x="1815"/>
        <item x="2913"/>
        <item x="2880"/>
        <item x="2745"/>
        <item x="1710"/>
        <item x="1546"/>
        <item x="1136"/>
        <item x="2818"/>
        <item x="2367"/>
        <item x="1226"/>
        <item x="185"/>
        <item x="2917"/>
        <item x="3392"/>
        <item x="2598"/>
        <item x="1670"/>
        <item x="1928"/>
        <item x="2118"/>
        <item x="1849"/>
        <item x="3236"/>
        <item x="3835"/>
        <item x="1999"/>
        <item x="1949"/>
        <item x="2671"/>
        <item x="2839"/>
        <item x="3411"/>
        <item x="3667"/>
        <item x="2166"/>
        <item x="3854"/>
        <item x="178"/>
        <item x="1476"/>
        <item x="3885"/>
        <item x="2758"/>
        <item x="568"/>
        <item x="3867"/>
        <item x="2296"/>
        <item x="1563"/>
        <item x="2345"/>
        <item x="3876"/>
        <item x="3330"/>
        <item x="1278"/>
        <item x="1604"/>
        <item x="2652"/>
        <item x="144"/>
        <item x="1034"/>
        <item x="3921"/>
        <item x="3803"/>
        <item x="3807"/>
        <item x="1197"/>
        <item x="508"/>
        <item x="3153"/>
        <item x="684"/>
        <item x="1681"/>
        <item x="3829"/>
        <item x="1863"/>
        <item x="1114"/>
        <item x="312"/>
        <item x="1464"/>
        <item x="2890"/>
        <item x="915"/>
        <item x="695"/>
        <item x="47"/>
        <item x="3670"/>
        <item x="3637"/>
        <item x="2431"/>
        <item x="229"/>
        <item x="1501"/>
        <item x="2706"/>
        <item x="2836"/>
        <item x="56"/>
        <item x="92"/>
        <item x="1660"/>
        <item x="2091"/>
        <item x="498"/>
        <item x="1588"/>
        <item x="813"/>
        <item x="3433"/>
        <item x="3720"/>
        <item x="2527"/>
        <item x="1531"/>
        <item x="664"/>
        <item x="2770"/>
        <item x="3895"/>
        <item x="3942"/>
        <item x="3210"/>
        <item x="1834"/>
        <item x="3346"/>
        <item x="2726"/>
        <item x="1900"/>
        <item x="3548"/>
        <item x="640"/>
        <item x="3067"/>
        <item x="2546"/>
        <item x="2908"/>
        <item x="2857"/>
        <item x="1746"/>
        <item x="190"/>
        <item x="1540"/>
        <item x="3345"/>
        <item x="3098"/>
        <item x="1282"/>
        <item x="1058"/>
        <item x="781"/>
        <item x="668"/>
        <item x="517"/>
        <item x="2853"/>
        <item x="448"/>
        <item x="3901"/>
        <item x="2031"/>
        <item x="2977"/>
        <item x="1575"/>
        <item x="1470"/>
        <item x="3532"/>
        <item x="2460"/>
        <item x="2606"/>
        <item x="345"/>
        <item x="783"/>
        <item x="2129"/>
        <item x="2107"/>
        <item x="630"/>
        <item x="3109"/>
        <item x="1847"/>
        <item x="2563"/>
        <item x="3199"/>
        <item x="2133"/>
        <item x="1991"/>
        <item x="735"/>
        <item x="1281"/>
        <item x="3408"/>
        <item x="1185"/>
        <item x="1460"/>
        <item x="2905"/>
        <item x="1195"/>
        <item x="1953"/>
        <item x="2956"/>
        <item x="2757"/>
        <item x="1438"/>
        <item x="835"/>
        <item x="3554"/>
        <item x="3469"/>
        <item x="2732"/>
        <item x="3034"/>
        <item x="1412"/>
        <item x="1855"/>
        <item x="919"/>
        <item x="999"/>
        <item x="157"/>
        <item x="3577"/>
        <item x="2043"/>
        <item x="2236"/>
        <item x="2928"/>
        <item x="3382"/>
        <item x="1579"/>
        <item x="1969"/>
        <item x="2856"/>
        <item x="2112"/>
        <item x="2210"/>
        <item x="1709"/>
        <item x="26"/>
        <item x="2450"/>
        <item x="1789"/>
        <item x="3770"/>
        <item x="1108"/>
        <item x="2684"/>
        <item x="3732"/>
        <item x="3515"/>
        <item x="548"/>
        <item x="883"/>
        <item x="3936"/>
        <item x="909"/>
        <item x="3961"/>
        <item x="649"/>
        <item x="2834"/>
        <item x="627"/>
        <item x="1452"/>
        <item x="3506"/>
        <item x="2491"/>
        <item x="350"/>
        <item x="1294"/>
        <item x="125"/>
        <item x="865"/>
        <item x="1372"/>
        <item x="1693"/>
        <item x="1439"/>
        <item x="2243"/>
        <item x="2742"/>
        <item x="3653"/>
        <item x="1126"/>
        <item x="1966"/>
        <item x="2286"/>
        <item x="3910"/>
        <item x="940"/>
        <item x="994"/>
        <item x="3117"/>
        <item x="3237"/>
        <item x="1564"/>
        <item x="2621"/>
        <item x="1861"/>
        <item x="812"/>
        <item x="1587"/>
        <item x="1475"/>
        <item x="712"/>
        <item x="2466"/>
        <item x="2976"/>
        <item x="2393"/>
        <item x="2925"/>
        <item x="3132"/>
        <item x="65"/>
        <item x="1217"/>
        <item x="1074"/>
        <item x="3941"/>
        <item x="1109"/>
        <item x="1086"/>
        <item x="1756"/>
        <item x="592"/>
        <item x="1963"/>
        <item x="31"/>
        <item x="1380"/>
        <item x="330"/>
        <item x="3555"/>
        <item x="384"/>
        <item x="733"/>
        <item x="2229"/>
        <item x="3162"/>
        <item x="3769"/>
        <item x="1922"/>
        <item x="2151"/>
        <item x="35"/>
        <item x="1717"/>
        <item x="1872"/>
        <item x="891"/>
        <item x="3558"/>
        <item x="2429"/>
        <item x="675"/>
        <item x="1393"/>
        <item x="956"/>
        <item x="3368"/>
        <item x="985"/>
        <item x="3964"/>
        <item x="3427"/>
        <item x="1745"/>
        <item x="1213"/>
        <item x="72"/>
        <item x="1535"/>
        <item x="536"/>
        <item x="583"/>
        <item x="2324"/>
        <item x="502"/>
        <item x="3332"/>
        <item x="2978"/>
        <item x="3764"/>
        <item x="2702"/>
        <item x="3688"/>
        <item x="3070"/>
        <item x="1591"/>
        <item x="3744"/>
        <item x="3643"/>
        <item x="3639"/>
        <item x="1715"/>
        <item x="1041"/>
        <item x="1752"/>
        <item x="3818"/>
        <item x="1869"/>
        <item x="2602"/>
        <item x="3384"/>
        <item x="45"/>
        <item x="466"/>
        <item x="1162"/>
        <item x="2897"/>
        <item x="2679"/>
        <item x="633"/>
        <item x="2703"/>
        <item x="2337"/>
        <item x="1315"/>
        <item x="2502"/>
        <item x="3150"/>
        <item x="37"/>
        <item x="1519"/>
        <item x="1091"/>
        <item x="3093"/>
        <item x="3053"/>
        <item x="1906"/>
        <item x="3711"/>
        <item x="1147"/>
        <item x="119"/>
        <item x="3681"/>
        <item x="1386"/>
        <item x="2821"/>
        <item x="3405"/>
        <item x="748"/>
        <item x="2999"/>
        <item x="809"/>
        <item x="10"/>
        <item x="1573"/>
        <item x="3889"/>
        <item x="1778"/>
        <item x="1069"/>
        <item x="1429"/>
        <item x="1675"/>
        <item x="648"/>
        <item x="264"/>
        <item x="447"/>
        <item x="3042"/>
        <item x="3713"/>
        <item x="2183"/>
        <item x="1748"/>
        <item x="2377"/>
        <item x="289"/>
        <item x="3863"/>
        <item x="2731"/>
        <item x="3379"/>
        <item x="349"/>
        <item x="2172"/>
        <item x="1605"/>
        <item x="2338"/>
        <item x="591"/>
        <item x="1549"/>
        <item x="2385"/>
        <item x="1955"/>
        <item x="2855"/>
        <item x="510"/>
        <item x="2858"/>
        <item x="1737"/>
        <item x="239"/>
        <item x="778"/>
        <item x="1881"/>
        <item x="1830"/>
        <item x="205"/>
        <item x="2445"/>
        <item x="2213"/>
        <item x="2336"/>
        <item x="1129"/>
        <item x="1537"/>
        <item x="2164"/>
        <item x="83"/>
        <item x="2056"/>
        <item x="808"/>
        <item x="68"/>
        <item x="1010"/>
        <item x="552"/>
        <item x="1360"/>
        <item x="1396"/>
        <item x="2221"/>
        <item x="3939"/>
        <item x="1777"/>
        <item x="194"/>
        <item x="2396"/>
        <item x="2920"/>
        <item x="2496"/>
        <item x="1964"/>
        <item x="946"/>
        <item x="830"/>
        <item x="2349"/>
        <item x="2017"/>
        <item x="2812"/>
        <item x="3476"/>
        <item x="1798"/>
        <item x="3088"/>
        <item x="2629"/>
        <item x="2075"/>
        <item x="3571"/>
        <item x="2884"/>
        <item x="22"/>
        <item x="3040"/>
        <item x="76"/>
        <item x="1978"/>
        <item x="3208"/>
        <item x="2451"/>
        <item x="2045"/>
        <item x="2875"/>
        <item x="1882"/>
        <item x="223"/>
        <item x="2333"/>
        <item x="2971"/>
        <item x="211"/>
        <item x="2815"/>
        <item x="2553"/>
        <item x="3706"/>
        <item x="2383"/>
        <item x="2381"/>
        <item x="2193"/>
        <item x="3784"/>
        <item x="2402"/>
        <item x="282"/>
        <item x="1083"/>
        <item x="28"/>
        <item x="3646"/>
        <item x="687"/>
        <item x="2814"/>
        <item x="571"/>
        <item x="669"/>
        <item x="2482"/>
        <item x="3484"/>
        <item x="1610"/>
        <item x="1036"/>
        <item x="1755"/>
        <item x="3627"/>
        <item x="3277"/>
        <item x="858"/>
        <item x="2084"/>
        <item x="2827"/>
        <item x="1566"/>
        <item x="88"/>
        <item x="1050"/>
        <item x="2959"/>
        <item x="2574"/>
        <item x="2655"/>
        <item x="360"/>
        <item x="3669"/>
        <item x="2474"/>
        <item x="826"/>
        <item x="764"/>
        <item x="3590"/>
        <item x="2117"/>
        <item x="3152"/>
        <item x="2121"/>
        <item x="2331"/>
        <item x="66"/>
        <item x="1328"/>
        <item x="674"/>
        <item x="2746"/>
        <item x="86"/>
        <item x="1170"/>
        <item x="1144"/>
        <item x="1019"/>
        <item x="2128"/>
        <item x="2953"/>
        <item x="2609"/>
        <item x="2994"/>
        <item x="2162"/>
        <item x="1933"/>
        <item x="1264"/>
        <item x="2536"/>
        <item x="2237"/>
        <item x="2643"/>
        <item x="1076"/>
        <item x="939"/>
        <item x="1377"/>
        <item x="2398"/>
        <item x="1138"/>
        <item x="3337"/>
        <item x="1763"/>
        <item x="3058"/>
        <item x="3928"/>
        <item x="387"/>
        <item x="2865"/>
        <item x="845"/>
        <item x="1613"/>
        <item x="1153"/>
        <item x="2692"/>
        <item x="3426"/>
        <item x="723"/>
        <item x="2662"/>
        <item x="2473"/>
        <item x="701"/>
        <item x="69"/>
        <item x="3485"/>
        <item x="1609"/>
        <item x="622"/>
        <item x="2695"/>
        <item x="3603"/>
        <item x="1068"/>
        <item x="797"/>
        <item x="3035"/>
        <item x="794"/>
        <item x="3219"/>
        <item x="722"/>
        <item x="2001"/>
        <item x="3248"/>
        <item x="3061"/>
        <item x="3306"/>
        <item x="2697"/>
        <item x="2661"/>
        <item x="3612"/>
        <item x="3268"/>
        <item x="3628"/>
        <item x="1816"/>
        <item x="1392"/>
        <item x="2736"/>
        <item x="2312"/>
        <item x="2498"/>
        <item x="1306"/>
        <item x="3856"/>
        <item x="1340"/>
        <item x="2387"/>
        <item x="2444"/>
        <item x="3559"/>
        <item x="2359"/>
        <item x="1357"/>
        <item x="2509"/>
        <item x="2410"/>
        <item x="1515"/>
        <item x="423"/>
        <item x="1408"/>
        <item x="1287"/>
        <item x="3029"/>
        <item x="2991"/>
        <item x="1983"/>
        <item x="1494"/>
        <item x="2426"/>
        <item x="1336"/>
        <item x="3791"/>
        <item x="925"/>
        <item x="261"/>
        <item x="2588"/>
        <item x="918"/>
        <item x="2622"/>
        <item x="3338"/>
        <item x="1887"/>
        <item x="2673"/>
        <item x="1089"/>
        <item x="3701"/>
        <item x="2592"/>
        <item x="2428"/>
        <item x="1936"/>
        <item x="3663"/>
        <item x="2784"/>
        <item x="2484"/>
        <item x="3828"/>
        <item x="3916"/>
        <item x="2617"/>
        <item x="3281"/>
        <item x="3436"/>
        <item x="1822"/>
        <item x="129"/>
        <item x="2594"/>
        <item x="3380"/>
        <item x="579"/>
        <item x="1229"/>
        <item x="2479"/>
        <item x="597"/>
        <item x="1364"/>
        <item x="3446"/>
        <item x="1832"/>
        <item x="960"/>
        <item x="1682"/>
        <item x="1152"/>
        <item x="556"/>
        <item x="3263"/>
        <item x="852"/>
        <item x="130"/>
        <item x="1096"/>
        <item x="3896"/>
        <item x="1148"/>
        <item x="262"/>
        <item x="3576"/>
        <item x="1293"/>
        <item x="2480"/>
        <item x="2353"/>
        <item x="1400"/>
        <item x="1668"/>
        <item x="635"/>
        <item x="36"/>
        <item x="2069"/>
        <item x="333"/>
        <item x="3223"/>
        <item x="831"/>
        <item x="2968"/>
        <item x="3845"/>
        <item x="425"/>
        <item x="2874"/>
        <item x="2511"/>
        <item x="1625"/>
        <item x="3119"/>
        <item x="2063"/>
        <item x="1457"/>
        <item x="3782"/>
        <item x="3552"/>
        <item x="2819"/>
        <item x="2233"/>
        <item x="131"/>
        <item x="819"/>
        <item x="1758"/>
        <item x="1013"/>
        <item x="3757"/>
        <item x="285"/>
        <item x="1502"/>
        <item x="250"/>
        <item x="725"/>
        <item x="2256"/>
        <item x="2878"/>
        <item x="2709"/>
        <item x="1972"/>
        <item x="3662"/>
        <item x="1651"/>
        <item x="3879"/>
        <item x="481"/>
        <item x="1561"/>
        <item x="1891"/>
        <item x="3551"/>
        <item x="3478"/>
        <item x="2277"/>
        <item x="3730"/>
        <item x="889"/>
        <item x="3486"/>
        <item x="3529"/>
        <item x="1191"/>
        <item x="1723"/>
        <item x="3202"/>
        <item x="2887"/>
        <item x="3161"/>
        <item x="724"/>
        <item x="2664"/>
        <item x="409"/>
        <item x="2413"/>
        <item x="2303"/>
        <item x="3356"/>
        <item x="1485"/>
        <item x="692"/>
        <item x="3839"/>
        <item x="2995"/>
        <item x="241"/>
        <item x="1324"/>
        <item x="734"/>
        <item x="2157"/>
        <item x="247"/>
        <item x="1284"/>
        <item x="1979"/>
        <item x="298"/>
        <item x="720"/>
        <item x="3717"/>
        <item x="878"/>
        <item x="3967"/>
        <item x="189"/>
        <item x="929"/>
        <item x="1203"/>
        <item x="371"/>
        <item x="2612"/>
        <item x="2519"/>
        <item x="1688"/>
        <item x="626"/>
        <item x="3693"/>
        <item x="3466"/>
        <item x="1270"/>
        <item x="3431"/>
        <item x="1623"/>
        <item x="3217"/>
        <item x="486"/>
        <item x="2794"/>
        <item x="67"/>
        <item x="3013"/>
        <item x="1087"/>
        <item x="3000"/>
        <item x="1388"/>
        <item x="2443"/>
        <item x="1857"/>
        <item x="236"/>
        <item x="2922"/>
        <item x="888"/>
        <item x="1824"/>
        <item x="1835"/>
        <item x="825"/>
        <item x="3224"/>
        <item x="2478"/>
        <item x="2203"/>
        <item x="3305"/>
        <item x="1072"/>
        <item x="611"/>
        <item x="2877"/>
        <item x="171"/>
        <item x="1450"/>
        <item x="1031"/>
        <item x="1352"/>
        <item x="3888"/>
        <item x="2199"/>
        <item x="3747"/>
        <item x="3825"/>
        <item x="1851"/>
        <item x="1556"/>
        <item x="1768"/>
        <item x="2618"/>
        <item x="1325"/>
        <item x="2368"/>
        <item x="1864"/>
        <item x="3708"/>
        <item x="3907"/>
        <item x="3794"/>
        <item x="2469"/>
        <item x="2364"/>
        <item x="1769"/>
        <item x="1115"/>
        <item x="1275"/>
        <item x="2030"/>
        <item x="324"/>
        <item x="3796"/>
        <item x="1635"/>
        <item x="1254"/>
        <item x="2981"/>
        <item x="2485"/>
        <item x="745"/>
        <item x="294"/>
        <item x="275"/>
        <item x="1207"/>
        <item x="3789"/>
        <item x="1730"/>
        <item x="2009"/>
        <item x="1098"/>
        <item x="1877"/>
        <item x="2634"/>
        <item x="3805"/>
        <item x="3869"/>
        <item x="1361"/>
        <item x="931"/>
        <item x="1790"/>
        <item x="51"/>
        <item x="1339"/>
        <item x="3838"/>
        <item x="2242"/>
        <item x="1850"/>
        <item x="2057"/>
        <item x="3441"/>
        <item x="434"/>
        <item x="1611"/>
        <item x="90"/>
        <item x="3455"/>
        <item x="464"/>
        <item x="2248"/>
        <item x="1337"/>
        <item x="1892"/>
        <item x="14"/>
        <item x="1216"/>
        <item x="2718"/>
        <item x="2154"/>
        <item x="859"/>
        <item x="634"/>
        <item x="3077"/>
        <item x="3785"/>
        <item x="3765"/>
        <item x="358"/>
        <item x="3931"/>
        <item x="3371"/>
        <item x="3579"/>
        <item x="2943"/>
        <item x="355"/>
        <item x="1265"/>
        <item x="567"/>
        <item x="670"/>
        <item x="283"/>
        <item x="827"/>
        <item x="3934"/>
        <item x="3751"/>
        <item x="383"/>
        <item x="2200"/>
        <item x="2538"/>
        <item x="1572"/>
        <item x="2676"/>
        <item x="3160"/>
        <item x="1303"/>
        <item x="2893"/>
        <item x="3188"/>
        <item x="3358"/>
        <item x="2224"/>
        <item x="2894"/>
        <item x="2366"/>
        <item x="24"/>
        <item x="3660"/>
        <item x="55"/>
        <item x="1137"/>
        <item x="3417"/>
        <item x="3317"/>
        <item x="59"/>
        <item x="2334"/>
        <item x="2728"/>
        <item x="3553"/>
        <item x="710"/>
        <item x="966"/>
        <item x="3623"/>
        <item x="1986"/>
        <item x="1567"/>
        <item x="1542"/>
        <item x="2648"/>
        <item x="1637"/>
        <item x="200"/>
        <item x="2772"/>
        <item x="114"/>
        <item x="3797"/>
        <item x="2499"/>
        <item x="2120"/>
        <item x="2678"/>
        <item x="278"/>
        <item x="2545"/>
        <item x="3315"/>
        <item x="2076"/>
        <item x="3677"/>
        <item x="729"/>
        <item x="3824"/>
        <item x="381"/>
        <item x="2965"/>
        <item x="1424"/>
        <item x="3274"/>
        <item x="3661"/>
        <item x="2037"/>
        <item x="154"/>
        <item x="1538"/>
        <item x="3913"/>
        <item x="968"/>
        <item x="655"/>
        <item x="1422"/>
        <item x="3350"/>
        <item x="3696"/>
        <item x="930"/>
        <item x="89"/>
        <item x="1417"/>
        <item x="3665"/>
        <item x="3539"/>
        <item x="1858"/>
        <item x="3568"/>
        <item x="3699"/>
        <item x="1331"/>
        <item x="1214"/>
        <item x="3359"/>
        <item x="1067"/>
        <item x="2914"/>
        <item x="3412"/>
        <item x="2246"/>
        <item x="599"/>
        <item x="772"/>
        <item x="2608"/>
        <item x="1220"/>
        <item x="641"/>
        <item x="1541"/>
        <item x="1958"/>
        <item x="2765"/>
        <item x="3616"/>
        <item x="726"/>
        <item x="3920"/>
        <item x="1952"/>
        <item x="3170"/>
        <item x="2259"/>
        <item x="3149"/>
        <item x="2867"/>
        <item x="2690"/>
        <item x="2437"/>
        <item x="962"/>
        <item x="386"/>
        <item x="1173"/>
        <item x="3648"/>
        <item x="2854"/>
        <item x="505"/>
        <item x="705"/>
        <item x="84"/>
        <item x="3724"/>
        <item x="1899"/>
        <item x="771"/>
        <item x="2371"/>
        <item x="3008"/>
        <item x="645"/>
        <item x="392"/>
        <item x="1608"/>
        <item x="3622"/>
        <item x="2804"/>
        <item x="2194"/>
        <item x="1317"/>
        <item x="2737"/>
        <item x="80"/>
        <item x="228"/>
        <item x="1960"/>
        <item x="904"/>
        <item x="2555"/>
        <item x="524"/>
        <item x="3848"/>
        <item x="2310"/>
        <item x="1641"/>
        <item x="791"/>
        <item x="3136"/>
        <item x="1248"/>
        <item x="1997"/>
        <item x="2308"/>
        <item x="444"/>
        <item x="1459"/>
        <item x="3025"/>
        <item x="1305"/>
        <item x="3753"/>
        <item x="2132"/>
        <item x="3312"/>
        <item x="766"/>
        <item x="737"/>
        <item x="1139"/>
        <item x="1704"/>
        <item x="319"/>
        <item x="1618"/>
        <item x="558"/>
        <item x="2759"/>
        <item x="3870"/>
        <item x="1909"/>
        <item x="1907"/>
        <item x="2694"/>
        <item x="1218"/>
        <item x="1453"/>
        <item x="3175"/>
        <item x="1359"/>
        <item x="277"/>
        <item x="1358"/>
        <item x="829"/>
        <item x="1918"/>
        <item x="2421"/>
        <item x="1805"/>
        <item x="3783"/>
        <item x="3080"/>
        <item x="2409"/>
        <item x="2114"/>
        <item x="2090"/>
        <item x="514"/>
        <item x="12"/>
        <item x="3198"/>
        <item x="3777"/>
        <item x="2174"/>
        <item x="1677"/>
        <item x="439"/>
        <item x="2950"/>
        <item x="679"/>
        <item x="1128"/>
        <item x="580"/>
        <item x="3514"/>
        <item x="3800"/>
        <item x="992"/>
        <item x="1103"/>
        <item x="3140"/>
        <item x="1644"/>
        <item x="2611"/>
        <item x="2955"/>
        <item x="290"/>
        <item x="492"/>
        <item x="2293"/>
        <item x="3283"/>
        <item x="3255"/>
        <item x="3015"/>
        <item x="453"/>
        <item x="935"/>
        <item x="2787"/>
        <item x="2569"/>
        <item x="3900"/>
        <item x="38"/>
        <item x="1994"/>
        <item x="1403"/>
        <item x="1697"/>
        <item x="240"/>
        <item x="1530"/>
        <item x="2615"/>
        <item x="3048"/>
        <item x="3228"/>
        <item x="2319"/>
        <item x="3416"/>
        <item x="743"/>
        <item x="2201"/>
        <item x="394"/>
        <item x="989"/>
        <item x="612"/>
        <item x="853"/>
        <item x="993"/>
        <item x="533"/>
        <item x="1467"/>
        <item x="3644"/>
        <item x="182"/>
        <item x="1014"/>
        <item x="468"/>
        <item x="3509"/>
        <item x="1944"/>
        <item x="452"/>
        <item x="2990"/>
        <item x="3647"/>
        <item x="1694"/>
        <item x="2241"/>
        <item x="1905"/>
        <item x="2375"/>
        <item x="2577"/>
        <item x="2261"/>
        <item x="1085"/>
        <item x="1740"/>
        <item x="398"/>
        <item x="1586"/>
        <item x="2102"/>
        <item x="2204"/>
        <item x="1071"/>
        <item x="1070"/>
        <item x="3599"/>
        <item x="1525"/>
        <item x="1648"/>
        <item x="3163"/>
        <item x="2900"/>
        <item x="356"/>
        <item x="1334"/>
        <item x="849"/>
        <item x="1178"/>
        <item x="3816"/>
        <item x="2921"/>
        <item x="2086"/>
        <item x="2147"/>
        <item x="2137"/>
        <item x="3487"/>
        <item x="2559"/>
        <item x="3410"/>
        <item x="320"/>
        <item x="3324"/>
        <item x="2357"/>
        <item x="2095"/>
        <item x="906"/>
        <item x="3633"/>
        <item x="234"/>
        <item x="1993"/>
        <item x="785"/>
        <item x="180"/>
        <item x="1526"/>
        <item x="576"/>
        <item x="2417"/>
        <item x="3611"/>
        <item x="3125"/>
        <item x="3712"/>
        <item x="1493"/>
        <item x="1319"/>
        <item x="3564"/>
        <item x="1102"/>
        <item x="798"/>
        <item x="746"/>
        <item x="823"/>
        <item x="2663"/>
        <item x="2630"/>
        <item x="1078"/>
        <item x="775"/>
        <item x="3883"/>
        <item x="2936"/>
        <item x="2441"/>
        <item x="1256"/>
        <item x="1642"/>
        <item x="1048"/>
        <item x="459"/>
        <item x="1585"/>
        <item x="716"/>
        <item x="3026"/>
        <item x="3091"/>
        <item x="3244"/>
        <item x="2799"/>
        <item x="1260"/>
        <item x="3778"/>
        <item x="3092"/>
        <item x="784"/>
        <item x="564"/>
        <item x="405"/>
        <item x="367"/>
        <item x="914"/>
        <item x="2940"/>
        <item x="172"/>
        <item x="2923"/>
        <item x="1035"/>
        <item x="424"/>
        <item x="2239"/>
        <item x="2973"/>
        <item x="3817"/>
        <item x="3325"/>
        <item x="199"/>
        <item x="3201"/>
        <item x="1638"/>
        <item x="1779"/>
        <item x="621"/>
        <item x="1724"/>
        <item x="718"/>
        <item x="873"/>
        <item x="1631"/>
        <item x="309"/>
        <item x="2000"/>
        <item x="2723"/>
        <item x="2425"/>
        <item x="2895"/>
        <item x="2269"/>
        <item x="1073"/>
        <item x="2969"/>
        <item x="1783"/>
        <item x="2829"/>
        <item x="1251"/>
        <item x="2515"/>
        <item x="74"/>
        <item x="551"/>
        <item x="631"/>
        <item x="2039"/>
        <item x="422"/>
        <item x="3370"/>
        <item x="341"/>
        <item x="2440"/>
        <item x="2879"/>
        <item x="2560"/>
        <item x="3083"/>
        <item x="3179"/>
        <item x="2283"/>
        <item x="3071"/>
        <item x="520"/>
        <item x="609"/>
        <item x="3398"/>
        <item x="955"/>
        <item x="351"/>
        <item x="39"/>
        <item x="2407"/>
        <item x="3482"/>
        <item x="3272"/>
        <item x="1833"/>
        <item x="1699"/>
        <item x="105"/>
        <item x="595"/>
        <item x="2455"/>
        <item x="2313"/>
        <item x="165"/>
        <item x="2729"/>
        <item x="1507"/>
        <item x="2843"/>
        <item x="3684"/>
        <item x="3304"/>
        <item x="1228"/>
        <item x="1679"/>
        <item x="708"/>
        <item x="1551"/>
        <item x="1199"/>
        <item x="570"/>
        <item x="879"/>
        <item x="975"/>
        <item x="2127"/>
        <item x="3288"/>
        <item x="2730"/>
        <item x="110"/>
        <item x="2052"/>
        <item x="1661"/>
        <item x="719"/>
        <item x="1374"/>
        <item x="694"/>
        <item x="2591"/>
        <item x="659"/>
        <item x="2575"/>
        <item x="740"/>
        <item x="1267"/>
        <item x="1947"/>
        <item x="2719"/>
        <item x="2700"/>
        <item x="602"/>
        <item x="503"/>
        <item x="3906"/>
        <item x="833"/>
        <item x="2352"/>
        <item x="3463"/>
        <item x="2273"/>
        <item x="2267"/>
        <item x="2161"/>
        <item x="3924"/>
        <item x="153"/>
        <item x="1663"/>
        <item x="1104"/>
        <item x="1624"/>
        <item x="2070"/>
        <item x="1300"/>
        <item x="1967"/>
        <item x="3908"/>
        <item x="3018"/>
        <item x="363"/>
        <item x="3481"/>
        <item x="1749"/>
        <item x="1592"/>
        <item x="1707"/>
        <item x="256"/>
        <item x="331"/>
        <item x="1022"/>
        <item x="2342"/>
        <item x="2573"/>
        <item x="1821"/>
        <item x="3016"/>
        <item x="3212"/>
        <item x="3827"/>
        <item x="777"/>
        <item x="168"/>
        <item x="243"/>
        <item x="2561"/>
        <item x="473"/>
        <item x="2531"/>
        <item x="1548"/>
        <item x="1509"/>
        <item x="1419"/>
        <item x="2596"/>
        <item x="3502"/>
        <item x="3118"/>
        <item x="2404"/>
        <item x="2541"/>
        <item x="1628"/>
        <item x="2401"/>
        <item x="1274"/>
        <item x="1397"/>
        <item x="1263"/>
        <item x="2754"/>
        <item x="2644"/>
        <item x="2996"/>
        <item x="1444"/>
        <item x="63"/>
        <item x="1508"/>
        <item x="433"/>
        <item x="115"/>
        <item x="3831"/>
        <item x="936"/>
        <item x="2927"/>
        <item x="81"/>
        <item x="2257"/>
        <item x="2982"/>
        <item x="2805"/>
        <item x="3632"/>
        <item x="2753"/>
        <item x="905"/>
        <item x="1904"/>
        <item x="1634"/>
        <item x="3775"/>
        <item x="1304"/>
        <item x="1477"/>
        <item x="2275"/>
        <item x="2295"/>
        <item x="19"/>
        <item x="334"/>
        <item x="793"/>
        <item x="3495"/>
        <item x="2399"/>
        <item x="6"/>
        <item x="1425"/>
        <item x="689"/>
        <item x="406"/>
        <item x="1929"/>
        <item x="3300"/>
        <item x="846"/>
        <item x="754"/>
        <item x="3704"/>
        <item x="2087"/>
        <item x="1691"/>
        <item x="2089"/>
        <item x="1898"/>
        <item x="388"/>
        <item x="2116"/>
        <item x="1775"/>
        <item x="866"/>
        <item x="3617"/>
        <item x="2014"/>
        <item x="646"/>
        <item x="3375"/>
        <item x="2946"/>
        <item x="685"/>
        <item x="457"/>
        <item x="1371"/>
        <item x="2774"/>
        <item x="1253"/>
        <item x="1130"/>
        <item x="1647"/>
        <item x="3955"/>
        <item x="2939"/>
        <item x="1762"/>
        <item x="1731"/>
        <item x="2500"/>
        <item x="1866"/>
        <item x="1262"/>
        <item x="3508"/>
        <item x="699"/>
        <item x="3043"/>
        <item x="2173"/>
        <item x="3396"/>
        <item x="2028"/>
        <item x="27"/>
        <item x="3843"/>
        <item x="2109"/>
        <item x="3351"/>
        <item x="2983"/>
        <item x="1544"/>
        <item x="3776"/>
        <item x="2810"/>
        <item x="1045"/>
        <item x="3461"/>
        <item x="3935"/>
        <item x="1095"/>
        <item x="661"/>
        <item x="773"/>
        <item x="2919"/>
        <item x="2005"/>
        <item x="3697"/>
        <item x="2620"/>
        <item x="2691"/>
        <item x="121"/>
        <item x="2852"/>
        <item x="1177"/>
        <item x="3875"/>
        <item x="1088"/>
        <item x="2942"/>
        <item x="1513"/>
        <item x="2850"/>
        <item x="3218"/>
        <item x="2696"/>
        <item x="1959"/>
        <item x="1093"/>
        <item x="615"/>
        <item x="1838"/>
        <item x="3154"/>
        <item x="2010"/>
        <item x="3229"/>
        <item x="1387"/>
        <item x="1780"/>
        <item x="3904"/>
        <item x="2623"/>
        <item x="923"/>
        <item x="1965"/>
        <item x="1808"/>
        <item x="1056"/>
        <item x="29"/>
        <item x="3963"/>
        <item x="113"/>
        <item x="3089"/>
        <item x="2525"/>
        <item x="2934"/>
        <item x="329"/>
        <item x="2764"/>
        <item x="3458"/>
        <item x="1082"/>
        <item x="2165"/>
        <item x="3145"/>
        <item x="3543"/>
        <item x="2218"/>
        <item x="3649"/>
        <item x="156"/>
        <item x="3270"/>
        <item x="96"/>
        <item x="1626"/>
        <item x="2986"/>
        <item x="799"/>
        <item x="1211"/>
        <item x="1236"/>
        <item x="2752"/>
        <item x="5"/>
        <item x="3059"/>
        <item x="297"/>
        <item x="173"/>
        <item x="2358"/>
        <item x="2232"/>
        <item x="1884"/>
        <item x="3966"/>
        <item x="1732"/>
        <item x="3664"/>
        <item x="586"/>
        <item x="709"/>
        <item x="1720"/>
        <item x="1940"/>
        <item x="2481"/>
        <item x="1441"/>
        <item x="111"/>
        <item x="441"/>
        <item x="3231"/>
        <item x="366"/>
        <item x="21"/>
        <item x="3146"/>
        <item x="1020"/>
        <item x="2307"/>
        <item x="673"/>
        <item x="857"/>
        <item x="3452"/>
        <item x="49"/>
        <item x="3234"/>
        <item x="537"/>
        <item x="2535"/>
        <item x="1883"/>
        <item x="3682"/>
        <item x="102"/>
        <item x="1912"/>
        <item x="2044"/>
        <item x="1550"/>
        <item x="1204"/>
        <item x="959"/>
        <item x="2972"/>
        <item x="894"/>
        <item x="977"/>
        <item x="227"/>
        <item x="3893"/>
        <item x="2681"/>
        <item x="3225"/>
        <item x="462"/>
        <item x="46"/>
        <item x="3115"/>
        <item x="2435"/>
        <item x="3866"/>
        <item x="1052"/>
        <item x="1097"/>
        <item x="3767"/>
        <item x="953"/>
        <item x="572"/>
        <item x="2542"/>
        <item x="2350"/>
        <item x="1879"/>
        <item x="3273"/>
        <item x="2888"/>
        <item x="3078"/>
        <item x="1250"/>
        <item x="1705"/>
        <item x="2582"/>
        <item x="3574"/>
        <item x="1581"/>
        <item x="235"/>
        <item x="3741"/>
        <item x="2778"/>
        <item x="158"/>
        <item x="945"/>
        <item x="3144"/>
        <item x="928"/>
        <item x="305"/>
        <item x="1971"/>
        <item x="135"/>
        <item x="2456"/>
        <item x="1827"/>
        <item x="279"/>
        <item x="871"/>
        <item x="1415"/>
        <item x="643"/>
        <item x="3282"/>
        <item x="3030"/>
        <item x="1323"/>
        <item x="369"/>
        <item x="2698"/>
        <item x="876"/>
        <item x="880"/>
        <item x="2929"/>
        <item x="2558"/>
        <item x="2518"/>
        <item x="1385"/>
        <item x="91"/>
        <item x="364"/>
        <item x="3197"/>
        <item x="1982"/>
        <item x="2124"/>
        <item x="3606"/>
        <item x="1301"/>
        <item x="3626"/>
        <item x="803"/>
        <item x="628"/>
        <item x="254"/>
        <item x="750"/>
        <item x="1534"/>
        <item x="480"/>
        <item x="382"/>
        <item x="2148"/>
        <item x="3286"/>
        <item x="2722"/>
        <item x="3369"/>
        <item x="1516"/>
        <item x="296"/>
        <item x="1522"/>
        <item x="1239"/>
        <item x="1831"/>
        <item x="1729"/>
        <item x="1708"/>
        <item x="2100"/>
        <item x="402"/>
        <item x="78"/>
        <item x="2311"/>
        <item x="1406"/>
        <item x="2646"/>
        <item x="1375"/>
        <item x="1398"/>
        <item x="2049"/>
        <item x="1008"/>
        <item x="2329"/>
        <item x="3357"/>
        <item x="1700"/>
        <item x="437"/>
        <item x="1767"/>
        <item x="2245"/>
        <item x="1533"/>
        <item x="2468"/>
        <item x="1322"/>
        <item x="1595"/>
        <item x="2556"/>
        <item x="3905"/>
        <item x="206"/>
        <item x="625"/>
        <item x="1576"/>
        <item x="1598"/>
        <item x="529"/>
        <item x="606"/>
        <item x="201"/>
        <item x="2589"/>
        <item x="1939"/>
        <item x="2093"/>
        <item x="3307"/>
        <item x="3421"/>
        <item x="861"/>
        <item x="344"/>
        <item x="2775"/>
        <item x="3020"/>
        <item x="3815"/>
        <item x="697"/>
        <item x="1255"/>
        <item x="469"/>
        <item x="1266"/>
        <item x="3432"/>
        <item x="2571"/>
        <item x="1188"/>
        <item x="1593"/>
        <item x="3038"/>
        <item x="2660"/>
        <item x="2354"/>
        <item x="1174"/>
        <item x="851"/>
        <item x="3050"/>
        <item x="3253"/>
        <item x="1249"/>
        <item x="2058"/>
        <item x="54"/>
        <item x="1017"/>
        <item x="2254"/>
        <item x="1772"/>
        <item x="3806"/>
        <item x="3355"/>
        <item x="2160"/>
        <item x="2238"/>
        <item x="2131"/>
        <item x="1156"/>
        <item x="3291"/>
        <item x="2079"/>
        <item x="370"/>
        <item x="2937"/>
        <item x="519"/>
        <item x="1578"/>
        <item x="2068"/>
        <item x="3394"/>
        <item x="1656"/>
        <item x="2202"/>
        <item x="1246"/>
        <item x="1440"/>
        <item x="566"/>
        <item x="2106"/>
        <item x="767"/>
        <item x="569"/>
        <item x="1180"/>
        <item x="2280"/>
        <item x="2177"/>
        <item x="82"/>
        <item x="1617"/>
        <item x="2320"/>
        <item x="2064"/>
        <item x="71"/>
        <item x="421"/>
        <item x="390"/>
        <item x="1245"/>
        <item x="2317"/>
        <item x="1309"/>
        <item x="2140"/>
        <item x="2207"/>
        <item x="1006"/>
        <item x="3642"/>
        <item x="913"/>
        <item x="1753"/>
        <item x="2306"/>
        <item x="470"/>
        <item x="2212"/>
        <item x="528"/>
        <item x="2416"/>
        <item x="2271"/>
        <item x="1172"/>
        <item x="1449"/>
        <item x="2881"/>
        <item x="431"/>
        <item x="3673"/>
        <item x="3137"/>
        <item x="3671"/>
        <item x="1926"/>
        <item x="1818"/>
        <item x="821"/>
        <item x="361"/>
        <item x="3820"/>
        <item x="1473"/>
        <item x="3674"/>
        <item x="3578"/>
        <item x="3672"/>
        <item x="2125"/>
        <item x="596"/>
        <item x="1988"/>
        <item x="2422"/>
        <item x="2022"/>
        <item x="1761"/>
        <item x="1193"/>
        <item x="3922"/>
        <item x="738"/>
        <item x="3547"/>
        <item x="2849"/>
        <item x="2092"/>
        <item x="451"/>
        <item x="672"/>
        <item x="3064"/>
        <item x="3570"/>
        <item x="64"/>
        <item x="270"/>
        <item x="958"/>
        <item x="2223"/>
        <item x="2252"/>
        <item x="3762"/>
        <item x="3930"/>
        <item x="2802"/>
        <item x="957"/>
        <item x="3386"/>
        <item x="3489"/>
        <item x="3294"/>
        <item x="3573"/>
        <item x="1149"/>
        <item x="3189"/>
        <item x="187"/>
        <item x="1917"/>
        <item x="101"/>
        <item x="3593"/>
        <item x="509"/>
        <item x="1495"/>
        <item x="2015"/>
        <item x="2209"/>
        <item x="1504"/>
        <item x="3957"/>
        <item x="3471"/>
        <item x="1671"/>
        <item x="3919"/>
        <item x="2795"/>
        <item x="501"/>
        <item x="1813"/>
        <item x="222"/>
        <item x="106"/>
        <item x="3687"/>
        <item x="1389"/>
        <item x="2282"/>
        <item x="1146"/>
        <item x="736"/>
        <item x="893"/>
        <item x="1313"/>
        <item x="3634"/>
        <item x="221"/>
        <item x="2077"/>
        <item x="415"/>
        <item x="3859"/>
        <item x="3276"/>
        <item x="2249"/>
        <item x="3499"/>
        <item x="318"/>
        <item x="3430"/>
        <item x="353"/>
        <item x="1261"/>
        <item x="3374"/>
        <item x="582"/>
        <item x="2826"/>
        <item x="3912"/>
        <item x="2098"/>
        <item x="2457"/>
        <item x="3052"/>
        <item x="3520"/>
        <item x="887"/>
        <item x="1012"/>
        <item x="3447"/>
        <item x="617"/>
        <item x="1290"/>
        <item x="3106"/>
        <item x="2344"/>
        <item x="843"/>
        <item x="3297"/>
        <item x="30"/>
        <item x="2711"/>
        <item x="1606"/>
        <item x="2593"/>
        <item x="1870"/>
        <item x="2614"/>
        <item x="352"/>
        <item x="13"/>
        <item x="3019"/>
        <item x="2721"/>
        <item x="1273"/>
        <item x="3124"/>
        <item x="2870"/>
        <item x="1840"/>
        <item x="1094"/>
        <item x="3946"/>
        <item x="3096"/>
        <item x="3440"/>
        <item x="776"/>
        <item x="1536"/>
        <item x="146"/>
        <item x="1044"/>
        <item x="2537"/>
        <item x="2020"/>
        <item x="1314"/>
        <item x="214"/>
        <item x="3475"/>
        <item x="907"/>
        <item x="1418"/>
        <item x="3181"/>
        <item x="3583"/>
        <item x="1620"/>
        <item x="974"/>
        <item x="3214"/>
        <item x="3216"/>
        <item x="2510"/>
        <item x="2831"/>
        <item x="1842"/>
        <item x="1442"/>
        <item x="3287"/>
        <item x="1503"/>
        <item x="1280"/>
        <item x="790"/>
        <item x="3947"/>
        <item x="2144"/>
        <item x="2300"/>
        <item x="2146"/>
        <item x="629"/>
        <item x="1829"/>
        <item x="2924"/>
        <item x="217"/>
        <item x="1168"/>
        <item x="3174"/>
        <item x="1257"/>
        <item x="2979"/>
        <item x="2808"/>
        <item x="1348"/>
        <item x="3479"/>
        <item x="2513"/>
        <item x="964"/>
        <item x="1426"/>
        <item x="3060"/>
        <item x="1619"/>
        <item x="1164"/>
        <item x="2235"/>
        <item x="2989"/>
        <item x="230"/>
        <item x="1469"/>
        <item x="3473"/>
        <item x="404"/>
        <item x="2524"/>
        <item x="248"/>
        <item x="1773"/>
        <item x="1209"/>
        <item x="1941"/>
        <item x="1454"/>
        <item x="3605"/>
        <item x="1037"/>
        <item x="594"/>
        <item x="2641"/>
        <item x="3459"/>
        <item x="122"/>
        <item x="998"/>
        <item x="1402"/>
        <item x="707"/>
        <item x="1785"/>
        <item x="338"/>
        <item x="805"/>
        <item x="3314"/>
        <item x="3164"/>
        <item x="311"/>
        <item x="3131"/>
        <item x="752"/>
        <item x="3731"/>
        <item x="3085"/>
        <item x="3679"/>
        <item x="2903"/>
        <item x="3739"/>
        <item x="3598"/>
        <item x="3112"/>
        <item x="1206"/>
        <item x="32"/>
        <item x="1032"/>
        <item x="3099"/>
        <item x="1496"/>
        <item x="1868"/>
        <item x="288"/>
        <item x="2701"/>
        <item x="1243"/>
        <item x="1143"/>
        <item x="1368"/>
        <item x="1247"/>
        <item x="2534"/>
        <item x="269"/>
        <item x="730"/>
        <item x="1803"/>
        <item x="3872"/>
        <item x="2073"/>
        <item x="937"/>
        <item x="2142"/>
        <item x="1934"/>
        <item x="2053"/>
        <item x="2572"/>
        <item x="1954"/>
        <item x="3075"/>
        <item x="2012"/>
        <item x="2549"/>
        <item x="549"/>
        <item x="818"/>
        <item x="1308"/>
        <item x="62"/>
        <item x="2362"/>
        <item x="1435"/>
        <item x="837"/>
        <item x="2992"/>
        <item x="1804"/>
        <item x="3535"/>
        <item x="3413"/>
        <item x="34"/>
        <item x="3388"/>
        <item x="3610"/>
        <item x="555"/>
        <item x="2113"/>
        <item x="1718"/>
        <item x="3269"/>
        <item x="497"/>
        <item x="1627"/>
        <item x="155"/>
        <item x="1133"/>
        <item x="1486"/>
        <item x="3781"/>
        <item x="226"/>
        <item x="2400"/>
        <item x="472"/>
        <item x="3009"/>
        <item x="2529"/>
        <item x="166"/>
        <item x="400"/>
        <item x="3779"/>
        <item x="393"/>
        <item x="541"/>
        <item x="2707"/>
        <item x="1169"/>
        <item x="1192"/>
        <item x="3842"/>
        <item x="2446"/>
        <item x="1288"/>
        <item x="150"/>
        <item x="2363"/>
        <item x="1231"/>
        <item x="2467"/>
        <item x="1431"/>
        <item x="2176"/>
        <item x="3550"/>
        <item x="2964"/>
        <item x="202"/>
        <item x="573"/>
        <item x="1809"/>
        <item x="3467"/>
        <item x="2557"/>
        <item x="126"/>
        <item x="2733"/>
        <item x="3618"/>
        <item x="982"/>
        <item x="3302"/>
        <item x="3172"/>
        <item x="3592"/>
        <item x="703"/>
        <item x="515"/>
        <item x="1381"/>
        <item x="1696"/>
        <item x="1739"/>
        <item x="652"/>
        <item x="2974"/>
        <item x="124"/>
        <item x="869"/>
        <item x="1968"/>
        <item x="2397"/>
        <item x="2725"/>
        <item x="3615"/>
        <item x="3755"/>
        <item x="2823"/>
        <item x="927"/>
        <item x="1141"/>
        <item x="362"/>
        <item x="3037"/>
        <item x="238"/>
        <item x="554"/>
        <item x="2414"/>
        <item x="3656"/>
        <item x="2169"/>
        <item x="1285"/>
        <item x="1889"/>
        <item x="3232"/>
        <item x="2141"/>
        <item x="774"/>
        <item x="3915"/>
        <item x="3327"/>
        <item x="3604"/>
        <item x="1335"/>
        <item x="3562"/>
        <item x="60"/>
        <item x="3719"/>
        <item x="2103"/>
        <item x="1555"/>
        <item x="348"/>
        <item x="2781"/>
        <item x="511"/>
        <item x="2624"/>
        <item x="233"/>
        <item x="3209"/>
        <item x="3220"/>
        <item x="1600"/>
        <item x="317"/>
        <item x="2180"/>
        <item x="1659"/>
        <item x="420"/>
        <item x="2716"/>
        <item x="3580"/>
        <item x="2768"/>
        <item x="3235"/>
        <item x="3194"/>
        <item x="1033"/>
        <item x="461"/>
        <item x="3129"/>
        <item x="2791"/>
        <item x="2412"/>
        <item x="3402"/>
        <item x="2003"/>
        <item x="2215"/>
        <item x="2862"/>
        <item x="3328"/>
        <item x="476"/>
        <item x="2433"/>
        <item x="2197"/>
        <item x="3891"/>
        <item x="1799"/>
        <item x="1711"/>
        <item x="3086"/>
        <item x="844"/>
        <item x="3507"/>
        <item x="3522"/>
        <item x="3798"/>
        <item x="3259"/>
        <item x="325"/>
        <item x="3017"/>
        <item x="1721"/>
        <item x="1666"/>
        <item x="1272"/>
        <item x="489"/>
        <item x="380"/>
        <item x="3645"/>
        <item x="814"/>
        <item x="2006"/>
        <item x="1867"/>
        <item x="584"/>
        <item x="1800"/>
        <item x="618"/>
        <item x="3596"/>
        <item x="3729"/>
        <item x="2434"/>
        <item x="1685"/>
        <item x="2567"/>
        <item x="1416"/>
        <item x="1462"/>
        <item x="3880"/>
        <item x="2492"/>
        <item x="159"/>
        <item x="3786"/>
        <item x="3308"/>
        <item x="99"/>
        <item x="1399"/>
        <item x="2094"/>
        <item x="2038"/>
        <item x="379"/>
        <item x="2793"/>
        <item x="2503"/>
        <item x="1614"/>
        <item x="1043"/>
        <item x="2042"/>
        <item x="1090"/>
        <item x="1181"/>
        <item x="52"/>
        <item x="2980"/>
        <item x="3951"/>
        <item x="1492"/>
        <item x="3450"/>
        <item x="3960"/>
        <item x="728"/>
        <item x="3180"/>
        <item x="2790"/>
        <item x="3909"/>
        <item x="327"/>
        <item x="2715"/>
        <item x="186"/>
        <item x="2564"/>
        <item x="811"/>
        <item x="3613"/>
        <item x="3857"/>
        <item x="3385"/>
        <item x="2"/>
        <item x="491"/>
        <item x="3373"/>
        <item x="954"/>
        <item x="3318"/>
        <item x="299"/>
        <item x="1158"/>
        <item x="3882"/>
        <item x="1421"/>
        <item x="2985"/>
        <item x="1846"/>
        <item x="1483"/>
        <item x="2179"/>
        <item x="902"/>
        <item x="2255"/>
        <item x="1341"/>
        <item x="2488"/>
        <item x="1230"/>
        <item x="3527"/>
        <item x="526"/>
        <item x="882"/>
        <item x="3057"/>
        <item x="391"/>
        <item x="295"/>
        <item x="1839"/>
        <item x="1478"/>
        <item x="70"/>
        <item x="100"/>
        <item x="2966"/>
        <item x="986"/>
        <item x="2800"/>
        <item x="2327"/>
        <item x="3242"/>
        <item x="479"/>
        <item x="1049"/>
        <item x="2963"/>
        <item x="3837"/>
        <item x="1784"/>
        <item x="3802"/>
        <item x="3021"/>
        <item x="3007"/>
        <item x="3453"/>
        <item x="2846"/>
        <item x="624"/>
        <item x="3686"/>
        <item x="3540"/>
        <item x="908"/>
        <item x="8"/>
        <item x="3076"/>
        <item x="1612"/>
        <item x="3537"/>
        <item x="2139"/>
        <item x="1140"/>
        <item x="2530"/>
        <item x="2021"/>
        <item x="1908"/>
        <item x="2926"/>
        <item x="1053"/>
        <item x="188"/>
        <item x="2150"/>
        <item x="1547"/>
        <item x="2869"/>
        <item x="191"/>
        <item x="237"/>
        <item x="1391"/>
        <item x="2195"/>
        <item x="1463"/>
        <item x="1443"/>
        <item x="3722"/>
        <item x="578"/>
        <item x="3582"/>
        <item x="1621"/>
        <item x="822"/>
        <item x="3264"/>
        <item x="1810"/>
        <item x="2477"/>
        <item x="3750"/>
        <item x="1161"/>
        <item x="3950"/>
        <item x="1383"/>
        <item x="2786"/>
        <item x="332"/>
        <item x="1201"/>
        <item x="1354"/>
        <item x="3635"/>
        <item x="3556"/>
        <item x="971"/>
        <item x="2041"/>
        <item x="494"/>
        <item x="3742"/>
        <item x="1559"/>
        <item x="3285"/>
        <item x="2910"/>
        <item x="2449"/>
        <item x="485"/>
        <item x="636"/>
        <item x="3689"/>
        <item x="654"/>
        <item x="2493"/>
        <item x="2260"/>
        <item x="3104"/>
        <item x="658"/>
        <item x="257"/>
        <item x="435"/>
        <item x="2189"/>
        <item x="1742"/>
        <item x="696"/>
        <item x="3602"/>
        <item x="3737"/>
        <item x="3335"/>
        <item x="2933"/>
        <item x="1497"/>
        <item x="539"/>
        <item x="3130"/>
        <item x="1532"/>
        <item x="1004"/>
        <item x="1259"/>
        <item x="1289"/>
        <item x="3813"/>
        <item x="2061"/>
        <item x="1776"/>
        <item x="3279"/>
        <item x="1092"/>
        <item x="3323"/>
        <item x="2551"/>
        <item x="2272"/>
        <item x="2483"/>
        <item x="396"/>
        <item x="834"/>
        <item x="2739"/>
        <item x="2054"/>
        <item x="657"/>
        <item x="3295"/>
        <item x="3793"/>
        <item x="1016"/>
        <item x="2501"/>
        <item x="3361"/>
        <item x="401"/>
        <item x="3084"/>
        <item x="1184"/>
        <item x="3600"/>
        <item x="3760"/>
        <item x="2332"/>
        <item x="2505"/>
        <item x="2844"/>
        <item x="2304"/>
        <item x="1828"/>
        <item x="3808"/>
        <item x="1725"/>
        <item x="2600"/>
        <item x="3094"/>
        <item x="1925"/>
        <item x="77"/>
        <item x="2060"/>
        <item x="3047"/>
        <item x="287"/>
        <item x="2035"/>
        <item x="147"/>
        <item x="1735"/>
        <item x="432"/>
        <item x="167"/>
        <item x="1225"/>
        <item x="3391"/>
        <item x="1166"/>
        <item x="788"/>
        <item x="881"/>
        <item x="3861"/>
        <item x="838"/>
        <item x="2266"/>
        <item x="3877"/>
        <item x="1683"/>
        <item x="1011"/>
        <item x="1506"/>
        <item x="3046"/>
        <item x="3372"/>
        <item x="2314"/>
        <item x="3419"/>
        <item x="2228"/>
        <item x="1384"/>
        <item x="2234"/>
        <item x="665"/>
        <item x="1976"/>
        <item x="1376"/>
        <item x="500"/>
        <item x="107"/>
        <item x="1107"/>
        <item x="3822"/>
        <item x="2837"/>
        <item x="3185"/>
        <item x="1543"/>
        <item x="375"/>
        <item x="2811"/>
        <item x="1171"/>
        <item x="2274"/>
        <item x="2904"/>
        <item x="3227"/>
        <item x="3545"/>
        <item x="1981"/>
        <item x="2782"/>
        <item x="1658"/>
        <item x="1060"/>
        <item x="3652"/>
        <item x="2828"/>
        <item x="1296"/>
        <item x="175"/>
        <item x="365"/>
        <item x="359"/>
        <item x="3517"/>
        <item x="765"/>
        <item x="2459"/>
        <item x="3033"/>
        <item x="3116"/>
        <item x="802"/>
        <item x="3474"/>
        <item x="3956"/>
        <item x="581"/>
        <item x="292"/>
        <item x="1985"/>
        <item x="2008"/>
        <item x="2642"/>
        <item x="3222"/>
        <item x="965"/>
        <item x="2740"/>
        <item x="3541"/>
        <item x="1793"/>
        <item x="2153"/>
        <item x="2544"/>
        <item x="1597"/>
        <item x="2318"/>
        <item x="3493"/>
        <item x="2635"/>
        <item x="2960"/>
        <item x="1410"/>
        <item x="886"/>
        <item x="1527"/>
        <item x="1930"/>
        <item x="2885"/>
        <item x="3773"/>
        <item x="339"/>
        <item x="403"/>
        <item x="2873"/>
        <item x="2932"/>
        <item x="2562"/>
        <item x="1434"/>
        <item x="3415"/>
        <item x="2988"/>
        <item x="3549"/>
        <item x="291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1">
        <item x="6"/>
        <item x="28"/>
        <item x="1"/>
        <item x="11"/>
        <item x="24"/>
        <item x="13"/>
        <item x="8"/>
        <item x="4"/>
        <item x="25"/>
        <item x="29"/>
        <item x="12"/>
        <item x="3"/>
        <item x="18"/>
        <item x="27"/>
        <item x="2"/>
        <item x="23"/>
        <item x="7"/>
        <item x="15"/>
        <item x="19"/>
        <item x="9"/>
        <item x="14"/>
        <item x="21"/>
        <item x="17"/>
        <item x="22"/>
        <item x="10"/>
        <item x="20"/>
        <item x="26"/>
        <item x="0"/>
        <item x="5"/>
        <item x="1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</pivotFields>
  <rowFields count="1">
    <field x="7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a z maksymalna ilosc dla obszaru do 100 m" fld="6" baseField="0" baseItem="0"/>
  </dataField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7" count="3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F1D920-CB62-48DD-8EF2-99D495CD9D78}" name="Tabela przestawna4" cacheId="19" applyNumberFormats="0" applyBorderFormats="0" applyFontFormats="0" applyPatternFormats="0" applyAlignmentFormats="0" applyWidthHeightFormats="1" dataCaption="Wartości" updatedVersion="8" minRefreshableVersion="3" useAutoFormatting="1" subtotalHiddenItems="1" itemPrintTitles="1" createdVersion="8" indent="0" outline="1" outlineData="1" multipleFieldFilters="0">
  <location ref="A3:C105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howAll="0" dataSourceSort="1" defaultAttributeDrillState="1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</pivotFields>
  <rowFields count="1">
    <field x="2"/>
  </rowFields>
  <rowItems count="1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 t="grand">
      <x/>
    </i>
  </rowItems>
  <colFields count="1">
    <field x="-2"/>
  </colFields>
  <colItems count="2">
    <i>
      <x/>
    </i>
    <i i="1">
      <x v="1"/>
    </i>
  </colItems>
  <dataFields count="2">
    <dataField name="Minimum data_pomiaru" fld="1" subtotal="min" baseField="0" baseItem="0"/>
    <dataField name="Maksimum data_pomiaru" fld="0" subtotal="max" baseField="0" baseItem="0"/>
  </dataFields>
  <formats count="2">
    <format dxfId="8">
      <pivotArea outline="0" collapsedLevelsAreSubtotals="1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omiary!$A$1:$I$5180">
        <x15:activeTabTopLevelEntity name="[Zak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B501C-4DD1-418A-8343-CFE30BAC8D18}" name="Tabela przestawna5" cacheId="2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N35" firstHeaderRow="1" firstDataRow="2" firstDataCol="1"/>
  <pivotFields count="12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31">
        <item x="6"/>
        <item x="28"/>
        <item x="1"/>
        <item x="11"/>
        <item x="24"/>
        <item x="13"/>
        <item x="8"/>
        <item x="4"/>
        <item x="25"/>
        <item x="29"/>
        <item x="12"/>
        <item x="3"/>
        <item x="18"/>
        <item x="27"/>
        <item x="2"/>
        <item x="23"/>
        <item x="7"/>
        <item x="15"/>
        <item x="19"/>
        <item x="9"/>
        <item x="14"/>
        <item x="21"/>
        <item x="17"/>
        <item x="22"/>
        <item x="10"/>
        <item x="20"/>
        <item x="26"/>
        <item x="0"/>
        <item x="5"/>
        <item x="16"/>
        <item t="default"/>
      </items>
    </pivotField>
    <pivotField showAll="0"/>
    <pivotField showAll="0"/>
    <pivotField showAll="0">
      <items count="32">
        <item x="26"/>
        <item x="27"/>
        <item x="7"/>
        <item x="22"/>
        <item x="21"/>
        <item x="9"/>
        <item x="1"/>
        <item x="16"/>
        <item x="4"/>
        <item x="3"/>
        <item x="14"/>
        <item x="0"/>
        <item x="20"/>
        <item x="23"/>
        <item x="15"/>
        <item x="13"/>
        <item x="17"/>
        <item x="8"/>
        <item x="18"/>
        <item x="12"/>
        <item x="10"/>
        <item x="19"/>
        <item x="5"/>
        <item x="24"/>
        <item x="11"/>
        <item x="2"/>
        <item x="6"/>
        <item x="25"/>
        <item x="28"/>
        <item x="30"/>
        <item x="29"/>
        <item t="default"/>
      </items>
    </pivotField>
    <pivotField axis="axisCol" dataField="1" showAll="0" sumSubtotal="1">
      <items count="13">
        <item x="9"/>
        <item x="4"/>
        <item x="1"/>
        <item x="5"/>
        <item x="6"/>
        <item x="3"/>
        <item x="7"/>
        <item x="0"/>
        <item x="8"/>
        <item x="10"/>
        <item x="2"/>
        <item x="11"/>
        <item t="sum"/>
      </items>
    </pivotField>
  </pivotFields>
  <rowFields count="1">
    <field x="7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1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Liczba z roznice lat od wyslania a pracy lazika" fld="11" subtotal="count" baseField="7" baseItem="1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F909B-D333-4CAA-810F-133C5BA7DE6A}" name="Tabela przestawna6" cacheId="3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D61" firstHeaderRow="1" firstDataRow="2" firstDataCol="1" rowPageCount="1" colPageCount="1"/>
  <pivotFields count="11">
    <pivotField showAll="0"/>
    <pivotField showAll="0"/>
    <pivotField showAll="0"/>
    <pivotField showAll="0"/>
    <pivotField axis="axisRow" showAll="0">
      <items count="102">
        <item x="97"/>
        <item x="33"/>
        <item x="41"/>
        <item x="73"/>
        <item x="31"/>
        <item x="44"/>
        <item x="46"/>
        <item x="59"/>
        <item x="17"/>
        <item x="37"/>
        <item x="81"/>
        <item x="18"/>
        <item x="36"/>
        <item x="7"/>
        <item x="22"/>
        <item x="61"/>
        <item x="16"/>
        <item x="62"/>
        <item x="5"/>
        <item x="68"/>
        <item x="9"/>
        <item x="66"/>
        <item x="42"/>
        <item x="20"/>
        <item x="99"/>
        <item x="32"/>
        <item x="57"/>
        <item x="24"/>
        <item x="13"/>
        <item x="39"/>
        <item x="15"/>
        <item x="55"/>
        <item x="21"/>
        <item x="56"/>
        <item x="19"/>
        <item x="34"/>
        <item x="70"/>
        <item x="76"/>
        <item x="77"/>
        <item x="10"/>
        <item x="88"/>
        <item x="75"/>
        <item x="38"/>
        <item x="71"/>
        <item x="4"/>
        <item x="11"/>
        <item x="35"/>
        <item x="83"/>
        <item x="92"/>
        <item x="40"/>
        <item x="2"/>
        <item x="60"/>
        <item x="86"/>
        <item x="47"/>
        <item x="29"/>
        <item x="64"/>
        <item x="26"/>
        <item x="95"/>
        <item x="54"/>
        <item x="72"/>
        <item x="80"/>
        <item x="85"/>
        <item x="87"/>
        <item x="6"/>
        <item x="69"/>
        <item x="74"/>
        <item x="79"/>
        <item x="27"/>
        <item x="100"/>
        <item x="89"/>
        <item x="50"/>
        <item x="48"/>
        <item x="82"/>
        <item x="45"/>
        <item x="63"/>
        <item x="53"/>
        <item x="91"/>
        <item x="8"/>
        <item x="58"/>
        <item x="25"/>
        <item x="43"/>
        <item x="23"/>
        <item x="65"/>
        <item x="28"/>
        <item x="94"/>
        <item x="84"/>
        <item x="1"/>
        <item x="49"/>
        <item x="98"/>
        <item x="14"/>
        <item x="12"/>
        <item x="52"/>
        <item x="51"/>
        <item x="3"/>
        <item x="30"/>
        <item x="90"/>
        <item x="78"/>
        <item x="67"/>
        <item x="96"/>
        <item x="93"/>
        <item x="0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</pivotFields>
  <rowFields count="1">
    <field x="4"/>
  </rowFields>
  <rowItems count="57">
    <i>
      <x v="1"/>
    </i>
    <i>
      <x v="5"/>
    </i>
    <i>
      <x v="8"/>
    </i>
    <i>
      <x v="9"/>
    </i>
    <i>
      <x v="14"/>
    </i>
    <i>
      <x v="15"/>
    </i>
    <i>
      <x v="16"/>
    </i>
    <i>
      <x v="17"/>
    </i>
    <i>
      <x v="18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30"/>
    </i>
    <i>
      <x v="32"/>
    </i>
    <i>
      <x v="35"/>
    </i>
    <i>
      <x v="39"/>
    </i>
    <i>
      <x v="41"/>
    </i>
    <i>
      <x v="43"/>
    </i>
    <i>
      <x v="46"/>
    </i>
    <i>
      <x v="47"/>
    </i>
    <i>
      <x v="48"/>
    </i>
    <i>
      <x v="49"/>
    </i>
    <i>
      <x v="50"/>
    </i>
    <i>
      <x v="53"/>
    </i>
    <i>
      <x v="55"/>
    </i>
    <i>
      <x v="56"/>
    </i>
    <i>
      <x v="58"/>
    </i>
    <i>
      <x v="59"/>
    </i>
    <i>
      <x v="62"/>
    </i>
    <i>
      <x v="63"/>
    </i>
    <i>
      <x v="64"/>
    </i>
    <i>
      <x v="65"/>
    </i>
    <i>
      <x v="68"/>
    </i>
    <i>
      <x v="69"/>
    </i>
    <i>
      <x v="70"/>
    </i>
    <i>
      <x v="71"/>
    </i>
    <i>
      <x v="73"/>
    </i>
    <i>
      <x v="75"/>
    </i>
    <i>
      <x v="78"/>
    </i>
    <i>
      <x v="79"/>
    </i>
    <i>
      <x v="80"/>
    </i>
    <i>
      <x v="82"/>
    </i>
    <i>
      <x v="84"/>
    </i>
    <i>
      <x v="85"/>
    </i>
    <i>
      <x v="88"/>
    </i>
    <i>
      <x v="91"/>
    </i>
    <i>
      <x v="92"/>
    </i>
    <i>
      <x v="94"/>
    </i>
    <i>
      <x v="95"/>
    </i>
    <i>
      <x v="98"/>
    </i>
    <i>
      <x v="99"/>
    </i>
    <i t="grand">
      <x/>
    </i>
  </rowItems>
  <colFields count="1">
    <field x="9"/>
  </colFields>
  <colItems count="3">
    <i>
      <x/>
    </i>
    <i>
      <x v="1"/>
    </i>
    <i t="grand">
      <x/>
    </i>
  </colItems>
  <pageFields count="1">
    <pageField fld="10" hier="-1"/>
  </pageFields>
  <dataFields count="1">
    <dataField name="Liczba z Praca na której polkuli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A480-8454-48FE-B14E-B776BA181CF4}">
  <dimension ref="A3:E34"/>
  <sheetViews>
    <sheetView workbookViewId="0">
      <selection activeCell="D19" sqref="D19"/>
    </sheetView>
  </sheetViews>
  <sheetFormatPr defaultRowHeight="15" x14ac:dyDescent="0.25"/>
  <cols>
    <col min="1" max="1" width="17.85546875" bestFit="1" customWidth="1"/>
    <col min="2" max="2" width="43.5703125" bestFit="1" customWidth="1"/>
    <col min="4" max="4" width="28" bestFit="1" customWidth="1"/>
    <col min="5" max="5" width="12.7109375" bestFit="1" customWidth="1"/>
  </cols>
  <sheetData>
    <row r="3" spans="1:2" x14ac:dyDescent="0.25">
      <c r="A3" s="2" t="s">
        <v>5454</v>
      </c>
      <c r="B3" t="s">
        <v>5456</v>
      </c>
    </row>
    <row r="4" spans="1:2" x14ac:dyDescent="0.25">
      <c r="A4" s="3" t="s">
        <v>220</v>
      </c>
      <c r="B4" s="4">
        <v>205807</v>
      </c>
    </row>
    <row r="5" spans="1:2" x14ac:dyDescent="0.25">
      <c r="A5" s="3" t="s">
        <v>250</v>
      </c>
      <c r="B5" s="4">
        <v>191736</v>
      </c>
    </row>
    <row r="6" spans="1:2" x14ac:dyDescent="0.25">
      <c r="A6" s="3" t="s">
        <v>238</v>
      </c>
      <c r="B6" s="4">
        <v>523106</v>
      </c>
    </row>
    <row r="7" spans="1:2" x14ac:dyDescent="0.25">
      <c r="A7" s="3" t="s">
        <v>242</v>
      </c>
      <c r="B7" s="4">
        <v>248833</v>
      </c>
    </row>
    <row r="8" spans="1:2" x14ac:dyDescent="0.25">
      <c r="A8" s="3" t="s">
        <v>260</v>
      </c>
      <c r="B8" s="4">
        <v>496080</v>
      </c>
    </row>
    <row r="9" spans="1:2" x14ac:dyDescent="0.25">
      <c r="A9" s="3" t="s">
        <v>214</v>
      </c>
      <c r="B9" s="4">
        <v>1875653</v>
      </c>
    </row>
    <row r="10" spans="1:2" x14ac:dyDescent="0.25">
      <c r="A10" s="3" t="s">
        <v>254</v>
      </c>
      <c r="B10" s="4">
        <v>841668</v>
      </c>
    </row>
    <row r="11" spans="1:2" x14ac:dyDescent="0.25">
      <c r="A11" s="3" t="s">
        <v>252</v>
      </c>
      <c r="B11" s="4">
        <v>2183320</v>
      </c>
    </row>
    <row r="12" spans="1:2" x14ac:dyDescent="0.25">
      <c r="A12" s="3" t="s">
        <v>230</v>
      </c>
      <c r="B12" s="4">
        <v>447349</v>
      </c>
    </row>
    <row r="13" spans="1:2" x14ac:dyDescent="0.25">
      <c r="A13" s="3" t="s">
        <v>262</v>
      </c>
      <c r="B13" s="4">
        <v>317986</v>
      </c>
    </row>
    <row r="14" spans="1:2" x14ac:dyDescent="0.25">
      <c r="A14" s="3" t="s">
        <v>236</v>
      </c>
      <c r="B14" s="4">
        <v>489782</v>
      </c>
    </row>
    <row r="15" spans="1:2" x14ac:dyDescent="0.25">
      <c r="A15" s="3" t="s">
        <v>208</v>
      </c>
      <c r="B15" s="4">
        <v>1302060</v>
      </c>
    </row>
    <row r="16" spans="1:2" x14ac:dyDescent="0.25">
      <c r="A16" s="3" t="s">
        <v>210</v>
      </c>
      <c r="B16" s="4">
        <v>1623827</v>
      </c>
    </row>
    <row r="17" spans="1:5" x14ac:dyDescent="0.25">
      <c r="A17" s="3" t="s">
        <v>224</v>
      </c>
      <c r="B17" s="4">
        <v>217375</v>
      </c>
    </row>
    <row r="18" spans="1:5" x14ac:dyDescent="0.25">
      <c r="A18" s="3" t="s">
        <v>256</v>
      </c>
      <c r="B18" s="4">
        <v>660716</v>
      </c>
    </row>
    <row r="19" spans="1:5" x14ac:dyDescent="0.25">
      <c r="A19" s="3" t="s">
        <v>246</v>
      </c>
      <c r="B19" s="4">
        <v>152929</v>
      </c>
    </row>
    <row r="20" spans="1:5" x14ac:dyDescent="0.25">
      <c r="A20" s="3" t="s">
        <v>258</v>
      </c>
      <c r="B20" s="4">
        <v>537559</v>
      </c>
    </row>
    <row r="21" spans="1:5" x14ac:dyDescent="0.25">
      <c r="A21" s="3" t="s">
        <v>206</v>
      </c>
      <c r="B21" s="4">
        <v>3463843</v>
      </c>
    </row>
    <row r="22" spans="1:5" x14ac:dyDescent="0.25">
      <c r="A22" s="3" t="s">
        <v>264</v>
      </c>
      <c r="B22" s="4">
        <v>4103901</v>
      </c>
      <c r="D22" t="s">
        <v>5457</v>
      </c>
      <c r="E22" t="s">
        <v>264</v>
      </c>
    </row>
    <row r="23" spans="1:5" x14ac:dyDescent="0.25">
      <c r="A23" s="3" t="s">
        <v>222</v>
      </c>
      <c r="B23" s="4">
        <v>267257</v>
      </c>
    </row>
    <row r="24" spans="1:5" x14ac:dyDescent="0.25">
      <c r="A24" s="3" t="s">
        <v>228</v>
      </c>
      <c r="B24" s="4">
        <v>395946</v>
      </c>
    </row>
    <row r="25" spans="1:5" x14ac:dyDescent="0.25">
      <c r="A25" s="3" t="s">
        <v>234</v>
      </c>
      <c r="B25" s="4">
        <v>287399</v>
      </c>
    </row>
    <row r="26" spans="1:5" x14ac:dyDescent="0.25">
      <c r="A26" s="3" t="s">
        <v>212</v>
      </c>
      <c r="B26" s="4">
        <v>606262</v>
      </c>
    </row>
    <row r="27" spans="1:5" x14ac:dyDescent="0.25">
      <c r="A27" s="3" t="s">
        <v>244</v>
      </c>
      <c r="B27" s="4">
        <v>294598</v>
      </c>
    </row>
    <row r="28" spans="1:5" x14ac:dyDescent="0.25">
      <c r="A28" s="3" t="s">
        <v>218</v>
      </c>
      <c r="B28" s="4">
        <v>1171590</v>
      </c>
    </row>
    <row r="29" spans="1:5" x14ac:dyDescent="0.25">
      <c r="A29" s="3" t="s">
        <v>232</v>
      </c>
      <c r="B29" s="4">
        <v>418261</v>
      </c>
    </row>
    <row r="30" spans="1:5" x14ac:dyDescent="0.25">
      <c r="A30" s="3" t="s">
        <v>226</v>
      </c>
      <c r="B30" s="4">
        <v>107071</v>
      </c>
    </row>
    <row r="31" spans="1:5" x14ac:dyDescent="0.25">
      <c r="A31" s="3" t="s">
        <v>240</v>
      </c>
      <c r="B31" s="4">
        <v>287954</v>
      </c>
    </row>
    <row r="32" spans="1:5" x14ac:dyDescent="0.25">
      <c r="A32" s="3" t="s">
        <v>248</v>
      </c>
      <c r="B32" s="4">
        <v>192005</v>
      </c>
    </row>
    <row r="33" spans="1:2" x14ac:dyDescent="0.25">
      <c r="A33" s="3" t="s">
        <v>216</v>
      </c>
      <c r="B33" s="4">
        <v>1684072</v>
      </c>
    </row>
    <row r="34" spans="1:2" x14ac:dyDescent="0.25">
      <c r="A34" s="3" t="s">
        <v>5455</v>
      </c>
      <c r="B34" s="4">
        <v>25595945</v>
      </c>
    </row>
  </sheetData>
  <conditionalFormatting pivot="1" sqref="B4:B33">
    <cfRule type="top10" dxfId="4" priority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D518-7CF7-485C-962D-3BA439BC95B4}">
  <dimension ref="A2:H105"/>
  <sheetViews>
    <sheetView workbookViewId="0">
      <selection activeCell="G11" sqref="G11"/>
    </sheetView>
  </sheetViews>
  <sheetFormatPr defaultRowHeight="15" x14ac:dyDescent="0.25"/>
  <cols>
    <col min="1" max="1" width="17.85546875" bestFit="1" customWidth="1"/>
    <col min="2" max="2" width="22.42578125" style="1" bestFit="1" customWidth="1"/>
    <col min="3" max="3" width="23.7109375" style="1" bestFit="1" customWidth="1"/>
    <col min="7" max="8" width="15.28515625" bestFit="1" customWidth="1"/>
  </cols>
  <sheetData>
    <row r="2" spans="1:8" x14ac:dyDescent="0.25">
      <c r="B2" s="1" t="s">
        <v>5460</v>
      </c>
    </row>
    <row r="3" spans="1:8" x14ac:dyDescent="0.25">
      <c r="A3" s="2" t="s">
        <v>5454</v>
      </c>
      <c r="B3" s="1" t="s">
        <v>5462</v>
      </c>
      <c r="C3" s="1" t="s">
        <v>5461</v>
      </c>
    </row>
    <row r="4" spans="1:8" x14ac:dyDescent="0.25">
      <c r="A4" s="3" t="s">
        <v>17</v>
      </c>
      <c r="B4" s="1">
        <v>61208</v>
      </c>
      <c r="C4" s="1">
        <v>61395</v>
      </c>
      <c r="D4">
        <f>C4-B4</f>
        <v>187</v>
      </c>
    </row>
    <row r="5" spans="1:8" x14ac:dyDescent="0.25">
      <c r="A5" s="3" t="s">
        <v>15</v>
      </c>
      <c r="B5" s="1">
        <v>61224</v>
      </c>
      <c r="C5" s="1">
        <v>63339</v>
      </c>
      <c r="D5">
        <f t="shared" ref="D5:D68" si="0">C5-B5</f>
        <v>2115</v>
      </c>
      <c r="G5" t="s">
        <v>5464</v>
      </c>
      <c r="H5" t="s">
        <v>5463</v>
      </c>
    </row>
    <row r="6" spans="1:8" x14ac:dyDescent="0.25">
      <c r="A6" s="3" t="s">
        <v>13</v>
      </c>
      <c r="B6" s="1">
        <v>61277</v>
      </c>
      <c r="C6" s="1">
        <v>63541</v>
      </c>
      <c r="D6">
        <f t="shared" si="0"/>
        <v>2264</v>
      </c>
      <c r="G6" s="1">
        <v>60873</v>
      </c>
      <c r="H6" s="1">
        <v>64491</v>
      </c>
    </row>
    <row r="7" spans="1:8" x14ac:dyDescent="0.25">
      <c r="A7" s="3" t="s">
        <v>11</v>
      </c>
      <c r="B7" s="1">
        <v>61528</v>
      </c>
      <c r="C7" s="1">
        <v>61687</v>
      </c>
      <c r="D7">
        <f t="shared" si="0"/>
        <v>159</v>
      </c>
    </row>
    <row r="8" spans="1:8" x14ac:dyDescent="0.25">
      <c r="A8" s="3" t="s">
        <v>141</v>
      </c>
      <c r="B8" s="1">
        <v>58462</v>
      </c>
      <c r="C8" s="1">
        <v>61106</v>
      </c>
      <c r="D8">
        <f t="shared" si="0"/>
        <v>2644</v>
      </c>
    </row>
    <row r="9" spans="1:8" x14ac:dyDescent="0.25">
      <c r="A9" s="3" t="s">
        <v>139</v>
      </c>
      <c r="B9" s="1">
        <v>58491</v>
      </c>
      <c r="C9" s="1">
        <v>61435</v>
      </c>
      <c r="D9">
        <f t="shared" si="0"/>
        <v>2944</v>
      </c>
    </row>
    <row r="10" spans="1:8" x14ac:dyDescent="0.25">
      <c r="A10" s="3" t="s">
        <v>137</v>
      </c>
      <c r="B10" s="1">
        <v>58762</v>
      </c>
      <c r="C10" s="1">
        <v>59172</v>
      </c>
      <c r="D10">
        <f t="shared" si="0"/>
        <v>410</v>
      </c>
    </row>
    <row r="11" spans="1:8" x14ac:dyDescent="0.25">
      <c r="A11" s="3" t="s">
        <v>135</v>
      </c>
      <c r="B11" s="1">
        <v>58768</v>
      </c>
      <c r="C11" s="1">
        <v>60523</v>
      </c>
      <c r="D11">
        <f t="shared" si="0"/>
        <v>1755</v>
      </c>
    </row>
    <row r="12" spans="1:8" x14ac:dyDescent="0.25">
      <c r="A12" s="3" t="s">
        <v>147</v>
      </c>
      <c r="B12" s="1">
        <v>58105</v>
      </c>
      <c r="C12" s="1">
        <v>59708</v>
      </c>
      <c r="D12">
        <f t="shared" si="0"/>
        <v>1603</v>
      </c>
    </row>
    <row r="13" spans="1:8" x14ac:dyDescent="0.25">
      <c r="A13" s="3" t="s">
        <v>145</v>
      </c>
      <c r="B13" s="1">
        <v>58259</v>
      </c>
      <c r="C13" s="1">
        <v>59123</v>
      </c>
      <c r="D13">
        <f t="shared" si="0"/>
        <v>864</v>
      </c>
    </row>
    <row r="14" spans="1:8" x14ac:dyDescent="0.25">
      <c r="A14" s="3" t="s">
        <v>143</v>
      </c>
      <c r="B14" s="1">
        <v>58279</v>
      </c>
      <c r="C14" s="1">
        <v>59039</v>
      </c>
      <c r="D14">
        <f t="shared" si="0"/>
        <v>760</v>
      </c>
    </row>
    <row r="15" spans="1:8" x14ac:dyDescent="0.25">
      <c r="A15" s="3" t="s">
        <v>193</v>
      </c>
      <c r="B15" s="1">
        <v>55706</v>
      </c>
      <c r="C15" s="1">
        <v>58917</v>
      </c>
      <c r="D15">
        <f t="shared" si="0"/>
        <v>3211</v>
      </c>
    </row>
    <row r="16" spans="1:8" x14ac:dyDescent="0.25">
      <c r="A16" s="3" t="s">
        <v>191</v>
      </c>
      <c r="B16" s="1">
        <v>55887</v>
      </c>
      <c r="C16" s="1">
        <v>56806</v>
      </c>
      <c r="D16">
        <f t="shared" si="0"/>
        <v>919</v>
      </c>
    </row>
    <row r="17" spans="1:4" x14ac:dyDescent="0.25">
      <c r="A17" s="3" t="s">
        <v>189</v>
      </c>
      <c r="B17" s="1">
        <v>56169</v>
      </c>
      <c r="C17" s="1">
        <v>57472</v>
      </c>
      <c r="D17">
        <f t="shared" si="0"/>
        <v>1303</v>
      </c>
    </row>
    <row r="18" spans="1:4" x14ac:dyDescent="0.25">
      <c r="A18" s="3" t="s">
        <v>187</v>
      </c>
      <c r="B18" s="1">
        <v>56449</v>
      </c>
      <c r="C18" s="1">
        <v>57360</v>
      </c>
      <c r="D18">
        <f t="shared" si="0"/>
        <v>911</v>
      </c>
    </row>
    <row r="19" spans="1:4" x14ac:dyDescent="0.25">
      <c r="A19" s="3" t="s">
        <v>185</v>
      </c>
      <c r="B19" s="1">
        <v>56701</v>
      </c>
      <c r="C19" s="1">
        <v>58687</v>
      </c>
      <c r="D19">
        <f t="shared" si="0"/>
        <v>1986</v>
      </c>
    </row>
    <row r="20" spans="1:4" x14ac:dyDescent="0.25">
      <c r="A20" s="3" t="s">
        <v>183</v>
      </c>
      <c r="B20" s="1">
        <v>56798</v>
      </c>
      <c r="C20" s="1">
        <v>59858</v>
      </c>
      <c r="D20">
        <f t="shared" si="0"/>
        <v>3060</v>
      </c>
    </row>
    <row r="21" spans="1:4" x14ac:dyDescent="0.25">
      <c r="A21" s="3" t="s">
        <v>181</v>
      </c>
      <c r="B21" s="1">
        <v>57076</v>
      </c>
      <c r="C21" s="1">
        <v>57628</v>
      </c>
      <c r="D21">
        <f t="shared" si="0"/>
        <v>552</v>
      </c>
    </row>
    <row r="22" spans="1:4" x14ac:dyDescent="0.25">
      <c r="A22" s="3" t="s">
        <v>179</v>
      </c>
      <c r="B22" s="1">
        <v>57131</v>
      </c>
      <c r="C22" s="1">
        <v>58109</v>
      </c>
      <c r="D22">
        <f t="shared" si="0"/>
        <v>978</v>
      </c>
    </row>
    <row r="23" spans="1:4" x14ac:dyDescent="0.25">
      <c r="A23" s="3" t="s">
        <v>201</v>
      </c>
      <c r="B23" s="1">
        <v>54984</v>
      </c>
      <c r="C23" s="1">
        <v>55328</v>
      </c>
      <c r="D23">
        <f t="shared" si="0"/>
        <v>344</v>
      </c>
    </row>
    <row r="24" spans="1:4" x14ac:dyDescent="0.25">
      <c r="A24" s="3" t="s">
        <v>199</v>
      </c>
      <c r="B24" s="1">
        <v>55139</v>
      </c>
      <c r="C24" s="1">
        <v>57902</v>
      </c>
      <c r="D24">
        <f t="shared" si="0"/>
        <v>2763</v>
      </c>
    </row>
    <row r="25" spans="1:4" x14ac:dyDescent="0.25">
      <c r="A25" s="3" t="s">
        <v>197</v>
      </c>
      <c r="B25" s="1">
        <v>55397</v>
      </c>
      <c r="C25" s="1">
        <v>55882</v>
      </c>
      <c r="D25">
        <f t="shared" si="0"/>
        <v>485</v>
      </c>
    </row>
    <row r="26" spans="1:4" x14ac:dyDescent="0.25">
      <c r="A26" s="3" t="s">
        <v>195</v>
      </c>
      <c r="B26" s="1">
        <v>55669</v>
      </c>
      <c r="C26" s="1">
        <v>57980</v>
      </c>
      <c r="D26">
        <f t="shared" si="0"/>
        <v>2311</v>
      </c>
    </row>
    <row r="27" spans="1:4" x14ac:dyDescent="0.25">
      <c r="A27" s="3" t="s">
        <v>91</v>
      </c>
      <c r="B27" s="1">
        <v>61331</v>
      </c>
      <c r="C27" s="1">
        <v>64030</v>
      </c>
      <c r="D27">
        <f t="shared" si="0"/>
        <v>2699</v>
      </c>
    </row>
    <row r="28" spans="1:4" x14ac:dyDescent="0.25">
      <c r="A28" s="3" t="s">
        <v>89</v>
      </c>
      <c r="B28" s="1">
        <v>61631</v>
      </c>
      <c r="C28" s="1">
        <v>61887</v>
      </c>
      <c r="D28">
        <f t="shared" si="0"/>
        <v>256</v>
      </c>
    </row>
    <row r="29" spans="1:4" x14ac:dyDescent="0.25">
      <c r="A29" s="3" t="s">
        <v>87</v>
      </c>
      <c r="B29" s="1">
        <v>61801</v>
      </c>
      <c r="C29" s="1">
        <v>62633</v>
      </c>
      <c r="D29">
        <f t="shared" si="0"/>
        <v>832</v>
      </c>
    </row>
    <row r="30" spans="1:4" x14ac:dyDescent="0.25">
      <c r="A30" s="3" t="s">
        <v>85</v>
      </c>
      <c r="B30" s="1">
        <v>61822</v>
      </c>
      <c r="C30" s="1">
        <v>62247</v>
      </c>
      <c r="D30">
        <f t="shared" si="0"/>
        <v>425</v>
      </c>
    </row>
    <row r="31" spans="1:4" x14ac:dyDescent="0.25">
      <c r="A31" s="3" t="s">
        <v>83</v>
      </c>
      <c r="B31" s="1">
        <v>62006</v>
      </c>
      <c r="C31" s="1">
        <v>63280</v>
      </c>
      <c r="D31">
        <f t="shared" si="0"/>
        <v>1274</v>
      </c>
    </row>
    <row r="32" spans="1:4" x14ac:dyDescent="0.25">
      <c r="A32" s="3" t="s">
        <v>81</v>
      </c>
      <c r="B32" s="1">
        <v>62250</v>
      </c>
      <c r="C32" s="1">
        <v>63644</v>
      </c>
      <c r="D32">
        <f t="shared" si="0"/>
        <v>1394</v>
      </c>
    </row>
    <row r="33" spans="1:4" x14ac:dyDescent="0.25">
      <c r="A33" s="3" t="s">
        <v>103</v>
      </c>
      <c r="B33" s="1">
        <v>60337</v>
      </c>
      <c r="C33" s="1">
        <v>60831</v>
      </c>
      <c r="D33">
        <f t="shared" si="0"/>
        <v>494</v>
      </c>
    </row>
    <row r="34" spans="1:4" x14ac:dyDescent="0.25">
      <c r="A34" s="3" t="s">
        <v>101</v>
      </c>
      <c r="B34" s="1">
        <v>60348</v>
      </c>
      <c r="C34" s="1">
        <v>61041</v>
      </c>
      <c r="D34">
        <f t="shared" si="0"/>
        <v>693</v>
      </c>
    </row>
    <row r="35" spans="1:4" x14ac:dyDescent="0.25">
      <c r="A35" s="3" t="s">
        <v>99</v>
      </c>
      <c r="B35" s="1">
        <v>60614</v>
      </c>
      <c r="C35" s="1">
        <v>63559</v>
      </c>
      <c r="D35">
        <f t="shared" si="0"/>
        <v>2945</v>
      </c>
    </row>
    <row r="36" spans="1:4" x14ac:dyDescent="0.25">
      <c r="A36" s="3" t="s">
        <v>97</v>
      </c>
      <c r="B36" s="1">
        <v>60756</v>
      </c>
      <c r="C36" s="1">
        <v>61670</v>
      </c>
      <c r="D36">
        <f t="shared" si="0"/>
        <v>914</v>
      </c>
    </row>
    <row r="37" spans="1:4" x14ac:dyDescent="0.25">
      <c r="A37" s="3" t="s">
        <v>95</v>
      </c>
      <c r="B37" s="1">
        <v>60888</v>
      </c>
      <c r="C37" s="1">
        <v>62104</v>
      </c>
      <c r="D37">
        <f t="shared" si="0"/>
        <v>1216</v>
      </c>
    </row>
    <row r="38" spans="1:4" x14ac:dyDescent="0.25">
      <c r="A38" s="3" t="s">
        <v>93</v>
      </c>
      <c r="B38" s="1">
        <v>61141</v>
      </c>
      <c r="C38" s="1">
        <v>63577</v>
      </c>
      <c r="D38">
        <f t="shared" si="0"/>
        <v>2436</v>
      </c>
    </row>
    <row r="39" spans="1:4" x14ac:dyDescent="0.25">
      <c r="A39" s="3" t="s">
        <v>133</v>
      </c>
      <c r="B39" s="1">
        <v>58966</v>
      </c>
      <c r="C39" s="1">
        <v>60424</v>
      </c>
      <c r="D39">
        <f t="shared" si="0"/>
        <v>1458</v>
      </c>
    </row>
    <row r="40" spans="1:4" x14ac:dyDescent="0.25">
      <c r="A40" s="3" t="s">
        <v>131</v>
      </c>
      <c r="B40" s="1">
        <v>59200</v>
      </c>
      <c r="C40" s="1">
        <v>60043</v>
      </c>
      <c r="D40">
        <f t="shared" si="0"/>
        <v>843</v>
      </c>
    </row>
    <row r="41" spans="1:4" x14ac:dyDescent="0.25">
      <c r="A41" s="3" t="s">
        <v>129</v>
      </c>
      <c r="B41" s="1">
        <v>59269</v>
      </c>
      <c r="C41" s="1">
        <v>60082</v>
      </c>
      <c r="D41">
        <f t="shared" si="0"/>
        <v>813</v>
      </c>
    </row>
    <row r="42" spans="1:4" x14ac:dyDescent="0.25">
      <c r="A42" s="3" t="s">
        <v>127</v>
      </c>
      <c r="B42" s="1">
        <v>59452</v>
      </c>
      <c r="C42" s="1">
        <v>61420</v>
      </c>
      <c r="D42">
        <f t="shared" si="0"/>
        <v>1968</v>
      </c>
    </row>
    <row r="43" spans="1:4" x14ac:dyDescent="0.25">
      <c r="A43" s="3" t="s">
        <v>125</v>
      </c>
      <c r="B43" s="1">
        <v>59650</v>
      </c>
      <c r="C43" s="1">
        <v>61525</v>
      </c>
      <c r="D43">
        <f t="shared" si="0"/>
        <v>1875</v>
      </c>
    </row>
    <row r="44" spans="1:4" x14ac:dyDescent="0.25">
      <c r="A44" s="3" t="s">
        <v>9</v>
      </c>
      <c r="B44" s="1">
        <v>62241</v>
      </c>
      <c r="C44" s="1">
        <v>63175</v>
      </c>
      <c r="D44">
        <f t="shared" si="0"/>
        <v>934</v>
      </c>
    </row>
    <row r="45" spans="1:4" x14ac:dyDescent="0.25">
      <c r="A45" s="3" t="s">
        <v>7</v>
      </c>
      <c r="B45" s="1">
        <v>62439</v>
      </c>
      <c r="C45" s="1">
        <v>64130</v>
      </c>
      <c r="D45">
        <f t="shared" si="0"/>
        <v>1691</v>
      </c>
    </row>
    <row r="46" spans="1:4" x14ac:dyDescent="0.25">
      <c r="A46" s="3" t="s">
        <v>5</v>
      </c>
      <c r="B46" s="1">
        <v>62458</v>
      </c>
      <c r="C46" s="1">
        <v>64428</v>
      </c>
      <c r="D46">
        <f t="shared" si="0"/>
        <v>1970</v>
      </c>
    </row>
    <row r="47" spans="1:4" x14ac:dyDescent="0.25">
      <c r="A47" s="3" t="s">
        <v>3</v>
      </c>
      <c r="B47" s="1">
        <v>62691</v>
      </c>
      <c r="C47" s="1">
        <v>63948</v>
      </c>
      <c r="D47">
        <f t="shared" si="0"/>
        <v>1257</v>
      </c>
    </row>
    <row r="48" spans="1:4" x14ac:dyDescent="0.25">
      <c r="A48" s="3" t="s">
        <v>1</v>
      </c>
      <c r="B48" s="1">
        <v>62939</v>
      </c>
      <c r="C48" s="1">
        <v>63211</v>
      </c>
      <c r="D48">
        <f t="shared" si="0"/>
        <v>272</v>
      </c>
    </row>
    <row r="49" spans="1:4" x14ac:dyDescent="0.25">
      <c r="A49" s="3" t="s">
        <v>159</v>
      </c>
      <c r="B49" s="1">
        <v>56419</v>
      </c>
      <c r="C49" s="1">
        <v>57577</v>
      </c>
      <c r="D49">
        <f t="shared" si="0"/>
        <v>1158</v>
      </c>
    </row>
    <row r="50" spans="1:4" x14ac:dyDescent="0.25">
      <c r="A50" s="3" t="s">
        <v>157</v>
      </c>
      <c r="B50" s="1">
        <v>56470</v>
      </c>
      <c r="C50" s="1">
        <v>57680</v>
      </c>
      <c r="D50">
        <f t="shared" si="0"/>
        <v>1210</v>
      </c>
    </row>
    <row r="51" spans="1:4" x14ac:dyDescent="0.25">
      <c r="A51" s="3" t="s">
        <v>155</v>
      </c>
      <c r="B51" s="1">
        <v>56483</v>
      </c>
      <c r="C51" s="1">
        <v>57204</v>
      </c>
      <c r="D51">
        <f t="shared" si="0"/>
        <v>721</v>
      </c>
    </row>
    <row r="52" spans="1:4" x14ac:dyDescent="0.25">
      <c r="A52" s="3" t="s">
        <v>153</v>
      </c>
      <c r="B52" s="1">
        <v>56683</v>
      </c>
      <c r="C52" s="1">
        <v>57154</v>
      </c>
      <c r="D52">
        <f t="shared" si="0"/>
        <v>471</v>
      </c>
    </row>
    <row r="53" spans="1:4" x14ac:dyDescent="0.25">
      <c r="A53" s="3" t="s">
        <v>151</v>
      </c>
      <c r="B53" s="1">
        <v>56782</v>
      </c>
      <c r="C53" s="1">
        <v>58403</v>
      </c>
      <c r="D53">
        <f t="shared" si="0"/>
        <v>1621</v>
      </c>
    </row>
    <row r="54" spans="1:4" x14ac:dyDescent="0.25">
      <c r="A54" s="3" t="s">
        <v>149</v>
      </c>
      <c r="B54" s="1">
        <v>56813</v>
      </c>
      <c r="C54" s="1">
        <v>60336</v>
      </c>
      <c r="D54">
        <f t="shared" si="0"/>
        <v>3523</v>
      </c>
    </row>
    <row r="55" spans="1:4" x14ac:dyDescent="0.25">
      <c r="A55" s="3" t="s">
        <v>37</v>
      </c>
      <c r="B55" s="1">
        <v>62053</v>
      </c>
      <c r="C55" s="1">
        <v>63191</v>
      </c>
      <c r="D55">
        <f t="shared" si="0"/>
        <v>1138</v>
      </c>
    </row>
    <row r="56" spans="1:4" x14ac:dyDescent="0.25">
      <c r="A56" s="3" t="s">
        <v>35</v>
      </c>
      <c r="B56" s="1">
        <v>62346</v>
      </c>
      <c r="C56" s="1">
        <v>63096</v>
      </c>
      <c r="D56">
        <f t="shared" si="0"/>
        <v>750</v>
      </c>
    </row>
    <row r="57" spans="1:4" x14ac:dyDescent="0.25">
      <c r="A57" s="3" t="s">
        <v>33</v>
      </c>
      <c r="B57" s="1">
        <v>62564</v>
      </c>
      <c r="C57" s="1">
        <v>64233</v>
      </c>
      <c r="D57">
        <f t="shared" si="0"/>
        <v>1669</v>
      </c>
    </row>
    <row r="58" spans="1:4" x14ac:dyDescent="0.25">
      <c r="A58" s="3" t="s">
        <v>31</v>
      </c>
      <c r="B58" s="1">
        <v>62810</v>
      </c>
      <c r="C58" s="1">
        <v>64739</v>
      </c>
      <c r="D58">
        <f t="shared" si="0"/>
        <v>1929</v>
      </c>
    </row>
    <row r="59" spans="1:4" x14ac:dyDescent="0.25">
      <c r="A59" s="3" t="s">
        <v>29</v>
      </c>
      <c r="B59" s="1">
        <v>62820</v>
      </c>
      <c r="C59" s="1">
        <v>63422</v>
      </c>
      <c r="D59">
        <f t="shared" si="0"/>
        <v>602</v>
      </c>
    </row>
    <row r="60" spans="1:4" x14ac:dyDescent="0.25">
      <c r="A60" s="3" t="s">
        <v>27</v>
      </c>
      <c r="B60" s="1">
        <v>62990</v>
      </c>
      <c r="C60" s="1">
        <v>63467</v>
      </c>
      <c r="D60">
        <f t="shared" si="0"/>
        <v>477</v>
      </c>
    </row>
    <row r="61" spans="1:4" x14ac:dyDescent="0.25">
      <c r="A61" s="3" t="s">
        <v>43</v>
      </c>
      <c r="B61" s="1">
        <v>61579</v>
      </c>
      <c r="C61" s="1">
        <v>61821</v>
      </c>
      <c r="D61">
        <f t="shared" si="0"/>
        <v>242</v>
      </c>
    </row>
    <row r="62" spans="1:4" x14ac:dyDescent="0.25">
      <c r="A62" s="3" t="s">
        <v>25</v>
      </c>
      <c r="B62" s="1">
        <v>63186</v>
      </c>
      <c r="C62" s="1">
        <v>65167</v>
      </c>
      <c r="D62">
        <f t="shared" si="0"/>
        <v>1981</v>
      </c>
    </row>
    <row r="63" spans="1:4" x14ac:dyDescent="0.25">
      <c r="A63" s="3" t="s">
        <v>23</v>
      </c>
      <c r="B63" s="1">
        <v>63308</v>
      </c>
      <c r="C63" s="1">
        <v>64045</v>
      </c>
      <c r="D63">
        <f t="shared" si="0"/>
        <v>737</v>
      </c>
    </row>
    <row r="64" spans="1:4" x14ac:dyDescent="0.25">
      <c r="A64" s="3" t="s">
        <v>21</v>
      </c>
      <c r="B64" s="1">
        <v>63521</v>
      </c>
      <c r="C64" s="1">
        <v>64106</v>
      </c>
      <c r="D64">
        <f t="shared" si="0"/>
        <v>585</v>
      </c>
    </row>
    <row r="65" spans="1:4" x14ac:dyDescent="0.25">
      <c r="A65" s="3" t="s">
        <v>19</v>
      </c>
      <c r="B65" s="1">
        <v>63701</v>
      </c>
      <c r="C65" s="1">
        <v>64151</v>
      </c>
      <c r="D65">
        <f t="shared" si="0"/>
        <v>450</v>
      </c>
    </row>
    <row r="66" spans="1:4" x14ac:dyDescent="0.25">
      <c r="A66" s="3" t="s">
        <v>41</v>
      </c>
      <c r="B66" s="1">
        <v>61694</v>
      </c>
      <c r="C66" s="1">
        <v>61908</v>
      </c>
      <c r="D66">
        <f t="shared" si="0"/>
        <v>214</v>
      </c>
    </row>
    <row r="67" spans="1:4" x14ac:dyDescent="0.25">
      <c r="A67" s="3" t="s">
        <v>39</v>
      </c>
      <c r="B67" s="1">
        <v>61863</v>
      </c>
      <c r="C67" s="1">
        <v>63063</v>
      </c>
      <c r="D67">
        <f t="shared" si="0"/>
        <v>1200</v>
      </c>
    </row>
    <row r="68" spans="1:4" x14ac:dyDescent="0.25">
      <c r="A68" s="3" t="s">
        <v>79</v>
      </c>
      <c r="B68" s="1">
        <v>60876</v>
      </c>
      <c r="C68" s="1">
        <v>61734</v>
      </c>
      <c r="D68">
        <f t="shared" si="0"/>
        <v>858</v>
      </c>
    </row>
    <row r="69" spans="1:4" x14ac:dyDescent="0.25">
      <c r="A69" s="3" t="s">
        <v>69</v>
      </c>
      <c r="B69" s="1">
        <v>61643</v>
      </c>
      <c r="C69" s="1">
        <v>62509</v>
      </c>
      <c r="D69">
        <f t="shared" ref="D69:D105" si="1">C69-B69</f>
        <v>866</v>
      </c>
    </row>
    <row r="70" spans="1:4" x14ac:dyDescent="0.25">
      <c r="A70" s="3" t="s">
        <v>67</v>
      </c>
      <c r="B70" s="1">
        <v>61840</v>
      </c>
      <c r="C70" s="1">
        <v>61982</v>
      </c>
      <c r="D70">
        <f t="shared" si="1"/>
        <v>142</v>
      </c>
    </row>
    <row r="71" spans="1:4" x14ac:dyDescent="0.25">
      <c r="A71" s="3" t="s">
        <v>65</v>
      </c>
      <c r="B71" s="1">
        <v>62069</v>
      </c>
      <c r="C71" s="1">
        <v>64835</v>
      </c>
      <c r="D71">
        <f t="shared" si="1"/>
        <v>2766</v>
      </c>
    </row>
    <row r="72" spans="1:4" x14ac:dyDescent="0.25">
      <c r="A72" s="3" t="s">
        <v>63</v>
      </c>
      <c r="B72" s="1">
        <v>62285</v>
      </c>
      <c r="C72" s="1">
        <v>62700</v>
      </c>
      <c r="D72">
        <f t="shared" si="1"/>
        <v>415</v>
      </c>
    </row>
    <row r="73" spans="1:4" x14ac:dyDescent="0.25">
      <c r="A73" s="3" t="s">
        <v>61</v>
      </c>
      <c r="B73" s="1">
        <v>62505</v>
      </c>
      <c r="C73" s="1">
        <v>63116</v>
      </c>
      <c r="D73">
        <f t="shared" si="1"/>
        <v>611</v>
      </c>
    </row>
    <row r="74" spans="1:4" x14ac:dyDescent="0.25">
      <c r="A74" s="3" t="s">
        <v>59</v>
      </c>
      <c r="B74" s="1">
        <v>62774</v>
      </c>
      <c r="C74" s="1">
        <v>64433</v>
      </c>
      <c r="D74">
        <f t="shared" si="1"/>
        <v>1659</v>
      </c>
    </row>
    <row r="75" spans="1:4" x14ac:dyDescent="0.25">
      <c r="A75" s="3" t="s">
        <v>57</v>
      </c>
      <c r="B75" s="1">
        <v>62977</v>
      </c>
      <c r="C75" s="1">
        <v>63477</v>
      </c>
      <c r="D75">
        <f t="shared" si="1"/>
        <v>500</v>
      </c>
    </row>
    <row r="76" spans="1:4" x14ac:dyDescent="0.25">
      <c r="A76" s="3" t="s">
        <v>55</v>
      </c>
      <c r="B76" s="1">
        <v>63030</v>
      </c>
      <c r="C76" s="1">
        <v>63712</v>
      </c>
      <c r="D76">
        <f t="shared" si="1"/>
        <v>682</v>
      </c>
    </row>
    <row r="77" spans="1:4" x14ac:dyDescent="0.25">
      <c r="A77" s="3" t="s">
        <v>53</v>
      </c>
      <c r="B77" s="1">
        <v>63083</v>
      </c>
      <c r="C77" s="1">
        <v>64876</v>
      </c>
      <c r="D77">
        <f t="shared" si="1"/>
        <v>1793</v>
      </c>
    </row>
    <row r="78" spans="1:4" x14ac:dyDescent="0.25">
      <c r="A78" s="3" t="s">
        <v>51</v>
      </c>
      <c r="B78" s="1">
        <v>63299</v>
      </c>
      <c r="C78" s="1">
        <v>66063</v>
      </c>
      <c r="D78">
        <f t="shared" si="1"/>
        <v>2764</v>
      </c>
    </row>
    <row r="79" spans="1:4" x14ac:dyDescent="0.25">
      <c r="A79" s="3" t="s">
        <v>49</v>
      </c>
      <c r="B79" s="1">
        <v>63554</v>
      </c>
      <c r="C79" s="1">
        <v>65191</v>
      </c>
      <c r="D79">
        <f t="shared" si="1"/>
        <v>1637</v>
      </c>
    </row>
    <row r="80" spans="1:4" x14ac:dyDescent="0.25">
      <c r="A80" s="3" t="s">
        <v>47</v>
      </c>
      <c r="B80" s="1">
        <v>63558</v>
      </c>
      <c r="C80" s="1">
        <v>64235</v>
      </c>
      <c r="D80">
        <f t="shared" si="1"/>
        <v>677</v>
      </c>
    </row>
    <row r="81" spans="1:5" x14ac:dyDescent="0.25">
      <c r="A81" s="3" t="s">
        <v>45</v>
      </c>
      <c r="B81" s="1">
        <v>63689</v>
      </c>
      <c r="C81" s="1">
        <v>64487</v>
      </c>
      <c r="D81">
        <f t="shared" si="1"/>
        <v>798</v>
      </c>
    </row>
    <row r="82" spans="1:5" x14ac:dyDescent="0.25">
      <c r="A82" s="3" t="s">
        <v>77</v>
      </c>
      <c r="B82" s="1">
        <v>61029</v>
      </c>
      <c r="C82" s="1">
        <v>61562</v>
      </c>
      <c r="D82">
        <f t="shared" si="1"/>
        <v>533</v>
      </c>
    </row>
    <row r="83" spans="1:5" x14ac:dyDescent="0.25">
      <c r="A83" s="3" t="s">
        <v>75</v>
      </c>
      <c r="B83" s="1">
        <v>61271</v>
      </c>
      <c r="C83" s="1">
        <v>62075</v>
      </c>
      <c r="D83">
        <f t="shared" si="1"/>
        <v>804</v>
      </c>
    </row>
    <row r="84" spans="1:5" x14ac:dyDescent="0.25">
      <c r="A84" s="3" t="s">
        <v>73</v>
      </c>
      <c r="B84" s="1">
        <v>61525</v>
      </c>
      <c r="C84" s="1">
        <v>61986</v>
      </c>
      <c r="D84">
        <f t="shared" si="1"/>
        <v>461</v>
      </c>
    </row>
    <row r="85" spans="1:5" x14ac:dyDescent="0.25">
      <c r="A85" s="3" t="s">
        <v>71</v>
      </c>
      <c r="B85" s="1">
        <v>61610</v>
      </c>
      <c r="C85" s="1">
        <v>63760</v>
      </c>
      <c r="D85">
        <f t="shared" si="1"/>
        <v>2150</v>
      </c>
    </row>
    <row r="86" spans="1:5" x14ac:dyDescent="0.25">
      <c r="A86" s="3" t="s">
        <v>123</v>
      </c>
      <c r="B86" s="1">
        <v>59685</v>
      </c>
      <c r="C86" s="1">
        <v>60139</v>
      </c>
      <c r="D86">
        <f t="shared" si="1"/>
        <v>454</v>
      </c>
    </row>
    <row r="87" spans="1:5" x14ac:dyDescent="0.25">
      <c r="A87" s="3" t="s">
        <v>115</v>
      </c>
      <c r="B87" s="1">
        <v>60437</v>
      </c>
      <c r="C87" s="1">
        <v>63003</v>
      </c>
      <c r="D87">
        <f t="shared" si="1"/>
        <v>2566</v>
      </c>
    </row>
    <row r="88" spans="1:5" x14ac:dyDescent="0.25">
      <c r="A88" s="3" t="s">
        <v>113</v>
      </c>
      <c r="B88" s="1">
        <v>60456</v>
      </c>
      <c r="C88" s="1">
        <v>61470</v>
      </c>
      <c r="D88">
        <f t="shared" si="1"/>
        <v>1014</v>
      </c>
    </row>
    <row r="89" spans="1:5" x14ac:dyDescent="0.25">
      <c r="A89" s="3" t="s">
        <v>111</v>
      </c>
      <c r="B89" s="1">
        <v>60668</v>
      </c>
      <c r="C89" s="1">
        <v>61466</v>
      </c>
      <c r="D89">
        <f t="shared" si="1"/>
        <v>798</v>
      </c>
    </row>
    <row r="90" spans="1:5" x14ac:dyDescent="0.25">
      <c r="A90" s="3" t="s">
        <v>109</v>
      </c>
      <c r="B90" s="1">
        <v>60873</v>
      </c>
      <c r="C90" s="1">
        <v>64491</v>
      </c>
      <c r="D90">
        <f t="shared" si="1"/>
        <v>3618</v>
      </c>
      <c r="E90" t="s">
        <v>5463</v>
      </c>
    </row>
    <row r="91" spans="1:5" x14ac:dyDescent="0.25">
      <c r="A91" s="3" t="s">
        <v>107</v>
      </c>
      <c r="B91" s="1">
        <v>60982</v>
      </c>
      <c r="C91" s="1">
        <v>61134</v>
      </c>
      <c r="D91">
        <f t="shared" si="1"/>
        <v>152</v>
      </c>
    </row>
    <row r="92" spans="1:5" x14ac:dyDescent="0.25">
      <c r="A92" s="3" t="s">
        <v>105</v>
      </c>
      <c r="B92" s="1">
        <v>61079</v>
      </c>
      <c r="C92" s="1">
        <v>61887</v>
      </c>
      <c r="D92">
        <f t="shared" si="1"/>
        <v>808</v>
      </c>
    </row>
    <row r="93" spans="1:5" x14ac:dyDescent="0.25">
      <c r="A93" s="3" t="s">
        <v>121</v>
      </c>
      <c r="B93" s="1">
        <v>59878</v>
      </c>
      <c r="C93" s="1">
        <v>62495</v>
      </c>
      <c r="D93">
        <f t="shared" si="1"/>
        <v>2617</v>
      </c>
    </row>
    <row r="94" spans="1:5" x14ac:dyDescent="0.25">
      <c r="A94" s="3" t="s">
        <v>119</v>
      </c>
      <c r="B94" s="1">
        <v>60083</v>
      </c>
      <c r="C94" s="1">
        <v>62797</v>
      </c>
      <c r="D94">
        <f t="shared" si="1"/>
        <v>2714</v>
      </c>
    </row>
    <row r="95" spans="1:5" x14ac:dyDescent="0.25">
      <c r="A95" s="3" t="s">
        <v>117</v>
      </c>
      <c r="B95" s="1">
        <v>60167</v>
      </c>
      <c r="C95" s="1">
        <v>60656</v>
      </c>
      <c r="D95">
        <f t="shared" si="1"/>
        <v>489</v>
      </c>
    </row>
    <row r="96" spans="1:5" x14ac:dyDescent="0.25">
      <c r="A96" s="3" t="s">
        <v>167</v>
      </c>
      <c r="B96" s="1">
        <v>57066</v>
      </c>
      <c r="C96" s="1">
        <v>58552</v>
      </c>
      <c r="D96">
        <f t="shared" si="1"/>
        <v>1486</v>
      </c>
    </row>
    <row r="97" spans="1:4" x14ac:dyDescent="0.25">
      <c r="A97" s="3" t="s">
        <v>165</v>
      </c>
      <c r="B97" s="1">
        <v>57362</v>
      </c>
      <c r="C97" s="1">
        <v>58173</v>
      </c>
      <c r="D97">
        <f t="shared" si="1"/>
        <v>811</v>
      </c>
    </row>
    <row r="98" spans="1:4" x14ac:dyDescent="0.25">
      <c r="A98" s="3" t="s">
        <v>163</v>
      </c>
      <c r="B98" s="1">
        <v>57404</v>
      </c>
      <c r="C98" s="1">
        <v>58565</v>
      </c>
      <c r="D98">
        <f t="shared" si="1"/>
        <v>1161</v>
      </c>
    </row>
    <row r="99" spans="1:4" x14ac:dyDescent="0.25">
      <c r="A99" s="3" t="s">
        <v>161</v>
      </c>
      <c r="B99" s="1">
        <v>57501</v>
      </c>
      <c r="C99" s="1">
        <v>57755</v>
      </c>
      <c r="D99">
        <f t="shared" si="1"/>
        <v>254</v>
      </c>
    </row>
    <row r="100" spans="1:4" x14ac:dyDescent="0.25">
      <c r="A100" s="3" t="s">
        <v>177</v>
      </c>
      <c r="B100" s="1">
        <v>56140</v>
      </c>
      <c r="C100" s="1">
        <v>56966</v>
      </c>
      <c r="D100">
        <f t="shared" si="1"/>
        <v>826</v>
      </c>
    </row>
    <row r="101" spans="1:4" x14ac:dyDescent="0.25">
      <c r="A101" s="3" t="s">
        <v>175</v>
      </c>
      <c r="B101" s="1">
        <v>56367</v>
      </c>
      <c r="C101" s="1">
        <v>57008</v>
      </c>
      <c r="D101">
        <f t="shared" si="1"/>
        <v>641</v>
      </c>
    </row>
    <row r="102" spans="1:4" x14ac:dyDescent="0.25">
      <c r="A102" s="3" t="s">
        <v>173</v>
      </c>
      <c r="B102" s="1">
        <v>56515</v>
      </c>
      <c r="C102" s="1">
        <v>56866</v>
      </c>
      <c r="D102">
        <f t="shared" si="1"/>
        <v>351</v>
      </c>
    </row>
    <row r="103" spans="1:4" x14ac:dyDescent="0.25">
      <c r="A103" s="3" t="s">
        <v>171</v>
      </c>
      <c r="B103" s="1">
        <v>56758</v>
      </c>
      <c r="C103" s="1">
        <v>56975</v>
      </c>
      <c r="D103">
        <f t="shared" si="1"/>
        <v>217</v>
      </c>
    </row>
    <row r="104" spans="1:4" x14ac:dyDescent="0.25">
      <c r="A104" s="3" t="s">
        <v>169</v>
      </c>
      <c r="B104" s="1">
        <v>56799</v>
      </c>
      <c r="C104" s="1">
        <v>59676</v>
      </c>
      <c r="D104">
        <f t="shared" si="1"/>
        <v>2877</v>
      </c>
    </row>
    <row r="105" spans="1:4" x14ac:dyDescent="0.25">
      <c r="A105" s="3" t="s">
        <v>5455</v>
      </c>
      <c r="B105" s="1">
        <v>54984</v>
      </c>
      <c r="C105" s="1">
        <v>66063</v>
      </c>
    </row>
  </sheetData>
  <conditionalFormatting sqref="D1:D1048576">
    <cfRule type="top10" dxfId="3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CD7A-27F6-491E-8EA2-BD497580E791}">
  <dimension ref="A3:P35"/>
  <sheetViews>
    <sheetView workbookViewId="0">
      <selection activeCell="P5" sqref="P5:P12"/>
    </sheetView>
  </sheetViews>
  <sheetFormatPr defaultRowHeight="15" x14ac:dyDescent="0.25"/>
  <cols>
    <col min="1" max="1" width="41.5703125" bestFit="1" customWidth="1"/>
    <col min="2" max="2" width="17.85546875" bestFit="1" customWidth="1"/>
    <col min="3" max="4" width="5" bestFit="1" customWidth="1"/>
    <col min="5" max="10" width="4" bestFit="1" customWidth="1"/>
    <col min="11" max="13" width="3" bestFit="1" customWidth="1"/>
    <col min="14" max="14" width="14.42578125" bestFit="1" customWidth="1"/>
  </cols>
  <sheetData>
    <row r="3" spans="1:16" x14ac:dyDescent="0.25">
      <c r="A3" s="2" t="s">
        <v>5470</v>
      </c>
      <c r="B3" s="2" t="s">
        <v>5459</v>
      </c>
    </row>
    <row r="4" spans="1:16" x14ac:dyDescent="0.25">
      <c r="A4" s="2" t="s">
        <v>5454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 t="s">
        <v>5455</v>
      </c>
      <c r="P4" t="s">
        <v>5471</v>
      </c>
    </row>
    <row r="5" spans="1:16" x14ac:dyDescent="0.25">
      <c r="A5" s="3" t="s">
        <v>220</v>
      </c>
      <c r="B5" s="4"/>
      <c r="C5" s="4">
        <v>25</v>
      </c>
      <c r="D5" s="4">
        <v>22</v>
      </c>
      <c r="E5" s="4">
        <v>18</v>
      </c>
      <c r="F5" s="4">
        <v>11</v>
      </c>
      <c r="G5" s="4">
        <v>5</v>
      </c>
      <c r="H5" s="4">
        <v>1</v>
      </c>
      <c r="I5" s="4">
        <v>1</v>
      </c>
      <c r="J5" s="4">
        <v>1</v>
      </c>
      <c r="K5" s="4"/>
      <c r="L5" s="4"/>
      <c r="M5" s="4"/>
      <c r="N5" s="4">
        <v>84</v>
      </c>
      <c r="P5" t="s">
        <v>220</v>
      </c>
    </row>
    <row r="6" spans="1:16" x14ac:dyDescent="0.25">
      <c r="A6" s="3" t="s">
        <v>250</v>
      </c>
      <c r="B6" s="4"/>
      <c r="C6" s="4">
        <v>23</v>
      </c>
      <c r="D6" s="4">
        <v>17</v>
      </c>
      <c r="E6" s="4">
        <v>9</v>
      </c>
      <c r="F6" s="4">
        <v>2</v>
      </c>
      <c r="G6" s="4">
        <v>7</v>
      </c>
      <c r="H6" s="4">
        <v>3</v>
      </c>
      <c r="I6" s="4">
        <v>5</v>
      </c>
      <c r="J6" s="4">
        <v>5</v>
      </c>
      <c r="K6" s="4"/>
      <c r="L6" s="4"/>
      <c r="M6" s="4"/>
      <c r="N6" s="4">
        <v>71</v>
      </c>
      <c r="P6" t="s">
        <v>250</v>
      </c>
    </row>
    <row r="7" spans="1:16" x14ac:dyDescent="0.25">
      <c r="A7" s="3" t="s">
        <v>238</v>
      </c>
      <c r="B7" s="4">
        <v>2</v>
      </c>
      <c r="C7" s="4">
        <v>39</v>
      </c>
      <c r="D7" s="4">
        <v>54</v>
      </c>
      <c r="E7" s="4">
        <v>44</v>
      </c>
      <c r="F7" s="4">
        <v>41</v>
      </c>
      <c r="G7" s="4">
        <v>28</v>
      </c>
      <c r="H7" s="4">
        <v>15</v>
      </c>
      <c r="I7" s="4">
        <v>15</v>
      </c>
      <c r="J7" s="4">
        <v>9</v>
      </c>
      <c r="K7" s="4">
        <v>1</v>
      </c>
      <c r="L7" s="4"/>
      <c r="M7" s="4"/>
      <c r="N7" s="4">
        <v>248</v>
      </c>
      <c r="P7" t="s">
        <v>242</v>
      </c>
    </row>
    <row r="8" spans="1:16" x14ac:dyDescent="0.25">
      <c r="A8" s="3" t="s">
        <v>242</v>
      </c>
      <c r="B8" s="4"/>
      <c r="C8" s="4">
        <v>12</v>
      </c>
      <c r="D8" s="4">
        <v>29</v>
      </c>
      <c r="E8" s="4">
        <v>29</v>
      </c>
      <c r="F8" s="4">
        <v>18</v>
      </c>
      <c r="G8" s="4">
        <v>6</v>
      </c>
      <c r="H8" s="4">
        <v>4</v>
      </c>
      <c r="I8" s="4">
        <v>2</v>
      </c>
      <c r="J8" s="4">
        <v>2</v>
      </c>
      <c r="K8" s="4">
        <v>2</v>
      </c>
      <c r="L8" s="4">
        <v>2</v>
      </c>
      <c r="M8" s="4">
        <v>1</v>
      </c>
      <c r="N8" s="4">
        <v>107</v>
      </c>
      <c r="P8" t="s">
        <v>236</v>
      </c>
    </row>
    <row r="9" spans="1:16" x14ac:dyDescent="0.25">
      <c r="A9" s="3" t="s">
        <v>260</v>
      </c>
      <c r="B9" s="4">
        <v>1</v>
      </c>
      <c r="C9" s="4">
        <v>20</v>
      </c>
      <c r="D9" s="4">
        <v>22</v>
      </c>
      <c r="E9" s="4">
        <v>20</v>
      </c>
      <c r="F9" s="4">
        <v>11</v>
      </c>
      <c r="G9" s="4">
        <v>6</v>
      </c>
      <c r="H9" s="4">
        <v>6</v>
      </c>
      <c r="I9" s="4">
        <v>6</v>
      </c>
      <c r="J9" s="4">
        <v>2</v>
      </c>
      <c r="K9" s="4"/>
      <c r="L9" s="4"/>
      <c r="M9" s="4"/>
      <c r="N9" s="4">
        <v>94</v>
      </c>
      <c r="P9" t="s">
        <v>208</v>
      </c>
    </row>
    <row r="10" spans="1:16" x14ac:dyDescent="0.25">
      <c r="A10" s="3" t="s">
        <v>214</v>
      </c>
      <c r="B10" s="4">
        <v>6</v>
      </c>
      <c r="C10" s="4">
        <v>82</v>
      </c>
      <c r="D10" s="4">
        <v>91</v>
      </c>
      <c r="E10" s="4">
        <v>46</v>
      </c>
      <c r="F10" s="4">
        <v>31</v>
      </c>
      <c r="G10" s="4">
        <v>18</v>
      </c>
      <c r="H10" s="4">
        <v>24</v>
      </c>
      <c r="I10" s="4">
        <v>15</v>
      </c>
      <c r="J10" s="4">
        <v>4</v>
      </c>
      <c r="K10" s="4">
        <v>1</v>
      </c>
      <c r="L10" s="4"/>
      <c r="M10" s="4"/>
      <c r="N10" s="4">
        <v>318</v>
      </c>
      <c r="P10" s="3" t="s">
        <v>222</v>
      </c>
    </row>
    <row r="11" spans="1:16" x14ac:dyDescent="0.25">
      <c r="A11" s="3" t="s">
        <v>254</v>
      </c>
      <c r="B11" s="4">
        <v>3</v>
      </c>
      <c r="C11" s="4">
        <v>36</v>
      </c>
      <c r="D11" s="4">
        <v>40</v>
      </c>
      <c r="E11" s="4">
        <v>24</v>
      </c>
      <c r="F11" s="4">
        <v>20</v>
      </c>
      <c r="G11" s="4">
        <v>16</v>
      </c>
      <c r="H11" s="4">
        <v>9</v>
      </c>
      <c r="I11" s="4">
        <v>7</v>
      </c>
      <c r="J11" s="4">
        <v>7</v>
      </c>
      <c r="K11" s="4">
        <v>3</v>
      </c>
      <c r="L11" s="4"/>
      <c r="M11" s="4"/>
      <c r="N11" s="4">
        <v>165</v>
      </c>
      <c r="P11" s="3" t="s">
        <v>226</v>
      </c>
    </row>
    <row r="12" spans="1:16" x14ac:dyDescent="0.25">
      <c r="A12" s="3" t="s">
        <v>252</v>
      </c>
      <c r="B12" s="4">
        <v>2</v>
      </c>
      <c r="C12" s="4">
        <v>67</v>
      </c>
      <c r="D12" s="4">
        <v>86</v>
      </c>
      <c r="E12" s="4">
        <v>66</v>
      </c>
      <c r="F12" s="4">
        <v>32</v>
      </c>
      <c r="G12" s="4">
        <v>46</v>
      </c>
      <c r="H12" s="4">
        <v>33</v>
      </c>
      <c r="I12" s="4">
        <v>32</v>
      </c>
      <c r="J12" s="4">
        <v>22</v>
      </c>
      <c r="K12" s="4"/>
      <c r="L12" s="4"/>
      <c r="M12" s="4"/>
      <c r="N12" s="4">
        <v>386</v>
      </c>
      <c r="P12" s="3" t="s">
        <v>240</v>
      </c>
    </row>
    <row r="13" spans="1:16" x14ac:dyDescent="0.25">
      <c r="A13" s="3" t="s">
        <v>230</v>
      </c>
      <c r="B13" s="4">
        <v>3</v>
      </c>
      <c r="C13" s="4">
        <v>24</v>
      </c>
      <c r="D13" s="4">
        <v>38</v>
      </c>
      <c r="E13" s="4">
        <v>18</v>
      </c>
      <c r="F13" s="4">
        <v>18</v>
      </c>
      <c r="G13" s="4">
        <v>21</v>
      </c>
      <c r="H13" s="4">
        <v>14</v>
      </c>
      <c r="I13" s="4">
        <v>17</v>
      </c>
      <c r="J13" s="4">
        <v>9</v>
      </c>
      <c r="K13" s="4">
        <v>7</v>
      </c>
      <c r="L13" s="4"/>
      <c r="M13" s="4"/>
      <c r="N13" s="4">
        <v>169</v>
      </c>
    </row>
    <row r="14" spans="1:16" x14ac:dyDescent="0.25">
      <c r="A14" s="3" t="s">
        <v>262</v>
      </c>
      <c r="B14" s="4">
        <v>1</v>
      </c>
      <c r="C14" s="4">
        <v>15</v>
      </c>
      <c r="D14" s="4">
        <v>15</v>
      </c>
      <c r="E14" s="4">
        <v>4</v>
      </c>
      <c r="F14" s="4">
        <v>4</v>
      </c>
      <c r="G14" s="4">
        <v>9</v>
      </c>
      <c r="H14" s="4">
        <v>3</v>
      </c>
      <c r="I14" s="4">
        <v>5</v>
      </c>
      <c r="J14" s="4">
        <v>4</v>
      </c>
      <c r="K14" s="4"/>
      <c r="L14" s="4"/>
      <c r="M14" s="4"/>
      <c r="N14" s="4">
        <v>60</v>
      </c>
    </row>
    <row r="15" spans="1:16" x14ac:dyDescent="0.25">
      <c r="A15" s="3" t="s">
        <v>236</v>
      </c>
      <c r="B15" s="4"/>
      <c r="C15" s="4">
        <v>30</v>
      </c>
      <c r="D15" s="4">
        <v>36</v>
      </c>
      <c r="E15" s="4">
        <v>26</v>
      </c>
      <c r="F15" s="4">
        <v>27</v>
      </c>
      <c r="G15" s="4">
        <v>21</v>
      </c>
      <c r="H15" s="4">
        <v>22</v>
      </c>
      <c r="I15" s="4">
        <v>12</v>
      </c>
      <c r="J15" s="4">
        <v>10</v>
      </c>
      <c r="K15" s="4"/>
      <c r="L15" s="4"/>
      <c r="M15" s="4"/>
      <c r="N15" s="4">
        <v>184</v>
      </c>
    </row>
    <row r="16" spans="1:16" x14ac:dyDescent="0.25">
      <c r="A16" s="3" t="s">
        <v>208</v>
      </c>
      <c r="B16" s="4"/>
      <c r="C16" s="4">
        <v>29</v>
      </c>
      <c r="D16" s="4">
        <v>48</v>
      </c>
      <c r="E16" s="4">
        <v>45</v>
      </c>
      <c r="F16" s="4">
        <v>29</v>
      </c>
      <c r="G16" s="4">
        <v>19</v>
      </c>
      <c r="H16" s="4">
        <v>20</v>
      </c>
      <c r="I16" s="4">
        <v>7</v>
      </c>
      <c r="J16" s="4"/>
      <c r="K16" s="4">
        <v>1</v>
      </c>
      <c r="L16" s="4"/>
      <c r="M16" s="4"/>
      <c r="N16" s="4">
        <v>198</v>
      </c>
    </row>
    <row r="17" spans="1:14" x14ac:dyDescent="0.25">
      <c r="A17" s="3" t="s">
        <v>210</v>
      </c>
      <c r="B17" s="4">
        <v>5</v>
      </c>
      <c r="C17" s="4">
        <v>63</v>
      </c>
      <c r="D17" s="4">
        <v>70</v>
      </c>
      <c r="E17" s="4">
        <v>51</v>
      </c>
      <c r="F17" s="4">
        <v>40</v>
      </c>
      <c r="G17" s="4">
        <v>34</v>
      </c>
      <c r="H17" s="4">
        <v>7</v>
      </c>
      <c r="I17" s="4">
        <v>3</v>
      </c>
      <c r="J17" s="4">
        <v>9</v>
      </c>
      <c r="K17" s="4">
        <v>7</v>
      </c>
      <c r="L17" s="4">
        <v>5</v>
      </c>
      <c r="M17" s="4">
        <v>1</v>
      </c>
      <c r="N17" s="4">
        <v>295</v>
      </c>
    </row>
    <row r="18" spans="1:14" x14ac:dyDescent="0.25">
      <c r="A18" s="3" t="s">
        <v>224</v>
      </c>
      <c r="B18" s="4">
        <v>1</v>
      </c>
      <c r="C18" s="4">
        <v>18</v>
      </c>
      <c r="D18" s="4">
        <v>29</v>
      </c>
      <c r="E18" s="4">
        <v>20</v>
      </c>
      <c r="F18" s="4">
        <v>16</v>
      </c>
      <c r="G18" s="4">
        <v>11</v>
      </c>
      <c r="H18" s="4">
        <v>4</v>
      </c>
      <c r="I18" s="4">
        <v>4</v>
      </c>
      <c r="J18" s="4">
        <v>7</v>
      </c>
      <c r="K18" s="4">
        <v>4</v>
      </c>
      <c r="L18" s="4">
        <v>1</v>
      </c>
      <c r="M18" s="4"/>
      <c r="N18" s="4">
        <v>115</v>
      </c>
    </row>
    <row r="19" spans="1:14" x14ac:dyDescent="0.25">
      <c r="A19" s="3" t="s">
        <v>256</v>
      </c>
      <c r="B19" s="4">
        <v>1</v>
      </c>
      <c r="C19" s="4">
        <v>16</v>
      </c>
      <c r="D19" s="4">
        <v>14</v>
      </c>
      <c r="E19" s="4">
        <v>13</v>
      </c>
      <c r="F19" s="4">
        <v>8</v>
      </c>
      <c r="G19" s="4">
        <v>20</v>
      </c>
      <c r="H19" s="4">
        <v>6</v>
      </c>
      <c r="I19" s="4">
        <v>10</v>
      </c>
      <c r="J19" s="4">
        <v>2</v>
      </c>
      <c r="K19" s="4">
        <v>1</v>
      </c>
      <c r="L19" s="4">
        <v>2</v>
      </c>
      <c r="M19" s="4">
        <v>1</v>
      </c>
      <c r="N19" s="4">
        <v>94</v>
      </c>
    </row>
    <row r="20" spans="1:14" x14ac:dyDescent="0.25">
      <c r="A20" s="3" t="s">
        <v>246</v>
      </c>
      <c r="B20" s="4">
        <v>2</v>
      </c>
      <c r="C20" s="4">
        <v>11</v>
      </c>
      <c r="D20" s="4">
        <v>18</v>
      </c>
      <c r="E20" s="4">
        <v>12</v>
      </c>
      <c r="F20" s="4">
        <v>6</v>
      </c>
      <c r="G20" s="4">
        <v>4</v>
      </c>
      <c r="H20" s="4">
        <v>7</v>
      </c>
      <c r="I20" s="4"/>
      <c r="J20" s="4"/>
      <c r="K20" s="4"/>
      <c r="L20" s="4"/>
      <c r="M20" s="4"/>
      <c r="N20" s="4">
        <v>60</v>
      </c>
    </row>
    <row r="21" spans="1:14" x14ac:dyDescent="0.25">
      <c r="A21" s="3" t="s">
        <v>258</v>
      </c>
      <c r="B21" s="4">
        <v>4</v>
      </c>
      <c r="C21" s="4">
        <v>22</v>
      </c>
      <c r="D21" s="4">
        <v>18</v>
      </c>
      <c r="E21" s="4">
        <v>24</v>
      </c>
      <c r="F21" s="4">
        <v>11</v>
      </c>
      <c r="G21" s="4">
        <v>6</v>
      </c>
      <c r="H21" s="4">
        <v>5</v>
      </c>
      <c r="I21" s="4">
        <v>4</v>
      </c>
      <c r="J21" s="4">
        <v>4</v>
      </c>
      <c r="K21" s="4">
        <v>5</v>
      </c>
      <c r="L21" s="4">
        <v>8</v>
      </c>
      <c r="M21" s="4">
        <v>2</v>
      </c>
      <c r="N21" s="4">
        <v>113</v>
      </c>
    </row>
    <row r="22" spans="1:14" x14ac:dyDescent="0.25">
      <c r="A22" s="3" t="s">
        <v>206</v>
      </c>
      <c r="B22" s="4">
        <v>1</v>
      </c>
      <c r="C22" s="4">
        <v>67</v>
      </c>
      <c r="D22" s="4">
        <v>86</v>
      </c>
      <c r="E22" s="4">
        <v>69</v>
      </c>
      <c r="F22" s="4">
        <v>54</v>
      </c>
      <c r="G22" s="4">
        <v>37</v>
      </c>
      <c r="H22" s="4">
        <v>12</v>
      </c>
      <c r="I22" s="4">
        <v>10</v>
      </c>
      <c r="J22" s="4">
        <v>6</v>
      </c>
      <c r="K22" s="4">
        <v>9</v>
      </c>
      <c r="L22" s="4">
        <v>7</v>
      </c>
      <c r="M22" s="4">
        <v>2</v>
      </c>
      <c r="N22" s="4">
        <v>360</v>
      </c>
    </row>
    <row r="23" spans="1:14" x14ac:dyDescent="0.25">
      <c r="A23" s="3" t="s">
        <v>264</v>
      </c>
      <c r="B23" s="4">
        <v>9</v>
      </c>
      <c r="C23" s="4">
        <v>118</v>
      </c>
      <c r="D23" s="4">
        <v>89</v>
      </c>
      <c r="E23" s="4">
        <v>80</v>
      </c>
      <c r="F23" s="4">
        <v>57</v>
      </c>
      <c r="G23" s="4">
        <v>51</v>
      </c>
      <c r="H23" s="4">
        <v>43</v>
      </c>
      <c r="I23" s="4">
        <v>32</v>
      </c>
      <c r="J23" s="4">
        <v>14</v>
      </c>
      <c r="K23" s="4"/>
      <c r="L23" s="4"/>
      <c r="M23" s="4"/>
      <c r="N23" s="4">
        <v>493</v>
      </c>
    </row>
    <row r="24" spans="1:14" x14ac:dyDescent="0.25">
      <c r="A24" s="3" t="s">
        <v>222</v>
      </c>
      <c r="B24" s="4"/>
      <c r="C24" s="4">
        <v>19</v>
      </c>
      <c r="D24" s="4">
        <v>31</v>
      </c>
      <c r="E24" s="4">
        <v>16</v>
      </c>
      <c r="F24" s="4">
        <v>27</v>
      </c>
      <c r="G24" s="4">
        <v>13</v>
      </c>
      <c r="H24" s="4">
        <v>6</v>
      </c>
      <c r="I24" s="4">
        <v>2</v>
      </c>
      <c r="J24" s="4">
        <v>2</v>
      </c>
      <c r="K24" s="4"/>
      <c r="L24" s="4"/>
      <c r="M24" s="4"/>
      <c r="N24" s="4">
        <v>116</v>
      </c>
    </row>
    <row r="25" spans="1:14" x14ac:dyDescent="0.25">
      <c r="A25" s="3" t="s">
        <v>228</v>
      </c>
      <c r="B25" s="4">
        <v>1</v>
      </c>
      <c r="C25" s="4">
        <v>36</v>
      </c>
      <c r="D25" s="4">
        <v>47</v>
      </c>
      <c r="E25" s="4">
        <v>18</v>
      </c>
      <c r="F25" s="4">
        <v>13</v>
      </c>
      <c r="G25" s="4">
        <v>11</v>
      </c>
      <c r="H25" s="4">
        <v>9</v>
      </c>
      <c r="I25" s="4">
        <v>3</v>
      </c>
      <c r="J25" s="4">
        <v>3</v>
      </c>
      <c r="K25" s="4">
        <v>5</v>
      </c>
      <c r="L25" s="4"/>
      <c r="M25" s="4"/>
      <c r="N25" s="4">
        <v>146</v>
      </c>
    </row>
    <row r="26" spans="1:14" x14ac:dyDescent="0.25">
      <c r="A26" s="3" t="s">
        <v>234</v>
      </c>
      <c r="B26" s="4">
        <v>2</v>
      </c>
      <c r="C26" s="4">
        <v>35</v>
      </c>
      <c r="D26" s="4">
        <v>39</v>
      </c>
      <c r="E26" s="4">
        <v>15</v>
      </c>
      <c r="F26" s="4">
        <v>18</v>
      </c>
      <c r="G26" s="4">
        <v>3</v>
      </c>
      <c r="H26" s="4">
        <v>2</v>
      </c>
      <c r="I26" s="4">
        <v>1</v>
      </c>
      <c r="J26" s="4"/>
      <c r="K26" s="4">
        <v>1</v>
      </c>
      <c r="L26" s="4"/>
      <c r="M26" s="4"/>
      <c r="N26" s="4">
        <v>116</v>
      </c>
    </row>
    <row r="27" spans="1:14" x14ac:dyDescent="0.25">
      <c r="A27" s="3" t="s">
        <v>212</v>
      </c>
      <c r="B27" s="4">
        <v>1</v>
      </c>
      <c r="C27" s="4">
        <v>14</v>
      </c>
      <c r="D27" s="4">
        <v>23</v>
      </c>
      <c r="E27" s="4">
        <v>20</v>
      </c>
      <c r="F27" s="4">
        <v>10</v>
      </c>
      <c r="G27" s="4">
        <v>5</v>
      </c>
      <c r="H27" s="4">
        <v>1</v>
      </c>
      <c r="I27" s="4"/>
      <c r="J27" s="4"/>
      <c r="K27" s="4"/>
      <c r="L27" s="4"/>
      <c r="M27" s="4"/>
      <c r="N27" s="4">
        <v>74</v>
      </c>
    </row>
    <row r="28" spans="1:14" x14ac:dyDescent="0.25">
      <c r="A28" s="3" t="s">
        <v>244</v>
      </c>
      <c r="B28" s="4">
        <v>1</v>
      </c>
      <c r="C28" s="4">
        <v>17</v>
      </c>
      <c r="D28" s="4">
        <v>27</v>
      </c>
      <c r="E28" s="4">
        <v>11</v>
      </c>
      <c r="F28" s="4">
        <v>10</v>
      </c>
      <c r="G28" s="4">
        <v>13</v>
      </c>
      <c r="H28" s="4">
        <v>11</v>
      </c>
      <c r="I28" s="4">
        <v>9</v>
      </c>
      <c r="J28" s="4">
        <v>8</v>
      </c>
      <c r="K28" s="4">
        <v>9</v>
      </c>
      <c r="L28" s="4">
        <v>3</v>
      </c>
      <c r="M28" s="4">
        <v>7</v>
      </c>
      <c r="N28" s="4">
        <v>126</v>
      </c>
    </row>
    <row r="29" spans="1:14" x14ac:dyDescent="0.25">
      <c r="A29" s="3" t="s">
        <v>218</v>
      </c>
      <c r="B29" s="4">
        <v>1</v>
      </c>
      <c r="C29" s="4">
        <v>53</v>
      </c>
      <c r="D29" s="4">
        <v>90</v>
      </c>
      <c r="E29" s="4">
        <v>39</v>
      </c>
      <c r="F29" s="4">
        <v>22</v>
      </c>
      <c r="G29" s="4">
        <v>8</v>
      </c>
      <c r="H29" s="4">
        <v>2</v>
      </c>
      <c r="I29" s="4"/>
      <c r="J29" s="4"/>
      <c r="K29" s="4"/>
      <c r="L29" s="4"/>
      <c r="M29" s="4"/>
      <c r="N29" s="4">
        <v>215</v>
      </c>
    </row>
    <row r="30" spans="1:14" x14ac:dyDescent="0.25">
      <c r="A30" s="3" t="s">
        <v>232</v>
      </c>
      <c r="B30" s="4">
        <v>2</v>
      </c>
      <c r="C30" s="4">
        <v>42</v>
      </c>
      <c r="D30" s="4">
        <v>43</v>
      </c>
      <c r="E30" s="4">
        <v>39</v>
      </c>
      <c r="F30" s="4">
        <v>36</v>
      </c>
      <c r="G30" s="4">
        <v>16</v>
      </c>
      <c r="H30" s="4">
        <v>13</v>
      </c>
      <c r="I30" s="4">
        <v>5</v>
      </c>
      <c r="J30" s="4">
        <v>9</v>
      </c>
      <c r="K30" s="4"/>
      <c r="L30" s="4"/>
      <c r="M30" s="4"/>
      <c r="N30" s="4">
        <v>205</v>
      </c>
    </row>
    <row r="31" spans="1:14" x14ac:dyDescent="0.25">
      <c r="A31" s="3" t="s">
        <v>226</v>
      </c>
      <c r="B31" s="4"/>
      <c r="C31" s="4">
        <v>7</v>
      </c>
      <c r="D31" s="4">
        <v>22</v>
      </c>
      <c r="E31" s="4">
        <v>13</v>
      </c>
      <c r="F31" s="4">
        <v>8</v>
      </c>
      <c r="G31" s="4">
        <v>2</v>
      </c>
      <c r="H31" s="4">
        <v>2</v>
      </c>
      <c r="I31" s="4"/>
      <c r="J31" s="4">
        <v>2</v>
      </c>
      <c r="K31" s="4">
        <v>1</v>
      </c>
      <c r="L31" s="4"/>
      <c r="M31" s="4"/>
      <c r="N31" s="4">
        <v>57</v>
      </c>
    </row>
    <row r="32" spans="1:14" x14ac:dyDescent="0.25">
      <c r="A32" s="3" t="s">
        <v>240</v>
      </c>
      <c r="B32" s="4"/>
      <c r="C32" s="4">
        <v>13</v>
      </c>
      <c r="D32" s="4">
        <v>22</v>
      </c>
      <c r="E32" s="4">
        <v>27</v>
      </c>
      <c r="F32" s="4">
        <v>18</v>
      </c>
      <c r="G32" s="4">
        <v>15</v>
      </c>
      <c r="H32" s="4">
        <v>14</v>
      </c>
      <c r="I32" s="4">
        <v>16</v>
      </c>
      <c r="J32" s="4">
        <v>6</v>
      </c>
      <c r="K32" s="4">
        <v>9</v>
      </c>
      <c r="L32" s="4">
        <v>4</v>
      </c>
      <c r="M32" s="4"/>
      <c r="N32" s="4">
        <v>144</v>
      </c>
    </row>
    <row r="33" spans="1:14" x14ac:dyDescent="0.25">
      <c r="A33" s="3" t="s">
        <v>248</v>
      </c>
      <c r="B33" s="4">
        <v>4</v>
      </c>
      <c r="C33" s="4">
        <v>14</v>
      </c>
      <c r="D33" s="4">
        <v>18</v>
      </c>
      <c r="E33" s="4">
        <v>14</v>
      </c>
      <c r="F33" s="4">
        <v>5</v>
      </c>
      <c r="G33" s="4">
        <v>8</v>
      </c>
      <c r="H33" s="4">
        <v>9</v>
      </c>
      <c r="I33" s="4">
        <v>7</v>
      </c>
      <c r="J33" s="4">
        <v>7</v>
      </c>
      <c r="K33" s="4"/>
      <c r="L33" s="4"/>
      <c r="M33" s="4"/>
      <c r="N33" s="4">
        <v>86</v>
      </c>
    </row>
    <row r="34" spans="1:14" x14ac:dyDescent="0.25">
      <c r="A34" s="3" t="s">
        <v>216</v>
      </c>
      <c r="B34" s="4">
        <v>1</v>
      </c>
      <c r="C34" s="4">
        <v>71</v>
      </c>
      <c r="D34" s="4">
        <v>55</v>
      </c>
      <c r="E34" s="4">
        <v>38</v>
      </c>
      <c r="F34" s="4">
        <v>31</v>
      </c>
      <c r="G34" s="4">
        <v>32</v>
      </c>
      <c r="H34" s="4">
        <v>18</v>
      </c>
      <c r="I34" s="4">
        <v>17</v>
      </c>
      <c r="J34" s="4">
        <v>12</v>
      </c>
      <c r="K34" s="4">
        <v>5</v>
      </c>
      <c r="L34" s="4"/>
      <c r="M34" s="4"/>
      <c r="N34" s="4">
        <v>280</v>
      </c>
    </row>
    <row r="35" spans="1:14" x14ac:dyDescent="0.25">
      <c r="A35" s="3" t="s">
        <v>5455</v>
      </c>
      <c r="B35" s="4">
        <v>54</v>
      </c>
      <c r="C35" s="4">
        <v>1038</v>
      </c>
      <c r="D35" s="4">
        <v>1239</v>
      </c>
      <c r="E35" s="4">
        <v>868</v>
      </c>
      <c r="F35" s="4">
        <v>634</v>
      </c>
      <c r="G35" s="4">
        <v>491</v>
      </c>
      <c r="H35" s="4">
        <v>325</v>
      </c>
      <c r="I35" s="4">
        <v>247</v>
      </c>
      <c r="J35" s="4">
        <v>166</v>
      </c>
      <c r="K35" s="4">
        <v>71</v>
      </c>
      <c r="L35" s="4">
        <v>32</v>
      </c>
      <c r="M35" s="4">
        <v>14</v>
      </c>
      <c r="N35" s="4">
        <v>5179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7525-B856-44C7-943D-91A6E6237CE9}">
  <dimension ref="A1:G61"/>
  <sheetViews>
    <sheetView tabSelected="1" topLeftCell="A34" workbookViewId="0">
      <selection activeCell="E58" sqref="E58"/>
    </sheetView>
  </sheetViews>
  <sheetFormatPr defaultRowHeight="15" x14ac:dyDescent="0.25"/>
  <cols>
    <col min="1" max="1" width="28.5703125" bestFit="1" customWidth="1"/>
    <col min="2" max="2" width="17.85546875" bestFit="1" customWidth="1"/>
    <col min="3" max="3" width="5" bestFit="1" customWidth="1"/>
    <col min="4" max="4" width="16.7109375" customWidth="1"/>
    <col min="5" max="5" width="32.5703125" bestFit="1" customWidth="1"/>
    <col min="6" max="6" width="17.42578125" customWidth="1"/>
    <col min="7" max="7" width="14" customWidth="1"/>
    <col min="8" max="8" width="14.42578125" bestFit="1" customWidth="1"/>
  </cols>
  <sheetData>
    <row r="1" spans="1:7" x14ac:dyDescent="0.25">
      <c r="A1" s="2" t="s">
        <v>5473</v>
      </c>
      <c r="B1" t="s">
        <v>5476</v>
      </c>
      <c r="D1" t="s">
        <v>5478</v>
      </c>
    </row>
    <row r="3" spans="1:7" x14ac:dyDescent="0.25">
      <c r="A3" s="2" t="s">
        <v>5477</v>
      </c>
      <c r="B3" s="2" t="s">
        <v>5459</v>
      </c>
    </row>
    <row r="4" spans="1:7" x14ac:dyDescent="0.25">
      <c r="A4" s="2" t="s">
        <v>5454</v>
      </c>
      <c r="B4" t="s">
        <v>5475</v>
      </c>
      <c r="C4" t="s">
        <v>5476</v>
      </c>
      <c r="D4" t="s">
        <v>5455</v>
      </c>
      <c r="E4" t="s">
        <v>5479</v>
      </c>
      <c r="F4" t="s">
        <v>5480</v>
      </c>
    </row>
    <row r="5" spans="1:7" x14ac:dyDescent="0.25">
      <c r="A5" s="3" t="s">
        <v>15</v>
      </c>
      <c r="B5" s="4"/>
      <c r="C5" s="4">
        <v>82</v>
      </c>
      <c r="D5" s="4">
        <v>82</v>
      </c>
      <c r="E5" t="str">
        <f>IF(OR(B5=0,C5=0),"Nie pracował na obu","Pracował na obu")</f>
        <v>Nie pracował na obu</v>
      </c>
      <c r="F5">
        <f>IF(OR(B5=0,C5=0),0,1)</f>
        <v>0</v>
      </c>
      <c r="G5">
        <f>IF(F5=1,A5,0)</f>
        <v>0</v>
      </c>
    </row>
    <row r="6" spans="1:7" x14ac:dyDescent="0.25">
      <c r="A6" s="3" t="s">
        <v>139</v>
      </c>
      <c r="B6" s="4"/>
      <c r="C6" s="4">
        <v>117</v>
      </c>
      <c r="D6" s="4">
        <v>117</v>
      </c>
      <c r="E6" t="str">
        <f t="shared" ref="E6:E60" si="0">IF(OR(B6=0,C6=0),"Nie pracował na obu","Pracował na obu")</f>
        <v>Nie pracował na obu</v>
      </c>
      <c r="F6">
        <f t="shared" ref="F6:F60" si="1">IF(OR(B6=0,C6=0),0,1)</f>
        <v>0</v>
      </c>
      <c r="G6">
        <f t="shared" ref="G6:G61" si="2">IF(F6=1,A6,0)</f>
        <v>0</v>
      </c>
    </row>
    <row r="7" spans="1:7" x14ac:dyDescent="0.25">
      <c r="A7" s="3" t="s">
        <v>147</v>
      </c>
      <c r="B7" s="4"/>
      <c r="C7" s="4">
        <v>65</v>
      </c>
      <c r="D7" s="4">
        <v>65</v>
      </c>
      <c r="E7" t="str">
        <f t="shared" si="0"/>
        <v>Nie pracował na obu</v>
      </c>
      <c r="F7">
        <f t="shared" si="1"/>
        <v>0</v>
      </c>
      <c r="G7">
        <f t="shared" si="2"/>
        <v>0</v>
      </c>
    </row>
    <row r="8" spans="1:7" x14ac:dyDescent="0.25">
      <c r="A8" s="3" t="s">
        <v>145</v>
      </c>
      <c r="B8" s="4"/>
      <c r="C8" s="4">
        <v>40</v>
      </c>
      <c r="D8" s="4">
        <v>40</v>
      </c>
      <c r="E8" t="str">
        <f t="shared" si="0"/>
        <v>Nie pracował na obu</v>
      </c>
      <c r="F8">
        <f t="shared" si="1"/>
        <v>0</v>
      </c>
      <c r="G8">
        <f t="shared" si="2"/>
        <v>0</v>
      </c>
    </row>
    <row r="9" spans="1:7" x14ac:dyDescent="0.25">
      <c r="A9" s="3" t="s">
        <v>187</v>
      </c>
      <c r="B9" s="4"/>
      <c r="C9" s="4">
        <v>36</v>
      </c>
      <c r="D9" s="4">
        <v>36</v>
      </c>
      <c r="E9" t="str">
        <f t="shared" si="0"/>
        <v>Nie pracował na obu</v>
      </c>
      <c r="F9">
        <f t="shared" si="1"/>
        <v>0</v>
      </c>
      <c r="G9">
        <f t="shared" si="2"/>
        <v>0</v>
      </c>
    </row>
    <row r="10" spans="1:7" x14ac:dyDescent="0.25">
      <c r="A10" s="3" t="s">
        <v>185</v>
      </c>
      <c r="B10" s="4">
        <v>9</v>
      </c>
      <c r="C10" s="4">
        <v>67</v>
      </c>
      <c r="D10" s="4">
        <v>76</v>
      </c>
      <c r="E10" t="str">
        <f t="shared" si="0"/>
        <v>Pracował na obu</v>
      </c>
      <c r="F10">
        <f t="shared" si="1"/>
        <v>1</v>
      </c>
      <c r="G10" t="str">
        <f t="shared" si="2"/>
        <v>Mariner 14</v>
      </c>
    </row>
    <row r="11" spans="1:7" x14ac:dyDescent="0.25">
      <c r="A11" s="3" t="s">
        <v>183</v>
      </c>
      <c r="B11" s="4">
        <v>1</v>
      </c>
      <c r="C11" s="4">
        <v>121</v>
      </c>
      <c r="D11" s="4">
        <v>122</v>
      </c>
      <c r="E11" t="str">
        <f t="shared" si="0"/>
        <v>Pracował na obu</v>
      </c>
      <c r="F11">
        <f t="shared" si="1"/>
        <v>1</v>
      </c>
      <c r="G11" t="str">
        <f t="shared" si="2"/>
        <v>Mariner 15</v>
      </c>
    </row>
    <row r="12" spans="1:7" x14ac:dyDescent="0.25">
      <c r="A12" s="3" t="s">
        <v>181</v>
      </c>
      <c r="B12" s="4"/>
      <c r="C12" s="4">
        <v>23</v>
      </c>
      <c r="D12" s="4">
        <v>23</v>
      </c>
      <c r="E12" t="str">
        <f t="shared" si="0"/>
        <v>Nie pracował na obu</v>
      </c>
      <c r="F12">
        <f t="shared" si="1"/>
        <v>0</v>
      </c>
      <c r="G12">
        <f t="shared" si="2"/>
        <v>0</v>
      </c>
    </row>
    <row r="13" spans="1:7" x14ac:dyDescent="0.25">
      <c r="A13" s="3" t="s">
        <v>179</v>
      </c>
      <c r="B13" s="4">
        <v>18</v>
      </c>
      <c r="C13" s="4">
        <v>24</v>
      </c>
      <c r="D13" s="4">
        <v>42</v>
      </c>
      <c r="E13" t="str">
        <f t="shared" si="0"/>
        <v>Pracował na obu</v>
      </c>
      <c r="F13">
        <f t="shared" si="1"/>
        <v>1</v>
      </c>
      <c r="G13" t="str">
        <f>IF(F13=1,A13,0)</f>
        <v>Mariner 20</v>
      </c>
    </row>
    <row r="14" spans="1:7" x14ac:dyDescent="0.25">
      <c r="A14" s="3" t="s">
        <v>197</v>
      </c>
      <c r="B14" s="4"/>
      <c r="C14" s="4">
        <v>19</v>
      </c>
      <c r="D14" s="4">
        <v>19</v>
      </c>
      <c r="E14" t="str">
        <f t="shared" si="0"/>
        <v>Nie pracował na obu</v>
      </c>
      <c r="F14">
        <f t="shared" si="1"/>
        <v>0</v>
      </c>
      <c r="G14">
        <f t="shared" si="2"/>
        <v>0</v>
      </c>
    </row>
    <row r="15" spans="1:7" x14ac:dyDescent="0.25">
      <c r="A15" s="3" t="s">
        <v>195</v>
      </c>
      <c r="B15" s="4"/>
      <c r="C15" s="4">
        <v>93</v>
      </c>
      <c r="D15" s="4">
        <v>93</v>
      </c>
      <c r="E15" t="str">
        <f t="shared" si="0"/>
        <v>Nie pracował na obu</v>
      </c>
      <c r="F15">
        <f t="shared" si="1"/>
        <v>0</v>
      </c>
      <c r="G15">
        <f t="shared" si="2"/>
        <v>0</v>
      </c>
    </row>
    <row r="16" spans="1:7" x14ac:dyDescent="0.25">
      <c r="A16" s="3" t="s">
        <v>91</v>
      </c>
      <c r="B16" s="4"/>
      <c r="C16" s="4">
        <v>108</v>
      </c>
      <c r="D16" s="4">
        <v>108</v>
      </c>
      <c r="E16" t="str">
        <f t="shared" si="0"/>
        <v>Nie pracował na obu</v>
      </c>
      <c r="F16">
        <f t="shared" si="1"/>
        <v>0</v>
      </c>
      <c r="G16">
        <f t="shared" si="2"/>
        <v>0</v>
      </c>
    </row>
    <row r="17" spans="1:7" x14ac:dyDescent="0.25">
      <c r="A17" s="3" t="s">
        <v>89</v>
      </c>
      <c r="B17" s="4"/>
      <c r="C17" s="4">
        <v>12</v>
      </c>
      <c r="D17" s="4">
        <v>12</v>
      </c>
      <c r="E17" t="str">
        <f t="shared" si="0"/>
        <v>Nie pracował na obu</v>
      </c>
      <c r="F17">
        <f t="shared" si="1"/>
        <v>0</v>
      </c>
      <c r="G17">
        <f t="shared" si="2"/>
        <v>0</v>
      </c>
    </row>
    <row r="18" spans="1:7" x14ac:dyDescent="0.25">
      <c r="A18" s="3" t="s">
        <v>87</v>
      </c>
      <c r="B18" s="4"/>
      <c r="C18" s="4">
        <v>34</v>
      </c>
      <c r="D18" s="4">
        <v>34</v>
      </c>
      <c r="E18" t="str">
        <f t="shared" si="0"/>
        <v>Nie pracował na obu</v>
      </c>
      <c r="F18">
        <f t="shared" si="1"/>
        <v>0</v>
      </c>
      <c r="G18">
        <f t="shared" si="2"/>
        <v>0</v>
      </c>
    </row>
    <row r="19" spans="1:7" x14ac:dyDescent="0.25">
      <c r="A19" s="3" t="s">
        <v>85</v>
      </c>
      <c r="B19" s="4"/>
      <c r="C19" s="4">
        <v>19</v>
      </c>
      <c r="D19" s="4">
        <v>19</v>
      </c>
      <c r="E19" t="str">
        <f t="shared" si="0"/>
        <v>Nie pracował na obu</v>
      </c>
      <c r="F19">
        <f t="shared" si="1"/>
        <v>0</v>
      </c>
      <c r="G19">
        <f t="shared" si="2"/>
        <v>0</v>
      </c>
    </row>
    <row r="20" spans="1:7" x14ac:dyDescent="0.25">
      <c r="A20" s="3" t="s">
        <v>83</v>
      </c>
      <c r="B20" s="4"/>
      <c r="C20" s="4">
        <v>51</v>
      </c>
      <c r="D20" s="4">
        <v>51</v>
      </c>
      <c r="E20" t="str">
        <f t="shared" si="0"/>
        <v>Nie pracował na obu</v>
      </c>
      <c r="F20">
        <f t="shared" si="1"/>
        <v>0</v>
      </c>
      <c r="G20">
        <f t="shared" si="2"/>
        <v>0</v>
      </c>
    </row>
    <row r="21" spans="1:7" x14ac:dyDescent="0.25">
      <c r="A21" s="3" t="s">
        <v>81</v>
      </c>
      <c r="B21" s="4"/>
      <c r="C21" s="4">
        <v>55</v>
      </c>
      <c r="D21" s="4">
        <v>55</v>
      </c>
      <c r="E21" t="str">
        <f t="shared" si="0"/>
        <v>Nie pracował na obu</v>
      </c>
      <c r="F21">
        <f t="shared" si="1"/>
        <v>0</v>
      </c>
      <c r="G21">
        <f t="shared" si="2"/>
        <v>0</v>
      </c>
    </row>
    <row r="22" spans="1:7" x14ac:dyDescent="0.25">
      <c r="A22" s="3" t="s">
        <v>101</v>
      </c>
      <c r="B22" s="4"/>
      <c r="C22" s="4">
        <v>33</v>
      </c>
      <c r="D22" s="4">
        <v>33</v>
      </c>
      <c r="E22" t="str">
        <f t="shared" si="0"/>
        <v>Nie pracował na obu</v>
      </c>
      <c r="F22">
        <f t="shared" si="1"/>
        <v>0</v>
      </c>
      <c r="G22">
        <f t="shared" si="2"/>
        <v>0</v>
      </c>
    </row>
    <row r="23" spans="1:7" x14ac:dyDescent="0.25">
      <c r="A23" s="3" t="s">
        <v>97</v>
      </c>
      <c r="B23" s="4"/>
      <c r="C23" s="4">
        <v>35</v>
      </c>
      <c r="D23" s="4">
        <v>35</v>
      </c>
      <c r="E23" t="str">
        <f t="shared" si="0"/>
        <v>Nie pracował na obu</v>
      </c>
      <c r="F23">
        <f t="shared" si="1"/>
        <v>0</v>
      </c>
      <c r="G23">
        <f t="shared" si="2"/>
        <v>0</v>
      </c>
    </row>
    <row r="24" spans="1:7" x14ac:dyDescent="0.25">
      <c r="A24" s="3" t="s">
        <v>133</v>
      </c>
      <c r="B24" s="4"/>
      <c r="C24" s="4">
        <v>58</v>
      </c>
      <c r="D24" s="4">
        <v>58</v>
      </c>
      <c r="E24" t="str">
        <f t="shared" si="0"/>
        <v>Nie pracował na obu</v>
      </c>
      <c r="F24">
        <f t="shared" si="1"/>
        <v>0</v>
      </c>
      <c r="G24">
        <f t="shared" si="2"/>
        <v>0</v>
      </c>
    </row>
    <row r="25" spans="1:7" x14ac:dyDescent="0.25">
      <c r="A25" s="3" t="s">
        <v>125</v>
      </c>
      <c r="B25" s="4"/>
      <c r="C25" s="4">
        <v>75</v>
      </c>
      <c r="D25" s="4">
        <v>75</v>
      </c>
      <c r="E25" t="str">
        <f t="shared" si="0"/>
        <v>Nie pracował na obu</v>
      </c>
      <c r="F25">
        <f t="shared" si="1"/>
        <v>0</v>
      </c>
      <c r="G25">
        <f t="shared" si="2"/>
        <v>0</v>
      </c>
    </row>
    <row r="26" spans="1:7" x14ac:dyDescent="0.25">
      <c r="A26" s="3" t="s">
        <v>7</v>
      </c>
      <c r="B26" s="4"/>
      <c r="C26" s="4">
        <v>66</v>
      </c>
      <c r="D26" s="4">
        <v>66</v>
      </c>
      <c r="E26" t="str">
        <f t="shared" si="0"/>
        <v>Nie pracował na obu</v>
      </c>
      <c r="F26">
        <f t="shared" si="1"/>
        <v>0</v>
      </c>
      <c r="G26">
        <f t="shared" si="2"/>
        <v>0</v>
      </c>
    </row>
    <row r="27" spans="1:7" x14ac:dyDescent="0.25">
      <c r="A27" s="3" t="s">
        <v>3</v>
      </c>
      <c r="B27" s="4"/>
      <c r="C27" s="4">
        <v>52</v>
      </c>
      <c r="D27" s="4">
        <v>52</v>
      </c>
      <c r="E27" t="str">
        <f t="shared" si="0"/>
        <v>Nie pracował na obu</v>
      </c>
      <c r="F27">
        <f t="shared" si="1"/>
        <v>0</v>
      </c>
      <c r="G27">
        <f t="shared" si="2"/>
        <v>0</v>
      </c>
    </row>
    <row r="28" spans="1:7" x14ac:dyDescent="0.25">
      <c r="A28" s="3" t="s">
        <v>157</v>
      </c>
      <c r="B28" s="4"/>
      <c r="C28" s="4">
        <v>48</v>
      </c>
      <c r="D28" s="4">
        <v>48</v>
      </c>
      <c r="E28" t="str">
        <f t="shared" si="0"/>
        <v>Nie pracował na obu</v>
      </c>
      <c r="F28">
        <f t="shared" si="1"/>
        <v>0</v>
      </c>
      <c r="G28">
        <f t="shared" si="2"/>
        <v>0</v>
      </c>
    </row>
    <row r="29" spans="1:7" x14ac:dyDescent="0.25">
      <c r="A29" s="3" t="s">
        <v>155</v>
      </c>
      <c r="B29" s="4"/>
      <c r="C29" s="4">
        <v>29</v>
      </c>
      <c r="D29" s="4">
        <v>29</v>
      </c>
      <c r="E29" t="str">
        <f t="shared" si="0"/>
        <v>Nie pracował na obu</v>
      </c>
      <c r="F29">
        <f t="shared" si="1"/>
        <v>0</v>
      </c>
      <c r="G29">
        <f t="shared" si="2"/>
        <v>0</v>
      </c>
    </row>
    <row r="30" spans="1:7" x14ac:dyDescent="0.25">
      <c r="A30" s="3" t="s">
        <v>153</v>
      </c>
      <c r="B30" s="4"/>
      <c r="C30" s="4">
        <v>18</v>
      </c>
      <c r="D30" s="4">
        <v>18</v>
      </c>
      <c r="E30" t="str">
        <f t="shared" si="0"/>
        <v>Nie pracował na obu</v>
      </c>
      <c r="F30">
        <f t="shared" si="1"/>
        <v>0</v>
      </c>
      <c r="G30">
        <f t="shared" si="2"/>
        <v>0</v>
      </c>
    </row>
    <row r="31" spans="1:7" x14ac:dyDescent="0.25">
      <c r="A31" s="3" t="s">
        <v>151</v>
      </c>
      <c r="B31" s="4"/>
      <c r="C31" s="4">
        <v>65</v>
      </c>
      <c r="D31" s="4">
        <v>65</v>
      </c>
      <c r="E31" t="str">
        <f t="shared" si="0"/>
        <v>Nie pracował na obu</v>
      </c>
      <c r="F31">
        <f t="shared" si="1"/>
        <v>0</v>
      </c>
      <c r="G31">
        <f t="shared" si="2"/>
        <v>0</v>
      </c>
    </row>
    <row r="32" spans="1:7" x14ac:dyDescent="0.25">
      <c r="A32" s="3" t="s">
        <v>149</v>
      </c>
      <c r="B32" s="4"/>
      <c r="C32" s="4">
        <v>139</v>
      </c>
      <c r="D32" s="4">
        <v>139</v>
      </c>
      <c r="E32" t="str">
        <f t="shared" si="0"/>
        <v>Nie pracował na obu</v>
      </c>
      <c r="F32">
        <f t="shared" si="1"/>
        <v>0</v>
      </c>
      <c r="G32">
        <f t="shared" si="2"/>
        <v>0</v>
      </c>
    </row>
    <row r="33" spans="1:7" x14ac:dyDescent="0.25">
      <c r="A33" s="3" t="s">
        <v>33</v>
      </c>
      <c r="B33" s="4">
        <v>27</v>
      </c>
      <c r="C33" s="4">
        <v>37</v>
      </c>
      <c r="D33" s="4">
        <v>64</v>
      </c>
      <c r="E33" t="str">
        <f t="shared" si="0"/>
        <v>Pracował na obu</v>
      </c>
      <c r="F33">
        <f t="shared" si="1"/>
        <v>1</v>
      </c>
      <c r="G33" t="str">
        <f t="shared" si="2"/>
        <v>Phoenix 13</v>
      </c>
    </row>
    <row r="34" spans="1:7" x14ac:dyDescent="0.25">
      <c r="A34" s="3" t="s">
        <v>29</v>
      </c>
      <c r="B34" s="4"/>
      <c r="C34" s="4">
        <v>25</v>
      </c>
      <c r="D34" s="4">
        <v>25</v>
      </c>
      <c r="E34" t="str">
        <f t="shared" si="0"/>
        <v>Nie pracował na obu</v>
      </c>
      <c r="F34">
        <f t="shared" si="1"/>
        <v>0</v>
      </c>
      <c r="G34">
        <f t="shared" si="2"/>
        <v>0</v>
      </c>
    </row>
    <row r="35" spans="1:7" x14ac:dyDescent="0.25">
      <c r="A35" s="3" t="s">
        <v>27</v>
      </c>
      <c r="B35" s="4"/>
      <c r="C35" s="4">
        <v>22</v>
      </c>
      <c r="D35" s="4">
        <v>22</v>
      </c>
      <c r="E35" t="str">
        <f t="shared" si="0"/>
        <v>Nie pracował na obu</v>
      </c>
      <c r="F35">
        <f t="shared" si="1"/>
        <v>0</v>
      </c>
      <c r="G35">
        <f t="shared" si="2"/>
        <v>0</v>
      </c>
    </row>
    <row r="36" spans="1:7" x14ac:dyDescent="0.25">
      <c r="A36" s="3" t="s">
        <v>25</v>
      </c>
      <c r="B36" s="4"/>
      <c r="C36" s="4">
        <v>78</v>
      </c>
      <c r="D36" s="4">
        <v>78</v>
      </c>
      <c r="E36" t="str">
        <f t="shared" si="0"/>
        <v>Nie pracował na obu</v>
      </c>
      <c r="F36">
        <f t="shared" si="1"/>
        <v>0</v>
      </c>
      <c r="G36">
        <f t="shared" si="2"/>
        <v>0</v>
      </c>
    </row>
    <row r="37" spans="1:7" x14ac:dyDescent="0.25">
      <c r="A37" s="3" t="s">
        <v>23</v>
      </c>
      <c r="B37" s="4"/>
      <c r="C37" s="4">
        <v>30</v>
      </c>
      <c r="D37" s="4">
        <v>30</v>
      </c>
      <c r="E37" t="str">
        <f t="shared" si="0"/>
        <v>Nie pracował na obu</v>
      </c>
      <c r="F37">
        <f t="shared" si="1"/>
        <v>0</v>
      </c>
      <c r="G37">
        <f t="shared" si="2"/>
        <v>0</v>
      </c>
    </row>
    <row r="38" spans="1:7" x14ac:dyDescent="0.25">
      <c r="A38" s="3" t="s">
        <v>41</v>
      </c>
      <c r="B38" s="4">
        <v>4</v>
      </c>
      <c r="C38" s="4">
        <v>5</v>
      </c>
      <c r="D38" s="4">
        <v>9</v>
      </c>
      <c r="E38" t="str">
        <f t="shared" si="0"/>
        <v>Pracował na obu</v>
      </c>
      <c r="F38">
        <f t="shared" si="1"/>
        <v>1</v>
      </c>
      <c r="G38" t="str">
        <f t="shared" si="2"/>
        <v>Phoenix 3</v>
      </c>
    </row>
    <row r="39" spans="1:7" x14ac:dyDescent="0.25">
      <c r="A39" s="3" t="s">
        <v>39</v>
      </c>
      <c r="B39" s="4"/>
      <c r="C39" s="4">
        <v>55</v>
      </c>
      <c r="D39" s="4">
        <v>55</v>
      </c>
      <c r="E39" t="str">
        <f t="shared" si="0"/>
        <v>Nie pracował na obu</v>
      </c>
      <c r="F39">
        <f t="shared" si="1"/>
        <v>0</v>
      </c>
      <c r="G39">
        <f t="shared" si="2"/>
        <v>0</v>
      </c>
    </row>
    <row r="40" spans="1:7" x14ac:dyDescent="0.25">
      <c r="A40" s="3" t="s">
        <v>79</v>
      </c>
      <c r="B40" s="4">
        <v>10</v>
      </c>
      <c r="C40" s="4">
        <v>25</v>
      </c>
      <c r="D40" s="4">
        <v>35</v>
      </c>
      <c r="E40" t="str">
        <f t="shared" si="0"/>
        <v>Pracował na obu</v>
      </c>
      <c r="F40">
        <f t="shared" si="1"/>
        <v>1</v>
      </c>
      <c r="G40" t="str">
        <f t="shared" si="2"/>
        <v>Rosetta 1</v>
      </c>
    </row>
    <row r="41" spans="1:7" x14ac:dyDescent="0.25">
      <c r="A41" s="3" t="s">
        <v>69</v>
      </c>
      <c r="B41" s="4"/>
      <c r="C41" s="4">
        <v>40</v>
      </c>
      <c r="D41" s="4">
        <v>40</v>
      </c>
      <c r="E41" t="str">
        <f t="shared" si="0"/>
        <v>Nie pracował na obu</v>
      </c>
      <c r="F41">
        <f t="shared" si="1"/>
        <v>0</v>
      </c>
      <c r="G41">
        <f t="shared" si="2"/>
        <v>0</v>
      </c>
    </row>
    <row r="42" spans="1:7" x14ac:dyDescent="0.25">
      <c r="A42" s="3" t="s">
        <v>63</v>
      </c>
      <c r="B42" s="4"/>
      <c r="C42" s="4">
        <v>18</v>
      </c>
      <c r="D42" s="4">
        <v>18</v>
      </c>
      <c r="E42" t="str">
        <f t="shared" si="0"/>
        <v>Nie pracował na obu</v>
      </c>
      <c r="F42">
        <f t="shared" si="1"/>
        <v>0</v>
      </c>
      <c r="G42">
        <f t="shared" si="2"/>
        <v>0</v>
      </c>
    </row>
    <row r="43" spans="1:7" x14ac:dyDescent="0.25">
      <c r="A43" s="3" t="s">
        <v>61</v>
      </c>
      <c r="B43" s="4"/>
      <c r="C43" s="4">
        <v>25</v>
      </c>
      <c r="D43" s="4">
        <v>25</v>
      </c>
      <c r="E43" t="str">
        <f t="shared" si="0"/>
        <v>Nie pracował na obu</v>
      </c>
      <c r="F43">
        <f t="shared" si="1"/>
        <v>0</v>
      </c>
      <c r="G43">
        <f t="shared" si="2"/>
        <v>0</v>
      </c>
    </row>
    <row r="44" spans="1:7" x14ac:dyDescent="0.25">
      <c r="A44" s="3" t="s">
        <v>59</v>
      </c>
      <c r="B44" s="4"/>
      <c r="C44" s="4">
        <v>67</v>
      </c>
      <c r="D44" s="4">
        <v>67</v>
      </c>
      <c r="E44" t="str">
        <f t="shared" si="0"/>
        <v>Nie pracował na obu</v>
      </c>
      <c r="F44">
        <f t="shared" si="1"/>
        <v>0</v>
      </c>
      <c r="G44">
        <f t="shared" si="2"/>
        <v>0</v>
      </c>
    </row>
    <row r="45" spans="1:7" x14ac:dyDescent="0.25">
      <c r="A45" s="3" t="s">
        <v>57</v>
      </c>
      <c r="B45" s="4"/>
      <c r="C45" s="4">
        <v>21</v>
      </c>
      <c r="D45" s="4">
        <v>21</v>
      </c>
      <c r="E45" t="str">
        <f t="shared" si="0"/>
        <v>Nie pracował na obu</v>
      </c>
      <c r="F45">
        <f t="shared" si="1"/>
        <v>0</v>
      </c>
      <c r="G45">
        <f t="shared" si="2"/>
        <v>0</v>
      </c>
    </row>
    <row r="46" spans="1:7" x14ac:dyDescent="0.25">
      <c r="A46" s="3" t="s">
        <v>53</v>
      </c>
      <c r="B46" s="4"/>
      <c r="C46" s="4">
        <v>69</v>
      </c>
      <c r="D46" s="4">
        <v>69</v>
      </c>
      <c r="E46" t="str">
        <f t="shared" si="0"/>
        <v>Nie pracował na obu</v>
      </c>
      <c r="F46">
        <f t="shared" si="1"/>
        <v>0</v>
      </c>
      <c r="G46">
        <f t="shared" si="2"/>
        <v>0</v>
      </c>
    </row>
    <row r="47" spans="1:7" x14ac:dyDescent="0.25">
      <c r="A47" s="3" t="s">
        <v>49</v>
      </c>
      <c r="B47" s="4"/>
      <c r="C47" s="4">
        <v>67</v>
      </c>
      <c r="D47" s="4">
        <v>67</v>
      </c>
      <c r="E47" t="str">
        <f t="shared" si="0"/>
        <v>Nie pracował na obu</v>
      </c>
      <c r="F47">
        <f t="shared" si="1"/>
        <v>0</v>
      </c>
      <c r="G47">
        <f t="shared" si="2"/>
        <v>0</v>
      </c>
    </row>
    <row r="48" spans="1:7" x14ac:dyDescent="0.25">
      <c r="A48" s="3" t="s">
        <v>77</v>
      </c>
      <c r="B48" s="4"/>
      <c r="C48" s="4">
        <v>22</v>
      </c>
      <c r="D48" s="4">
        <v>22</v>
      </c>
      <c r="E48" t="str">
        <f t="shared" si="0"/>
        <v>Nie pracował na obu</v>
      </c>
      <c r="F48">
        <f t="shared" si="1"/>
        <v>0</v>
      </c>
      <c r="G48">
        <f t="shared" si="2"/>
        <v>0</v>
      </c>
    </row>
    <row r="49" spans="1:7" x14ac:dyDescent="0.25">
      <c r="A49" s="3" t="s">
        <v>75</v>
      </c>
      <c r="B49" s="4"/>
      <c r="C49" s="4">
        <v>32</v>
      </c>
      <c r="D49" s="4">
        <v>32</v>
      </c>
      <c r="E49" t="str">
        <f t="shared" si="0"/>
        <v>Nie pracował na obu</v>
      </c>
      <c r="F49">
        <f t="shared" si="1"/>
        <v>0</v>
      </c>
      <c r="G49">
        <f t="shared" si="2"/>
        <v>0</v>
      </c>
    </row>
    <row r="50" spans="1:7" x14ac:dyDescent="0.25">
      <c r="A50" s="3" t="s">
        <v>73</v>
      </c>
      <c r="B50" s="4">
        <v>6</v>
      </c>
      <c r="C50" s="4">
        <v>12</v>
      </c>
      <c r="D50" s="4">
        <v>18</v>
      </c>
      <c r="E50" t="str">
        <f t="shared" si="0"/>
        <v>Pracował na obu</v>
      </c>
      <c r="F50">
        <f t="shared" si="1"/>
        <v>1</v>
      </c>
      <c r="G50" t="str">
        <f t="shared" si="2"/>
        <v>Rosetta 8</v>
      </c>
    </row>
    <row r="51" spans="1:7" x14ac:dyDescent="0.25">
      <c r="A51" s="3" t="s">
        <v>123</v>
      </c>
      <c r="B51" s="4"/>
      <c r="C51" s="4">
        <v>18</v>
      </c>
      <c r="D51" s="4">
        <v>18</v>
      </c>
      <c r="E51" t="str">
        <f t="shared" si="0"/>
        <v>Nie pracował na obu</v>
      </c>
      <c r="F51">
        <f t="shared" si="1"/>
        <v>0</v>
      </c>
      <c r="G51">
        <f t="shared" si="2"/>
        <v>0</v>
      </c>
    </row>
    <row r="52" spans="1:7" x14ac:dyDescent="0.25">
      <c r="A52" s="3" t="s">
        <v>113</v>
      </c>
      <c r="B52" s="4">
        <v>23</v>
      </c>
      <c r="C52" s="4">
        <v>19</v>
      </c>
      <c r="D52" s="4">
        <v>42</v>
      </c>
      <c r="E52" t="str">
        <f t="shared" si="0"/>
        <v>Pracował na obu</v>
      </c>
      <c r="F52">
        <f t="shared" si="1"/>
        <v>1</v>
      </c>
      <c r="G52" t="str">
        <f t="shared" si="2"/>
        <v>Spirit 12</v>
      </c>
    </row>
    <row r="53" spans="1:7" x14ac:dyDescent="0.25">
      <c r="A53" s="3" t="s">
        <v>111</v>
      </c>
      <c r="B53" s="4"/>
      <c r="C53" s="4">
        <v>33</v>
      </c>
      <c r="D53" s="4">
        <v>33</v>
      </c>
      <c r="E53" t="str">
        <f t="shared" si="0"/>
        <v>Nie pracował na obu</v>
      </c>
      <c r="F53">
        <f t="shared" si="1"/>
        <v>0</v>
      </c>
      <c r="G53">
        <f t="shared" si="2"/>
        <v>0</v>
      </c>
    </row>
    <row r="54" spans="1:7" x14ac:dyDescent="0.25">
      <c r="A54" s="3" t="s">
        <v>105</v>
      </c>
      <c r="B54" s="4"/>
      <c r="C54" s="4">
        <v>28</v>
      </c>
      <c r="D54" s="4">
        <v>28</v>
      </c>
      <c r="E54" t="str">
        <f t="shared" si="0"/>
        <v>Nie pracował na obu</v>
      </c>
      <c r="F54">
        <f t="shared" si="1"/>
        <v>0</v>
      </c>
      <c r="G54">
        <f t="shared" si="2"/>
        <v>0</v>
      </c>
    </row>
    <row r="55" spans="1:7" x14ac:dyDescent="0.25">
      <c r="A55" s="3" t="s">
        <v>117</v>
      </c>
      <c r="B55" s="4">
        <v>4</v>
      </c>
      <c r="C55" s="4">
        <v>17</v>
      </c>
      <c r="D55" s="4">
        <v>21</v>
      </c>
      <c r="E55" t="str">
        <f t="shared" si="0"/>
        <v>Pracował na obu</v>
      </c>
      <c r="F55">
        <f t="shared" si="1"/>
        <v>1</v>
      </c>
      <c r="G55" t="str">
        <f t="shared" si="2"/>
        <v>Spirit 7</v>
      </c>
    </row>
    <row r="56" spans="1:7" x14ac:dyDescent="0.25">
      <c r="A56" s="3" t="s">
        <v>167</v>
      </c>
      <c r="B56" s="4"/>
      <c r="C56" s="4">
        <v>60</v>
      </c>
      <c r="D56" s="4">
        <v>60</v>
      </c>
      <c r="E56" t="str">
        <f t="shared" si="0"/>
        <v>Nie pracował na obu</v>
      </c>
      <c r="F56">
        <f t="shared" si="1"/>
        <v>0</v>
      </c>
      <c r="G56">
        <f t="shared" si="2"/>
        <v>0</v>
      </c>
    </row>
    <row r="57" spans="1:7" x14ac:dyDescent="0.25">
      <c r="A57" s="3" t="s">
        <v>163</v>
      </c>
      <c r="B57" s="4"/>
      <c r="C57" s="4">
        <v>48</v>
      </c>
      <c r="D57" s="4">
        <v>48</v>
      </c>
      <c r="E57" t="str">
        <f t="shared" si="0"/>
        <v>Nie pracował na obu</v>
      </c>
      <c r="F57">
        <f t="shared" si="1"/>
        <v>0</v>
      </c>
      <c r="G57">
        <f t="shared" si="2"/>
        <v>0</v>
      </c>
    </row>
    <row r="58" spans="1:7" x14ac:dyDescent="0.25">
      <c r="A58" s="3" t="s">
        <v>161</v>
      </c>
      <c r="B58" s="4">
        <v>1</v>
      </c>
      <c r="C58" s="4">
        <v>10</v>
      </c>
      <c r="D58" s="4">
        <v>11</v>
      </c>
      <c r="E58" t="str">
        <f t="shared" si="0"/>
        <v>Pracował na obu</v>
      </c>
      <c r="F58">
        <f t="shared" si="1"/>
        <v>1</v>
      </c>
      <c r="G58" t="str">
        <f t="shared" si="2"/>
        <v>Viking 17</v>
      </c>
    </row>
    <row r="59" spans="1:7" x14ac:dyDescent="0.25">
      <c r="A59" s="3" t="s">
        <v>173</v>
      </c>
      <c r="B59" s="4"/>
      <c r="C59" s="4">
        <v>16</v>
      </c>
      <c r="D59" s="4">
        <v>16</v>
      </c>
      <c r="E59" t="str">
        <f t="shared" si="0"/>
        <v>Nie pracował na obu</v>
      </c>
      <c r="F59">
        <f t="shared" si="1"/>
        <v>0</v>
      </c>
      <c r="G59">
        <f t="shared" si="2"/>
        <v>0</v>
      </c>
    </row>
    <row r="60" spans="1:7" x14ac:dyDescent="0.25">
      <c r="A60" s="3" t="s">
        <v>171</v>
      </c>
      <c r="B60" s="4"/>
      <c r="C60" s="4">
        <v>9</v>
      </c>
      <c r="D60" s="4">
        <v>9</v>
      </c>
      <c r="E60" t="str">
        <f t="shared" si="0"/>
        <v>Nie pracował na obu</v>
      </c>
      <c r="F60">
        <f t="shared" si="1"/>
        <v>0</v>
      </c>
      <c r="G60">
        <f t="shared" si="2"/>
        <v>0</v>
      </c>
    </row>
    <row r="61" spans="1:7" x14ac:dyDescent="0.25">
      <c r="A61" s="3" t="s">
        <v>5455</v>
      </c>
      <c r="B61" s="4">
        <v>103</v>
      </c>
      <c r="C61" s="4">
        <v>2492</v>
      </c>
      <c r="D61" s="4">
        <v>2595</v>
      </c>
      <c r="G61">
        <f t="shared" si="2"/>
        <v>0</v>
      </c>
    </row>
  </sheetData>
  <conditionalFormatting sqref="F1:F1048576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50D25-17B1-43D9-B534-5C4242B73F22}">
  <dimension ref="A1:T5180"/>
  <sheetViews>
    <sheetView topLeftCell="E22" workbookViewId="0">
      <selection activeCell="O42" sqref="O42"/>
    </sheetView>
  </sheetViews>
  <sheetFormatPr defaultRowHeight="15" x14ac:dyDescent="0.25"/>
  <cols>
    <col min="2" max="2" width="13.5703125" bestFit="1" customWidth="1"/>
    <col min="3" max="3" width="12.28515625" bestFit="1" customWidth="1"/>
    <col min="4" max="4" width="15.42578125" bestFit="1" customWidth="1"/>
    <col min="5" max="5" width="10" bestFit="1" customWidth="1"/>
    <col min="6" max="6" width="13.28515625" customWidth="1"/>
    <col min="7" max="7" width="37.140625" bestFit="1" customWidth="1"/>
    <col min="8" max="8" width="16.7109375" bestFit="1" customWidth="1"/>
    <col min="9" max="9" width="14.28515625" bestFit="1" customWidth="1"/>
    <col min="10" max="10" width="22.42578125" bestFit="1" customWidth="1"/>
    <col min="11" max="11" width="25.140625" bestFit="1" customWidth="1"/>
    <col min="12" max="12" width="25.140625" customWidth="1"/>
    <col min="13" max="13" width="34.5703125" style="4" bestFit="1" customWidth="1"/>
    <col min="14" max="14" width="34.5703125" style="4" customWidth="1"/>
    <col min="15" max="15" width="25.5703125" customWidth="1"/>
    <col min="19" max="19" width="25.140625" bestFit="1" customWidth="1"/>
  </cols>
  <sheetData>
    <row r="1" spans="1:20" x14ac:dyDescent="0.25">
      <c r="A1" t="s">
        <v>205</v>
      </c>
      <c r="B1" t="s">
        <v>5450</v>
      </c>
      <c r="C1" t="s">
        <v>267</v>
      </c>
      <c r="D1" t="s">
        <v>5449</v>
      </c>
      <c r="E1" t="s">
        <v>5448</v>
      </c>
      <c r="F1" t="s">
        <v>5447</v>
      </c>
      <c r="G1" t="s">
        <v>5451</v>
      </c>
      <c r="H1" t="s">
        <v>5453</v>
      </c>
      <c r="I1" t="s">
        <v>5458</v>
      </c>
      <c r="J1" t="s">
        <v>5474</v>
      </c>
      <c r="K1" t="s">
        <v>5465</v>
      </c>
      <c r="L1" t="s">
        <v>5467</v>
      </c>
      <c r="M1" s="4" t="s">
        <v>5469</v>
      </c>
      <c r="N1" s="4" t="s">
        <v>5472</v>
      </c>
      <c r="O1" s="4" t="s">
        <v>5473</v>
      </c>
    </row>
    <row r="2" spans="1:20" x14ac:dyDescent="0.25">
      <c r="A2">
        <v>17</v>
      </c>
      <c r="B2" s="1">
        <v>58960</v>
      </c>
      <c r="C2" t="s">
        <v>241</v>
      </c>
      <c r="D2" t="s">
        <v>5446</v>
      </c>
      <c r="E2">
        <v>344</v>
      </c>
      <c r="F2">
        <v>5622</v>
      </c>
      <c r="G2">
        <f>IF($E2 &lt;= 100,F2,0)</f>
        <v>0</v>
      </c>
      <c r="H2" t="str">
        <f>_xlfn.XLOOKUP(C2,obszary!A:A,obszary!B:B)</f>
        <v>Syrtis Major</v>
      </c>
      <c r="I2" t="str">
        <f>_xlfn.XLOOKUP($A2,laziki!B:B,laziki!C:C)</f>
        <v>Viking 8</v>
      </c>
      <c r="J2" t="str">
        <f>_xlfn.XLOOKUP(I2,laziki!C:C,laziki!E:E)</f>
        <v>21.27N, 90.13E</v>
      </c>
      <c r="K2">
        <f>_xlfn.XLOOKUP($A2,laziki!B:B,laziki!D:D)</f>
        <v>2054</v>
      </c>
      <c r="L2">
        <f>YEAR(B2)</f>
        <v>2061</v>
      </c>
      <c r="M2" s="4">
        <f>L2-K2</f>
        <v>7</v>
      </c>
      <c r="N2" s="4" t="str">
        <f>IF(NOT(ISERROR(SEARCH("S",D2))),"S","N")</f>
        <v>N</v>
      </c>
      <c r="O2" t="str">
        <f t="shared" ref="O2:O4" si="0">IF(NOT(ISERROR(SEARCH("S",J2))),"S","N")</f>
        <v>N</v>
      </c>
      <c r="P2" t="s">
        <v>5466</v>
      </c>
    </row>
    <row r="3" spans="1:20" x14ac:dyDescent="0.25">
      <c r="A3">
        <v>17</v>
      </c>
      <c r="B3" s="1">
        <v>57133</v>
      </c>
      <c r="C3" t="s">
        <v>239</v>
      </c>
      <c r="D3" t="s">
        <v>5445</v>
      </c>
      <c r="E3">
        <v>43</v>
      </c>
      <c r="F3">
        <v>2054</v>
      </c>
      <c r="G3">
        <f t="shared" ref="G3:G66" si="1">IF($E3 &lt;= 100,F3,0)</f>
        <v>2054</v>
      </c>
      <c r="H3" t="str">
        <f>_xlfn.XLOOKUP(C3,obszary!A:A,obszary!B:B)</f>
        <v>Amenthes</v>
      </c>
      <c r="I3" t="str">
        <f>_xlfn.XLOOKUP($A3,laziki!B:B,laziki!C:C)</f>
        <v>Viking 8</v>
      </c>
      <c r="J3" t="str">
        <f>_xlfn.XLOOKUP(I3,laziki!C:C,laziki!E:E)</f>
        <v>21.27N, 90.13E</v>
      </c>
      <c r="K3">
        <f>_xlfn.XLOOKUP($A3,laziki!B:B,laziki!D:D)</f>
        <v>2054</v>
      </c>
      <c r="L3">
        <f t="shared" ref="L3:L66" si="2">YEAR(B3)</f>
        <v>2056</v>
      </c>
      <c r="M3" s="4">
        <f t="shared" ref="M3:M66" si="3">L3-K3</f>
        <v>2</v>
      </c>
      <c r="N3" s="4" t="str">
        <f t="shared" ref="N3:N66" si="4">IF(NOT(ISERROR(SEARCH("S",D3))),"S","N")</f>
        <v>N</v>
      </c>
      <c r="O3" t="str">
        <f t="shared" si="0"/>
        <v>N</v>
      </c>
      <c r="P3" t="s">
        <v>5468</v>
      </c>
    </row>
    <row r="4" spans="1:20" x14ac:dyDescent="0.25">
      <c r="A4">
        <v>47</v>
      </c>
      <c r="B4" s="1">
        <v>64210</v>
      </c>
      <c r="C4" t="s">
        <v>257</v>
      </c>
      <c r="D4" t="s">
        <v>5444</v>
      </c>
      <c r="E4">
        <v>9</v>
      </c>
      <c r="F4">
        <v>23366</v>
      </c>
      <c r="G4">
        <f t="shared" si="1"/>
        <v>23366</v>
      </c>
      <c r="H4" t="str">
        <f>_xlfn.XLOOKUP(C4,obszary!A:A,obszary!B:B)</f>
        <v>Ismenius Lacus</v>
      </c>
      <c r="I4" t="str">
        <f>_xlfn.XLOOKUP($A4,laziki!B:B,laziki!C:C)</f>
        <v>Spirit 14</v>
      </c>
      <c r="J4" t="str">
        <f>_xlfn.XLOOKUP(I4,laziki!C:C,laziki!E:E)</f>
        <v>27.30N, 17.48W</v>
      </c>
      <c r="K4">
        <f>_xlfn.XLOOKUP($A4,laziki!B:B,laziki!D:D)</f>
        <v>2065</v>
      </c>
      <c r="L4">
        <f t="shared" si="2"/>
        <v>2075</v>
      </c>
      <c r="M4" s="4">
        <f t="shared" si="3"/>
        <v>10</v>
      </c>
      <c r="N4" s="4" t="str">
        <f t="shared" si="4"/>
        <v>N</v>
      </c>
      <c r="O4" t="str">
        <f t="shared" si="0"/>
        <v>N</v>
      </c>
      <c r="S4" t="s">
        <v>5452</v>
      </c>
      <c r="T4">
        <f>MAX(G:G)</f>
        <v>101649</v>
      </c>
    </row>
    <row r="5" spans="1:20" x14ac:dyDescent="0.25">
      <c r="A5">
        <v>27</v>
      </c>
      <c r="B5" s="1">
        <v>58310</v>
      </c>
      <c r="C5" t="s">
        <v>209</v>
      </c>
      <c r="D5" t="s">
        <v>5443</v>
      </c>
      <c r="E5">
        <v>169</v>
      </c>
      <c r="F5">
        <v>72463</v>
      </c>
      <c r="G5">
        <f t="shared" si="1"/>
        <v>0</v>
      </c>
      <c r="H5" t="str">
        <f>_xlfn.XLOOKUP(C5,obszary!A:A,obszary!B:B)</f>
        <v>Eridania</v>
      </c>
      <c r="I5" t="str">
        <f>_xlfn.XLOOKUP($A5,laziki!B:B,laziki!C:C)</f>
        <v>Phobos 6</v>
      </c>
      <c r="J5" t="str">
        <f>_xlfn.XLOOKUP(I5,laziki!C:C,laziki!E:E)</f>
        <v>74.62S, 100.08E</v>
      </c>
      <c r="K5">
        <f>_xlfn.XLOOKUP($A5,laziki!B:B,laziki!D:D)</f>
        <v>2054</v>
      </c>
      <c r="L5">
        <f t="shared" si="2"/>
        <v>2059</v>
      </c>
      <c r="M5" s="4">
        <f t="shared" si="3"/>
        <v>5</v>
      </c>
      <c r="N5" s="4" t="str">
        <f t="shared" si="4"/>
        <v>S</v>
      </c>
      <c r="O5" t="str">
        <f>IF(NOT(ISERROR(SEARCH("S",J5))),"S","N")</f>
        <v>S</v>
      </c>
    </row>
    <row r="6" spans="1:20" x14ac:dyDescent="0.25">
      <c r="A6">
        <v>19</v>
      </c>
      <c r="B6" s="1">
        <v>58007</v>
      </c>
      <c r="C6" t="s">
        <v>253</v>
      </c>
      <c r="D6" t="s">
        <v>5442</v>
      </c>
      <c r="E6">
        <v>96</v>
      </c>
      <c r="F6">
        <v>3022</v>
      </c>
      <c r="G6">
        <f t="shared" si="1"/>
        <v>3022</v>
      </c>
      <c r="H6" t="str">
        <f>_xlfn.XLOOKUP(C6,obszary!A:A,obszary!B:B)</f>
        <v>Cebrenia</v>
      </c>
      <c r="I6" t="str">
        <f>_xlfn.XLOOKUP($A6,laziki!B:B,laziki!C:C)</f>
        <v>Viking 13</v>
      </c>
      <c r="J6" t="str">
        <f>_xlfn.XLOOKUP(I6,laziki!C:C,laziki!E:E)</f>
        <v>47.43N, 160.74E</v>
      </c>
      <c r="K6">
        <f>_xlfn.XLOOKUP($A6,laziki!B:B,laziki!D:D)</f>
        <v>2056</v>
      </c>
      <c r="L6">
        <f t="shared" si="2"/>
        <v>2058</v>
      </c>
      <c r="M6" s="4">
        <f t="shared" si="3"/>
        <v>2</v>
      </c>
      <c r="N6" s="4" t="str">
        <f t="shared" si="4"/>
        <v>N</v>
      </c>
      <c r="O6" t="str">
        <f t="shared" ref="O6:O69" si="5">IF(NOT(ISERROR(SEARCH("S",J6))),"S","N")</f>
        <v>N</v>
      </c>
    </row>
    <row r="7" spans="1:20" x14ac:dyDescent="0.25">
      <c r="A7">
        <v>101</v>
      </c>
      <c r="B7" s="1">
        <v>63035</v>
      </c>
      <c r="C7" t="s">
        <v>253</v>
      </c>
      <c r="D7" t="s">
        <v>5441</v>
      </c>
      <c r="E7">
        <v>1270</v>
      </c>
      <c r="F7">
        <v>2461</v>
      </c>
      <c r="G7">
        <f t="shared" si="1"/>
        <v>0</v>
      </c>
      <c r="H7" t="str">
        <f>_xlfn.XLOOKUP(C7,obszary!A:A,obszary!B:B)</f>
        <v>Cebrenia</v>
      </c>
      <c r="I7" t="str">
        <f>_xlfn.XLOOKUP($A7,laziki!B:B,laziki!C:C)</f>
        <v>Perseverance 8</v>
      </c>
      <c r="J7" t="str">
        <f>_xlfn.XLOOKUP(I7,laziki!C:C,laziki!E:E)</f>
        <v>53.93N, 163.34E</v>
      </c>
      <c r="K7">
        <f>_xlfn.XLOOKUP($A7,laziki!B:B,laziki!D:D)</f>
        <v>2071</v>
      </c>
      <c r="L7">
        <f t="shared" si="2"/>
        <v>2072</v>
      </c>
      <c r="M7" s="4">
        <f t="shared" si="3"/>
        <v>1</v>
      </c>
      <c r="N7" s="4" t="str">
        <f t="shared" si="4"/>
        <v>N</v>
      </c>
      <c r="O7" t="str">
        <f t="shared" si="5"/>
        <v>N</v>
      </c>
    </row>
    <row r="8" spans="1:20" x14ac:dyDescent="0.25">
      <c r="A8">
        <v>12</v>
      </c>
      <c r="B8" s="1">
        <v>58007</v>
      </c>
      <c r="C8" t="s">
        <v>249</v>
      </c>
      <c r="D8" s="4" t="s">
        <v>5440</v>
      </c>
      <c r="E8">
        <v>45</v>
      </c>
      <c r="F8">
        <v>3764</v>
      </c>
      <c r="G8">
        <f t="shared" si="1"/>
        <v>3764</v>
      </c>
      <c r="H8" t="str">
        <f>_xlfn.XLOOKUP(C8,obszary!A:A,obszary!B:B)</f>
        <v>Tharsis</v>
      </c>
      <c r="I8" t="str">
        <f>_xlfn.XLOOKUP($A8,laziki!B:B,laziki!C:C)</f>
        <v>Mariner 20</v>
      </c>
      <c r="J8" t="str">
        <f>_xlfn.XLOOKUP(I8,laziki!C:C,laziki!E:E)</f>
        <v>6.41S, 116.10W</v>
      </c>
      <c r="K8">
        <f>_xlfn.XLOOKUP($A8,laziki!B:B,laziki!D:D)</f>
        <v>2055</v>
      </c>
      <c r="L8">
        <f t="shared" si="2"/>
        <v>2058</v>
      </c>
      <c r="M8" s="4">
        <f t="shared" si="3"/>
        <v>3</v>
      </c>
      <c r="N8" s="4" t="str">
        <f t="shared" si="4"/>
        <v>N</v>
      </c>
      <c r="O8" t="str">
        <f t="shared" si="5"/>
        <v>S</v>
      </c>
    </row>
    <row r="9" spans="1:20" x14ac:dyDescent="0.25">
      <c r="A9">
        <v>82</v>
      </c>
      <c r="B9" s="1">
        <v>62871</v>
      </c>
      <c r="C9" t="s">
        <v>221</v>
      </c>
      <c r="D9" t="s">
        <v>5439</v>
      </c>
      <c r="E9">
        <v>137</v>
      </c>
      <c r="F9">
        <v>8000</v>
      </c>
      <c r="G9">
        <f t="shared" si="1"/>
        <v>0</v>
      </c>
      <c r="H9" t="str">
        <f>_xlfn.XLOOKUP(C9,obszary!A:A,obszary!B:B)</f>
        <v>Aeolis</v>
      </c>
      <c r="I9" t="str">
        <f>_xlfn.XLOOKUP($A9,laziki!B:B,laziki!C:C)</f>
        <v>Phoenix 7</v>
      </c>
      <c r="J9" t="str">
        <f>_xlfn.XLOOKUP(I9,laziki!C:C,laziki!E:E)</f>
        <v>42.36S, 157.15E</v>
      </c>
      <c r="K9">
        <f>_xlfn.XLOOKUP($A9,laziki!B:B,laziki!D:D)</f>
        <v>2068</v>
      </c>
      <c r="L9">
        <f t="shared" si="2"/>
        <v>2072</v>
      </c>
      <c r="M9" s="4">
        <f t="shared" si="3"/>
        <v>4</v>
      </c>
      <c r="N9" s="4" t="str">
        <f t="shared" si="4"/>
        <v>S</v>
      </c>
      <c r="O9" t="str">
        <f t="shared" si="5"/>
        <v>S</v>
      </c>
    </row>
    <row r="10" spans="1:20" x14ac:dyDescent="0.25">
      <c r="A10">
        <v>7</v>
      </c>
      <c r="B10" s="1">
        <v>57341</v>
      </c>
      <c r="C10" t="s">
        <v>259</v>
      </c>
      <c r="D10" t="s">
        <v>5438</v>
      </c>
      <c r="E10">
        <v>163</v>
      </c>
      <c r="F10">
        <v>6006</v>
      </c>
      <c r="G10">
        <f t="shared" si="1"/>
        <v>0</v>
      </c>
      <c r="H10" t="str">
        <f>_xlfn.XLOOKUP(C10,obszary!A:A,obszary!B:B)</f>
        <v>Mare Acidalium</v>
      </c>
      <c r="I10" t="str">
        <f>_xlfn.XLOOKUP($A10,laziki!B:B,laziki!C:C)</f>
        <v>Mariner 12</v>
      </c>
      <c r="J10" t="str">
        <f>_xlfn.XLOOKUP(I10,laziki!C:C,laziki!E:E)</f>
        <v>53.29N, 45.78W</v>
      </c>
      <c r="K10">
        <f>_xlfn.XLOOKUP($A10,laziki!B:B,laziki!D:D)</f>
        <v>2053</v>
      </c>
      <c r="L10">
        <f t="shared" si="2"/>
        <v>2056</v>
      </c>
      <c r="M10" s="4">
        <f t="shared" si="3"/>
        <v>3</v>
      </c>
      <c r="N10" s="4" t="str">
        <f t="shared" si="4"/>
        <v>N</v>
      </c>
      <c r="O10" t="str">
        <f t="shared" si="5"/>
        <v>N</v>
      </c>
    </row>
    <row r="11" spans="1:20" x14ac:dyDescent="0.25">
      <c r="A11">
        <v>79</v>
      </c>
      <c r="B11" s="1">
        <v>64329</v>
      </c>
      <c r="C11" t="s">
        <v>255</v>
      </c>
      <c r="D11" t="s">
        <v>5437</v>
      </c>
      <c r="E11">
        <v>252</v>
      </c>
      <c r="F11">
        <v>4902</v>
      </c>
      <c r="G11">
        <f t="shared" si="1"/>
        <v>0</v>
      </c>
      <c r="H11" t="str">
        <f>_xlfn.XLOOKUP(C11,obszary!A:A,obszary!B:B)</f>
        <v>Casius</v>
      </c>
      <c r="I11" t="str">
        <f>_xlfn.XLOOKUP($A11,laziki!B:B,laziki!C:C)</f>
        <v>Rosetta 29</v>
      </c>
      <c r="J11" t="str">
        <f>_xlfn.XLOOKUP(I11,laziki!C:C,laziki!E:E)</f>
        <v>18.24N, 120.68E</v>
      </c>
      <c r="K11">
        <f>_xlfn.XLOOKUP($A11,laziki!B:B,laziki!D:D)</f>
        <v>2073</v>
      </c>
      <c r="L11">
        <f t="shared" si="2"/>
        <v>2076</v>
      </c>
      <c r="M11" s="4">
        <f t="shared" si="3"/>
        <v>3</v>
      </c>
      <c r="N11" s="4" t="str">
        <f t="shared" si="4"/>
        <v>N</v>
      </c>
      <c r="O11" t="str">
        <f t="shared" si="5"/>
        <v>N</v>
      </c>
    </row>
    <row r="12" spans="1:20" x14ac:dyDescent="0.25">
      <c r="A12">
        <v>2</v>
      </c>
      <c r="B12" s="1">
        <v>55776</v>
      </c>
      <c r="C12" t="s">
        <v>223</v>
      </c>
      <c r="D12" t="s">
        <v>5436</v>
      </c>
      <c r="E12">
        <v>124</v>
      </c>
      <c r="F12">
        <v>1788</v>
      </c>
      <c r="G12">
        <f t="shared" si="1"/>
        <v>0</v>
      </c>
      <c r="H12" t="str">
        <f>_xlfn.XLOOKUP(C12,obszary!A:A,obszary!B:B)</f>
        <v>Mare Tyrrhenum</v>
      </c>
      <c r="I12" t="str">
        <f>_xlfn.XLOOKUP($A12,laziki!B:B,laziki!C:C)</f>
        <v>Mariner 6</v>
      </c>
      <c r="J12" t="str">
        <f>_xlfn.XLOOKUP(I12,laziki!C:C,laziki!E:E)</f>
        <v>11.90N, 119.49E</v>
      </c>
      <c r="K12">
        <f>_xlfn.XLOOKUP($A12,laziki!B:B,laziki!D:D)</f>
        <v>2050</v>
      </c>
      <c r="L12">
        <f t="shared" si="2"/>
        <v>2052</v>
      </c>
      <c r="M12" s="4">
        <f t="shared" si="3"/>
        <v>2</v>
      </c>
      <c r="N12" s="4" t="str">
        <f t="shared" si="4"/>
        <v>S</v>
      </c>
      <c r="O12" t="str">
        <f t="shared" si="5"/>
        <v>N</v>
      </c>
    </row>
    <row r="13" spans="1:20" x14ac:dyDescent="0.25">
      <c r="A13">
        <v>39</v>
      </c>
      <c r="B13" s="1">
        <v>61195</v>
      </c>
      <c r="C13" t="s">
        <v>219</v>
      </c>
      <c r="D13" t="s">
        <v>5435</v>
      </c>
      <c r="E13">
        <v>482</v>
      </c>
      <c r="F13">
        <v>3313</v>
      </c>
      <c r="G13">
        <f t="shared" si="1"/>
        <v>0</v>
      </c>
      <c r="H13" t="str">
        <f>_xlfn.XLOOKUP(C13,obszary!A:A,obszary!B:B)</f>
        <v>Phaethontis</v>
      </c>
      <c r="I13" t="str">
        <f>_xlfn.XLOOKUP($A13,laziki!B:B,laziki!C:C)</f>
        <v>Pathfinder 9</v>
      </c>
      <c r="J13" t="str">
        <f>_xlfn.XLOOKUP(I13,laziki!C:C,laziki!E:E)</f>
        <v>59.92S, 179.01W</v>
      </c>
      <c r="K13">
        <f>_xlfn.XLOOKUP($A13,laziki!B:B,laziki!D:D)</f>
        <v>2062</v>
      </c>
      <c r="L13">
        <f t="shared" si="2"/>
        <v>2067</v>
      </c>
      <c r="M13" s="4">
        <f t="shared" si="3"/>
        <v>5</v>
      </c>
      <c r="N13" s="4" t="str">
        <f t="shared" si="4"/>
        <v>S</v>
      </c>
      <c r="O13" t="str">
        <f t="shared" si="5"/>
        <v>S</v>
      </c>
    </row>
    <row r="14" spans="1:20" x14ac:dyDescent="0.25">
      <c r="A14">
        <v>22</v>
      </c>
      <c r="B14" s="1">
        <v>56620</v>
      </c>
      <c r="C14" t="s">
        <v>243</v>
      </c>
      <c r="D14" t="s">
        <v>5434</v>
      </c>
      <c r="E14">
        <v>128</v>
      </c>
      <c r="F14">
        <v>6832</v>
      </c>
      <c r="G14">
        <f t="shared" si="1"/>
        <v>0</v>
      </c>
      <c r="H14" t="str">
        <f>_xlfn.XLOOKUP(C14,obszary!A:A,obszary!B:B)</f>
        <v>Arabia</v>
      </c>
      <c r="I14" t="str">
        <f>_xlfn.XLOOKUP($A14,laziki!B:B,laziki!C:C)</f>
        <v>Phobos 1</v>
      </c>
      <c r="J14" t="str">
        <f>_xlfn.XLOOKUP(I14,laziki!C:C,laziki!E:E)</f>
        <v>5.89N, 39.91E</v>
      </c>
      <c r="K14">
        <f>_xlfn.XLOOKUP($A14,laziki!B:B,laziki!D:D)</f>
        <v>2053</v>
      </c>
      <c r="L14">
        <f t="shared" si="2"/>
        <v>2055</v>
      </c>
      <c r="M14" s="4">
        <f t="shared" si="3"/>
        <v>2</v>
      </c>
      <c r="N14" s="4" t="str">
        <f t="shared" si="4"/>
        <v>N</v>
      </c>
      <c r="O14" t="str">
        <f t="shared" si="5"/>
        <v>N</v>
      </c>
    </row>
    <row r="15" spans="1:20" x14ac:dyDescent="0.25">
      <c r="A15">
        <v>42</v>
      </c>
      <c r="B15" s="1">
        <v>62353</v>
      </c>
      <c r="C15" t="s">
        <v>237</v>
      </c>
      <c r="D15" t="s">
        <v>5433</v>
      </c>
      <c r="E15">
        <v>88</v>
      </c>
      <c r="F15">
        <v>4076</v>
      </c>
      <c r="G15">
        <f t="shared" si="1"/>
        <v>4076</v>
      </c>
      <c r="H15" t="str">
        <f>_xlfn.XLOOKUP(C15,obszary!A:A,obszary!B:B)</f>
        <v>Elysium</v>
      </c>
      <c r="I15" t="str">
        <f>_xlfn.XLOOKUP($A15,laziki!B:B,laziki!C:C)</f>
        <v>Spirit 6</v>
      </c>
      <c r="J15" t="str">
        <f>_xlfn.XLOOKUP(I15,laziki!C:C,laziki!E:E)</f>
        <v>27.80N, 160.30E</v>
      </c>
      <c r="K15">
        <f>_xlfn.XLOOKUP($A15,laziki!B:B,laziki!D:D)</f>
        <v>2063</v>
      </c>
      <c r="L15">
        <f t="shared" si="2"/>
        <v>2070</v>
      </c>
      <c r="M15" s="4">
        <f t="shared" si="3"/>
        <v>7</v>
      </c>
      <c r="N15" s="4" t="str">
        <f t="shared" si="4"/>
        <v>N</v>
      </c>
      <c r="O15" t="str">
        <f t="shared" si="5"/>
        <v>N</v>
      </c>
    </row>
    <row r="16" spans="1:20" x14ac:dyDescent="0.25">
      <c r="A16">
        <v>61</v>
      </c>
      <c r="B16" s="1">
        <v>63606</v>
      </c>
      <c r="C16" t="s">
        <v>215</v>
      </c>
      <c r="D16" t="s">
        <v>5432</v>
      </c>
      <c r="E16">
        <v>103</v>
      </c>
      <c r="F16">
        <v>19313</v>
      </c>
      <c r="G16">
        <f t="shared" si="1"/>
        <v>0</v>
      </c>
      <c r="H16" t="str">
        <f>_xlfn.XLOOKUP(C16,obszary!A:A,obszary!B:B)</f>
        <v>Argyre</v>
      </c>
      <c r="I16" t="str">
        <f>_xlfn.XLOOKUP($A16,laziki!B:B,laziki!C:C)</f>
        <v>Opportunity 19</v>
      </c>
      <c r="J16" t="str">
        <f>_xlfn.XLOOKUP(I16,laziki!C:C,laziki!E:E)</f>
        <v>68.17S, 21.83W</v>
      </c>
      <c r="K16">
        <f>_xlfn.XLOOKUP($A16,laziki!B:B,laziki!D:D)</f>
        <v>2069</v>
      </c>
      <c r="L16">
        <f t="shared" si="2"/>
        <v>2074</v>
      </c>
      <c r="M16" s="4">
        <f t="shared" si="3"/>
        <v>5</v>
      </c>
      <c r="N16" s="4" t="str">
        <f t="shared" si="4"/>
        <v>S</v>
      </c>
      <c r="O16" t="str">
        <f t="shared" si="5"/>
        <v>S</v>
      </c>
    </row>
    <row r="17" spans="1:15" x14ac:dyDescent="0.25">
      <c r="A17">
        <v>41</v>
      </c>
      <c r="B17" s="1">
        <v>62000</v>
      </c>
      <c r="C17" t="s">
        <v>257</v>
      </c>
      <c r="D17" t="s">
        <v>5431</v>
      </c>
      <c r="E17">
        <v>221</v>
      </c>
      <c r="F17">
        <v>45837</v>
      </c>
      <c r="G17">
        <f t="shared" si="1"/>
        <v>0</v>
      </c>
      <c r="H17" t="str">
        <f>_xlfn.XLOOKUP(C17,obszary!A:A,obszary!B:B)</f>
        <v>Ismenius Lacus</v>
      </c>
      <c r="I17" t="str">
        <f>_xlfn.XLOOKUP($A17,laziki!B:B,laziki!C:C)</f>
        <v>Spirit 5</v>
      </c>
      <c r="J17" t="str">
        <f>_xlfn.XLOOKUP(I17,laziki!C:C,laziki!E:E)</f>
        <v>66.19N, 33.82E</v>
      </c>
      <c r="K17">
        <f>_xlfn.XLOOKUP($A17,laziki!B:B,laziki!D:D)</f>
        <v>2063</v>
      </c>
      <c r="L17">
        <f t="shared" si="2"/>
        <v>2069</v>
      </c>
      <c r="M17" s="4">
        <f t="shared" si="3"/>
        <v>6</v>
      </c>
      <c r="N17" s="4" t="str">
        <f t="shared" si="4"/>
        <v>N</v>
      </c>
      <c r="O17" t="str">
        <f t="shared" si="5"/>
        <v>N</v>
      </c>
    </row>
    <row r="18" spans="1:15" x14ac:dyDescent="0.25">
      <c r="A18">
        <v>51</v>
      </c>
      <c r="B18" s="1">
        <v>60415</v>
      </c>
      <c r="C18" t="s">
        <v>215</v>
      </c>
      <c r="D18" t="s">
        <v>5430</v>
      </c>
      <c r="E18">
        <v>128</v>
      </c>
      <c r="F18">
        <v>6205</v>
      </c>
      <c r="G18">
        <f t="shared" si="1"/>
        <v>0</v>
      </c>
      <c r="H18" t="str">
        <f>_xlfn.XLOOKUP(C18,obszary!A:A,obszary!B:B)</f>
        <v>Argyre</v>
      </c>
      <c r="I18" t="str">
        <f>_xlfn.XLOOKUP($A18,laziki!B:B,laziki!C:C)</f>
        <v>Opportunity 3</v>
      </c>
      <c r="J18" t="str">
        <f>_xlfn.XLOOKUP(I18,laziki!C:C,laziki!E:E)</f>
        <v>50.59S, 47.85W</v>
      </c>
      <c r="K18">
        <f>_xlfn.XLOOKUP($A18,laziki!B:B,laziki!D:D)</f>
        <v>2064</v>
      </c>
      <c r="L18">
        <f t="shared" si="2"/>
        <v>2065</v>
      </c>
      <c r="M18" s="4">
        <f t="shared" si="3"/>
        <v>1</v>
      </c>
      <c r="N18" s="4" t="str">
        <f t="shared" si="4"/>
        <v>S</v>
      </c>
      <c r="O18" t="str">
        <f t="shared" si="5"/>
        <v>S</v>
      </c>
    </row>
    <row r="19" spans="1:15" x14ac:dyDescent="0.25">
      <c r="A19">
        <v>10</v>
      </c>
      <c r="B19" s="1">
        <v>57283</v>
      </c>
      <c r="C19" t="s">
        <v>229</v>
      </c>
      <c r="D19" t="s">
        <v>5429</v>
      </c>
      <c r="E19">
        <v>39</v>
      </c>
      <c r="F19">
        <v>14025</v>
      </c>
      <c r="G19">
        <f t="shared" si="1"/>
        <v>14025</v>
      </c>
      <c r="H19" t="str">
        <f>_xlfn.XLOOKUP(C19,obszary!A:A,obszary!B:B)</f>
        <v>Margaritifer Sinus</v>
      </c>
      <c r="I19" t="str">
        <f>_xlfn.XLOOKUP($A19,laziki!B:B,laziki!C:C)</f>
        <v>Mariner 15</v>
      </c>
      <c r="J19" t="str">
        <f>_xlfn.XLOOKUP(I19,laziki!C:C,laziki!E:E)</f>
        <v>23.79S, 56.97W</v>
      </c>
      <c r="K19">
        <f>_xlfn.XLOOKUP($A19,laziki!B:B,laziki!D:D)</f>
        <v>2054</v>
      </c>
      <c r="L19">
        <f t="shared" si="2"/>
        <v>2056</v>
      </c>
      <c r="M19" s="4">
        <f t="shared" si="3"/>
        <v>2</v>
      </c>
      <c r="N19" s="4" t="str">
        <f t="shared" si="4"/>
        <v>S</v>
      </c>
      <c r="O19" t="str">
        <f t="shared" si="5"/>
        <v>S</v>
      </c>
    </row>
    <row r="20" spans="1:15" x14ac:dyDescent="0.25">
      <c r="A20">
        <v>28</v>
      </c>
      <c r="B20" s="1">
        <v>58732</v>
      </c>
      <c r="C20" t="s">
        <v>215</v>
      </c>
      <c r="D20" t="s">
        <v>5428</v>
      </c>
      <c r="E20">
        <v>631</v>
      </c>
      <c r="F20">
        <v>29243</v>
      </c>
      <c r="G20">
        <f t="shared" si="1"/>
        <v>0</v>
      </c>
      <c r="H20" t="str">
        <f>_xlfn.XLOOKUP(C20,obszary!A:A,obszary!B:B)</f>
        <v>Argyre</v>
      </c>
      <c r="I20" t="str">
        <f>_xlfn.XLOOKUP($A20,laziki!B:B,laziki!C:C)</f>
        <v>Deimos 3</v>
      </c>
      <c r="J20" t="str">
        <f>_xlfn.XLOOKUP(I20,laziki!C:C,laziki!E:E)</f>
        <v>63.27S, 66.46W</v>
      </c>
      <c r="K20">
        <f>_xlfn.XLOOKUP($A20,laziki!B:B,laziki!D:D)</f>
        <v>2058</v>
      </c>
      <c r="L20">
        <f t="shared" si="2"/>
        <v>2060</v>
      </c>
      <c r="M20" s="4">
        <f t="shared" si="3"/>
        <v>2</v>
      </c>
      <c r="N20" s="4" t="str">
        <f t="shared" si="4"/>
        <v>S</v>
      </c>
      <c r="O20" t="str">
        <f t="shared" si="5"/>
        <v>S</v>
      </c>
    </row>
    <row r="21" spans="1:15" x14ac:dyDescent="0.25">
      <c r="A21">
        <v>5</v>
      </c>
      <c r="B21" s="1">
        <v>56818</v>
      </c>
      <c r="C21" t="s">
        <v>243</v>
      </c>
      <c r="D21" t="s">
        <v>5427</v>
      </c>
      <c r="E21">
        <v>241</v>
      </c>
      <c r="F21">
        <v>5255</v>
      </c>
      <c r="G21">
        <f t="shared" si="1"/>
        <v>0</v>
      </c>
      <c r="H21" t="str">
        <f>_xlfn.XLOOKUP(C21,obszary!A:A,obszary!B:B)</f>
        <v>Arabia</v>
      </c>
      <c r="I21" t="str">
        <f>_xlfn.XLOOKUP($A21,laziki!B:B,laziki!C:C)</f>
        <v>Mariner 10</v>
      </c>
      <c r="J21" t="str">
        <f>_xlfn.XLOOKUP(I21,laziki!C:C,laziki!E:E)</f>
        <v>4.88N, 63.43E</v>
      </c>
      <c r="K21">
        <f>_xlfn.XLOOKUP($A21,laziki!B:B,laziki!D:D)</f>
        <v>2051</v>
      </c>
      <c r="L21">
        <f t="shared" si="2"/>
        <v>2055</v>
      </c>
      <c r="M21" s="4">
        <f t="shared" si="3"/>
        <v>4</v>
      </c>
      <c r="N21" s="4" t="str">
        <f t="shared" si="4"/>
        <v>N</v>
      </c>
      <c r="O21" t="str">
        <f t="shared" si="5"/>
        <v>N</v>
      </c>
    </row>
    <row r="22" spans="1:15" x14ac:dyDescent="0.25">
      <c r="A22">
        <v>55</v>
      </c>
      <c r="B22" s="1">
        <v>62859</v>
      </c>
      <c r="C22" t="s">
        <v>237</v>
      </c>
      <c r="D22" t="s">
        <v>5426</v>
      </c>
      <c r="E22">
        <v>416</v>
      </c>
      <c r="F22">
        <v>7512</v>
      </c>
      <c r="G22">
        <f t="shared" si="1"/>
        <v>0</v>
      </c>
      <c r="H22" t="str">
        <f>_xlfn.XLOOKUP(C22,obszary!A:A,obszary!B:B)</f>
        <v>Elysium</v>
      </c>
      <c r="I22" t="str">
        <f>_xlfn.XLOOKUP($A22,laziki!B:B,laziki!C:C)</f>
        <v>Opportunity 7</v>
      </c>
      <c r="J22" t="str">
        <f>_xlfn.XLOOKUP(I22,laziki!C:C,laziki!E:E)</f>
        <v>37.14N, 148.66E</v>
      </c>
      <c r="K22">
        <f>_xlfn.XLOOKUP($A22,laziki!B:B,laziki!D:D)</f>
        <v>2066</v>
      </c>
      <c r="L22">
        <f t="shared" si="2"/>
        <v>2072</v>
      </c>
      <c r="M22" s="4">
        <f t="shared" si="3"/>
        <v>6</v>
      </c>
      <c r="N22" s="4" t="str">
        <f t="shared" si="4"/>
        <v>N</v>
      </c>
      <c r="O22" t="str">
        <f t="shared" si="5"/>
        <v>N</v>
      </c>
    </row>
    <row r="23" spans="1:15" x14ac:dyDescent="0.25">
      <c r="A23">
        <v>27</v>
      </c>
      <c r="B23" s="1">
        <v>59914</v>
      </c>
      <c r="C23" t="s">
        <v>207</v>
      </c>
      <c r="D23" t="s">
        <v>5425</v>
      </c>
      <c r="E23">
        <v>137</v>
      </c>
      <c r="F23">
        <v>5255</v>
      </c>
      <c r="G23">
        <f t="shared" si="1"/>
        <v>0</v>
      </c>
      <c r="H23" t="str">
        <f>_xlfn.XLOOKUP(C23,obszary!A:A,obszary!B:B)</f>
        <v>Mare Australe</v>
      </c>
      <c r="I23" t="str">
        <f>_xlfn.XLOOKUP($A23,laziki!B:B,laziki!C:C)</f>
        <v>Phobos 6</v>
      </c>
      <c r="J23" t="str">
        <f>_xlfn.XLOOKUP(I23,laziki!C:C,laziki!E:E)</f>
        <v>74.62S, 100.08E</v>
      </c>
      <c r="K23">
        <f>_xlfn.XLOOKUP($A23,laziki!B:B,laziki!D:D)</f>
        <v>2054</v>
      </c>
      <c r="L23">
        <f t="shared" si="2"/>
        <v>2064</v>
      </c>
      <c r="M23" s="4">
        <f t="shared" si="3"/>
        <v>10</v>
      </c>
      <c r="N23" s="4" t="str">
        <f t="shared" si="4"/>
        <v>S</v>
      </c>
      <c r="O23" t="str">
        <f t="shared" si="5"/>
        <v>S</v>
      </c>
    </row>
    <row r="24" spans="1:15" x14ac:dyDescent="0.25">
      <c r="A24">
        <v>56</v>
      </c>
      <c r="B24" s="1">
        <v>63068</v>
      </c>
      <c r="C24" t="s">
        <v>217</v>
      </c>
      <c r="D24" t="s">
        <v>5424</v>
      </c>
      <c r="E24">
        <v>447</v>
      </c>
      <c r="F24">
        <v>5622</v>
      </c>
      <c r="G24">
        <f t="shared" si="1"/>
        <v>0</v>
      </c>
      <c r="H24" t="str">
        <f>_xlfn.XLOOKUP(C24,obszary!A:A,obszary!B:B)</f>
        <v>Thaumasia</v>
      </c>
      <c r="I24" t="str">
        <f>_xlfn.XLOOKUP($A24,laziki!B:B,laziki!C:C)</f>
        <v>Opportunity 10</v>
      </c>
      <c r="J24" t="str">
        <f>_xlfn.XLOOKUP(I24,laziki!C:C,laziki!E:E)</f>
        <v>35.35S, 72.67W</v>
      </c>
      <c r="K24">
        <f>_xlfn.XLOOKUP($A24,laziki!B:B,laziki!D:D)</f>
        <v>2067</v>
      </c>
      <c r="L24">
        <f t="shared" si="2"/>
        <v>2072</v>
      </c>
      <c r="M24" s="4">
        <f t="shared" si="3"/>
        <v>5</v>
      </c>
      <c r="N24" s="4" t="str">
        <f t="shared" si="4"/>
        <v>S</v>
      </c>
      <c r="O24" t="str">
        <f t="shared" si="5"/>
        <v>S</v>
      </c>
    </row>
    <row r="25" spans="1:15" x14ac:dyDescent="0.25">
      <c r="A25">
        <v>53</v>
      </c>
      <c r="B25" s="1">
        <v>61322</v>
      </c>
      <c r="C25" t="s">
        <v>219</v>
      </c>
      <c r="D25" t="s">
        <v>5423</v>
      </c>
      <c r="E25">
        <v>75</v>
      </c>
      <c r="F25">
        <v>5622</v>
      </c>
      <c r="G25">
        <f t="shared" si="1"/>
        <v>5622</v>
      </c>
      <c r="H25" t="str">
        <f>_xlfn.XLOOKUP(C25,obszary!A:A,obszary!B:B)</f>
        <v>Phaethontis</v>
      </c>
      <c r="I25" t="str">
        <f>_xlfn.XLOOKUP($A25,laziki!B:B,laziki!C:C)</f>
        <v>Opportunity 5</v>
      </c>
      <c r="J25" t="str">
        <f>_xlfn.XLOOKUP(I25,laziki!C:C,laziki!E:E)</f>
        <v>70.62S, 159.12W</v>
      </c>
      <c r="K25">
        <f>_xlfn.XLOOKUP($A25,laziki!B:B,laziki!D:D)</f>
        <v>2065</v>
      </c>
      <c r="L25">
        <f t="shared" si="2"/>
        <v>2067</v>
      </c>
      <c r="M25" s="4">
        <f t="shared" si="3"/>
        <v>2</v>
      </c>
      <c r="N25" s="4" t="str">
        <f t="shared" si="4"/>
        <v>S</v>
      </c>
      <c r="O25" t="str">
        <f t="shared" si="5"/>
        <v>S</v>
      </c>
    </row>
    <row r="26" spans="1:15" x14ac:dyDescent="0.25">
      <c r="A26">
        <v>8</v>
      </c>
      <c r="B26" s="1">
        <v>57065</v>
      </c>
      <c r="C26" t="s">
        <v>213</v>
      </c>
      <c r="D26" t="s">
        <v>5422</v>
      </c>
      <c r="E26">
        <v>50</v>
      </c>
      <c r="F26">
        <v>2188</v>
      </c>
      <c r="G26">
        <f t="shared" si="1"/>
        <v>2188</v>
      </c>
      <c r="H26" t="str">
        <f>_xlfn.XLOOKUP(C26,obszary!A:A,obszary!B:B)</f>
        <v>Noachis</v>
      </c>
      <c r="I26" t="str">
        <f>_xlfn.XLOOKUP($A26,laziki!B:B,laziki!C:C)</f>
        <v>Mariner 13</v>
      </c>
      <c r="J26" t="str">
        <f>_xlfn.XLOOKUP(I26,laziki!C:C,laziki!E:E)</f>
        <v>57.37S, 25.45E</v>
      </c>
      <c r="K26">
        <f>_xlfn.XLOOKUP($A26,laziki!B:B,laziki!D:D)</f>
        <v>2053</v>
      </c>
      <c r="L26">
        <f t="shared" si="2"/>
        <v>2056</v>
      </c>
      <c r="M26" s="4">
        <f t="shared" si="3"/>
        <v>3</v>
      </c>
      <c r="N26" s="4" t="str">
        <f t="shared" si="4"/>
        <v>S</v>
      </c>
      <c r="O26" t="str">
        <f t="shared" si="5"/>
        <v>S</v>
      </c>
    </row>
    <row r="27" spans="1:15" x14ac:dyDescent="0.25">
      <c r="A27">
        <v>66</v>
      </c>
      <c r="B27" s="1">
        <v>62057</v>
      </c>
      <c r="C27" t="s">
        <v>237</v>
      </c>
      <c r="D27" t="s">
        <v>5421</v>
      </c>
      <c r="E27">
        <v>163</v>
      </c>
      <c r="F27">
        <v>5255</v>
      </c>
      <c r="G27">
        <f t="shared" si="1"/>
        <v>0</v>
      </c>
      <c r="H27" t="str">
        <f>_xlfn.XLOOKUP(C27,obszary!A:A,obszary!B:B)</f>
        <v>Elysium</v>
      </c>
      <c r="I27" t="str">
        <f>_xlfn.XLOOKUP($A27,laziki!B:B,laziki!C:C)</f>
        <v>Rosetta 9</v>
      </c>
      <c r="J27" t="str">
        <f>_xlfn.XLOOKUP(I27,laziki!C:C,laziki!E:E)</f>
        <v>17.54N, 149.60E</v>
      </c>
      <c r="K27">
        <f>_xlfn.XLOOKUP($A27,laziki!B:B,laziki!D:D)</f>
        <v>2067</v>
      </c>
      <c r="L27">
        <f t="shared" si="2"/>
        <v>2069</v>
      </c>
      <c r="M27" s="4">
        <f t="shared" si="3"/>
        <v>2</v>
      </c>
      <c r="N27" s="4" t="str">
        <f t="shared" si="4"/>
        <v>N</v>
      </c>
      <c r="O27" t="str">
        <f t="shared" si="5"/>
        <v>N</v>
      </c>
    </row>
    <row r="28" spans="1:15" x14ac:dyDescent="0.25">
      <c r="A28">
        <v>19</v>
      </c>
      <c r="B28" s="1">
        <v>57521</v>
      </c>
      <c r="C28" t="s">
        <v>253</v>
      </c>
      <c r="D28" t="s">
        <v>5420</v>
      </c>
      <c r="E28">
        <v>65</v>
      </c>
      <c r="F28">
        <v>5076</v>
      </c>
      <c r="G28">
        <f t="shared" si="1"/>
        <v>5076</v>
      </c>
      <c r="H28" t="str">
        <f>_xlfn.XLOOKUP(C28,obszary!A:A,obszary!B:B)</f>
        <v>Cebrenia</v>
      </c>
      <c r="I28" t="str">
        <f>_xlfn.XLOOKUP($A28,laziki!B:B,laziki!C:C)</f>
        <v>Viking 13</v>
      </c>
      <c r="J28" t="str">
        <f>_xlfn.XLOOKUP(I28,laziki!C:C,laziki!E:E)</f>
        <v>47.43N, 160.74E</v>
      </c>
      <c r="K28">
        <f>_xlfn.XLOOKUP($A28,laziki!B:B,laziki!D:D)</f>
        <v>2056</v>
      </c>
      <c r="L28">
        <f t="shared" si="2"/>
        <v>2057</v>
      </c>
      <c r="M28" s="4">
        <f t="shared" si="3"/>
        <v>1</v>
      </c>
      <c r="N28" s="4" t="str">
        <f t="shared" si="4"/>
        <v>N</v>
      </c>
      <c r="O28" t="str">
        <f t="shared" si="5"/>
        <v>N</v>
      </c>
    </row>
    <row r="29" spans="1:15" x14ac:dyDescent="0.25">
      <c r="A29">
        <v>53</v>
      </c>
      <c r="B29" s="1">
        <v>60915</v>
      </c>
      <c r="C29" t="s">
        <v>207</v>
      </c>
      <c r="D29" t="s">
        <v>5419</v>
      </c>
      <c r="E29">
        <v>41</v>
      </c>
      <c r="F29">
        <v>2188</v>
      </c>
      <c r="G29">
        <f t="shared" si="1"/>
        <v>2188</v>
      </c>
      <c r="H29" t="str">
        <f>_xlfn.XLOOKUP(C29,obszary!A:A,obszary!B:B)</f>
        <v>Mare Australe</v>
      </c>
      <c r="I29" t="str">
        <f>_xlfn.XLOOKUP($A29,laziki!B:B,laziki!C:C)</f>
        <v>Opportunity 5</v>
      </c>
      <c r="J29" t="str">
        <f>_xlfn.XLOOKUP(I29,laziki!C:C,laziki!E:E)</f>
        <v>70.62S, 159.12W</v>
      </c>
      <c r="K29">
        <f>_xlfn.XLOOKUP($A29,laziki!B:B,laziki!D:D)</f>
        <v>2065</v>
      </c>
      <c r="L29">
        <f t="shared" si="2"/>
        <v>2066</v>
      </c>
      <c r="M29" s="4">
        <f t="shared" si="3"/>
        <v>1</v>
      </c>
      <c r="N29" s="4" t="str">
        <f t="shared" si="4"/>
        <v>S</v>
      </c>
      <c r="O29" t="str">
        <f t="shared" si="5"/>
        <v>S</v>
      </c>
    </row>
    <row r="30" spans="1:15" x14ac:dyDescent="0.25">
      <c r="A30">
        <v>60</v>
      </c>
      <c r="B30" s="1">
        <v>62938</v>
      </c>
      <c r="C30" t="s">
        <v>215</v>
      </c>
      <c r="D30" t="s">
        <v>5418</v>
      </c>
      <c r="E30">
        <v>264</v>
      </c>
      <c r="F30">
        <v>14551</v>
      </c>
      <c r="G30">
        <f t="shared" si="1"/>
        <v>0</v>
      </c>
      <c r="H30" t="str">
        <f>_xlfn.XLOOKUP(C30,obszary!A:A,obszary!B:B)</f>
        <v>Argyre</v>
      </c>
      <c r="I30" t="str">
        <f>_xlfn.XLOOKUP($A30,laziki!B:B,laziki!C:C)</f>
        <v>Opportunity 18</v>
      </c>
      <c r="J30" t="str">
        <f>_xlfn.XLOOKUP(I30,laziki!C:C,laziki!E:E)</f>
        <v>47.77S, 28.62W</v>
      </c>
      <c r="K30">
        <f>_xlfn.XLOOKUP($A30,laziki!B:B,laziki!D:D)</f>
        <v>2069</v>
      </c>
      <c r="L30">
        <f t="shared" si="2"/>
        <v>2072</v>
      </c>
      <c r="M30" s="4">
        <f t="shared" si="3"/>
        <v>3</v>
      </c>
      <c r="N30" s="4" t="str">
        <f t="shared" si="4"/>
        <v>S</v>
      </c>
      <c r="O30" t="str">
        <f t="shared" si="5"/>
        <v>S</v>
      </c>
    </row>
    <row r="31" spans="1:15" x14ac:dyDescent="0.25">
      <c r="A31">
        <v>64</v>
      </c>
      <c r="B31" s="1">
        <v>61370</v>
      </c>
      <c r="C31" t="s">
        <v>211</v>
      </c>
      <c r="D31" t="s">
        <v>5417</v>
      </c>
      <c r="E31">
        <v>59</v>
      </c>
      <c r="F31">
        <v>14551</v>
      </c>
      <c r="G31">
        <f t="shared" si="1"/>
        <v>14551</v>
      </c>
      <c r="H31" t="str">
        <f>_xlfn.XLOOKUP(C31,obszary!A:A,obszary!B:B)</f>
        <v>Hellas</v>
      </c>
      <c r="I31" t="str">
        <f>_xlfn.XLOOKUP($A31,laziki!B:B,laziki!C:C)</f>
        <v>Rosetta 7</v>
      </c>
      <c r="J31" t="str">
        <f>_xlfn.XLOOKUP(I31,laziki!C:C,laziki!E:E)</f>
        <v>48.64S, 67.03E</v>
      </c>
      <c r="K31">
        <f>_xlfn.XLOOKUP($A31,laziki!B:B,laziki!D:D)</f>
        <v>2067</v>
      </c>
      <c r="L31">
        <f t="shared" si="2"/>
        <v>2068</v>
      </c>
      <c r="M31" s="4">
        <f t="shared" si="3"/>
        <v>1</v>
      </c>
      <c r="N31" s="4" t="str">
        <f t="shared" si="4"/>
        <v>S</v>
      </c>
      <c r="O31" t="str">
        <f t="shared" si="5"/>
        <v>S</v>
      </c>
    </row>
    <row r="32" spans="1:15" x14ac:dyDescent="0.25">
      <c r="A32">
        <v>88</v>
      </c>
      <c r="B32" s="1">
        <v>63000</v>
      </c>
      <c r="C32" t="s">
        <v>229</v>
      </c>
      <c r="D32" t="s">
        <v>5416</v>
      </c>
      <c r="E32">
        <v>120</v>
      </c>
      <c r="F32">
        <v>1526</v>
      </c>
      <c r="G32">
        <f t="shared" si="1"/>
        <v>0</v>
      </c>
      <c r="H32" t="str">
        <f>_xlfn.XLOOKUP(C32,obszary!A:A,obszary!B:B)</f>
        <v>Margaritifer Sinus</v>
      </c>
      <c r="I32" t="str">
        <f>_xlfn.XLOOKUP($A32,laziki!B:B,laziki!C:C)</f>
        <v>Phoenix 19</v>
      </c>
      <c r="J32" t="str">
        <f>_xlfn.XLOOKUP(I32,laziki!C:C,laziki!E:E)</f>
        <v>12.19S, 23.63W</v>
      </c>
      <c r="K32">
        <f>_xlfn.XLOOKUP($A32,laziki!B:B,laziki!D:D)</f>
        <v>2071</v>
      </c>
      <c r="L32">
        <f t="shared" si="2"/>
        <v>2072</v>
      </c>
      <c r="M32" s="4">
        <f t="shared" si="3"/>
        <v>1</v>
      </c>
      <c r="N32" s="4" t="str">
        <f t="shared" si="4"/>
        <v>S</v>
      </c>
      <c r="O32" t="str">
        <f t="shared" si="5"/>
        <v>S</v>
      </c>
    </row>
    <row r="33" spans="1:15" x14ac:dyDescent="0.25">
      <c r="A33">
        <v>69</v>
      </c>
      <c r="B33" s="1">
        <v>63592</v>
      </c>
      <c r="C33" t="s">
        <v>265</v>
      </c>
      <c r="D33" t="s">
        <v>5415</v>
      </c>
      <c r="E33">
        <v>572</v>
      </c>
      <c r="F33">
        <v>63326</v>
      </c>
      <c r="G33">
        <f t="shared" si="1"/>
        <v>0</v>
      </c>
      <c r="H33" t="str">
        <f>_xlfn.XLOOKUP(C33,obszary!A:A,obszary!B:B)</f>
        <v>Mare Boreum</v>
      </c>
      <c r="I33" t="str">
        <f>_xlfn.XLOOKUP($A33,laziki!B:B,laziki!C:C)</f>
        <v>Rosetta 13</v>
      </c>
      <c r="J33" t="str">
        <f>_xlfn.XLOOKUP(I33,laziki!C:C,laziki!E:E)</f>
        <v>69.41N, 168.67E</v>
      </c>
      <c r="K33">
        <f>_xlfn.XLOOKUP($A33,laziki!B:B,laziki!D:D)</f>
        <v>2069</v>
      </c>
      <c r="L33">
        <f t="shared" si="2"/>
        <v>2074</v>
      </c>
      <c r="M33" s="4">
        <f t="shared" si="3"/>
        <v>5</v>
      </c>
      <c r="N33" s="4" t="str">
        <f t="shared" si="4"/>
        <v>N</v>
      </c>
      <c r="O33" t="str">
        <f t="shared" si="5"/>
        <v>N</v>
      </c>
    </row>
    <row r="34" spans="1:15" x14ac:dyDescent="0.25">
      <c r="A34">
        <v>44</v>
      </c>
      <c r="B34" s="1">
        <v>61045</v>
      </c>
      <c r="C34" t="s">
        <v>253</v>
      </c>
      <c r="D34" t="s">
        <v>5414</v>
      </c>
      <c r="E34">
        <v>29</v>
      </c>
      <c r="F34">
        <v>9074</v>
      </c>
      <c r="G34">
        <f t="shared" si="1"/>
        <v>9074</v>
      </c>
      <c r="H34" t="str">
        <f>_xlfn.XLOOKUP(C34,obszary!A:A,obszary!B:B)</f>
        <v>Cebrenia</v>
      </c>
      <c r="I34" t="str">
        <f>_xlfn.XLOOKUP($A34,laziki!B:B,laziki!C:C)</f>
        <v>Spirit 11</v>
      </c>
      <c r="J34" t="str">
        <f>_xlfn.XLOOKUP(I34,laziki!C:C,laziki!E:E)</f>
        <v>64.61N, 131.25E</v>
      </c>
      <c r="K34">
        <f>_xlfn.XLOOKUP($A34,laziki!B:B,laziki!D:D)</f>
        <v>2064</v>
      </c>
      <c r="L34">
        <f t="shared" si="2"/>
        <v>2067</v>
      </c>
      <c r="M34" s="4">
        <f t="shared" si="3"/>
        <v>3</v>
      </c>
      <c r="N34" s="4" t="str">
        <f t="shared" si="4"/>
        <v>N</v>
      </c>
      <c r="O34" t="str">
        <f t="shared" si="5"/>
        <v>N</v>
      </c>
    </row>
    <row r="35" spans="1:15" x14ac:dyDescent="0.25">
      <c r="A35">
        <v>86</v>
      </c>
      <c r="B35" s="1">
        <v>63760</v>
      </c>
      <c r="C35" t="s">
        <v>253</v>
      </c>
      <c r="D35" t="s">
        <v>5413</v>
      </c>
      <c r="E35">
        <v>52</v>
      </c>
      <c r="F35">
        <v>7512</v>
      </c>
      <c r="G35">
        <f t="shared" si="1"/>
        <v>7512</v>
      </c>
      <c r="H35" t="str">
        <f>_xlfn.XLOOKUP(C35,obszary!A:A,obszary!B:B)</f>
        <v>Cebrenia</v>
      </c>
      <c r="I35" t="str">
        <f>_xlfn.XLOOKUP($A35,laziki!B:B,laziki!C:C)</f>
        <v>Phoenix 16</v>
      </c>
      <c r="J35" t="str">
        <f>_xlfn.XLOOKUP(I35,laziki!C:C,laziki!E:E)</f>
        <v>75.84N, 122.24E</v>
      </c>
      <c r="K35">
        <f>_xlfn.XLOOKUP($A35,laziki!B:B,laziki!D:D)</f>
        <v>2071</v>
      </c>
      <c r="L35">
        <f t="shared" si="2"/>
        <v>2074</v>
      </c>
      <c r="M35" s="4">
        <f t="shared" si="3"/>
        <v>3</v>
      </c>
      <c r="N35" s="4" t="str">
        <f t="shared" si="4"/>
        <v>N</v>
      </c>
      <c r="O35" t="str">
        <f t="shared" si="5"/>
        <v>N</v>
      </c>
    </row>
    <row r="36" spans="1:15" x14ac:dyDescent="0.25">
      <c r="A36">
        <v>20</v>
      </c>
      <c r="B36" s="1">
        <v>58435</v>
      </c>
      <c r="C36" t="s">
        <v>211</v>
      </c>
      <c r="D36" t="s">
        <v>5412</v>
      </c>
      <c r="E36">
        <v>204</v>
      </c>
      <c r="F36">
        <v>7052</v>
      </c>
      <c r="G36">
        <f t="shared" si="1"/>
        <v>0</v>
      </c>
      <c r="H36" t="str">
        <f>_xlfn.XLOOKUP(C36,obszary!A:A,obszary!B:B)</f>
        <v>Hellas</v>
      </c>
      <c r="I36" t="str">
        <f>_xlfn.XLOOKUP($A36,laziki!B:B,laziki!C:C)</f>
        <v>Viking 15</v>
      </c>
      <c r="J36" t="str">
        <f>_xlfn.XLOOKUP(I36,laziki!C:C,laziki!E:E)</f>
        <v>51.10S, 71.36E</v>
      </c>
      <c r="K36">
        <f>_xlfn.XLOOKUP($A36,laziki!B:B,laziki!D:D)</f>
        <v>2056</v>
      </c>
      <c r="L36">
        <f t="shared" si="2"/>
        <v>2059</v>
      </c>
      <c r="M36" s="4">
        <f t="shared" si="3"/>
        <v>3</v>
      </c>
      <c r="N36" s="4" t="str">
        <f t="shared" si="4"/>
        <v>S</v>
      </c>
      <c r="O36" t="str">
        <f t="shared" si="5"/>
        <v>S</v>
      </c>
    </row>
    <row r="37" spans="1:15" x14ac:dyDescent="0.25">
      <c r="A37">
        <v>69</v>
      </c>
      <c r="B37" s="1">
        <v>63842</v>
      </c>
      <c r="C37" t="s">
        <v>253</v>
      </c>
      <c r="D37" t="s">
        <v>5411</v>
      </c>
      <c r="E37">
        <v>157</v>
      </c>
      <c r="F37">
        <v>2880</v>
      </c>
      <c r="G37">
        <f t="shared" si="1"/>
        <v>0</v>
      </c>
      <c r="H37" t="str">
        <f>_xlfn.XLOOKUP(C37,obszary!A:A,obszary!B:B)</f>
        <v>Cebrenia</v>
      </c>
      <c r="I37" t="str">
        <f>_xlfn.XLOOKUP($A37,laziki!B:B,laziki!C:C)</f>
        <v>Rosetta 13</v>
      </c>
      <c r="J37" t="str">
        <f>_xlfn.XLOOKUP(I37,laziki!C:C,laziki!E:E)</f>
        <v>69.41N, 168.67E</v>
      </c>
      <c r="K37">
        <f>_xlfn.XLOOKUP($A37,laziki!B:B,laziki!D:D)</f>
        <v>2069</v>
      </c>
      <c r="L37">
        <f t="shared" si="2"/>
        <v>2074</v>
      </c>
      <c r="M37" s="4">
        <f t="shared" si="3"/>
        <v>5</v>
      </c>
      <c r="N37" s="4" t="str">
        <f t="shared" si="4"/>
        <v>N</v>
      </c>
      <c r="O37" t="str">
        <f t="shared" si="5"/>
        <v>N</v>
      </c>
    </row>
    <row r="38" spans="1:15" x14ac:dyDescent="0.25">
      <c r="A38">
        <v>31</v>
      </c>
      <c r="B38" s="1">
        <v>61069</v>
      </c>
      <c r="C38" t="s">
        <v>265</v>
      </c>
      <c r="D38" t="s">
        <v>5410</v>
      </c>
      <c r="E38">
        <v>93</v>
      </c>
      <c r="F38">
        <v>8000</v>
      </c>
      <c r="G38">
        <f t="shared" si="1"/>
        <v>8000</v>
      </c>
      <c r="H38" t="str">
        <f>_xlfn.XLOOKUP(C38,obszary!A:A,obszary!B:B)</f>
        <v>Mare Boreum</v>
      </c>
      <c r="I38" t="str">
        <f>_xlfn.XLOOKUP($A38,laziki!B:B,laziki!C:C)</f>
        <v>Deimos 10</v>
      </c>
      <c r="J38" t="str">
        <f>_xlfn.XLOOKUP(I38,laziki!C:C,laziki!E:E)</f>
        <v>66.67N, 93.37W</v>
      </c>
      <c r="K38">
        <f>_xlfn.XLOOKUP($A38,laziki!B:B,laziki!D:D)</f>
        <v>2059</v>
      </c>
      <c r="L38">
        <f t="shared" si="2"/>
        <v>2067</v>
      </c>
      <c r="M38" s="4">
        <f t="shared" si="3"/>
        <v>8</v>
      </c>
      <c r="N38" s="4" t="str">
        <f t="shared" si="4"/>
        <v>N</v>
      </c>
      <c r="O38" t="str">
        <f t="shared" si="5"/>
        <v>N</v>
      </c>
    </row>
    <row r="39" spans="1:15" x14ac:dyDescent="0.25">
      <c r="A39">
        <v>47</v>
      </c>
      <c r="B39" s="1">
        <v>61701</v>
      </c>
      <c r="C39" t="s">
        <v>259</v>
      </c>
      <c r="D39" t="s">
        <v>5409</v>
      </c>
      <c r="E39">
        <v>82</v>
      </c>
      <c r="F39">
        <v>1267</v>
      </c>
      <c r="G39">
        <f t="shared" si="1"/>
        <v>1267</v>
      </c>
      <c r="H39" t="str">
        <f>_xlfn.XLOOKUP(C39,obszary!A:A,obszary!B:B)</f>
        <v>Mare Acidalium</v>
      </c>
      <c r="I39" t="str">
        <f>_xlfn.XLOOKUP($A39,laziki!B:B,laziki!C:C)</f>
        <v>Spirit 14</v>
      </c>
      <c r="J39" t="str">
        <f>_xlfn.XLOOKUP(I39,laziki!C:C,laziki!E:E)</f>
        <v>27.30N, 17.48W</v>
      </c>
      <c r="K39">
        <f>_xlfn.XLOOKUP($A39,laziki!B:B,laziki!D:D)</f>
        <v>2065</v>
      </c>
      <c r="L39">
        <f t="shared" si="2"/>
        <v>2068</v>
      </c>
      <c r="M39" s="4">
        <f t="shared" si="3"/>
        <v>3</v>
      </c>
      <c r="N39" s="4" t="str">
        <f t="shared" si="4"/>
        <v>N</v>
      </c>
      <c r="O39" t="str">
        <f t="shared" si="5"/>
        <v>N</v>
      </c>
    </row>
    <row r="40" spans="1:15" x14ac:dyDescent="0.25">
      <c r="A40">
        <v>44</v>
      </c>
      <c r="B40" s="1">
        <v>61159</v>
      </c>
      <c r="C40" t="s">
        <v>255</v>
      </c>
      <c r="D40" t="s">
        <v>5408</v>
      </c>
      <c r="E40">
        <v>63</v>
      </c>
      <c r="F40">
        <v>5436</v>
      </c>
      <c r="G40">
        <f t="shared" si="1"/>
        <v>5436</v>
      </c>
      <c r="H40" t="str">
        <f>_xlfn.XLOOKUP(C40,obszary!A:A,obszary!B:B)</f>
        <v>Casius</v>
      </c>
      <c r="I40" t="str">
        <f>_xlfn.XLOOKUP($A40,laziki!B:B,laziki!C:C)</f>
        <v>Spirit 11</v>
      </c>
      <c r="J40" t="str">
        <f>_xlfn.XLOOKUP(I40,laziki!C:C,laziki!E:E)</f>
        <v>64.61N, 131.25E</v>
      </c>
      <c r="K40">
        <f>_xlfn.XLOOKUP($A40,laziki!B:B,laziki!D:D)</f>
        <v>2064</v>
      </c>
      <c r="L40">
        <f t="shared" si="2"/>
        <v>2067</v>
      </c>
      <c r="M40" s="4">
        <f t="shared" si="3"/>
        <v>3</v>
      </c>
      <c r="N40" s="4" t="str">
        <f t="shared" si="4"/>
        <v>N</v>
      </c>
      <c r="O40" t="str">
        <f t="shared" si="5"/>
        <v>N</v>
      </c>
    </row>
    <row r="41" spans="1:15" x14ac:dyDescent="0.25">
      <c r="A41">
        <v>58</v>
      </c>
      <c r="B41" s="1">
        <v>62407</v>
      </c>
      <c r="C41" t="s">
        <v>215</v>
      </c>
      <c r="D41" t="s">
        <v>5407</v>
      </c>
      <c r="E41">
        <v>67</v>
      </c>
      <c r="F41">
        <v>6205</v>
      </c>
      <c r="G41">
        <f t="shared" si="1"/>
        <v>6205</v>
      </c>
      <c r="H41" t="str">
        <f>_xlfn.XLOOKUP(C41,obszary!A:A,obszary!B:B)</f>
        <v>Argyre</v>
      </c>
      <c r="I41" t="str">
        <f>_xlfn.XLOOKUP($A41,laziki!B:B,laziki!C:C)</f>
        <v>Opportunity 15</v>
      </c>
      <c r="J41" t="str">
        <f>_xlfn.XLOOKUP(I41,laziki!C:C,laziki!E:E)</f>
        <v>56.96S, 5.44W</v>
      </c>
      <c r="K41">
        <f>_xlfn.XLOOKUP($A41,laziki!B:B,laziki!D:D)</f>
        <v>2068</v>
      </c>
      <c r="L41">
        <f t="shared" si="2"/>
        <v>2070</v>
      </c>
      <c r="M41" s="4">
        <f t="shared" si="3"/>
        <v>2</v>
      </c>
      <c r="N41" s="4" t="str">
        <f t="shared" si="4"/>
        <v>S</v>
      </c>
      <c r="O41" t="str">
        <f t="shared" si="5"/>
        <v>S</v>
      </c>
    </row>
    <row r="42" spans="1:15" x14ac:dyDescent="0.25">
      <c r="A42">
        <v>94</v>
      </c>
      <c r="B42" s="1">
        <v>62665</v>
      </c>
      <c r="C42" t="s">
        <v>209</v>
      </c>
      <c r="D42" t="s">
        <v>5406</v>
      </c>
      <c r="E42">
        <v>11</v>
      </c>
      <c r="F42">
        <v>2739</v>
      </c>
      <c r="G42">
        <f t="shared" si="1"/>
        <v>2739</v>
      </c>
      <c r="H42" t="str">
        <f>_xlfn.XLOOKUP(C42,obszary!A:A,obszary!B:B)</f>
        <v>Eridania</v>
      </c>
      <c r="I42" t="str">
        <f>_xlfn.XLOOKUP($A42,laziki!B:B,laziki!C:C)</f>
        <v>Dawn 4</v>
      </c>
      <c r="J42" t="str">
        <f>_xlfn.XLOOKUP(I42,laziki!C:C,laziki!E:E)</f>
        <v>46.81S, 143.88E</v>
      </c>
      <c r="K42">
        <f>_xlfn.XLOOKUP($A42,laziki!B:B,laziki!D:D)</f>
        <v>2066</v>
      </c>
      <c r="L42">
        <f t="shared" si="2"/>
        <v>2071</v>
      </c>
      <c r="M42" s="4">
        <f t="shared" si="3"/>
        <v>5</v>
      </c>
      <c r="N42" s="4" t="str">
        <f t="shared" si="4"/>
        <v>S</v>
      </c>
      <c r="O42" t="str">
        <f t="shared" si="5"/>
        <v>S</v>
      </c>
    </row>
    <row r="43" spans="1:15" x14ac:dyDescent="0.25">
      <c r="A43">
        <v>35</v>
      </c>
      <c r="B43" s="1">
        <v>60264</v>
      </c>
      <c r="C43" t="s">
        <v>233</v>
      </c>
      <c r="D43" t="s">
        <v>5405</v>
      </c>
      <c r="E43">
        <v>82</v>
      </c>
      <c r="F43">
        <v>1526</v>
      </c>
      <c r="G43">
        <f t="shared" si="1"/>
        <v>1526</v>
      </c>
      <c r="H43" t="str">
        <f>_xlfn.XLOOKUP(C43,obszary!A:A,obszary!B:B)</f>
        <v>Phoenicis Lacus</v>
      </c>
      <c r="I43" t="str">
        <f>_xlfn.XLOOKUP($A43,laziki!B:B,laziki!C:C)</f>
        <v>Pathfinder 2</v>
      </c>
      <c r="J43" t="str">
        <f>_xlfn.XLOOKUP(I43,laziki!C:C,laziki!E:E)</f>
        <v>16.90S, 101.43W</v>
      </c>
      <c r="K43">
        <f>_xlfn.XLOOKUP($A43,laziki!B:B,laziki!D:D)</f>
        <v>2060</v>
      </c>
      <c r="L43">
        <f t="shared" si="2"/>
        <v>2064</v>
      </c>
      <c r="M43" s="4">
        <f t="shared" si="3"/>
        <v>4</v>
      </c>
      <c r="N43" s="4" t="str">
        <f t="shared" si="4"/>
        <v>S</v>
      </c>
      <c r="O43" t="str">
        <f t="shared" si="5"/>
        <v>S</v>
      </c>
    </row>
    <row r="44" spans="1:15" x14ac:dyDescent="0.25">
      <c r="A44">
        <v>23</v>
      </c>
      <c r="B44" s="1">
        <v>56702</v>
      </c>
      <c r="C44" t="s">
        <v>235</v>
      </c>
      <c r="D44" t="s">
        <v>5404</v>
      </c>
      <c r="E44">
        <v>88</v>
      </c>
      <c r="F44">
        <v>1656</v>
      </c>
      <c r="G44">
        <f t="shared" si="1"/>
        <v>1656</v>
      </c>
      <c r="H44" t="str">
        <f>_xlfn.XLOOKUP(C44,obszary!A:A,obszary!B:B)</f>
        <v>Memnonia</v>
      </c>
      <c r="I44" t="str">
        <f>_xlfn.XLOOKUP($A44,laziki!B:B,laziki!C:C)</f>
        <v>Phobos 2</v>
      </c>
      <c r="J44" t="str">
        <f>_xlfn.XLOOKUP(I44,laziki!C:C,laziki!E:E)</f>
        <v>23.80S, 156.02W</v>
      </c>
      <c r="K44">
        <f>_xlfn.XLOOKUP($A44,laziki!B:B,laziki!D:D)</f>
        <v>2053</v>
      </c>
      <c r="L44">
        <f t="shared" si="2"/>
        <v>2055</v>
      </c>
      <c r="M44" s="4">
        <f t="shared" si="3"/>
        <v>2</v>
      </c>
      <c r="N44" s="4" t="str">
        <f t="shared" si="4"/>
        <v>S</v>
      </c>
      <c r="O44" t="str">
        <f t="shared" si="5"/>
        <v>S</v>
      </c>
    </row>
    <row r="45" spans="1:15" x14ac:dyDescent="0.25">
      <c r="A45">
        <v>35</v>
      </c>
      <c r="B45" s="1">
        <v>59336</v>
      </c>
      <c r="C45" t="s">
        <v>233</v>
      </c>
      <c r="D45" t="s">
        <v>5403</v>
      </c>
      <c r="E45">
        <v>133</v>
      </c>
      <c r="F45">
        <v>3022</v>
      </c>
      <c r="G45">
        <f t="shared" si="1"/>
        <v>0</v>
      </c>
      <c r="H45" t="str">
        <f>_xlfn.XLOOKUP(C45,obszary!A:A,obszary!B:B)</f>
        <v>Phoenicis Lacus</v>
      </c>
      <c r="I45" t="str">
        <f>_xlfn.XLOOKUP($A45,laziki!B:B,laziki!C:C)</f>
        <v>Pathfinder 2</v>
      </c>
      <c r="J45" t="str">
        <f>_xlfn.XLOOKUP(I45,laziki!C:C,laziki!E:E)</f>
        <v>16.90S, 101.43W</v>
      </c>
      <c r="K45">
        <f>_xlfn.XLOOKUP($A45,laziki!B:B,laziki!D:D)</f>
        <v>2060</v>
      </c>
      <c r="L45">
        <f t="shared" si="2"/>
        <v>2062</v>
      </c>
      <c r="M45" s="4">
        <f t="shared" si="3"/>
        <v>2</v>
      </c>
      <c r="N45" s="4" t="str">
        <f t="shared" si="4"/>
        <v>S</v>
      </c>
      <c r="O45" t="str">
        <f t="shared" si="5"/>
        <v>S</v>
      </c>
    </row>
    <row r="46" spans="1:15" x14ac:dyDescent="0.25">
      <c r="A46">
        <v>6</v>
      </c>
      <c r="B46" s="1">
        <v>56573</v>
      </c>
      <c r="C46" t="s">
        <v>265</v>
      </c>
      <c r="D46" t="s">
        <v>5402</v>
      </c>
      <c r="E46">
        <v>188</v>
      </c>
      <c r="F46">
        <v>56210</v>
      </c>
      <c r="G46">
        <f t="shared" si="1"/>
        <v>0</v>
      </c>
      <c r="H46" t="str">
        <f>_xlfn.XLOOKUP(C46,obszary!A:A,obszary!B:B)</f>
        <v>Mare Boreum</v>
      </c>
      <c r="I46" t="str">
        <f>_xlfn.XLOOKUP($A46,laziki!B:B,laziki!C:C)</f>
        <v>Mariner 11</v>
      </c>
      <c r="J46" t="str">
        <f>_xlfn.XLOOKUP(I46,laziki!C:C,laziki!E:E)</f>
        <v>77.71N, 148.53E</v>
      </c>
      <c r="K46">
        <f>_xlfn.XLOOKUP($A46,laziki!B:B,laziki!D:D)</f>
        <v>2052</v>
      </c>
      <c r="L46">
        <f t="shared" si="2"/>
        <v>2054</v>
      </c>
      <c r="M46" s="4">
        <f t="shared" si="3"/>
        <v>2</v>
      </c>
      <c r="N46" s="4" t="str">
        <f t="shared" si="4"/>
        <v>N</v>
      </c>
      <c r="O46" t="str">
        <f t="shared" si="5"/>
        <v>N</v>
      </c>
    </row>
    <row r="47" spans="1:15" x14ac:dyDescent="0.25">
      <c r="A47">
        <v>29</v>
      </c>
      <c r="B47" s="1">
        <v>58270</v>
      </c>
      <c r="C47" t="s">
        <v>235</v>
      </c>
      <c r="D47" t="s">
        <v>5401</v>
      </c>
      <c r="E47">
        <v>133</v>
      </c>
      <c r="F47">
        <v>5812</v>
      </c>
      <c r="G47">
        <f t="shared" si="1"/>
        <v>0</v>
      </c>
      <c r="H47" t="str">
        <f>_xlfn.XLOOKUP(C47,obszary!A:A,obszary!B:B)</f>
        <v>Memnonia</v>
      </c>
      <c r="I47" t="str">
        <f>_xlfn.XLOOKUP($A47,laziki!B:B,laziki!C:C)</f>
        <v>Deimos 4</v>
      </c>
      <c r="J47" t="str">
        <f>_xlfn.XLOOKUP(I47,laziki!C:C,laziki!E:E)</f>
        <v>33.88S, 148.04W</v>
      </c>
      <c r="K47">
        <f>_xlfn.XLOOKUP($A47,laziki!B:B,laziki!D:D)</f>
        <v>2058</v>
      </c>
      <c r="L47">
        <f t="shared" si="2"/>
        <v>2059</v>
      </c>
      <c r="M47" s="4">
        <f t="shared" si="3"/>
        <v>1</v>
      </c>
      <c r="N47" s="4" t="str">
        <f t="shared" si="4"/>
        <v>S</v>
      </c>
      <c r="O47" t="str">
        <f t="shared" si="5"/>
        <v>S</v>
      </c>
    </row>
    <row r="48" spans="1:15" x14ac:dyDescent="0.25">
      <c r="A48">
        <v>55</v>
      </c>
      <c r="B48" s="1">
        <v>61141</v>
      </c>
      <c r="C48" t="s">
        <v>253</v>
      </c>
      <c r="D48" t="s">
        <v>5400</v>
      </c>
      <c r="E48">
        <v>702</v>
      </c>
      <c r="F48">
        <v>4235</v>
      </c>
      <c r="G48">
        <f t="shared" si="1"/>
        <v>0</v>
      </c>
      <c r="H48" t="str">
        <f>_xlfn.XLOOKUP(C48,obszary!A:A,obszary!B:B)</f>
        <v>Cebrenia</v>
      </c>
      <c r="I48" t="str">
        <f>_xlfn.XLOOKUP($A48,laziki!B:B,laziki!C:C)</f>
        <v>Opportunity 7</v>
      </c>
      <c r="J48" t="str">
        <f>_xlfn.XLOOKUP(I48,laziki!C:C,laziki!E:E)</f>
        <v>37.14N, 148.66E</v>
      </c>
      <c r="K48">
        <f>_xlfn.XLOOKUP($A48,laziki!B:B,laziki!D:D)</f>
        <v>2066</v>
      </c>
      <c r="L48">
        <f t="shared" si="2"/>
        <v>2067</v>
      </c>
      <c r="M48" s="4">
        <f t="shared" si="3"/>
        <v>1</v>
      </c>
      <c r="N48" s="4" t="str">
        <f t="shared" si="4"/>
        <v>N</v>
      </c>
      <c r="O48" t="str">
        <f t="shared" si="5"/>
        <v>N</v>
      </c>
    </row>
    <row r="49" spans="1:15" x14ac:dyDescent="0.25">
      <c r="A49">
        <v>99</v>
      </c>
      <c r="B49" s="1">
        <v>63108</v>
      </c>
      <c r="C49" t="s">
        <v>257</v>
      </c>
      <c r="D49" t="s">
        <v>5399</v>
      </c>
      <c r="E49">
        <v>292</v>
      </c>
      <c r="F49">
        <v>7512</v>
      </c>
      <c r="G49">
        <f t="shared" si="1"/>
        <v>0</v>
      </c>
      <c r="H49" t="str">
        <f>_xlfn.XLOOKUP(C49,obszary!A:A,obszary!B:B)</f>
        <v>Ismenius Lacus</v>
      </c>
      <c r="I49" t="str">
        <f>_xlfn.XLOOKUP($A49,laziki!B:B,laziki!C:C)</f>
        <v>Perseverance 6</v>
      </c>
      <c r="J49" t="str">
        <f>_xlfn.XLOOKUP(I49,laziki!C:C,laziki!E:E)</f>
        <v>34.38N, 12.41E</v>
      </c>
      <c r="K49">
        <f>_xlfn.XLOOKUP($A49,laziki!B:B,laziki!D:D)</f>
        <v>2070</v>
      </c>
      <c r="L49">
        <f t="shared" si="2"/>
        <v>2072</v>
      </c>
      <c r="M49" s="4">
        <f t="shared" si="3"/>
        <v>2</v>
      </c>
      <c r="N49" s="4" t="str">
        <f t="shared" si="4"/>
        <v>N</v>
      </c>
      <c r="O49" t="str">
        <f t="shared" si="5"/>
        <v>N</v>
      </c>
    </row>
    <row r="50" spans="1:15" x14ac:dyDescent="0.25">
      <c r="A50">
        <v>50</v>
      </c>
      <c r="B50" s="1">
        <v>60674</v>
      </c>
      <c r="C50" t="s">
        <v>237</v>
      </c>
      <c r="D50" t="s">
        <v>5398</v>
      </c>
      <c r="E50">
        <v>47</v>
      </c>
      <c r="F50">
        <v>5812</v>
      </c>
      <c r="G50">
        <f t="shared" si="1"/>
        <v>5812</v>
      </c>
      <c r="H50" t="str">
        <f>_xlfn.XLOOKUP(C50,obszary!A:A,obszary!B:B)</f>
        <v>Elysium</v>
      </c>
      <c r="I50" t="str">
        <f>_xlfn.XLOOKUP($A50,laziki!B:B,laziki!C:C)</f>
        <v>Opportunity 2</v>
      </c>
      <c r="J50" t="str">
        <f>_xlfn.XLOOKUP(I50,laziki!C:C,laziki!E:E)</f>
        <v>22.61N, 142.82E</v>
      </c>
      <c r="K50">
        <f>_xlfn.XLOOKUP($A50,laziki!B:B,laziki!D:D)</f>
        <v>2064</v>
      </c>
      <c r="L50">
        <f t="shared" si="2"/>
        <v>2066</v>
      </c>
      <c r="M50" s="4">
        <f t="shared" si="3"/>
        <v>2</v>
      </c>
      <c r="N50" s="4" t="str">
        <f t="shared" si="4"/>
        <v>N</v>
      </c>
      <c r="O50" t="str">
        <f t="shared" si="5"/>
        <v>N</v>
      </c>
    </row>
    <row r="51" spans="1:15" x14ac:dyDescent="0.25">
      <c r="A51">
        <v>26</v>
      </c>
      <c r="B51" s="1">
        <v>58176</v>
      </c>
      <c r="C51" t="s">
        <v>211</v>
      </c>
      <c r="D51" t="s">
        <v>5397</v>
      </c>
      <c r="E51">
        <v>19</v>
      </c>
      <c r="F51">
        <v>3022</v>
      </c>
      <c r="G51">
        <f t="shared" si="1"/>
        <v>3022</v>
      </c>
      <c r="H51" t="str">
        <f>_xlfn.XLOOKUP(C51,obszary!A:A,obszary!B:B)</f>
        <v>Hellas</v>
      </c>
      <c r="I51" t="str">
        <f>_xlfn.XLOOKUP($A51,laziki!B:B,laziki!C:C)</f>
        <v>Phobos 5</v>
      </c>
      <c r="J51" t="str">
        <f>_xlfn.XLOOKUP(I51,laziki!C:C,laziki!E:E)</f>
        <v>48.99S, 67.17E</v>
      </c>
      <c r="K51">
        <f>_xlfn.XLOOKUP($A51,laziki!B:B,laziki!D:D)</f>
        <v>2054</v>
      </c>
      <c r="L51">
        <f t="shared" si="2"/>
        <v>2059</v>
      </c>
      <c r="M51" s="4">
        <f t="shared" si="3"/>
        <v>5</v>
      </c>
      <c r="N51" s="4" t="str">
        <f t="shared" si="4"/>
        <v>S</v>
      </c>
      <c r="O51" t="str">
        <f t="shared" si="5"/>
        <v>S</v>
      </c>
    </row>
    <row r="52" spans="1:15" x14ac:dyDescent="0.25">
      <c r="A52">
        <v>95</v>
      </c>
      <c r="B52" s="1">
        <v>63077</v>
      </c>
      <c r="C52" t="s">
        <v>233</v>
      </c>
      <c r="D52" t="s">
        <v>5396</v>
      </c>
      <c r="E52">
        <v>231</v>
      </c>
      <c r="F52">
        <v>3022</v>
      </c>
      <c r="G52">
        <f t="shared" si="1"/>
        <v>0</v>
      </c>
      <c r="H52" t="str">
        <f>_xlfn.XLOOKUP(C52,obszary!A:A,obszary!B:B)</f>
        <v>Phoenicis Lacus</v>
      </c>
      <c r="I52" t="str">
        <f>_xlfn.XLOOKUP($A52,laziki!B:B,laziki!C:C)</f>
        <v>Dawn 6</v>
      </c>
      <c r="J52" t="str">
        <f>_xlfn.XLOOKUP(I52,laziki!C:C,laziki!E:E)</f>
        <v>8.80N, 79.73W</v>
      </c>
      <c r="K52">
        <f>_xlfn.XLOOKUP($A52,laziki!B:B,laziki!D:D)</f>
        <v>2067</v>
      </c>
      <c r="L52">
        <f t="shared" si="2"/>
        <v>2072</v>
      </c>
      <c r="M52" s="4">
        <f t="shared" si="3"/>
        <v>5</v>
      </c>
      <c r="N52" s="4" t="str">
        <f t="shared" si="4"/>
        <v>S</v>
      </c>
      <c r="O52" t="str">
        <f t="shared" si="5"/>
        <v>N</v>
      </c>
    </row>
    <row r="53" spans="1:15" x14ac:dyDescent="0.25">
      <c r="A53">
        <v>4</v>
      </c>
      <c r="B53" s="1">
        <v>56211</v>
      </c>
      <c r="C53" t="s">
        <v>229</v>
      </c>
      <c r="D53" t="s">
        <v>5395</v>
      </c>
      <c r="E53">
        <v>12</v>
      </c>
      <c r="F53">
        <v>13527</v>
      </c>
      <c r="G53">
        <f t="shared" si="1"/>
        <v>13527</v>
      </c>
      <c r="H53" t="str">
        <f>_xlfn.XLOOKUP(C53,obszary!A:A,obszary!B:B)</f>
        <v>Margaritifer Sinus</v>
      </c>
      <c r="I53" t="str">
        <f>_xlfn.XLOOKUP($A53,laziki!B:B,laziki!C:C)</f>
        <v>Mariner 9</v>
      </c>
      <c r="J53" t="str">
        <f>_xlfn.XLOOKUP(I53,laziki!C:C,laziki!E:E)</f>
        <v>43.20S, 21.89W</v>
      </c>
      <c r="K53">
        <f>_xlfn.XLOOKUP($A53,laziki!B:B,laziki!D:D)</f>
        <v>2051</v>
      </c>
      <c r="L53">
        <f t="shared" si="2"/>
        <v>2053</v>
      </c>
      <c r="M53" s="4">
        <f t="shared" si="3"/>
        <v>2</v>
      </c>
      <c r="N53" s="4" t="str">
        <f t="shared" si="4"/>
        <v>S</v>
      </c>
      <c r="O53" t="str">
        <f t="shared" si="5"/>
        <v>S</v>
      </c>
    </row>
    <row r="54" spans="1:15" x14ac:dyDescent="0.25">
      <c r="A54">
        <v>65</v>
      </c>
      <c r="B54" s="1">
        <v>61972</v>
      </c>
      <c r="C54" t="s">
        <v>245</v>
      </c>
      <c r="D54" t="s">
        <v>5394</v>
      </c>
      <c r="E54">
        <v>85</v>
      </c>
      <c r="F54">
        <v>2054</v>
      </c>
      <c r="G54">
        <f t="shared" si="1"/>
        <v>2054</v>
      </c>
      <c r="H54" t="str">
        <f>_xlfn.XLOOKUP(C54,obszary!A:A,obszary!B:B)</f>
        <v>Oxia Palus</v>
      </c>
      <c r="I54" t="str">
        <f>_xlfn.XLOOKUP($A54,laziki!B:B,laziki!C:C)</f>
        <v>Rosetta 8</v>
      </c>
      <c r="J54" t="str">
        <f>_xlfn.XLOOKUP(I54,laziki!C:C,laziki!E:E)</f>
        <v>3.05S, 8.90W</v>
      </c>
      <c r="K54">
        <f>_xlfn.XLOOKUP($A54,laziki!B:B,laziki!D:D)</f>
        <v>2067</v>
      </c>
      <c r="L54">
        <f t="shared" si="2"/>
        <v>2069</v>
      </c>
      <c r="M54" s="4">
        <f t="shared" si="3"/>
        <v>2</v>
      </c>
      <c r="N54" s="4" t="str">
        <f t="shared" si="4"/>
        <v>N</v>
      </c>
      <c r="O54" t="str">
        <f t="shared" si="5"/>
        <v>S</v>
      </c>
    </row>
    <row r="55" spans="1:15" x14ac:dyDescent="0.25">
      <c r="A55">
        <v>47</v>
      </c>
      <c r="B55" s="1">
        <v>64170</v>
      </c>
      <c r="C55" t="s">
        <v>243</v>
      </c>
      <c r="D55" t="s">
        <v>5393</v>
      </c>
      <c r="E55">
        <v>307</v>
      </c>
      <c r="F55">
        <v>3167</v>
      </c>
      <c r="G55">
        <f t="shared" si="1"/>
        <v>0</v>
      </c>
      <c r="H55" t="str">
        <f>_xlfn.XLOOKUP(C55,obszary!A:A,obszary!B:B)</f>
        <v>Arabia</v>
      </c>
      <c r="I55" t="str">
        <f>_xlfn.XLOOKUP($A55,laziki!B:B,laziki!C:C)</f>
        <v>Spirit 14</v>
      </c>
      <c r="J55" t="str">
        <f>_xlfn.XLOOKUP(I55,laziki!C:C,laziki!E:E)</f>
        <v>27.30N, 17.48W</v>
      </c>
      <c r="K55">
        <f>_xlfn.XLOOKUP($A55,laziki!B:B,laziki!D:D)</f>
        <v>2065</v>
      </c>
      <c r="L55">
        <f t="shared" si="2"/>
        <v>2075</v>
      </c>
      <c r="M55" s="4">
        <f t="shared" si="3"/>
        <v>10</v>
      </c>
      <c r="N55" s="4" t="str">
        <f t="shared" si="4"/>
        <v>N</v>
      </c>
      <c r="O55" t="str">
        <f t="shared" si="5"/>
        <v>N</v>
      </c>
    </row>
    <row r="56" spans="1:15" x14ac:dyDescent="0.25">
      <c r="A56">
        <v>32</v>
      </c>
      <c r="B56" s="1">
        <v>59663</v>
      </c>
      <c r="C56" t="s">
        <v>217</v>
      </c>
      <c r="D56" t="s">
        <v>5392</v>
      </c>
      <c r="E56">
        <v>9</v>
      </c>
      <c r="F56">
        <v>2188</v>
      </c>
      <c r="G56">
        <f t="shared" si="1"/>
        <v>2188</v>
      </c>
      <c r="H56" t="str">
        <f>_xlfn.XLOOKUP(C56,obszary!A:A,obszary!B:B)</f>
        <v>Thaumasia</v>
      </c>
      <c r="I56" t="str">
        <f>_xlfn.XLOOKUP($A56,laziki!B:B,laziki!C:C)</f>
        <v>Deimos 11</v>
      </c>
      <c r="J56" t="str">
        <f>_xlfn.XLOOKUP(I56,laziki!C:C,laziki!E:E)</f>
        <v>39.82S, 96.42W</v>
      </c>
      <c r="K56">
        <f>_xlfn.XLOOKUP($A56,laziki!B:B,laziki!D:D)</f>
        <v>2059</v>
      </c>
      <c r="L56">
        <f t="shared" si="2"/>
        <v>2063</v>
      </c>
      <c r="M56" s="4">
        <f t="shared" si="3"/>
        <v>4</v>
      </c>
      <c r="N56" s="4" t="str">
        <f t="shared" si="4"/>
        <v>S</v>
      </c>
      <c r="O56" t="str">
        <f t="shared" si="5"/>
        <v>S</v>
      </c>
    </row>
    <row r="57" spans="1:15" x14ac:dyDescent="0.25">
      <c r="A57">
        <v>75</v>
      </c>
      <c r="B57" s="1">
        <v>63331</v>
      </c>
      <c r="C57" t="s">
        <v>211</v>
      </c>
      <c r="D57" t="s">
        <v>5391</v>
      </c>
      <c r="E57">
        <v>264</v>
      </c>
      <c r="F57">
        <v>11011</v>
      </c>
      <c r="G57">
        <f t="shared" si="1"/>
        <v>0</v>
      </c>
      <c r="H57" t="str">
        <f>_xlfn.XLOOKUP(C57,obszary!A:A,obszary!B:B)</f>
        <v>Hellas</v>
      </c>
      <c r="I57" t="str">
        <f>_xlfn.XLOOKUP($A57,laziki!B:B,laziki!C:C)</f>
        <v>Rosetta 22</v>
      </c>
      <c r="J57" t="str">
        <f>_xlfn.XLOOKUP(I57,laziki!C:C,laziki!E:E)</f>
        <v>43.21S, 109.99E</v>
      </c>
      <c r="K57">
        <f>_xlfn.XLOOKUP($A57,laziki!B:B,laziki!D:D)</f>
        <v>2071</v>
      </c>
      <c r="L57">
        <f t="shared" si="2"/>
        <v>2073</v>
      </c>
      <c r="M57" s="4">
        <f t="shared" si="3"/>
        <v>2</v>
      </c>
      <c r="N57" s="4" t="str">
        <f t="shared" si="4"/>
        <v>S</v>
      </c>
      <c r="O57" t="str">
        <f t="shared" si="5"/>
        <v>S</v>
      </c>
    </row>
    <row r="58" spans="1:15" x14ac:dyDescent="0.25">
      <c r="A58">
        <v>42</v>
      </c>
      <c r="B58" s="1">
        <v>62061</v>
      </c>
      <c r="C58" t="s">
        <v>253</v>
      </c>
      <c r="D58" t="s">
        <v>5390</v>
      </c>
      <c r="E58">
        <v>100</v>
      </c>
      <c r="F58">
        <v>18486</v>
      </c>
      <c r="G58">
        <f t="shared" si="1"/>
        <v>18486</v>
      </c>
      <c r="H58" t="str">
        <f>_xlfn.XLOOKUP(C58,obszary!A:A,obszary!B:B)</f>
        <v>Cebrenia</v>
      </c>
      <c r="I58" t="str">
        <f>_xlfn.XLOOKUP($A58,laziki!B:B,laziki!C:C)</f>
        <v>Spirit 6</v>
      </c>
      <c r="J58" t="str">
        <f>_xlfn.XLOOKUP(I58,laziki!C:C,laziki!E:E)</f>
        <v>27.80N, 160.30E</v>
      </c>
      <c r="K58">
        <f>_xlfn.XLOOKUP($A58,laziki!B:B,laziki!D:D)</f>
        <v>2063</v>
      </c>
      <c r="L58">
        <f t="shared" si="2"/>
        <v>2069</v>
      </c>
      <c r="M58" s="4">
        <f t="shared" si="3"/>
        <v>6</v>
      </c>
      <c r="N58" s="4" t="str">
        <f t="shared" si="4"/>
        <v>N</v>
      </c>
      <c r="O58" t="str">
        <f t="shared" si="5"/>
        <v>N</v>
      </c>
    </row>
    <row r="59" spans="1:15" x14ac:dyDescent="0.25">
      <c r="A59">
        <v>51</v>
      </c>
      <c r="B59" s="1">
        <v>60704</v>
      </c>
      <c r="C59" t="s">
        <v>215</v>
      </c>
      <c r="D59" t="s">
        <v>5389</v>
      </c>
      <c r="E59">
        <v>221</v>
      </c>
      <c r="F59">
        <v>23366</v>
      </c>
      <c r="G59">
        <f t="shared" si="1"/>
        <v>0</v>
      </c>
      <c r="H59" t="str">
        <f>_xlfn.XLOOKUP(C59,obszary!A:A,obszary!B:B)</f>
        <v>Argyre</v>
      </c>
      <c r="I59" t="str">
        <f>_xlfn.XLOOKUP($A59,laziki!B:B,laziki!C:C)</f>
        <v>Opportunity 3</v>
      </c>
      <c r="J59" t="str">
        <f>_xlfn.XLOOKUP(I59,laziki!C:C,laziki!E:E)</f>
        <v>50.59S, 47.85W</v>
      </c>
      <c r="K59">
        <f>_xlfn.XLOOKUP($A59,laziki!B:B,laziki!D:D)</f>
        <v>2064</v>
      </c>
      <c r="L59">
        <f t="shared" si="2"/>
        <v>2066</v>
      </c>
      <c r="M59" s="4">
        <f t="shared" si="3"/>
        <v>2</v>
      </c>
      <c r="N59" s="4" t="str">
        <f t="shared" si="4"/>
        <v>S</v>
      </c>
      <c r="O59" t="str">
        <f t="shared" si="5"/>
        <v>S</v>
      </c>
    </row>
    <row r="60" spans="1:15" x14ac:dyDescent="0.25">
      <c r="A60">
        <v>31</v>
      </c>
      <c r="B60" s="1">
        <v>60454</v>
      </c>
      <c r="C60" t="s">
        <v>265</v>
      </c>
      <c r="D60" t="s">
        <v>5388</v>
      </c>
      <c r="E60">
        <v>22</v>
      </c>
      <c r="F60">
        <v>33322</v>
      </c>
      <c r="G60">
        <f t="shared" si="1"/>
        <v>33322</v>
      </c>
      <c r="H60" t="str">
        <f>_xlfn.XLOOKUP(C60,obszary!A:A,obszary!B:B)</f>
        <v>Mare Boreum</v>
      </c>
      <c r="I60" t="str">
        <f>_xlfn.XLOOKUP($A60,laziki!B:B,laziki!C:C)</f>
        <v>Deimos 10</v>
      </c>
      <c r="J60" t="str">
        <f>_xlfn.XLOOKUP(I60,laziki!C:C,laziki!E:E)</f>
        <v>66.67N, 93.37W</v>
      </c>
      <c r="K60">
        <f>_xlfn.XLOOKUP($A60,laziki!B:B,laziki!D:D)</f>
        <v>2059</v>
      </c>
      <c r="L60">
        <f t="shared" si="2"/>
        <v>2065</v>
      </c>
      <c r="M60" s="4">
        <f t="shared" si="3"/>
        <v>6</v>
      </c>
      <c r="N60" s="4" t="str">
        <f t="shared" si="4"/>
        <v>N</v>
      </c>
      <c r="O60" t="str">
        <f t="shared" si="5"/>
        <v>N</v>
      </c>
    </row>
    <row r="61" spans="1:15" x14ac:dyDescent="0.25">
      <c r="A61">
        <v>33</v>
      </c>
      <c r="B61" s="1">
        <v>58797</v>
      </c>
      <c r="C61" t="s">
        <v>265</v>
      </c>
      <c r="D61" t="s">
        <v>5387</v>
      </c>
      <c r="E61">
        <v>100</v>
      </c>
      <c r="F61">
        <v>3022</v>
      </c>
      <c r="G61">
        <f t="shared" si="1"/>
        <v>3022</v>
      </c>
      <c r="H61" t="str">
        <f>_xlfn.XLOOKUP(C61,obszary!A:A,obszary!B:B)</f>
        <v>Mare Boreum</v>
      </c>
      <c r="I61" t="str">
        <f>_xlfn.XLOOKUP($A61,laziki!B:B,laziki!C:C)</f>
        <v>Deimos 13</v>
      </c>
      <c r="J61" t="str">
        <f>_xlfn.XLOOKUP(I61,laziki!C:C,laziki!E:E)</f>
        <v>73.37N, 48.09E</v>
      </c>
      <c r="K61">
        <f>_xlfn.XLOOKUP($A61,laziki!B:B,laziki!D:D)</f>
        <v>2060</v>
      </c>
      <c r="L61">
        <f t="shared" si="2"/>
        <v>2060</v>
      </c>
      <c r="M61" s="4">
        <f t="shared" si="3"/>
        <v>0</v>
      </c>
      <c r="N61" s="4" t="str">
        <f t="shared" si="4"/>
        <v>N</v>
      </c>
      <c r="O61" t="str">
        <f t="shared" si="5"/>
        <v>N</v>
      </c>
    </row>
    <row r="62" spans="1:15" x14ac:dyDescent="0.25">
      <c r="A62">
        <v>69</v>
      </c>
      <c r="B62" s="1">
        <v>62069</v>
      </c>
      <c r="C62" t="s">
        <v>265</v>
      </c>
      <c r="D62" t="s">
        <v>5386</v>
      </c>
      <c r="E62">
        <v>50</v>
      </c>
      <c r="F62">
        <v>33322</v>
      </c>
      <c r="G62">
        <f t="shared" si="1"/>
        <v>33322</v>
      </c>
      <c r="H62" t="str">
        <f>_xlfn.XLOOKUP(C62,obszary!A:A,obszary!B:B)</f>
        <v>Mare Boreum</v>
      </c>
      <c r="I62" t="str">
        <f>_xlfn.XLOOKUP($A62,laziki!B:B,laziki!C:C)</f>
        <v>Rosetta 13</v>
      </c>
      <c r="J62" t="str">
        <f>_xlfn.XLOOKUP(I62,laziki!C:C,laziki!E:E)</f>
        <v>69.41N, 168.67E</v>
      </c>
      <c r="K62">
        <f>_xlfn.XLOOKUP($A62,laziki!B:B,laziki!D:D)</f>
        <v>2069</v>
      </c>
      <c r="L62">
        <f t="shared" si="2"/>
        <v>2069</v>
      </c>
      <c r="M62" s="4">
        <f t="shared" si="3"/>
        <v>0</v>
      </c>
      <c r="N62" s="4" t="str">
        <f t="shared" si="4"/>
        <v>N</v>
      </c>
      <c r="O62" t="str">
        <f t="shared" si="5"/>
        <v>N</v>
      </c>
    </row>
    <row r="63" spans="1:15" x14ac:dyDescent="0.25">
      <c r="A63">
        <v>69</v>
      </c>
      <c r="B63" s="1">
        <v>64001</v>
      </c>
      <c r="C63" t="s">
        <v>253</v>
      </c>
      <c r="D63" t="s">
        <v>5385</v>
      </c>
      <c r="E63">
        <v>631</v>
      </c>
      <c r="F63">
        <v>20205</v>
      </c>
      <c r="G63">
        <f t="shared" si="1"/>
        <v>0</v>
      </c>
      <c r="H63" t="str">
        <f>_xlfn.XLOOKUP(C63,obszary!A:A,obszary!B:B)</f>
        <v>Cebrenia</v>
      </c>
      <c r="I63" t="str">
        <f>_xlfn.XLOOKUP($A63,laziki!B:B,laziki!C:C)</f>
        <v>Rosetta 13</v>
      </c>
      <c r="J63" t="str">
        <f>_xlfn.XLOOKUP(I63,laziki!C:C,laziki!E:E)</f>
        <v>69.41N, 168.67E</v>
      </c>
      <c r="K63">
        <f>_xlfn.XLOOKUP($A63,laziki!B:B,laziki!D:D)</f>
        <v>2069</v>
      </c>
      <c r="L63">
        <f t="shared" si="2"/>
        <v>2075</v>
      </c>
      <c r="M63" s="4">
        <f t="shared" si="3"/>
        <v>6</v>
      </c>
      <c r="N63" s="4" t="str">
        <f t="shared" si="4"/>
        <v>N</v>
      </c>
      <c r="O63" t="str">
        <f t="shared" si="5"/>
        <v>N</v>
      </c>
    </row>
    <row r="64" spans="1:15" x14ac:dyDescent="0.25">
      <c r="A64">
        <v>27</v>
      </c>
      <c r="B64" s="1">
        <v>59537</v>
      </c>
      <c r="C64" t="s">
        <v>207</v>
      </c>
      <c r="D64" t="s">
        <v>5384</v>
      </c>
      <c r="E64">
        <v>20</v>
      </c>
      <c r="F64">
        <v>14551</v>
      </c>
      <c r="G64">
        <f t="shared" si="1"/>
        <v>14551</v>
      </c>
      <c r="H64" t="str">
        <f>_xlfn.XLOOKUP(C64,obszary!A:A,obszary!B:B)</f>
        <v>Mare Australe</v>
      </c>
      <c r="I64" t="str">
        <f>_xlfn.XLOOKUP($A64,laziki!B:B,laziki!C:C)</f>
        <v>Phobos 6</v>
      </c>
      <c r="J64" t="str">
        <f>_xlfn.XLOOKUP(I64,laziki!C:C,laziki!E:E)</f>
        <v>74.62S, 100.08E</v>
      </c>
      <c r="K64">
        <f>_xlfn.XLOOKUP($A64,laziki!B:B,laziki!D:D)</f>
        <v>2054</v>
      </c>
      <c r="L64">
        <f t="shared" si="2"/>
        <v>2063</v>
      </c>
      <c r="M64" s="4">
        <f t="shared" si="3"/>
        <v>9</v>
      </c>
      <c r="N64" s="4" t="str">
        <f t="shared" si="4"/>
        <v>S</v>
      </c>
      <c r="O64" t="str">
        <f t="shared" si="5"/>
        <v>S</v>
      </c>
    </row>
    <row r="65" spans="1:15" x14ac:dyDescent="0.25">
      <c r="A65">
        <v>85</v>
      </c>
      <c r="B65" s="1">
        <v>63823</v>
      </c>
      <c r="C65" t="s">
        <v>239</v>
      </c>
      <c r="D65" t="s">
        <v>5383</v>
      </c>
      <c r="E65">
        <v>57</v>
      </c>
      <c r="F65">
        <v>2739</v>
      </c>
      <c r="G65">
        <f t="shared" si="1"/>
        <v>2739</v>
      </c>
      <c r="H65" t="str">
        <f>_xlfn.XLOOKUP(C65,obszary!A:A,obszary!B:B)</f>
        <v>Amenthes</v>
      </c>
      <c r="I65" t="str">
        <f>_xlfn.XLOOKUP($A65,laziki!B:B,laziki!C:C)</f>
        <v>Phoenix 13</v>
      </c>
      <c r="J65" t="str">
        <f>_xlfn.XLOOKUP(I65,laziki!C:C,laziki!E:E)</f>
        <v>6.43S, 95.96E</v>
      </c>
      <c r="K65">
        <f>_xlfn.XLOOKUP($A65,laziki!B:B,laziki!D:D)</f>
        <v>2070</v>
      </c>
      <c r="L65">
        <f t="shared" si="2"/>
        <v>2074</v>
      </c>
      <c r="M65" s="4">
        <f t="shared" si="3"/>
        <v>4</v>
      </c>
      <c r="N65" s="4" t="str">
        <f t="shared" si="4"/>
        <v>N</v>
      </c>
      <c r="O65" t="str">
        <f t="shared" si="5"/>
        <v>S</v>
      </c>
    </row>
    <row r="66" spans="1:15" x14ac:dyDescent="0.25">
      <c r="A66">
        <v>66</v>
      </c>
      <c r="B66" s="1">
        <v>62827</v>
      </c>
      <c r="C66" t="s">
        <v>239</v>
      </c>
      <c r="D66" t="s">
        <v>5382</v>
      </c>
      <c r="E66">
        <v>47</v>
      </c>
      <c r="F66">
        <v>2188</v>
      </c>
      <c r="G66">
        <f t="shared" si="1"/>
        <v>2188</v>
      </c>
      <c r="H66" t="str">
        <f>_xlfn.XLOOKUP(C66,obszary!A:A,obszary!B:B)</f>
        <v>Amenthes</v>
      </c>
      <c r="I66" t="str">
        <f>_xlfn.XLOOKUP($A66,laziki!B:B,laziki!C:C)</f>
        <v>Rosetta 9</v>
      </c>
      <c r="J66" t="str">
        <f>_xlfn.XLOOKUP(I66,laziki!C:C,laziki!E:E)</f>
        <v>17.54N, 149.60E</v>
      </c>
      <c r="K66">
        <f>_xlfn.XLOOKUP($A66,laziki!B:B,laziki!D:D)</f>
        <v>2067</v>
      </c>
      <c r="L66">
        <f t="shared" si="2"/>
        <v>2072</v>
      </c>
      <c r="M66" s="4">
        <f t="shared" si="3"/>
        <v>5</v>
      </c>
      <c r="N66" s="4" t="str">
        <f t="shared" si="4"/>
        <v>N</v>
      </c>
      <c r="O66" t="str">
        <f t="shared" si="5"/>
        <v>N</v>
      </c>
    </row>
    <row r="67" spans="1:15" x14ac:dyDescent="0.25">
      <c r="A67">
        <v>73</v>
      </c>
      <c r="B67" s="1">
        <v>63477</v>
      </c>
      <c r="C67" t="s">
        <v>207</v>
      </c>
      <c r="D67" t="s">
        <v>5381</v>
      </c>
      <c r="E67">
        <v>72</v>
      </c>
      <c r="F67">
        <v>31157</v>
      </c>
      <c r="G67">
        <f t="shared" ref="G67:G130" si="6">IF($E67 &lt;= 100,F67,0)</f>
        <v>31157</v>
      </c>
      <c r="H67" t="str">
        <f>_xlfn.XLOOKUP(C67,obszary!A:A,obszary!B:B)</f>
        <v>Mare Australe</v>
      </c>
      <c r="I67" t="str">
        <f>_xlfn.XLOOKUP($A67,laziki!B:B,laziki!C:C)</f>
        <v>Rosetta 20</v>
      </c>
      <c r="J67" t="str">
        <f>_xlfn.XLOOKUP(I67,laziki!C:C,laziki!E:E)</f>
        <v>69.31S, 68.72W</v>
      </c>
      <c r="K67">
        <f>_xlfn.XLOOKUP($A67,laziki!B:B,laziki!D:D)</f>
        <v>2071</v>
      </c>
      <c r="L67">
        <f t="shared" ref="L67:L130" si="7">YEAR(B67)</f>
        <v>2073</v>
      </c>
      <c r="M67" s="4">
        <f t="shared" ref="M67:M130" si="8">L67-K67</f>
        <v>2</v>
      </c>
      <c r="N67" s="4" t="str">
        <f t="shared" ref="N67:N130" si="9">IF(NOT(ISERROR(SEARCH("S",D67))),"S","N")</f>
        <v>S</v>
      </c>
      <c r="O67" t="str">
        <f t="shared" si="5"/>
        <v>S</v>
      </c>
    </row>
    <row r="68" spans="1:15" x14ac:dyDescent="0.25">
      <c r="A68">
        <v>48</v>
      </c>
      <c r="B68" s="1">
        <v>61028</v>
      </c>
      <c r="C68" t="s">
        <v>253</v>
      </c>
      <c r="D68" t="s">
        <v>5380</v>
      </c>
      <c r="E68">
        <v>277</v>
      </c>
      <c r="F68">
        <v>21171</v>
      </c>
      <c r="G68">
        <f t="shared" si="6"/>
        <v>0</v>
      </c>
      <c r="H68" t="str">
        <f>_xlfn.XLOOKUP(C68,obszary!A:A,obszary!B:B)</f>
        <v>Cebrenia</v>
      </c>
      <c r="I68" t="str">
        <f>_xlfn.XLOOKUP($A68,laziki!B:B,laziki!C:C)</f>
        <v>Spirit 15</v>
      </c>
      <c r="J68" t="str">
        <f>_xlfn.XLOOKUP(I68,laziki!C:C,laziki!E:E)</f>
        <v>55.77N, 134.40E</v>
      </c>
      <c r="K68">
        <f>_xlfn.XLOOKUP($A68,laziki!B:B,laziki!D:D)</f>
        <v>2066</v>
      </c>
      <c r="L68">
        <f t="shared" si="7"/>
        <v>2067</v>
      </c>
      <c r="M68" s="4">
        <f t="shared" si="8"/>
        <v>1</v>
      </c>
      <c r="N68" s="4" t="str">
        <f t="shared" si="9"/>
        <v>N</v>
      </c>
      <c r="O68" t="str">
        <f t="shared" si="5"/>
        <v>N</v>
      </c>
    </row>
    <row r="69" spans="1:15" x14ac:dyDescent="0.25">
      <c r="A69">
        <v>47</v>
      </c>
      <c r="B69" s="1">
        <v>61433</v>
      </c>
      <c r="C69" t="s">
        <v>259</v>
      </c>
      <c r="D69" t="s">
        <v>5379</v>
      </c>
      <c r="E69">
        <v>27</v>
      </c>
      <c r="F69">
        <v>1010</v>
      </c>
      <c r="G69">
        <f t="shared" si="6"/>
        <v>1010</v>
      </c>
      <c r="H69" t="str">
        <f>_xlfn.XLOOKUP(C69,obszary!A:A,obszary!B:B)</f>
        <v>Mare Acidalium</v>
      </c>
      <c r="I69" t="str">
        <f>_xlfn.XLOOKUP($A69,laziki!B:B,laziki!C:C)</f>
        <v>Spirit 14</v>
      </c>
      <c r="J69" t="str">
        <f>_xlfn.XLOOKUP(I69,laziki!C:C,laziki!E:E)</f>
        <v>27.30N, 17.48W</v>
      </c>
      <c r="K69">
        <f>_xlfn.XLOOKUP($A69,laziki!B:B,laziki!D:D)</f>
        <v>2065</v>
      </c>
      <c r="L69">
        <f t="shared" si="7"/>
        <v>2068</v>
      </c>
      <c r="M69" s="4">
        <f t="shared" si="8"/>
        <v>3</v>
      </c>
      <c r="N69" s="4" t="str">
        <f t="shared" si="9"/>
        <v>N</v>
      </c>
      <c r="O69" t="str">
        <f t="shared" si="5"/>
        <v>N</v>
      </c>
    </row>
    <row r="70" spans="1:15" x14ac:dyDescent="0.25">
      <c r="A70">
        <v>95</v>
      </c>
      <c r="B70" s="1">
        <v>61851</v>
      </c>
      <c r="C70" t="s">
        <v>247</v>
      </c>
      <c r="D70" t="s">
        <v>5378</v>
      </c>
      <c r="E70">
        <v>169</v>
      </c>
      <c r="F70">
        <v>6832</v>
      </c>
      <c r="G70">
        <f t="shared" si="6"/>
        <v>0</v>
      </c>
      <c r="H70" t="str">
        <f>_xlfn.XLOOKUP(C70,obszary!A:A,obszary!B:B)</f>
        <v>Lunae Palus</v>
      </c>
      <c r="I70" t="str">
        <f>_xlfn.XLOOKUP($A70,laziki!B:B,laziki!C:C)</f>
        <v>Dawn 6</v>
      </c>
      <c r="J70" t="str">
        <f>_xlfn.XLOOKUP(I70,laziki!C:C,laziki!E:E)</f>
        <v>8.80N, 79.73W</v>
      </c>
      <c r="K70">
        <f>_xlfn.XLOOKUP($A70,laziki!B:B,laziki!D:D)</f>
        <v>2067</v>
      </c>
      <c r="L70">
        <f t="shared" si="7"/>
        <v>2069</v>
      </c>
      <c r="M70" s="4">
        <f t="shared" si="8"/>
        <v>2</v>
      </c>
      <c r="N70" s="4" t="str">
        <f t="shared" si="9"/>
        <v>N</v>
      </c>
      <c r="O70" t="str">
        <f t="shared" ref="O70:O133" si="10">IF(NOT(ISERROR(SEARCH("S",J70))),"S","N")</f>
        <v>N</v>
      </c>
    </row>
    <row r="71" spans="1:15" x14ac:dyDescent="0.25">
      <c r="A71">
        <v>47</v>
      </c>
      <c r="B71" s="1">
        <v>61283</v>
      </c>
      <c r="C71" t="s">
        <v>259</v>
      </c>
      <c r="D71" t="s">
        <v>5377</v>
      </c>
      <c r="E71">
        <v>15</v>
      </c>
      <c r="F71">
        <v>756</v>
      </c>
      <c r="G71">
        <f t="shared" si="6"/>
        <v>756</v>
      </c>
      <c r="H71" t="str">
        <f>_xlfn.XLOOKUP(C71,obszary!A:A,obszary!B:B)</f>
        <v>Mare Acidalium</v>
      </c>
      <c r="I71" t="str">
        <f>_xlfn.XLOOKUP($A71,laziki!B:B,laziki!C:C)</f>
        <v>Spirit 14</v>
      </c>
      <c r="J71" t="str">
        <f>_xlfn.XLOOKUP(I71,laziki!C:C,laziki!E:E)</f>
        <v>27.30N, 17.48W</v>
      </c>
      <c r="K71">
        <f>_xlfn.XLOOKUP($A71,laziki!B:B,laziki!D:D)</f>
        <v>2065</v>
      </c>
      <c r="L71">
        <f t="shared" si="7"/>
        <v>2067</v>
      </c>
      <c r="M71" s="4">
        <f t="shared" si="8"/>
        <v>2</v>
      </c>
      <c r="N71" s="4" t="str">
        <f t="shared" si="9"/>
        <v>N</v>
      </c>
      <c r="O71" t="str">
        <f t="shared" si="10"/>
        <v>N</v>
      </c>
    </row>
    <row r="72" spans="1:15" x14ac:dyDescent="0.25">
      <c r="A72">
        <v>44</v>
      </c>
      <c r="B72" s="1">
        <v>61503</v>
      </c>
      <c r="C72" t="s">
        <v>265</v>
      </c>
      <c r="D72" t="s">
        <v>5376</v>
      </c>
      <c r="E72">
        <v>36</v>
      </c>
      <c r="F72">
        <v>45837</v>
      </c>
      <c r="G72">
        <f t="shared" si="6"/>
        <v>45837</v>
      </c>
      <c r="H72" t="str">
        <f>_xlfn.XLOOKUP(C72,obszary!A:A,obszary!B:B)</f>
        <v>Mare Boreum</v>
      </c>
      <c r="I72" t="str">
        <f>_xlfn.XLOOKUP($A72,laziki!B:B,laziki!C:C)</f>
        <v>Spirit 11</v>
      </c>
      <c r="J72" t="str">
        <f>_xlfn.XLOOKUP(I72,laziki!C:C,laziki!E:E)</f>
        <v>64.61N, 131.25E</v>
      </c>
      <c r="K72">
        <f>_xlfn.XLOOKUP($A72,laziki!B:B,laziki!D:D)</f>
        <v>2064</v>
      </c>
      <c r="L72">
        <f t="shared" si="7"/>
        <v>2068</v>
      </c>
      <c r="M72" s="4">
        <f t="shared" si="8"/>
        <v>4</v>
      </c>
      <c r="N72" s="4" t="str">
        <f t="shared" si="9"/>
        <v>N</v>
      </c>
      <c r="O72" t="str">
        <f t="shared" si="10"/>
        <v>N</v>
      </c>
    </row>
    <row r="73" spans="1:15" x14ac:dyDescent="0.25">
      <c r="A73">
        <v>99</v>
      </c>
      <c r="B73" s="1">
        <v>64276</v>
      </c>
      <c r="C73" t="s">
        <v>243</v>
      </c>
      <c r="D73" t="s">
        <v>5375</v>
      </c>
      <c r="E73">
        <v>128</v>
      </c>
      <c r="F73">
        <v>4731</v>
      </c>
      <c r="G73">
        <f t="shared" si="6"/>
        <v>0</v>
      </c>
      <c r="H73" t="str">
        <f>_xlfn.XLOOKUP(C73,obszary!A:A,obszary!B:B)</f>
        <v>Arabia</v>
      </c>
      <c r="I73" t="str">
        <f>_xlfn.XLOOKUP($A73,laziki!B:B,laziki!C:C)</f>
        <v>Perseverance 6</v>
      </c>
      <c r="J73" t="str">
        <f>_xlfn.XLOOKUP(I73,laziki!C:C,laziki!E:E)</f>
        <v>34.38N, 12.41E</v>
      </c>
      <c r="K73">
        <f>_xlfn.XLOOKUP($A73,laziki!B:B,laziki!D:D)</f>
        <v>2070</v>
      </c>
      <c r="L73">
        <f t="shared" si="7"/>
        <v>2075</v>
      </c>
      <c r="M73" s="4">
        <f t="shared" si="8"/>
        <v>5</v>
      </c>
      <c r="N73" s="4" t="str">
        <f t="shared" si="9"/>
        <v>N</v>
      </c>
      <c r="O73" t="str">
        <f t="shared" si="10"/>
        <v>N</v>
      </c>
    </row>
    <row r="74" spans="1:15" x14ac:dyDescent="0.25">
      <c r="A74">
        <v>72</v>
      </c>
      <c r="B74" s="1">
        <v>63390</v>
      </c>
      <c r="C74" t="s">
        <v>233</v>
      </c>
      <c r="D74" t="s">
        <v>5374</v>
      </c>
      <c r="E74">
        <v>524</v>
      </c>
      <c r="F74">
        <v>8519</v>
      </c>
      <c r="G74">
        <f t="shared" si="6"/>
        <v>0</v>
      </c>
      <c r="H74" t="str">
        <f>_xlfn.XLOOKUP(C74,obszary!A:A,obszary!B:B)</f>
        <v>Phoenicis Lacus</v>
      </c>
      <c r="I74" t="str">
        <f>_xlfn.XLOOKUP($A74,laziki!B:B,laziki!C:C)</f>
        <v>Rosetta 16</v>
      </c>
      <c r="J74" t="str">
        <f>_xlfn.XLOOKUP(I74,laziki!C:C,laziki!E:E)</f>
        <v>29.49S, 118.42W</v>
      </c>
      <c r="K74">
        <f>_xlfn.XLOOKUP($A74,laziki!B:B,laziki!D:D)</f>
        <v>2071</v>
      </c>
      <c r="L74">
        <f t="shared" si="7"/>
        <v>2073</v>
      </c>
      <c r="M74" s="4">
        <f t="shared" si="8"/>
        <v>2</v>
      </c>
      <c r="N74" s="4" t="str">
        <f t="shared" si="9"/>
        <v>S</v>
      </c>
      <c r="O74" t="str">
        <f t="shared" si="10"/>
        <v>S</v>
      </c>
    </row>
    <row r="75" spans="1:15" x14ac:dyDescent="0.25">
      <c r="A75">
        <v>42</v>
      </c>
      <c r="B75" s="1">
        <v>61099</v>
      </c>
      <c r="C75" t="s">
        <v>237</v>
      </c>
      <c r="D75" t="s">
        <v>5373</v>
      </c>
      <c r="E75">
        <v>36</v>
      </c>
      <c r="F75">
        <v>4731</v>
      </c>
      <c r="G75">
        <f t="shared" si="6"/>
        <v>4731</v>
      </c>
      <c r="H75" t="str">
        <f>_xlfn.XLOOKUP(C75,obszary!A:A,obszary!B:B)</f>
        <v>Elysium</v>
      </c>
      <c r="I75" t="str">
        <f>_xlfn.XLOOKUP($A75,laziki!B:B,laziki!C:C)</f>
        <v>Spirit 6</v>
      </c>
      <c r="J75" t="str">
        <f>_xlfn.XLOOKUP(I75,laziki!C:C,laziki!E:E)</f>
        <v>27.80N, 160.30E</v>
      </c>
      <c r="K75">
        <f>_xlfn.XLOOKUP($A75,laziki!B:B,laziki!D:D)</f>
        <v>2063</v>
      </c>
      <c r="L75">
        <f t="shared" si="7"/>
        <v>2067</v>
      </c>
      <c r="M75" s="4">
        <f t="shared" si="8"/>
        <v>4</v>
      </c>
      <c r="N75" s="4" t="str">
        <f t="shared" si="9"/>
        <v>N</v>
      </c>
      <c r="O75" t="str">
        <f t="shared" si="10"/>
        <v>N</v>
      </c>
    </row>
    <row r="76" spans="1:15" x14ac:dyDescent="0.25">
      <c r="A76">
        <v>18</v>
      </c>
      <c r="B76" s="1">
        <v>58179</v>
      </c>
      <c r="C76" t="s">
        <v>235</v>
      </c>
      <c r="D76" t="s">
        <v>5372</v>
      </c>
      <c r="E76">
        <v>67</v>
      </c>
      <c r="F76">
        <v>7752</v>
      </c>
      <c r="G76">
        <f t="shared" si="6"/>
        <v>7752</v>
      </c>
      <c r="H76" t="str">
        <f>_xlfn.XLOOKUP(C76,obszary!A:A,obszary!B:B)</f>
        <v>Memnonia</v>
      </c>
      <c r="I76" t="str">
        <f>_xlfn.XLOOKUP($A76,laziki!B:B,laziki!C:C)</f>
        <v>Viking 10</v>
      </c>
      <c r="J76" t="str">
        <f>_xlfn.XLOOKUP(I76,laziki!C:C,laziki!E:E)</f>
        <v>25.21S, 169.35E</v>
      </c>
      <c r="K76">
        <f>_xlfn.XLOOKUP($A76,laziki!B:B,laziki!D:D)</f>
        <v>2055</v>
      </c>
      <c r="L76">
        <f t="shared" si="7"/>
        <v>2059</v>
      </c>
      <c r="M76" s="4">
        <f t="shared" si="8"/>
        <v>4</v>
      </c>
      <c r="N76" s="4" t="str">
        <f t="shared" si="9"/>
        <v>S</v>
      </c>
      <c r="O76" t="str">
        <f t="shared" si="10"/>
        <v>S</v>
      </c>
    </row>
    <row r="77" spans="1:15" x14ac:dyDescent="0.25">
      <c r="A77">
        <v>61</v>
      </c>
      <c r="B77" s="1">
        <v>62630</v>
      </c>
      <c r="C77" t="s">
        <v>207</v>
      </c>
      <c r="D77" t="s">
        <v>5371</v>
      </c>
      <c r="E77">
        <v>61</v>
      </c>
      <c r="F77">
        <v>5812</v>
      </c>
      <c r="G77">
        <f t="shared" si="6"/>
        <v>5812</v>
      </c>
      <c r="H77" t="str">
        <f>_xlfn.XLOOKUP(C77,obszary!A:A,obszary!B:B)</f>
        <v>Mare Australe</v>
      </c>
      <c r="I77" t="str">
        <f>_xlfn.XLOOKUP($A77,laziki!B:B,laziki!C:C)</f>
        <v>Opportunity 19</v>
      </c>
      <c r="J77" t="str">
        <f>_xlfn.XLOOKUP(I77,laziki!C:C,laziki!E:E)</f>
        <v>68.17S, 21.83W</v>
      </c>
      <c r="K77">
        <f>_xlfn.XLOOKUP($A77,laziki!B:B,laziki!D:D)</f>
        <v>2069</v>
      </c>
      <c r="L77">
        <f t="shared" si="7"/>
        <v>2071</v>
      </c>
      <c r="M77" s="4">
        <f t="shared" si="8"/>
        <v>2</v>
      </c>
      <c r="N77" s="4" t="str">
        <f t="shared" si="9"/>
        <v>S</v>
      </c>
      <c r="O77" t="str">
        <f t="shared" si="10"/>
        <v>S</v>
      </c>
    </row>
    <row r="78" spans="1:15" x14ac:dyDescent="0.25">
      <c r="A78">
        <v>43</v>
      </c>
      <c r="B78" s="1">
        <v>60291</v>
      </c>
      <c r="C78" t="s">
        <v>249</v>
      </c>
      <c r="D78" t="s">
        <v>5370</v>
      </c>
      <c r="E78">
        <v>212</v>
      </c>
      <c r="F78">
        <v>4235</v>
      </c>
      <c r="G78">
        <f t="shared" si="6"/>
        <v>0</v>
      </c>
      <c r="H78" t="str">
        <f>_xlfn.XLOOKUP(C78,obszary!A:A,obszary!B:B)</f>
        <v>Tharsis</v>
      </c>
      <c r="I78" t="str">
        <f>_xlfn.XLOOKUP($A78,laziki!B:B,laziki!C:C)</f>
        <v>Spirit 7</v>
      </c>
      <c r="J78" t="str">
        <f>_xlfn.XLOOKUP(I78,laziki!C:C,laziki!E:E)</f>
        <v>13.98S, 98.57W</v>
      </c>
      <c r="K78">
        <f>_xlfn.XLOOKUP($A78,laziki!B:B,laziki!D:D)</f>
        <v>2063</v>
      </c>
      <c r="L78">
        <f t="shared" si="7"/>
        <v>2065</v>
      </c>
      <c r="M78" s="4">
        <f t="shared" si="8"/>
        <v>2</v>
      </c>
      <c r="N78" s="4" t="str">
        <f t="shared" si="9"/>
        <v>N</v>
      </c>
      <c r="O78" t="str">
        <f t="shared" si="10"/>
        <v>S</v>
      </c>
    </row>
    <row r="79" spans="1:15" x14ac:dyDescent="0.25">
      <c r="A79">
        <v>94</v>
      </c>
      <c r="B79" s="1">
        <v>61326</v>
      </c>
      <c r="C79" t="s">
        <v>207</v>
      </c>
      <c r="D79" t="s">
        <v>5369</v>
      </c>
      <c r="E79">
        <v>36</v>
      </c>
      <c r="F79">
        <v>5255</v>
      </c>
      <c r="G79">
        <f t="shared" si="6"/>
        <v>5255</v>
      </c>
      <c r="H79" t="str">
        <f>_xlfn.XLOOKUP(C79,obszary!A:A,obszary!B:B)</f>
        <v>Mare Australe</v>
      </c>
      <c r="I79" t="str">
        <f>_xlfn.XLOOKUP($A79,laziki!B:B,laziki!C:C)</f>
        <v>Dawn 4</v>
      </c>
      <c r="J79" t="str">
        <f>_xlfn.XLOOKUP(I79,laziki!C:C,laziki!E:E)</f>
        <v>46.81S, 143.88E</v>
      </c>
      <c r="K79">
        <f>_xlfn.XLOOKUP($A79,laziki!B:B,laziki!D:D)</f>
        <v>2066</v>
      </c>
      <c r="L79">
        <f t="shared" si="7"/>
        <v>2067</v>
      </c>
      <c r="M79" s="4">
        <f t="shared" si="8"/>
        <v>1</v>
      </c>
      <c r="N79" s="4" t="str">
        <f t="shared" si="9"/>
        <v>S</v>
      </c>
      <c r="O79" t="str">
        <f t="shared" si="10"/>
        <v>S</v>
      </c>
    </row>
    <row r="80" spans="1:15" x14ac:dyDescent="0.25">
      <c r="A80">
        <v>77</v>
      </c>
      <c r="B80" s="1">
        <v>64748</v>
      </c>
      <c r="C80" t="s">
        <v>211</v>
      </c>
      <c r="D80" t="s">
        <v>5368</v>
      </c>
      <c r="E80">
        <v>181</v>
      </c>
      <c r="F80">
        <v>1788</v>
      </c>
      <c r="G80">
        <f t="shared" si="6"/>
        <v>0</v>
      </c>
      <c r="H80" t="str">
        <f>_xlfn.XLOOKUP(C80,obszary!A:A,obszary!B:B)</f>
        <v>Hellas</v>
      </c>
      <c r="I80" t="str">
        <f>_xlfn.XLOOKUP($A80,laziki!B:B,laziki!C:C)</f>
        <v>Rosetta 27</v>
      </c>
      <c r="J80" t="str">
        <f>_xlfn.XLOOKUP(I80,laziki!C:C,laziki!E:E)</f>
        <v>28.90S, 98.55E</v>
      </c>
      <c r="K80">
        <f>_xlfn.XLOOKUP($A80,laziki!B:B,laziki!D:D)</f>
        <v>2073</v>
      </c>
      <c r="L80">
        <f t="shared" si="7"/>
        <v>2077</v>
      </c>
      <c r="M80" s="4">
        <f t="shared" si="8"/>
        <v>4</v>
      </c>
      <c r="N80" s="4" t="str">
        <f t="shared" si="9"/>
        <v>S</v>
      </c>
      <c r="O80" t="str">
        <f t="shared" si="10"/>
        <v>S</v>
      </c>
    </row>
    <row r="81" spans="1:15" x14ac:dyDescent="0.25">
      <c r="A81">
        <v>89</v>
      </c>
      <c r="B81" s="1">
        <v>63235</v>
      </c>
      <c r="C81" t="s">
        <v>217</v>
      </c>
      <c r="D81" t="s">
        <v>5367</v>
      </c>
      <c r="E81">
        <v>252</v>
      </c>
      <c r="F81">
        <v>2054</v>
      </c>
      <c r="G81">
        <f t="shared" si="6"/>
        <v>0</v>
      </c>
      <c r="H81" t="str">
        <f>_xlfn.XLOOKUP(C81,obszary!A:A,obszary!B:B)</f>
        <v>Thaumasia</v>
      </c>
      <c r="I81" t="str">
        <f>_xlfn.XLOOKUP($A81,laziki!B:B,laziki!C:C)</f>
        <v>Phoenix 22</v>
      </c>
      <c r="J81" t="str">
        <f>_xlfn.XLOOKUP(I81,laziki!C:C,laziki!E:E)</f>
        <v>65.07S, 96.09W</v>
      </c>
      <c r="K81">
        <f>_xlfn.XLOOKUP($A81,laziki!B:B,laziki!D:D)</f>
        <v>2072</v>
      </c>
      <c r="L81">
        <f t="shared" si="7"/>
        <v>2073</v>
      </c>
      <c r="M81" s="4">
        <f t="shared" si="8"/>
        <v>1</v>
      </c>
      <c r="N81" s="4" t="str">
        <f t="shared" si="9"/>
        <v>S</v>
      </c>
      <c r="O81" t="str">
        <f t="shared" si="10"/>
        <v>S</v>
      </c>
    </row>
    <row r="82" spans="1:15" x14ac:dyDescent="0.25">
      <c r="A82">
        <v>31</v>
      </c>
      <c r="B82" s="1">
        <v>58832</v>
      </c>
      <c r="C82" t="s">
        <v>261</v>
      </c>
      <c r="D82" t="s">
        <v>5366</v>
      </c>
      <c r="E82">
        <v>157</v>
      </c>
      <c r="F82">
        <v>1010</v>
      </c>
      <c r="G82">
        <f t="shared" si="6"/>
        <v>0</v>
      </c>
      <c r="H82" t="str">
        <f>_xlfn.XLOOKUP(C82,obszary!A:A,obszary!B:B)</f>
        <v>Arcadia</v>
      </c>
      <c r="I82" t="str">
        <f>_xlfn.XLOOKUP($A82,laziki!B:B,laziki!C:C)</f>
        <v>Deimos 10</v>
      </c>
      <c r="J82" t="str">
        <f>_xlfn.XLOOKUP(I82,laziki!C:C,laziki!E:E)</f>
        <v>66.67N, 93.37W</v>
      </c>
      <c r="K82">
        <f>_xlfn.XLOOKUP($A82,laziki!B:B,laziki!D:D)</f>
        <v>2059</v>
      </c>
      <c r="L82">
        <f t="shared" si="7"/>
        <v>2061</v>
      </c>
      <c r="M82" s="4">
        <f t="shared" si="8"/>
        <v>2</v>
      </c>
      <c r="N82" s="4" t="str">
        <f t="shared" si="9"/>
        <v>N</v>
      </c>
      <c r="O82" t="str">
        <f t="shared" si="10"/>
        <v>N</v>
      </c>
    </row>
    <row r="83" spans="1:15" x14ac:dyDescent="0.25">
      <c r="A83">
        <v>55</v>
      </c>
      <c r="B83" s="1">
        <v>62257</v>
      </c>
      <c r="C83" t="s">
        <v>253</v>
      </c>
      <c r="D83" t="s">
        <v>5365</v>
      </c>
      <c r="E83">
        <v>11</v>
      </c>
      <c r="F83">
        <v>629</v>
      </c>
      <c r="G83">
        <f t="shared" si="6"/>
        <v>629</v>
      </c>
      <c r="H83" t="str">
        <f>_xlfn.XLOOKUP(C83,obszary!A:A,obszary!B:B)</f>
        <v>Cebrenia</v>
      </c>
      <c r="I83" t="str">
        <f>_xlfn.XLOOKUP($A83,laziki!B:B,laziki!C:C)</f>
        <v>Opportunity 7</v>
      </c>
      <c r="J83" t="str">
        <f>_xlfn.XLOOKUP(I83,laziki!C:C,laziki!E:E)</f>
        <v>37.14N, 148.66E</v>
      </c>
      <c r="K83">
        <f>_xlfn.XLOOKUP($A83,laziki!B:B,laziki!D:D)</f>
        <v>2066</v>
      </c>
      <c r="L83">
        <f t="shared" si="7"/>
        <v>2070</v>
      </c>
      <c r="M83" s="4">
        <f t="shared" si="8"/>
        <v>4</v>
      </c>
      <c r="N83" s="4" t="str">
        <f t="shared" si="9"/>
        <v>N</v>
      </c>
      <c r="O83" t="str">
        <f t="shared" si="10"/>
        <v>N</v>
      </c>
    </row>
    <row r="84" spans="1:15" x14ac:dyDescent="0.25">
      <c r="A84">
        <v>61</v>
      </c>
      <c r="B84" s="1">
        <v>62835</v>
      </c>
      <c r="C84" t="s">
        <v>207</v>
      </c>
      <c r="D84" t="s">
        <v>5364</v>
      </c>
      <c r="E84">
        <v>75</v>
      </c>
      <c r="F84">
        <v>7752</v>
      </c>
      <c r="G84">
        <f t="shared" si="6"/>
        <v>7752</v>
      </c>
      <c r="H84" t="str">
        <f>_xlfn.XLOOKUP(C84,obszary!A:A,obszary!B:B)</f>
        <v>Mare Australe</v>
      </c>
      <c r="I84" t="str">
        <f>_xlfn.XLOOKUP($A84,laziki!B:B,laziki!C:C)</f>
        <v>Opportunity 19</v>
      </c>
      <c r="J84" t="str">
        <f>_xlfn.XLOOKUP(I84,laziki!C:C,laziki!E:E)</f>
        <v>68.17S, 21.83W</v>
      </c>
      <c r="K84">
        <f>_xlfn.XLOOKUP($A84,laziki!B:B,laziki!D:D)</f>
        <v>2069</v>
      </c>
      <c r="L84">
        <f t="shared" si="7"/>
        <v>2072</v>
      </c>
      <c r="M84" s="4">
        <f t="shared" si="8"/>
        <v>3</v>
      </c>
      <c r="N84" s="4" t="str">
        <f t="shared" si="9"/>
        <v>S</v>
      </c>
      <c r="O84" t="str">
        <f t="shared" si="10"/>
        <v>S</v>
      </c>
    </row>
    <row r="85" spans="1:15" x14ac:dyDescent="0.25">
      <c r="A85">
        <v>52</v>
      </c>
      <c r="B85" s="1">
        <v>63379</v>
      </c>
      <c r="C85" t="s">
        <v>249</v>
      </c>
      <c r="D85" t="s">
        <v>5363</v>
      </c>
      <c r="E85">
        <v>61</v>
      </c>
      <c r="F85">
        <v>3313</v>
      </c>
      <c r="G85">
        <f t="shared" si="6"/>
        <v>3313</v>
      </c>
      <c r="H85" t="str">
        <f>_xlfn.XLOOKUP(C85,obszary!A:A,obszary!B:B)</f>
        <v>Tharsis</v>
      </c>
      <c r="I85" t="str">
        <f>_xlfn.XLOOKUP($A85,laziki!B:B,laziki!C:C)</f>
        <v>Opportunity 4</v>
      </c>
      <c r="J85" t="str">
        <f>_xlfn.XLOOKUP(I85,laziki!C:C,laziki!E:E)</f>
        <v>9.63N, 121.52W</v>
      </c>
      <c r="K85">
        <f>_xlfn.XLOOKUP($A85,laziki!B:B,laziki!D:D)</f>
        <v>2065</v>
      </c>
      <c r="L85">
        <f t="shared" si="7"/>
        <v>2073</v>
      </c>
      <c r="M85" s="4">
        <f t="shared" si="8"/>
        <v>8</v>
      </c>
      <c r="N85" s="4" t="str">
        <f t="shared" si="9"/>
        <v>N</v>
      </c>
      <c r="O85" t="str">
        <f t="shared" si="10"/>
        <v>N</v>
      </c>
    </row>
    <row r="86" spans="1:15" x14ac:dyDescent="0.25">
      <c r="A86">
        <v>54</v>
      </c>
      <c r="B86" s="1">
        <v>61278</v>
      </c>
      <c r="C86" t="s">
        <v>239</v>
      </c>
      <c r="D86" t="s">
        <v>5362</v>
      </c>
      <c r="E86">
        <v>365</v>
      </c>
      <c r="F86">
        <v>1526</v>
      </c>
      <c r="G86">
        <f t="shared" si="6"/>
        <v>0</v>
      </c>
      <c r="H86" t="str">
        <f>_xlfn.XLOOKUP(C86,obszary!A:A,obszary!B:B)</f>
        <v>Amenthes</v>
      </c>
      <c r="I86" t="str">
        <f>_xlfn.XLOOKUP($A86,laziki!B:B,laziki!C:C)</f>
        <v>Opportunity 6</v>
      </c>
      <c r="J86" t="str">
        <f>_xlfn.XLOOKUP(I86,laziki!C:C,laziki!E:E)</f>
        <v>14.31N, 112.28E</v>
      </c>
      <c r="K86">
        <f>_xlfn.XLOOKUP($A86,laziki!B:B,laziki!D:D)</f>
        <v>2065</v>
      </c>
      <c r="L86">
        <f t="shared" si="7"/>
        <v>2067</v>
      </c>
      <c r="M86" s="4">
        <f t="shared" si="8"/>
        <v>2</v>
      </c>
      <c r="N86" s="4" t="str">
        <f t="shared" si="9"/>
        <v>N</v>
      </c>
      <c r="O86" t="str">
        <f t="shared" si="10"/>
        <v>N</v>
      </c>
    </row>
    <row r="87" spans="1:15" x14ac:dyDescent="0.25">
      <c r="A87">
        <v>59</v>
      </c>
      <c r="B87" s="1">
        <v>62228</v>
      </c>
      <c r="C87" t="s">
        <v>211</v>
      </c>
      <c r="D87" t="s">
        <v>5361</v>
      </c>
      <c r="E87">
        <v>96</v>
      </c>
      <c r="F87">
        <v>8255</v>
      </c>
      <c r="G87">
        <f t="shared" si="6"/>
        <v>8255</v>
      </c>
      <c r="H87" t="str">
        <f>_xlfn.XLOOKUP(C87,obszary!A:A,obszary!B:B)</f>
        <v>Hellas</v>
      </c>
      <c r="I87" t="str">
        <f>_xlfn.XLOOKUP($A87,laziki!B:B,laziki!C:C)</f>
        <v>Opportunity 16</v>
      </c>
      <c r="J87" t="str">
        <f>_xlfn.XLOOKUP(I87,laziki!C:C,laziki!E:E)</f>
        <v>41.83S, 120.38E</v>
      </c>
      <c r="K87">
        <f>_xlfn.XLOOKUP($A87,laziki!B:B,laziki!D:D)</f>
        <v>2068</v>
      </c>
      <c r="L87">
        <f t="shared" si="7"/>
        <v>2070</v>
      </c>
      <c r="M87" s="4">
        <f t="shared" si="8"/>
        <v>2</v>
      </c>
      <c r="N87" s="4" t="str">
        <f t="shared" si="9"/>
        <v>S</v>
      </c>
      <c r="O87" t="str">
        <f t="shared" si="10"/>
        <v>S</v>
      </c>
    </row>
    <row r="88" spans="1:15" x14ac:dyDescent="0.25">
      <c r="A88">
        <v>31</v>
      </c>
      <c r="B88" s="1">
        <v>59731</v>
      </c>
      <c r="C88" t="s">
        <v>261</v>
      </c>
      <c r="D88" t="s">
        <v>5360</v>
      </c>
      <c r="E88">
        <v>63</v>
      </c>
      <c r="F88">
        <v>2324</v>
      </c>
      <c r="G88">
        <f t="shared" si="6"/>
        <v>2324</v>
      </c>
      <c r="H88" t="str">
        <f>_xlfn.XLOOKUP(C88,obszary!A:A,obszary!B:B)</f>
        <v>Arcadia</v>
      </c>
      <c r="I88" t="str">
        <f>_xlfn.XLOOKUP($A88,laziki!B:B,laziki!C:C)</f>
        <v>Deimos 10</v>
      </c>
      <c r="J88" t="str">
        <f>_xlfn.XLOOKUP(I88,laziki!C:C,laziki!E:E)</f>
        <v>66.67N, 93.37W</v>
      </c>
      <c r="K88">
        <f>_xlfn.XLOOKUP($A88,laziki!B:B,laziki!D:D)</f>
        <v>2059</v>
      </c>
      <c r="L88">
        <f t="shared" si="7"/>
        <v>2063</v>
      </c>
      <c r="M88" s="4">
        <f t="shared" si="8"/>
        <v>4</v>
      </c>
      <c r="N88" s="4" t="str">
        <f t="shared" si="9"/>
        <v>N</v>
      </c>
      <c r="O88" t="str">
        <f t="shared" si="10"/>
        <v>N</v>
      </c>
    </row>
    <row r="89" spans="1:15" x14ac:dyDescent="0.25">
      <c r="A89">
        <v>63</v>
      </c>
      <c r="B89" s="1">
        <v>61439</v>
      </c>
      <c r="C89" t="s">
        <v>207</v>
      </c>
      <c r="D89" t="s">
        <v>5359</v>
      </c>
      <c r="E89">
        <v>196</v>
      </c>
      <c r="F89">
        <v>4731</v>
      </c>
      <c r="G89">
        <f t="shared" si="6"/>
        <v>0</v>
      </c>
      <c r="H89" t="str">
        <f>_xlfn.XLOOKUP(C89,obszary!A:A,obszary!B:B)</f>
        <v>Mare Australe</v>
      </c>
      <c r="I89" t="str">
        <f>_xlfn.XLOOKUP($A89,laziki!B:B,laziki!C:C)</f>
        <v>Rosetta 3</v>
      </c>
      <c r="J89" t="str">
        <f>_xlfn.XLOOKUP(I89,laziki!C:C,laziki!E:E)</f>
        <v>54.72S, 108.92E</v>
      </c>
      <c r="K89">
        <f>_xlfn.XLOOKUP($A89,laziki!B:B,laziki!D:D)</f>
        <v>2066</v>
      </c>
      <c r="L89">
        <f t="shared" si="7"/>
        <v>2068</v>
      </c>
      <c r="M89" s="4">
        <f t="shared" si="8"/>
        <v>2</v>
      </c>
      <c r="N89" s="4" t="str">
        <f t="shared" si="9"/>
        <v>S</v>
      </c>
      <c r="O89" t="str">
        <f t="shared" si="10"/>
        <v>S</v>
      </c>
    </row>
    <row r="90" spans="1:15" x14ac:dyDescent="0.25">
      <c r="A90">
        <v>34</v>
      </c>
      <c r="B90" s="1">
        <v>58820</v>
      </c>
      <c r="C90" t="s">
        <v>255</v>
      </c>
      <c r="D90" t="s">
        <v>5358</v>
      </c>
      <c r="E90">
        <v>1057</v>
      </c>
      <c r="F90">
        <v>5076</v>
      </c>
      <c r="G90">
        <f t="shared" si="6"/>
        <v>0</v>
      </c>
      <c r="H90" t="str">
        <f>_xlfn.XLOOKUP(C90,obszary!A:A,obszary!B:B)</f>
        <v>Casius</v>
      </c>
      <c r="I90" t="str">
        <f>_xlfn.XLOOKUP($A90,laziki!B:B,laziki!C:C)</f>
        <v>Deimos 14</v>
      </c>
      <c r="J90" t="str">
        <f>_xlfn.XLOOKUP(I90,laziki!C:C,laziki!E:E)</f>
        <v>24.45N, 112.91E</v>
      </c>
      <c r="K90">
        <f>_xlfn.XLOOKUP($A90,laziki!B:B,laziki!D:D)</f>
        <v>2060</v>
      </c>
      <c r="L90">
        <f t="shared" si="7"/>
        <v>2061</v>
      </c>
      <c r="M90" s="4">
        <f t="shared" si="8"/>
        <v>1</v>
      </c>
      <c r="N90" s="4" t="str">
        <f t="shared" si="9"/>
        <v>N</v>
      </c>
      <c r="O90" t="str">
        <f t="shared" si="10"/>
        <v>N</v>
      </c>
    </row>
    <row r="91" spans="1:15" x14ac:dyDescent="0.25">
      <c r="A91">
        <v>54</v>
      </c>
      <c r="B91" s="1">
        <v>61403</v>
      </c>
      <c r="C91" t="s">
        <v>239</v>
      </c>
      <c r="D91" t="s">
        <v>5357</v>
      </c>
      <c r="E91">
        <v>57</v>
      </c>
      <c r="F91">
        <v>7512</v>
      </c>
      <c r="G91">
        <f t="shared" si="6"/>
        <v>7512</v>
      </c>
      <c r="H91" t="str">
        <f>_xlfn.XLOOKUP(C91,obszary!A:A,obszary!B:B)</f>
        <v>Amenthes</v>
      </c>
      <c r="I91" t="str">
        <f>_xlfn.XLOOKUP($A91,laziki!B:B,laziki!C:C)</f>
        <v>Opportunity 6</v>
      </c>
      <c r="J91" t="str">
        <f>_xlfn.XLOOKUP(I91,laziki!C:C,laziki!E:E)</f>
        <v>14.31N, 112.28E</v>
      </c>
      <c r="K91">
        <f>_xlfn.XLOOKUP($A91,laziki!B:B,laziki!D:D)</f>
        <v>2065</v>
      </c>
      <c r="L91">
        <f t="shared" si="7"/>
        <v>2068</v>
      </c>
      <c r="M91" s="4">
        <f t="shared" si="8"/>
        <v>3</v>
      </c>
      <c r="N91" s="4" t="str">
        <f t="shared" si="9"/>
        <v>N</v>
      </c>
      <c r="O91" t="str">
        <f t="shared" si="10"/>
        <v>N</v>
      </c>
    </row>
    <row r="92" spans="1:15" x14ac:dyDescent="0.25">
      <c r="A92">
        <v>83</v>
      </c>
      <c r="B92" s="1">
        <v>62151</v>
      </c>
      <c r="C92" t="s">
        <v>255</v>
      </c>
      <c r="D92" t="s">
        <v>5356</v>
      </c>
      <c r="E92">
        <v>32</v>
      </c>
      <c r="F92">
        <v>8255</v>
      </c>
      <c r="G92">
        <f t="shared" si="6"/>
        <v>8255</v>
      </c>
      <c r="H92" t="str">
        <f>_xlfn.XLOOKUP(C92,obszary!A:A,obszary!B:B)</f>
        <v>Casius</v>
      </c>
      <c r="I92" t="str">
        <f>_xlfn.XLOOKUP($A92,laziki!B:B,laziki!C:C)</f>
        <v>Phoenix 11</v>
      </c>
      <c r="J92" t="str">
        <f>_xlfn.XLOOKUP(I92,laziki!C:C,laziki!E:E)</f>
        <v>56.07N, 79.63E</v>
      </c>
      <c r="K92">
        <f>_xlfn.XLOOKUP($A92,laziki!B:B,laziki!D:D)</f>
        <v>2069</v>
      </c>
      <c r="L92">
        <f t="shared" si="7"/>
        <v>2070</v>
      </c>
      <c r="M92" s="4">
        <f t="shared" si="8"/>
        <v>1</v>
      </c>
      <c r="N92" s="4" t="str">
        <f t="shared" si="9"/>
        <v>N</v>
      </c>
      <c r="O92" t="str">
        <f t="shared" si="10"/>
        <v>N</v>
      </c>
    </row>
    <row r="93" spans="1:15" x14ac:dyDescent="0.25">
      <c r="A93">
        <v>56</v>
      </c>
      <c r="B93" s="1">
        <v>61989</v>
      </c>
      <c r="C93" t="s">
        <v>231</v>
      </c>
      <c r="D93" t="s">
        <v>5355</v>
      </c>
      <c r="E93">
        <v>41</v>
      </c>
      <c r="F93">
        <v>2599</v>
      </c>
      <c r="G93">
        <f t="shared" si="6"/>
        <v>2599</v>
      </c>
      <c r="H93" t="str">
        <f>_xlfn.XLOOKUP(C93,obszary!A:A,obszary!B:B)</f>
        <v>Coprates</v>
      </c>
      <c r="I93" t="str">
        <f>_xlfn.XLOOKUP($A93,laziki!B:B,laziki!C:C)</f>
        <v>Opportunity 10</v>
      </c>
      <c r="J93" t="str">
        <f>_xlfn.XLOOKUP(I93,laziki!C:C,laziki!E:E)</f>
        <v>35.35S, 72.67W</v>
      </c>
      <c r="K93">
        <f>_xlfn.XLOOKUP($A93,laziki!B:B,laziki!D:D)</f>
        <v>2067</v>
      </c>
      <c r="L93">
        <f t="shared" si="7"/>
        <v>2069</v>
      </c>
      <c r="M93" s="4">
        <f t="shared" si="8"/>
        <v>2</v>
      </c>
      <c r="N93" s="4" t="str">
        <f t="shared" si="9"/>
        <v>S</v>
      </c>
      <c r="O93" t="str">
        <f t="shared" si="10"/>
        <v>S</v>
      </c>
    </row>
    <row r="94" spans="1:15" x14ac:dyDescent="0.25">
      <c r="A94">
        <v>86</v>
      </c>
      <c r="B94" s="1">
        <v>63184</v>
      </c>
      <c r="C94" t="s">
        <v>253</v>
      </c>
      <c r="D94" t="s">
        <v>5354</v>
      </c>
      <c r="E94">
        <v>77</v>
      </c>
      <c r="F94">
        <v>8519</v>
      </c>
      <c r="G94">
        <f t="shared" si="6"/>
        <v>8519</v>
      </c>
      <c r="H94" t="str">
        <f>_xlfn.XLOOKUP(C94,obszary!A:A,obszary!B:B)</f>
        <v>Cebrenia</v>
      </c>
      <c r="I94" t="str">
        <f>_xlfn.XLOOKUP($A94,laziki!B:B,laziki!C:C)</f>
        <v>Phoenix 16</v>
      </c>
      <c r="J94" t="str">
        <f>_xlfn.XLOOKUP(I94,laziki!C:C,laziki!E:E)</f>
        <v>75.84N, 122.24E</v>
      </c>
      <c r="K94">
        <f>_xlfn.XLOOKUP($A94,laziki!B:B,laziki!D:D)</f>
        <v>2071</v>
      </c>
      <c r="L94">
        <f t="shared" si="7"/>
        <v>2072</v>
      </c>
      <c r="M94" s="4">
        <f t="shared" si="8"/>
        <v>1</v>
      </c>
      <c r="N94" s="4" t="str">
        <f t="shared" si="9"/>
        <v>N</v>
      </c>
      <c r="O94" t="str">
        <f t="shared" si="10"/>
        <v>N</v>
      </c>
    </row>
    <row r="95" spans="1:15" x14ac:dyDescent="0.25">
      <c r="A95">
        <v>50</v>
      </c>
      <c r="B95" s="1">
        <v>60705</v>
      </c>
      <c r="C95" t="s">
        <v>237</v>
      </c>
      <c r="D95" t="s">
        <v>5353</v>
      </c>
      <c r="E95">
        <v>34</v>
      </c>
      <c r="F95">
        <v>6409</v>
      </c>
      <c r="G95">
        <f t="shared" si="6"/>
        <v>6409</v>
      </c>
      <c r="H95" t="str">
        <f>_xlfn.XLOOKUP(C95,obszary!A:A,obszary!B:B)</f>
        <v>Elysium</v>
      </c>
      <c r="I95" t="str">
        <f>_xlfn.XLOOKUP($A95,laziki!B:B,laziki!C:C)</f>
        <v>Opportunity 2</v>
      </c>
      <c r="J95" t="str">
        <f>_xlfn.XLOOKUP(I95,laziki!C:C,laziki!E:E)</f>
        <v>22.61N, 142.82E</v>
      </c>
      <c r="K95">
        <f>_xlfn.XLOOKUP($A95,laziki!B:B,laziki!D:D)</f>
        <v>2064</v>
      </c>
      <c r="L95">
        <f t="shared" si="7"/>
        <v>2066</v>
      </c>
      <c r="M95" s="4">
        <f t="shared" si="8"/>
        <v>2</v>
      </c>
      <c r="N95" s="4" t="str">
        <f t="shared" si="9"/>
        <v>N</v>
      </c>
      <c r="O95" t="str">
        <f t="shared" si="10"/>
        <v>N</v>
      </c>
    </row>
    <row r="96" spans="1:15" x14ac:dyDescent="0.25">
      <c r="A96">
        <v>9</v>
      </c>
      <c r="B96" s="1">
        <v>57811</v>
      </c>
      <c r="C96" t="s">
        <v>213</v>
      </c>
      <c r="D96" t="s">
        <v>5352</v>
      </c>
      <c r="E96">
        <v>93</v>
      </c>
      <c r="F96">
        <v>4563</v>
      </c>
      <c r="G96">
        <f t="shared" si="6"/>
        <v>4563</v>
      </c>
      <c r="H96" t="str">
        <f>_xlfn.XLOOKUP(C96,obszary!A:A,obszary!B:B)</f>
        <v>Noachis</v>
      </c>
      <c r="I96" t="str">
        <f>_xlfn.XLOOKUP($A96,laziki!B:B,laziki!C:C)</f>
        <v>Mariner 14</v>
      </c>
      <c r="J96" t="str">
        <f>_xlfn.XLOOKUP(I96,laziki!C:C,laziki!E:E)</f>
        <v>17.63S, 13.01W</v>
      </c>
      <c r="K96">
        <f>_xlfn.XLOOKUP($A96,laziki!B:B,laziki!D:D)</f>
        <v>2054</v>
      </c>
      <c r="L96">
        <f t="shared" si="7"/>
        <v>2058</v>
      </c>
      <c r="M96" s="4">
        <f t="shared" si="8"/>
        <v>4</v>
      </c>
      <c r="N96" s="4" t="str">
        <f t="shared" si="9"/>
        <v>S</v>
      </c>
      <c r="O96" t="str">
        <f t="shared" si="10"/>
        <v>S</v>
      </c>
    </row>
    <row r="97" spans="1:15" x14ac:dyDescent="0.25">
      <c r="A97">
        <v>42</v>
      </c>
      <c r="B97" s="1">
        <v>60499</v>
      </c>
      <c r="C97" t="s">
        <v>237</v>
      </c>
      <c r="D97" t="s">
        <v>5351</v>
      </c>
      <c r="E97">
        <v>75</v>
      </c>
      <c r="F97">
        <v>3022</v>
      </c>
      <c r="G97">
        <f t="shared" si="6"/>
        <v>3022</v>
      </c>
      <c r="H97" t="str">
        <f>_xlfn.XLOOKUP(C97,obszary!A:A,obszary!B:B)</f>
        <v>Elysium</v>
      </c>
      <c r="I97" t="str">
        <f>_xlfn.XLOOKUP($A97,laziki!B:B,laziki!C:C)</f>
        <v>Spirit 6</v>
      </c>
      <c r="J97" t="str">
        <f>_xlfn.XLOOKUP(I97,laziki!C:C,laziki!E:E)</f>
        <v>27.80N, 160.30E</v>
      </c>
      <c r="K97">
        <f>_xlfn.XLOOKUP($A97,laziki!B:B,laziki!D:D)</f>
        <v>2063</v>
      </c>
      <c r="L97">
        <f t="shared" si="7"/>
        <v>2065</v>
      </c>
      <c r="M97" s="4">
        <f t="shared" si="8"/>
        <v>2</v>
      </c>
      <c r="N97" s="4" t="str">
        <f t="shared" si="9"/>
        <v>N</v>
      </c>
      <c r="O97" t="str">
        <f t="shared" si="10"/>
        <v>N</v>
      </c>
    </row>
    <row r="98" spans="1:15" x14ac:dyDescent="0.25">
      <c r="A98">
        <v>27</v>
      </c>
      <c r="B98" s="1">
        <v>56908</v>
      </c>
      <c r="C98" t="s">
        <v>207</v>
      </c>
      <c r="D98" t="s">
        <v>5350</v>
      </c>
      <c r="E98">
        <v>702</v>
      </c>
      <c r="F98">
        <v>2461</v>
      </c>
      <c r="G98">
        <f t="shared" si="6"/>
        <v>0</v>
      </c>
      <c r="H98" t="str">
        <f>_xlfn.XLOOKUP(C98,obszary!A:A,obszary!B:B)</f>
        <v>Mare Australe</v>
      </c>
      <c r="I98" t="str">
        <f>_xlfn.XLOOKUP($A98,laziki!B:B,laziki!C:C)</f>
        <v>Phobos 6</v>
      </c>
      <c r="J98" t="str">
        <f>_xlfn.XLOOKUP(I98,laziki!C:C,laziki!E:E)</f>
        <v>74.62S, 100.08E</v>
      </c>
      <c r="K98">
        <f>_xlfn.XLOOKUP($A98,laziki!B:B,laziki!D:D)</f>
        <v>2054</v>
      </c>
      <c r="L98">
        <f t="shared" si="7"/>
        <v>2055</v>
      </c>
      <c r="M98" s="4">
        <f t="shared" si="8"/>
        <v>1</v>
      </c>
      <c r="N98" s="4" t="str">
        <f t="shared" si="9"/>
        <v>S</v>
      </c>
      <c r="O98" t="str">
        <f t="shared" si="10"/>
        <v>S</v>
      </c>
    </row>
    <row r="99" spans="1:15" x14ac:dyDescent="0.25">
      <c r="A99">
        <v>82</v>
      </c>
      <c r="B99" s="1">
        <v>63027</v>
      </c>
      <c r="C99" t="s">
        <v>209</v>
      </c>
      <c r="D99" t="s">
        <v>5349</v>
      </c>
      <c r="E99">
        <v>39</v>
      </c>
      <c r="F99">
        <v>2188</v>
      </c>
      <c r="G99">
        <f t="shared" si="6"/>
        <v>2188</v>
      </c>
      <c r="H99" t="str">
        <f>_xlfn.XLOOKUP(C99,obszary!A:A,obszary!B:B)</f>
        <v>Eridania</v>
      </c>
      <c r="I99" t="str">
        <f>_xlfn.XLOOKUP($A99,laziki!B:B,laziki!C:C)</f>
        <v>Phoenix 7</v>
      </c>
      <c r="J99" t="str">
        <f>_xlfn.XLOOKUP(I99,laziki!C:C,laziki!E:E)</f>
        <v>42.36S, 157.15E</v>
      </c>
      <c r="K99">
        <f>_xlfn.XLOOKUP($A99,laziki!B:B,laziki!D:D)</f>
        <v>2068</v>
      </c>
      <c r="L99">
        <f t="shared" si="7"/>
        <v>2072</v>
      </c>
      <c r="M99" s="4">
        <f t="shared" si="8"/>
        <v>4</v>
      </c>
      <c r="N99" s="4" t="str">
        <f t="shared" si="9"/>
        <v>S</v>
      </c>
      <c r="O99" t="str">
        <f t="shared" si="10"/>
        <v>S</v>
      </c>
    </row>
    <row r="100" spans="1:15" x14ac:dyDescent="0.25">
      <c r="A100">
        <v>33</v>
      </c>
      <c r="B100" s="1">
        <v>58941</v>
      </c>
      <c r="C100" t="s">
        <v>265</v>
      </c>
      <c r="D100" t="s">
        <v>5348</v>
      </c>
      <c r="E100">
        <v>157</v>
      </c>
      <c r="F100">
        <v>22220</v>
      </c>
      <c r="G100">
        <f t="shared" si="6"/>
        <v>0</v>
      </c>
      <c r="H100" t="str">
        <f>_xlfn.XLOOKUP(C100,obszary!A:A,obszary!B:B)</f>
        <v>Mare Boreum</v>
      </c>
      <c r="I100" t="str">
        <f>_xlfn.XLOOKUP($A100,laziki!B:B,laziki!C:C)</f>
        <v>Deimos 13</v>
      </c>
      <c r="J100" t="str">
        <f>_xlfn.XLOOKUP(I100,laziki!C:C,laziki!E:E)</f>
        <v>73.37N, 48.09E</v>
      </c>
      <c r="K100">
        <f>_xlfn.XLOOKUP($A100,laziki!B:B,laziki!D:D)</f>
        <v>2060</v>
      </c>
      <c r="L100">
        <f t="shared" si="7"/>
        <v>2061</v>
      </c>
      <c r="M100" s="4">
        <f t="shared" si="8"/>
        <v>1</v>
      </c>
      <c r="N100" s="4" t="str">
        <f t="shared" si="9"/>
        <v>N</v>
      </c>
      <c r="O100" t="str">
        <f t="shared" si="10"/>
        <v>N</v>
      </c>
    </row>
    <row r="101" spans="1:15" x14ac:dyDescent="0.25">
      <c r="A101">
        <v>11</v>
      </c>
      <c r="B101" s="1">
        <v>57214</v>
      </c>
      <c r="C101" t="s">
        <v>207</v>
      </c>
      <c r="D101" t="s">
        <v>5347</v>
      </c>
      <c r="E101">
        <v>152</v>
      </c>
      <c r="F101">
        <v>5255</v>
      </c>
      <c r="G101">
        <f t="shared" si="6"/>
        <v>0</v>
      </c>
      <c r="H101" t="str">
        <f>_xlfn.XLOOKUP(C101,obszary!A:A,obszary!B:B)</f>
        <v>Mare Australe</v>
      </c>
      <c r="I101" t="str">
        <f>_xlfn.XLOOKUP($A101,laziki!B:B,laziki!C:C)</f>
        <v>Mariner 16</v>
      </c>
      <c r="J101" t="str">
        <f>_xlfn.XLOOKUP(I101,laziki!C:C,laziki!E:E)</f>
        <v>59.42S, 15.97W</v>
      </c>
      <c r="K101">
        <f>_xlfn.XLOOKUP($A101,laziki!B:B,laziki!D:D)</f>
        <v>2055</v>
      </c>
      <c r="L101">
        <f t="shared" si="7"/>
        <v>2056</v>
      </c>
      <c r="M101" s="4">
        <f t="shared" si="8"/>
        <v>1</v>
      </c>
      <c r="N101" s="4" t="str">
        <f t="shared" si="9"/>
        <v>S</v>
      </c>
      <c r="O101" t="str">
        <f t="shared" si="10"/>
        <v>S</v>
      </c>
    </row>
    <row r="102" spans="1:15" x14ac:dyDescent="0.25">
      <c r="A102">
        <v>75</v>
      </c>
      <c r="B102" s="1">
        <v>64144</v>
      </c>
      <c r="C102" t="s">
        <v>211</v>
      </c>
      <c r="D102" t="s">
        <v>5346</v>
      </c>
      <c r="E102">
        <v>61</v>
      </c>
      <c r="F102">
        <v>5436</v>
      </c>
      <c r="G102">
        <f t="shared" si="6"/>
        <v>5436</v>
      </c>
      <c r="H102" t="str">
        <f>_xlfn.XLOOKUP(C102,obszary!A:A,obszary!B:B)</f>
        <v>Hellas</v>
      </c>
      <c r="I102" t="str">
        <f>_xlfn.XLOOKUP($A102,laziki!B:B,laziki!C:C)</f>
        <v>Rosetta 22</v>
      </c>
      <c r="J102" t="str">
        <f>_xlfn.XLOOKUP(I102,laziki!C:C,laziki!E:E)</f>
        <v>43.21S, 109.99E</v>
      </c>
      <c r="K102">
        <f>_xlfn.XLOOKUP($A102,laziki!B:B,laziki!D:D)</f>
        <v>2071</v>
      </c>
      <c r="L102">
        <f t="shared" si="7"/>
        <v>2075</v>
      </c>
      <c r="M102" s="4">
        <f t="shared" si="8"/>
        <v>4</v>
      </c>
      <c r="N102" s="4" t="str">
        <f t="shared" si="9"/>
        <v>S</v>
      </c>
      <c r="O102" t="str">
        <f t="shared" si="10"/>
        <v>S</v>
      </c>
    </row>
    <row r="103" spans="1:15" x14ac:dyDescent="0.25">
      <c r="A103">
        <v>76</v>
      </c>
      <c r="B103" s="1">
        <v>64278</v>
      </c>
      <c r="C103" t="s">
        <v>253</v>
      </c>
      <c r="D103" t="s">
        <v>5345</v>
      </c>
      <c r="E103">
        <v>241</v>
      </c>
      <c r="F103">
        <v>4076</v>
      </c>
      <c r="G103">
        <f t="shared" si="6"/>
        <v>0</v>
      </c>
      <c r="H103" t="str">
        <f>_xlfn.XLOOKUP(C103,obszary!A:A,obszary!B:B)</f>
        <v>Cebrenia</v>
      </c>
      <c r="I103" t="str">
        <f>_xlfn.XLOOKUP($A103,laziki!B:B,laziki!C:C)</f>
        <v>Rosetta 25</v>
      </c>
      <c r="J103" t="str">
        <f>_xlfn.XLOOKUP(I103,laziki!C:C,laziki!E:E)</f>
        <v>47.84N, 169.44E</v>
      </c>
      <c r="K103">
        <f>_xlfn.XLOOKUP($A103,laziki!B:B,laziki!D:D)</f>
        <v>2072</v>
      </c>
      <c r="L103">
        <f t="shared" si="7"/>
        <v>2075</v>
      </c>
      <c r="M103" s="4">
        <f t="shared" si="8"/>
        <v>3</v>
      </c>
      <c r="N103" s="4" t="str">
        <f t="shared" si="9"/>
        <v>N</v>
      </c>
      <c r="O103" t="str">
        <f t="shared" si="10"/>
        <v>N</v>
      </c>
    </row>
    <row r="104" spans="1:15" x14ac:dyDescent="0.25">
      <c r="A104">
        <v>52</v>
      </c>
      <c r="B104" s="1">
        <v>63510</v>
      </c>
      <c r="C104" t="s">
        <v>249</v>
      </c>
      <c r="D104" t="s">
        <v>5344</v>
      </c>
      <c r="E104">
        <v>277</v>
      </c>
      <c r="F104">
        <v>10654</v>
      </c>
      <c r="G104">
        <f t="shared" si="6"/>
        <v>0</v>
      </c>
      <c r="H104" t="str">
        <f>_xlfn.XLOOKUP(C104,obszary!A:A,obszary!B:B)</f>
        <v>Tharsis</v>
      </c>
      <c r="I104" t="str">
        <f>_xlfn.XLOOKUP($A104,laziki!B:B,laziki!C:C)</f>
        <v>Opportunity 4</v>
      </c>
      <c r="J104" t="str">
        <f>_xlfn.XLOOKUP(I104,laziki!C:C,laziki!E:E)</f>
        <v>9.63N, 121.52W</v>
      </c>
      <c r="K104">
        <f>_xlfn.XLOOKUP($A104,laziki!B:B,laziki!D:D)</f>
        <v>2065</v>
      </c>
      <c r="L104">
        <f t="shared" si="7"/>
        <v>2073</v>
      </c>
      <c r="M104" s="4">
        <f t="shared" si="8"/>
        <v>8</v>
      </c>
      <c r="N104" s="4" t="str">
        <f t="shared" si="9"/>
        <v>N</v>
      </c>
      <c r="O104" t="str">
        <f t="shared" si="10"/>
        <v>N</v>
      </c>
    </row>
    <row r="105" spans="1:15" x14ac:dyDescent="0.25">
      <c r="A105">
        <v>87</v>
      </c>
      <c r="B105" s="1">
        <v>63086</v>
      </c>
      <c r="C105" t="s">
        <v>215</v>
      </c>
      <c r="D105" t="s">
        <v>5343</v>
      </c>
      <c r="E105">
        <v>702</v>
      </c>
      <c r="F105">
        <v>1396</v>
      </c>
      <c r="G105">
        <f t="shared" si="6"/>
        <v>0</v>
      </c>
      <c r="H105" t="str">
        <f>_xlfn.XLOOKUP(C105,obszary!A:A,obszary!B:B)</f>
        <v>Argyre</v>
      </c>
      <c r="I105" t="str">
        <f>_xlfn.XLOOKUP($A105,laziki!B:B,laziki!C:C)</f>
        <v>Phoenix 17</v>
      </c>
      <c r="J105" t="str">
        <f>_xlfn.XLOOKUP(I105,laziki!C:C,laziki!E:E)</f>
        <v>34.44S, 25.42W</v>
      </c>
      <c r="K105">
        <f>_xlfn.XLOOKUP($A105,laziki!B:B,laziki!D:D)</f>
        <v>2071</v>
      </c>
      <c r="L105">
        <f t="shared" si="7"/>
        <v>2072</v>
      </c>
      <c r="M105" s="4">
        <f t="shared" si="8"/>
        <v>1</v>
      </c>
      <c r="N105" s="4" t="str">
        <f t="shared" si="9"/>
        <v>S</v>
      </c>
      <c r="O105" t="str">
        <f t="shared" si="10"/>
        <v>S</v>
      </c>
    </row>
    <row r="106" spans="1:15" x14ac:dyDescent="0.25">
      <c r="A106">
        <v>35</v>
      </c>
      <c r="B106" s="1">
        <v>59701</v>
      </c>
      <c r="C106" t="s">
        <v>233</v>
      </c>
      <c r="D106" t="s">
        <v>5342</v>
      </c>
      <c r="E106">
        <v>109</v>
      </c>
      <c r="F106">
        <v>4902</v>
      </c>
      <c r="G106">
        <f t="shared" si="6"/>
        <v>0</v>
      </c>
      <c r="H106" t="str">
        <f>_xlfn.XLOOKUP(C106,obszary!A:A,obszary!B:B)</f>
        <v>Phoenicis Lacus</v>
      </c>
      <c r="I106" t="str">
        <f>_xlfn.XLOOKUP($A106,laziki!B:B,laziki!C:C)</f>
        <v>Pathfinder 2</v>
      </c>
      <c r="J106" t="str">
        <f>_xlfn.XLOOKUP(I106,laziki!C:C,laziki!E:E)</f>
        <v>16.90S, 101.43W</v>
      </c>
      <c r="K106">
        <f>_xlfn.XLOOKUP($A106,laziki!B:B,laziki!D:D)</f>
        <v>2060</v>
      </c>
      <c r="L106">
        <f t="shared" si="7"/>
        <v>2063</v>
      </c>
      <c r="M106" s="4">
        <f t="shared" si="8"/>
        <v>3</v>
      </c>
      <c r="N106" s="4" t="str">
        <f t="shared" si="9"/>
        <v>S</v>
      </c>
      <c r="O106" t="str">
        <f t="shared" si="10"/>
        <v>S</v>
      </c>
    </row>
    <row r="107" spans="1:15" x14ac:dyDescent="0.25">
      <c r="A107">
        <v>19</v>
      </c>
      <c r="B107" s="1">
        <v>58031</v>
      </c>
      <c r="C107" t="s">
        <v>253</v>
      </c>
      <c r="D107" t="s">
        <v>5341</v>
      </c>
      <c r="E107">
        <v>41</v>
      </c>
      <c r="F107">
        <v>4731</v>
      </c>
      <c r="G107">
        <f t="shared" si="6"/>
        <v>4731</v>
      </c>
      <c r="H107" t="str">
        <f>_xlfn.XLOOKUP(C107,obszary!A:A,obszary!B:B)</f>
        <v>Cebrenia</v>
      </c>
      <c r="I107" t="str">
        <f>_xlfn.XLOOKUP($A107,laziki!B:B,laziki!C:C)</f>
        <v>Viking 13</v>
      </c>
      <c r="J107" t="str">
        <f>_xlfn.XLOOKUP(I107,laziki!C:C,laziki!E:E)</f>
        <v>47.43N, 160.74E</v>
      </c>
      <c r="K107">
        <f>_xlfn.XLOOKUP($A107,laziki!B:B,laziki!D:D)</f>
        <v>2056</v>
      </c>
      <c r="L107">
        <f t="shared" si="7"/>
        <v>2058</v>
      </c>
      <c r="M107" s="4">
        <f t="shared" si="8"/>
        <v>2</v>
      </c>
      <c r="N107" s="4" t="str">
        <f t="shared" si="9"/>
        <v>N</v>
      </c>
      <c r="O107" t="str">
        <f t="shared" si="10"/>
        <v>N</v>
      </c>
    </row>
    <row r="108" spans="1:15" x14ac:dyDescent="0.25">
      <c r="A108">
        <v>66</v>
      </c>
      <c r="B108" s="1">
        <v>62677</v>
      </c>
      <c r="C108" t="s">
        <v>237</v>
      </c>
      <c r="D108" t="s">
        <v>5340</v>
      </c>
      <c r="E108">
        <v>137</v>
      </c>
      <c r="F108">
        <v>883</v>
      </c>
      <c r="G108">
        <f t="shared" si="6"/>
        <v>0</v>
      </c>
      <c r="H108" t="str">
        <f>_xlfn.XLOOKUP(C108,obszary!A:A,obszary!B:B)</f>
        <v>Elysium</v>
      </c>
      <c r="I108" t="str">
        <f>_xlfn.XLOOKUP($A108,laziki!B:B,laziki!C:C)</f>
        <v>Rosetta 9</v>
      </c>
      <c r="J108" t="str">
        <f>_xlfn.XLOOKUP(I108,laziki!C:C,laziki!E:E)</f>
        <v>17.54N, 149.60E</v>
      </c>
      <c r="K108">
        <f>_xlfn.XLOOKUP($A108,laziki!B:B,laziki!D:D)</f>
        <v>2067</v>
      </c>
      <c r="L108">
        <f t="shared" si="7"/>
        <v>2071</v>
      </c>
      <c r="M108" s="4">
        <f t="shared" si="8"/>
        <v>4</v>
      </c>
      <c r="N108" s="4" t="str">
        <f t="shared" si="9"/>
        <v>N</v>
      </c>
      <c r="O108" t="str">
        <f t="shared" si="10"/>
        <v>N</v>
      </c>
    </row>
    <row r="109" spans="1:15" x14ac:dyDescent="0.25">
      <c r="A109">
        <v>61</v>
      </c>
      <c r="B109" s="1">
        <v>63529</v>
      </c>
      <c r="C109" t="s">
        <v>207</v>
      </c>
      <c r="D109" t="s">
        <v>5339</v>
      </c>
      <c r="E109">
        <v>231</v>
      </c>
      <c r="F109">
        <v>17000</v>
      </c>
      <c r="G109">
        <f t="shared" si="6"/>
        <v>0</v>
      </c>
      <c r="H109" t="str">
        <f>_xlfn.XLOOKUP(C109,obszary!A:A,obszary!B:B)</f>
        <v>Mare Australe</v>
      </c>
      <c r="I109" t="str">
        <f>_xlfn.XLOOKUP($A109,laziki!B:B,laziki!C:C)</f>
        <v>Opportunity 19</v>
      </c>
      <c r="J109" t="str">
        <f>_xlfn.XLOOKUP(I109,laziki!C:C,laziki!E:E)</f>
        <v>68.17S, 21.83W</v>
      </c>
      <c r="K109">
        <f>_xlfn.XLOOKUP($A109,laziki!B:B,laziki!D:D)</f>
        <v>2069</v>
      </c>
      <c r="L109">
        <f t="shared" si="7"/>
        <v>2073</v>
      </c>
      <c r="M109" s="4">
        <f t="shared" si="8"/>
        <v>4</v>
      </c>
      <c r="N109" s="4" t="str">
        <f t="shared" si="9"/>
        <v>S</v>
      </c>
      <c r="O109" t="str">
        <f t="shared" si="10"/>
        <v>S</v>
      </c>
    </row>
    <row r="110" spans="1:15" x14ac:dyDescent="0.25">
      <c r="A110">
        <v>89</v>
      </c>
      <c r="B110" s="1">
        <v>64925</v>
      </c>
      <c r="C110" t="s">
        <v>217</v>
      </c>
      <c r="D110" t="s">
        <v>5338</v>
      </c>
      <c r="E110">
        <v>702</v>
      </c>
      <c r="F110">
        <v>8791</v>
      </c>
      <c r="G110">
        <f t="shared" si="6"/>
        <v>0</v>
      </c>
      <c r="H110" t="str">
        <f>_xlfn.XLOOKUP(C110,obszary!A:A,obszary!B:B)</f>
        <v>Thaumasia</v>
      </c>
      <c r="I110" t="str">
        <f>_xlfn.XLOOKUP($A110,laziki!B:B,laziki!C:C)</f>
        <v>Phoenix 22</v>
      </c>
      <c r="J110" t="str">
        <f>_xlfn.XLOOKUP(I110,laziki!C:C,laziki!E:E)</f>
        <v>65.07S, 96.09W</v>
      </c>
      <c r="K110">
        <f>_xlfn.XLOOKUP($A110,laziki!B:B,laziki!D:D)</f>
        <v>2072</v>
      </c>
      <c r="L110">
        <f t="shared" si="7"/>
        <v>2077</v>
      </c>
      <c r="M110" s="4">
        <f t="shared" si="8"/>
        <v>5</v>
      </c>
      <c r="N110" s="4" t="str">
        <f t="shared" si="9"/>
        <v>S</v>
      </c>
      <c r="O110" t="str">
        <f t="shared" si="10"/>
        <v>S</v>
      </c>
    </row>
    <row r="111" spans="1:15" x14ac:dyDescent="0.25">
      <c r="A111">
        <v>35</v>
      </c>
      <c r="B111" s="1">
        <v>59482</v>
      </c>
      <c r="C111" t="s">
        <v>233</v>
      </c>
      <c r="D111" t="s">
        <v>5337</v>
      </c>
      <c r="E111">
        <v>80</v>
      </c>
      <c r="F111">
        <v>3461</v>
      </c>
      <c r="G111">
        <f t="shared" si="6"/>
        <v>3461</v>
      </c>
      <c r="H111" t="str">
        <f>_xlfn.XLOOKUP(C111,obszary!A:A,obszary!B:B)</f>
        <v>Phoenicis Lacus</v>
      </c>
      <c r="I111" t="str">
        <f>_xlfn.XLOOKUP($A111,laziki!B:B,laziki!C:C)</f>
        <v>Pathfinder 2</v>
      </c>
      <c r="J111" t="str">
        <f>_xlfn.XLOOKUP(I111,laziki!C:C,laziki!E:E)</f>
        <v>16.90S, 101.43W</v>
      </c>
      <c r="K111">
        <f>_xlfn.XLOOKUP($A111,laziki!B:B,laziki!D:D)</f>
        <v>2060</v>
      </c>
      <c r="L111">
        <f t="shared" si="7"/>
        <v>2062</v>
      </c>
      <c r="M111" s="4">
        <f t="shared" si="8"/>
        <v>2</v>
      </c>
      <c r="N111" s="4" t="str">
        <f t="shared" si="9"/>
        <v>S</v>
      </c>
      <c r="O111" t="str">
        <f t="shared" si="10"/>
        <v>S</v>
      </c>
    </row>
    <row r="112" spans="1:15" x14ac:dyDescent="0.25">
      <c r="A112">
        <v>40</v>
      </c>
      <c r="B112" s="1">
        <v>60139</v>
      </c>
      <c r="C112" t="s">
        <v>221</v>
      </c>
      <c r="D112" t="s">
        <v>5336</v>
      </c>
      <c r="E112">
        <v>169</v>
      </c>
      <c r="F112">
        <v>11011</v>
      </c>
      <c r="G112">
        <f t="shared" si="6"/>
        <v>0</v>
      </c>
      <c r="H112" t="str">
        <f>_xlfn.XLOOKUP(C112,obszary!A:A,obszary!B:B)</f>
        <v>Aeolis</v>
      </c>
      <c r="I112" t="str">
        <f>_xlfn.XLOOKUP($A112,laziki!B:B,laziki!C:C)</f>
        <v>Spirit 1</v>
      </c>
      <c r="J112" t="str">
        <f>_xlfn.XLOOKUP(I112,laziki!C:C,laziki!E:E)</f>
        <v>23.56S, 147.94E</v>
      </c>
      <c r="K112">
        <f>_xlfn.XLOOKUP($A112,laziki!B:B,laziki!D:D)</f>
        <v>2062</v>
      </c>
      <c r="L112">
        <f t="shared" si="7"/>
        <v>2064</v>
      </c>
      <c r="M112" s="4">
        <f t="shared" si="8"/>
        <v>2</v>
      </c>
      <c r="N112" s="4" t="str">
        <f t="shared" si="9"/>
        <v>S</v>
      </c>
      <c r="O112" t="str">
        <f t="shared" si="10"/>
        <v>S</v>
      </c>
    </row>
    <row r="113" spans="1:15" x14ac:dyDescent="0.25">
      <c r="A113">
        <v>61</v>
      </c>
      <c r="B113" s="1">
        <v>62713</v>
      </c>
      <c r="C113" t="s">
        <v>207</v>
      </c>
      <c r="D113" t="s">
        <v>5335</v>
      </c>
      <c r="E113">
        <v>447</v>
      </c>
      <c r="F113">
        <v>3022</v>
      </c>
      <c r="G113">
        <f t="shared" si="6"/>
        <v>0</v>
      </c>
      <c r="H113" t="str">
        <f>_xlfn.XLOOKUP(C113,obszary!A:A,obszary!B:B)</f>
        <v>Mare Australe</v>
      </c>
      <c r="I113" t="str">
        <f>_xlfn.XLOOKUP($A113,laziki!B:B,laziki!C:C)</f>
        <v>Opportunity 19</v>
      </c>
      <c r="J113" t="str">
        <f>_xlfn.XLOOKUP(I113,laziki!C:C,laziki!E:E)</f>
        <v>68.17S, 21.83W</v>
      </c>
      <c r="K113">
        <f>_xlfn.XLOOKUP($A113,laziki!B:B,laziki!D:D)</f>
        <v>2069</v>
      </c>
      <c r="L113">
        <f t="shared" si="7"/>
        <v>2071</v>
      </c>
      <c r="M113" s="4">
        <f t="shared" si="8"/>
        <v>2</v>
      </c>
      <c r="N113" s="4" t="str">
        <f t="shared" si="9"/>
        <v>S</v>
      </c>
      <c r="O113" t="str">
        <f t="shared" si="10"/>
        <v>S</v>
      </c>
    </row>
    <row r="114" spans="1:15" x14ac:dyDescent="0.25">
      <c r="A114">
        <v>82</v>
      </c>
      <c r="B114" s="1">
        <v>63063</v>
      </c>
      <c r="C114" t="s">
        <v>209</v>
      </c>
      <c r="D114" t="s">
        <v>5334</v>
      </c>
      <c r="E114">
        <v>169</v>
      </c>
      <c r="F114">
        <v>1526</v>
      </c>
      <c r="G114">
        <f t="shared" si="6"/>
        <v>0</v>
      </c>
      <c r="H114" t="str">
        <f>_xlfn.XLOOKUP(C114,obszary!A:A,obszary!B:B)</f>
        <v>Eridania</v>
      </c>
      <c r="I114" t="str">
        <f>_xlfn.XLOOKUP($A114,laziki!B:B,laziki!C:C)</f>
        <v>Phoenix 7</v>
      </c>
      <c r="J114" t="str">
        <f>_xlfn.XLOOKUP(I114,laziki!C:C,laziki!E:E)</f>
        <v>42.36S, 157.15E</v>
      </c>
      <c r="K114">
        <f>_xlfn.XLOOKUP($A114,laziki!B:B,laziki!D:D)</f>
        <v>2068</v>
      </c>
      <c r="L114">
        <f t="shared" si="7"/>
        <v>2072</v>
      </c>
      <c r="M114" s="4">
        <f t="shared" si="8"/>
        <v>4</v>
      </c>
      <c r="N114" s="4" t="str">
        <f t="shared" si="9"/>
        <v>S</v>
      </c>
      <c r="O114" t="str">
        <f t="shared" si="10"/>
        <v>S</v>
      </c>
    </row>
    <row r="115" spans="1:15" x14ac:dyDescent="0.25">
      <c r="A115">
        <v>3</v>
      </c>
      <c r="B115" s="1">
        <v>55850</v>
      </c>
      <c r="C115" t="s">
        <v>219</v>
      </c>
      <c r="D115" t="s">
        <v>5333</v>
      </c>
      <c r="E115">
        <v>482</v>
      </c>
      <c r="F115">
        <v>1267</v>
      </c>
      <c r="G115">
        <f t="shared" si="6"/>
        <v>0</v>
      </c>
      <c r="H115" t="str">
        <f>_xlfn.XLOOKUP(C115,obszary!A:A,obszary!B:B)</f>
        <v>Phaethontis</v>
      </c>
      <c r="I115" t="str">
        <f>_xlfn.XLOOKUP($A115,laziki!B:B,laziki!C:C)</f>
        <v>Mariner 7</v>
      </c>
      <c r="J115" t="str">
        <f>_xlfn.XLOOKUP(I115,laziki!C:C,laziki!E:E)</f>
        <v>44.90S, 130.80W</v>
      </c>
      <c r="K115">
        <f>_xlfn.XLOOKUP($A115,laziki!B:B,laziki!D:D)</f>
        <v>2050</v>
      </c>
      <c r="L115">
        <f t="shared" si="7"/>
        <v>2052</v>
      </c>
      <c r="M115" s="4">
        <f t="shared" si="8"/>
        <v>2</v>
      </c>
      <c r="N115" s="4" t="str">
        <f t="shared" si="9"/>
        <v>S</v>
      </c>
      <c r="O115" t="str">
        <f t="shared" si="10"/>
        <v>S</v>
      </c>
    </row>
    <row r="116" spans="1:15" x14ac:dyDescent="0.25">
      <c r="A116">
        <v>44</v>
      </c>
      <c r="B116" s="1">
        <v>63003</v>
      </c>
      <c r="C116" t="s">
        <v>255</v>
      </c>
      <c r="D116" t="s">
        <v>5332</v>
      </c>
      <c r="E116">
        <v>32</v>
      </c>
      <c r="F116">
        <v>1396</v>
      </c>
      <c r="G116">
        <f t="shared" si="6"/>
        <v>1396</v>
      </c>
      <c r="H116" t="str">
        <f>_xlfn.XLOOKUP(C116,obszary!A:A,obszary!B:B)</f>
        <v>Casius</v>
      </c>
      <c r="I116" t="str">
        <f>_xlfn.XLOOKUP($A116,laziki!B:B,laziki!C:C)</f>
        <v>Spirit 11</v>
      </c>
      <c r="J116" t="str">
        <f>_xlfn.XLOOKUP(I116,laziki!C:C,laziki!E:E)</f>
        <v>64.61N, 131.25E</v>
      </c>
      <c r="K116">
        <f>_xlfn.XLOOKUP($A116,laziki!B:B,laziki!D:D)</f>
        <v>2064</v>
      </c>
      <c r="L116">
        <f t="shared" si="7"/>
        <v>2072</v>
      </c>
      <c r="M116" s="4">
        <f t="shared" si="8"/>
        <v>8</v>
      </c>
      <c r="N116" s="4" t="str">
        <f t="shared" si="9"/>
        <v>N</v>
      </c>
      <c r="O116" t="str">
        <f t="shared" si="10"/>
        <v>N</v>
      </c>
    </row>
    <row r="117" spans="1:15" x14ac:dyDescent="0.25">
      <c r="A117">
        <v>60</v>
      </c>
      <c r="B117" s="1">
        <v>62092</v>
      </c>
      <c r="C117" t="s">
        <v>215</v>
      </c>
      <c r="D117" t="s">
        <v>5331</v>
      </c>
      <c r="E117">
        <v>24</v>
      </c>
      <c r="F117">
        <v>4235</v>
      </c>
      <c r="G117">
        <f t="shared" si="6"/>
        <v>4235</v>
      </c>
      <c r="H117" t="str">
        <f>_xlfn.XLOOKUP(C117,obszary!A:A,obszary!B:B)</f>
        <v>Argyre</v>
      </c>
      <c r="I117" t="str">
        <f>_xlfn.XLOOKUP($A117,laziki!B:B,laziki!C:C)</f>
        <v>Opportunity 18</v>
      </c>
      <c r="J117" t="str">
        <f>_xlfn.XLOOKUP(I117,laziki!C:C,laziki!E:E)</f>
        <v>47.77S, 28.62W</v>
      </c>
      <c r="K117">
        <f>_xlfn.XLOOKUP($A117,laziki!B:B,laziki!D:D)</f>
        <v>2069</v>
      </c>
      <c r="L117">
        <f t="shared" si="7"/>
        <v>2069</v>
      </c>
      <c r="M117" s="4">
        <f t="shared" si="8"/>
        <v>0</v>
      </c>
      <c r="N117" s="4" t="str">
        <f t="shared" si="9"/>
        <v>S</v>
      </c>
      <c r="O117" t="str">
        <f t="shared" si="10"/>
        <v>S</v>
      </c>
    </row>
    <row r="118" spans="1:15" x14ac:dyDescent="0.25">
      <c r="A118">
        <v>72</v>
      </c>
      <c r="B118" s="1">
        <v>62831</v>
      </c>
      <c r="C118" t="s">
        <v>233</v>
      </c>
      <c r="D118" t="s">
        <v>5330</v>
      </c>
      <c r="E118">
        <v>109</v>
      </c>
      <c r="F118">
        <v>14025</v>
      </c>
      <c r="G118">
        <f t="shared" si="6"/>
        <v>0</v>
      </c>
      <c r="H118" t="str">
        <f>_xlfn.XLOOKUP(C118,obszary!A:A,obszary!B:B)</f>
        <v>Phoenicis Lacus</v>
      </c>
      <c r="I118" t="str">
        <f>_xlfn.XLOOKUP($A118,laziki!B:B,laziki!C:C)</f>
        <v>Rosetta 16</v>
      </c>
      <c r="J118" t="str">
        <f>_xlfn.XLOOKUP(I118,laziki!C:C,laziki!E:E)</f>
        <v>29.49S, 118.42W</v>
      </c>
      <c r="K118">
        <f>_xlfn.XLOOKUP($A118,laziki!B:B,laziki!D:D)</f>
        <v>2071</v>
      </c>
      <c r="L118">
        <f t="shared" si="7"/>
        <v>2072</v>
      </c>
      <c r="M118" s="4">
        <f t="shared" si="8"/>
        <v>1</v>
      </c>
      <c r="N118" s="4" t="str">
        <f t="shared" si="9"/>
        <v>S</v>
      </c>
      <c r="O118" t="str">
        <f t="shared" si="10"/>
        <v>S</v>
      </c>
    </row>
    <row r="119" spans="1:15" x14ac:dyDescent="0.25">
      <c r="A119">
        <v>14</v>
      </c>
      <c r="B119" s="1">
        <v>57008</v>
      </c>
      <c r="C119" t="s">
        <v>245</v>
      </c>
      <c r="D119" t="s">
        <v>5329</v>
      </c>
      <c r="E119">
        <v>103</v>
      </c>
      <c r="F119">
        <v>756</v>
      </c>
      <c r="G119">
        <f t="shared" si="6"/>
        <v>0</v>
      </c>
      <c r="H119" t="str">
        <f>_xlfn.XLOOKUP(C119,obszary!A:A,obszary!B:B)</f>
        <v>Oxia Palus</v>
      </c>
      <c r="I119" t="str">
        <f>_xlfn.XLOOKUP($A119,laziki!B:B,laziki!C:C)</f>
        <v>Viking 4</v>
      </c>
      <c r="J119" t="str">
        <f>_xlfn.XLOOKUP(I119,laziki!C:C,laziki!E:E)</f>
        <v>18.71N, 17.14W</v>
      </c>
      <c r="K119">
        <f>_xlfn.XLOOKUP($A119,laziki!B:B,laziki!D:D)</f>
        <v>2053</v>
      </c>
      <c r="L119">
        <f t="shared" si="7"/>
        <v>2056</v>
      </c>
      <c r="M119" s="4">
        <f t="shared" si="8"/>
        <v>3</v>
      </c>
      <c r="N119" s="4" t="str">
        <f t="shared" si="9"/>
        <v>N</v>
      </c>
      <c r="O119" t="str">
        <f t="shared" si="10"/>
        <v>N</v>
      </c>
    </row>
    <row r="120" spans="1:15" x14ac:dyDescent="0.25">
      <c r="A120">
        <v>1</v>
      </c>
      <c r="B120" s="1">
        <v>55039</v>
      </c>
      <c r="C120" t="s">
        <v>255</v>
      </c>
      <c r="D120" t="s">
        <v>5328</v>
      </c>
      <c r="E120">
        <v>133</v>
      </c>
      <c r="F120">
        <v>21171</v>
      </c>
      <c r="G120">
        <f t="shared" si="6"/>
        <v>0</v>
      </c>
      <c r="H120" t="str">
        <f>_xlfn.XLOOKUP(C120,obszary!A:A,obszary!B:B)</f>
        <v>Casius</v>
      </c>
      <c r="I120" t="str">
        <f>_xlfn.XLOOKUP($A120,laziki!B:B,laziki!C:C)</f>
        <v>Mariner 3</v>
      </c>
      <c r="J120" t="str">
        <f>_xlfn.XLOOKUP(I120,laziki!C:C,laziki!E:E)</f>
        <v>50.51N, 70.01E</v>
      </c>
      <c r="K120">
        <f>_xlfn.XLOOKUP($A120,laziki!B:B,laziki!D:D)</f>
        <v>2049</v>
      </c>
      <c r="L120">
        <f t="shared" si="7"/>
        <v>2050</v>
      </c>
      <c r="M120" s="4">
        <f t="shared" si="8"/>
        <v>1</v>
      </c>
      <c r="N120" s="4" t="str">
        <f t="shared" si="9"/>
        <v>N</v>
      </c>
      <c r="O120" t="str">
        <f t="shared" si="10"/>
        <v>N</v>
      </c>
    </row>
    <row r="121" spans="1:15" x14ac:dyDescent="0.25">
      <c r="A121">
        <v>5</v>
      </c>
      <c r="B121" s="1">
        <v>58829</v>
      </c>
      <c r="C121" t="s">
        <v>241</v>
      </c>
      <c r="D121" t="s">
        <v>5327</v>
      </c>
      <c r="E121">
        <v>120</v>
      </c>
      <c r="F121">
        <v>2324</v>
      </c>
      <c r="G121">
        <f t="shared" si="6"/>
        <v>0</v>
      </c>
      <c r="H121" t="str">
        <f>_xlfn.XLOOKUP(C121,obszary!A:A,obszary!B:B)</f>
        <v>Syrtis Major</v>
      </c>
      <c r="I121" t="str">
        <f>_xlfn.XLOOKUP($A121,laziki!B:B,laziki!C:C)</f>
        <v>Mariner 10</v>
      </c>
      <c r="J121" t="str">
        <f>_xlfn.XLOOKUP(I121,laziki!C:C,laziki!E:E)</f>
        <v>4.88N, 63.43E</v>
      </c>
      <c r="K121">
        <f>_xlfn.XLOOKUP($A121,laziki!B:B,laziki!D:D)</f>
        <v>2051</v>
      </c>
      <c r="L121">
        <f t="shared" si="7"/>
        <v>2061</v>
      </c>
      <c r="M121" s="4">
        <f t="shared" si="8"/>
        <v>10</v>
      </c>
      <c r="N121" s="4" t="str">
        <f t="shared" si="9"/>
        <v>N</v>
      </c>
      <c r="O121" t="str">
        <f t="shared" si="10"/>
        <v>N</v>
      </c>
    </row>
    <row r="122" spans="1:15" x14ac:dyDescent="0.25">
      <c r="A122">
        <v>62</v>
      </c>
      <c r="B122" s="1">
        <v>61175</v>
      </c>
      <c r="C122" t="s">
        <v>227</v>
      </c>
      <c r="D122" t="s">
        <v>5326</v>
      </c>
      <c r="E122">
        <v>188</v>
      </c>
      <c r="F122">
        <v>5255</v>
      </c>
      <c r="G122">
        <f t="shared" si="6"/>
        <v>0</v>
      </c>
      <c r="H122" t="str">
        <f>_xlfn.XLOOKUP(C122,obszary!A:A,obszary!B:B)</f>
        <v>Sinus Sabaeus</v>
      </c>
      <c r="I122" t="str">
        <f>_xlfn.XLOOKUP($A122,laziki!B:B,laziki!C:C)</f>
        <v>Rosetta 1</v>
      </c>
      <c r="J122" t="str">
        <f>_xlfn.XLOOKUP(I122,laziki!C:C,laziki!E:E)</f>
        <v>3.33S, 27.57E</v>
      </c>
      <c r="K122">
        <f>_xlfn.XLOOKUP($A122,laziki!B:B,laziki!D:D)</f>
        <v>2065</v>
      </c>
      <c r="L122">
        <f t="shared" si="7"/>
        <v>2067</v>
      </c>
      <c r="M122" s="4">
        <f t="shared" si="8"/>
        <v>2</v>
      </c>
      <c r="N122" s="4" t="str">
        <f t="shared" si="9"/>
        <v>S</v>
      </c>
      <c r="O122" t="str">
        <f t="shared" si="10"/>
        <v>S</v>
      </c>
    </row>
    <row r="123" spans="1:15" x14ac:dyDescent="0.25">
      <c r="A123">
        <v>36</v>
      </c>
      <c r="B123" s="1">
        <v>59360</v>
      </c>
      <c r="C123" t="s">
        <v>235</v>
      </c>
      <c r="D123" t="s">
        <v>5325</v>
      </c>
      <c r="E123">
        <v>70</v>
      </c>
      <c r="F123">
        <v>1396</v>
      </c>
      <c r="G123">
        <f t="shared" si="6"/>
        <v>1396</v>
      </c>
      <c r="H123" t="str">
        <f>_xlfn.XLOOKUP(C123,obszary!A:A,obszary!B:B)</f>
        <v>Memnonia</v>
      </c>
      <c r="I123" t="str">
        <f>_xlfn.XLOOKUP($A123,laziki!B:B,laziki!C:C)</f>
        <v>Pathfinder 3</v>
      </c>
      <c r="J123" t="str">
        <f>_xlfn.XLOOKUP(I123,laziki!C:C,laziki!E:E)</f>
        <v>5.85N, 156.58W</v>
      </c>
      <c r="K123">
        <f>_xlfn.XLOOKUP($A123,laziki!B:B,laziki!D:D)</f>
        <v>2061</v>
      </c>
      <c r="L123">
        <f t="shared" si="7"/>
        <v>2062</v>
      </c>
      <c r="M123" s="4">
        <f t="shared" si="8"/>
        <v>1</v>
      </c>
      <c r="N123" s="4" t="str">
        <f t="shared" si="9"/>
        <v>S</v>
      </c>
      <c r="O123" t="str">
        <f t="shared" si="10"/>
        <v>N</v>
      </c>
    </row>
    <row r="124" spans="1:15" x14ac:dyDescent="0.25">
      <c r="A124">
        <v>100</v>
      </c>
      <c r="B124" s="1">
        <v>62968</v>
      </c>
      <c r="C124" t="s">
        <v>219</v>
      </c>
      <c r="D124" t="s">
        <v>5324</v>
      </c>
      <c r="E124">
        <v>17</v>
      </c>
      <c r="F124">
        <v>2599</v>
      </c>
      <c r="G124">
        <f t="shared" si="6"/>
        <v>2599</v>
      </c>
      <c r="H124" t="str">
        <f>_xlfn.XLOOKUP(C124,obszary!A:A,obszary!B:B)</f>
        <v>Phaethontis</v>
      </c>
      <c r="I124" t="str">
        <f>_xlfn.XLOOKUP($A124,laziki!B:B,laziki!C:C)</f>
        <v>Perseverance 7</v>
      </c>
      <c r="J124" t="str">
        <f>_xlfn.XLOOKUP(I124,laziki!C:C,laziki!E:E)</f>
        <v>61.39S, 157.42W</v>
      </c>
      <c r="K124">
        <f>_xlfn.XLOOKUP($A124,laziki!B:B,laziki!D:D)</f>
        <v>2070</v>
      </c>
      <c r="L124">
        <f t="shared" si="7"/>
        <v>2072</v>
      </c>
      <c r="M124" s="4">
        <f t="shared" si="8"/>
        <v>2</v>
      </c>
      <c r="N124" s="4" t="str">
        <f t="shared" si="9"/>
        <v>S</v>
      </c>
      <c r="O124" t="str">
        <f t="shared" si="10"/>
        <v>S</v>
      </c>
    </row>
    <row r="125" spans="1:15" x14ac:dyDescent="0.25">
      <c r="A125">
        <v>90</v>
      </c>
      <c r="B125" s="1">
        <v>63730</v>
      </c>
      <c r="C125" t="s">
        <v>219</v>
      </c>
      <c r="D125" t="s">
        <v>5323</v>
      </c>
      <c r="E125">
        <v>157</v>
      </c>
      <c r="F125">
        <v>7512</v>
      </c>
      <c r="G125">
        <f t="shared" si="6"/>
        <v>0</v>
      </c>
      <c r="H125" t="str">
        <f>_xlfn.XLOOKUP(C125,obszary!A:A,obszary!B:B)</f>
        <v>Phaethontis</v>
      </c>
      <c r="I125" t="str">
        <f>_xlfn.XLOOKUP($A125,laziki!B:B,laziki!C:C)</f>
        <v>Phoenix 23</v>
      </c>
      <c r="J125" t="str">
        <f>_xlfn.XLOOKUP(I125,laziki!C:C,laziki!E:E)</f>
        <v>65.99S, 161.89W</v>
      </c>
      <c r="K125">
        <f>_xlfn.XLOOKUP($A125,laziki!B:B,laziki!D:D)</f>
        <v>2072</v>
      </c>
      <c r="L125">
        <f t="shared" si="7"/>
        <v>2074</v>
      </c>
      <c r="M125" s="4">
        <f t="shared" si="8"/>
        <v>2</v>
      </c>
      <c r="N125" s="4" t="str">
        <f t="shared" si="9"/>
        <v>S</v>
      </c>
      <c r="O125" t="str">
        <f t="shared" si="10"/>
        <v>S</v>
      </c>
    </row>
    <row r="126" spans="1:15" x14ac:dyDescent="0.25">
      <c r="A126">
        <v>10</v>
      </c>
      <c r="B126" s="1">
        <v>56827</v>
      </c>
      <c r="C126" t="s">
        <v>217</v>
      </c>
      <c r="D126" t="s">
        <v>5322</v>
      </c>
      <c r="E126">
        <v>70</v>
      </c>
      <c r="F126">
        <v>15109</v>
      </c>
      <c r="G126">
        <f t="shared" si="6"/>
        <v>15109</v>
      </c>
      <c r="H126" t="str">
        <f>_xlfn.XLOOKUP(C126,obszary!A:A,obszary!B:B)</f>
        <v>Thaumasia</v>
      </c>
      <c r="I126" t="str">
        <f>_xlfn.XLOOKUP($A126,laziki!B:B,laziki!C:C)</f>
        <v>Mariner 15</v>
      </c>
      <c r="J126" t="str">
        <f>_xlfn.XLOOKUP(I126,laziki!C:C,laziki!E:E)</f>
        <v>23.79S, 56.97W</v>
      </c>
      <c r="K126">
        <f>_xlfn.XLOOKUP($A126,laziki!B:B,laziki!D:D)</f>
        <v>2054</v>
      </c>
      <c r="L126">
        <f t="shared" si="7"/>
        <v>2055</v>
      </c>
      <c r="M126" s="4">
        <f t="shared" si="8"/>
        <v>1</v>
      </c>
      <c r="N126" s="4" t="str">
        <f t="shared" si="9"/>
        <v>S</v>
      </c>
      <c r="O126" t="str">
        <f t="shared" si="10"/>
        <v>S</v>
      </c>
    </row>
    <row r="127" spans="1:15" x14ac:dyDescent="0.25">
      <c r="A127">
        <v>100</v>
      </c>
      <c r="B127" s="1">
        <v>63948</v>
      </c>
      <c r="C127" t="s">
        <v>219</v>
      </c>
      <c r="D127" t="s">
        <v>5321</v>
      </c>
      <c r="E127">
        <v>43</v>
      </c>
      <c r="F127">
        <v>2739</v>
      </c>
      <c r="G127">
        <f t="shared" si="6"/>
        <v>2739</v>
      </c>
      <c r="H127" t="str">
        <f>_xlfn.XLOOKUP(C127,obszary!A:A,obszary!B:B)</f>
        <v>Phaethontis</v>
      </c>
      <c r="I127" t="str">
        <f>_xlfn.XLOOKUP($A127,laziki!B:B,laziki!C:C)</f>
        <v>Perseverance 7</v>
      </c>
      <c r="J127" t="str">
        <f>_xlfn.XLOOKUP(I127,laziki!C:C,laziki!E:E)</f>
        <v>61.39S, 157.42W</v>
      </c>
      <c r="K127">
        <f>_xlfn.XLOOKUP($A127,laziki!B:B,laziki!D:D)</f>
        <v>2070</v>
      </c>
      <c r="L127">
        <f t="shared" si="7"/>
        <v>2075</v>
      </c>
      <c r="M127" s="4">
        <f t="shared" si="8"/>
        <v>5</v>
      </c>
      <c r="N127" s="4" t="str">
        <f t="shared" si="9"/>
        <v>S</v>
      </c>
      <c r="O127" t="str">
        <f t="shared" si="10"/>
        <v>S</v>
      </c>
    </row>
    <row r="128" spans="1:15" x14ac:dyDescent="0.25">
      <c r="A128">
        <v>44</v>
      </c>
      <c r="B128" s="1">
        <v>60961</v>
      </c>
      <c r="C128" t="s">
        <v>255</v>
      </c>
      <c r="D128" t="s">
        <v>5320</v>
      </c>
      <c r="E128">
        <v>67</v>
      </c>
      <c r="F128">
        <v>5076</v>
      </c>
      <c r="G128">
        <f t="shared" si="6"/>
        <v>5076</v>
      </c>
      <c r="H128" t="str">
        <f>_xlfn.XLOOKUP(C128,obszary!A:A,obszary!B:B)</f>
        <v>Casius</v>
      </c>
      <c r="I128" t="str">
        <f>_xlfn.XLOOKUP($A128,laziki!B:B,laziki!C:C)</f>
        <v>Spirit 11</v>
      </c>
      <c r="J128" t="str">
        <f>_xlfn.XLOOKUP(I128,laziki!C:C,laziki!E:E)</f>
        <v>64.61N, 131.25E</v>
      </c>
      <c r="K128">
        <f>_xlfn.XLOOKUP($A128,laziki!B:B,laziki!D:D)</f>
        <v>2064</v>
      </c>
      <c r="L128">
        <f t="shared" si="7"/>
        <v>2066</v>
      </c>
      <c r="M128" s="4">
        <f t="shared" si="8"/>
        <v>2</v>
      </c>
      <c r="N128" s="4" t="str">
        <f t="shared" si="9"/>
        <v>N</v>
      </c>
      <c r="O128" t="str">
        <f t="shared" si="10"/>
        <v>N</v>
      </c>
    </row>
    <row r="129" spans="1:15" x14ac:dyDescent="0.25">
      <c r="A129">
        <v>100</v>
      </c>
      <c r="B129" s="1">
        <v>63921</v>
      </c>
      <c r="C129" t="s">
        <v>207</v>
      </c>
      <c r="D129" t="s">
        <v>5319</v>
      </c>
      <c r="E129">
        <v>17</v>
      </c>
      <c r="F129">
        <v>56210</v>
      </c>
      <c r="G129">
        <f t="shared" si="6"/>
        <v>56210</v>
      </c>
      <c r="H129" t="str">
        <f>_xlfn.XLOOKUP(C129,obszary!A:A,obszary!B:B)</f>
        <v>Mare Australe</v>
      </c>
      <c r="I129" t="str">
        <f>_xlfn.XLOOKUP($A129,laziki!B:B,laziki!C:C)</f>
        <v>Perseverance 7</v>
      </c>
      <c r="J129" t="str">
        <f>_xlfn.XLOOKUP(I129,laziki!C:C,laziki!E:E)</f>
        <v>61.39S, 157.42W</v>
      </c>
      <c r="K129">
        <f>_xlfn.XLOOKUP($A129,laziki!B:B,laziki!D:D)</f>
        <v>2070</v>
      </c>
      <c r="L129">
        <f t="shared" si="7"/>
        <v>2075</v>
      </c>
      <c r="M129" s="4">
        <f t="shared" si="8"/>
        <v>5</v>
      </c>
      <c r="N129" s="4" t="str">
        <f t="shared" si="9"/>
        <v>S</v>
      </c>
      <c r="O129" t="str">
        <f t="shared" si="10"/>
        <v>S</v>
      </c>
    </row>
    <row r="130" spans="1:15" x14ac:dyDescent="0.25">
      <c r="A130">
        <v>12</v>
      </c>
      <c r="B130" s="1">
        <v>57190</v>
      </c>
      <c r="C130" t="s">
        <v>233</v>
      </c>
      <c r="D130" t="s">
        <v>5318</v>
      </c>
      <c r="E130">
        <v>231</v>
      </c>
      <c r="F130">
        <v>4235</v>
      </c>
      <c r="G130">
        <f t="shared" si="6"/>
        <v>0</v>
      </c>
      <c r="H130" t="str">
        <f>_xlfn.XLOOKUP(C130,obszary!A:A,obszary!B:B)</f>
        <v>Phoenicis Lacus</v>
      </c>
      <c r="I130" t="str">
        <f>_xlfn.XLOOKUP($A130,laziki!B:B,laziki!C:C)</f>
        <v>Mariner 20</v>
      </c>
      <c r="J130" t="str">
        <f>_xlfn.XLOOKUP(I130,laziki!C:C,laziki!E:E)</f>
        <v>6.41S, 116.10W</v>
      </c>
      <c r="K130">
        <f>_xlfn.XLOOKUP($A130,laziki!B:B,laziki!D:D)</f>
        <v>2055</v>
      </c>
      <c r="L130">
        <f t="shared" si="7"/>
        <v>2056</v>
      </c>
      <c r="M130" s="4">
        <f t="shared" si="8"/>
        <v>1</v>
      </c>
      <c r="N130" s="4" t="str">
        <f t="shared" si="9"/>
        <v>S</v>
      </c>
      <c r="O130" t="str">
        <f t="shared" si="10"/>
        <v>S</v>
      </c>
    </row>
    <row r="131" spans="1:15" x14ac:dyDescent="0.25">
      <c r="A131">
        <v>6</v>
      </c>
      <c r="B131" s="1">
        <v>56333</v>
      </c>
      <c r="C131" t="s">
        <v>265</v>
      </c>
      <c r="D131" t="s">
        <v>5317</v>
      </c>
      <c r="E131">
        <v>524</v>
      </c>
      <c r="F131">
        <v>35789</v>
      </c>
      <c r="G131">
        <f t="shared" ref="G131:G194" si="11">IF($E131 &lt;= 100,F131,0)</f>
        <v>0</v>
      </c>
      <c r="H131" t="str">
        <f>_xlfn.XLOOKUP(C131,obszary!A:A,obszary!B:B)</f>
        <v>Mare Boreum</v>
      </c>
      <c r="I131" t="str">
        <f>_xlfn.XLOOKUP($A131,laziki!B:B,laziki!C:C)</f>
        <v>Mariner 11</v>
      </c>
      <c r="J131" t="str">
        <f>_xlfn.XLOOKUP(I131,laziki!C:C,laziki!E:E)</f>
        <v>77.71N, 148.53E</v>
      </c>
      <c r="K131">
        <f>_xlfn.XLOOKUP($A131,laziki!B:B,laziki!D:D)</f>
        <v>2052</v>
      </c>
      <c r="L131">
        <f t="shared" ref="L131:L194" si="12">YEAR(B131)</f>
        <v>2054</v>
      </c>
      <c r="M131" s="4">
        <f t="shared" ref="M131:M194" si="13">L131-K131</f>
        <v>2</v>
      </c>
      <c r="N131" s="4" t="str">
        <f t="shared" ref="N131:N194" si="14">IF(NOT(ISERROR(SEARCH("S",D131))),"S","N")</f>
        <v>N</v>
      </c>
      <c r="O131" t="str">
        <f t="shared" si="10"/>
        <v>N</v>
      </c>
    </row>
    <row r="132" spans="1:15" x14ac:dyDescent="0.25">
      <c r="A132">
        <v>96</v>
      </c>
      <c r="B132" s="1">
        <v>61639</v>
      </c>
      <c r="C132" t="s">
        <v>265</v>
      </c>
      <c r="D132" t="s">
        <v>5316</v>
      </c>
      <c r="E132">
        <v>70</v>
      </c>
      <c r="F132">
        <v>2054</v>
      </c>
      <c r="G132">
        <f t="shared" si="11"/>
        <v>2054</v>
      </c>
      <c r="H132" t="str">
        <f>_xlfn.XLOOKUP(C132,obszary!A:A,obszary!B:B)</f>
        <v>Mare Boreum</v>
      </c>
      <c r="I132" t="str">
        <f>_xlfn.XLOOKUP($A132,laziki!B:B,laziki!C:C)</f>
        <v>Dawn 9</v>
      </c>
      <c r="J132" t="str">
        <f>_xlfn.XLOOKUP(I132,laziki!C:C,laziki!E:E)</f>
        <v>77.71N, 179.82E</v>
      </c>
      <c r="K132">
        <f>_xlfn.XLOOKUP($A132,laziki!B:B,laziki!D:D)</f>
        <v>2067</v>
      </c>
      <c r="L132">
        <f t="shared" si="12"/>
        <v>2068</v>
      </c>
      <c r="M132" s="4">
        <f t="shared" si="13"/>
        <v>1</v>
      </c>
      <c r="N132" s="4" t="str">
        <f t="shared" si="14"/>
        <v>N</v>
      </c>
      <c r="O132" t="str">
        <f t="shared" si="10"/>
        <v>N</v>
      </c>
    </row>
    <row r="133" spans="1:15" x14ac:dyDescent="0.25">
      <c r="A133">
        <v>94</v>
      </c>
      <c r="B133" s="1">
        <v>61675</v>
      </c>
      <c r="C133" t="s">
        <v>209</v>
      </c>
      <c r="D133" t="s">
        <v>5315</v>
      </c>
      <c r="E133">
        <v>137</v>
      </c>
      <c r="F133">
        <v>9670</v>
      </c>
      <c r="G133">
        <f t="shared" si="11"/>
        <v>0</v>
      </c>
      <c r="H133" t="str">
        <f>_xlfn.XLOOKUP(C133,obszary!A:A,obszary!B:B)</f>
        <v>Eridania</v>
      </c>
      <c r="I133" t="str">
        <f>_xlfn.XLOOKUP($A133,laziki!B:B,laziki!C:C)</f>
        <v>Dawn 4</v>
      </c>
      <c r="J133" t="str">
        <f>_xlfn.XLOOKUP(I133,laziki!C:C,laziki!E:E)</f>
        <v>46.81S, 143.88E</v>
      </c>
      <c r="K133">
        <f>_xlfn.XLOOKUP($A133,laziki!B:B,laziki!D:D)</f>
        <v>2066</v>
      </c>
      <c r="L133">
        <f t="shared" si="12"/>
        <v>2068</v>
      </c>
      <c r="M133" s="4">
        <f t="shared" si="13"/>
        <v>2</v>
      </c>
      <c r="N133" s="4" t="str">
        <f t="shared" si="14"/>
        <v>S</v>
      </c>
      <c r="O133" t="str">
        <f t="shared" si="10"/>
        <v>S</v>
      </c>
    </row>
    <row r="134" spans="1:15" x14ac:dyDescent="0.25">
      <c r="A134">
        <v>67</v>
      </c>
      <c r="B134" s="1">
        <v>61734</v>
      </c>
      <c r="C134" t="s">
        <v>215</v>
      </c>
      <c r="D134" t="s">
        <v>5314</v>
      </c>
      <c r="E134">
        <v>221</v>
      </c>
      <c r="F134">
        <v>8519</v>
      </c>
      <c r="G134">
        <f t="shared" si="11"/>
        <v>0</v>
      </c>
      <c r="H134" t="str">
        <f>_xlfn.XLOOKUP(C134,obszary!A:A,obszary!B:B)</f>
        <v>Argyre</v>
      </c>
      <c r="I134" t="str">
        <f>_xlfn.XLOOKUP($A134,laziki!B:B,laziki!C:C)</f>
        <v>Rosetta 10</v>
      </c>
      <c r="J134" t="str">
        <f>_xlfn.XLOOKUP(I134,laziki!C:C,laziki!E:E)</f>
        <v>29.82S, 66.01W</v>
      </c>
      <c r="K134">
        <f>_xlfn.XLOOKUP($A134,laziki!B:B,laziki!D:D)</f>
        <v>2068</v>
      </c>
      <c r="L134">
        <f t="shared" si="12"/>
        <v>2069</v>
      </c>
      <c r="M134" s="4">
        <f t="shared" si="13"/>
        <v>1</v>
      </c>
      <c r="N134" s="4" t="str">
        <f t="shared" si="14"/>
        <v>S</v>
      </c>
      <c r="O134" t="str">
        <f t="shared" ref="O134:O197" si="15">IF(NOT(ISERROR(SEARCH("S",J134))),"S","N")</f>
        <v>S</v>
      </c>
    </row>
    <row r="135" spans="1:15" x14ac:dyDescent="0.25">
      <c r="A135">
        <v>23</v>
      </c>
      <c r="B135" s="1">
        <v>57621</v>
      </c>
      <c r="C135" t="s">
        <v>219</v>
      </c>
      <c r="D135" t="s">
        <v>5313</v>
      </c>
      <c r="E135">
        <v>63</v>
      </c>
      <c r="F135">
        <v>2054</v>
      </c>
      <c r="G135">
        <f t="shared" si="11"/>
        <v>2054</v>
      </c>
      <c r="H135" t="str">
        <f>_xlfn.XLOOKUP(C135,obszary!A:A,obszary!B:B)</f>
        <v>Phaethontis</v>
      </c>
      <c r="I135" t="str">
        <f>_xlfn.XLOOKUP($A135,laziki!B:B,laziki!C:C)</f>
        <v>Phobos 2</v>
      </c>
      <c r="J135" t="str">
        <f>_xlfn.XLOOKUP(I135,laziki!C:C,laziki!E:E)</f>
        <v>23.80S, 156.02W</v>
      </c>
      <c r="K135">
        <f>_xlfn.XLOOKUP($A135,laziki!B:B,laziki!D:D)</f>
        <v>2053</v>
      </c>
      <c r="L135">
        <f t="shared" si="12"/>
        <v>2057</v>
      </c>
      <c r="M135" s="4">
        <f t="shared" si="13"/>
        <v>4</v>
      </c>
      <c r="N135" s="4" t="str">
        <f t="shared" si="14"/>
        <v>S</v>
      </c>
      <c r="O135" t="str">
        <f t="shared" si="15"/>
        <v>S</v>
      </c>
    </row>
    <row r="136" spans="1:15" x14ac:dyDescent="0.25">
      <c r="A136">
        <v>28</v>
      </c>
      <c r="B136" s="1">
        <v>58512</v>
      </c>
      <c r="C136" t="s">
        <v>217</v>
      </c>
      <c r="D136" t="s">
        <v>5312</v>
      </c>
      <c r="E136">
        <v>37</v>
      </c>
      <c r="F136">
        <v>26004</v>
      </c>
      <c r="G136">
        <f t="shared" si="11"/>
        <v>26004</v>
      </c>
      <c r="H136" t="str">
        <f>_xlfn.XLOOKUP(C136,obszary!A:A,obszary!B:B)</f>
        <v>Thaumasia</v>
      </c>
      <c r="I136" t="str">
        <f>_xlfn.XLOOKUP($A136,laziki!B:B,laziki!C:C)</f>
        <v>Deimos 3</v>
      </c>
      <c r="J136" t="str">
        <f>_xlfn.XLOOKUP(I136,laziki!C:C,laziki!E:E)</f>
        <v>63.27S, 66.46W</v>
      </c>
      <c r="K136">
        <f>_xlfn.XLOOKUP($A136,laziki!B:B,laziki!D:D)</f>
        <v>2058</v>
      </c>
      <c r="L136">
        <f t="shared" si="12"/>
        <v>2060</v>
      </c>
      <c r="M136" s="4">
        <f t="shared" si="13"/>
        <v>2</v>
      </c>
      <c r="N136" s="4" t="str">
        <f t="shared" si="14"/>
        <v>S</v>
      </c>
      <c r="O136" t="str">
        <f t="shared" si="15"/>
        <v>S</v>
      </c>
    </row>
    <row r="137" spans="1:15" x14ac:dyDescent="0.25">
      <c r="A137">
        <v>3</v>
      </c>
      <c r="B137" s="1">
        <v>55670</v>
      </c>
      <c r="C137" t="s">
        <v>219</v>
      </c>
      <c r="D137" t="s">
        <v>5311</v>
      </c>
      <c r="E137">
        <v>88</v>
      </c>
      <c r="F137">
        <v>1010</v>
      </c>
      <c r="G137">
        <f t="shared" si="11"/>
        <v>1010</v>
      </c>
      <c r="H137" t="str">
        <f>_xlfn.XLOOKUP(C137,obszary!A:A,obszary!B:B)</f>
        <v>Phaethontis</v>
      </c>
      <c r="I137" t="str">
        <f>_xlfn.XLOOKUP($A137,laziki!B:B,laziki!C:C)</f>
        <v>Mariner 7</v>
      </c>
      <c r="J137" t="str">
        <f>_xlfn.XLOOKUP(I137,laziki!C:C,laziki!E:E)</f>
        <v>44.90S, 130.80W</v>
      </c>
      <c r="K137">
        <f>_xlfn.XLOOKUP($A137,laziki!B:B,laziki!D:D)</f>
        <v>2050</v>
      </c>
      <c r="L137">
        <f t="shared" si="12"/>
        <v>2052</v>
      </c>
      <c r="M137" s="4">
        <f t="shared" si="13"/>
        <v>2</v>
      </c>
      <c r="N137" s="4" t="str">
        <f t="shared" si="14"/>
        <v>S</v>
      </c>
      <c r="O137" t="str">
        <f t="shared" si="15"/>
        <v>S</v>
      </c>
    </row>
    <row r="138" spans="1:15" x14ac:dyDescent="0.25">
      <c r="A138">
        <v>98</v>
      </c>
      <c r="B138" s="1">
        <v>63156</v>
      </c>
      <c r="C138" t="s">
        <v>223</v>
      </c>
      <c r="D138" t="s">
        <v>5310</v>
      </c>
      <c r="E138">
        <v>36</v>
      </c>
      <c r="F138">
        <v>4731</v>
      </c>
      <c r="G138">
        <f t="shared" si="11"/>
        <v>4731</v>
      </c>
      <c r="H138" t="str">
        <f>_xlfn.XLOOKUP(C138,obszary!A:A,obszary!B:B)</f>
        <v>Mare Tyrrhenum</v>
      </c>
      <c r="I138" t="str">
        <f>_xlfn.XLOOKUP($A138,laziki!B:B,laziki!C:C)</f>
        <v>Perseverance 5</v>
      </c>
      <c r="J138" t="str">
        <f>_xlfn.XLOOKUP(I138,laziki!C:C,laziki!E:E)</f>
        <v>48.97S, 86.32E</v>
      </c>
      <c r="K138">
        <f>_xlfn.XLOOKUP($A138,laziki!B:B,laziki!D:D)</f>
        <v>2070</v>
      </c>
      <c r="L138">
        <f t="shared" si="12"/>
        <v>2072</v>
      </c>
      <c r="M138" s="4">
        <f t="shared" si="13"/>
        <v>2</v>
      </c>
      <c r="N138" s="4" t="str">
        <f t="shared" si="14"/>
        <v>S</v>
      </c>
      <c r="O138" t="str">
        <f t="shared" si="15"/>
        <v>S</v>
      </c>
    </row>
    <row r="139" spans="1:15" x14ac:dyDescent="0.25">
      <c r="A139">
        <v>10</v>
      </c>
      <c r="B139" s="1">
        <v>58043</v>
      </c>
      <c r="C139" t="s">
        <v>229</v>
      </c>
      <c r="D139" t="s">
        <v>5309</v>
      </c>
      <c r="E139">
        <v>39</v>
      </c>
      <c r="F139">
        <v>7279</v>
      </c>
      <c r="G139">
        <f t="shared" si="11"/>
        <v>7279</v>
      </c>
      <c r="H139" t="str">
        <f>_xlfn.XLOOKUP(C139,obszary!A:A,obszary!B:B)</f>
        <v>Margaritifer Sinus</v>
      </c>
      <c r="I139" t="str">
        <f>_xlfn.XLOOKUP($A139,laziki!B:B,laziki!C:C)</f>
        <v>Mariner 15</v>
      </c>
      <c r="J139" t="str">
        <f>_xlfn.XLOOKUP(I139,laziki!C:C,laziki!E:E)</f>
        <v>23.79S, 56.97W</v>
      </c>
      <c r="K139">
        <f>_xlfn.XLOOKUP($A139,laziki!B:B,laziki!D:D)</f>
        <v>2054</v>
      </c>
      <c r="L139">
        <f t="shared" si="12"/>
        <v>2058</v>
      </c>
      <c r="M139" s="4">
        <f t="shared" si="13"/>
        <v>4</v>
      </c>
      <c r="N139" s="4" t="str">
        <f t="shared" si="14"/>
        <v>S</v>
      </c>
      <c r="O139" t="str">
        <f t="shared" si="15"/>
        <v>S</v>
      </c>
    </row>
    <row r="140" spans="1:15" x14ac:dyDescent="0.25">
      <c r="A140">
        <v>12</v>
      </c>
      <c r="B140" s="1">
        <v>57779</v>
      </c>
      <c r="C140" t="s">
        <v>249</v>
      </c>
      <c r="D140" t="s">
        <v>5308</v>
      </c>
      <c r="E140">
        <v>163</v>
      </c>
      <c r="F140">
        <v>1656</v>
      </c>
      <c r="G140">
        <f t="shared" si="11"/>
        <v>0</v>
      </c>
      <c r="H140" t="str">
        <f>_xlfn.XLOOKUP(C140,obszary!A:A,obszary!B:B)</f>
        <v>Tharsis</v>
      </c>
      <c r="I140" t="str">
        <f>_xlfn.XLOOKUP($A140,laziki!B:B,laziki!C:C)</f>
        <v>Mariner 20</v>
      </c>
      <c r="J140" t="str">
        <f>_xlfn.XLOOKUP(I140,laziki!C:C,laziki!E:E)</f>
        <v>6.41S, 116.10W</v>
      </c>
      <c r="K140">
        <f>_xlfn.XLOOKUP($A140,laziki!B:B,laziki!D:D)</f>
        <v>2055</v>
      </c>
      <c r="L140">
        <f t="shared" si="12"/>
        <v>2058</v>
      </c>
      <c r="M140" s="4">
        <f t="shared" si="13"/>
        <v>3</v>
      </c>
      <c r="N140" s="4" t="str">
        <f t="shared" si="14"/>
        <v>N</v>
      </c>
      <c r="O140" t="str">
        <f t="shared" si="15"/>
        <v>S</v>
      </c>
    </row>
    <row r="141" spans="1:15" x14ac:dyDescent="0.25">
      <c r="A141">
        <v>23</v>
      </c>
      <c r="B141" s="1">
        <v>56751</v>
      </c>
      <c r="C141" t="s">
        <v>235</v>
      </c>
      <c r="D141" t="s">
        <v>5307</v>
      </c>
      <c r="E141">
        <v>113</v>
      </c>
      <c r="F141">
        <v>6006</v>
      </c>
      <c r="G141">
        <f t="shared" si="11"/>
        <v>0</v>
      </c>
      <c r="H141" t="str">
        <f>_xlfn.XLOOKUP(C141,obszary!A:A,obszary!B:B)</f>
        <v>Memnonia</v>
      </c>
      <c r="I141" t="str">
        <f>_xlfn.XLOOKUP($A141,laziki!B:B,laziki!C:C)</f>
        <v>Phobos 2</v>
      </c>
      <c r="J141" t="str">
        <f>_xlfn.XLOOKUP(I141,laziki!C:C,laziki!E:E)</f>
        <v>23.80S, 156.02W</v>
      </c>
      <c r="K141">
        <f>_xlfn.XLOOKUP($A141,laziki!B:B,laziki!D:D)</f>
        <v>2053</v>
      </c>
      <c r="L141">
        <f t="shared" si="12"/>
        <v>2055</v>
      </c>
      <c r="M141" s="4">
        <f t="shared" si="13"/>
        <v>2</v>
      </c>
      <c r="N141" s="4" t="str">
        <f t="shared" si="14"/>
        <v>S</v>
      </c>
      <c r="O141" t="str">
        <f t="shared" si="15"/>
        <v>S</v>
      </c>
    </row>
    <row r="142" spans="1:15" x14ac:dyDescent="0.25">
      <c r="A142">
        <v>26</v>
      </c>
      <c r="B142" s="1">
        <v>57211</v>
      </c>
      <c r="C142" t="s">
        <v>225</v>
      </c>
      <c r="D142" t="s">
        <v>5306</v>
      </c>
      <c r="E142">
        <v>175</v>
      </c>
      <c r="F142">
        <v>4902</v>
      </c>
      <c r="G142">
        <f t="shared" si="11"/>
        <v>0</v>
      </c>
      <c r="H142" t="str">
        <f>_xlfn.XLOOKUP(C142,obszary!A:A,obszary!B:B)</f>
        <v>Iapygia</v>
      </c>
      <c r="I142" t="str">
        <f>_xlfn.XLOOKUP($A142,laziki!B:B,laziki!C:C)</f>
        <v>Phobos 5</v>
      </c>
      <c r="J142" t="str">
        <f>_xlfn.XLOOKUP(I142,laziki!C:C,laziki!E:E)</f>
        <v>48.99S, 67.17E</v>
      </c>
      <c r="K142">
        <f>_xlfn.XLOOKUP($A142,laziki!B:B,laziki!D:D)</f>
        <v>2054</v>
      </c>
      <c r="L142">
        <f t="shared" si="12"/>
        <v>2056</v>
      </c>
      <c r="M142" s="4">
        <f t="shared" si="13"/>
        <v>2</v>
      </c>
      <c r="N142" s="4" t="str">
        <f t="shared" si="14"/>
        <v>S</v>
      </c>
      <c r="O142" t="str">
        <f t="shared" si="15"/>
        <v>S</v>
      </c>
    </row>
    <row r="143" spans="1:15" x14ac:dyDescent="0.25">
      <c r="A143">
        <v>37</v>
      </c>
      <c r="B143" s="1">
        <v>59563</v>
      </c>
      <c r="C143" t="s">
        <v>239</v>
      </c>
      <c r="D143" t="s">
        <v>5305</v>
      </c>
      <c r="E143">
        <v>117</v>
      </c>
      <c r="F143">
        <v>5812</v>
      </c>
      <c r="G143">
        <f t="shared" si="11"/>
        <v>0</v>
      </c>
      <c r="H143" t="str">
        <f>_xlfn.XLOOKUP(C143,obszary!A:A,obszary!B:B)</f>
        <v>Amenthes</v>
      </c>
      <c r="I143" t="str">
        <f>_xlfn.XLOOKUP($A143,laziki!B:B,laziki!C:C)</f>
        <v>Pathfinder 5</v>
      </c>
      <c r="J143" t="str">
        <f>_xlfn.XLOOKUP(I143,laziki!C:C,laziki!E:E)</f>
        <v>10.83N, 133.81E</v>
      </c>
      <c r="K143">
        <f>_xlfn.XLOOKUP($A143,laziki!B:B,laziki!D:D)</f>
        <v>2061</v>
      </c>
      <c r="L143">
        <f t="shared" si="12"/>
        <v>2063</v>
      </c>
      <c r="M143" s="4">
        <f t="shared" si="13"/>
        <v>2</v>
      </c>
      <c r="N143" s="4" t="str">
        <f t="shared" si="14"/>
        <v>N</v>
      </c>
      <c r="O143" t="str">
        <f t="shared" si="15"/>
        <v>N</v>
      </c>
    </row>
    <row r="144" spans="1:15" x14ac:dyDescent="0.25">
      <c r="A144">
        <v>37</v>
      </c>
      <c r="B144" s="1">
        <v>59984</v>
      </c>
      <c r="C144" t="s">
        <v>237</v>
      </c>
      <c r="D144" t="s">
        <v>5304</v>
      </c>
      <c r="E144">
        <v>54</v>
      </c>
      <c r="F144">
        <v>9670</v>
      </c>
      <c r="G144">
        <f t="shared" si="11"/>
        <v>9670</v>
      </c>
      <c r="H144" t="str">
        <f>_xlfn.XLOOKUP(C144,obszary!A:A,obszary!B:B)</f>
        <v>Elysium</v>
      </c>
      <c r="I144" t="str">
        <f>_xlfn.XLOOKUP($A144,laziki!B:B,laziki!C:C)</f>
        <v>Pathfinder 5</v>
      </c>
      <c r="J144" t="str">
        <f>_xlfn.XLOOKUP(I144,laziki!C:C,laziki!E:E)</f>
        <v>10.83N, 133.81E</v>
      </c>
      <c r="K144">
        <f>_xlfn.XLOOKUP($A144,laziki!B:B,laziki!D:D)</f>
        <v>2061</v>
      </c>
      <c r="L144">
        <f t="shared" si="12"/>
        <v>2064</v>
      </c>
      <c r="M144" s="4">
        <f t="shared" si="13"/>
        <v>3</v>
      </c>
      <c r="N144" s="4" t="str">
        <f t="shared" si="14"/>
        <v>N</v>
      </c>
      <c r="O144" t="str">
        <f t="shared" si="15"/>
        <v>N</v>
      </c>
    </row>
    <row r="145" spans="1:15" x14ac:dyDescent="0.25">
      <c r="A145">
        <v>2</v>
      </c>
      <c r="B145" s="1">
        <v>57048</v>
      </c>
      <c r="C145" t="s">
        <v>253</v>
      </c>
      <c r="D145" t="s">
        <v>5303</v>
      </c>
      <c r="E145">
        <v>39</v>
      </c>
      <c r="F145">
        <v>8000</v>
      </c>
      <c r="G145">
        <f t="shared" si="11"/>
        <v>8000</v>
      </c>
      <c r="H145" t="str">
        <f>_xlfn.XLOOKUP(C145,obszary!A:A,obszary!B:B)</f>
        <v>Cebrenia</v>
      </c>
      <c r="I145" t="str">
        <f>_xlfn.XLOOKUP($A145,laziki!B:B,laziki!C:C)</f>
        <v>Mariner 6</v>
      </c>
      <c r="J145" t="str">
        <f>_xlfn.XLOOKUP(I145,laziki!C:C,laziki!E:E)</f>
        <v>11.90N, 119.49E</v>
      </c>
      <c r="K145">
        <f>_xlfn.XLOOKUP($A145,laziki!B:B,laziki!D:D)</f>
        <v>2050</v>
      </c>
      <c r="L145">
        <f t="shared" si="12"/>
        <v>2056</v>
      </c>
      <c r="M145" s="4">
        <f t="shared" si="13"/>
        <v>6</v>
      </c>
      <c r="N145" s="4" t="str">
        <f t="shared" si="14"/>
        <v>N</v>
      </c>
      <c r="O145" t="str">
        <f t="shared" si="15"/>
        <v>N</v>
      </c>
    </row>
    <row r="146" spans="1:15" x14ac:dyDescent="0.25">
      <c r="A146">
        <v>37</v>
      </c>
      <c r="B146" s="1">
        <v>60056</v>
      </c>
      <c r="C146" t="s">
        <v>221</v>
      </c>
      <c r="D146" t="s">
        <v>5302</v>
      </c>
      <c r="E146">
        <v>133</v>
      </c>
      <c r="F146">
        <v>2599</v>
      </c>
      <c r="G146">
        <f t="shared" si="11"/>
        <v>0</v>
      </c>
      <c r="H146" t="str">
        <f>_xlfn.XLOOKUP(C146,obszary!A:A,obszary!B:B)</f>
        <v>Aeolis</v>
      </c>
      <c r="I146" t="str">
        <f>_xlfn.XLOOKUP($A146,laziki!B:B,laziki!C:C)</f>
        <v>Pathfinder 5</v>
      </c>
      <c r="J146" t="str">
        <f>_xlfn.XLOOKUP(I146,laziki!C:C,laziki!E:E)</f>
        <v>10.83N, 133.81E</v>
      </c>
      <c r="K146">
        <f>_xlfn.XLOOKUP($A146,laziki!B:B,laziki!D:D)</f>
        <v>2061</v>
      </c>
      <c r="L146">
        <f t="shared" si="12"/>
        <v>2064</v>
      </c>
      <c r="M146" s="4">
        <f t="shared" si="13"/>
        <v>3</v>
      </c>
      <c r="N146" s="4" t="str">
        <f t="shared" si="14"/>
        <v>S</v>
      </c>
      <c r="O146" t="str">
        <f t="shared" si="15"/>
        <v>N</v>
      </c>
    </row>
    <row r="147" spans="1:15" x14ac:dyDescent="0.25">
      <c r="A147">
        <v>38</v>
      </c>
      <c r="B147" s="1">
        <v>60632</v>
      </c>
      <c r="C147" t="s">
        <v>265</v>
      </c>
      <c r="D147" t="s">
        <v>5301</v>
      </c>
      <c r="E147">
        <v>52</v>
      </c>
      <c r="F147">
        <v>629</v>
      </c>
      <c r="G147">
        <f t="shared" si="11"/>
        <v>629</v>
      </c>
      <c r="H147" t="str">
        <f>_xlfn.XLOOKUP(C147,obszary!A:A,obszary!B:B)</f>
        <v>Mare Boreum</v>
      </c>
      <c r="I147" t="str">
        <f>_xlfn.XLOOKUP($A147,laziki!B:B,laziki!C:C)</f>
        <v>Pathfinder 7</v>
      </c>
      <c r="J147" t="str">
        <f>_xlfn.XLOOKUP(I147,laziki!C:C,laziki!E:E)</f>
        <v>79.27N, 111.64W</v>
      </c>
      <c r="K147">
        <f>_xlfn.XLOOKUP($A147,laziki!B:B,laziki!D:D)</f>
        <v>2062</v>
      </c>
      <c r="L147">
        <f t="shared" si="12"/>
        <v>2065</v>
      </c>
      <c r="M147" s="4">
        <f t="shared" si="13"/>
        <v>3</v>
      </c>
      <c r="N147" s="4" t="str">
        <f t="shared" si="14"/>
        <v>N</v>
      </c>
      <c r="O147" t="str">
        <f t="shared" si="15"/>
        <v>N</v>
      </c>
    </row>
    <row r="148" spans="1:15" x14ac:dyDescent="0.25">
      <c r="A148">
        <v>32</v>
      </c>
      <c r="B148" s="1">
        <v>58904</v>
      </c>
      <c r="C148" t="s">
        <v>217</v>
      </c>
      <c r="D148" t="s">
        <v>5300</v>
      </c>
      <c r="E148">
        <v>169</v>
      </c>
      <c r="F148">
        <v>7052</v>
      </c>
      <c r="G148">
        <f t="shared" si="11"/>
        <v>0</v>
      </c>
      <c r="H148" t="str">
        <f>_xlfn.XLOOKUP(C148,obszary!A:A,obszary!B:B)</f>
        <v>Thaumasia</v>
      </c>
      <c r="I148" t="str">
        <f>_xlfn.XLOOKUP($A148,laziki!B:B,laziki!C:C)</f>
        <v>Deimos 11</v>
      </c>
      <c r="J148" t="str">
        <f>_xlfn.XLOOKUP(I148,laziki!C:C,laziki!E:E)</f>
        <v>39.82S, 96.42W</v>
      </c>
      <c r="K148">
        <f>_xlfn.XLOOKUP($A148,laziki!B:B,laziki!D:D)</f>
        <v>2059</v>
      </c>
      <c r="L148">
        <f t="shared" si="12"/>
        <v>2061</v>
      </c>
      <c r="M148" s="4">
        <f t="shared" si="13"/>
        <v>2</v>
      </c>
      <c r="N148" s="4" t="str">
        <f t="shared" si="14"/>
        <v>S</v>
      </c>
      <c r="O148" t="str">
        <f t="shared" si="15"/>
        <v>S</v>
      </c>
    </row>
    <row r="149" spans="1:15" x14ac:dyDescent="0.25">
      <c r="A149">
        <v>85</v>
      </c>
      <c r="B149" s="1">
        <v>63623</v>
      </c>
      <c r="C149" t="s">
        <v>223</v>
      </c>
      <c r="D149" t="s">
        <v>5299</v>
      </c>
      <c r="E149">
        <v>63</v>
      </c>
      <c r="F149">
        <v>5436</v>
      </c>
      <c r="G149">
        <f t="shared" si="11"/>
        <v>5436</v>
      </c>
      <c r="H149" t="str">
        <f>_xlfn.XLOOKUP(C149,obszary!A:A,obszary!B:B)</f>
        <v>Mare Tyrrhenum</v>
      </c>
      <c r="I149" t="str">
        <f>_xlfn.XLOOKUP($A149,laziki!B:B,laziki!C:C)</f>
        <v>Phoenix 13</v>
      </c>
      <c r="J149" t="str">
        <f>_xlfn.XLOOKUP(I149,laziki!C:C,laziki!E:E)</f>
        <v>6.43S, 95.96E</v>
      </c>
      <c r="K149">
        <f>_xlfn.XLOOKUP($A149,laziki!B:B,laziki!D:D)</f>
        <v>2070</v>
      </c>
      <c r="L149">
        <f t="shared" si="12"/>
        <v>2074</v>
      </c>
      <c r="M149" s="4">
        <f t="shared" si="13"/>
        <v>4</v>
      </c>
      <c r="N149" s="4" t="str">
        <f t="shared" si="14"/>
        <v>S</v>
      </c>
      <c r="O149" t="str">
        <f t="shared" si="15"/>
        <v>S</v>
      </c>
    </row>
    <row r="150" spans="1:15" x14ac:dyDescent="0.25">
      <c r="A150">
        <v>89</v>
      </c>
      <c r="B150" s="1">
        <v>64766</v>
      </c>
      <c r="C150" t="s">
        <v>207</v>
      </c>
      <c r="D150" t="s">
        <v>5298</v>
      </c>
      <c r="E150">
        <v>65</v>
      </c>
      <c r="F150">
        <v>45837</v>
      </c>
      <c r="G150">
        <f t="shared" si="11"/>
        <v>45837</v>
      </c>
      <c r="H150" t="str">
        <f>_xlfn.XLOOKUP(C150,obszary!A:A,obszary!B:B)</f>
        <v>Mare Australe</v>
      </c>
      <c r="I150" t="str">
        <f>_xlfn.XLOOKUP($A150,laziki!B:B,laziki!C:C)</f>
        <v>Phoenix 22</v>
      </c>
      <c r="J150" t="str">
        <f>_xlfn.XLOOKUP(I150,laziki!C:C,laziki!E:E)</f>
        <v>65.07S, 96.09W</v>
      </c>
      <c r="K150">
        <f>_xlfn.XLOOKUP($A150,laziki!B:B,laziki!D:D)</f>
        <v>2072</v>
      </c>
      <c r="L150">
        <f t="shared" si="12"/>
        <v>2077</v>
      </c>
      <c r="M150" s="4">
        <f t="shared" si="13"/>
        <v>5</v>
      </c>
      <c r="N150" s="4" t="str">
        <f t="shared" si="14"/>
        <v>S</v>
      </c>
      <c r="O150" t="str">
        <f t="shared" si="15"/>
        <v>S</v>
      </c>
    </row>
    <row r="151" spans="1:15" x14ac:dyDescent="0.25">
      <c r="A151">
        <v>4</v>
      </c>
      <c r="B151" s="1">
        <v>57551</v>
      </c>
      <c r="C151" t="s">
        <v>215</v>
      </c>
      <c r="D151" t="s">
        <v>5297</v>
      </c>
      <c r="E151">
        <v>100</v>
      </c>
      <c r="F151">
        <v>11011</v>
      </c>
      <c r="G151">
        <f t="shared" si="11"/>
        <v>11011</v>
      </c>
      <c r="H151" t="str">
        <f>_xlfn.XLOOKUP(C151,obszary!A:A,obszary!B:B)</f>
        <v>Argyre</v>
      </c>
      <c r="I151" t="str">
        <f>_xlfn.XLOOKUP($A151,laziki!B:B,laziki!C:C)</f>
        <v>Mariner 9</v>
      </c>
      <c r="J151" t="str">
        <f>_xlfn.XLOOKUP(I151,laziki!C:C,laziki!E:E)</f>
        <v>43.20S, 21.89W</v>
      </c>
      <c r="K151">
        <f>_xlfn.XLOOKUP($A151,laziki!B:B,laziki!D:D)</f>
        <v>2051</v>
      </c>
      <c r="L151">
        <f t="shared" si="12"/>
        <v>2057</v>
      </c>
      <c r="M151" s="4">
        <f t="shared" si="13"/>
        <v>6</v>
      </c>
      <c r="N151" s="4" t="str">
        <f t="shared" si="14"/>
        <v>S</v>
      </c>
      <c r="O151" t="str">
        <f t="shared" si="15"/>
        <v>S</v>
      </c>
    </row>
    <row r="152" spans="1:15" x14ac:dyDescent="0.25">
      <c r="A152">
        <v>32</v>
      </c>
      <c r="B152" s="1">
        <v>58867</v>
      </c>
      <c r="C152" t="s">
        <v>217</v>
      </c>
      <c r="D152" t="s">
        <v>5296</v>
      </c>
      <c r="E152">
        <v>106</v>
      </c>
      <c r="F152">
        <v>2054</v>
      </c>
      <c r="G152">
        <f t="shared" si="11"/>
        <v>0</v>
      </c>
      <c r="H152" t="str">
        <f>_xlfn.XLOOKUP(C152,obszary!A:A,obszary!B:B)</f>
        <v>Thaumasia</v>
      </c>
      <c r="I152" t="str">
        <f>_xlfn.XLOOKUP($A152,laziki!B:B,laziki!C:C)</f>
        <v>Deimos 11</v>
      </c>
      <c r="J152" t="str">
        <f>_xlfn.XLOOKUP(I152,laziki!C:C,laziki!E:E)</f>
        <v>39.82S, 96.42W</v>
      </c>
      <c r="K152">
        <f>_xlfn.XLOOKUP($A152,laziki!B:B,laziki!D:D)</f>
        <v>2059</v>
      </c>
      <c r="L152">
        <f t="shared" si="12"/>
        <v>2061</v>
      </c>
      <c r="M152" s="4">
        <f t="shared" si="13"/>
        <v>2</v>
      </c>
      <c r="N152" s="4" t="str">
        <f t="shared" si="14"/>
        <v>S</v>
      </c>
      <c r="O152" t="str">
        <f t="shared" si="15"/>
        <v>S</v>
      </c>
    </row>
    <row r="153" spans="1:15" x14ac:dyDescent="0.25">
      <c r="A153">
        <v>90</v>
      </c>
      <c r="B153" s="1">
        <v>63893</v>
      </c>
      <c r="C153" t="s">
        <v>207</v>
      </c>
      <c r="D153" t="s">
        <v>5295</v>
      </c>
      <c r="E153">
        <v>7</v>
      </c>
      <c r="F153">
        <v>50510</v>
      </c>
      <c r="G153">
        <f t="shared" si="11"/>
        <v>50510</v>
      </c>
      <c r="H153" t="str">
        <f>_xlfn.XLOOKUP(C153,obszary!A:A,obszary!B:B)</f>
        <v>Mare Australe</v>
      </c>
      <c r="I153" t="str">
        <f>_xlfn.XLOOKUP($A153,laziki!B:B,laziki!C:C)</f>
        <v>Phoenix 23</v>
      </c>
      <c r="J153" t="str">
        <f>_xlfn.XLOOKUP(I153,laziki!C:C,laziki!E:E)</f>
        <v>65.99S, 161.89W</v>
      </c>
      <c r="K153">
        <f>_xlfn.XLOOKUP($A153,laziki!B:B,laziki!D:D)</f>
        <v>2072</v>
      </c>
      <c r="L153">
        <f t="shared" si="12"/>
        <v>2074</v>
      </c>
      <c r="M153" s="4">
        <f t="shared" si="13"/>
        <v>2</v>
      </c>
      <c r="N153" s="4" t="str">
        <f t="shared" si="14"/>
        <v>S</v>
      </c>
      <c r="O153" t="str">
        <f t="shared" si="15"/>
        <v>S</v>
      </c>
    </row>
    <row r="154" spans="1:15" x14ac:dyDescent="0.25">
      <c r="A154">
        <v>31</v>
      </c>
      <c r="B154" s="1">
        <v>59373</v>
      </c>
      <c r="C154" t="s">
        <v>261</v>
      </c>
      <c r="D154" t="s">
        <v>5294</v>
      </c>
      <c r="E154">
        <v>36</v>
      </c>
      <c r="F154">
        <v>22220</v>
      </c>
      <c r="G154">
        <f t="shared" si="11"/>
        <v>22220</v>
      </c>
      <c r="H154" t="str">
        <f>_xlfn.XLOOKUP(C154,obszary!A:A,obszary!B:B)</f>
        <v>Arcadia</v>
      </c>
      <c r="I154" t="str">
        <f>_xlfn.XLOOKUP($A154,laziki!B:B,laziki!C:C)</f>
        <v>Deimos 10</v>
      </c>
      <c r="J154" t="str">
        <f>_xlfn.XLOOKUP(I154,laziki!C:C,laziki!E:E)</f>
        <v>66.67N, 93.37W</v>
      </c>
      <c r="K154">
        <f>_xlfn.XLOOKUP($A154,laziki!B:B,laziki!D:D)</f>
        <v>2059</v>
      </c>
      <c r="L154">
        <f t="shared" si="12"/>
        <v>2062</v>
      </c>
      <c r="M154" s="4">
        <f t="shared" si="13"/>
        <v>3</v>
      </c>
      <c r="N154" s="4" t="str">
        <f t="shared" si="14"/>
        <v>N</v>
      </c>
      <c r="O154" t="str">
        <f t="shared" si="15"/>
        <v>N</v>
      </c>
    </row>
    <row r="155" spans="1:15" x14ac:dyDescent="0.25">
      <c r="A155">
        <v>36</v>
      </c>
      <c r="B155" s="1">
        <v>59980</v>
      </c>
      <c r="C155" t="s">
        <v>251</v>
      </c>
      <c r="D155" t="s">
        <v>5293</v>
      </c>
      <c r="E155">
        <v>277</v>
      </c>
      <c r="F155">
        <v>1788</v>
      </c>
      <c r="G155">
        <f t="shared" si="11"/>
        <v>0</v>
      </c>
      <c r="H155" t="str">
        <f>_xlfn.XLOOKUP(C155,obszary!A:A,obszary!B:B)</f>
        <v>Amazonis</v>
      </c>
      <c r="I155" t="str">
        <f>_xlfn.XLOOKUP($A155,laziki!B:B,laziki!C:C)</f>
        <v>Pathfinder 3</v>
      </c>
      <c r="J155" t="str">
        <f>_xlfn.XLOOKUP(I155,laziki!C:C,laziki!E:E)</f>
        <v>5.85N, 156.58W</v>
      </c>
      <c r="K155">
        <f>_xlfn.XLOOKUP($A155,laziki!B:B,laziki!D:D)</f>
        <v>2061</v>
      </c>
      <c r="L155">
        <f t="shared" si="12"/>
        <v>2064</v>
      </c>
      <c r="M155" s="4">
        <f t="shared" si="13"/>
        <v>3</v>
      </c>
      <c r="N155" s="4" t="str">
        <f t="shared" si="14"/>
        <v>N</v>
      </c>
      <c r="O155" t="str">
        <f t="shared" si="15"/>
        <v>N</v>
      </c>
    </row>
    <row r="156" spans="1:15" x14ac:dyDescent="0.25">
      <c r="A156">
        <v>94</v>
      </c>
      <c r="B156" s="1">
        <v>62753</v>
      </c>
      <c r="C156" t="s">
        <v>207</v>
      </c>
      <c r="D156" t="s">
        <v>5292</v>
      </c>
      <c r="E156">
        <v>241</v>
      </c>
      <c r="F156">
        <v>31157</v>
      </c>
      <c r="G156">
        <f t="shared" si="11"/>
        <v>0</v>
      </c>
      <c r="H156" t="str">
        <f>_xlfn.XLOOKUP(C156,obszary!A:A,obszary!B:B)</f>
        <v>Mare Australe</v>
      </c>
      <c r="I156" t="str">
        <f>_xlfn.XLOOKUP($A156,laziki!B:B,laziki!C:C)</f>
        <v>Dawn 4</v>
      </c>
      <c r="J156" t="str">
        <f>_xlfn.XLOOKUP(I156,laziki!C:C,laziki!E:E)</f>
        <v>46.81S, 143.88E</v>
      </c>
      <c r="K156">
        <f>_xlfn.XLOOKUP($A156,laziki!B:B,laziki!D:D)</f>
        <v>2066</v>
      </c>
      <c r="L156">
        <f t="shared" si="12"/>
        <v>2071</v>
      </c>
      <c r="M156" s="4">
        <f t="shared" si="13"/>
        <v>5</v>
      </c>
      <c r="N156" s="4" t="str">
        <f t="shared" si="14"/>
        <v>S</v>
      </c>
      <c r="O156" t="str">
        <f t="shared" si="15"/>
        <v>S</v>
      </c>
    </row>
    <row r="157" spans="1:15" x14ac:dyDescent="0.25">
      <c r="A157">
        <v>94</v>
      </c>
      <c r="B157" s="1">
        <v>62130</v>
      </c>
      <c r="C157" t="s">
        <v>209</v>
      </c>
      <c r="D157" t="s">
        <v>5291</v>
      </c>
      <c r="E157">
        <v>307</v>
      </c>
      <c r="F157">
        <v>20205</v>
      </c>
      <c r="G157">
        <f t="shared" si="11"/>
        <v>0</v>
      </c>
      <c r="H157" t="str">
        <f>_xlfn.XLOOKUP(C157,obszary!A:A,obszary!B:B)</f>
        <v>Eridania</v>
      </c>
      <c r="I157" t="str">
        <f>_xlfn.XLOOKUP($A157,laziki!B:B,laziki!C:C)</f>
        <v>Dawn 4</v>
      </c>
      <c r="J157" t="str">
        <f>_xlfn.XLOOKUP(I157,laziki!C:C,laziki!E:E)</f>
        <v>46.81S, 143.88E</v>
      </c>
      <c r="K157">
        <f>_xlfn.XLOOKUP($A157,laziki!B:B,laziki!D:D)</f>
        <v>2066</v>
      </c>
      <c r="L157">
        <f t="shared" si="12"/>
        <v>2070</v>
      </c>
      <c r="M157" s="4">
        <f t="shared" si="13"/>
        <v>4</v>
      </c>
      <c r="N157" s="4" t="str">
        <f t="shared" si="14"/>
        <v>S</v>
      </c>
      <c r="O157" t="str">
        <f t="shared" si="15"/>
        <v>S</v>
      </c>
    </row>
    <row r="158" spans="1:15" x14ac:dyDescent="0.25">
      <c r="A158">
        <v>85</v>
      </c>
      <c r="B158" s="1">
        <v>63855</v>
      </c>
      <c r="C158" t="s">
        <v>225</v>
      </c>
      <c r="D158" t="s">
        <v>5290</v>
      </c>
      <c r="E158">
        <v>124</v>
      </c>
      <c r="F158">
        <v>3461</v>
      </c>
      <c r="G158">
        <f t="shared" si="11"/>
        <v>0</v>
      </c>
      <c r="H158" t="str">
        <f>_xlfn.XLOOKUP(C158,obszary!A:A,obszary!B:B)</f>
        <v>Iapygia</v>
      </c>
      <c r="I158" t="str">
        <f>_xlfn.XLOOKUP($A158,laziki!B:B,laziki!C:C)</f>
        <v>Phoenix 13</v>
      </c>
      <c r="J158" t="str">
        <f>_xlfn.XLOOKUP(I158,laziki!C:C,laziki!E:E)</f>
        <v>6.43S, 95.96E</v>
      </c>
      <c r="K158">
        <f>_xlfn.XLOOKUP($A158,laziki!B:B,laziki!D:D)</f>
        <v>2070</v>
      </c>
      <c r="L158">
        <f t="shared" si="12"/>
        <v>2074</v>
      </c>
      <c r="M158" s="4">
        <f t="shared" si="13"/>
        <v>4</v>
      </c>
      <c r="N158" s="4" t="str">
        <f t="shared" si="14"/>
        <v>S</v>
      </c>
      <c r="O158" t="str">
        <f t="shared" si="15"/>
        <v>S</v>
      </c>
    </row>
    <row r="159" spans="1:15" x14ac:dyDescent="0.25">
      <c r="A159">
        <v>94</v>
      </c>
      <c r="B159" s="1">
        <v>63025</v>
      </c>
      <c r="C159" t="s">
        <v>209</v>
      </c>
      <c r="D159" t="s">
        <v>5289</v>
      </c>
      <c r="E159">
        <v>482</v>
      </c>
      <c r="F159">
        <v>1138</v>
      </c>
      <c r="G159">
        <f t="shared" si="11"/>
        <v>0</v>
      </c>
      <c r="H159" t="str">
        <f>_xlfn.XLOOKUP(C159,obszary!A:A,obszary!B:B)</f>
        <v>Eridania</v>
      </c>
      <c r="I159" t="str">
        <f>_xlfn.XLOOKUP($A159,laziki!B:B,laziki!C:C)</f>
        <v>Dawn 4</v>
      </c>
      <c r="J159" t="str">
        <f>_xlfn.XLOOKUP(I159,laziki!C:C,laziki!E:E)</f>
        <v>46.81S, 143.88E</v>
      </c>
      <c r="K159">
        <f>_xlfn.XLOOKUP($A159,laziki!B:B,laziki!D:D)</f>
        <v>2066</v>
      </c>
      <c r="L159">
        <f t="shared" si="12"/>
        <v>2072</v>
      </c>
      <c r="M159" s="4">
        <f t="shared" si="13"/>
        <v>6</v>
      </c>
      <c r="N159" s="4" t="str">
        <f t="shared" si="14"/>
        <v>S</v>
      </c>
      <c r="O159" t="str">
        <f t="shared" si="15"/>
        <v>S</v>
      </c>
    </row>
    <row r="160" spans="1:15" x14ac:dyDescent="0.25">
      <c r="A160">
        <v>32</v>
      </c>
      <c r="B160" s="1">
        <v>60889</v>
      </c>
      <c r="C160" t="s">
        <v>217</v>
      </c>
      <c r="D160" t="s">
        <v>5288</v>
      </c>
      <c r="E160">
        <v>252</v>
      </c>
      <c r="F160">
        <v>8000</v>
      </c>
      <c r="G160">
        <f t="shared" si="11"/>
        <v>0</v>
      </c>
      <c r="H160" t="str">
        <f>_xlfn.XLOOKUP(C160,obszary!A:A,obszary!B:B)</f>
        <v>Thaumasia</v>
      </c>
      <c r="I160" t="str">
        <f>_xlfn.XLOOKUP($A160,laziki!B:B,laziki!C:C)</f>
        <v>Deimos 11</v>
      </c>
      <c r="J160" t="str">
        <f>_xlfn.XLOOKUP(I160,laziki!C:C,laziki!E:E)</f>
        <v>39.82S, 96.42W</v>
      </c>
      <c r="K160">
        <f>_xlfn.XLOOKUP($A160,laziki!B:B,laziki!D:D)</f>
        <v>2059</v>
      </c>
      <c r="L160">
        <f t="shared" si="12"/>
        <v>2066</v>
      </c>
      <c r="M160" s="4">
        <f t="shared" si="13"/>
        <v>7</v>
      </c>
      <c r="N160" s="4" t="str">
        <f t="shared" si="14"/>
        <v>S</v>
      </c>
      <c r="O160" t="str">
        <f t="shared" si="15"/>
        <v>S</v>
      </c>
    </row>
    <row r="161" spans="1:15" x14ac:dyDescent="0.25">
      <c r="A161">
        <v>94</v>
      </c>
      <c r="B161" s="1">
        <v>63145</v>
      </c>
      <c r="C161" t="s">
        <v>209</v>
      </c>
      <c r="D161" t="s">
        <v>5287</v>
      </c>
      <c r="E161">
        <v>19</v>
      </c>
      <c r="F161">
        <v>5436</v>
      </c>
      <c r="G161">
        <f t="shared" si="11"/>
        <v>5436</v>
      </c>
      <c r="H161" t="str">
        <f>_xlfn.XLOOKUP(C161,obszary!A:A,obszary!B:B)</f>
        <v>Eridania</v>
      </c>
      <c r="I161" t="str">
        <f>_xlfn.XLOOKUP($A161,laziki!B:B,laziki!C:C)</f>
        <v>Dawn 4</v>
      </c>
      <c r="J161" t="str">
        <f>_xlfn.XLOOKUP(I161,laziki!C:C,laziki!E:E)</f>
        <v>46.81S, 143.88E</v>
      </c>
      <c r="K161">
        <f>_xlfn.XLOOKUP($A161,laziki!B:B,laziki!D:D)</f>
        <v>2066</v>
      </c>
      <c r="L161">
        <f t="shared" si="12"/>
        <v>2072</v>
      </c>
      <c r="M161" s="4">
        <f t="shared" si="13"/>
        <v>6</v>
      </c>
      <c r="N161" s="4" t="str">
        <f t="shared" si="14"/>
        <v>S</v>
      </c>
      <c r="O161" t="str">
        <f t="shared" si="15"/>
        <v>S</v>
      </c>
    </row>
    <row r="162" spans="1:15" x14ac:dyDescent="0.25">
      <c r="A162">
        <v>79</v>
      </c>
      <c r="B162" s="1">
        <v>64140</v>
      </c>
      <c r="C162" t="s">
        <v>239</v>
      </c>
      <c r="D162" t="s">
        <v>5286</v>
      </c>
      <c r="E162">
        <v>905</v>
      </c>
      <c r="F162">
        <v>883</v>
      </c>
      <c r="G162">
        <f t="shared" si="11"/>
        <v>0</v>
      </c>
      <c r="H162" t="str">
        <f>_xlfn.XLOOKUP(C162,obszary!A:A,obszary!B:B)</f>
        <v>Amenthes</v>
      </c>
      <c r="I162" t="str">
        <f>_xlfn.XLOOKUP($A162,laziki!B:B,laziki!C:C)</f>
        <v>Rosetta 29</v>
      </c>
      <c r="J162" t="str">
        <f>_xlfn.XLOOKUP(I162,laziki!C:C,laziki!E:E)</f>
        <v>18.24N, 120.68E</v>
      </c>
      <c r="K162">
        <f>_xlfn.XLOOKUP($A162,laziki!B:B,laziki!D:D)</f>
        <v>2073</v>
      </c>
      <c r="L162">
        <f t="shared" si="12"/>
        <v>2075</v>
      </c>
      <c r="M162" s="4">
        <f t="shared" si="13"/>
        <v>2</v>
      </c>
      <c r="N162" s="4" t="str">
        <f t="shared" si="14"/>
        <v>N</v>
      </c>
      <c r="O162" t="str">
        <f t="shared" si="15"/>
        <v>N</v>
      </c>
    </row>
    <row r="163" spans="1:15" x14ac:dyDescent="0.25">
      <c r="A163">
        <v>5</v>
      </c>
      <c r="B163" s="1">
        <v>56622</v>
      </c>
      <c r="C163" t="s">
        <v>243</v>
      </c>
      <c r="D163" t="s">
        <v>5285</v>
      </c>
      <c r="E163">
        <v>307</v>
      </c>
      <c r="F163">
        <v>1138</v>
      </c>
      <c r="G163">
        <f t="shared" si="11"/>
        <v>0</v>
      </c>
      <c r="H163" t="str">
        <f>_xlfn.XLOOKUP(C163,obszary!A:A,obszary!B:B)</f>
        <v>Arabia</v>
      </c>
      <c r="I163" t="str">
        <f>_xlfn.XLOOKUP($A163,laziki!B:B,laziki!C:C)</f>
        <v>Mariner 10</v>
      </c>
      <c r="J163" t="str">
        <f>_xlfn.XLOOKUP(I163,laziki!C:C,laziki!E:E)</f>
        <v>4.88N, 63.43E</v>
      </c>
      <c r="K163">
        <f>_xlfn.XLOOKUP($A163,laziki!B:B,laziki!D:D)</f>
        <v>2051</v>
      </c>
      <c r="L163">
        <f t="shared" si="12"/>
        <v>2055</v>
      </c>
      <c r="M163" s="4">
        <f t="shared" si="13"/>
        <v>4</v>
      </c>
      <c r="N163" s="4" t="str">
        <f t="shared" si="14"/>
        <v>N</v>
      </c>
      <c r="O163" t="str">
        <f t="shared" si="15"/>
        <v>N</v>
      </c>
    </row>
    <row r="164" spans="1:15" x14ac:dyDescent="0.25">
      <c r="A164">
        <v>8</v>
      </c>
      <c r="B164" s="1">
        <v>57360</v>
      </c>
      <c r="C164" t="s">
        <v>213</v>
      </c>
      <c r="D164" t="s">
        <v>5284</v>
      </c>
      <c r="E164">
        <v>447</v>
      </c>
      <c r="F164">
        <v>2461</v>
      </c>
      <c r="G164">
        <f t="shared" si="11"/>
        <v>0</v>
      </c>
      <c r="H164" t="str">
        <f>_xlfn.XLOOKUP(C164,obszary!A:A,obszary!B:B)</f>
        <v>Noachis</v>
      </c>
      <c r="I164" t="str">
        <f>_xlfn.XLOOKUP($A164,laziki!B:B,laziki!C:C)</f>
        <v>Mariner 13</v>
      </c>
      <c r="J164" t="str">
        <f>_xlfn.XLOOKUP(I164,laziki!C:C,laziki!E:E)</f>
        <v>57.37S, 25.45E</v>
      </c>
      <c r="K164">
        <f>_xlfn.XLOOKUP($A164,laziki!B:B,laziki!D:D)</f>
        <v>2053</v>
      </c>
      <c r="L164">
        <f t="shared" si="12"/>
        <v>2057</v>
      </c>
      <c r="M164" s="4">
        <f t="shared" si="13"/>
        <v>4</v>
      </c>
      <c r="N164" s="4" t="str">
        <f t="shared" si="14"/>
        <v>S</v>
      </c>
      <c r="O164" t="str">
        <f t="shared" si="15"/>
        <v>S</v>
      </c>
    </row>
    <row r="165" spans="1:15" x14ac:dyDescent="0.25">
      <c r="A165">
        <v>2</v>
      </c>
      <c r="B165" s="1">
        <v>55213</v>
      </c>
      <c r="C165" t="s">
        <v>223</v>
      </c>
      <c r="D165" t="s">
        <v>5283</v>
      </c>
      <c r="E165">
        <v>231</v>
      </c>
      <c r="F165">
        <v>4235</v>
      </c>
      <c r="G165">
        <f t="shared" si="11"/>
        <v>0</v>
      </c>
      <c r="H165" t="str">
        <f>_xlfn.XLOOKUP(C165,obszary!A:A,obszary!B:B)</f>
        <v>Mare Tyrrhenum</v>
      </c>
      <c r="I165" t="str">
        <f>_xlfn.XLOOKUP($A165,laziki!B:B,laziki!C:C)</f>
        <v>Mariner 6</v>
      </c>
      <c r="J165" t="str">
        <f>_xlfn.XLOOKUP(I165,laziki!C:C,laziki!E:E)</f>
        <v>11.90N, 119.49E</v>
      </c>
      <c r="K165">
        <f>_xlfn.XLOOKUP($A165,laziki!B:B,laziki!D:D)</f>
        <v>2050</v>
      </c>
      <c r="L165">
        <f t="shared" si="12"/>
        <v>2051</v>
      </c>
      <c r="M165" s="4">
        <f t="shared" si="13"/>
        <v>1</v>
      </c>
      <c r="N165" s="4" t="str">
        <f t="shared" si="14"/>
        <v>S</v>
      </c>
      <c r="O165" t="str">
        <f t="shared" si="15"/>
        <v>N</v>
      </c>
    </row>
    <row r="166" spans="1:15" x14ac:dyDescent="0.25">
      <c r="A166">
        <v>23</v>
      </c>
      <c r="B166" s="1">
        <v>57131</v>
      </c>
      <c r="C166" t="s">
        <v>235</v>
      </c>
      <c r="D166" t="s">
        <v>5282</v>
      </c>
      <c r="E166">
        <v>29</v>
      </c>
      <c r="F166">
        <v>6832</v>
      </c>
      <c r="G166">
        <f t="shared" si="11"/>
        <v>6832</v>
      </c>
      <c r="H166" t="str">
        <f>_xlfn.XLOOKUP(C166,obszary!A:A,obszary!B:B)</f>
        <v>Memnonia</v>
      </c>
      <c r="I166" t="str">
        <f>_xlfn.XLOOKUP($A166,laziki!B:B,laziki!C:C)</f>
        <v>Phobos 2</v>
      </c>
      <c r="J166" t="str">
        <f>_xlfn.XLOOKUP(I166,laziki!C:C,laziki!E:E)</f>
        <v>23.80S, 156.02W</v>
      </c>
      <c r="K166">
        <f>_xlfn.XLOOKUP($A166,laziki!B:B,laziki!D:D)</f>
        <v>2053</v>
      </c>
      <c r="L166">
        <f t="shared" si="12"/>
        <v>2056</v>
      </c>
      <c r="M166" s="4">
        <f t="shared" si="13"/>
        <v>3</v>
      </c>
      <c r="N166" s="4" t="str">
        <f t="shared" si="14"/>
        <v>S</v>
      </c>
      <c r="O166" t="str">
        <f t="shared" si="15"/>
        <v>S</v>
      </c>
    </row>
    <row r="167" spans="1:15" x14ac:dyDescent="0.25">
      <c r="A167">
        <v>27</v>
      </c>
      <c r="B167" s="1">
        <v>59380</v>
      </c>
      <c r="C167" t="s">
        <v>207</v>
      </c>
      <c r="D167" t="s">
        <v>5281</v>
      </c>
      <c r="E167">
        <v>34</v>
      </c>
      <c r="F167">
        <v>1267</v>
      </c>
      <c r="G167">
        <f t="shared" si="11"/>
        <v>1267</v>
      </c>
      <c r="H167" t="str">
        <f>_xlfn.XLOOKUP(C167,obszary!A:A,obszary!B:B)</f>
        <v>Mare Australe</v>
      </c>
      <c r="I167" t="str">
        <f>_xlfn.XLOOKUP($A167,laziki!B:B,laziki!C:C)</f>
        <v>Phobos 6</v>
      </c>
      <c r="J167" t="str">
        <f>_xlfn.XLOOKUP(I167,laziki!C:C,laziki!E:E)</f>
        <v>74.62S, 100.08E</v>
      </c>
      <c r="K167">
        <f>_xlfn.XLOOKUP($A167,laziki!B:B,laziki!D:D)</f>
        <v>2054</v>
      </c>
      <c r="L167">
        <f t="shared" si="12"/>
        <v>2062</v>
      </c>
      <c r="M167" s="4">
        <f t="shared" si="13"/>
        <v>8</v>
      </c>
      <c r="N167" s="4" t="str">
        <f t="shared" si="14"/>
        <v>S</v>
      </c>
      <c r="O167" t="str">
        <f t="shared" si="15"/>
        <v>S</v>
      </c>
    </row>
    <row r="168" spans="1:15" x14ac:dyDescent="0.25">
      <c r="A168">
        <v>69</v>
      </c>
      <c r="B168" s="1">
        <v>62683</v>
      </c>
      <c r="C168" t="s">
        <v>265</v>
      </c>
      <c r="D168" t="s">
        <v>5280</v>
      </c>
      <c r="E168">
        <v>572</v>
      </c>
      <c r="F168">
        <v>3167</v>
      </c>
      <c r="G168">
        <f t="shared" si="11"/>
        <v>0</v>
      </c>
      <c r="H168" t="str">
        <f>_xlfn.XLOOKUP(C168,obszary!A:A,obszary!B:B)</f>
        <v>Mare Boreum</v>
      </c>
      <c r="I168" t="str">
        <f>_xlfn.XLOOKUP($A168,laziki!B:B,laziki!C:C)</f>
        <v>Rosetta 13</v>
      </c>
      <c r="J168" t="str">
        <f>_xlfn.XLOOKUP(I168,laziki!C:C,laziki!E:E)</f>
        <v>69.41N, 168.67E</v>
      </c>
      <c r="K168">
        <f>_xlfn.XLOOKUP($A168,laziki!B:B,laziki!D:D)</f>
        <v>2069</v>
      </c>
      <c r="L168">
        <f t="shared" si="12"/>
        <v>2071</v>
      </c>
      <c r="M168" s="4">
        <f t="shared" si="13"/>
        <v>2</v>
      </c>
      <c r="N168" s="4" t="str">
        <f t="shared" si="14"/>
        <v>N</v>
      </c>
      <c r="O168" t="str">
        <f t="shared" si="15"/>
        <v>N</v>
      </c>
    </row>
    <row r="169" spans="1:15" x14ac:dyDescent="0.25">
      <c r="A169">
        <v>77</v>
      </c>
      <c r="B169" s="1">
        <v>63876</v>
      </c>
      <c r="C169" t="s">
        <v>223</v>
      </c>
      <c r="D169" t="s">
        <v>5279</v>
      </c>
      <c r="E169">
        <v>117</v>
      </c>
      <c r="F169">
        <v>4076</v>
      </c>
      <c r="G169">
        <f t="shared" si="11"/>
        <v>0</v>
      </c>
      <c r="H169" t="str">
        <f>_xlfn.XLOOKUP(C169,obszary!A:A,obszary!B:B)</f>
        <v>Mare Tyrrhenum</v>
      </c>
      <c r="I169" t="str">
        <f>_xlfn.XLOOKUP($A169,laziki!B:B,laziki!C:C)</f>
        <v>Rosetta 27</v>
      </c>
      <c r="J169" t="str">
        <f>_xlfn.XLOOKUP(I169,laziki!C:C,laziki!E:E)</f>
        <v>28.90S, 98.55E</v>
      </c>
      <c r="K169">
        <f>_xlfn.XLOOKUP($A169,laziki!B:B,laziki!D:D)</f>
        <v>2073</v>
      </c>
      <c r="L169">
        <f t="shared" si="12"/>
        <v>2074</v>
      </c>
      <c r="M169" s="4">
        <f t="shared" si="13"/>
        <v>1</v>
      </c>
      <c r="N169" s="4" t="str">
        <f t="shared" si="14"/>
        <v>S</v>
      </c>
      <c r="O169" t="str">
        <f t="shared" si="15"/>
        <v>S</v>
      </c>
    </row>
    <row r="170" spans="1:15" x14ac:dyDescent="0.25">
      <c r="A170">
        <v>69</v>
      </c>
      <c r="B170" s="1">
        <v>64785</v>
      </c>
      <c r="C170" t="s">
        <v>265</v>
      </c>
      <c r="D170" t="s">
        <v>5278</v>
      </c>
      <c r="E170">
        <v>142</v>
      </c>
      <c r="F170">
        <v>5076</v>
      </c>
      <c r="G170">
        <f t="shared" si="11"/>
        <v>0</v>
      </c>
      <c r="H170" t="str">
        <f>_xlfn.XLOOKUP(C170,obszary!A:A,obszary!B:B)</f>
        <v>Mare Boreum</v>
      </c>
      <c r="I170" t="str">
        <f>_xlfn.XLOOKUP($A170,laziki!B:B,laziki!C:C)</f>
        <v>Rosetta 13</v>
      </c>
      <c r="J170" t="str">
        <f>_xlfn.XLOOKUP(I170,laziki!C:C,laziki!E:E)</f>
        <v>69.41N, 168.67E</v>
      </c>
      <c r="K170">
        <f>_xlfn.XLOOKUP($A170,laziki!B:B,laziki!D:D)</f>
        <v>2069</v>
      </c>
      <c r="L170">
        <f t="shared" si="12"/>
        <v>2077</v>
      </c>
      <c r="M170" s="4">
        <f t="shared" si="13"/>
        <v>8</v>
      </c>
      <c r="N170" s="4" t="str">
        <f t="shared" si="14"/>
        <v>N</v>
      </c>
      <c r="O170" t="str">
        <f t="shared" si="15"/>
        <v>N</v>
      </c>
    </row>
    <row r="171" spans="1:15" x14ac:dyDescent="0.25">
      <c r="A171">
        <v>94</v>
      </c>
      <c r="B171" s="1">
        <v>62792</v>
      </c>
      <c r="C171" t="s">
        <v>209</v>
      </c>
      <c r="D171" t="s">
        <v>5277</v>
      </c>
      <c r="E171">
        <v>25</v>
      </c>
      <c r="F171">
        <v>3919</v>
      </c>
      <c r="G171">
        <f t="shared" si="11"/>
        <v>3919</v>
      </c>
      <c r="H171" t="str">
        <f>_xlfn.XLOOKUP(C171,obszary!A:A,obszary!B:B)</f>
        <v>Eridania</v>
      </c>
      <c r="I171" t="str">
        <f>_xlfn.XLOOKUP($A171,laziki!B:B,laziki!C:C)</f>
        <v>Dawn 4</v>
      </c>
      <c r="J171" t="str">
        <f>_xlfn.XLOOKUP(I171,laziki!C:C,laziki!E:E)</f>
        <v>46.81S, 143.88E</v>
      </c>
      <c r="K171">
        <f>_xlfn.XLOOKUP($A171,laziki!B:B,laziki!D:D)</f>
        <v>2066</v>
      </c>
      <c r="L171">
        <f t="shared" si="12"/>
        <v>2071</v>
      </c>
      <c r="M171" s="4">
        <f t="shared" si="13"/>
        <v>5</v>
      </c>
      <c r="N171" s="4" t="str">
        <f t="shared" si="14"/>
        <v>S</v>
      </c>
      <c r="O171" t="str">
        <f t="shared" si="15"/>
        <v>S</v>
      </c>
    </row>
    <row r="172" spans="1:15" x14ac:dyDescent="0.25">
      <c r="A172">
        <v>13</v>
      </c>
      <c r="B172" s="1">
        <v>56325</v>
      </c>
      <c r="C172" t="s">
        <v>253</v>
      </c>
      <c r="D172" t="s">
        <v>5276</v>
      </c>
      <c r="E172">
        <v>63</v>
      </c>
      <c r="F172">
        <v>4398</v>
      </c>
      <c r="G172">
        <f t="shared" si="11"/>
        <v>4398</v>
      </c>
      <c r="H172" t="str">
        <f>_xlfn.XLOOKUP(C172,obszary!A:A,obszary!B:B)</f>
        <v>Cebrenia</v>
      </c>
      <c r="I172" t="str">
        <f>_xlfn.XLOOKUP($A172,laziki!B:B,laziki!C:C)</f>
        <v>Viking 2</v>
      </c>
      <c r="J172" t="str">
        <f>_xlfn.XLOOKUP(I172,laziki!C:C,laziki!E:E)</f>
        <v>60.72N, 122.46E</v>
      </c>
      <c r="K172">
        <f>_xlfn.XLOOKUP($A172,laziki!B:B,laziki!D:D)</f>
        <v>2052</v>
      </c>
      <c r="L172">
        <f t="shared" si="12"/>
        <v>2054</v>
      </c>
      <c r="M172" s="4">
        <f t="shared" si="13"/>
        <v>2</v>
      </c>
      <c r="N172" s="4" t="str">
        <f t="shared" si="14"/>
        <v>N</v>
      </c>
      <c r="O172" t="str">
        <f t="shared" si="15"/>
        <v>N</v>
      </c>
    </row>
    <row r="173" spans="1:15" x14ac:dyDescent="0.25">
      <c r="A173">
        <v>31</v>
      </c>
      <c r="B173" s="1">
        <v>59699</v>
      </c>
      <c r="C173" t="s">
        <v>261</v>
      </c>
      <c r="D173" t="s">
        <v>5275</v>
      </c>
      <c r="E173">
        <v>80</v>
      </c>
      <c r="F173">
        <v>12605</v>
      </c>
      <c r="G173">
        <f t="shared" si="11"/>
        <v>12605</v>
      </c>
      <c r="H173" t="str">
        <f>_xlfn.XLOOKUP(C173,obszary!A:A,obszary!B:B)</f>
        <v>Arcadia</v>
      </c>
      <c r="I173" t="str">
        <f>_xlfn.XLOOKUP($A173,laziki!B:B,laziki!C:C)</f>
        <v>Deimos 10</v>
      </c>
      <c r="J173" t="str">
        <f>_xlfn.XLOOKUP(I173,laziki!C:C,laziki!E:E)</f>
        <v>66.67N, 93.37W</v>
      </c>
      <c r="K173">
        <f>_xlfn.XLOOKUP($A173,laziki!B:B,laziki!D:D)</f>
        <v>2059</v>
      </c>
      <c r="L173">
        <f t="shared" si="12"/>
        <v>2063</v>
      </c>
      <c r="M173" s="4">
        <f t="shared" si="13"/>
        <v>4</v>
      </c>
      <c r="N173" s="4" t="str">
        <f t="shared" si="14"/>
        <v>N</v>
      </c>
      <c r="O173" t="str">
        <f t="shared" si="15"/>
        <v>N</v>
      </c>
    </row>
    <row r="174" spans="1:15" x14ac:dyDescent="0.25">
      <c r="A174">
        <v>68</v>
      </c>
      <c r="B174" s="1">
        <v>61891</v>
      </c>
      <c r="C174" t="s">
        <v>239</v>
      </c>
      <c r="D174" t="s">
        <v>5274</v>
      </c>
      <c r="E174">
        <v>93</v>
      </c>
      <c r="F174">
        <v>2188</v>
      </c>
      <c r="G174">
        <f t="shared" si="11"/>
        <v>2188</v>
      </c>
      <c r="H174" t="str">
        <f>_xlfn.XLOOKUP(C174,obszary!A:A,obszary!B:B)</f>
        <v>Amenthes</v>
      </c>
      <c r="I174" t="str">
        <f>_xlfn.XLOOKUP($A174,laziki!B:B,laziki!C:C)</f>
        <v>Rosetta 11</v>
      </c>
      <c r="J174" t="str">
        <f>_xlfn.XLOOKUP(I174,laziki!C:C,laziki!E:E)</f>
        <v>21.49N, 105.87E</v>
      </c>
      <c r="K174">
        <f>_xlfn.XLOOKUP($A174,laziki!B:B,laziki!D:D)</f>
        <v>2068</v>
      </c>
      <c r="L174">
        <f t="shared" si="12"/>
        <v>2069</v>
      </c>
      <c r="M174" s="4">
        <f t="shared" si="13"/>
        <v>1</v>
      </c>
      <c r="N174" s="4" t="str">
        <f t="shared" si="14"/>
        <v>N</v>
      </c>
      <c r="O174" t="str">
        <f t="shared" si="15"/>
        <v>N</v>
      </c>
    </row>
    <row r="175" spans="1:15" x14ac:dyDescent="0.25">
      <c r="A175">
        <v>83</v>
      </c>
      <c r="B175" s="1">
        <v>62583</v>
      </c>
      <c r="C175" t="s">
        <v>255</v>
      </c>
      <c r="D175" t="s">
        <v>5273</v>
      </c>
      <c r="E175">
        <v>32</v>
      </c>
      <c r="F175">
        <v>8255</v>
      </c>
      <c r="G175">
        <f t="shared" si="11"/>
        <v>8255</v>
      </c>
      <c r="H175" t="str">
        <f>_xlfn.XLOOKUP(C175,obszary!A:A,obszary!B:B)</f>
        <v>Casius</v>
      </c>
      <c r="I175" t="str">
        <f>_xlfn.XLOOKUP($A175,laziki!B:B,laziki!C:C)</f>
        <v>Phoenix 11</v>
      </c>
      <c r="J175" t="str">
        <f>_xlfn.XLOOKUP(I175,laziki!C:C,laziki!E:E)</f>
        <v>56.07N, 79.63E</v>
      </c>
      <c r="K175">
        <f>_xlfn.XLOOKUP($A175,laziki!B:B,laziki!D:D)</f>
        <v>2069</v>
      </c>
      <c r="L175">
        <f t="shared" si="12"/>
        <v>2071</v>
      </c>
      <c r="M175" s="4">
        <f t="shared" si="13"/>
        <v>2</v>
      </c>
      <c r="N175" s="4" t="str">
        <f t="shared" si="14"/>
        <v>N</v>
      </c>
      <c r="O175" t="str">
        <f t="shared" si="15"/>
        <v>N</v>
      </c>
    </row>
    <row r="176" spans="1:15" x14ac:dyDescent="0.25">
      <c r="A176">
        <v>56</v>
      </c>
      <c r="B176" s="1">
        <v>63040</v>
      </c>
      <c r="C176" t="s">
        <v>231</v>
      </c>
      <c r="D176" t="s">
        <v>5272</v>
      </c>
      <c r="E176">
        <v>133</v>
      </c>
      <c r="F176">
        <v>1526</v>
      </c>
      <c r="G176">
        <f t="shared" si="11"/>
        <v>0</v>
      </c>
      <c r="H176" t="str">
        <f>_xlfn.XLOOKUP(C176,obszary!A:A,obszary!B:B)</f>
        <v>Coprates</v>
      </c>
      <c r="I176" t="str">
        <f>_xlfn.XLOOKUP($A176,laziki!B:B,laziki!C:C)</f>
        <v>Opportunity 10</v>
      </c>
      <c r="J176" t="str">
        <f>_xlfn.XLOOKUP(I176,laziki!C:C,laziki!E:E)</f>
        <v>35.35S, 72.67W</v>
      </c>
      <c r="K176">
        <f>_xlfn.XLOOKUP($A176,laziki!B:B,laziki!D:D)</f>
        <v>2067</v>
      </c>
      <c r="L176">
        <f t="shared" si="12"/>
        <v>2072</v>
      </c>
      <c r="M176" s="4">
        <f t="shared" si="13"/>
        <v>5</v>
      </c>
      <c r="N176" s="4" t="str">
        <f t="shared" si="14"/>
        <v>S</v>
      </c>
      <c r="O176" t="str">
        <f t="shared" si="15"/>
        <v>S</v>
      </c>
    </row>
    <row r="177" spans="1:15" x14ac:dyDescent="0.25">
      <c r="A177">
        <v>27</v>
      </c>
      <c r="B177" s="1">
        <v>58074</v>
      </c>
      <c r="C177" t="s">
        <v>207</v>
      </c>
      <c r="D177" t="s">
        <v>5271</v>
      </c>
      <c r="E177">
        <v>14</v>
      </c>
      <c r="F177">
        <v>11382</v>
      </c>
      <c r="G177">
        <f t="shared" si="11"/>
        <v>11382</v>
      </c>
      <c r="H177" t="str">
        <f>_xlfn.XLOOKUP(C177,obszary!A:A,obszary!B:B)</f>
        <v>Mare Australe</v>
      </c>
      <c r="I177" t="str">
        <f>_xlfn.XLOOKUP($A177,laziki!B:B,laziki!C:C)</f>
        <v>Phobos 6</v>
      </c>
      <c r="J177" t="str">
        <f>_xlfn.XLOOKUP(I177,laziki!C:C,laziki!E:E)</f>
        <v>74.62S, 100.08E</v>
      </c>
      <c r="K177">
        <f>_xlfn.XLOOKUP($A177,laziki!B:B,laziki!D:D)</f>
        <v>2054</v>
      </c>
      <c r="L177">
        <f t="shared" si="12"/>
        <v>2058</v>
      </c>
      <c r="M177" s="4">
        <f t="shared" si="13"/>
        <v>4</v>
      </c>
      <c r="N177" s="4" t="str">
        <f t="shared" si="14"/>
        <v>S</v>
      </c>
      <c r="O177" t="str">
        <f t="shared" si="15"/>
        <v>S</v>
      </c>
    </row>
    <row r="178" spans="1:15" x14ac:dyDescent="0.25">
      <c r="A178">
        <v>77</v>
      </c>
      <c r="B178" s="1">
        <v>65106</v>
      </c>
      <c r="C178" t="s">
        <v>211</v>
      </c>
      <c r="D178" t="s">
        <v>5270</v>
      </c>
      <c r="E178">
        <v>241</v>
      </c>
      <c r="F178">
        <v>3313</v>
      </c>
      <c r="G178">
        <f t="shared" si="11"/>
        <v>0</v>
      </c>
      <c r="H178" t="str">
        <f>_xlfn.XLOOKUP(C178,obszary!A:A,obszary!B:B)</f>
        <v>Hellas</v>
      </c>
      <c r="I178" t="str">
        <f>_xlfn.XLOOKUP($A178,laziki!B:B,laziki!C:C)</f>
        <v>Rosetta 27</v>
      </c>
      <c r="J178" t="str">
        <f>_xlfn.XLOOKUP(I178,laziki!C:C,laziki!E:E)</f>
        <v>28.90S, 98.55E</v>
      </c>
      <c r="K178">
        <f>_xlfn.XLOOKUP($A178,laziki!B:B,laziki!D:D)</f>
        <v>2073</v>
      </c>
      <c r="L178">
        <f t="shared" si="12"/>
        <v>2078</v>
      </c>
      <c r="M178" s="4">
        <f t="shared" si="13"/>
        <v>5</v>
      </c>
      <c r="N178" s="4" t="str">
        <f t="shared" si="14"/>
        <v>S</v>
      </c>
      <c r="O178" t="str">
        <f t="shared" si="15"/>
        <v>S</v>
      </c>
    </row>
    <row r="179" spans="1:15" x14ac:dyDescent="0.25">
      <c r="A179">
        <v>31</v>
      </c>
      <c r="B179" s="1">
        <v>58586</v>
      </c>
      <c r="C179" t="s">
        <v>265</v>
      </c>
      <c r="D179" t="s">
        <v>5269</v>
      </c>
      <c r="E179">
        <v>47</v>
      </c>
      <c r="F179">
        <v>8000</v>
      </c>
      <c r="G179">
        <f t="shared" si="11"/>
        <v>8000</v>
      </c>
      <c r="H179" t="str">
        <f>_xlfn.XLOOKUP(C179,obszary!A:A,obszary!B:B)</f>
        <v>Mare Boreum</v>
      </c>
      <c r="I179" t="str">
        <f>_xlfn.XLOOKUP($A179,laziki!B:B,laziki!C:C)</f>
        <v>Deimos 10</v>
      </c>
      <c r="J179" t="str">
        <f>_xlfn.XLOOKUP(I179,laziki!C:C,laziki!E:E)</f>
        <v>66.67N, 93.37W</v>
      </c>
      <c r="K179">
        <f>_xlfn.XLOOKUP($A179,laziki!B:B,laziki!D:D)</f>
        <v>2059</v>
      </c>
      <c r="L179">
        <f t="shared" si="12"/>
        <v>2060</v>
      </c>
      <c r="M179" s="4">
        <f t="shared" si="13"/>
        <v>1</v>
      </c>
      <c r="N179" s="4" t="str">
        <f t="shared" si="14"/>
        <v>N</v>
      </c>
      <c r="O179" t="str">
        <f t="shared" si="15"/>
        <v>N</v>
      </c>
    </row>
    <row r="180" spans="1:15" x14ac:dyDescent="0.25">
      <c r="A180">
        <v>22</v>
      </c>
      <c r="B180" s="1">
        <v>57440</v>
      </c>
      <c r="C180" t="s">
        <v>243</v>
      </c>
      <c r="D180" t="s">
        <v>5268</v>
      </c>
      <c r="E180">
        <v>67</v>
      </c>
      <c r="F180">
        <v>11771</v>
      </c>
      <c r="G180">
        <f t="shared" si="11"/>
        <v>11771</v>
      </c>
      <c r="H180" t="str">
        <f>_xlfn.XLOOKUP(C180,obszary!A:A,obszary!B:B)</f>
        <v>Arabia</v>
      </c>
      <c r="I180" t="str">
        <f>_xlfn.XLOOKUP($A180,laziki!B:B,laziki!C:C)</f>
        <v>Phobos 1</v>
      </c>
      <c r="J180" t="str">
        <f>_xlfn.XLOOKUP(I180,laziki!C:C,laziki!E:E)</f>
        <v>5.89N, 39.91E</v>
      </c>
      <c r="K180">
        <f>_xlfn.XLOOKUP($A180,laziki!B:B,laziki!D:D)</f>
        <v>2053</v>
      </c>
      <c r="L180">
        <f t="shared" si="12"/>
        <v>2057</v>
      </c>
      <c r="M180" s="4">
        <f t="shared" si="13"/>
        <v>4</v>
      </c>
      <c r="N180" s="4" t="str">
        <f t="shared" si="14"/>
        <v>N</v>
      </c>
      <c r="O180" t="str">
        <f t="shared" si="15"/>
        <v>N</v>
      </c>
    </row>
    <row r="181" spans="1:15" x14ac:dyDescent="0.25">
      <c r="A181">
        <v>38</v>
      </c>
      <c r="B181" s="1">
        <v>60586</v>
      </c>
      <c r="C181" t="s">
        <v>261</v>
      </c>
      <c r="D181" t="s">
        <v>5267</v>
      </c>
      <c r="E181">
        <v>19</v>
      </c>
      <c r="F181">
        <v>6205</v>
      </c>
      <c r="G181">
        <f t="shared" si="11"/>
        <v>6205</v>
      </c>
      <c r="H181" t="str">
        <f>_xlfn.XLOOKUP(C181,obszary!A:A,obszary!B:B)</f>
        <v>Arcadia</v>
      </c>
      <c r="I181" t="str">
        <f>_xlfn.XLOOKUP($A181,laziki!B:B,laziki!C:C)</f>
        <v>Pathfinder 7</v>
      </c>
      <c r="J181" t="str">
        <f>_xlfn.XLOOKUP(I181,laziki!C:C,laziki!E:E)</f>
        <v>79.27N, 111.64W</v>
      </c>
      <c r="K181">
        <f>_xlfn.XLOOKUP($A181,laziki!B:B,laziki!D:D)</f>
        <v>2062</v>
      </c>
      <c r="L181">
        <f t="shared" si="12"/>
        <v>2065</v>
      </c>
      <c r="M181" s="4">
        <f t="shared" si="13"/>
        <v>3</v>
      </c>
      <c r="N181" s="4" t="str">
        <f t="shared" si="14"/>
        <v>N</v>
      </c>
      <c r="O181" t="str">
        <f t="shared" si="15"/>
        <v>N</v>
      </c>
    </row>
    <row r="182" spans="1:15" x14ac:dyDescent="0.25">
      <c r="A182">
        <v>2</v>
      </c>
      <c r="B182" s="1">
        <v>56966</v>
      </c>
      <c r="C182" t="s">
        <v>223</v>
      </c>
      <c r="D182" t="s">
        <v>5266</v>
      </c>
      <c r="E182">
        <v>37</v>
      </c>
      <c r="F182">
        <v>3313</v>
      </c>
      <c r="G182">
        <f t="shared" si="11"/>
        <v>3313</v>
      </c>
      <c r="H182" t="str">
        <f>_xlfn.XLOOKUP(C182,obszary!A:A,obszary!B:B)</f>
        <v>Mare Tyrrhenum</v>
      </c>
      <c r="I182" t="str">
        <f>_xlfn.XLOOKUP($A182,laziki!B:B,laziki!C:C)</f>
        <v>Mariner 6</v>
      </c>
      <c r="J182" t="str">
        <f>_xlfn.XLOOKUP(I182,laziki!C:C,laziki!E:E)</f>
        <v>11.90N, 119.49E</v>
      </c>
      <c r="K182">
        <f>_xlfn.XLOOKUP($A182,laziki!B:B,laziki!D:D)</f>
        <v>2050</v>
      </c>
      <c r="L182">
        <f t="shared" si="12"/>
        <v>2055</v>
      </c>
      <c r="M182" s="4">
        <f t="shared" si="13"/>
        <v>5</v>
      </c>
      <c r="N182" s="4" t="str">
        <f t="shared" si="14"/>
        <v>S</v>
      </c>
      <c r="O182" t="str">
        <f t="shared" si="15"/>
        <v>N</v>
      </c>
    </row>
    <row r="183" spans="1:15" x14ac:dyDescent="0.25">
      <c r="A183">
        <v>82</v>
      </c>
      <c r="B183" s="1">
        <v>62517</v>
      </c>
      <c r="C183" t="s">
        <v>209</v>
      </c>
      <c r="D183" t="s">
        <v>5265</v>
      </c>
      <c r="E183">
        <v>389</v>
      </c>
      <c r="F183">
        <v>21171</v>
      </c>
      <c r="G183">
        <f t="shared" si="11"/>
        <v>0</v>
      </c>
      <c r="H183" t="str">
        <f>_xlfn.XLOOKUP(C183,obszary!A:A,obszary!B:B)</f>
        <v>Eridania</v>
      </c>
      <c r="I183" t="str">
        <f>_xlfn.XLOOKUP($A183,laziki!B:B,laziki!C:C)</f>
        <v>Phoenix 7</v>
      </c>
      <c r="J183" t="str">
        <f>_xlfn.XLOOKUP(I183,laziki!C:C,laziki!E:E)</f>
        <v>42.36S, 157.15E</v>
      </c>
      <c r="K183">
        <f>_xlfn.XLOOKUP($A183,laziki!B:B,laziki!D:D)</f>
        <v>2068</v>
      </c>
      <c r="L183">
        <f t="shared" si="12"/>
        <v>2071</v>
      </c>
      <c r="M183" s="4">
        <f t="shared" si="13"/>
        <v>3</v>
      </c>
      <c r="N183" s="4" t="str">
        <f t="shared" si="14"/>
        <v>S</v>
      </c>
      <c r="O183" t="str">
        <f t="shared" si="15"/>
        <v>S</v>
      </c>
    </row>
    <row r="184" spans="1:15" x14ac:dyDescent="0.25">
      <c r="A184">
        <v>20</v>
      </c>
      <c r="B184" s="1">
        <v>57404</v>
      </c>
      <c r="C184" t="s">
        <v>211</v>
      </c>
      <c r="D184" t="s">
        <v>5264</v>
      </c>
      <c r="E184">
        <v>19</v>
      </c>
      <c r="F184">
        <v>8791</v>
      </c>
      <c r="G184">
        <f t="shared" si="11"/>
        <v>8791</v>
      </c>
      <c r="H184" t="str">
        <f>_xlfn.XLOOKUP(C184,obszary!A:A,obszary!B:B)</f>
        <v>Hellas</v>
      </c>
      <c r="I184" t="str">
        <f>_xlfn.XLOOKUP($A184,laziki!B:B,laziki!C:C)</f>
        <v>Viking 15</v>
      </c>
      <c r="J184" t="str">
        <f>_xlfn.XLOOKUP(I184,laziki!C:C,laziki!E:E)</f>
        <v>51.10S, 71.36E</v>
      </c>
      <c r="K184">
        <f>_xlfn.XLOOKUP($A184,laziki!B:B,laziki!D:D)</f>
        <v>2056</v>
      </c>
      <c r="L184">
        <f t="shared" si="12"/>
        <v>2057</v>
      </c>
      <c r="M184" s="4">
        <f t="shared" si="13"/>
        <v>1</v>
      </c>
      <c r="N184" s="4" t="str">
        <f t="shared" si="14"/>
        <v>S</v>
      </c>
      <c r="O184" t="str">
        <f t="shared" si="15"/>
        <v>S</v>
      </c>
    </row>
    <row r="185" spans="1:15" x14ac:dyDescent="0.25">
      <c r="A185">
        <v>66</v>
      </c>
      <c r="B185" s="1">
        <v>62443</v>
      </c>
      <c r="C185" t="s">
        <v>239</v>
      </c>
      <c r="D185" t="s">
        <v>5263</v>
      </c>
      <c r="E185">
        <v>157</v>
      </c>
      <c r="F185">
        <v>1526</v>
      </c>
      <c r="G185">
        <f t="shared" si="11"/>
        <v>0</v>
      </c>
      <c r="H185" t="str">
        <f>_xlfn.XLOOKUP(C185,obszary!A:A,obszary!B:B)</f>
        <v>Amenthes</v>
      </c>
      <c r="I185" t="str">
        <f>_xlfn.XLOOKUP($A185,laziki!B:B,laziki!C:C)</f>
        <v>Rosetta 9</v>
      </c>
      <c r="J185" t="str">
        <f>_xlfn.XLOOKUP(I185,laziki!C:C,laziki!E:E)</f>
        <v>17.54N, 149.60E</v>
      </c>
      <c r="K185">
        <f>_xlfn.XLOOKUP($A185,laziki!B:B,laziki!D:D)</f>
        <v>2067</v>
      </c>
      <c r="L185">
        <f t="shared" si="12"/>
        <v>2070</v>
      </c>
      <c r="M185" s="4">
        <f t="shared" si="13"/>
        <v>3</v>
      </c>
      <c r="N185" s="4" t="str">
        <f t="shared" si="14"/>
        <v>N</v>
      </c>
      <c r="O185" t="str">
        <f t="shared" si="15"/>
        <v>N</v>
      </c>
    </row>
    <row r="186" spans="1:15" x14ac:dyDescent="0.25">
      <c r="A186">
        <v>23</v>
      </c>
      <c r="B186" s="1">
        <v>56968</v>
      </c>
      <c r="C186" t="s">
        <v>235</v>
      </c>
      <c r="D186" t="s">
        <v>5262</v>
      </c>
      <c r="E186">
        <v>117</v>
      </c>
      <c r="F186">
        <v>3022</v>
      </c>
      <c r="G186">
        <f t="shared" si="11"/>
        <v>0</v>
      </c>
      <c r="H186" t="str">
        <f>_xlfn.XLOOKUP(C186,obszary!A:A,obszary!B:B)</f>
        <v>Memnonia</v>
      </c>
      <c r="I186" t="str">
        <f>_xlfn.XLOOKUP($A186,laziki!B:B,laziki!C:C)</f>
        <v>Phobos 2</v>
      </c>
      <c r="J186" t="str">
        <f>_xlfn.XLOOKUP(I186,laziki!C:C,laziki!E:E)</f>
        <v>23.80S, 156.02W</v>
      </c>
      <c r="K186">
        <f>_xlfn.XLOOKUP($A186,laziki!B:B,laziki!D:D)</f>
        <v>2053</v>
      </c>
      <c r="L186">
        <f t="shared" si="12"/>
        <v>2055</v>
      </c>
      <c r="M186" s="4">
        <f t="shared" si="13"/>
        <v>2</v>
      </c>
      <c r="N186" s="4" t="str">
        <f t="shared" si="14"/>
        <v>S</v>
      </c>
      <c r="O186" t="str">
        <f t="shared" si="15"/>
        <v>S</v>
      </c>
    </row>
    <row r="187" spans="1:15" x14ac:dyDescent="0.25">
      <c r="A187">
        <v>10</v>
      </c>
      <c r="B187" s="1">
        <v>58931</v>
      </c>
      <c r="C187" t="s">
        <v>229</v>
      </c>
      <c r="D187" t="s">
        <v>5261</v>
      </c>
      <c r="E187">
        <v>631</v>
      </c>
      <c r="F187">
        <v>5436</v>
      </c>
      <c r="G187">
        <f t="shared" si="11"/>
        <v>0</v>
      </c>
      <c r="H187" t="str">
        <f>_xlfn.XLOOKUP(C187,obszary!A:A,obszary!B:B)</f>
        <v>Margaritifer Sinus</v>
      </c>
      <c r="I187" t="str">
        <f>_xlfn.XLOOKUP($A187,laziki!B:B,laziki!C:C)</f>
        <v>Mariner 15</v>
      </c>
      <c r="J187" t="str">
        <f>_xlfn.XLOOKUP(I187,laziki!C:C,laziki!E:E)</f>
        <v>23.79S, 56.97W</v>
      </c>
      <c r="K187">
        <f>_xlfn.XLOOKUP($A187,laziki!B:B,laziki!D:D)</f>
        <v>2054</v>
      </c>
      <c r="L187">
        <f t="shared" si="12"/>
        <v>2061</v>
      </c>
      <c r="M187" s="4">
        <f t="shared" si="13"/>
        <v>7</v>
      </c>
      <c r="N187" s="4" t="str">
        <f t="shared" si="14"/>
        <v>S</v>
      </c>
      <c r="O187" t="str">
        <f t="shared" si="15"/>
        <v>S</v>
      </c>
    </row>
    <row r="188" spans="1:15" x14ac:dyDescent="0.25">
      <c r="A188">
        <v>38</v>
      </c>
      <c r="B188" s="1">
        <v>60538</v>
      </c>
      <c r="C188" t="s">
        <v>261</v>
      </c>
      <c r="D188" t="s">
        <v>5260</v>
      </c>
      <c r="E188">
        <v>482</v>
      </c>
      <c r="F188">
        <v>9366</v>
      </c>
      <c r="G188">
        <f t="shared" si="11"/>
        <v>0</v>
      </c>
      <c r="H188" t="str">
        <f>_xlfn.XLOOKUP(C188,obszary!A:A,obszary!B:B)</f>
        <v>Arcadia</v>
      </c>
      <c r="I188" t="str">
        <f>_xlfn.XLOOKUP($A188,laziki!B:B,laziki!C:C)</f>
        <v>Pathfinder 7</v>
      </c>
      <c r="J188" t="str">
        <f>_xlfn.XLOOKUP(I188,laziki!C:C,laziki!E:E)</f>
        <v>79.27N, 111.64W</v>
      </c>
      <c r="K188">
        <f>_xlfn.XLOOKUP($A188,laziki!B:B,laziki!D:D)</f>
        <v>2062</v>
      </c>
      <c r="L188">
        <f t="shared" si="12"/>
        <v>2065</v>
      </c>
      <c r="M188" s="4">
        <f t="shared" si="13"/>
        <v>3</v>
      </c>
      <c r="N188" s="4" t="str">
        <f t="shared" si="14"/>
        <v>N</v>
      </c>
      <c r="O188" t="str">
        <f t="shared" si="15"/>
        <v>N</v>
      </c>
    </row>
    <row r="189" spans="1:15" x14ac:dyDescent="0.25">
      <c r="A189">
        <v>72</v>
      </c>
      <c r="B189" s="1">
        <v>64194</v>
      </c>
      <c r="C189" t="s">
        <v>233</v>
      </c>
      <c r="D189" t="s">
        <v>5259</v>
      </c>
      <c r="E189">
        <v>631</v>
      </c>
      <c r="F189">
        <v>1010</v>
      </c>
      <c r="G189">
        <f t="shared" si="11"/>
        <v>0</v>
      </c>
      <c r="H189" t="str">
        <f>_xlfn.XLOOKUP(C189,obszary!A:A,obszary!B:B)</f>
        <v>Phoenicis Lacus</v>
      </c>
      <c r="I189" t="str">
        <f>_xlfn.XLOOKUP($A189,laziki!B:B,laziki!C:C)</f>
        <v>Rosetta 16</v>
      </c>
      <c r="J189" t="str">
        <f>_xlfn.XLOOKUP(I189,laziki!C:C,laziki!E:E)</f>
        <v>29.49S, 118.42W</v>
      </c>
      <c r="K189">
        <f>_xlfn.XLOOKUP($A189,laziki!B:B,laziki!D:D)</f>
        <v>2071</v>
      </c>
      <c r="L189">
        <f t="shared" si="12"/>
        <v>2075</v>
      </c>
      <c r="M189" s="4">
        <f t="shared" si="13"/>
        <v>4</v>
      </c>
      <c r="N189" s="4" t="str">
        <f t="shared" si="14"/>
        <v>S</v>
      </c>
      <c r="O189" t="str">
        <f t="shared" si="15"/>
        <v>S</v>
      </c>
    </row>
    <row r="190" spans="1:15" x14ac:dyDescent="0.25">
      <c r="A190">
        <v>99</v>
      </c>
      <c r="B190" s="1">
        <v>63507</v>
      </c>
      <c r="C190" t="s">
        <v>257</v>
      </c>
      <c r="D190" t="s">
        <v>5258</v>
      </c>
      <c r="E190">
        <v>1270</v>
      </c>
      <c r="F190">
        <v>3313</v>
      </c>
      <c r="G190">
        <f t="shared" si="11"/>
        <v>0</v>
      </c>
      <c r="H190" t="str">
        <f>_xlfn.XLOOKUP(C190,obszary!A:A,obszary!B:B)</f>
        <v>Ismenius Lacus</v>
      </c>
      <c r="I190" t="str">
        <f>_xlfn.XLOOKUP($A190,laziki!B:B,laziki!C:C)</f>
        <v>Perseverance 6</v>
      </c>
      <c r="J190" t="str">
        <f>_xlfn.XLOOKUP(I190,laziki!C:C,laziki!E:E)</f>
        <v>34.38N, 12.41E</v>
      </c>
      <c r="K190">
        <f>_xlfn.XLOOKUP($A190,laziki!B:B,laziki!D:D)</f>
        <v>2070</v>
      </c>
      <c r="L190">
        <f t="shared" si="12"/>
        <v>2073</v>
      </c>
      <c r="M190" s="4">
        <f t="shared" si="13"/>
        <v>3</v>
      </c>
      <c r="N190" s="4" t="str">
        <f t="shared" si="14"/>
        <v>N</v>
      </c>
      <c r="O190" t="str">
        <f t="shared" si="15"/>
        <v>N</v>
      </c>
    </row>
    <row r="191" spans="1:15" x14ac:dyDescent="0.25">
      <c r="A191">
        <v>86</v>
      </c>
      <c r="B191" s="1">
        <v>64364</v>
      </c>
      <c r="C191" t="s">
        <v>265</v>
      </c>
      <c r="D191" t="s">
        <v>5257</v>
      </c>
      <c r="E191">
        <v>147</v>
      </c>
      <c r="F191">
        <v>1920</v>
      </c>
      <c r="G191">
        <f t="shared" si="11"/>
        <v>0</v>
      </c>
      <c r="H191" t="str">
        <f>_xlfn.XLOOKUP(C191,obszary!A:A,obszary!B:B)</f>
        <v>Mare Boreum</v>
      </c>
      <c r="I191" t="str">
        <f>_xlfn.XLOOKUP($A191,laziki!B:B,laziki!C:C)</f>
        <v>Phoenix 16</v>
      </c>
      <c r="J191" t="str">
        <f>_xlfn.XLOOKUP(I191,laziki!C:C,laziki!E:E)</f>
        <v>75.84N, 122.24E</v>
      </c>
      <c r="K191">
        <f>_xlfn.XLOOKUP($A191,laziki!B:B,laziki!D:D)</f>
        <v>2071</v>
      </c>
      <c r="L191">
        <f t="shared" si="12"/>
        <v>2076</v>
      </c>
      <c r="M191" s="4">
        <f t="shared" si="13"/>
        <v>5</v>
      </c>
      <c r="N191" s="4" t="str">
        <f t="shared" si="14"/>
        <v>N</v>
      </c>
      <c r="O191" t="str">
        <f t="shared" si="15"/>
        <v>N</v>
      </c>
    </row>
    <row r="192" spans="1:15" x14ac:dyDescent="0.25">
      <c r="A192">
        <v>94</v>
      </c>
      <c r="B192" s="1">
        <v>61827</v>
      </c>
      <c r="C192" t="s">
        <v>209</v>
      </c>
      <c r="D192" t="s">
        <v>5256</v>
      </c>
      <c r="E192">
        <v>702</v>
      </c>
      <c r="F192">
        <v>5436</v>
      </c>
      <c r="G192">
        <f t="shared" si="11"/>
        <v>0</v>
      </c>
      <c r="H192" t="str">
        <f>_xlfn.XLOOKUP(C192,obszary!A:A,obszary!B:B)</f>
        <v>Eridania</v>
      </c>
      <c r="I192" t="str">
        <f>_xlfn.XLOOKUP($A192,laziki!B:B,laziki!C:C)</f>
        <v>Dawn 4</v>
      </c>
      <c r="J192" t="str">
        <f>_xlfn.XLOOKUP(I192,laziki!C:C,laziki!E:E)</f>
        <v>46.81S, 143.88E</v>
      </c>
      <c r="K192">
        <f>_xlfn.XLOOKUP($A192,laziki!B:B,laziki!D:D)</f>
        <v>2066</v>
      </c>
      <c r="L192">
        <f t="shared" si="12"/>
        <v>2069</v>
      </c>
      <c r="M192" s="4">
        <f t="shared" si="13"/>
        <v>3</v>
      </c>
      <c r="N192" s="4" t="str">
        <f t="shared" si="14"/>
        <v>S</v>
      </c>
      <c r="O192" t="str">
        <f t="shared" si="15"/>
        <v>S</v>
      </c>
    </row>
    <row r="193" spans="1:15" x14ac:dyDescent="0.25">
      <c r="A193">
        <v>31</v>
      </c>
      <c r="B193" s="1">
        <v>60766</v>
      </c>
      <c r="C193" t="s">
        <v>265</v>
      </c>
      <c r="D193" t="s">
        <v>5255</v>
      </c>
      <c r="E193">
        <v>70</v>
      </c>
      <c r="F193">
        <v>9366</v>
      </c>
      <c r="G193">
        <f t="shared" si="11"/>
        <v>9366</v>
      </c>
      <c r="H193" t="str">
        <f>_xlfn.XLOOKUP(C193,obszary!A:A,obszary!B:B)</f>
        <v>Mare Boreum</v>
      </c>
      <c r="I193" t="str">
        <f>_xlfn.XLOOKUP($A193,laziki!B:B,laziki!C:C)</f>
        <v>Deimos 10</v>
      </c>
      <c r="J193" t="str">
        <f>_xlfn.XLOOKUP(I193,laziki!C:C,laziki!E:E)</f>
        <v>66.67N, 93.37W</v>
      </c>
      <c r="K193">
        <f>_xlfn.XLOOKUP($A193,laziki!B:B,laziki!D:D)</f>
        <v>2059</v>
      </c>
      <c r="L193">
        <f t="shared" si="12"/>
        <v>2066</v>
      </c>
      <c r="M193" s="4">
        <f t="shared" si="13"/>
        <v>7</v>
      </c>
      <c r="N193" s="4" t="str">
        <f t="shared" si="14"/>
        <v>N</v>
      </c>
      <c r="O193" t="str">
        <f t="shared" si="15"/>
        <v>N</v>
      </c>
    </row>
    <row r="194" spans="1:15" x14ac:dyDescent="0.25">
      <c r="A194">
        <v>69</v>
      </c>
      <c r="B194" s="1">
        <v>64375</v>
      </c>
      <c r="C194" t="s">
        <v>253</v>
      </c>
      <c r="D194" t="s">
        <v>5254</v>
      </c>
      <c r="E194">
        <v>221</v>
      </c>
      <c r="F194">
        <v>1788</v>
      </c>
      <c r="G194">
        <f t="shared" si="11"/>
        <v>0</v>
      </c>
      <c r="H194" t="str">
        <f>_xlfn.XLOOKUP(C194,obszary!A:A,obszary!B:B)</f>
        <v>Cebrenia</v>
      </c>
      <c r="I194" t="str">
        <f>_xlfn.XLOOKUP($A194,laziki!B:B,laziki!C:C)</f>
        <v>Rosetta 13</v>
      </c>
      <c r="J194" t="str">
        <f>_xlfn.XLOOKUP(I194,laziki!C:C,laziki!E:E)</f>
        <v>69.41N, 168.67E</v>
      </c>
      <c r="K194">
        <f>_xlfn.XLOOKUP($A194,laziki!B:B,laziki!D:D)</f>
        <v>2069</v>
      </c>
      <c r="L194">
        <f t="shared" si="12"/>
        <v>2076</v>
      </c>
      <c r="M194" s="4">
        <f t="shared" si="13"/>
        <v>7</v>
      </c>
      <c r="N194" s="4" t="str">
        <f t="shared" si="14"/>
        <v>N</v>
      </c>
      <c r="O194" t="str">
        <f t="shared" si="15"/>
        <v>N</v>
      </c>
    </row>
    <row r="195" spans="1:15" x14ac:dyDescent="0.25">
      <c r="A195">
        <v>12</v>
      </c>
      <c r="B195" s="1">
        <v>57852</v>
      </c>
      <c r="C195" t="s">
        <v>233</v>
      </c>
      <c r="D195" t="s">
        <v>5253</v>
      </c>
      <c r="E195">
        <v>241</v>
      </c>
      <c r="F195">
        <v>1396</v>
      </c>
      <c r="G195">
        <f t="shared" ref="G195:G258" si="16">IF($E195 &lt;= 100,F195,0)</f>
        <v>0</v>
      </c>
      <c r="H195" t="str">
        <f>_xlfn.XLOOKUP(C195,obszary!A:A,obszary!B:B)</f>
        <v>Phoenicis Lacus</v>
      </c>
      <c r="I195" t="str">
        <f>_xlfn.XLOOKUP($A195,laziki!B:B,laziki!C:C)</f>
        <v>Mariner 20</v>
      </c>
      <c r="J195" t="str">
        <f>_xlfn.XLOOKUP(I195,laziki!C:C,laziki!E:E)</f>
        <v>6.41S, 116.10W</v>
      </c>
      <c r="K195">
        <f>_xlfn.XLOOKUP($A195,laziki!B:B,laziki!D:D)</f>
        <v>2055</v>
      </c>
      <c r="L195">
        <f t="shared" ref="L195:L258" si="17">YEAR(B195)</f>
        <v>2058</v>
      </c>
      <c r="M195" s="4">
        <f t="shared" ref="M195:M258" si="18">L195-K195</f>
        <v>3</v>
      </c>
      <c r="N195" s="4" t="str">
        <f t="shared" ref="N195:N258" si="19">IF(NOT(ISERROR(SEARCH("S",D195))),"S","N")</f>
        <v>S</v>
      </c>
      <c r="O195" t="str">
        <f t="shared" si="15"/>
        <v>S</v>
      </c>
    </row>
    <row r="196" spans="1:15" x14ac:dyDescent="0.25">
      <c r="A196">
        <v>10</v>
      </c>
      <c r="B196" s="1">
        <v>59813</v>
      </c>
      <c r="C196" t="s">
        <v>229</v>
      </c>
      <c r="D196" t="s">
        <v>5252</v>
      </c>
      <c r="E196">
        <v>25</v>
      </c>
      <c r="F196">
        <v>3167</v>
      </c>
      <c r="G196">
        <f t="shared" si="16"/>
        <v>3167</v>
      </c>
      <c r="H196" t="str">
        <f>_xlfn.XLOOKUP(C196,obszary!A:A,obszary!B:B)</f>
        <v>Margaritifer Sinus</v>
      </c>
      <c r="I196" t="str">
        <f>_xlfn.XLOOKUP($A196,laziki!B:B,laziki!C:C)</f>
        <v>Mariner 15</v>
      </c>
      <c r="J196" t="str">
        <f>_xlfn.XLOOKUP(I196,laziki!C:C,laziki!E:E)</f>
        <v>23.79S, 56.97W</v>
      </c>
      <c r="K196">
        <f>_xlfn.XLOOKUP($A196,laziki!B:B,laziki!D:D)</f>
        <v>2054</v>
      </c>
      <c r="L196">
        <f t="shared" si="17"/>
        <v>2063</v>
      </c>
      <c r="M196" s="4">
        <f t="shared" si="18"/>
        <v>9</v>
      </c>
      <c r="N196" s="4" t="str">
        <f t="shared" si="19"/>
        <v>S</v>
      </c>
      <c r="O196" t="str">
        <f t="shared" si="15"/>
        <v>S</v>
      </c>
    </row>
    <row r="197" spans="1:15" x14ac:dyDescent="0.25">
      <c r="A197">
        <v>47</v>
      </c>
      <c r="B197" s="1">
        <v>61298</v>
      </c>
      <c r="C197" t="s">
        <v>259</v>
      </c>
      <c r="D197" t="s">
        <v>5251</v>
      </c>
      <c r="E197">
        <v>572</v>
      </c>
      <c r="F197">
        <v>5622</v>
      </c>
      <c r="G197">
        <f t="shared" si="16"/>
        <v>0</v>
      </c>
      <c r="H197" t="str">
        <f>_xlfn.XLOOKUP(C197,obszary!A:A,obszary!B:B)</f>
        <v>Mare Acidalium</v>
      </c>
      <c r="I197" t="str">
        <f>_xlfn.XLOOKUP($A197,laziki!B:B,laziki!C:C)</f>
        <v>Spirit 14</v>
      </c>
      <c r="J197" t="str">
        <f>_xlfn.XLOOKUP(I197,laziki!C:C,laziki!E:E)</f>
        <v>27.30N, 17.48W</v>
      </c>
      <c r="K197">
        <f>_xlfn.XLOOKUP($A197,laziki!B:B,laziki!D:D)</f>
        <v>2065</v>
      </c>
      <c r="L197">
        <f t="shared" si="17"/>
        <v>2067</v>
      </c>
      <c r="M197" s="4">
        <f t="shared" si="18"/>
        <v>2</v>
      </c>
      <c r="N197" s="4" t="str">
        <f t="shared" si="19"/>
        <v>N</v>
      </c>
      <c r="O197" t="str">
        <f t="shared" si="15"/>
        <v>N</v>
      </c>
    </row>
    <row r="198" spans="1:15" x14ac:dyDescent="0.25">
      <c r="A198">
        <v>33</v>
      </c>
      <c r="B198" s="1">
        <v>59157</v>
      </c>
      <c r="C198" t="s">
        <v>265</v>
      </c>
      <c r="D198" t="s">
        <v>5250</v>
      </c>
      <c r="E198">
        <v>22</v>
      </c>
      <c r="F198">
        <v>13527</v>
      </c>
      <c r="G198">
        <f t="shared" si="16"/>
        <v>13527</v>
      </c>
      <c r="H198" t="str">
        <f>_xlfn.XLOOKUP(C198,obszary!A:A,obszary!B:B)</f>
        <v>Mare Boreum</v>
      </c>
      <c r="I198" t="str">
        <f>_xlfn.XLOOKUP($A198,laziki!B:B,laziki!C:C)</f>
        <v>Deimos 13</v>
      </c>
      <c r="J198" t="str">
        <f>_xlfn.XLOOKUP(I198,laziki!C:C,laziki!E:E)</f>
        <v>73.37N, 48.09E</v>
      </c>
      <c r="K198">
        <f>_xlfn.XLOOKUP($A198,laziki!B:B,laziki!D:D)</f>
        <v>2060</v>
      </c>
      <c r="L198">
        <f t="shared" si="17"/>
        <v>2061</v>
      </c>
      <c r="M198" s="4">
        <f t="shared" si="18"/>
        <v>1</v>
      </c>
      <c r="N198" s="4" t="str">
        <f t="shared" si="19"/>
        <v>N</v>
      </c>
      <c r="O198" t="str">
        <f t="shared" ref="O198:O261" si="20">IF(NOT(ISERROR(SEARCH("S",J198))),"S","N")</f>
        <v>N</v>
      </c>
    </row>
    <row r="199" spans="1:15" x14ac:dyDescent="0.25">
      <c r="A199">
        <v>37</v>
      </c>
      <c r="B199" s="1">
        <v>59998</v>
      </c>
      <c r="C199" t="s">
        <v>237</v>
      </c>
      <c r="D199" t="s">
        <v>5249</v>
      </c>
      <c r="E199">
        <v>252</v>
      </c>
      <c r="F199">
        <v>1010</v>
      </c>
      <c r="G199">
        <f t="shared" si="16"/>
        <v>0</v>
      </c>
      <c r="H199" t="str">
        <f>_xlfn.XLOOKUP(C199,obszary!A:A,obszary!B:B)</f>
        <v>Elysium</v>
      </c>
      <c r="I199" t="str">
        <f>_xlfn.XLOOKUP($A199,laziki!B:B,laziki!C:C)</f>
        <v>Pathfinder 5</v>
      </c>
      <c r="J199" t="str">
        <f>_xlfn.XLOOKUP(I199,laziki!C:C,laziki!E:E)</f>
        <v>10.83N, 133.81E</v>
      </c>
      <c r="K199">
        <f>_xlfn.XLOOKUP($A199,laziki!B:B,laziki!D:D)</f>
        <v>2061</v>
      </c>
      <c r="L199">
        <f t="shared" si="17"/>
        <v>2064</v>
      </c>
      <c r="M199" s="4">
        <f t="shared" si="18"/>
        <v>3</v>
      </c>
      <c r="N199" s="4" t="str">
        <f t="shared" si="19"/>
        <v>N</v>
      </c>
      <c r="O199" t="str">
        <f t="shared" si="20"/>
        <v>N</v>
      </c>
    </row>
    <row r="200" spans="1:15" x14ac:dyDescent="0.25">
      <c r="A200">
        <v>4</v>
      </c>
      <c r="B200" s="1">
        <v>56015</v>
      </c>
      <c r="C200" t="s">
        <v>215</v>
      </c>
      <c r="D200" t="s">
        <v>5248</v>
      </c>
      <c r="E200">
        <v>32</v>
      </c>
      <c r="F200">
        <v>1010</v>
      </c>
      <c r="G200">
        <f t="shared" si="16"/>
        <v>1010</v>
      </c>
      <c r="H200" t="str">
        <f>_xlfn.XLOOKUP(C200,obszary!A:A,obszary!B:B)</f>
        <v>Argyre</v>
      </c>
      <c r="I200" t="str">
        <f>_xlfn.XLOOKUP($A200,laziki!B:B,laziki!C:C)</f>
        <v>Mariner 9</v>
      </c>
      <c r="J200" t="str">
        <f>_xlfn.XLOOKUP(I200,laziki!C:C,laziki!E:E)</f>
        <v>43.20S, 21.89W</v>
      </c>
      <c r="K200">
        <f>_xlfn.XLOOKUP($A200,laziki!B:B,laziki!D:D)</f>
        <v>2051</v>
      </c>
      <c r="L200">
        <f t="shared" si="17"/>
        <v>2053</v>
      </c>
      <c r="M200" s="4">
        <f t="shared" si="18"/>
        <v>2</v>
      </c>
      <c r="N200" s="4" t="str">
        <f t="shared" si="19"/>
        <v>S</v>
      </c>
      <c r="O200" t="str">
        <f t="shared" si="20"/>
        <v>S</v>
      </c>
    </row>
    <row r="201" spans="1:15" x14ac:dyDescent="0.25">
      <c r="A201">
        <v>5</v>
      </c>
      <c r="B201" s="1">
        <v>57395</v>
      </c>
      <c r="C201" t="s">
        <v>241</v>
      </c>
      <c r="D201" t="s">
        <v>5247</v>
      </c>
      <c r="E201">
        <v>344</v>
      </c>
      <c r="F201">
        <v>3022</v>
      </c>
      <c r="G201">
        <f t="shared" si="16"/>
        <v>0</v>
      </c>
      <c r="H201" t="str">
        <f>_xlfn.XLOOKUP(C201,obszary!A:A,obszary!B:B)</f>
        <v>Syrtis Major</v>
      </c>
      <c r="I201" t="str">
        <f>_xlfn.XLOOKUP($A201,laziki!B:B,laziki!C:C)</f>
        <v>Mariner 10</v>
      </c>
      <c r="J201" t="str">
        <f>_xlfn.XLOOKUP(I201,laziki!C:C,laziki!E:E)</f>
        <v>4.88N, 63.43E</v>
      </c>
      <c r="K201">
        <f>_xlfn.XLOOKUP($A201,laziki!B:B,laziki!D:D)</f>
        <v>2051</v>
      </c>
      <c r="L201">
        <f t="shared" si="17"/>
        <v>2057</v>
      </c>
      <c r="M201" s="4">
        <f t="shared" si="18"/>
        <v>6</v>
      </c>
      <c r="N201" s="4" t="str">
        <f t="shared" si="19"/>
        <v>N</v>
      </c>
      <c r="O201" t="str">
        <f t="shared" si="20"/>
        <v>N</v>
      </c>
    </row>
    <row r="202" spans="1:15" x14ac:dyDescent="0.25">
      <c r="A202">
        <v>58</v>
      </c>
      <c r="B202" s="1">
        <v>62597</v>
      </c>
      <c r="C202" t="s">
        <v>215</v>
      </c>
      <c r="D202" t="s">
        <v>5246</v>
      </c>
      <c r="E202">
        <v>47</v>
      </c>
      <c r="F202">
        <v>15700</v>
      </c>
      <c r="G202">
        <f t="shared" si="16"/>
        <v>15700</v>
      </c>
      <c r="H202" t="str">
        <f>_xlfn.XLOOKUP(C202,obszary!A:A,obszary!B:B)</f>
        <v>Argyre</v>
      </c>
      <c r="I202" t="str">
        <f>_xlfn.XLOOKUP($A202,laziki!B:B,laziki!C:C)</f>
        <v>Opportunity 15</v>
      </c>
      <c r="J202" t="str">
        <f>_xlfn.XLOOKUP(I202,laziki!C:C,laziki!E:E)</f>
        <v>56.96S, 5.44W</v>
      </c>
      <c r="K202">
        <f>_xlfn.XLOOKUP($A202,laziki!B:B,laziki!D:D)</f>
        <v>2068</v>
      </c>
      <c r="L202">
        <f t="shared" si="17"/>
        <v>2071</v>
      </c>
      <c r="M202" s="4">
        <f t="shared" si="18"/>
        <v>3</v>
      </c>
      <c r="N202" s="4" t="str">
        <f t="shared" si="19"/>
        <v>S</v>
      </c>
      <c r="O202" t="str">
        <f t="shared" si="20"/>
        <v>S</v>
      </c>
    </row>
    <row r="203" spans="1:15" x14ac:dyDescent="0.25">
      <c r="A203">
        <v>44</v>
      </c>
      <c r="B203" s="1">
        <v>62090</v>
      </c>
      <c r="C203" t="s">
        <v>265</v>
      </c>
      <c r="D203" t="s">
        <v>5245</v>
      </c>
      <c r="E203">
        <v>113</v>
      </c>
      <c r="F203">
        <v>3022</v>
      </c>
      <c r="G203">
        <f t="shared" si="16"/>
        <v>0</v>
      </c>
      <c r="H203" t="str">
        <f>_xlfn.XLOOKUP(C203,obszary!A:A,obszary!B:B)</f>
        <v>Mare Boreum</v>
      </c>
      <c r="I203" t="str">
        <f>_xlfn.XLOOKUP($A203,laziki!B:B,laziki!C:C)</f>
        <v>Spirit 11</v>
      </c>
      <c r="J203" t="str">
        <f>_xlfn.XLOOKUP(I203,laziki!C:C,laziki!E:E)</f>
        <v>64.61N, 131.25E</v>
      </c>
      <c r="K203">
        <f>_xlfn.XLOOKUP($A203,laziki!B:B,laziki!D:D)</f>
        <v>2064</v>
      </c>
      <c r="L203">
        <f t="shared" si="17"/>
        <v>2069</v>
      </c>
      <c r="M203" s="4">
        <f t="shared" si="18"/>
        <v>5</v>
      </c>
      <c r="N203" s="4" t="str">
        <f t="shared" si="19"/>
        <v>N</v>
      </c>
      <c r="O203" t="str">
        <f t="shared" si="20"/>
        <v>N</v>
      </c>
    </row>
    <row r="204" spans="1:15" x14ac:dyDescent="0.25">
      <c r="A204">
        <v>99</v>
      </c>
      <c r="B204" s="1">
        <v>63281</v>
      </c>
      <c r="C204" t="s">
        <v>243</v>
      </c>
      <c r="D204" t="s">
        <v>5244</v>
      </c>
      <c r="E204">
        <v>325</v>
      </c>
      <c r="F204">
        <v>3612</v>
      </c>
      <c r="G204">
        <f t="shared" si="16"/>
        <v>0</v>
      </c>
      <c r="H204" t="str">
        <f>_xlfn.XLOOKUP(C204,obszary!A:A,obszary!B:B)</f>
        <v>Arabia</v>
      </c>
      <c r="I204" t="str">
        <f>_xlfn.XLOOKUP($A204,laziki!B:B,laziki!C:C)</f>
        <v>Perseverance 6</v>
      </c>
      <c r="J204" t="str">
        <f>_xlfn.XLOOKUP(I204,laziki!C:C,laziki!E:E)</f>
        <v>34.38N, 12.41E</v>
      </c>
      <c r="K204">
        <f>_xlfn.XLOOKUP($A204,laziki!B:B,laziki!D:D)</f>
        <v>2070</v>
      </c>
      <c r="L204">
        <f t="shared" si="17"/>
        <v>2073</v>
      </c>
      <c r="M204" s="4">
        <f t="shared" si="18"/>
        <v>3</v>
      </c>
      <c r="N204" s="4" t="str">
        <f t="shared" si="19"/>
        <v>N</v>
      </c>
      <c r="O204" t="str">
        <f t="shared" si="20"/>
        <v>N</v>
      </c>
    </row>
    <row r="205" spans="1:15" x14ac:dyDescent="0.25">
      <c r="A205">
        <v>91</v>
      </c>
      <c r="B205" s="1">
        <v>63910</v>
      </c>
      <c r="C205" t="s">
        <v>265</v>
      </c>
      <c r="D205" t="s">
        <v>5243</v>
      </c>
      <c r="E205">
        <v>1270</v>
      </c>
      <c r="F205">
        <v>33322</v>
      </c>
      <c r="G205">
        <f t="shared" si="16"/>
        <v>0</v>
      </c>
      <c r="H205" t="str">
        <f>_xlfn.XLOOKUP(C205,obszary!A:A,obszary!B:B)</f>
        <v>Mare Boreum</v>
      </c>
      <c r="I205" t="str">
        <f>_xlfn.XLOOKUP($A205,laziki!B:B,laziki!C:C)</f>
        <v>Phoenix 27</v>
      </c>
      <c r="J205" t="str">
        <f>_xlfn.XLOOKUP(I205,laziki!C:C,laziki!E:E)</f>
        <v>75.27N, 138.32W</v>
      </c>
      <c r="K205">
        <f>_xlfn.XLOOKUP($A205,laziki!B:B,laziki!D:D)</f>
        <v>2073</v>
      </c>
      <c r="L205">
        <f t="shared" si="17"/>
        <v>2074</v>
      </c>
      <c r="M205" s="4">
        <f t="shared" si="18"/>
        <v>1</v>
      </c>
      <c r="N205" s="4" t="str">
        <f t="shared" si="19"/>
        <v>N</v>
      </c>
      <c r="O205" t="str">
        <f t="shared" si="20"/>
        <v>N</v>
      </c>
    </row>
    <row r="206" spans="1:15" x14ac:dyDescent="0.25">
      <c r="A206">
        <v>26</v>
      </c>
      <c r="B206" s="1">
        <v>58403</v>
      </c>
      <c r="C206" t="s">
        <v>207</v>
      </c>
      <c r="D206" t="s">
        <v>5242</v>
      </c>
      <c r="E206">
        <v>61</v>
      </c>
      <c r="F206">
        <v>15700</v>
      </c>
      <c r="G206">
        <f t="shared" si="16"/>
        <v>15700</v>
      </c>
      <c r="H206" t="str">
        <f>_xlfn.XLOOKUP(C206,obszary!A:A,obszary!B:B)</f>
        <v>Mare Australe</v>
      </c>
      <c r="I206" t="str">
        <f>_xlfn.XLOOKUP($A206,laziki!B:B,laziki!C:C)</f>
        <v>Phobos 5</v>
      </c>
      <c r="J206" t="str">
        <f>_xlfn.XLOOKUP(I206,laziki!C:C,laziki!E:E)</f>
        <v>48.99S, 67.17E</v>
      </c>
      <c r="K206">
        <f>_xlfn.XLOOKUP($A206,laziki!B:B,laziki!D:D)</f>
        <v>2054</v>
      </c>
      <c r="L206">
        <f t="shared" si="17"/>
        <v>2059</v>
      </c>
      <c r="M206" s="4">
        <f t="shared" si="18"/>
        <v>5</v>
      </c>
      <c r="N206" s="4" t="str">
        <f t="shared" si="19"/>
        <v>S</v>
      </c>
      <c r="O206" t="str">
        <f t="shared" si="20"/>
        <v>S</v>
      </c>
    </row>
    <row r="207" spans="1:15" x14ac:dyDescent="0.25">
      <c r="A207">
        <v>20</v>
      </c>
      <c r="B207" s="1">
        <v>57758</v>
      </c>
      <c r="C207" t="s">
        <v>211</v>
      </c>
      <c r="D207" t="s">
        <v>5241</v>
      </c>
      <c r="E207">
        <v>45</v>
      </c>
      <c r="F207">
        <v>1010</v>
      </c>
      <c r="G207">
        <f t="shared" si="16"/>
        <v>1010</v>
      </c>
      <c r="H207" t="str">
        <f>_xlfn.XLOOKUP(C207,obszary!A:A,obszary!B:B)</f>
        <v>Hellas</v>
      </c>
      <c r="I207" t="str">
        <f>_xlfn.XLOOKUP($A207,laziki!B:B,laziki!C:C)</f>
        <v>Viking 15</v>
      </c>
      <c r="J207" t="str">
        <f>_xlfn.XLOOKUP(I207,laziki!C:C,laziki!E:E)</f>
        <v>51.10S, 71.36E</v>
      </c>
      <c r="K207">
        <f>_xlfn.XLOOKUP($A207,laziki!B:B,laziki!D:D)</f>
        <v>2056</v>
      </c>
      <c r="L207">
        <f t="shared" si="17"/>
        <v>2058</v>
      </c>
      <c r="M207" s="4">
        <f t="shared" si="18"/>
        <v>2</v>
      </c>
      <c r="N207" s="4" t="str">
        <f t="shared" si="19"/>
        <v>S</v>
      </c>
      <c r="O207" t="str">
        <f t="shared" si="20"/>
        <v>S</v>
      </c>
    </row>
    <row r="208" spans="1:15" x14ac:dyDescent="0.25">
      <c r="A208">
        <v>47</v>
      </c>
      <c r="B208" s="1">
        <v>61264</v>
      </c>
      <c r="C208" t="s">
        <v>243</v>
      </c>
      <c r="D208" t="s">
        <v>5240</v>
      </c>
      <c r="E208">
        <v>252</v>
      </c>
      <c r="F208">
        <v>3764</v>
      </c>
      <c r="G208">
        <f t="shared" si="16"/>
        <v>0</v>
      </c>
      <c r="H208" t="str">
        <f>_xlfn.XLOOKUP(C208,obszary!A:A,obszary!B:B)</f>
        <v>Arabia</v>
      </c>
      <c r="I208" t="str">
        <f>_xlfn.XLOOKUP($A208,laziki!B:B,laziki!C:C)</f>
        <v>Spirit 14</v>
      </c>
      <c r="J208" t="str">
        <f>_xlfn.XLOOKUP(I208,laziki!C:C,laziki!E:E)</f>
        <v>27.30N, 17.48W</v>
      </c>
      <c r="K208">
        <f>_xlfn.XLOOKUP($A208,laziki!B:B,laziki!D:D)</f>
        <v>2065</v>
      </c>
      <c r="L208">
        <f t="shared" si="17"/>
        <v>2067</v>
      </c>
      <c r="M208" s="4">
        <f t="shared" si="18"/>
        <v>2</v>
      </c>
      <c r="N208" s="4" t="str">
        <f t="shared" si="19"/>
        <v>N</v>
      </c>
      <c r="O208" t="str">
        <f t="shared" si="20"/>
        <v>N</v>
      </c>
    </row>
    <row r="209" spans="1:15" x14ac:dyDescent="0.25">
      <c r="A209">
        <v>94</v>
      </c>
      <c r="B209" s="1">
        <v>63269</v>
      </c>
      <c r="C209" t="s">
        <v>209</v>
      </c>
      <c r="D209" t="s">
        <v>5239</v>
      </c>
      <c r="E209">
        <v>50</v>
      </c>
      <c r="F209">
        <v>2188</v>
      </c>
      <c r="G209">
        <f t="shared" si="16"/>
        <v>2188</v>
      </c>
      <c r="H209" t="str">
        <f>_xlfn.XLOOKUP(C209,obszary!A:A,obszary!B:B)</f>
        <v>Eridania</v>
      </c>
      <c r="I209" t="str">
        <f>_xlfn.XLOOKUP($A209,laziki!B:B,laziki!C:C)</f>
        <v>Dawn 4</v>
      </c>
      <c r="J209" t="str">
        <f>_xlfn.XLOOKUP(I209,laziki!C:C,laziki!E:E)</f>
        <v>46.81S, 143.88E</v>
      </c>
      <c r="K209">
        <f>_xlfn.XLOOKUP($A209,laziki!B:B,laziki!D:D)</f>
        <v>2066</v>
      </c>
      <c r="L209">
        <f t="shared" si="17"/>
        <v>2073</v>
      </c>
      <c r="M209" s="4">
        <f t="shared" si="18"/>
        <v>7</v>
      </c>
      <c r="N209" s="4" t="str">
        <f t="shared" si="19"/>
        <v>S</v>
      </c>
      <c r="O209" t="str">
        <f t="shared" si="20"/>
        <v>S</v>
      </c>
    </row>
    <row r="210" spans="1:15" x14ac:dyDescent="0.25">
      <c r="A210">
        <v>30</v>
      </c>
      <c r="B210" s="1">
        <v>58595</v>
      </c>
      <c r="C210" t="s">
        <v>247</v>
      </c>
      <c r="D210" t="s">
        <v>5238</v>
      </c>
      <c r="E210">
        <v>344</v>
      </c>
      <c r="F210">
        <v>10313</v>
      </c>
      <c r="G210">
        <f t="shared" si="16"/>
        <v>0</v>
      </c>
      <c r="H210" t="str">
        <f>_xlfn.XLOOKUP(C210,obszary!A:A,obszary!B:B)</f>
        <v>Lunae Palus</v>
      </c>
      <c r="I210" t="str">
        <f>_xlfn.XLOOKUP($A210,laziki!B:B,laziki!C:C)</f>
        <v>Deimos 8</v>
      </c>
      <c r="J210" t="str">
        <f>_xlfn.XLOOKUP(I210,laziki!C:C,laziki!E:E)</f>
        <v>21.43N, 76.62W</v>
      </c>
      <c r="K210">
        <f>_xlfn.XLOOKUP($A210,laziki!B:B,laziki!D:D)</f>
        <v>2058</v>
      </c>
      <c r="L210">
        <f t="shared" si="17"/>
        <v>2060</v>
      </c>
      <c r="M210" s="4">
        <f t="shared" si="18"/>
        <v>2</v>
      </c>
      <c r="N210" s="4" t="str">
        <f t="shared" si="19"/>
        <v>N</v>
      </c>
      <c r="O210" t="str">
        <f t="shared" si="20"/>
        <v>N</v>
      </c>
    </row>
    <row r="211" spans="1:15" x14ac:dyDescent="0.25">
      <c r="A211">
        <v>29</v>
      </c>
      <c r="B211" s="1">
        <v>58598</v>
      </c>
      <c r="C211" t="s">
        <v>235</v>
      </c>
      <c r="D211" t="s">
        <v>5237</v>
      </c>
      <c r="E211">
        <v>29</v>
      </c>
      <c r="F211">
        <v>756</v>
      </c>
      <c r="G211">
        <f t="shared" si="16"/>
        <v>756</v>
      </c>
      <c r="H211" t="str">
        <f>_xlfn.XLOOKUP(C211,obszary!A:A,obszary!B:B)</f>
        <v>Memnonia</v>
      </c>
      <c r="I211" t="str">
        <f>_xlfn.XLOOKUP($A211,laziki!B:B,laziki!C:C)</f>
        <v>Deimos 4</v>
      </c>
      <c r="J211" t="str">
        <f>_xlfn.XLOOKUP(I211,laziki!C:C,laziki!E:E)</f>
        <v>33.88S, 148.04W</v>
      </c>
      <c r="K211">
        <f>_xlfn.XLOOKUP($A211,laziki!B:B,laziki!D:D)</f>
        <v>2058</v>
      </c>
      <c r="L211">
        <f t="shared" si="17"/>
        <v>2060</v>
      </c>
      <c r="M211" s="4">
        <f t="shared" si="18"/>
        <v>2</v>
      </c>
      <c r="N211" s="4" t="str">
        <f t="shared" si="19"/>
        <v>S</v>
      </c>
      <c r="O211" t="str">
        <f t="shared" si="20"/>
        <v>S</v>
      </c>
    </row>
    <row r="212" spans="1:15" x14ac:dyDescent="0.25">
      <c r="A212">
        <v>34</v>
      </c>
      <c r="B212" s="1">
        <v>60399</v>
      </c>
      <c r="C212" t="s">
        <v>239</v>
      </c>
      <c r="D212" t="s">
        <v>5236</v>
      </c>
      <c r="E212">
        <v>77</v>
      </c>
      <c r="F212">
        <v>9985</v>
      </c>
      <c r="G212">
        <f t="shared" si="16"/>
        <v>9985</v>
      </c>
      <c r="H212" t="str">
        <f>_xlfn.XLOOKUP(C212,obszary!A:A,obszary!B:B)</f>
        <v>Amenthes</v>
      </c>
      <c r="I212" t="str">
        <f>_xlfn.XLOOKUP($A212,laziki!B:B,laziki!C:C)</f>
        <v>Deimos 14</v>
      </c>
      <c r="J212" t="str">
        <f>_xlfn.XLOOKUP(I212,laziki!C:C,laziki!E:E)</f>
        <v>24.45N, 112.91E</v>
      </c>
      <c r="K212">
        <f>_xlfn.XLOOKUP($A212,laziki!B:B,laziki!D:D)</f>
        <v>2060</v>
      </c>
      <c r="L212">
        <f t="shared" si="17"/>
        <v>2065</v>
      </c>
      <c r="M212" s="4">
        <f t="shared" si="18"/>
        <v>5</v>
      </c>
      <c r="N212" s="4" t="str">
        <f t="shared" si="19"/>
        <v>N</v>
      </c>
      <c r="O212" t="str">
        <f t="shared" si="20"/>
        <v>N</v>
      </c>
    </row>
    <row r="213" spans="1:15" x14ac:dyDescent="0.25">
      <c r="A213">
        <v>9</v>
      </c>
      <c r="B213" s="1">
        <v>58023</v>
      </c>
      <c r="C213" t="s">
        <v>229</v>
      </c>
      <c r="D213" t="s">
        <v>5235</v>
      </c>
      <c r="E213">
        <v>50</v>
      </c>
      <c r="F213">
        <v>5436</v>
      </c>
      <c r="G213">
        <f t="shared" si="16"/>
        <v>5436</v>
      </c>
      <c r="H213" t="str">
        <f>_xlfn.XLOOKUP(C213,obszary!A:A,obszary!B:B)</f>
        <v>Margaritifer Sinus</v>
      </c>
      <c r="I213" t="str">
        <f>_xlfn.XLOOKUP($A213,laziki!B:B,laziki!C:C)</f>
        <v>Mariner 14</v>
      </c>
      <c r="J213" t="str">
        <f>_xlfn.XLOOKUP(I213,laziki!C:C,laziki!E:E)</f>
        <v>17.63S, 13.01W</v>
      </c>
      <c r="K213">
        <f>_xlfn.XLOOKUP($A213,laziki!B:B,laziki!D:D)</f>
        <v>2054</v>
      </c>
      <c r="L213">
        <f t="shared" si="17"/>
        <v>2058</v>
      </c>
      <c r="M213" s="4">
        <f t="shared" si="18"/>
        <v>4</v>
      </c>
      <c r="N213" s="4" t="str">
        <f t="shared" si="19"/>
        <v>S</v>
      </c>
      <c r="O213" t="str">
        <f t="shared" si="20"/>
        <v>S</v>
      </c>
    </row>
    <row r="214" spans="1:15" x14ac:dyDescent="0.25">
      <c r="A214">
        <v>44</v>
      </c>
      <c r="B214" s="1">
        <v>61346</v>
      </c>
      <c r="C214" t="s">
        <v>265</v>
      </c>
      <c r="D214" t="s">
        <v>5234</v>
      </c>
      <c r="E214">
        <v>12</v>
      </c>
      <c r="F214">
        <v>3764</v>
      </c>
      <c r="G214">
        <f t="shared" si="16"/>
        <v>3764</v>
      </c>
      <c r="H214" t="str">
        <f>_xlfn.XLOOKUP(C214,obszary!A:A,obszary!B:B)</f>
        <v>Mare Boreum</v>
      </c>
      <c r="I214" t="str">
        <f>_xlfn.XLOOKUP($A214,laziki!B:B,laziki!C:C)</f>
        <v>Spirit 11</v>
      </c>
      <c r="J214" t="str">
        <f>_xlfn.XLOOKUP(I214,laziki!C:C,laziki!E:E)</f>
        <v>64.61N, 131.25E</v>
      </c>
      <c r="K214">
        <f>_xlfn.XLOOKUP($A214,laziki!B:B,laziki!D:D)</f>
        <v>2064</v>
      </c>
      <c r="L214">
        <f t="shared" si="17"/>
        <v>2067</v>
      </c>
      <c r="M214" s="4">
        <f t="shared" si="18"/>
        <v>3</v>
      </c>
      <c r="N214" s="4" t="str">
        <f t="shared" si="19"/>
        <v>N</v>
      </c>
      <c r="O214" t="str">
        <f t="shared" si="20"/>
        <v>N</v>
      </c>
    </row>
    <row r="215" spans="1:15" x14ac:dyDescent="0.25">
      <c r="A215">
        <v>33</v>
      </c>
      <c r="B215" s="1">
        <v>59101</v>
      </c>
      <c r="C215" t="s">
        <v>265</v>
      </c>
      <c r="D215" t="s">
        <v>5233</v>
      </c>
      <c r="E215">
        <v>175</v>
      </c>
      <c r="F215">
        <v>22220</v>
      </c>
      <c r="G215">
        <f t="shared" si="16"/>
        <v>0</v>
      </c>
      <c r="H215" t="str">
        <f>_xlfn.XLOOKUP(C215,obszary!A:A,obszary!B:B)</f>
        <v>Mare Boreum</v>
      </c>
      <c r="I215" t="str">
        <f>_xlfn.XLOOKUP($A215,laziki!B:B,laziki!C:C)</f>
        <v>Deimos 13</v>
      </c>
      <c r="J215" t="str">
        <f>_xlfn.XLOOKUP(I215,laziki!C:C,laziki!E:E)</f>
        <v>73.37N, 48.09E</v>
      </c>
      <c r="K215">
        <f>_xlfn.XLOOKUP($A215,laziki!B:B,laziki!D:D)</f>
        <v>2060</v>
      </c>
      <c r="L215">
        <f t="shared" si="17"/>
        <v>2061</v>
      </c>
      <c r="M215" s="4">
        <f t="shared" si="18"/>
        <v>1</v>
      </c>
      <c r="N215" s="4" t="str">
        <f t="shared" si="19"/>
        <v>N</v>
      </c>
      <c r="O215" t="str">
        <f t="shared" si="20"/>
        <v>N</v>
      </c>
    </row>
    <row r="216" spans="1:15" x14ac:dyDescent="0.25">
      <c r="A216">
        <v>4</v>
      </c>
      <c r="B216" s="1">
        <v>56162</v>
      </c>
      <c r="C216" t="s">
        <v>215</v>
      </c>
      <c r="D216" t="s">
        <v>5232</v>
      </c>
      <c r="E216">
        <v>109</v>
      </c>
      <c r="F216">
        <v>7512</v>
      </c>
      <c r="G216">
        <f t="shared" si="16"/>
        <v>0</v>
      </c>
      <c r="H216" t="str">
        <f>_xlfn.XLOOKUP(C216,obszary!A:A,obszary!B:B)</f>
        <v>Argyre</v>
      </c>
      <c r="I216" t="str">
        <f>_xlfn.XLOOKUP($A216,laziki!B:B,laziki!C:C)</f>
        <v>Mariner 9</v>
      </c>
      <c r="J216" t="str">
        <f>_xlfn.XLOOKUP(I216,laziki!C:C,laziki!E:E)</f>
        <v>43.20S, 21.89W</v>
      </c>
      <c r="K216">
        <f>_xlfn.XLOOKUP($A216,laziki!B:B,laziki!D:D)</f>
        <v>2051</v>
      </c>
      <c r="L216">
        <f t="shared" si="17"/>
        <v>2053</v>
      </c>
      <c r="M216" s="4">
        <f t="shared" si="18"/>
        <v>2</v>
      </c>
      <c r="N216" s="4" t="str">
        <f t="shared" si="19"/>
        <v>S</v>
      </c>
      <c r="O216" t="str">
        <f t="shared" si="20"/>
        <v>S</v>
      </c>
    </row>
    <row r="217" spans="1:15" x14ac:dyDescent="0.25">
      <c r="A217">
        <v>47</v>
      </c>
      <c r="B217" s="1">
        <v>63631</v>
      </c>
      <c r="C217" t="s">
        <v>245</v>
      </c>
      <c r="D217" t="s">
        <v>5231</v>
      </c>
      <c r="E217">
        <v>188</v>
      </c>
      <c r="F217">
        <v>2461</v>
      </c>
      <c r="G217">
        <f t="shared" si="16"/>
        <v>0</v>
      </c>
      <c r="H217" t="str">
        <f>_xlfn.XLOOKUP(C217,obszary!A:A,obszary!B:B)</f>
        <v>Oxia Palus</v>
      </c>
      <c r="I217" t="str">
        <f>_xlfn.XLOOKUP($A217,laziki!B:B,laziki!C:C)</f>
        <v>Spirit 14</v>
      </c>
      <c r="J217" t="str">
        <f>_xlfn.XLOOKUP(I217,laziki!C:C,laziki!E:E)</f>
        <v>27.30N, 17.48W</v>
      </c>
      <c r="K217">
        <f>_xlfn.XLOOKUP($A217,laziki!B:B,laziki!D:D)</f>
        <v>2065</v>
      </c>
      <c r="L217">
        <f t="shared" si="17"/>
        <v>2074</v>
      </c>
      <c r="M217" s="4">
        <f t="shared" si="18"/>
        <v>9</v>
      </c>
      <c r="N217" s="4" t="str">
        <f t="shared" si="19"/>
        <v>N</v>
      </c>
      <c r="O217" t="str">
        <f t="shared" si="20"/>
        <v>N</v>
      </c>
    </row>
    <row r="218" spans="1:15" x14ac:dyDescent="0.25">
      <c r="A218">
        <v>5</v>
      </c>
      <c r="B218" s="1">
        <v>56338</v>
      </c>
      <c r="C218" t="s">
        <v>227</v>
      </c>
      <c r="D218" t="s">
        <v>5230</v>
      </c>
      <c r="E218">
        <v>52</v>
      </c>
      <c r="F218">
        <v>2599</v>
      </c>
      <c r="G218">
        <f t="shared" si="16"/>
        <v>2599</v>
      </c>
      <c r="H218" t="str">
        <f>_xlfn.XLOOKUP(C218,obszary!A:A,obszary!B:B)</f>
        <v>Sinus Sabaeus</v>
      </c>
      <c r="I218" t="str">
        <f>_xlfn.XLOOKUP($A218,laziki!B:B,laziki!C:C)</f>
        <v>Mariner 10</v>
      </c>
      <c r="J218" t="str">
        <f>_xlfn.XLOOKUP(I218,laziki!C:C,laziki!E:E)</f>
        <v>4.88N, 63.43E</v>
      </c>
      <c r="K218">
        <f>_xlfn.XLOOKUP($A218,laziki!B:B,laziki!D:D)</f>
        <v>2051</v>
      </c>
      <c r="L218">
        <f t="shared" si="17"/>
        <v>2054</v>
      </c>
      <c r="M218" s="4">
        <f t="shared" si="18"/>
        <v>3</v>
      </c>
      <c r="N218" s="4" t="str">
        <f t="shared" si="19"/>
        <v>S</v>
      </c>
      <c r="O218" t="str">
        <f t="shared" si="20"/>
        <v>N</v>
      </c>
    </row>
    <row r="219" spans="1:15" x14ac:dyDescent="0.25">
      <c r="A219">
        <v>12</v>
      </c>
      <c r="B219" s="1">
        <v>57733</v>
      </c>
      <c r="C219" t="s">
        <v>233</v>
      </c>
      <c r="D219" t="s">
        <v>5229</v>
      </c>
      <c r="E219">
        <v>252</v>
      </c>
      <c r="F219">
        <v>2188</v>
      </c>
      <c r="G219">
        <f t="shared" si="16"/>
        <v>0</v>
      </c>
      <c r="H219" t="str">
        <f>_xlfn.XLOOKUP(C219,obszary!A:A,obszary!B:B)</f>
        <v>Phoenicis Lacus</v>
      </c>
      <c r="I219" t="str">
        <f>_xlfn.XLOOKUP($A219,laziki!B:B,laziki!C:C)</f>
        <v>Mariner 20</v>
      </c>
      <c r="J219" t="str">
        <f>_xlfn.XLOOKUP(I219,laziki!C:C,laziki!E:E)</f>
        <v>6.41S, 116.10W</v>
      </c>
      <c r="K219">
        <f>_xlfn.XLOOKUP($A219,laziki!B:B,laziki!D:D)</f>
        <v>2055</v>
      </c>
      <c r="L219">
        <f t="shared" si="17"/>
        <v>2058</v>
      </c>
      <c r="M219" s="4">
        <f t="shared" si="18"/>
        <v>3</v>
      </c>
      <c r="N219" s="4" t="str">
        <f t="shared" si="19"/>
        <v>S</v>
      </c>
      <c r="O219" t="str">
        <f t="shared" si="20"/>
        <v>S</v>
      </c>
    </row>
    <row r="220" spans="1:15" x14ac:dyDescent="0.25">
      <c r="A220">
        <v>74</v>
      </c>
      <c r="B220" s="1">
        <v>63678</v>
      </c>
      <c r="C220" t="s">
        <v>243</v>
      </c>
      <c r="D220" t="s">
        <v>5228</v>
      </c>
      <c r="E220">
        <v>85</v>
      </c>
      <c r="F220">
        <v>8000</v>
      </c>
      <c r="G220">
        <f t="shared" si="16"/>
        <v>8000</v>
      </c>
      <c r="H220" t="str">
        <f>_xlfn.XLOOKUP(C220,obszary!A:A,obszary!B:B)</f>
        <v>Arabia</v>
      </c>
      <c r="I220" t="str">
        <f>_xlfn.XLOOKUP($A220,laziki!B:B,laziki!C:C)</f>
        <v>Rosetta 21</v>
      </c>
      <c r="J220" t="str">
        <f>_xlfn.XLOOKUP(I220,laziki!C:C,laziki!E:E)</f>
        <v>17.28N, 7.12E</v>
      </c>
      <c r="K220">
        <f>_xlfn.XLOOKUP($A220,laziki!B:B,laziki!D:D)</f>
        <v>2071</v>
      </c>
      <c r="L220">
        <f t="shared" si="17"/>
        <v>2074</v>
      </c>
      <c r="M220" s="4">
        <f t="shared" si="18"/>
        <v>3</v>
      </c>
      <c r="N220" s="4" t="str">
        <f t="shared" si="19"/>
        <v>N</v>
      </c>
      <c r="O220" t="str">
        <f t="shared" si="20"/>
        <v>N</v>
      </c>
    </row>
    <row r="221" spans="1:15" x14ac:dyDescent="0.25">
      <c r="A221">
        <v>12</v>
      </c>
      <c r="B221" s="1">
        <v>57145</v>
      </c>
      <c r="C221" t="s">
        <v>249</v>
      </c>
      <c r="D221" t="s">
        <v>5227</v>
      </c>
      <c r="E221">
        <v>67</v>
      </c>
      <c r="F221">
        <v>3313</v>
      </c>
      <c r="G221">
        <f t="shared" si="16"/>
        <v>3313</v>
      </c>
      <c r="H221" t="str">
        <f>_xlfn.XLOOKUP(C221,obszary!A:A,obszary!B:B)</f>
        <v>Tharsis</v>
      </c>
      <c r="I221" t="str">
        <f>_xlfn.XLOOKUP($A221,laziki!B:B,laziki!C:C)</f>
        <v>Mariner 20</v>
      </c>
      <c r="J221" t="str">
        <f>_xlfn.XLOOKUP(I221,laziki!C:C,laziki!E:E)</f>
        <v>6.41S, 116.10W</v>
      </c>
      <c r="K221">
        <f>_xlfn.XLOOKUP($A221,laziki!B:B,laziki!D:D)</f>
        <v>2055</v>
      </c>
      <c r="L221">
        <f t="shared" si="17"/>
        <v>2056</v>
      </c>
      <c r="M221" s="4">
        <f t="shared" si="18"/>
        <v>1</v>
      </c>
      <c r="N221" s="4" t="str">
        <f t="shared" si="19"/>
        <v>N</v>
      </c>
      <c r="O221" t="str">
        <f t="shared" si="20"/>
        <v>S</v>
      </c>
    </row>
    <row r="222" spans="1:15" x14ac:dyDescent="0.25">
      <c r="A222">
        <v>29</v>
      </c>
      <c r="B222" s="1">
        <v>58761</v>
      </c>
      <c r="C222" t="s">
        <v>219</v>
      </c>
      <c r="D222" t="s">
        <v>5226</v>
      </c>
      <c r="E222">
        <v>325</v>
      </c>
      <c r="F222">
        <v>38630</v>
      </c>
      <c r="G222">
        <f t="shared" si="16"/>
        <v>0</v>
      </c>
      <c r="H222" t="str">
        <f>_xlfn.XLOOKUP(C222,obszary!A:A,obszary!B:B)</f>
        <v>Phaethontis</v>
      </c>
      <c r="I222" t="str">
        <f>_xlfn.XLOOKUP($A222,laziki!B:B,laziki!C:C)</f>
        <v>Deimos 4</v>
      </c>
      <c r="J222" t="str">
        <f>_xlfn.XLOOKUP(I222,laziki!C:C,laziki!E:E)</f>
        <v>33.88S, 148.04W</v>
      </c>
      <c r="K222">
        <f>_xlfn.XLOOKUP($A222,laziki!B:B,laziki!D:D)</f>
        <v>2058</v>
      </c>
      <c r="L222">
        <f t="shared" si="17"/>
        <v>2060</v>
      </c>
      <c r="M222" s="4">
        <f t="shared" si="18"/>
        <v>2</v>
      </c>
      <c r="N222" s="4" t="str">
        <f t="shared" si="19"/>
        <v>S</v>
      </c>
      <c r="O222" t="str">
        <f t="shared" si="20"/>
        <v>S</v>
      </c>
    </row>
    <row r="223" spans="1:15" x14ac:dyDescent="0.25">
      <c r="A223">
        <v>24</v>
      </c>
      <c r="B223" s="1">
        <v>57153</v>
      </c>
      <c r="C223" t="s">
        <v>221</v>
      </c>
      <c r="D223" t="s">
        <v>5225</v>
      </c>
      <c r="E223">
        <v>117</v>
      </c>
      <c r="F223">
        <v>9366</v>
      </c>
      <c r="G223">
        <f t="shared" si="16"/>
        <v>0</v>
      </c>
      <c r="H223" t="str">
        <f>_xlfn.XLOOKUP(C223,obszary!A:A,obszary!B:B)</f>
        <v>Aeolis</v>
      </c>
      <c r="I223" t="str">
        <f>_xlfn.XLOOKUP($A223,laziki!B:B,laziki!C:C)</f>
        <v>Phobos 3</v>
      </c>
      <c r="J223" t="str">
        <f>_xlfn.XLOOKUP(I223,laziki!C:C,laziki!E:E)</f>
        <v>32.13S, 131.87E</v>
      </c>
      <c r="K223">
        <f>_xlfn.XLOOKUP($A223,laziki!B:B,laziki!D:D)</f>
        <v>2053</v>
      </c>
      <c r="L223">
        <f t="shared" si="17"/>
        <v>2056</v>
      </c>
      <c r="M223" s="4">
        <f t="shared" si="18"/>
        <v>3</v>
      </c>
      <c r="N223" s="4" t="str">
        <f t="shared" si="19"/>
        <v>S</v>
      </c>
      <c r="O223" t="str">
        <f t="shared" si="20"/>
        <v>S</v>
      </c>
    </row>
    <row r="224" spans="1:15" x14ac:dyDescent="0.25">
      <c r="A224">
        <v>99</v>
      </c>
      <c r="B224" s="1">
        <v>63546</v>
      </c>
      <c r="C224" t="s">
        <v>245</v>
      </c>
      <c r="D224" t="s">
        <v>5224</v>
      </c>
      <c r="E224">
        <v>292</v>
      </c>
      <c r="F224">
        <v>4731</v>
      </c>
      <c r="G224">
        <f t="shared" si="16"/>
        <v>0</v>
      </c>
      <c r="H224" t="str">
        <f>_xlfn.XLOOKUP(C224,obszary!A:A,obszary!B:B)</f>
        <v>Oxia Palus</v>
      </c>
      <c r="I224" t="str">
        <f>_xlfn.XLOOKUP($A224,laziki!B:B,laziki!C:C)</f>
        <v>Perseverance 6</v>
      </c>
      <c r="J224" t="str">
        <f>_xlfn.XLOOKUP(I224,laziki!C:C,laziki!E:E)</f>
        <v>34.38N, 12.41E</v>
      </c>
      <c r="K224">
        <f>_xlfn.XLOOKUP($A224,laziki!B:B,laziki!D:D)</f>
        <v>2070</v>
      </c>
      <c r="L224">
        <f t="shared" si="17"/>
        <v>2073</v>
      </c>
      <c r="M224" s="4">
        <f t="shared" si="18"/>
        <v>3</v>
      </c>
      <c r="N224" s="4" t="str">
        <f t="shared" si="19"/>
        <v>N</v>
      </c>
      <c r="O224" t="str">
        <f t="shared" si="20"/>
        <v>N</v>
      </c>
    </row>
    <row r="225" spans="1:15" x14ac:dyDescent="0.25">
      <c r="A225">
        <v>76</v>
      </c>
      <c r="B225" s="1">
        <v>63527</v>
      </c>
      <c r="C225" t="s">
        <v>253</v>
      </c>
      <c r="D225" t="s">
        <v>5223</v>
      </c>
      <c r="E225">
        <v>25</v>
      </c>
      <c r="F225">
        <v>3919</v>
      </c>
      <c r="G225">
        <f t="shared" si="16"/>
        <v>3919</v>
      </c>
      <c r="H225" t="str">
        <f>_xlfn.XLOOKUP(C225,obszary!A:A,obszary!B:B)</f>
        <v>Cebrenia</v>
      </c>
      <c r="I225" t="str">
        <f>_xlfn.XLOOKUP($A225,laziki!B:B,laziki!C:C)</f>
        <v>Rosetta 25</v>
      </c>
      <c r="J225" t="str">
        <f>_xlfn.XLOOKUP(I225,laziki!C:C,laziki!E:E)</f>
        <v>47.84N, 169.44E</v>
      </c>
      <c r="K225">
        <f>_xlfn.XLOOKUP($A225,laziki!B:B,laziki!D:D)</f>
        <v>2072</v>
      </c>
      <c r="L225">
        <f t="shared" si="17"/>
        <v>2073</v>
      </c>
      <c r="M225" s="4">
        <f t="shared" si="18"/>
        <v>1</v>
      </c>
      <c r="N225" s="4" t="str">
        <f t="shared" si="19"/>
        <v>N</v>
      </c>
      <c r="O225" t="str">
        <f t="shared" si="20"/>
        <v>N</v>
      </c>
    </row>
    <row r="226" spans="1:15" x14ac:dyDescent="0.25">
      <c r="A226">
        <v>46</v>
      </c>
      <c r="B226" s="1">
        <v>61341</v>
      </c>
      <c r="C226" t="s">
        <v>217</v>
      </c>
      <c r="D226" t="s">
        <v>5222</v>
      </c>
      <c r="E226">
        <v>204</v>
      </c>
      <c r="F226">
        <v>4235</v>
      </c>
      <c r="G226">
        <f t="shared" si="16"/>
        <v>0</v>
      </c>
      <c r="H226" t="str">
        <f>_xlfn.XLOOKUP(C226,obszary!A:A,obszary!B:B)</f>
        <v>Thaumasia</v>
      </c>
      <c r="I226" t="str">
        <f>_xlfn.XLOOKUP($A226,laziki!B:B,laziki!C:C)</f>
        <v>Spirit 13</v>
      </c>
      <c r="J226" t="str">
        <f>_xlfn.XLOOKUP(I226,laziki!C:C,laziki!E:E)</f>
        <v>58.80S, 113.46W</v>
      </c>
      <c r="K226">
        <f>_xlfn.XLOOKUP($A226,laziki!B:B,laziki!D:D)</f>
        <v>2065</v>
      </c>
      <c r="L226">
        <f t="shared" si="17"/>
        <v>2067</v>
      </c>
      <c r="M226" s="4">
        <f t="shared" si="18"/>
        <v>2</v>
      </c>
      <c r="N226" s="4" t="str">
        <f t="shared" si="19"/>
        <v>S</v>
      </c>
      <c r="O226" t="str">
        <f t="shared" si="20"/>
        <v>S</v>
      </c>
    </row>
    <row r="227" spans="1:15" x14ac:dyDescent="0.25">
      <c r="A227">
        <v>9</v>
      </c>
      <c r="B227" s="1">
        <v>57590</v>
      </c>
      <c r="C227" t="s">
        <v>229</v>
      </c>
      <c r="D227" t="s">
        <v>5221</v>
      </c>
      <c r="E227">
        <v>52</v>
      </c>
      <c r="F227">
        <v>1656</v>
      </c>
      <c r="G227">
        <f t="shared" si="16"/>
        <v>1656</v>
      </c>
      <c r="H227" t="str">
        <f>_xlfn.XLOOKUP(C227,obszary!A:A,obszary!B:B)</f>
        <v>Margaritifer Sinus</v>
      </c>
      <c r="I227" t="str">
        <f>_xlfn.XLOOKUP($A227,laziki!B:B,laziki!C:C)</f>
        <v>Mariner 14</v>
      </c>
      <c r="J227" t="str">
        <f>_xlfn.XLOOKUP(I227,laziki!C:C,laziki!E:E)</f>
        <v>17.63S, 13.01W</v>
      </c>
      <c r="K227">
        <f>_xlfn.XLOOKUP($A227,laziki!B:B,laziki!D:D)</f>
        <v>2054</v>
      </c>
      <c r="L227">
        <f t="shared" si="17"/>
        <v>2057</v>
      </c>
      <c r="M227" s="4">
        <f t="shared" si="18"/>
        <v>3</v>
      </c>
      <c r="N227" s="4" t="str">
        <f t="shared" si="19"/>
        <v>S</v>
      </c>
      <c r="O227" t="str">
        <f t="shared" si="20"/>
        <v>S</v>
      </c>
    </row>
    <row r="228" spans="1:15" x14ac:dyDescent="0.25">
      <c r="A228">
        <v>29</v>
      </c>
      <c r="B228" s="1">
        <v>58259</v>
      </c>
      <c r="C228" t="s">
        <v>219</v>
      </c>
      <c r="D228" t="s">
        <v>5220</v>
      </c>
      <c r="E228">
        <v>61</v>
      </c>
      <c r="F228">
        <v>11771</v>
      </c>
      <c r="G228">
        <f t="shared" si="16"/>
        <v>11771</v>
      </c>
      <c r="H228" t="str">
        <f>_xlfn.XLOOKUP(C228,obszary!A:A,obszary!B:B)</f>
        <v>Phaethontis</v>
      </c>
      <c r="I228" t="str">
        <f>_xlfn.XLOOKUP($A228,laziki!B:B,laziki!C:C)</f>
        <v>Deimos 4</v>
      </c>
      <c r="J228" t="str">
        <f>_xlfn.XLOOKUP(I228,laziki!C:C,laziki!E:E)</f>
        <v>33.88S, 148.04W</v>
      </c>
      <c r="K228">
        <f>_xlfn.XLOOKUP($A228,laziki!B:B,laziki!D:D)</f>
        <v>2058</v>
      </c>
      <c r="L228">
        <f t="shared" si="17"/>
        <v>2059</v>
      </c>
      <c r="M228" s="4">
        <f t="shared" si="18"/>
        <v>1</v>
      </c>
      <c r="N228" s="4" t="str">
        <f t="shared" si="19"/>
        <v>S</v>
      </c>
      <c r="O228" t="str">
        <f t="shared" si="20"/>
        <v>S</v>
      </c>
    </row>
    <row r="229" spans="1:15" x14ac:dyDescent="0.25">
      <c r="A229">
        <v>99</v>
      </c>
      <c r="B229" s="1">
        <v>63864</v>
      </c>
      <c r="C229" t="s">
        <v>243</v>
      </c>
      <c r="D229" t="s">
        <v>5219</v>
      </c>
      <c r="E229">
        <v>65</v>
      </c>
      <c r="F229">
        <v>4235</v>
      </c>
      <c r="G229">
        <f t="shared" si="16"/>
        <v>4235</v>
      </c>
      <c r="H229" t="str">
        <f>_xlfn.XLOOKUP(C229,obszary!A:A,obszary!B:B)</f>
        <v>Arabia</v>
      </c>
      <c r="I229" t="str">
        <f>_xlfn.XLOOKUP($A229,laziki!B:B,laziki!C:C)</f>
        <v>Perseverance 6</v>
      </c>
      <c r="J229" t="str">
        <f>_xlfn.XLOOKUP(I229,laziki!C:C,laziki!E:E)</f>
        <v>34.38N, 12.41E</v>
      </c>
      <c r="K229">
        <f>_xlfn.XLOOKUP($A229,laziki!B:B,laziki!D:D)</f>
        <v>2070</v>
      </c>
      <c r="L229">
        <f t="shared" si="17"/>
        <v>2074</v>
      </c>
      <c r="M229" s="4">
        <f t="shared" si="18"/>
        <v>4</v>
      </c>
      <c r="N229" s="4" t="str">
        <f t="shared" si="19"/>
        <v>N</v>
      </c>
      <c r="O229" t="str">
        <f t="shared" si="20"/>
        <v>N</v>
      </c>
    </row>
    <row r="230" spans="1:15" x14ac:dyDescent="0.25">
      <c r="A230">
        <v>47</v>
      </c>
      <c r="B230" s="1">
        <v>63103</v>
      </c>
      <c r="C230" t="s">
        <v>243</v>
      </c>
      <c r="D230" t="s">
        <v>5218</v>
      </c>
      <c r="E230">
        <v>264</v>
      </c>
      <c r="F230">
        <v>4563</v>
      </c>
      <c r="G230">
        <f t="shared" si="16"/>
        <v>0</v>
      </c>
      <c r="H230" t="str">
        <f>_xlfn.XLOOKUP(C230,obszary!A:A,obszary!B:B)</f>
        <v>Arabia</v>
      </c>
      <c r="I230" t="str">
        <f>_xlfn.XLOOKUP($A230,laziki!B:B,laziki!C:C)</f>
        <v>Spirit 14</v>
      </c>
      <c r="J230" t="str">
        <f>_xlfn.XLOOKUP(I230,laziki!C:C,laziki!E:E)</f>
        <v>27.30N, 17.48W</v>
      </c>
      <c r="K230">
        <f>_xlfn.XLOOKUP($A230,laziki!B:B,laziki!D:D)</f>
        <v>2065</v>
      </c>
      <c r="L230">
        <f t="shared" si="17"/>
        <v>2072</v>
      </c>
      <c r="M230" s="4">
        <f t="shared" si="18"/>
        <v>7</v>
      </c>
      <c r="N230" s="4" t="str">
        <f t="shared" si="19"/>
        <v>N</v>
      </c>
      <c r="O230" t="str">
        <f t="shared" si="20"/>
        <v>N</v>
      </c>
    </row>
    <row r="231" spans="1:15" x14ac:dyDescent="0.25">
      <c r="A231">
        <v>56</v>
      </c>
      <c r="B231" s="1">
        <v>62258</v>
      </c>
      <c r="C231" t="s">
        <v>215</v>
      </c>
      <c r="D231" t="s">
        <v>5217</v>
      </c>
      <c r="E231">
        <v>307</v>
      </c>
      <c r="F231">
        <v>27536</v>
      </c>
      <c r="G231">
        <f t="shared" si="16"/>
        <v>0</v>
      </c>
      <c r="H231" t="str">
        <f>_xlfn.XLOOKUP(C231,obszary!A:A,obszary!B:B)</f>
        <v>Argyre</v>
      </c>
      <c r="I231" t="str">
        <f>_xlfn.XLOOKUP($A231,laziki!B:B,laziki!C:C)</f>
        <v>Opportunity 10</v>
      </c>
      <c r="J231" t="str">
        <f>_xlfn.XLOOKUP(I231,laziki!C:C,laziki!E:E)</f>
        <v>35.35S, 72.67W</v>
      </c>
      <c r="K231">
        <f>_xlfn.XLOOKUP($A231,laziki!B:B,laziki!D:D)</f>
        <v>2067</v>
      </c>
      <c r="L231">
        <f t="shared" si="17"/>
        <v>2070</v>
      </c>
      <c r="M231" s="4">
        <f t="shared" si="18"/>
        <v>3</v>
      </c>
      <c r="N231" s="4" t="str">
        <f t="shared" si="19"/>
        <v>S</v>
      </c>
      <c r="O231" t="str">
        <f t="shared" si="20"/>
        <v>S</v>
      </c>
    </row>
    <row r="232" spans="1:15" x14ac:dyDescent="0.25">
      <c r="A232">
        <v>42</v>
      </c>
      <c r="B232" s="1">
        <v>60689</v>
      </c>
      <c r="C232" t="s">
        <v>237</v>
      </c>
      <c r="D232" t="s">
        <v>5216</v>
      </c>
      <c r="E232">
        <v>157</v>
      </c>
      <c r="F232">
        <v>6832</v>
      </c>
      <c r="G232">
        <f t="shared" si="16"/>
        <v>0</v>
      </c>
      <c r="H232" t="str">
        <f>_xlfn.XLOOKUP(C232,obszary!A:A,obszary!B:B)</f>
        <v>Elysium</v>
      </c>
      <c r="I232" t="str">
        <f>_xlfn.XLOOKUP($A232,laziki!B:B,laziki!C:C)</f>
        <v>Spirit 6</v>
      </c>
      <c r="J232" t="str">
        <f>_xlfn.XLOOKUP(I232,laziki!C:C,laziki!E:E)</f>
        <v>27.80N, 160.30E</v>
      </c>
      <c r="K232">
        <f>_xlfn.XLOOKUP($A232,laziki!B:B,laziki!D:D)</f>
        <v>2063</v>
      </c>
      <c r="L232">
        <f t="shared" si="17"/>
        <v>2066</v>
      </c>
      <c r="M232" s="4">
        <f t="shared" si="18"/>
        <v>3</v>
      </c>
      <c r="N232" s="4" t="str">
        <f t="shared" si="19"/>
        <v>N</v>
      </c>
      <c r="O232" t="str">
        <f t="shared" si="20"/>
        <v>N</v>
      </c>
    </row>
    <row r="233" spans="1:15" x14ac:dyDescent="0.25">
      <c r="A233">
        <v>92</v>
      </c>
      <c r="B233" s="1">
        <v>63701</v>
      </c>
      <c r="C233" t="s">
        <v>265</v>
      </c>
      <c r="D233" t="s">
        <v>5215</v>
      </c>
      <c r="E233">
        <v>169</v>
      </c>
      <c r="F233">
        <v>27536</v>
      </c>
      <c r="G233">
        <f t="shared" si="16"/>
        <v>0</v>
      </c>
      <c r="H233" t="str">
        <f>_xlfn.XLOOKUP(C233,obszary!A:A,obszary!B:B)</f>
        <v>Mare Boreum</v>
      </c>
      <c r="I233" t="str">
        <f>_xlfn.XLOOKUP($A233,laziki!B:B,laziki!C:C)</f>
        <v>Phoenix 28</v>
      </c>
      <c r="J233" t="str">
        <f>_xlfn.XLOOKUP(I233,laziki!C:C,laziki!E:E)</f>
        <v>77.60N, 60.62E</v>
      </c>
      <c r="K233">
        <f>_xlfn.XLOOKUP($A233,laziki!B:B,laziki!D:D)</f>
        <v>2073</v>
      </c>
      <c r="L233">
        <f t="shared" si="17"/>
        <v>2074</v>
      </c>
      <c r="M233" s="4">
        <f t="shared" si="18"/>
        <v>1</v>
      </c>
      <c r="N233" s="4" t="str">
        <f t="shared" si="19"/>
        <v>N</v>
      </c>
      <c r="O233" t="str">
        <f t="shared" si="20"/>
        <v>N</v>
      </c>
    </row>
    <row r="234" spans="1:15" x14ac:dyDescent="0.25">
      <c r="A234">
        <v>28</v>
      </c>
      <c r="B234" s="1">
        <v>58399</v>
      </c>
      <c r="C234" t="s">
        <v>217</v>
      </c>
      <c r="D234" t="s">
        <v>5214</v>
      </c>
      <c r="E234">
        <v>264</v>
      </c>
      <c r="F234">
        <v>1010</v>
      </c>
      <c r="G234">
        <f t="shared" si="16"/>
        <v>0</v>
      </c>
      <c r="H234" t="str">
        <f>_xlfn.XLOOKUP(C234,obszary!A:A,obszary!B:B)</f>
        <v>Thaumasia</v>
      </c>
      <c r="I234" t="str">
        <f>_xlfn.XLOOKUP($A234,laziki!B:B,laziki!C:C)</f>
        <v>Deimos 3</v>
      </c>
      <c r="J234" t="str">
        <f>_xlfn.XLOOKUP(I234,laziki!C:C,laziki!E:E)</f>
        <v>63.27S, 66.46W</v>
      </c>
      <c r="K234">
        <f>_xlfn.XLOOKUP($A234,laziki!B:B,laziki!D:D)</f>
        <v>2058</v>
      </c>
      <c r="L234">
        <f t="shared" si="17"/>
        <v>2059</v>
      </c>
      <c r="M234" s="4">
        <f t="shared" si="18"/>
        <v>1</v>
      </c>
      <c r="N234" s="4" t="str">
        <f t="shared" si="19"/>
        <v>S</v>
      </c>
      <c r="O234" t="str">
        <f t="shared" si="20"/>
        <v>S</v>
      </c>
    </row>
    <row r="235" spans="1:15" x14ac:dyDescent="0.25">
      <c r="A235">
        <v>22</v>
      </c>
      <c r="B235" s="1">
        <v>56792</v>
      </c>
      <c r="C235" t="s">
        <v>227</v>
      </c>
      <c r="D235" t="s">
        <v>5213</v>
      </c>
      <c r="E235">
        <v>41</v>
      </c>
      <c r="F235">
        <v>3461</v>
      </c>
      <c r="G235">
        <f t="shared" si="16"/>
        <v>3461</v>
      </c>
      <c r="H235" t="str">
        <f>_xlfn.XLOOKUP(C235,obszary!A:A,obszary!B:B)</f>
        <v>Sinus Sabaeus</v>
      </c>
      <c r="I235" t="str">
        <f>_xlfn.XLOOKUP($A235,laziki!B:B,laziki!C:C)</f>
        <v>Phobos 1</v>
      </c>
      <c r="J235" t="str">
        <f>_xlfn.XLOOKUP(I235,laziki!C:C,laziki!E:E)</f>
        <v>5.89N, 39.91E</v>
      </c>
      <c r="K235">
        <f>_xlfn.XLOOKUP($A235,laziki!B:B,laziki!D:D)</f>
        <v>2053</v>
      </c>
      <c r="L235">
        <f t="shared" si="17"/>
        <v>2055</v>
      </c>
      <c r="M235" s="4">
        <f t="shared" si="18"/>
        <v>2</v>
      </c>
      <c r="N235" s="4" t="str">
        <f t="shared" si="19"/>
        <v>S</v>
      </c>
      <c r="O235" t="str">
        <f t="shared" si="20"/>
        <v>N</v>
      </c>
    </row>
    <row r="236" spans="1:15" x14ac:dyDescent="0.25">
      <c r="A236">
        <v>91</v>
      </c>
      <c r="B236" s="1">
        <v>64020</v>
      </c>
      <c r="C236" t="s">
        <v>263</v>
      </c>
      <c r="D236" t="s">
        <v>5212</v>
      </c>
      <c r="E236">
        <v>47</v>
      </c>
      <c r="F236">
        <v>26004</v>
      </c>
      <c r="G236">
        <f t="shared" si="16"/>
        <v>26004</v>
      </c>
      <c r="H236" t="str">
        <f>_xlfn.XLOOKUP(C236,obszary!A:A,obszary!B:B)</f>
        <v>Diacria</v>
      </c>
      <c r="I236" t="str">
        <f>_xlfn.XLOOKUP($A236,laziki!B:B,laziki!C:C)</f>
        <v>Phoenix 27</v>
      </c>
      <c r="J236" t="str">
        <f>_xlfn.XLOOKUP(I236,laziki!C:C,laziki!E:E)</f>
        <v>75.27N, 138.32W</v>
      </c>
      <c r="K236">
        <f>_xlfn.XLOOKUP($A236,laziki!B:B,laziki!D:D)</f>
        <v>2073</v>
      </c>
      <c r="L236">
        <f t="shared" si="17"/>
        <v>2075</v>
      </c>
      <c r="M236" s="4">
        <f t="shared" si="18"/>
        <v>2</v>
      </c>
      <c r="N236" s="4" t="str">
        <f t="shared" si="19"/>
        <v>N</v>
      </c>
      <c r="O236" t="str">
        <f t="shared" si="20"/>
        <v>N</v>
      </c>
    </row>
    <row r="237" spans="1:15" x14ac:dyDescent="0.25">
      <c r="A237">
        <v>84</v>
      </c>
      <c r="B237" s="1">
        <v>62511</v>
      </c>
      <c r="C237" t="s">
        <v>253</v>
      </c>
      <c r="D237" t="s">
        <v>5211</v>
      </c>
      <c r="E237">
        <v>163</v>
      </c>
      <c r="F237">
        <v>72463</v>
      </c>
      <c r="G237">
        <f t="shared" si="16"/>
        <v>0</v>
      </c>
      <c r="H237" t="str">
        <f>_xlfn.XLOOKUP(C237,obszary!A:A,obszary!B:B)</f>
        <v>Cebrenia</v>
      </c>
      <c r="I237" t="str">
        <f>_xlfn.XLOOKUP($A237,laziki!B:B,laziki!C:C)</f>
        <v>Phoenix 12</v>
      </c>
      <c r="J237" t="str">
        <f>_xlfn.XLOOKUP(I237,laziki!C:C,laziki!E:E)</f>
        <v>53.00N, 129.64E</v>
      </c>
      <c r="K237">
        <f>_xlfn.XLOOKUP($A237,laziki!B:B,laziki!D:D)</f>
        <v>2069</v>
      </c>
      <c r="L237">
        <f t="shared" si="17"/>
        <v>2071</v>
      </c>
      <c r="M237" s="4">
        <f t="shared" si="18"/>
        <v>2</v>
      </c>
      <c r="N237" s="4" t="str">
        <f t="shared" si="19"/>
        <v>N</v>
      </c>
      <c r="O237" t="str">
        <f t="shared" si="20"/>
        <v>N</v>
      </c>
    </row>
    <row r="238" spans="1:15" x14ac:dyDescent="0.25">
      <c r="A238">
        <v>85</v>
      </c>
      <c r="B238" s="1">
        <v>63139</v>
      </c>
      <c r="C238" t="s">
        <v>223</v>
      </c>
      <c r="D238" t="s">
        <v>5210</v>
      </c>
      <c r="E238">
        <v>137</v>
      </c>
      <c r="F238">
        <v>3167</v>
      </c>
      <c r="G238">
        <f t="shared" si="16"/>
        <v>0</v>
      </c>
      <c r="H238" t="str">
        <f>_xlfn.XLOOKUP(C238,obszary!A:A,obszary!B:B)</f>
        <v>Mare Tyrrhenum</v>
      </c>
      <c r="I238" t="str">
        <f>_xlfn.XLOOKUP($A238,laziki!B:B,laziki!C:C)</f>
        <v>Phoenix 13</v>
      </c>
      <c r="J238" t="str">
        <f>_xlfn.XLOOKUP(I238,laziki!C:C,laziki!E:E)</f>
        <v>6.43S, 95.96E</v>
      </c>
      <c r="K238">
        <f>_xlfn.XLOOKUP($A238,laziki!B:B,laziki!D:D)</f>
        <v>2070</v>
      </c>
      <c r="L238">
        <f t="shared" si="17"/>
        <v>2072</v>
      </c>
      <c r="M238" s="4">
        <f t="shared" si="18"/>
        <v>2</v>
      </c>
      <c r="N238" s="4" t="str">
        <f t="shared" si="19"/>
        <v>S</v>
      </c>
      <c r="O238" t="str">
        <f t="shared" si="20"/>
        <v>S</v>
      </c>
    </row>
    <row r="239" spans="1:15" x14ac:dyDescent="0.25">
      <c r="A239">
        <v>81</v>
      </c>
      <c r="B239" s="1">
        <v>61870</v>
      </c>
      <c r="C239" t="s">
        <v>235</v>
      </c>
      <c r="D239" t="s">
        <v>5209</v>
      </c>
      <c r="E239">
        <v>147</v>
      </c>
      <c r="F239">
        <v>6832</v>
      </c>
      <c r="G239">
        <f t="shared" si="16"/>
        <v>0</v>
      </c>
      <c r="H239" t="str">
        <f>_xlfn.XLOOKUP(C239,obszary!A:A,obszary!B:B)</f>
        <v>Memnonia</v>
      </c>
      <c r="I239" t="str">
        <f>_xlfn.XLOOKUP($A239,laziki!B:B,laziki!C:C)</f>
        <v>Phoenix 3</v>
      </c>
      <c r="J239" t="str">
        <f>_xlfn.XLOOKUP(I239,laziki!C:C,laziki!E:E)</f>
        <v>4.04S, 171.74W</v>
      </c>
      <c r="K239">
        <f>_xlfn.XLOOKUP($A239,laziki!B:B,laziki!D:D)</f>
        <v>2068</v>
      </c>
      <c r="L239">
        <f t="shared" si="17"/>
        <v>2069</v>
      </c>
      <c r="M239" s="4">
        <f t="shared" si="18"/>
        <v>1</v>
      </c>
      <c r="N239" s="4" t="str">
        <f t="shared" si="19"/>
        <v>S</v>
      </c>
      <c r="O239" t="str">
        <f t="shared" si="20"/>
        <v>S</v>
      </c>
    </row>
    <row r="240" spans="1:15" x14ac:dyDescent="0.25">
      <c r="A240">
        <v>77</v>
      </c>
      <c r="B240" s="1">
        <v>64381</v>
      </c>
      <c r="C240" t="s">
        <v>211</v>
      </c>
      <c r="D240" t="s">
        <v>5208</v>
      </c>
      <c r="E240">
        <v>325</v>
      </c>
      <c r="F240">
        <v>1138</v>
      </c>
      <c r="G240">
        <f t="shared" si="16"/>
        <v>0</v>
      </c>
      <c r="H240" t="str">
        <f>_xlfn.XLOOKUP(C240,obszary!A:A,obszary!B:B)</f>
        <v>Hellas</v>
      </c>
      <c r="I240" t="str">
        <f>_xlfn.XLOOKUP($A240,laziki!B:B,laziki!C:C)</f>
        <v>Rosetta 27</v>
      </c>
      <c r="J240" t="str">
        <f>_xlfn.XLOOKUP(I240,laziki!C:C,laziki!E:E)</f>
        <v>28.90S, 98.55E</v>
      </c>
      <c r="K240">
        <f>_xlfn.XLOOKUP($A240,laziki!B:B,laziki!D:D)</f>
        <v>2073</v>
      </c>
      <c r="L240">
        <f t="shared" si="17"/>
        <v>2076</v>
      </c>
      <c r="M240" s="4">
        <f t="shared" si="18"/>
        <v>3</v>
      </c>
      <c r="N240" s="4" t="str">
        <f t="shared" si="19"/>
        <v>S</v>
      </c>
      <c r="O240" t="str">
        <f t="shared" si="20"/>
        <v>S</v>
      </c>
    </row>
    <row r="241" spans="1:15" x14ac:dyDescent="0.25">
      <c r="A241">
        <v>85</v>
      </c>
      <c r="B241" s="1">
        <v>63971</v>
      </c>
      <c r="C241" t="s">
        <v>223</v>
      </c>
      <c r="D241" t="s">
        <v>5207</v>
      </c>
      <c r="E241">
        <v>277</v>
      </c>
      <c r="F241">
        <v>4731</v>
      </c>
      <c r="G241">
        <f t="shared" si="16"/>
        <v>0</v>
      </c>
      <c r="H241" t="str">
        <f>_xlfn.XLOOKUP(C241,obszary!A:A,obszary!B:B)</f>
        <v>Mare Tyrrhenum</v>
      </c>
      <c r="I241" t="str">
        <f>_xlfn.XLOOKUP($A241,laziki!B:B,laziki!C:C)</f>
        <v>Phoenix 13</v>
      </c>
      <c r="J241" t="str">
        <f>_xlfn.XLOOKUP(I241,laziki!C:C,laziki!E:E)</f>
        <v>6.43S, 95.96E</v>
      </c>
      <c r="K241">
        <f>_xlfn.XLOOKUP($A241,laziki!B:B,laziki!D:D)</f>
        <v>2070</v>
      </c>
      <c r="L241">
        <f t="shared" si="17"/>
        <v>2075</v>
      </c>
      <c r="M241" s="4">
        <f t="shared" si="18"/>
        <v>5</v>
      </c>
      <c r="N241" s="4" t="str">
        <f t="shared" si="19"/>
        <v>S</v>
      </c>
      <c r="O241" t="str">
        <f t="shared" si="20"/>
        <v>S</v>
      </c>
    </row>
    <row r="242" spans="1:15" x14ac:dyDescent="0.25">
      <c r="A242">
        <v>46</v>
      </c>
      <c r="B242" s="1">
        <v>61257</v>
      </c>
      <c r="C242" t="s">
        <v>217</v>
      </c>
      <c r="D242" t="s">
        <v>5206</v>
      </c>
      <c r="E242">
        <v>241</v>
      </c>
      <c r="F242">
        <v>17718</v>
      </c>
      <c r="G242">
        <f t="shared" si="16"/>
        <v>0</v>
      </c>
      <c r="H242" t="str">
        <f>_xlfn.XLOOKUP(C242,obszary!A:A,obszary!B:B)</f>
        <v>Thaumasia</v>
      </c>
      <c r="I242" t="str">
        <f>_xlfn.XLOOKUP($A242,laziki!B:B,laziki!C:C)</f>
        <v>Spirit 13</v>
      </c>
      <c r="J242" t="str">
        <f>_xlfn.XLOOKUP(I242,laziki!C:C,laziki!E:E)</f>
        <v>58.80S, 113.46W</v>
      </c>
      <c r="K242">
        <f>_xlfn.XLOOKUP($A242,laziki!B:B,laziki!D:D)</f>
        <v>2065</v>
      </c>
      <c r="L242">
        <f t="shared" si="17"/>
        <v>2067</v>
      </c>
      <c r="M242" s="4">
        <f t="shared" si="18"/>
        <v>2</v>
      </c>
      <c r="N242" s="4" t="str">
        <f t="shared" si="19"/>
        <v>S</v>
      </c>
      <c r="O242" t="str">
        <f t="shared" si="20"/>
        <v>S</v>
      </c>
    </row>
    <row r="243" spans="1:15" x14ac:dyDescent="0.25">
      <c r="A243">
        <v>69</v>
      </c>
      <c r="B243" s="1">
        <v>62413</v>
      </c>
      <c r="C243" t="s">
        <v>265</v>
      </c>
      <c r="D243" t="s">
        <v>5205</v>
      </c>
      <c r="E243">
        <v>133</v>
      </c>
      <c r="F243">
        <v>23366</v>
      </c>
      <c r="G243">
        <f t="shared" si="16"/>
        <v>0</v>
      </c>
      <c r="H243" t="str">
        <f>_xlfn.XLOOKUP(C243,obszary!A:A,obszary!B:B)</f>
        <v>Mare Boreum</v>
      </c>
      <c r="I243" t="str">
        <f>_xlfn.XLOOKUP($A243,laziki!B:B,laziki!C:C)</f>
        <v>Rosetta 13</v>
      </c>
      <c r="J243" t="str">
        <f>_xlfn.XLOOKUP(I243,laziki!C:C,laziki!E:E)</f>
        <v>69.41N, 168.67E</v>
      </c>
      <c r="K243">
        <f>_xlfn.XLOOKUP($A243,laziki!B:B,laziki!D:D)</f>
        <v>2069</v>
      </c>
      <c r="L243">
        <f t="shared" si="17"/>
        <v>2070</v>
      </c>
      <c r="M243" s="4">
        <f t="shared" si="18"/>
        <v>1</v>
      </c>
      <c r="N243" s="4" t="str">
        <f t="shared" si="19"/>
        <v>N</v>
      </c>
      <c r="O243" t="str">
        <f t="shared" si="20"/>
        <v>N</v>
      </c>
    </row>
    <row r="244" spans="1:15" x14ac:dyDescent="0.25">
      <c r="A244">
        <v>94</v>
      </c>
      <c r="B244" s="1">
        <v>61807</v>
      </c>
      <c r="C244" t="s">
        <v>209</v>
      </c>
      <c r="D244" t="s">
        <v>5204</v>
      </c>
      <c r="E244">
        <v>30</v>
      </c>
      <c r="F244">
        <v>24621</v>
      </c>
      <c r="G244">
        <f t="shared" si="16"/>
        <v>24621</v>
      </c>
      <c r="H244" t="str">
        <f>_xlfn.XLOOKUP(C244,obszary!A:A,obszary!B:B)</f>
        <v>Eridania</v>
      </c>
      <c r="I244" t="str">
        <f>_xlfn.XLOOKUP($A244,laziki!B:B,laziki!C:C)</f>
        <v>Dawn 4</v>
      </c>
      <c r="J244" t="str">
        <f>_xlfn.XLOOKUP(I244,laziki!C:C,laziki!E:E)</f>
        <v>46.81S, 143.88E</v>
      </c>
      <c r="K244">
        <f>_xlfn.XLOOKUP($A244,laziki!B:B,laziki!D:D)</f>
        <v>2066</v>
      </c>
      <c r="L244">
        <f t="shared" si="17"/>
        <v>2069</v>
      </c>
      <c r="M244" s="4">
        <f t="shared" si="18"/>
        <v>3</v>
      </c>
      <c r="N244" s="4" t="str">
        <f t="shared" si="19"/>
        <v>S</v>
      </c>
      <c r="O244" t="str">
        <f t="shared" si="20"/>
        <v>S</v>
      </c>
    </row>
    <row r="245" spans="1:15" x14ac:dyDescent="0.25">
      <c r="A245">
        <v>10</v>
      </c>
      <c r="B245" s="1">
        <v>59228</v>
      </c>
      <c r="C245" t="s">
        <v>231</v>
      </c>
      <c r="D245" t="s">
        <v>5203</v>
      </c>
      <c r="E245">
        <v>113</v>
      </c>
      <c r="F245">
        <v>6006</v>
      </c>
      <c r="G245">
        <f t="shared" si="16"/>
        <v>0</v>
      </c>
      <c r="H245" t="str">
        <f>_xlfn.XLOOKUP(C245,obszary!A:A,obszary!B:B)</f>
        <v>Coprates</v>
      </c>
      <c r="I245" t="str">
        <f>_xlfn.XLOOKUP($A245,laziki!B:B,laziki!C:C)</f>
        <v>Mariner 15</v>
      </c>
      <c r="J245" t="str">
        <f>_xlfn.XLOOKUP(I245,laziki!C:C,laziki!E:E)</f>
        <v>23.79S, 56.97W</v>
      </c>
      <c r="K245">
        <f>_xlfn.XLOOKUP($A245,laziki!B:B,laziki!D:D)</f>
        <v>2054</v>
      </c>
      <c r="L245">
        <f t="shared" si="17"/>
        <v>2062</v>
      </c>
      <c r="M245" s="4">
        <f t="shared" si="18"/>
        <v>8</v>
      </c>
      <c r="N245" s="4" t="str">
        <f t="shared" si="19"/>
        <v>S</v>
      </c>
      <c r="O245" t="str">
        <f t="shared" si="20"/>
        <v>S</v>
      </c>
    </row>
    <row r="246" spans="1:15" x14ac:dyDescent="0.25">
      <c r="A246">
        <v>56</v>
      </c>
      <c r="B246" s="1">
        <v>62794</v>
      </c>
      <c r="C246" t="s">
        <v>231</v>
      </c>
      <c r="D246" t="s">
        <v>5202</v>
      </c>
      <c r="E246">
        <v>12</v>
      </c>
      <c r="F246">
        <v>13527</v>
      </c>
      <c r="G246">
        <f t="shared" si="16"/>
        <v>13527</v>
      </c>
      <c r="H246" t="str">
        <f>_xlfn.XLOOKUP(C246,obszary!A:A,obszary!B:B)</f>
        <v>Coprates</v>
      </c>
      <c r="I246" t="str">
        <f>_xlfn.XLOOKUP($A246,laziki!B:B,laziki!C:C)</f>
        <v>Opportunity 10</v>
      </c>
      <c r="J246" t="str">
        <f>_xlfn.XLOOKUP(I246,laziki!C:C,laziki!E:E)</f>
        <v>35.35S, 72.67W</v>
      </c>
      <c r="K246">
        <f>_xlfn.XLOOKUP($A246,laziki!B:B,laziki!D:D)</f>
        <v>2067</v>
      </c>
      <c r="L246">
        <f t="shared" si="17"/>
        <v>2071</v>
      </c>
      <c r="M246" s="4">
        <f t="shared" si="18"/>
        <v>4</v>
      </c>
      <c r="N246" s="4" t="str">
        <f t="shared" si="19"/>
        <v>S</v>
      </c>
      <c r="O246" t="str">
        <f t="shared" si="20"/>
        <v>S</v>
      </c>
    </row>
    <row r="247" spans="1:15" x14ac:dyDescent="0.25">
      <c r="A247">
        <v>27</v>
      </c>
      <c r="B247" s="1">
        <v>59747</v>
      </c>
      <c r="C247" t="s">
        <v>211</v>
      </c>
      <c r="D247" t="s">
        <v>5201</v>
      </c>
      <c r="E247">
        <v>80</v>
      </c>
      <c r="F247">
        <v>1138</v>
      </c>
      <c r="G247">
        <f t="shared" si="16"/>
        <v>1138</v>
      </c>
      <c r="H247" t="str">
        <f>_xlfn.XLOOKUP(C247,obszary!A:A,obszary!B:B)</f>
        <v>Hellas</v>
      </c>
      <c r="I247" t="str">
        <f>_xlfn.XLOOKUP($A247,laziki!B:B,laziki!C:C)</f>
        <v>Phobos 6</v>
      </c>
      <c r="J247" t="str">
        <f>_xlfn.XLOOKUP(I247,laziki!C:C,laziki!E:E)</f>
        <v>74.62S, 100.08E</v>
      </c>
      <c r="K247">
        <f>_xlfn.XLOOKUP($A247,laziki!B:B,laziki!D:D)</f>
        <v>2054</v>
      </c>
      <c r="L247">
        <f t="shared" si="17"/>
        <v>2063</v>
      </c>
      <c r="M247" s="4">
        <f t="shared" si="18"/>
        <v>9</v>
      </c>
      <c r="N247" s="4" t="str">
        <f t="shared" si="19"/>
        <v>S</v>
      </c>
      <c r="O247" t="str">
        <f t="shared" si="20"/>
        <v>S</v>
      </c>
    </row>
    <row r="248" spans="1:15" x14ac:dyDescent="0.25">
      <c r="A248">
        <v>2</v>
      </c>
      <c r="B248" s="1">
        <v>56495</v>
      </c>
      <c r="C248" t="s">
        <v>223</v>
      </c>
      <c r="D248" t="s">
        <v>5200</v>
      </c>
      <c r="E248">
        <v>572</v>
      </c>
      <c r="F248">
        <v>2461</v>
      </c>
      <c r="G248">
        <f t="shared" si="16"/>
        <v>0</v>
      </c>
      <c r="H248" t="str">
        <f>_xlfn.XLOOKUP(C248,obszary!A:A,obszary!B:B)</f>
        <v>Mare Tyrrhenum</v>
      </c>
      <c r="I248" t="str">
        <f>_xlfn.XLOOKUP($A248,laziki!B:B,laziki!C:C)</f>
        <v>Mariner 6</v>
      </c>
      <c r="J248" t="str">
        <f>_xlfn.XLOOKUP(I248,laziki!C:C,laziki!E:E)</f>
        <v>11.90N, 119.49E</v>
      </c>
      <c r="K248">
        <f>_xlfn.XLOOKUP($A248,laziki!B:B,laziki!D:D)</f>
        <v>2050</v>
      </c>
      <c r="L248">
        <f t="shared" si="17"/>
        <v>2054</v>
      </c>
      <c r="M248" s="4">
        <f t="shared" si="18"/>
        <v>4</v>
      </c>
      <c r="N248" s="4" t="str">
        <f t="shared" si="19"/>
        <v>S</v>
      </c>
      <c r="O248" t="str">
        <f t="shared" si="20"/>
        <v>N</v>
      </c>
    </row>
    <row r="249" spans="1:15" x14ac:dyDescent="0.25">
      <c r="A249">
        <v>9</v>
      </c>
      <c r="B249" s="1">
        <v>57221</v>
      </c>
      <c r="C249" t="s">
        <v>215</v>
      </c>
      <c r="D249" t="s">
        <v>5199</v>
      </c>
      <c r="E249">
        <v>344</v>
      </c>
      <c r="F249">
        <v>6832</v>
      </c>
      <c r="G249">
        <f t="shared" si="16"/>
        <v>0</v>
      </c>
      <c r="H249" t="str">
        <f>_xlfn.XLOOKUP(C249,obszary!A:A,obszary!B:B)</f>
        <v>Argyre</v>
      </c>
      <c r="I249" t="str">
        <f>_xlfn.XLOOKUP($A249,laziki!B:B,laziki!C:C)</f>
        <v>Mariner 14</v>
      </c>
      <c r="J249" t="str">
        <f>_xlfn.XLOOKUP(I249,laziki!C:C,laziki!E:E)</f>
        <v>17.63S, 13.01W</v>
      </c>
      <c r="K249">
        <f>_xlfn.XLOOKUP($A249,laziki!B:B,laziki!D:D)</f>
        <v>2054</v>
      </c>
      <c r="L249">
        <f t="shared" si="17"/>
        <v>2056</v>
      </c>
      <c r="M249" s="4">
        <f t="shared" si="18"/>
        <v>2</v>
      </c>
      <c r="N249" s="4" t="str">
        <f t="shared" si="19"/>
        <v>S</v>
      </c>
      <c r="O249" t="str">
        <f t="shared" si="20"/>
        <v>S</v>
      </c>
    </row>
    <row r="250" spans="1:15" x14ac:dyDescent="0.25">
      <c r="A250">
        <v>47</v>
      </c>
      <c r="B250" s="1">
        <v>61815</v>
      </c>
      <c r="C250" t="s">
        <v>245</v>
      </c>
      <c r="D250" t="s">
        <v>5198</v>
      </c>
      <c r="E250">
        <v>43</v>
      </c>
      <c r="F250">
        <v>2054</v>
      </c>
      <c r="G250">
        <f t="shared" si="16"/>
        <v>2054</v>
      </c>
      <c r="H250" t="str">
        <f>_xlfn.XLOOKUP(C250,obszary!A:A,obszary!B:B)</f>
        <v>Oxia Palus</v>
      </c>
      <c r="I250" t="str">
        <f>_xlfn.XLOOKUP($A250,laziki!B:B,laziki!C:C)</f>
        <v>Spirit 14</v>
      </c>
      <c r="J250" t="str">
        <f>_xlfn.XLOOKUP(I250,laziki!C:C,laziki!E:E)</f>
        <v>27.30N, 17.48W</v>
      </c>
      <c r="K250">
        <f>_xlfn.XLOOKUP($A250,laziki!B:B,laziki!D:D)</f>
        <v>2065</v>
      </c>
      <c r="L250">
        <f t="shared" si="17"/>
        <v>2069</v>
      </c>
      <c r="M250" s="4">
        <f t="shared" si="18"/>
        <v>4</v>
      </c>
      <c r="N250" s="4" t="str">
        <f t="shared" si="19"/>
        <v>N</v>
      </c>
      <c r="O250" t="str">
        <f t="shared" si="20"/>
        <v>N</v>
      </c>
    </row>
    <row r="251" spans="1:15" x14ac:dyDescent="0.25">
      <c r="A251">
        <v>61</v>
      </c>
      <c r="B251" s="1">
        <v>63390</v>
      </c>
      <c r="C251" t="s">
        <v>215</v>
      </c>
      <c r="D251" t="s">
        <v>5197</v>
      </c>
      <c r="E251">
        <v>36</v>
      </c>
      <c r="F251">
        <v>5436</v>
      </c>
      <c r="G251">
        <f t="shared" si="16"/>
        <v>5436</v>
      </c>
      <c r="H251" t="str">
        <f>_xlfn.XLOOKUP(C251,obszary!A:A,obszary!B:B)</f>
        <v>Argyre</v>
      </c>
      <c r="I251" t="str">
        <f>_xlfn.XLOOKUP($A251,laziki!B:B,laziki!C:C)</f>
        <v>Opportunity 19</v>
      </c>
      <c r="J251" t="str">
        <f>_xlfn.XLOOKUP(I251,laziki!C:C,laziki!E:E)</f>
        <v>68.17S, 21.83W</v>
      </c>
      <c r="K251">
        <f>_xlfn.XLOOKUP($A251,laziki!B:B,laziki!D:D)</f>
        <v>2069</v>
      </c>
      <c r="L251">
        <f t="shared" si="17"/>
        <v>2073</v>
      </c>
      <c r="M251" s="4">
        <f t="shared" si="18"/>
        <v>4</v>
      </c>
      <c r="N251" s="4" t="str">
        <f t="shared" si="19"/>
        <v>S</v>
      </c>
      <c r="O251" t="str">
        <f t="shared" si="20"/>
        <v>S</v>
      </c>
    </row>
    <row r="252" spans="1:15" x14ac:dyDescent="0.25">
      <c r="A252">
        <v>66</v>
      </c>
      <c r="B252" s="1">
        <v>63709</v>
      </c>
      <c r="C252" t="s">
        <v>239</v>
      </c>
      <c r="D252" t="s">
        <v>5196</v>
      </c>
      <c r="E252">
        <v>905</v>
      </c>
      <c r="F252">
        <v>9366</v>
      </c>
      <c r="G252">
        <f t="shared" si="16"/>
        <v>0</v>
      </c>
      <c r="H252" t="str">
        <f>_xlfn.XLOOKUP(C252,obszary!A:A,obszary!B:B)</f>
        <v>Amenthes</v>
      </c>
      <c r="I252" t="str">
        <f>_xlfn.XLOOKUP($A252,laziki!B:B,laziki!C:C)</f>
        <v>Rosetta 9</v>
      </c>
      <c r="J252" t="str">
        <f>_xlfn.XLOOKUP(I252,laziki!C:C,laziki!E:E)</f>
        <v>17.54N, 149.60E</v>
      </c>
      <c r="K252">
        <f>_xlfn.XLOOKUP($A252,laziki!B:B,laziki!D:D)</f>
        <v>2067</v>
      </c>
      <c r="L252">
        <f t="shared" si="17"/>
        <v>2074</v>
      </c>
      <c r="M252" s="4">
        <f t="shared" si="18"/>
        <v>7</v>
      </c>
      <c r="N252" s="4" t="str">
        <f t="shared" si="19"/>
        <v>N</v>
      </c>
      <c r="O252" t="str">
        <f t="shared" si="20"/>
        <v>N</v>
      </c>
    </row>
    <row r="253" spans="1:15" x14ac:dyDescent="0.25">
      <c r="A253">
        <v>5</v>
      </c>
      <c r="B253" s="1">
        <v>58679</v>
      </c>
      <c r="C253" t="s">
        <v>241</v>
      </c>
      <c r="D253" t="s">
        <v>5195</v>
      </c>
      <c r="E253">
        <v>196</v>
      </c>
      <c r="F253">
        <v>8519</v>
      </c>
      <c r="G253">
        <f t="shared" si="16"/>
        <v>0</v>
      </c>
      <c r="H253" t="str">
        <f>_xlfn.XLOOKUP(C253,obszary!A:A,obszary!B:B)</f>
        <v>Syrtis Major</v>
      </c>
      <c r="I253" t="str">
        <f>_xlfn.XLOOKUP($A253,laziki!B:B,laziki!C:C)</f>
        <v>Mariner 10</v>
      </c>
      <c r="J253" t="str">
        <f>_xlfn.XLOOKUP(I253,laziki!C:C,laziki!E:E)</f>
        <v>4.88N, 63.43E</v>
      </c>
      <c r="K253">
        <f>_xlfn.XLOOKUP($A253,laziki!B:B,laziki!D:D)</f>
        <v>2051</v>
      </c>
      <c r="L253">
        <f t="shared" si="17"/>
        <v>2060</v>
      </c>
      <c r="M253" s="4">
        <f t="shared" si="18"/>
        <v>9</v>
      </c>
      <c r="N253" s="4" t="str">
        <f t="shared" si="19"/>
        <v>N</v>
      </c>
      <c r="O253" t="str">
        <f t="shared" si="20"/>
        <v>N</v>
      </c>
    </row>
    <row r="254" spans="1:15" x14ac:dyDescent="0.25">
      <c r="A254">
        <v>42</v>
      </c>
      <c r="B254" s="1">
        <v>61749</v>
      </c>
      <c r="C254" t="s">
        <v>237</v>
      </c>
      <c r="D254" t="s">
        <v>5194</v>
      </c>
      <c r="E254">
        <v>133</v>
      </c>
      <c r="F254">
        <v>756</v>
      </c>
      <c r="G254">
        <f t="shared" si="16"/>
        <v>0</v>
      </c>
      <c r="H254" t="str">
        <f>_xlfn.XLOOKUP(C254,obszary!A:A,obszary!B:B)</f>
        <v>Elysium</v>
      </c>
      <c r="I254" t="str">
        <f>_xlfn.XLOOKUP($A254,laziki!B:B,laziki!C:C)</f>
        <v>Spirit 6</v>
      </c>
      <c r="J254" t="str">
        <f>_xlfn.XLOOKUP(I254,laziki!C:C,laziki!E:E)</f>
        <v>27.80N, 160.30E</v>
      </c>
      <c r="K254">
        <f>_xlfn.XLOOKUP($A254,laziki!B:B,laziki!D:D)</f>
        <v>2063</v>
      </c>
      <c r="L254">
        <f t="shared" si="17"/>
        <v>2069</v>
      </c>
      <c r="M254" s="4">
        <f t="shared" si="18"/>
        <v>6</v>
      </c>
      <c r="N254" s="4" t="str">
        <f t="shared" si="19"/>
        <v>N</v>
      </c>
      <c r="O254" t="str">
        <f t="shared" si="20"/>
        <v>N</v>
      </c>
    </row>
    <row r="255" spans="1:15" x14ac:dyDescent="0.25">
      <c r="A255">
        <v>28</v>
      </c>
      <c r="B255" s="1">
        <v>59648</v>
      </c>
      <c r="C255" t="s">
        <v>207</v>
      </c>
      <c r="D255" t="s">
        <v>5193</v>
      </c>
      <c r="E255">
        <v>181</v>
      </c>
      <c r="F255">
        <v>4902</v>
      </c>
      <c r="G255">
        <f t="shared" si="16"/>
        <v>0</v>
      </c>
      <c r="H255" t="str">
        <f>_xlfn.XLOOKUP(C255,obszary!A:A,obszary!B:B)</f>
        <v>Mare Australe</v>
      </c>
      <c r="I255" t="str">
        <f>_xlfn.XLOOKUP($A255,laziki!B:B,laziki!C:C)</f>
        <v>Deimos 3</v>
      </c>
      <c r="J255" t="str">
        <f>_xlfn.XLOOKUP(I255,laziki!C:C,laziki!E:E)</f>
        <v>63.27S, 66.46W</v>
      </c>
      <c r="K255">
        <f>_xlfn.XLOOKUP($A255,laziki!B:B,laziki!D:D)</f>
        <v>2058</v>
      </c>
      <c r="L255">
        <f t="shared" si="17"/>
        <v>2063</v>
      </c>
      <c r="M255" s="4">
        <f t="shared" si="18"/>
        <v>5</v>
      </c>
      <c r="N255" s="4" t="str">
        <f t="shared" si="19"/>
        <v>S</v>
      </c>
      <c r="O255" t="str">
        <f t="shared" si="20"/>
        <v>S</v>
      </c>
    </row>
    <row r="256" spans="1:15" x14ac:dyDescent="0.25">
      <c r="A256">
        <v>5</v>
      </c>
      <c r="B256" s="1">
        <v>57943</v>
      </c>
      <c r="C256" t="s">
        <v>241</v>
      </c>
      <c r="D256" t="s">
        <v>5192</v>
      </c>
      <c r="E256">
        <v>77</v>
      </c>
      <c r="F256">
        <v>6409</v>
      </c>
      <c r="G256">
        <f t="shared" si="16"/>
        <v>6409</v>
      </c>
      <c r="H256" t="str">
        <f>_xlfn.XLOOKUP(C256,obszary!A:A,obszary!B:B)</f>
        <v>Syrtis Major</v>
      </c>
      <c r="I256" t="str">
        <f>_xlfn.XLOOKUP($A256,laziki!B:B,laziki!C:C)</f>
        <v>Mariner 10</v>
      </c>
      <c r="J256" t="str">
        <f>_xlfn.XLOOKUP(I256,laziki!C:C,laziki!E:E)</f>
        <v>4.88N, 63.43E</v>
      </c>
      <c r="K256">
        <f>_xlfn.XLOOKUP($A256,laziki!B:B,laziki!D:D)</f>
        <v>2051</v>
      </c>
      <c r="L256">
        <f t="shared" si="17"/>
        <v>2058</v>
      </c>
      <c r="M256" s="4">
        <f t="shared" si="18"/>
        <v>7</v>
      </c>
      <c r="N256" s="4" t="str">
        <f t="shared" si="19"/>
        <v>N</v>
      </c>
      <c r="O256" t="str">
        <f t="shared" si="20"/>
        <v>N</v>
      </c>
    </row>
    <row r="257" spans="1:15" x14ac:dyDescent="0.25">
      <c r="A257">
        <v>17</v>
      </c>
      <c r="B257" s="1">
        <v>59578</v>
      </c>
      <c r="C257" t="s">
        <v>255</v>
      </c>
      <c r="D257" t="s">
        <v>5191</v>
      </c>
      <c r="E257">
        <v>106</v>
      </c>
      <c r="F257">
        <v>17000</v>
      </c>
      <c r="G257">
        <f t="shared" si="16"/>
        <v>0</v>
      </c>
      <c r="H257" t="str">
        <f>_xlfn.XLOOKUP(C257,obszary!A:A,obszary!B:B)</f>
        <v>Casius</v>
      </c>
      <c r="I257" t="str">
        <f>_xlfn.XLOOKUP($A257,laziki!B:B,laziki!C:C)</f>
        <v>Viking 8</v>
      </c>
      <c r="J257" t="str">
        <f>_xlfn.XLOOKUP(I257,laziki!C:C,laziki!E:E)</f>
        <v>21.27N, 90.13E</v>
      </c>
      <c r="K257">
        <f>_xlfn.XLOOKUP($A257,laziki!B:B,laziki!D:D)</f>
        <v>2054</v>
      </c>
      <c r="L257">
        <f t="shared" si="17"/>
        <v>2063</v>
      </c>
      <c r="M257" s="4">
        <f t="shared" si="18"/>
        <v>9</v>
      </c>
      <c r="N257" s="4" t="str">
        <f t="shared" si="19"/>
        <v>N</v>
      </c>
      <c r="O257" t="str">
        <f t="shared" si="20"/>
        <v>N</v>
      </c>
    </row>
    <row r="258" spans="1:15" x14ac:dyDescent="0.25">
      <c r="A258">
        <v>12</v>
      </c>
      <c r="B258" s="1">
        <v>57360</v>
      </c>
      <c r="C258" t="s">
        <v>249</v>
      </c>
      <c r="D258" t="s">
        <v>5190</v>
      </c>
      <c r="E258">
        <v>47</v>
      </c>
      <c r="F258">
        <v>3167</v>
      </c>
      <c r="G258">
        <f t="shared" si="16"/>
        <v>3167</v>
      </c>
      <c r="H258" t="str">
        <f>_xlfn.XLOOKUP(C258,obszary!A:A,obszary!B:B)</f>
        <v>Tharsis</v>
      </c>
      <c r="I258" t="str">
        <f>_xlfn.XLOOKUP($A258,laziki!B:B,laziki!C:C)</f>
        <v>Mariner 20</v>
      </c>
      <c r="J258" t="str">
        <f>_xlfn.XLOOKUP(I258,laziki!C:C,laziki!E:E)</f>
        <v>6.41S, 116.10W</v>
      </c>
      <c r="K258">
        <f>_xlfn.XLOOKUP($A258,laziki!B:B,laziki!D:D)</f>
        <v>2055</v>
      </c>
      <c r="L258">
        <f t="shared" si="17"/>
        <v>2057</v>
      </c>
      <c r="M258" s="4">
        <f t="shared" si="18"/>
        <v>2</v>
      </c>
      <c r="N258" s="4" t="str">
        <f t="shared" si="19"/>
        <v>N</v>
      </c>
      <c r="O258" t="str">
        <f t="shared" si="20"/>
        <v>S</v>
      </c>
    </row>
    <row r="259" spans="1:15" x14ac:dyDescent="0.25">
      <c r="A259">
        <v>69</v>
      </c>
      <c r="B259" s="1">
        <v>63204</v>
      </c>
      <c r="C259" t="s">
        <v>253</v>
      </c>
      <c r="D259" t="s">
        <v>5189</v>
      </c>
      <c r="E259">
        <v>61</v>
      </c>
      <c r="F259">
        <v>9366</v>
      </c>
      <c r="G259">
        <f t="shared" ref="G259:G322" si="21">IF($E259 &lt;= 100,F259,0)</f>
        <v>9366</v>
      </c>
      <c r="H259" t="str">
        <f>_xlfn.XLOOKUP(C259,obszary!A:A,obszary!B:B)</f>
        <v>Cebrenia</v>
      </c>
      <c r="I259" t="str">
        <f>_xlfn.XLOOKUP($A259,laziki!B:B,laziki!C:C)</f>
        <v>Rosetta 13</v>
      </c>
      <c r="J259" t="str">
        <f>_xlfn.XLOOKUP(I259,laziki!C:C,laziki!E:E)</f>
        <v>69.41N, 168.67E</v>
      </c>
      <c r="K259">
        <f>_xlfn.XLOOKUP($A259,laziki!B:B,laziki!D:D)</f>
        <v>2069</v>
      </c>
      <c r="L259">
        <f t="shared" ref="L259:L322" si="22">YEAR(B259)</f>
        <v>2073</v>
      </c>
      <c r="M259" s="4">
        <f t="shared" ref="M259:M322" si="23">L259-K259</f>
        <v>4</v>
      </c>
      <c r="N259" s="4" t="str">
        <f t="shared" ref="N259:N322" si="24">IF(NOT(ISERROR(SEARCH("S",D259))),"S","N")</f>
        <v>N</v>
      </c>
      <c r="O259" t="str">
        <f t="shared" si="20"/>
        <v>N</v>
      </c>
    </row>
    <row r="260" spans="1:15" x14ac:dyDescent="0.25">
      <c r="A260">
        <v>27</v>
      </c>
      <c r="B260" s="1">
        <v>60107</v>
      </c>
      <c r="C260" t="s">
        <v>211</v>
      </c>
      <c r="D260" t="s">
        <v>5188</v>
      </c>
      <c r="E260">
        <v>59</v>
      </c>
      <c r="F260">
        <v>3461</v>
      </c>
      <c r="G260">
        <f t="shared" si="21"/>
        <v>3461</v>
      </c>
      <c r="H260" t="str">
        <f>_xlfn.XLOOKUP(C260,obszary!A:A,obszary!B:B)</f>
        <v>Hellas</v>
      </c>
      <c r="I260" t="str">
        <f>_xlfn.XLOOKUP($A260,laziki!B:B,laziki!C:C)</f>
        <v>Phobos 6</v>
      </c>
      <c r="J260" t="str">
        <f>_xlfn.XLOOKUP(I260,laziki!C:C,laziki!E:E)</f>
        <v>74.62S, 100.08E</v>
      </c>
      <c r="K260">
        <f>_xlfn.XLOOKUP($A260,laziki!B:B,laziki!D:D)</f>
        <v>2054</v>
      </c>
      <c r="L260">
        <f t="shared" si="22"/>
        <v>2064</v>
      </c>
      <c r="M260" s="4">
        <f t="shared" si="23"/>
        <v>10</v>
      </c>
      <c r="N260" s="4" t="str">
        <f t="shared" si="24"/>
        <v>S</v>
      </c>
      <c r="O260" t="str">
        <f t="shared" si="20"/>
        <v>S</v>
      </c>
    </row>
    <row r="261" spans="1:15" x14ac:dyDescent="0.25">
      <c r="A261">
        <v>72</v>
      </c>
      <c r="B261" s="1">
        <v>62774</v>
      </c>
      <c r="C261" t="s">
        <v>233</v>
      </c>
      <c r="D261" t="s">
        <v>5187</v>
      </c>
      <c r="E261">
        <v>344</v>
      </c>
      <c r="F261">
        <v>5255</v>
      </c>
      <c r="G261">
        <f t="shared" si="21"/>
        <v>0</v>
      </c>
      <c r="H261" t="str">
        <f>_xlfn.XLOOKUP(C261,obszary!A:A,obszary!B:B)</f>
        <v>Phoenicis Lacus</v>
      </c>
      <c r="I261" t="str">
        <f>_xlfn.XLOOKUP($A261,laziki!B:B,laziki!C:C)</f>
        <v>Rosetta 16</v>
      </c>
      <c r="J261" t="str">
        <f>_xlfn.XLOOKUP(I261,laziki!C:C,laziki!E:E)</f>
        <v>29.49S, 118.42W</v>
      </c>
      <c r="K261">
        <f>_xlfn.XLOOKUP($A261,laziki!B:B,laziki!D:D)</f>
        <v>2071</v>
      </c>
      <c r="L261">
        <f t="shared" si="22"/>
        <v>2071</v>
      </c>
      <c r="M261" s="4">
        <f t="shared" si="23"/>
        <v>0</v>
      </c>
      <c r="N261" s="4" t="str">
        <f t="shared" si="24"/>
        <v>S</v>
      </c>
      <c r="O261" t="str">
        <f t="shared" si="20"/>
        <v>S</v>
      </c>
    </row>
    <row r="262" spans="1:15" x14ac:dyDescent="0.25">
      <c r="A262">
        <v>69</v>
      </c>
      <c r="B262" s="1">
        <v>64523</v>
      </c>
      <c r="C262" t="s">
        <v>253</v>
      </c>
      <c r="D262" t="s">
        <v>5186</v>
      </c>
      <c r="E262">
        <v>72</v>
      </c>
      <c r="F262">
        <v>56210</v>
      </c>
      <c r="G262">
        <f t="shared" si="21"/>
        <v>56210</v>
      </c>
      <c r="H262" t="str">
        <f>_xlfn.XLOOKUP(C262,obszary!A:A,obszary!B:B)</f>
        <v>Cebrenia</v>
      </c>
      <c r="I262" t="str">
        <f>_xlfn.XLOOKUP($A262,laziki!B:B,laziki!C:C)</f>
        <v>Rosetta 13</v>
      </c>
      <c r="J262" t="str">
        <f>_xlfn.XLOOKUP(I262,laziki!C:C,laziki!E:E)</f>
        <v>69.41N, 168.67E</v>
      </c>
      <c r="K262">
        <f>_xlfn.XLOOKUP($A262,laziki!B:B,laziki!D:D)</f>
        <v>2069</v>
      </c>
      <c r="L262">
        <f t="shared" si="22"/>
        <v>2076</v>
      </c>
      <c r="M262" s="4">
        <f t="shared" si="23"/>
        <v>7</v>
      </c>
      <c r="N262" s="4" t="str">
        <f t="shared" si="24"/>
        <v>N</v>
      </c>
      <c r="O262" t="str">
        <f t="shared" ref="O262:O325" si="25">IF(NOT(ISERROR(SEARCH("S",J262))),"S","N")</f>
        <v>N</v>
      </c>
    </row>
    <row r="263" spans="1:15" x14ac:dyDescent="0.25">
      <c r="A263">
        <v>10</v>
      </c>
      <c r="B263" s="1">
        <v>58427</v>
      </c>
      <c r="C263" t="s">
        <v>231</v>
      </c>
      <c r="D263" t="s">
        <v>5185</v>
      </c>
      <c r="E263">
        <v>196</v>
      </c>
      <c r="F263">
        <v>7279</v>
      </c>
      <c r="G263">
        <f t="shared" si="21"/>
        <v>0</v>
      </c>
      <c r="H263" t="str">
        <f>_xlfn.XLOOKUP(C263,obszary!A:A,obszary!B:B)</f>
        <v>Coprates</v>
      </c>
      <c r="I263" t="str">
        <f>_xlfn.XLOOKUP($A263,laziki!B:B,laziki!C:C)</f>
        <v>Mariner 15</v>
      </c>
      <c r="J263" t="str">
        <f>_xlfn.XLOOKUP(I263,laziki!C:C,laziki!E:E)</f>
        <v>23.79S, 56.97W</v>
      </c>
      <c r="K263">
        <f>_xlfn.XLOOKUP($A263,laziki!B:B,laziki!D:D)</f>
        <v>2054</v>
      </c>
      <c r="L263">
        <f t="shared" si="22"/>
        <v>2059</v>
      </c>
      <c r="M263" s="4">
        <f t="shared" si="23"/>
        <v>5</v>
      </c>
      <c r="N263" s="4" t="str">
        <f t="shared" si="24"/>
        <v>S</v>
      </c>
      <c r="O263" t="str">
        <f t="shared" si="25"/>
        <v>S</v>
      </c>
    </row>
    <row r="264" spans="1:15" x14ac:dyDescent="0.25">
      <c r="A264">
        <v>2</v>
      </c>
      <c r="B264" s="1">
        <v>55503</v>
      </c>
      <c r="C264" t="s">
        <v>237</v>
      </c>
      <c r="D264" t="s">
        <v>5184</v>
      </c>
      <c r="E264">
        <v>54</v>
      </c>
      <c r="F264">
        <v>629</v>
      </c>
      <c r="G264">
        <f t="shared" si="21"/>
        <v>629</v>
      </c>
      <c r="H264" t="str">
        <f>_xlfn.XLOOKUP(C264,obszary!A:A,obszary!B:B)</f>
        <v>Elysium</v>
      </c>
      <c r="I264" t="str">
        <f>_xlfn.XLOOKUP($A264,laziki!B:B,laziki!C:C)</f>
        <v>Mariner 6</v>
      </c>
      <c r="J264" t="str">
        <f>_xlfn.XLOOKUP(I264,laziki!C:C,laziki!E:E)</f>
        <v>11.90N, 119.49E</v>
      </c>
      <c r="K264">
        <f>_xlfn.XLOOKUP($A264,laziki!B:B,laziki!D:D)</f>
        <v>2050</v>
      </c>
      <c r="L264">
        <f t="shared" si="22"/>
        <v>2051</v>
      </c>
      <c r="M264" s="4">
        <f t="shared" si="23"/>
        <v>1</v>
      </c>
      <c r="N264" s="4" t="str">
        <f t="shared" si="24"/>
        <v>N</v>
      </c>
      <c r="O264" t="str">
        <f t="shared" si="25"/>
        <v>N</v>
      </c>
    </row>
    <row r="265" spans="1:15" x14ac:dyDescent="0.25">
      <c r="A265">
        <v>18</v>
      </c>
      <c r="B265" s="1">
        <v>58400</v>
      </c>
      <c r="C265" t="s">
        <v>235</v>
      </c>
      <c r="D265" t="s">
        <v>5183</v>
      </c>
      <c r="E265">
        <v>63</v>
      </c>
      <c r="F265">
        <v>7752</v>
      </c>
      <c r="G265">
        <f t="shared" si="21"/>
        <v>7752</v>
      </c>
      <c r="H265" t="str">
        <f>_xlfn.XLOOKUP(C265,obszary!A:A,obszary!B:B)</f>
        <v>Memnonia</v>
      </c>
      <c r="I265" t="str">
        <f>_xlfn.XLOOKUP($A265,laziki!B:B,laziki!C:C)</f>
        <v>Viking 10</v>
      </c>
      <c r="J265" t="str">
        <f>_xlfn.XLOOKUP(I265,laziki!C:C,laziki!E:E)</f>
        <v>25.21S, 169.35E</v>
      </c>
      <c r="K265">
        <f>_xlfn.XLOOKUP($A265,laziki!B:B,laziki!D:D)</f>
        <v>2055</v>
      </c>
      <c r="L265">
        <f t="shared" si="22"/>
        <v>2059</v>
      </c>
      <c r="M265" s="4">
        <f t="shared" si="23"/>
        <v>4</v>
      </c>
      <c r="N265" s="4" t="str">
        <f t="shared" si="24"/>
        <v>S</v>
      </c>
      <c r="O265" t="str">
        <f t="shared" si="25"/>
        <v>S</v>
      </c>
    </row>
    <row r="266" spans="1:15" x14ac:dyDescent="0.25">
      <c r="A266">
        <v>94</v>
      </c>
      <c r="B266" s="1">
        <v>61603</v>
      </c>
      <c r="C266" t="s">
        <v>223</v>
      </c>
      <c r="D266" t="s">
        <v>5182</v>
      </c>
      <c r="E266">
        <v>128</v>
      </c>
      <c r="F266">
        <v>9366</v>
      </c>
      <c r="G266">
        <f t="shared" si="21"/>
        <v>0</v>
      </c>
      <c r="H266" t="str">
        <f>_xlfn.XLOOKUP(C266,obszary!A:A,obszary!B:B)</f>
        <v>Mare Tyrrhenum</v>
      </c>
      <c r="I266" t="str">
        <f>_xlfn.XLOOKUP($A266,laziki!B:B,laziki!C:C)</f>
        <v>Dawn 4</v>
      </c>
      <c r="J266" t="str">
        <f>_xlfn.XLOOKUP(I266,laziki!C:C,laziki!E:E)</f>
        <v>46.81S, 143.88E</v>
      </c>
      <c r="K266">
        <f>_xlfn.XLOOKUP($A266,laziki!B:B,laziki!D:D)</f>
        <v>2066</v>
      </c>
      <c r="L266">
        <f t="shared" si="22"/>
        <v>2068</v>
      </c>
      <c r="M266" s="4">
        <f t="shared" si="23"/>
        <v>2</v>
      </c>
      <c r="N266" s="4" t="str">
        <f t="shared" si="24"/>
        <v>S</v>
      </c>
      <c r="O266" t="str">
        <f t="shared" si="25"/>
        <v>S</v>
      </c>
    </row>
    <row r="267" spans="1:15" x14ac:dyDescent="0.25">
      <c r="A267">
        <v>52</v>
      </c>
      <c r="B267" s="1">
        <v>61685</v>
      </c>
      <c r="C267" t="s">
        <v>249</v>
      </c>
      <c r="D267" t="s">
        <v>5181</v>
      </c>
      <c r="E267">
        <v>221</v>
      </c>
      <c r="F267">
        <v>2599</v>
      </c>
      <c r="G267">
        <f t="shared" si="21"/>
        <v>0</v>
      </c>
      <c r="H267" t="str">
        <f>_xlfn.XLOOKUP(C267,obszary!A:A,obszary!B:B)</f>
        <v>Tharsis</v>
      </c>
      <c r="I267" t="str">
        <f>_xlfn.XLOOKUP($A267,laziki!B:B,laziki!C:C)</f>
        <v>Opportunity 4</v>
      </c>
      <c r="J267" t="str">
        <f>_xlfn.XLOOKUP(I267,laziki!C:C,laziki!E:E)</f>
        <v>9.63N, 121.52W</v>
      </c>
      <c r="K267">
        <f>_xlfn.XLOOKUP($A267,laziki!B:B,laziki!D:D)</f>
        <v>2065</v>
      </c>
      <c r="L267">
        <f t="shared" si="22"/>
        <v>2068</v>
      </c>
      <c r="M267" s="4">
        <f t="shared" si="23"/>
        <v>3</v>
      </c>
      <c r="N267" s="4" t="str">
        <f t="shared" si="24"/>
        <v>N</v>
      </c>
      <c r="O267" t="str">
        <f t="shared" si="25"/>
        <v>N</v>
      </c>
    </row>
    <row r="268" spans="1:15" x14ac:dyDescent="0.25">
      <c r="A268">
        <v>26</v>
      </c>
      <c r="B268" s="1">
        <v>58108</v>
      </c>
      <c r="C268" t="s">
        <v>211</v>
      </c>
      <c r="D268" t="s">
        <v>5180</v>
      </c>
      <c r="E268">
        <v>72</v>
      </c>
      <c r="F268">
        <v>31157</v>
      </c>
      <c r="G268">
        <f t="shared" si="21"/>
        <v>31157</v>
      </c>
      <c r="H268" t="str">
        <f>_xlfn.XLOOKUP(C268,obszary!A:A,obszary!B:B)</f>
        <v>Hellas</v>
      </c>
      <c r="I268" t="str">
        <f>_xlfn.XLOOKUP($A268,laziki!B:B,laziki!C:C)</f>
        <v>Phobos 5</v>
      </c>
      <c r="J268" t="str">
        <f>_xlfn.XLOOKUP(I268,laziki!C:C,laziki!E:E)</f>
        <v>48.99S, 67.17E</v>
      </c>
      <c r="K268">
        <f>_xlfn.XLOOKUP($A268,laziki!B:B,laziki!D:D)</f>
        <v>2054</v>
      </c>
      <c r="L268">
        <f t="shared" si="22"/>
        <v>2059</v>
      </c>
      <c r="M268" s="4">
        <f t="shared" si="23"/>
        <v>5</v>
      </c>
      <c r="N268" s="4" t="str">
        <f t="shared" si="24"/>
        <v>S</v>
      </c>
      <c r="O268" t="str">
        <f t="shared" si="25"/>
        <v>S</v>
      </c>
    </row>
    <row r="269" spans="1:15" x14ac:dyDescent="0.25">
      <c r="A269">
        <v>42</v>
      </c>
      <c r="B269" s="1">
        <v>61210</v>
      </c>
      <c r="C269" t="s">
        <v>237</v>
      </c>
      <c r="D269" t="s">
        <v>5179</v>
      </c>
      <c r="E269">
        <v>29</v>
      </c>
      <c r="F269">
        <v>4563</v>
      </c>
      <c r="G269">
        <f t="shared" si="21"/>
        <v>4563</v>
      </c>
      <c r="H269" t="str">
        <f>_xlfn.XLOOKUP(C269,obszary!A:A,obszary!B:B)</f>
        <v>Elysium</v>
      </c>
      <c r="I269" t="str">
        <f>_xlfn.XLOOKUP($A269,laziki!B:B,laziki!C:C)</f>
        <v>Spirit 6</v>
      </c>
      <c r="J269" t="str">
        <f>_xlfn.XLOOKUP(I269,laziki!C:C,laziki!E:E)</f>
        <v>27.80N, 160.30E</v>
      </c>
      <c r="K269">
        <f>_xlfn.XLOOKUP($A269,laziki!B:B,laziki!D:D)</f>
        <v>2063</v>
      </c>
      <c r="L269">
        <f t="shared" si="22"/>
        <v>2067</v>
      </c>
      <c r="M269" s="4">
        <f t="shared" si="23"/>
        <v>4</v>
      </c>
      <c r="N269" s="4" t="str">
        <f t="shared" si="24"/>
        <v>N</v>
      </c>
      <c r="O269" t="str">
        <f t="shared" si="25"/>
        <v>N</v>
      </c>
    </row>
    <row r="270" spans="1:15" x14ac:dyDescent="0.25">
      <c r="A270">
        <v>23</v>
      </c>
      <c r="B270" s="1">
        <v>57165</v>
      </c>
      <c r="C270" t="s">
        <v>235</v>
      </c>
      <c r="D270" t="s">
        <v>5178</v>
      </c>
      <c r="E270">
        <v>389</v>
      </c>
      <c r="F270">
        <v>4398</v>
      </c>
      <c r="G270">
        <f t="shared" si="21"/>
        <v>0</v>
      </c>
      <c r="H270" t="str">
        <f>_xlfn.XLOOKUP(C270,obszary!A:A,obszary!B:B)</f>
        <v>Memnonia</v>
      </c>
      <c r="I270" t="str">
        <f>_xlfn.XLOOKUP($A270,laziki!B:B,laziki!C:C)</f>
        <v>Phobos 2</v>
      </c>
      <c r="J270" t="str">
        <f>_xlfn.XLOOKUP(I270,laziki!C:C,laziki!E:E)</f>
        <v>23.80S, 156.02W</v>
      </c>
      <c r="K270">
        <f>_xlfn.XLOOKUP($A270,laziki!B:B,laziki!D:D)</f>
        <v>2053</v>
      </c>
      <c r="L270">
        <f t="shared" si="22"/>
        <v>2056</v>
      </c>
      <c r="M270" s="4">
        <f t="shared" si="23"/>
        <v>3</v>
      </c>
      <c r="N270" s="4" t="str">
        <f t="shared" si="24"/>
        <v>S</v>
      </c>
      <c r="O270" t="str">
        <f t="shared" si="25"/>
        <v>S</v>
      </c>
    </row>
    <row r="271" spans="1:15" x14ac:dyDescent="0.25">
      <c r="A271">
        <v>9</v>
      </c>
      <c r="B271" s="1">
        <v>58476</v>
      </c>
      <c r="C271" t="s">
        <v>229</v>
      </c>
      <c r="D271" t="s">
        <v>5177</v>
      </c>
      <c r="E271">
        <v>702</v>
      </c>
      <c r="F271">
        <v>1396</v>
      </c>
      <c r="G271">
        <f t="shared" si="21"/>
        <v>0</v>
      </c>
      <c r="H271" t="str">
        <f>_xlfn.XLOOKUP(C271,obszary!A:A,obszary!B:B)</f>
        <v>Margaritifer Sinus</v>
      </c>
      <c r="I271" t="str">
        <f>_xlfn.XLOOKUP($A271,laziki!B:B,laziki!C:C)</f>
        <v>Mariner 14</v>
      </c>
      <c r="J271" t="str">
        <f>_xlfn.XLOOKUP(I271,laziki!C:C,laziki!E:E)</f>
        <v>17.63S, 13.01W</v>
      </c>
      <c r="K271">
        <f>_xlfn.XLOOKUP($A271,laziki!B:B,laziki!D:D)</f>
        <v>2054</v>
      </c>
      <c r="L271">
        <f t="shared" si="22"/>
        <v>2060</v>
      </c>
      <c r="M271" s="4">
        <f t="shared" si="23"/>
        <v>6</v>
      </c>
      <c r="N271" s="4" t="str">
        <f t="shared" si="24"/>
        <v>S</v>
      </c>
      <c r="O271" t="str">
        <f t="shared" si="25"/>
        <v>S</v>
      </c>
    </row>
    <row r="272" spans="1:15" x14ac:dyDescent="0.25">
      <c r="A272">
        <v>9</v>
      </c>
      <c r="B272" s="1">
        <v>57314</v>
      </c>
      <c r="C272" t="s">
        <v>227</v>
      </c>
      <c r="D272" t="s">
        <v>5176</v>
      </c>
      <c r="E272">
        <v>30</v>
      </c>
      <c r="F272">
        <v>756</v>
      </c>
      <c r="G272">
        <f t="shared" si="21"/>
        <v>756</v>
      </c>
      <c r="H272" t="str">
        <f>_xlfn.XLOOKUP(C272,obszary!A:A,obszary!B:B)</f>
        <v>Sinus Sabaeus</v>
      </c>
      <c r="I272" t="str">
        <f>_xlfn.XLOOKUP($A272,laziki!B:B,laziki!C:C)</f>
        <v>Mariner 14</v>
      </c>
      <c r="J272" t="str">
        <f>_xlfn.XLOOKUP(I272,laziki!C:C,laziki!E:E)</f>
        <v>17.63S, 13.01W</v>
      </c>
      <c r="K272">
        <f>_xlfn.XLOOKUP($A272,laziki!B:B,laziki!D:D)</f>
        <v>2054</v>
      </c>
      <c r="L272">
        <f t="shared" si="22"/>
        <v>2056</v>
      </c>
      <c r="M272" s="4">
        <f t="shared" si="23"/>
        <v>2</v>
      </c>
      <c r="N272" s="4" t="str">
        <f t="shared" si="24"/>
        <v>S</v>
      </c>
      <c r="O272" t="str">
        <f t="shared" si="25"/>
        <v>S</v>
      </c>
    </row>
    <row r="273" spans="1:15" x14ac:dyDescent="0.25">
      <c r="A273">
        <v>35</v>
      </c>
      <c r="B273" s="1">
        <v>60196</v>
      </c>
      <c r="C273" t="s">
        <v>231</v>
      </c>
      <c r="D273" t="s">
        <v>5175</v>
      </c>
      <c r="E273">
        <v>52</v>
      </c>
      <c r="F273">
        <v>3919</v>
      </c>
      <c r="G273">
        <f t="shared" si="21"/>
        <v>3919</v>
      </c>
      <c r="H273" t="str">
        <f>_xlfn.XLOOKUP(C273,obszary!A:A,obszary!B:B)</f>
        <v>Coprates</v>
      </c>
      <c r="I273" t="str">
        <f>_xlfn.XLOOKUP($A273,laziki!B:B,laziki!C:C)</f>
        <v>Pathfinder 2</v>
      </c>
      <c r="J273" t="str">
        <f>_xlfn.XLOOKUP(I273,laziki!C:C,laziki!E:E)</f>
        <v>16.90S, 101.43W</v>
      </c>
      <c r="K273">
        <f>_xlfn.XLOOKUP($A273,laziki!B:B,laziki!D:D)</f>
        <v>2060</v>
      </c>
      <c r="L273">
        <f t="shared" si="22"/>
        <v>2064</v>
      </c>
      <c r="M273" s="4">
        <f t="shared" si="23"/>
        <v>4</v>
      </c>
      <c r="N273" s="4" t="str">
        <f t="shared" si="24"/>
        <v>S</v>
      </c>
      <c r="O273" t="str">
        <f t="shared" si="25"/>
        <v>S</v>
      </c>
    </row>
    <row r="274" spans="1:15" x14ac:dyDescent="0.25">
      <c r="A274">
        <v>72</v>
      </c>
      <c r="B274" s="1">
        <v>63786</v>
      </c>
      <c r="C274" t="s">
        <v>233</v>
      </c>
      <c r="D274" t="s">
        <v>5174</v>
      </c>
      <c r="E274">
        <v>325</v>
      </c>
      <c r="F274">
        <v>1526</v>
      </c>
      <c r="G274">
        <f t="shared" si="21"/>
        <v>0</v>
      </c>
      <c r="H274" t="str">
        <f>_xlfn.XLOOKUP(C274,obszary!A:A,obszary!B:B)</f>
        <v>Phoenicis Lacus</v>
      </c>
      <c r="I274" t="str">
        <f>_xlfn.XLOOKUP($A274,laziki!B:B,laziki!C:C)</f>
        <v>Rosetta 16</v>
      </c>
      <c r="J274" t="str">
        <f>_xlfn.XLOOKUP(I274,laziki!C:C,laziki!E:E)</f>
        <v>29.49S, 118.42W</v>
      </c>
      <c r="K274">
        <f>_xlfn.XLOOKUP($A274,laziki!B:B,laziki!D:D)</f>
        <v>2071</v>
      </c>
      <c r="L274">
        <f t="shared" si="22"/>
        <v>2074</v>
      </c>
      <c r="M274" s="4">
        <f t="shared" si="23"/>
        <v>3</v>
      </c>
      <c r="N274" s="4" t="str">
        <f t="shared" si="24"/>
        <v>S</v>
      </c>
      <c r="O274" t="str">
        <f t="shared" si="25"/>
        <v>S</v>
      </c>
    </row>
    <row r="275" spans="1:15" x14ac:dyDescent="0.25">
      <c r="A275">
        <v>90</v>
      </c>
      <c r="B275" s="1">
        <v>63479</v>
      </c>
      <c r="C275" t="s">
        <v>207</v>
      </c>
      <c r="D275" t="s">
        <v>5173</v>
      </c>
      <c r="E275">
        <v>791</v>
      </c>
      <c r="F275">
        <v>1396</v>
      </c>
      <c r="G275">
        <f t="shared" si="21"/>
        <v>0</v>
      </c>
      <c r="H275" t="str">
        <f>_xlfn.XLOOKUP(C275,obszary!A:A,obszary!B:B)</f>
        <v>Mare Australe</v>
      </c>
      <c r="I275" t="str">
        <f>_xlfn.XLOOKUP($A275,laziki!B:B,laziki!C:C)</f>
        <v>Phoenix 23</v>
      </c>
      <c r="J275" t="str">
        <f>_xlfn.XLOOKUP(I275,laziki!C:C,laziki!E:E)</f>
        <v>65.99S, 161.89W</v>
      </c>
      <c r="K275">
        <f>_xlfn.XLOOKUP($A275,laziki!B:B,laziki!D:D)</f>
        <v>2072</v>
      </c>
      <c r="L275">
        <f t="shared" si="22"/>
        <v>2073</v>
      </c>
      <c r="M275" s="4">
        <f t="shared" si="23"/>
        <v>1</v>
      </c>
      <c r="N275" s="4" t="str">
        <f t="shared" si="24"/>
        <v>S</v>
      </c>
      <c r="O275" t="str">
        <f t="shared" si="25"/>
        <v>S</v>
      </c>
    </row>
    <row r="276" spans="1:15" x14ac:dyDescent="0.25">
      <c r="A276">
        <v>23</v>
      </c>
      <c r="B276" s="1">
        <v>57000</v>
      </c>
      <c r="C276" t="s">
        <v>219</v>
      </c>
      <c r="D276" t="s">
        <v>5172</v>
      </c>
      <c r="E276">
        <v>163</v>
      </c>
      <c r="F276">
        <v>883</v>
      </c>
      <c r="G276">
        <f t="shared" si="21"/>
        <v>0</v>
      </c>
      <c r="H276" t="str">
        <f>_xlfn.XLOOKUP(C276,obszary!A:A,obszary!B:B)</f>
        <v>Phaethontis</v>
      </c>
      <c r="I276" t="str">
        <f>_xlfn.XLOOKUP($A276,laziki!B:B,laziki!C:C)</f>
        <v>Phobos 2</v>
      </c>
      <c r="J276" t="str">
        <f>_xlfn.XLOOKUP(I276,laziki!C:C,laziki!E:E)</f>
        <v>23.80S, 156.02W</v>
      </c>
      <c r="K276">
        <f>_xlfn.XLOOKUP($A276,laziki!B:B,laziki!D:D)</f>
        <v>2053</v>
      </c>
      <c r="L276">
        <f t="shared" si="22"/>
        <v>2056</v>
      </c>
      <c r="M276" s="4">
        <f t="shared" si="23"/>
        <v>3</v>
      </c>
      <c r="N276" s="4" t="str">
        <f t="shared" si="24"/>
        <v>S</v>
      </c>
      <c r="O276" t="str">
        <f t="shared" si="25"/>
        <v>S</v>
      </c>
    </row>
    <row r="277" spans="1:15" x14ac:dyDescent="0.25">
      <c r="A277">
        <v>28</v>
      </c>
      <c r="B277" s="1">
        <v>58895</v>
      </c>
      <c r="C277" t="s">
        <v>215</v>
      </c>
      <c r="D277" t="s">
        <v>5171</v>
      </c>
      <c r="E277">
        <v>85</v>
      </c>
      <c r="F277">
        <v>6832</v>
      </c>
      <c r="G277">
        <f t="shared" si="21"/>
        <v>6832</v>
      </c>
      <c r="H277" t="str">
        <f>_xlfn.XLOOKUP(C277,obszary!A:A,obszary!B:B)</f>
        <v>Argyre</v>
      </c>
      <c r="I277" t="str">
        <f>_xlfn.XLOOKUP($A277,laziki!B:B,laziki!C:C)</f>
        <v>Deimos 3</v>
      </c>
      <c r="J277" t="str">
        <f>_xlfn.XLOOKUP(I277,laziki!C:C,laziki!E:E)</f>
        <v>63.27S, 66.46W</v>
      </c>
      <c r="K277">
        <f>_xlfn.XLOOKUP($A277,laziki!B:B,laziki!D:D)</f>
        <v>2058</v>
      </c>
      <c r="L277">
        <f t="shared" si="22"/>
        <v>2061</v>
      </c>
      <c r="M277" s="4">
        <f t="shared" si="23"/>
        <v>3</v>
      </c>
      <c r="N277" s="4" t="str">
        <f t="shared" si="24"/>
        <v>S</v>
      </c>
      <c r="O277" t="str">
        <f t="shared" si="25"/>
        <v>S</v>
      </c>
    </row>
    <row r="278" spans="1:15" x14ac:dyDescent="0.25">
      <c r="A278">
        <v>31</v>
      </c>
      <c r="B278" s="1">
        <v>59303</v>
      </c>
      <c r="C278" t="s">
        <v>265</v>
      </c>
      <c r="D278" t="s">
        <v>5170</v>
      </c>
      <c r="E278">
        <v>9</v>
      </c>
      <c r="F278">
        <v>2188</v>
      </c>
      <c r="G278">
        <f t="shared" si="21"/>
        <v>2188</v>
      </c>
      <c r="H278" t="str">
        <f>_xlfn.XLOOKUP(C278,obszary!A:A,obszary!B:B)</f>
        <v>Mare Boreum</v>
      </c>
      <c r="I278" t="str">
        <f>_xlfn.XLOOKUP($A278,laziki!B:B,laziki!C:C)</f>
        <v>Deimos 10</v>
      </c>
      <c r="J278" t="str">
        <f>_xlfn.XLOOKUP(I278,laziki!C:C,laziki!E:E)</f>
        <v>66.67N, 93.37W</v>
      </c>
      <c r="K278">
        <f>_xlfn.XLOOKUP($A278,laziki!B:B,laziki!D:D)</f>
        <v>2059</v>
      </c>
      <c r="L278">
        <f t="shared" si="22"/>
        <v>2062</v>
      </c>
      <c r="M278" s="4">
        <f t="shared" si="23"/>
        <v>3</v>
      </c>
      <c r="N278" s="4" t="str">
        <f t="shared" si="24"/>
        <v>N</v>
      </c>
      <c r="O278" t="str">
        <f t="shared" si="25"/>
        <v>N</v>
      </c>
    </row>
    <row r="279" spans="1:15" x14ac:dyDescent="0.25">
      <c r="A279">
        <v>4</v>
      </c>
      <c r="B279" s="1">
        <v>56611</v>
      </c>
      <c r="C279" t="s">
        <v>229</v>
      </c>
      <c r="D279" t="s">
        <v>5169</v>
      </c>
      <c r="E279">
        <v>19</v>
      </c>
      <c r="F279">
        <v>4076</v>
      </c>
      <c r="G279">
        <f t="shared" si="21"/>
        <v>4076</v>
      </c>
      <c r="H279" t="str">
        <f>_xlfn.XLOOKUP(C279,obszary!A:A,obszary!B:B)</f>
        <v>Margaritifer Sinus</v>
      </c>
      <c r="I279" t="str">
        <f>_xlfn.XLOOKUP($A279,laziki!B:B,laziki!C:C)</f>
        <v>Mariner 9</v>
      </c>
      <c r="J279" t="str">
        <f>_xlfn.XLOOKUP(I279,laziki!C:C,laziki!E:E)</f>
        <v>43.20S, 21.89W</v>
      </c>
      <c r="K279">
        <f>_xlfn.XLOOKUP($A279,laziki!B:B,laziki!D:D)</f>
        <v>2051</v>
      </c>
      <c r="L279">
        <f t="shared" si="22"/>
        <v>2054</v>
      </c>
      <c r="M279" s="4">
        <f t="shared" si="23"/>
        <v>3</v>
      </c>
      <c r="N279" s="4" t="str">
        <f t="shared" si="24"/>
        <v>S</v>
      </c>
      <c r="O279" t="str">
        <f t="shared" si="25"/>
        <v>S</v>
      </c>
    </row>
    <row r="280" spans="1:15" x14ac:dyDescent="0.25">
      <c r="A280">
        <v>66</v>
      </c>
      <c r="B280" s="1">
        <v>61946</v>
      </c>
      <c r="C280" t="s">
        <v>237</v>
      </c>
      <c r="D280" t="s">
        <v>5168</v>
      </c>
      <c r="E280">
        <v>96</v>
      </c>
      <c r="F280">
        <v>3919</v>
      </c>
      <c r="G280">
        <f t="shared" si="21"/>
        <v>3919</v>
      </c>
      <c r="H280" t="str">
        <f>_xlfn.XLOOKUP(C280,obszary!A:A,obszary!B:B)</f>
        <v>Elysium</v>
      </c>
      <c r="I280" t="str">
        <f>_xlfn.XLOOKUP($A280,laziki!B:B,laziki!C:C)</f>
        <v>Rosetta 9</v>
      </c>
      <c r="J280" t="str">
        <f>_xlfn.XLOOKUP(I280,laziki!C:C,laziki!E:E)</f>
        <v>17.54N, 149.60E</v>
      </c>
      <c r="K280">
        <f>_xlfn.XLOOKUP($A280,laziki!B:B,laziki!D:D)</f>
        <v>2067</v>
      </c>
      <c r="L280">
        <f t="shared" si="22"/>
        <v>2069</v>
      </c>
      <c r="M280" s="4">
        <f t="shared" si="23"/>
        <v>2</v>
      </c>
      <c r="N280" s="4" t="str">
        <f t="shared" si="24"/>
        <v>N</v>
      </c>
      <c r="O280" t="str">
        <f t="shared" si="25"/>
        <v>N</v>
      </c>
    </row>
    <row r="281" spans="1:15" x14ac:dyDescent="0.25">
      <c r="A281">
        <v>2</v>
      </c>
      <c r="B281" s="1">
        <v>56926</v>
      </c>
      <c r="C281" t="s">
        <v>237</v>
      </c>
      <c r="D281" t="s">
        <v>5167</v>
      </c>
      <c r="E281">
        <v>80</v>
      </c>
      <c r="F281">
        <v>3313</v>
      </c>
      <c r="G281">
        <f t="shared" si="21"/>
        <v>3313</v>
      </c>
      <c r="H281" t="str">
        <f>_xlfn.XLOOKUP(C281,obszary!A:A,obszary!B:B)</f>
        <v>Elysium</v>
      </c>
      <c r="I281" t="str">
        <f>_xlfn.XLOOKUP($A281,laziki!B:B,laziki!C:C)</f>
        <v>Mariner 6</v>
      </c>
      <c r="J281" t="str">
        <f>_xlfn.XLOOKUP(I281,laziki!C:C,laziki!E:E)</f>
        <v>11.90N, 119.49E</v>
      </c>
      <c r="K281">
        <f>_xlfn.XLOOKUP($A281,laziki!B:B,laziki!D:D)</f>
        <v>2050</v>
      </c>
      <c r="L281">
        <f t="shared" si="22"/>
        <v>2055</v>
      </c>
      <c r="M281" s="4">
        <f t="shared" si="23"/>
        <v>5</v>
      </c>
      <c r="N281" s="4" t="str">
        <f t="shared" si="24"/>
        <v>N</v>
      </c>
      <c r="O281" t="str">
        <f t="shared" si="25"/>
        <v>N</v>
      </c>
    </row>
    <row r="282" spans="1:15" x14ac:dyDescent="0.25">
      <c r="A282">
        <v>97</v>
      </c>
      <c r="B282" s="1">
        <v>62335</v>
      </c>
      <c r="C282" t="s">
        <v>265</v>
      </c>
      <c r="D282" t="s">
        <v>5166</v>
      </c>
      <c r="E282">
        <v>447</v>
      </c>
      <c r="F282">
        <v>8255</v>
      </c>
      <c r="G282">
        <f t="shared" si="21"/>
        <v>0</v>
      </c>
      <c r="H282" t="str">
        <f>_xlfn.XLOOKUP(C282,obszary!A:A,obszary!B:B)</f>
        <v>Mare Boreum</v>
      </c>
      <c r="I282" t="str">
        <f>_xlfn.XLOOKUP($A282,laziki!B:B,laziki!C:C)</f>
        <v>Perseverance 4</v>
      </c>
      <c r="J282" t="str">
        <f>_xlfn.XLOOKUP(I282,laziki!C:C,laziki!E:E)</f>
        <v>80.24N, 27.18W</v>
      </c>
      <c r="K282">
        <f>_xlfn.XLOOKUP($A282,laziki!B:B,laziki!D:D)</f>
        <v>2069</v>
      </c>
      <c r="L282">
        <f t="shared" si="22"/>
        <v>2070</v>
      </c>
      <c r="M282" s="4">
        <f t="shared" si="23"/>
        <v>1</v>
      </c>
      <c r="N282" s="4" t="str">
        <f t="shared" si="24"/>
        <v>N</v>
      </c>
      <c r="O282" t="str">
        <f t="shared" si="25"/>
        <v>N</v>
      </c>
    </row>
    <row r="283" spans="1:15" x14ac:dyDescent="0.25">
      <c r="A283">
        <v>83</v>
      </c>
      <c r="B283" s="1">
        <v>62105</v>
      </c>
      <c r="C283" t="s">
        <v>265</v>
      </c>
      <c r="D283" t="s">
        <v>5165</v>
      </c>
      <c r="E283">
        <v>27</v>
      </c>
      <c r="F283">
        <v>7512</v>
      </c>
      <c r="G283">
        <f t="shared" si="21"/>
        <v>7512</v>
      </c>
      <c r="H283" t="str">
        <f>_xlfn.XLOOKUP(C283,obszary!A:A,obszary!B:B)</f>
        <v>Mare Boreum</v>
      </c>
      <c r="I283" t="str">
        <f>_xlfn.XLOOKUP($A283,laziki!B:B,laziki!C:C)</f>
        <v>Phoenix 11</v>
      </c>
      <c r="J283" t="str">
        <f>_xlfn.XLOOKUP(I283,laziki!C:C,laziki!E:E)</f>
        <v>56.07N, 79.63E</v>
      </c>
      <c r="K283">
        <f>_xlfn.XLOOKUP($A283,laziki!B:B,laziki!D:D)</f>
        <v>2069</v>
      </c>
      <c r="L283">
        <f t="shared" si="22"/>
        <v>2070</v>
      </c>
      <c r="M283" s="4">
        <f t="shared" si="23"/>
        <v>1</v>
      </c>
      <c r="N283" s="4" t="str">
        <f t="shared" si="24"/>
        <v>N</v>
      </c>
      <c r="O283" t="str">
        <f t="shared" si="25"/>
        <v>N</v>
      </c>
    </row>
    <row r="284" spans="1:15" x14ac:dyDescent="0.25">
      <c r="A284">
        <v>86</v>
      </c>
      <c r="B284" s="1">
        <v>63160</v>
      </c>
      <c r="C284" t="s">
        <v>265</v>
      </c>
      <c r="D284" t="s">
        <v>5164</v>
      </c>
      <c r="E284">
        <v>106</v>
      </c>
      <c r="F284">
        <v>629</v>
      </c>
      <c r="G284">
        <f t="shared" si="21"/>
        <v>0</v>
      </c>
      <c r="H284" t="str">
        <f>_xlfn.XLOOKUP(C284,obszary!A:A,obszary!B:B)</f>
        <v>Mare Boreum</v>
      </c>
      <c r="I284" t="str">
        <f>_xlfn.XLOOKUP($A284,laziki!B:B,laziki!C:C)</f>
        <v>Phoenix 16</v>
      </c>
      <c r="J284" t="str">
        <f>_xlfn.XLOOKUP(I284,laziki!C:C,laziki!E:E)</f>
        <v>75.84N, 122.24E</v>
      </c>
      <c r="K284">
        <f>_xlfn.XLOOKUP($A284,laziki!B:B,laziki!D:D)</f>
        <v>2071</v>
      </c>
      <c r="L284">
        <f t="shared" si="22"/>
        <v>2072</v>
      </c>
      <c r="M284" s="4">
        <f t="shared" si="23"/>
        <v>1</v>
      </c>
      <c r="N284" s="4" t="str">
        <f t="shared" si="24"/>
        <v>N</v>
      </c>
      <c r="O284" t="str">
        <f t="shared" si="25"/>
        <v>N</v>
      </c>
    </row>
    <row r="285" spans="1:15" x14ac:dyDescent="0.25">
      <c r="A285">
        <v>11</v>
      </c>
      <c r="B285" s="1">
        <v>57159</v>
      </c>
      <c r="C285" t="s">
        <v>215</v>
      </c>
      <c r="D285" t="s">
        <v>5163</v>
      </c>
      <c r="E285">
        <v>905</v>
      </c>
      <c r="F285">
        <v>5436</v>
      </c>
      <c r="G285">
        <f t="shared" si="21"/>
        <v>0</v>
      </c>
      <c r="H285" t="str">
        <f>_xlfn.XLOOKUP(C285,obszary!A:A,obszary!B:B)</f>
        <v>Argyre</v>
      </c>
      <c r="I285" t="str">
        <f>_xlfn.XLOOKUP($A285,laziki!B:B,laziki!C:C)</f>
        <v>Mariner 16</v>
      </c>
      <c r="J285" t="str">
        <f>_xlfn.XLOOKUP(I285,laziki!C:C,laziki!E:E)</f>
        <v>59.42S, 15.97W</v>
      </c>
      <c r="K285">
        <f>_xlfn.XLOOKUP($A285,laziki!B:B,laziki!D:D)</f>
        <v>2055</v>
      </c>
      <c r="L285">
        <f t="shared" si="22"/>
        <v>2056</v>
      </c>
      <c r="M285" s="4">
        <f t="shared" si="23"/>
        <v>1</v>
      </c>
      <c r="N285" s="4" t="str">
        <f t="shared" si="24"/>
        <v>S</v>
      </c>
      <c r="O285" t="str">
        <f t="shared" si="25"/>
        <v>S</v>
      </c>
    </row>
    <row r="286" spans="1:15" x14ac:dyDescent="0.25">
      <c r="A286">
        <v>13</v>
      </c>
      <c r="B286" s="1">
        <v>56828</v>
      </c>
      <c r="C286" t="s">
        <v>253</v>
      </c>
      <c r="D286" t="s">
        <v>5162</v>
      </c>
      <c r="E286">
        <v>48</v>
      </c>
      <c r="F286">
        <v>19313</v>
      </c>
      <c r="G286">
        <f t="shared" si="21"/>
        <v>19313</v>
      </c>
      <c r="H286" t="str">
        <f>_xlfn.XLOOKUP(C286,obszary!A:A,obszary!B:B)</f>
        <v>Cebrenia</v>
      </c>
      <c r="I286" t="str">
        <f>_xlfn.XLOOKUP($A286,laziki!B:B,laziki!C:C)</f>
        <v>Viking 2</v>
      </c>
      <c r="J286" t="str">
        <f>_xlfn.XLOOKUP(I286,laziki!C:C,laziki!E:E)</f>
        <v>60.72N, 122.46E</v>
      </c>
      <c r="K286">
        <f>_xlfn.XLOOKUP($A286,laziki!B:B,laziki!D:D)</f>
        <v>2052</v>
      </c>
      <c r="L286">
        <f t="shared" si="22"/>
        <v>2055</v>
      </c>
      <c r="M286" s="4">
        <f t="shared" si="23"/>
        <v>3</v>
      </c>
      <c r="N286" s="4" t="str">
        <f t="shared" si="24"/>
        <v>N</v>
      </c>
      <c r="O286" t="str">
        <f t="shared" si="25"/>
        <v>N</v>
      </c>
    </row>
    <row r="287" spans="1:15" x14ac:dyDescent="0.25">
      <c r="A287">
        <v>55</v>
      </c>
      <c r="B287" s="1">
        <v>61365</v>
      </c>
      <c r="C287" t="s">
        <v>253</v>
      </c>
      <c r="D287" t="s">
        <v>5161</v>
      </c>
      <c r="E287">
        <v>103</v>
      </c>
      <c r="F287">
        <v>1267</v>
      </c>
      <c r="G287">
        <f t="shared" si="21"/>
        <v>0</v>
      </c>
      <c r="H287" t="str">
        <f>_xlfn.XLOOKUP(C287,obszary!A:A,obszary!B:B)</f>
        <v>Cebrenia</v>
      </c>
      <c r="I287" t="str">
        <f>_xlfn.XLOOKUP($A287,laziki!B:B,laziki!C:C)</f>
        <v>Opportunity 7</v>
      </c>
      <c r="J287" t="str">
        <f>_xlfn.XLOOKUP(I287,laziki!C:C,laziki!E:E)</f>
        <v>37.14N, 148.66E</v>
      </c>
      <c r="K287">
        <f>_xlfn.XLOOKUP($A287,laziki!B:B,laziki!D:D)</f>
        <v>2066</v>
      </c>
      <c r="L287">
        <f t="shared" si="22"/>
        <v>2068</v>
      </c>
      <c r="M287" s="4">
        <f t="shared" si="23"/>
        <v>2</v>
      </c>
      <c r="N287" s="4" t="str">
        <f t="shared" si="24"/>
        <v>N</v>
      </c>
      <c r="O287" t="str">
        <f t="shared" si="25"/>
        <v>N</v>
      </c>
    </row>
    <row r="288" spans="1:15" x14ac:dyDescent="0.25">
      <c r="A288">
        <v>44</v>
      </c>
      <c r="B288" s="1">
        <v>62028</v>
      </c>
      <c r="C288" t="s">
        <v>265</v>
      </c>
      <c r="D288" t="s">
        <v>5160</v>
      </c>
      <c r="E288">
        <v>482</v>
      </c>
      <c r="F288">
        <v>3919</v>
      </c>
      <c r="G288">
        <f t="shared" si="21"/>
        <v>0</v>
      </c>
      <c r="H288" t="str">
        <f>_xlfn.XLOOKUP(C288,obszary!A:A,obszary!B:B)</f>
        <v>Mare Boreum</v>
      </c>
      <c r="I288" t="str">
        <f>_xlfn.XLOOKUP($A288,laziki!B:B,laziki!C:C)</f>
        <v>Spirit 11</v>
      </c>
      <c r="J288" t="str">
        <f>_xlfn.XLOOKUP(I288,laziki!C:C,laziki!E:E)</f>
        <v>64.61N, 131.25E</v>
      </c>
      <c r="K288">
        <f>_xlfn.XLOOKUP($A288,laziki!B:B,laziki!D:D)</f>
        <v>2064</v>
      </c>
      <c r="L288">
        <f t="shared" si="22"/>
        <v>2069</v>
      </c>
      <c r="M288" s="4">
        <f t="shared" si="23"/>
        <v>5</v>
      </c>
      <c r="N288" s="4" t="str">
        <f t="shared" si="24"/>
        <v>N</v>
      </c>
      <c r="O288" t="str">
        <f t="shared" si="25"/>
        <v>N</v>
      </c>
    </row>
    <row r="289" spans="1:15" x14ac:dyDescent="0.25">
      <c r="A289">
        <v>2</v>
      </c>
      <c r="B289" s="1">
        <v>57829</v>
      </c>
      <c r="C289" t="s">
        <v>239</v>
      </c>
      <c r="D289" t="s">
        <v>5159</v>
      </c>
      <c r="E289">
        <v>103</v>
      </c>
      <c r="F289">
        <v>3461</v>
      </c>
      <c r="G289">
        <f t="shared" si="21"/>
        <v>0</v>
      </c>
      <c r="H289" t="str">
        <f>_xlfn.XLOOKUP(C289,obszary!A:A,obszary!B:B)</f>
        <v>Amenthes</v>
      </c>
      <c r="I289" t="str">
        <f>_xlfn.XLOOKUP($A289,laziki!B:B,laziki!C:C)</f>
        <v>Mariner 6</v>
      </c>
      <c r="J289" t="str">
        <f>_xlfn.XLOOKUP(I289,laziki!C:C,laziki!E:E)</f>
        <v>11.90N, 119.49E</v>
      </c>
      <c r="K289">
        <f>_xlfn.XLOOKUP($A289,laziki!B:B,laziki!D:D)</f>
        <v>2050</v>
      </c>
      <c r="L289">
        <f t="shared" si="22"/>
        <v>2058</v>
      </c>
      <c r="M289" s="4">
        <f t="shared" si="23"/>
        <v>8</v>
      </c>
      <c r="N289" s="4" t="str">
        <f t="shared" si="24"/>
        <v>N</v>
      </c>
      <c r="O289" t="str">
        <f t="shared" si="25"/>
        <v>N</v>
      </c>
    </row>
    <row r="290" spans="1:15" x14ac:dyDescent="0.25">
      <c r="A290">
        <v>94</v>
      </c>
      <c r="B290" s="1">
        <v>61745</v>
      </c>
      <c r="C290" t="s">
        <v>209</v>
      </c>
      <c r="D290" t="s">
        <v>5158</v>
      </c>
      <c r="E290">
        <v>65</v>
      </c>
      <c r="F290">
        <v>5436</v>
      </c>
      <c r="G290">
        <f t="shared" si="21"/>
        <v>5436</v>
      </c>
      <c r="H290" t="str">
        <f>_xlfn.XLOOKUP(C290,obszary!A:A,obszary!B:B)</f>
        <v>Eridania</v>
      </c>
      <c r="I290" t="str">
        <f>_xlfn.XLOOKUP($A290,laziki!B:B,laziki!C:C)</f>
        <v>Dawn 4</v>
      </c>
      <c r="J290" t="str">
        <f>_xlfn.XLOOKUP(I290,laziki!C:C,laziki!E:E)</f>
        <v>46.81S, 143.88E</v>
      </c>
      <c r="K290">
        <f>_xlfn.XLOOKUP($A290,laziki!B:B,laziki!D:D)</f>
        <v>2066</v>
      </c>
      <c r="L290">
        <f t="shared" si="22"/>
        <v>2069</v>
      </c>
      <c r="M290" s="4">
        <f t="shared" si="23"/>
        <v>3</v>
      </c>
      <c r="N290" s="4" t="str">
        <f t="shared" si="24"/>
        <v>S</v>
      </c>
      <c r="O290" t="str">
        <f t="shared" si="25"/>
        <v>S</v>
      </c>
    </row>
    <row r="291" spans="1:15" x14ac:dyDescent="0.25">
      <c r="A291">
        <v>18</v>
      </c>
      <c r="B291" s="1">
        <v>57850</v>
      </c>
      <c r="C291" t="s">
        <v>221</v>
      </c>
      <c r="D291" t="s">
        <v>5157</v>
      </c>
      <c r="E291">
        <v>82</v>
      </c>
      <c r="F291">
        <v>3461</v>
      </c>
      <c r="G291">
        <f t="shared" si="21"/>
        <v>3461</v>
      </c>
      <c r="H291" t="str">
        <f>_xlfn.XLOOKUP(C291,obszary!A:A,obszary!B:B)</f>
        <v>Aeolis</v>
      </c>
      <c r="I291" t="str">
        <f>_xlfn.XLOOKUP($A291,laziki!B:B,laziki!C:C)</f>
        <v>Viking 10</v>
      </c>
      <c r="J291" t="str">
        <f>_xlfn.XLOOKUP(I291,laziki!C:C,laziki!E:E)</f>
        <v>25.21S, 169.35E</v>
      </c>
      <c r="K291">
        <f>_xlfn.XLOOKUP($A291,laziki!B:B,laziki!D:D)</f>
        <v>2055</v>
      </c>
      <c r="L291">
        <f t="shared" si="22"/>
        <v>2058</v>
      </c>
      <c r="M291" s="4">
        <f t="shared" si="23"/>
        <v>3</v>
      </c>
      <c r="N291" s="4" t="str">
        <f t="shared" si="24"/>
        <v>S</v>
      </c>
      <c r="O291" t="str">
        <f t="shared" si="25"/>
        <v>S</v>
      </c>
    </row>
    <row r="292" spans="1:15" x14ac:dyDescent="0.25">
      <c r="A292">
        <v>10</v>
      </c>
      <c r="B292" s="1">
        <v>57590</v>
      </c>
      <c r="C292" t="s">
        <v>231</v>
      </c>
      <c r="D292" t="s">
        <v>5156</v>
      </c>
      <c r="E292">
        <v>50</v>
      </c>
      <c r="F292">
        <v>5436</v>
      </c>
      <c r="G292">
        <f t="shared" si="21"/>
        <v>5436</v>
      </c>
      <c r="H292" t="str">
        <f>_xlfn.XLOOKUP(C292,obszary!A:A,obszary!B:B)</f>
        <v>Coprates</v>
      </c>
      <c r="I292" t="str">
        <f>_xlfn.XLOOKUP($A292,laziki!B:B,laziki!C:C)</f>
        <v>Mariner 15</v>
      </c>
      <c r="J292" t="str">
        <f>_xlfn.XLOOKUP(I292,laziki!C:C,laziki!E:E)</f>
        <v>23.79S, 56.97W</v>
      </c>
      <c r="K292">
        <f>_xlfn.XLOOKUP($A292,laziki!B:B,laziki!D:D)</f>
        <v>2054</v>
      </c>
      <c r="L292">
        <f t="shared" si="22"/>
        <v>2057</v>
      </c>
      <c r="M292" s="4">
        <f t="shared" si="23"/>
        <v>3</v>
      </c>
      <c r="N292" s="4" t="str">
        <f t="shared" si="24"/>
        <v>S</v>
      </c>
      <c r="O292" t="str">
        <f t="shared" si="25"/>
        <v>S</v>
      </c>
    </row>
    <row r="293" spans="1:15" x14ac:dyDescent="0.25">
      <c r="A293">
        <v>77</v>
      </c>
      <c r="B293" s="1">
        <v>64760</v>
      </c>
      <c r="C293" t="s">
        <v>211</v>
      </c>
      <c r="D293" t="s">
        <v>5155</v>
      </c>
      <c r="E293">
        <v>128</v>
      </c>
      <c r="F293">
        <v>24621</v>
      </c>
      <c r="G293">
        <f t="shared" si="21"/>
        <v>0</v>
      </c>
      <c r="H293" t="str">
        <f>_xlfn.XLOOKUP(C293,obszary!A:A,obszary!B:B)</f>
        <v>Hellas</v>
      </c>
      <c r="I293" t="str">
        <f>_xlfn.XLOOKUP($A293,laziki!B:B,laziki!C:C)</f>
        <v>Rosetta 27</v>
      </c>
      <c r="J293" t="str">
        <f>_xlfn.XLOOKUP(I293,laziki!C:C,laziki!E:E)</f>
        <v>28.90S, 98.55E</v>
      </c>
      <c r="K293">
        <f>_xlfn.XLOOKUP($A293,laziki!B:B,laziki!D:D)</f>
        <v>2073</v>
      </c>
      <c r="L293">
        <f t="shared" si="22"/>
        <v>2077</v>
      </c>
      <c r="M293" s="4">
        <f t="shared" si="23"/>
        <v>4</v>
      </c>
      <c r="N293" s="4" t="str">
        <f t="shared" si="24"/>
        <v>S</v>
      </c>
      <c r="O293" t="str">
        <f t="shared" si="25"/>
        <v>S</v>
      </c>
    </row>
    <row r="294" spans="1:15" x14ac:dyDescent="0.25">
      <c r="A294">
        <v>77</v>
      </c>
      <c r="B294" s="1">
        <v>63773</v>
      </c>
      <c r="C294" t="s">
        <v>211</v>
      </c>
      <c r="D294" t="s">
        <v>5154</v>
      </c>
      <c r="E294">
        <v>277</v>
      </c>
      <c r="F294">
        <v>9366</v>
      </c>
      <c r="G294">
        <f t="shared" si="21"/>
        <v>0</v>
      </c>
      <c r="H294" t="str">
        <f>_xlfn.XLOOKUP(C294,obszary!A:A,obszary!B:B)</f>
        <v>Hellas</v>
      </c>
      <c r="I294" t="str">
        <f>_xlfn.XLOOKUP($A294,laziki!B:B,laziki!C:C)</f>
        <v>Rosetta 27</v>
      </c>
      <c r="J294" t="str">
        <f>_xlfn.XLOOKUP(I294,laziki!C:C,laziki!E:E)</f>
        <v>28.90S, 98.55E</v>
      </c>
      <c r="K294">
        <f>_xlfn.XLOOKUP($A294,laziki!B:B,laziki!D:D)</f>
        <v>2073</v>
      </c>
      <c r="L294">
        <f t="shared" si="22"/>
        <v>2074</v>
      </c>
      <c r="M294" s="4">
        <f t="shared" si="23"/>
        <v>1</v>
      </c>
      <c r="N294" s="4" t="str">
        <f t="shared" si="24"/>
        <v>S</v>
      </c>
      <c r="O294" t="str">
        <f t="shared" si="25"/>
        <v>S</v>
      </c>
    </row>
    <row r="295" spans="1:15" x14ac:dyDescent="0.25">
      <c r="A295">
        <v>52</v>
      </c>
      <c r="B295" s="1">
        <v>61228</v>
      </c>
      <c r="C295" t="s">
        <v>233</v>
      </c>
      <c r="D295" t="s">
        <v>5153</v>
      </c>
      <c r="E295">
        <v>52</v>
      </c>
      <c r="F295">
        <v>883</v>
      </c>
      <c r="G295">
        <f t="shared" si="21"/>
        <v>883</v>
      </c>
      <c r="H295" t="str">
        <f>_xlfn.XLOOKUP(C295,obszary!A:A,obszary!B:B)</f>
        <v>Phoenicis Lacus</v>
      </c>
      <c r="I295" t="str">
        <f>_xlfn.XLOOKUP($A295,laziki!B:B,laziki!C:C)</f>
        <v>Opportunity 4</v>
      </c>
      <c r="J295" t="str">
        <f>_xlfn.XLOOKUP(I295,laziki!C:C,laziki!E:E)</f>
        <v>9.63N, 121.52W</v>
      </c>
      <c r="K295">
        <f>_xlfn.XLOOKUP($A295,laziki!B:B,laziki!D:D)</f>
        <v>2065</v>
      </c>
      <c r="L295">
        <f t="shared" si="22"/>
        <v>2067</v>
      </c>
      <c r="M295" s="4">
        <f t="shared" si="23"/>
        <v>2</v>
      </c>
      <c r="N295" s="4" t="str">
        <f t="shared" si="24"/>
        <v>S</v>
      </c>
      <c r="O295" t="str">
        <f t="shared" si="25"/>
        <v>N</v>
      </c>
    </row>
    <row r="296" spans="1:15" x14ac:dyDescent="0.25">
      <c r="A296">
        <v>56</v>
      </c>
      <c r="B296" s="1">
        <v>62383</v>
      </c>
      <c r="C296" t="s">
        <v>217</v>
      </c>
      <c r="D296" t="s">
        <v>5152</v>
      </c>
      <c r="E296">
        <v>307</v>
      </c>
      <c r="F296">
        <v>883</v>
      </c>
      <c r="G296">
        <f t="shared" si="21"/>
        <v>0</v>
      </c>
      <c r="H296" t="str">
        <f>_xlfn.XLOOKUP(C296,obszary!A:A,obszary!B:B)</f>
        <v>Thaumasia</v>
      </c>
      <c r="I296" t="str">
        <f>_xlfn.XLOOKUP($A296,laziki!B:B,laziki!C:C)</f>
        <v>Opportunity 10</v>
      </c>
      <c r="J296" t="str">
        <f>_xlfn.XLOOKUP(I296,laziki!C:C,laziki!E:E)</f>
        <v>35.35S, 72.67W</v>
      </c>
      <c r="K296">
        <f>_xlfn.XLOOKUP($A296,laziki!B:B,laziki!D:D)</f>
        <v>2067</v>
      </c>
      <c r="L296">
        <f t="shared" si="22"/>
        <v>2070</v>
      </c>
      <c r="M296" s="4">
        <f t="shared" si="23"/>
        <v>3</v>
      </c>
      <c r="N296" s="4" t="str">
        <f t="shared" si="24"/>
        <v>S</v>
      </c>
      <c r="O296" t="str">
        <f t="shared" si="25"/>
        <v>S</v>
      </c>
    </row>
    <row r="297" spans="1:15" x14ac:dyDescent="0.25">
      <c r="A297">
        <v>76</v>
      </c>
      <c r="B297" s="1">
        <v>66063</v>
      </c>
      <c r="C297" t="s">
        <v>253</v>
      </c>
      <c r="D297" t="s">
        <v>5151</v>
      </c>
      <c r="E297">
        <v>264</v>
      </c>
      <c r="F297">
        <v>29243</v>
      </c>
      <c r="G297">
        <f t="shared" si="21"/>
        <v>0</v>
      </c>
      <c r="H297" t="str">
        <f>_xlfn.XLOOKUP(C297,obszary!A:A,obszary!B:B)</f>
        <v>Cebrenia</v>
      </c>
      <c r="I297" t="str">
        <f>_xlfn.XLOOKUP($A297,laziki!B:B,laziki!C:C)</f>
        <v>Rosetta 25</v>
      </c>
      <c r="J297" t="str">
        <f>_xlfn.XLOOKUP(I297,laziki!C:C,laziki!E:E)</f>
        <v>47.84N, 169.44E</v>
      </c>
      <c r="K297">
        <f>_xlfn.XLOOKUP($A297,laziki!B:B,laziki!D:D)</f>
        <v>2072</v>
      </c>
      <c r="L297">
        <f t="shared" si="22"/>
        <v>2080</v>
      </c>
      <c r="M297" s="4">
        <f t="shared" si="23"/>
        <v>8</v>
      </c>
      <c r="N297" s="4" t="str">
        <f t="shared" si="24"/>
        <v>N</v>
      </c>
      <c r="O297" t="str">
        <f t="shared" si="25"/>
        <v>N</v>
      </c>
    </row>
    <row r="298" spans="1:15" x14ac:dyDescent="0.25">
      <c r="A298">
        <v>76</v>
      </c>
      <c r="B298" s="1">
        <v>65262</v>
      </c>
      <c r="C298" t="s">
        <v>253</v>
      </c>
      <c r="D298" t="s">
        <v>5150</v>
      </c>
      <c r="E298">
        <v>277</v>
      </c>
      <c r="F298">
        <v>4235</v>
      </c>
      <c r="G298">
        <f t="shared" si="21"/>
        <v>0</v>
      </c>
      <c r="H298" t="str">
        <f>_xlfn.XLOOKUP(C298,obszary!A:A,obszary!B:B)</f>
        <v>Cebrenia</v>
      </c>
      <c r="I298" t="str">
        <f>_xlfn.XLOOKUP($A298,laziki!B:B,laziki!C:C)</f>
        <v>Rosetta 25</v>
      </c>
      <c r="J298" t="str">
        <f>_xlfn.XLOOKUP(I298,laziki!C:C,laziki!E:E)</f>
        <v>47.84N, 169.44E</v>
      </c>
      <c r="K298">
        <f>_xlfn.XLOOKUP($A298,laziki!B:B,laziki!D:D)</f>
        <v>2072</v>
      </c>
      <c r="L298">
        <f t="shared" si="22"/>
        <v>2078</v>
      </c>
      <c r="M298" s="4">
        <f t="shared" si="23"/>
        <v>6</v>
      </c>
      <c r="N298" s="4" t="str">
        <f t="shared" si="24"/>
        <v>N</v>
      </c>
      <c r="O298" t="str">
        <f t="shared" si="25"/>
        <v>N</v>
      </c>
    </row>
    <row r="299" spans="1:15" x14ac:dyDescent="0.25">
      <c r="A299">
        <v>2</v>
      </c>
      <c r="B299" s="1">
        <v>55139</v>
      </c>
      <c r="C299" t="s">
        <v>239</v>
      </c>
      <c r="D299" t="s">
        <v>5149</v>
      </c>
      <c r="E299">
        <v>96</v>
      </c>
      <c r="F299">
        <v>1920</v>
      </c>
      <c r="G299">
        <f t="shared" si="21"/>
        <v>1920</v>
      </c>
      <c r="H299" t="str">
        <f>_xlfn.XLOOKUP(C299,obszary!A:A,obszary!B:B)</f>
        <v>Amenthes</v>
      </c>
      <c r="I299" t="str">
        <f>_xlfn.XLOOKUP($A299,laziki!B:B,laziki!C:C)</f>
        <v>Mariner 6</v>
      </c>
      <c r="J299" t="str">
        <f>_xlfn.XLOOKUP(I299,laziki!C:C,laziki!E:E)</f>
        <v>11.90N, 119.49E</v>
      </c>
      <c r="K299">
        <f>_xlfn.XLOOKUP($A299,laziki!B:B,laziki!D:D)</f>
        <v>2050</v>
      </c>
      <c r="L299">
        <f t="shared" si="22"/>
        <v>2050</v>
      </c>
      <c r="M299" s="4">
        <f t="shared" si="23"/>
        <v>0</v>
      </c>
      <c r="N299" s="4" t="str">
        <f t="shared" si="24"/>
        <v>N</v>
      </c>
      <c r="O299" t="str">
        <f t="shared" si="25"/>
        <v>N</v>
      </c>
    </row>
    <row r="300" spans="1:15" x14ac:dyDescent="0.25">
      <c r="A300">
        <v>52</v>
      </c>
      <c r="B300" s="1">
        <v>61944</v>
      </c>
      <c r="C300" t="s">
        <v>251</v>
      </c>
      <c r="D300" t="s">
        <v>5148</v>
      </c>
      <c r="E300">
        <v>152</v>
      </c>
      <c r="F300">
        <v>4902</v>
      </c>
      <c r="G300">
        <f t="shared" si="21"/>
        <v>0</v>
      </c>
      <c r="H300" t="str">
        <f>_xlfn.XLOOKUP(C300,obszary!A:A,obszary!B:B)</f>
        <v>Amazonis</v>
      </c>
      <c r="I300" t="str">
        <f>_xlfn.XLOOKUP($A300,laziki!B:B,laziki!C:C)</f>
        <v>Opportunity 4</v>
      </c>
      <c r="J300" t="str">
        <f>_xlfn.XLOOKUP(I300,laziki!C:C,laziki!E:E)</f>
        <v>9.63N, 121.52W</v>
      </c>
      <c r="K300">
        <f>_xlfn.XLOOKUP($A300,laziki!B:B,laziki!D:D)</f>
        <v>2065</v>
      </c>
      <c r="L300">
        <f t="shared" si="22"/>
        <v>2069</v>
      </c>
      <c r="M300" s="4">
        <f t="shared" si="23"/>
        <v>4</v>
      </c>
      <c r="N300" s="4" t="str">
        <f t="shared" si="24"/>
        <v>N</v>
      </c>
      <c r="O300" t="str">
        <f t="shared" si="25"/>
        <v>N</v>
      </c>
    </row>
    <row r="301" spans="1:15" x14ac:dyDescent="0.25">
      <c r="A301">
        <v>72</v>
      </c>
      <c r="B301" s="1">
        <v>63477</v>
      </c>
      <c r="C301" t="s">
        <v>233</v>
      </c>
      <c r="D301" t="s">
        <v>5147</v>
      </c>
      <c r="E301">
        <v>231</v>
      </c>
      <c r="F301">
        <v>5812</v>
      </c>
      <c r="G301">
        <f t="shared" si="21"/>
        <v>0</v>
      </c>
      <c r="H301" t="str">
        <f>_xlfn.XLOOKUP(C301,obszary!A:A,obszary!B:B)</f>
        <v>Phoenicis Lacus</v>
      </c>
      <c r="I301" t="str">
        <f>_xlfn.XLOOKUP($A301,laziki!B:B,laziki!C:C)</f>
        <v>Rosetta 16</v>
      </c>
      <c r="J301" t="str">
        <f>_xlfn.XLOOKUP(I301,laziki!C:C,laziki!E:E)</f>
        <v>29.49S, 118.42W</v>
      </c>
      <c r="K301">
        <f>_xlfn.XLOOKUP($A301,laziki!B:B,laziki!D:D)</f>
        <v>2071</v>
      </c>
      <c r="L301">
        <f t="shared" si="22"/>
        <v>2073</v>
      </c>
      <c r="M301" s="4">
        <f t="shared" si="23"/>
        <v>2</v>
      </c>
      <c r="N301" s="4" t="str">
        <f t="shared" si="24"/>
        <v>S</v>
      </c>
      <c r="O301" t="str">
        <f t="shared" si="25"/>
        <v>S</v>
      </c>
    </row>
    <row r="302" spans="1:15" x14ac:dyDescent="0.25">
      <c r="A302">
        <v>89</v>
      </c>
      <c r="B302" s="1">
        <v>64268</v>
      </c>
      <c r="C302" t="s">
        <v>217</v>
      </c>
      <c r="D302" t="s">
        <v>5146</v>
      </c>
      <c r="E302">
        <v>117</v>
      </c>
      <c r="F302">
        <v>18486</v>
      </c>
      <c r="G302">
        <f t="shared" si="21"/>
        <v>0</v>
      </c>
      <c r="H302" t="str">
        <f>_xlfn.XLOOKUP(C302,obszary!A:A,obszary!B:B)</f>
        <v>Thaumasia</v>
      </c>
      <c r="I302" t="str">
        <f>_xlfn.XLOOKUP($A302,laziki!B:B,laziki!C:C)</f>
        <v>Phoenix 22</v>
      </c>
      <c r="J302" t="str">
        <f>_xlfn.XLOOKUP(I302,laziki!C:C,laziki!E:E)</f>
        <v>65.07S, 96.09W</v>
      </c>
      <c r="K302">
        <f>_xlfn.XLOOKUP($A302,laziki!B:B,laziki!D:D)</f>
        <v>2072</v>
      </c>
      <c r="L302">
        <f t="shared" si="22"/>
        <v>2075</v>
      </c>
      <c r="M302" s="4">
        <f t="shared" si="23"/>
        <v>3</v>
      </c>
      <c r="N302" s="4" t="str">
        <f t="shared" si="24"/>
        <v>S</v>
      </c>
      <c r="O302" t="str">
        <f t="shared" si="25"/>
        <v>S</v>
      </c>
    </row>
    <row r="303" spans="1:15" x14ac:dyDescent="0.25">
      <c r="A303">
        <v>61</v>
      </c>
      <c r="B303" s="1">
        <v>63218</v>
      </c>
      <c r="C303" t="s">
        <v>215</v>
      </c>
      <c r="D303" t="s">
        <v>5145</v>
      </c>
      <c r="E303">
        <v>36</v>
      </c>
      <c r="F303">
        <v>8255</v>
      </c>
      <c r="G303">
        <f t="shared" si="21"/>
        <v>8255</v>
      </c>
      <c r="H303" t="str">
        <f>_xlfn.XLOOKUP(C303,obszary!A:A,obszary!B:B)</f>
        <v>Argyre</v>
      </c>
      <c r="I303" t="str">
        <f>_xlfn.XLOOKUP($A303,laziki!B:B,laziki!C:C)</f>
        <v>Opportunity 19</v>
      </c>
      <c r="J303" t="str">
        <f>_xlfn.XLOOKUP(I303,laziki!C:C,laziki!E:E)</f>
        <v>68.17S, 21.83W</v>
      </c>
      <c r="K303">
        <f>_xlfn.XLOOKUP($A303,laziki!B:B,laziki!D:D)</f>
        <v>2069</v>
      </c>
      <c r="L303">
        <f t="shared" si="22"/>
        <v>2073</v>
      </c>
      <c r="M303" s="4">
        <f t="shared" si="23"/>
        <v>4</v>
      </c>
      <c r="N303" s="4" t="str">
        <f t="shared" si="24"/>
        <v>S</v>
      </c>
      <c r="O303" t="str">
        <f t="shared" si="25"/>
        <v>S</v>
      </c>
    </row>
    <row r="304" spans="1:15" x14ac:dyDescent="0.25">
      <c r="A304">
        <v>95</v>
      </c>
      <c r="B304" s="1">
        <v>63038</v>
      </c>
      <c r="C304" t="s">
        <v>249</v>
      </c>
      <c r="D304" t="s">
        <v>5144</v>
      </c>
      <c r="E304">
        <v>103</v>
      </c>
      <c r="F304">
        <v>11382</v>
      </c>
      <c r="G304">
        <f t="shared" si="21"/>
        <v>0</v>
      </c>
      <c r="H304" t="str">
        <f>_xlfn.XLOOKUP(C304,obszary!A:A,obszary!B:B)</f>
        <v>Tharsis</v>
      </c>
      <c r="I304" t="str">
        <f>_xlfn.XLOOKUP($A304,laziki!B:B,laziki!C:C)</f>
        <v>Dawn 6</v>
      </c>
      <c r="J304" t="str">
        <f>_xlfn.XLOOKUP(I304,laziki!C:C,laziki!E:E)</f>
        <v>8.80N, 79.73W</v>
      </c>
      <c r="K304">
        <f>_xlfn.XLOOKUP($A304,laziki!B:B,laziki!D:D)</f>
        <v>2067</v>
      </c>
      <c r="L304">
        <f t="shared" si="22"/>
        <v>2072</v>
      </c>
      <c r="M304" s="4">
        <f t="shared" si="23"/>
        <v>5</v>
      </c>
      <c r="N304" s="4" t="str">
        <f t="shared" si="24"/>
        <v>N</v>
      </c>
      <c r="O304" t="str">
        <f t="shared" si="25"/>
        <v>N</v>
      </c>
    </row>
    <row r="305" spans="1:15" x14ac:dyDescent="0.25">
      <c r="A305">
        <v>54</v>
      </c>
      <c r="B305" s="1">
        <v>61818</v>
      </c>
      <c r="C305" t="s">
        <v>239</v>
      </c>
      <c r="D305" t="s">
        <v>5143</v>
      </c>
      <c r="E305">
        <v>447</v>
      </c>
      <c r="F305">
        <v>1396</v>
      </c>
      <c r="G305">
        <f t="shared" si="21"/>
        <v>0</v>
      </c>
      <c r="H305" t="str">
        <f>_xlfn.XLOOKUP(C305,obszary!A:A,obszary!B:B)</f>
        <v>Amenthes</v>
      </c>
      <c r="I305" t="str">
        <f>_xlfn.XLOOKUP($A305,laziki!B:B,laziki!C:C)</f>
        <v>Opportunity 6</v>
      </c>
      <c r="J305" t="str">
        <f>_xlfn.XLOOKUP(I305,laziki!C:C,laziki!E:E)</f>
        <v>14.31N, 112.28E</v>
      </c>
      <c r="K305">
        <f>_xlfn.XLOOKUP($A305,laziki!B:B,laziki!D:D)</f>
        <v>2065</v>
      </c>
      <c r="L305">
        <f t="shared" si="22"/>
        <v>2069</v>
      </c>
      <c r="M305" s="4">
        <f t="shared" si="23"/>
        <v>4</v>
      </c>
      <c r="N305" s="4" t="str">
        <f t="shared" si="24"/>
        <v>N</v>
      </c>
      <c r="O305" t="str">
        <f t="shared" si="25"/>
        <v>N</v>
      </c>
    </row>
    <row r="306" spans="1:15" x14ac:dyDescent="0.25">
      <c r="A306">
        <v>76</v>
      </c>
      <c r="B306" s="1">
        <v>64223</v>
      </c>
      <c r="C306" t="s">
        <v>253</v>
      </c>
      <c r="D306" t="s">
        <v>5142</v>
      </c>
      <c r="E306">
        <v>113</v>
      </c>
      <c r="F306">
        <v>5622</v>
      </c>
      <c r="G306">
        <f t="shared" si="21"/>
        <v>0</v>
      </c>
      <c r="H306" t="str">
        <f>_xlfn.XLOOKUP(C306,obszary!A:A,obszary!B:B)</f>
        <v>Cebrenia</v>
      </c>
      <c r="I306" t="str">
        <f>_xlfn.XLOOKUP($A306,laziki!B:B,laziki!C:C)</f>
        <v>Rosetta 25</v>
      </c>
      <c r="J306" t="str">
        <f>_xlfn.XLOOKUP(I306,laziki!C:C,laziki!E:E)</f>
        <v>47.84N, 169.44E</v>
      </c>
      <c r="K306">
        <f>_xlfn.XLOOKUP($A306,laziki!B:B,laziki!D:D)</f>
        <v>2072</v>
      </c>
      <c r="L306">
        <f t="shared" si="22"/>
        <v>2075</v>
      </c>
      <c r="M306" s="4">
        <f t="shared" si="23"/>
        <v>3</v>
      </c>
      <c r="N306" s="4" t="str">
        <f t="shared" si="24"/>
        <v>N</v>
      </c>
      <c r="O306" t="str">
        <f t="shared" si="25"/>
        <v>N</v>
      </c>
    </row>
    <row r="307" spans="1:15" x14ac:dyDescent="0.25">
      <c r="A307">
        <v>39</v>
      </c>
      <c r="B307" s="1">
        <v>60280</v>
      </c>
      <c r="C307" t="s">
        <v>207</v>
      </c>
      <c r="D307" t="s">
        <v>5141</v>
      </c>
      <c r="E307">
        <v>45</v>
      </c>
      <c r="F307">
        <v>1396</v>
      </c>
      <c r="G307">
        <f t="shared" si="21"/>
        <v>1396</v>
      </c>
      <c r="H307" t="str">
        <f>_xlfn.XLOOKUP(C307,obszary!A:A,obszary!B:B)</f>
        <v>Mare Australe</v>
      </c>
      <c r="I307" t="str">
        <f>_xlfn.XLOOKUP($A307,laziki!B:B,laziki!C:C)</f>
        <v>Pathfinder 9</v>
      </c>
      <c r="J307" t="str">
        <f>_xlfn.XLOOKUP(I307,laziki!C:C,laziki!E:E)</f>
        <v>59.92S, 179.01W</v>
      </c>
      <c r="K307">
        <f>_xlfn.XLOOKUP($A307,laziki!B:B,laziki!D:D)</f>
        <v>2062</v>
      </c>
      <c r="L307">
        <f t="shared" si="22"/>
        <v>2065</v>
      </c>
      <c r="M307" s="4">
        <f t="shared" si="23"/>
        <v>3</v>
      </c>
      <c r="N307" s="4" t="str">
        <f t="shared" si="24"/>
        <v>S</v>
      </c>
      <c r="O307" t="str">
        <f t="shared" si="25"/>
        <v>S</v>
      </c>
    </row>
    <row r="308" spans="1:15" x14ac:dyDescent="0.25">
      <c r="A308">
        <v>32</v>
      </c>
      <c r="B308" s="1">
        <v>58798</v>
      </c>
      <c r="C308" t="s">
        <v>233</v>
      </c>
      <c r="D308" t="s">
        <v>5140</v>
      </c>
      <c r="E308">
        <v>241</v>
      </c>
      <c r="F308">
        <v>9366</v>
      </c>
      <c r="G308">
        <f t="shared" si="21"/>
        <v>0</v>
      </c>
      <c r="H308" t="str">
        <f>_xlfn.XLOOKUP(C308,obszary!A:A,obszary!B:B)</f>
        <v>Phoenicis Lacus</v>
      </c>
      <c r="I308" t="str">
        <f>_xlfn.XLOOKUP($A308,laziki!B:B,laziki!C:C)</f>
        <v>Deimos 11</v>
      </c>
      <c r="J308" t="str">
        <f>_xlfn.XLOOKUP(I308,laziki!C:C,laziki!E:E)</f>
        <v>39.82S, 96.42W</v>
      </c>
      <c r="K308">
        <f>_xlfn.XLOOKUP($A308,laziki!B:B,laziki!D:D)</f>
        <v>2059</v>
      </c>
      <c r="L308">
        <f t="shared" si="22"/>
        <v>2060</v>
      </c>
      <c r="M308" s="4">
        <f t="shared" si="23"/>
        <v>1</v>
      </c>
      <c r="N308" s="4" t="str">
        <f t="shared" si="24"/>
        <v>S</v>
      </c>
      <c r="O308" t="str">
        <f t="shared" si="25"/>
        <v>S</v>
      </c>
    </row>
    <row r="309" spans="1:15" x14ac:dyDescent="0.25">
      <c r="A309">
        <v>5</v>
      </c>
      <c r="B309" s="1">
        <v>56292</v>
      </c>
      <c r="C309" t="s">
        <v>241</v>
      </c>
      <c r="D309" t="s">
        <v>5139</v>
      </c>
      <c r="E309">
        <v>39</v>
      </c>
      <c r="F309">
        <v>1267</v>
      </c>
      <c r="G309">
        <f t="shared" si="21"/>
        <v>1267</v>
      </c>
      <c r="H309" t="str">
        <f>_xlfn.XLOOKUP(C309,obszary!A:A,obszary!B:B)</f>
        <v>Syrtis Major</v>
      </c>
      <c r="I309" t="str">
        <f>_xlfn.XLOOKUP($A309,laziki!B:B,laziki!C:C)</f>
        <v>Mariner 10</v>
      </c>
      <c r="J309" t="str">
        <f>_xlfn.XLOOKUP(I309,laziki!C:C,laziki!E:E)</f>
        <v>4.88N, 63.43E</v>
      </c>
      <c r="K309">
        <f>_xlfn.XLOOKUP($A309,laziki!B:B,laziki!D:D)</f>
        <v>2051</v>
      </c>
      <c r="L309">
        <f t="shared" si="22"/>
        <v>2054</v>
      </c>
      <c r="M309" s="4">
        <f t="shared" si="23"/>
        <v>3</v>
      </c>
      <c r="N309" s="4" t="str">
        <f t="shared" si="24"/>
        <v>N</v>
      </c>
      <c r="O309" t="str">
        <f t="shared" si="25"/>
        <v>N</v>
      </c>
    </row>
    <row r="310" spans="1:15" x14ac:dyDescent="0.25">
      <c r="A310">
        <v>34</v>
      </c>
      <c r="B310" s="1">
        <v>59895</v>
      </c>
      <c r="C310" t="s">
        <v>239</v>
      </c>
      <c r="D310" t="s">
        <v>5138</v>
      </c>
      <c r="E310">
        <v>791</v>
      </c>
      <c r="F310">
        <v>5622</v>
      </c>
      <c r="G310">
        <f t="shared" si="21"/>
        <v>0</v>
      </c>
      <c r="H310" t="str">
        <f>_xlfn.XLOOKUP(C310,obszary!A:A,obszary!B:B)</f>
        <v>Amenthes</v>
      </c>
      <c r="I310" t="str">
        <f>_xlfn.XLOOKUP($A310,laziki!B:B,laziki!C:C)</f>
        <v>Deimos 14</v>
      </c>
      <c r="J310" t="str">
        <f>_xlfn.XLOOKUP(I310,laziki!C:C,laziki!E:E)</f>
        <v>24.45N, 112.91E</v>
      </c>
      <c r="K310">
        <f>_xlfn.XLOOKUP($A310,laziki!B:B,laziki!D:D)</f>
        <v>2060</v>
      </c>
      <c r="L310">
        <f t="shared" si="22"/>
        <v>2063</v>
      </c>
      <c r="M310" s="4">
        <f t="shared" si="23"/>
        <v>3</v>
      </c>
      <c r="N310" s="4" t="str">
        <f t="shared" si="24"/>
        <v>N</v>
      </c>
      <c r="O310" t="str">
        <f t="shared" si="25"/>
        <v>N</v>
      </c>
    </row>
    <row r="311" spans="1:15" x14ac:dyDescent="0.25">
      <c r="A311">
        <v>19</v>
      </c>
      <c r="B311" s="1">
        <v>57435</v>
      </c>
      <c r="C311" t="s">
        <v>253</v>
      </c>
      <c r="D311" t="s">
        <v>5137</v>
      </c>
      <c r="E311">
        <v>175</v>
      </c>
      <c r="F311">
        <v>9670</v>
      </c>
      <c r="G311">
        <f t="shared" si="21"/>
        <v>0</v>
      </c>
      <c r="H311" t="str">
        <f>_xlfn.XLOOKUP(C311,obszary!A:A,obszary!B:B)</f>
        <v>Cebrenia</v>
      </c>
      <c r="I311" t="str">
        <f>_xlfn.XLOOKUP($A311,laziki!B:B,laziki!C:C)</f>
        <v>Viking 13</v>
      </c>
      <c r="J311" t="str">
        <f>_xlfn.XLOOKUP(I311,laziki!C:C,laziki!E:E)</f>
        <v>47.43N, 160.74E</v>
      </c>
      <c r="K311">
        <f>_xlfn.XLOOKUP($A311,laziki!B:B,laziki!D:D)</f>
        <v>2056</v>
      </c>
      <c r="L311">
        <f t="shared" si="22"/>
        <v>2057</v>
      </c>
      <c r="M311" s="4">
        <f t="shared" si="23"/>
        <v>1</v>
      </c>
      <c r="N311" s="4" t="str">
        <f t="shared" si="24"/>
        <v>N</v>
      </c>
      <c r="O311" t="str">
        <f t="shared" si="25"/>
        <v>N</v>
      </c>
    </row>
    <row r="312" spans="1:15" x14ac:dyDescent="0.25">
      <c r="A312">
        <v>73</v>
      </c>
      <c r="B312" s="1">
        <v>63152</v>
      </c>
      <c r="C312" t="s">
        <v>217</v>
      </c>
      <c r="D312" t="s">
        <v>5136</v>
      </c>
      <c r="E312">
        <v>137</v>
      </c>
      <c r="F312">
        <v>5436</v>
      </c>
      <c r="G312">
        <f t="shared" si="21"/>
        <v>0</v>
      </c>
      <c r="H312" t="str">
        <f>_xlfn.XLOOKUP(C312,obszary!A:A,obszary!B:B)</f>
        <v>Thaumasia</v>
      </c>
      <c r="I312" t="str">
        <f>_xlfn.XLOOKUP($A312,laziki!B:B,laziki!C:C)</f>
        <v>Rosetta 20</v>
      </c>
      <c r="J312" t="str">
        <f>_xlfn.XLOOKUP(I312,laziki!C:C,laziki!E:E)</f>
        <v>69.31S, 68.72W</v>
      </c>
      <c r="K312">
        <f>_xlfn.XLOOKUP($A312,laziki!B:B,laziki!D:D)</f>
        <v>2071</v>
      </c>
      <c r="L312">
        <f t="shared" si="22"/>
        <v>2072</v>
      </c>
      <c r="M312" s="4">
        <f t="shared" si="23"/>
        <v>1</v>
      </c>
      <c r="N312" s="4" t="str">
        <f t="shared" si="24"/>
        <v>S</v>
      </c>
      <c r="O312" t="str">
        <f t="shared" si="25"/>
        <v>S</v>
      </c>
    </row>
    <row r="313" spans="1:15" x14ac:dyDescent="0.25">
      <c r="A313">
        <v>38</v>
      </c>
      <c r="B313" s="1">
        <v>60125</v>
      </c>
      <c r="C313" t="s">
        <v>263</v>
      </c>
      <c r="D313" t="s">
        <v>5135</v>
      </c>
      <c r="E313">
        <v>241</v>
      </c>
      <c r="F313">
        <v>9366</v>
      </c>
      <c r="G313">
        <f t="shared" si="21"/>
        <v>0</v>
      </c>
      <c r="H313" t="str">
        <f>_xlfn.XLOOKUP(C313,obszary!A:A,obszary!B:B)</f>
        <v>Diacria</v>
      </c>
      <c r="I313" t="str">
        <f>_xlfn.XLOOKUP($A313,laziki!B:B,laziki!C:C)</f>
        <v>Pathfinder 7</v>
      </c>
      <c r="J313" t="str">
        <f>_xlfn.XLOOKUP(I313,laziki!C:C,laziki!E:E)</f>
        <v>79.27N, 111.64W</v>
      </c>
      <c r="K313">
        <f>_xlfn.XLOOKUP($A313,laziki!B:B,laziki!D:D)</f>
        <v>2062</v>
      </c>
      <c r="L313">
        <f t="shared" si="22"/>
        <v>2064</v>
      </c>
      <c r="M313" s="4">
        <f t="shared" si="23"/>
        <v>2</v>
      </c>
      <c r="N313" s="4" t="str">
        <f t="shared" si="24"/>
        <v>N</v>
      </c>
      <c r="O313" t="str">
        <f t="shared" si="25"/>
        <v>N</v>
      </c>
    </row>
    <row r="314" spans="1:15" x14ac:dyDescent="0.25">
      <c r="A314">
        <v>22</v>
      </c>
      <c r="B314" s="1">
        <v>56987</v>
      </c>
      <c r="C314" t="s">
        <v>241</v>
      </c>
      <c r="D314" t="s">
        <v>5134</v>
      </c>
      <c r="E314">
        <v>37</v>
      </c>
      <c r="F314">
        <v>756</v>
      </c>
      <c r="G314">
        <f t="shared" si="21"/>
        <v>756</v>
      </c>
      <c r="H314" t="str">
        <f>_xlfn.XLOOKUP(C314,obszary!A:A,obszary!B:B)</f>
        <v>Syrtis Major</v>
      </c>
      <c r="I314" t="str">
        <f>_xlfn.XLOOKUP($A314,laziki!B:B,laziki!C:C)</f>
        <v>Phobos 1</v>
      </c>
      <c r="J314" t="str">
        <f>_xlfn.XLOOKUP(I314,laziki!C:C,laziki!E:E)</f>
        <v>5.89N, 39.91E</v>
      </c>
      <c r="K314">
        <f>_xlfn.XLOOKUP($A314,laziki!B:B,laziki!D:D)</f>
        <v>2053</v>
      </c>
      <c r="L314">
        <f t="shared" si="22"/>
        <v>2056</v>
      </c>
      <c r="M314" s="4">
        <f t="shared" si="23"/>
        <v>3</v>
      </c>
      <c r="N314" s="4" t="str">
        <f t="shared" si="24"/>
        <v>N</v>
      </c>
      <c r="O314" t="str">
        <f t="shared" si="25"/>
        <v>N</v>
      </c>
    </row>
    <row r="315" spans="1:15" x14ac:dyDescent="0.25">
      <c r="A315">
        <v>9</v>
      </c>
      <c r="B315" s="1">
        <v>57107</v>
      </c>
      <c r="C315" t="s">
        <v>213</v>
      </c>
      <c r="D315" t="s">
        <v>5133</v>
      </c>
      <c r="E315">
        <v>133</v>
      </c>
      <c r="F315">
        <v>8791</v>
      </c>
      <c r="G315">
        <f t="shared" si="21"/>
        <v>0</v>
      </c>
      <c r="H315" t="str">
        <f>_xlfn.XLOOKUP(C315,obszary!A:A,obszary!B:B)</f>
        <v>Noachis</v>
      </c>
      <c r="I315" t="str">
        <f>_xlfn.XLOOKUP($A315,laziki!B:B,laziki!C:C)</f>
        <v>Mariner 14</v>
      </c>
      <c r="J315" t="str">
        <f>_xlfn.XLOOKUP(I315,laziki!C:C,laziki!E:E)</f>
        <v>17.63S, 13.01W</v>
      </c>
      <c r="K315">
        <f>_xlfn.XLOOKUP($A315,laziki!B:B,laziki!D:D)</f>
        <v>2054</v>
      </c>
      <c r="L315">
        <f t="shared" si="22"/>
        <v>2056</v>
      </c>
      <c r="M315" s="4">
        <f t="shared" si="23"/>
        <v>2</v>
      </c>
      <c r="N315" s="4" t="str">
        <f t="shared" si="24"/>
        <v>S</v>
      </c>
      <c r="O315" t="str">
        <f t="shared" si="25"/>
        <v>S</v>
      </c>
    </row>
    <row r="316" spans="1:15" x14ac:dyDescent="0.25">
      <c r="A316">
        <v>95</v>
      </c>
      <c r="B316" s="1">
        <v>62613</v>
      </c>
      <c r="C316" t="s">
        <v>231</v>
      </c>
      <c r="D316" t="s">
        <v>5132</v>
      </c>
      <c r="E316">
        <v>48</v>
      </c>
      <c r="F316">
        <v>4902</v>
      </c>
      <c r="G316">
        <f t="shared" si="21"/>
        <v>4902</v>
      </c>
      <c r="H316" t="str">
        <f>_xlfn.XLOOKUP(C316,obszary!A:A,obszary!B:B)</f>
        <v>Coprates</v>
      </c>
      <c r="I316" t="str">
        <f>_xlfn.XLOOKUP($A316,laziki!B:B,laziki!C:C)</f>
        <v>Dawn 6</v>
      </c>
      <c r="J316" t="str">
        <f>_xlfn.XLOOKUP(I316,laziki!C:C,laziki!E:E)</f>
        <v>8.80N, 79.73W</v>
      </c>
      <c r="K316">
        <f>_xlfn.XLOOKUP($A316,laziki!B:B,laziki!D:D)</f>
        <v>2067</v>
      </c>
      <c r="L316">
        <f t="shared" si="22"/>
        <v>2071</v>
      </c>
      <c r="M316" s="4">
        <f t="shared" si="23"/>
        <v>4</v>
      </c>
      <c r="N316" s="4" t="str">
        <f t="shared" si="24"/>
        <v>S</v>
      </c>
      <c r="O316" t="str">
        <f t="shared" si="25"/>
        <v>N</v>
      </c>
    </row>
    <row r="317" spans="1:15" x14ac:dyDescent="0.25">
      <c r="A317">
        <v>9</v>
      </c>
      <c r="B317" s="1">
        <v>57767</v>
      </c>
      <c r="C317" t="s">
        <v>229</v>
      </c>
      <c r="D317" t="s">
        <v>5131</v>
      </c>
      <c r="E317">
        <v>152</v>
      </c>
      <c r="F317">
        <v>1138</v>
      </c>
      <c r="G317">
        <f t="shared" si="21"/>
        <v>0</v>
      </c>
      <c r="H317" t="str">
        <f>_xlfn.XLOOKUP(C317,obszary!A:A,obszary!B:B)</f>
        <v>Margaritifer Sinus</v>
      </c>
      <c r="I317" t="str">
        <f>_xlfn.XLOOKUP($A317,laziki!B:B,laziki!C:C)</f>
        <v>Mariner 14</v>
      </c>
      <c r="J317" t="str">
        <f>_xlfn.XLOOKUP(I317,laziki!C:C,laziki!E:E)</f>
        <v>17.63S, 13.01W</v>
      </c>
      <c r="K317">
        <f>_xlfn.XLOOKUP($A317,laziki!B:B,laziki!D:D)</f>
        <v>2054</v>
      </c>
      <c r="L317">
        <f t="shared" si="22"/>
        <v>2058</v>
      </c>
      <c r="M317" s="4">
        <f t="shared" si="23"/>
        <v>4</v>
      </c>
      <c r="N317" s="4" t="str">
        <f t="shared" si="24"/>
        <v>S</v>
      </c>
      <c r="O317" t="str">
        <f t="shared" si="25"/>
        <v>S</v>
      </c>
    </row>
    <row r="318" spans="1:15" x14ac:dyDescent="0.25">
      <c r="A318">
        <v>66</v>
      </c>
      <c r="B318" s="1">
        <v>63743</v>
      </c>
      <c r="C318" t="s">
        <v>237</v>
      </c>
      <c r="D318" t="s">
        <v>5130</v>
      </c>
      <c r="E318">
        <v>325</v>
      </c>
      <c r="F318">
        <v>1920</v>
      </c>
      <c r="G318">
        <f t="shared" si="21"/>
        <v>0</v>
      </c>
      <c r="H318" t="str">
        <f>_xlfn.XLOOKUP(C318,obszary!A:A,obszary!B:B)</f>
        <v>Elysium</v>
      </c>
      <c r="I318" t="str">
        <f>_xlfn.XLOOKUP($A318,laziki!B:B,laziki!C:C)</f>
        <v>Rosetta 9</v>
      </c>
      <c r="J318" t="str">
        <f>_xlfn.XLOOKUP(I318,laziki!C:C,laziki!E:E)</f>
        <v>17.54N, 149.60E</v>
      </c>
      <c r="K318">
        <f>_xlfn.XLOOKUP($A318,laziki!B:B,laziki!D:D)</f>
        <v>2067</v>
      </c>
      <c r="L318">
        <f t="shared" si="22"/>
        <v>2074</v>
      </c>
      <c r="M318" s="4">
        <f t="shared" si="23"/>
        <v>7</v>
      </c>
      <c r="N318" s="4" t="str">
        <f t="shared" si="24"/>
        <v>N</v>
      </c>
      <c r="O318" t="str">
        <f t="shared" si="25"/>
        <v>N</v>
      </c>
    </row>
    <row r="319" spans="1:15" x14ac:dyDescent="0.25">
      <c r="A319">
        <v>52</v>
      </c>
      <c r="B319" s="1">
        <v>60659</v>
      </c>
      <c r="C319" t="s">
        <v>251</v>
      </c>
      <c r="D319" t="s">
        <v>5129</v>
      </c>
      <c r="E319">
        <v>631</v>
      </c>
      <c r="F319">
        <v>2739</v>
      </c>
      <c r="G319">
        <f t="shared" si="21"/>
        <v>0</v>
      </c>
      <c r="H319" t="str">
        <f>_xlfn.XLOOKUP(C319,obszary!A:A,obszary!B:B)</f>
        <v>Amazonis</v>
      </c>
      <c r="I319" t="str">
        <f>_xlfn.XLOOKUP($A319,laziki!B:B,laziki!C:C)</f>
        <v>Opportunity 4</v>
      </c>
      <c r="J319" t="str">
        <f>_xlfn.XLOOKUP(I319,laziki!C:C,laziki!E:E)</f>
        <v>9.63N, 121.52W</v>
      </c>
      <c r="K319">
        <f>_xlfn.XLOOKUP($A319,laziki!B:B,laziki!D:D)</f>
        <v>2065</v>
      </c>
      <c r="L319">
        <f t="shared" si="22"/>
        <v>2066</v>
      </c>
      <c r="M319" s="4">
        <f t="shared" si="23"/>
        <v>1</v>
      </c>
      <c r="N319" s="4" t="str">
        <f t="shared" si="24"/>
        <v>N</v>
      </c>
      <c r="O319" t="str">
        <f t="shared" si="25"/>
        <v>N</v>
      </c>
    </row>
    <row r="320" spans="1:15" x14ac:dyDescent="0.25">
      <c r="A320">
        <v>4</v>
      </c>
      <c r="B320" s="1">
        <v>55866</v>
      </c>
      <c r="C320" t="s">
        <v>215</v>
      </c>
      <c r="D320" t="s">
        <v>5128</v>
      </c>
      <c r="E320">
        <v>47</v>
      </c>
      <c r="F320">
        <v>2739</v>
      </c>
      <c r="G320">
        <f t="shared" si="21"/>
        <v>2739</v>
      </c>
      <c r="H320" t="str">
        <f>_xlfn.XLOOKUP(C320,obszary!A:A,obszary!B:B)</f>
        <v>Argyre</v>
      </c>
      <c r="I320" t="str">
        <f>_xlfn.XLOOKUP($A320,laziki!B:B,laziki!C:C)</f>
        <v>Mariner 9</v>
      </c>
      <c r="J320" t="str">
        <f>_xlfn.XLOOKUP(I320,laziki!C:C,laziki!E:E)</f>
        <v>43.20S, 21.89W</v>
      </c>
      <c r="K320">
        <f>_xlfn.XLOOKUP($A320,laziki!B:B,laziki!D:D)</f>
        <v>2051</v>
      </c>
      <c r="L320">
        <f t="shared" si="22"/>
        <v>2052</v>
      </c>
      <c r="M320" s="4">
        <f t="shared" si="23"/>
        <v>1</v>
      </c>
      <c r="N320" s="4" t="str">
        <f t="shared" si="24"/>
        <v>S</v>
      </c>
      <c r="O320" t="str">
        <f t="shared" si="25"/>
        <v>S</v>
      </c>
    </row>
    <row r="321" spans="1:15" x14ac:dyDescent="0.25">
      <c r="A321">
        <v>18</v>
      </c>
      <c r="B321" s="1">
        <v>58106</v>
      </c>
      <c r="C321" t="s">
        <v>221</v>
      </c>
      <c r="D321" t="s">
        <v>5127</v>
      </c>
      <c r="E321">
        <v>59</v>
      </c>
      <c r="F321">
        <v>2599</v>
      </c>
      <c r="G321">
        <f t="shared" si="21"/>
        <v>2599</v>
      </c>
      <c r="H321" t="str">
        <f>_xlfn.XLOOKUP(C321,obszary!A:A,obszary!B:B)</f>
        <v>Aeolis</v>
      </c>
      <c r="I321" t="str">
        <f>_xlfn.XLOOKUP($A321,laziki!B:B,laziki!C:C)</f>
        <v>Viking 10</v>
      </c>
      <c r="J321" t="str">
        <f>_xlfn.XLOOKUP(I321,laziki!C:C,laziki!E:E)</f>
        <v>25.21S, 169.35E</v>
      </c>
      <c r="K321">
        <f>_xlfn.XLOOKUP($A321,laziki!B:B,laziki!D:D)</f>
        <v>2055</v>
      </c>
      <c r="L321">
        <f t="shared" si="22"/>
        <v>2059</v>
      </c>
      <c r="M321" s="4">
        <f t="shared" si="23"/>
        <v>4</v>
      </c>
      <c r="N321" s="4" t="str">
        <f t="shared" si="24"/>
        <v>S</v>
      </c>
      <c r="O321" t="str">
        <f t="shared" si="25"/>
        <v>S</v>
      </c>
    </row>
    <row r="322" spans="1:15" x14ac:dyDescent="0.25">
      <c r="A322">
        <v>46</v>
      </c>
      <c r="B322" s="1">
        <v>61228</v>
      </c>
      <c r="C322" t="s">
        <v>217</v>
      </c>
      <c r="D322" t="s">
        <v>5126</v>
      </c>
      <c r="E322">
        <v>1057</v>
      </c>
      <c r="F322">
        <v>27536</v>
      </c>
      <c r="G322">
        <f t="shared" si="21"/>
        <v>0</v>
      </c>
      <c r="H322" t="str">
        <f>_xlfn.XLOOKUP(C322,obszary!A:A,obszary!B:B)</f>
        <v>Thaumasia</v>
      </c>
      <c r="I322" t="str">
        <f>_xlfn.XLOOKUP($A322,laziki!B:B,laziki!C:C)</f>
        <v>Spirit 13</v>
      </c>
      <c r="J322" t="str">
        <f>_xlfn.XLOOKUP(I322,laziki!C:C,laziki!E:E)</f>
        <v>58.80S, 113.46W</v>
      </c>
      <c r="K322">
        <f>_xlfn.XLOOKUP($A322,laziki!B:B,laziki!D:D)</f>
        <v>2065</v>
      </c>
      <c r="L322">
        <f t="shared" si="22"/>
        <v>2067</v>
      </c>
      <c r="M322" s="4">
        <f t="shared" si="23"/>
        <v>2</v>
      </c>
      <c r="N322" s="4" t="str">
        <f t="shared" si="24"/>
        <v>S</v>
      </c>
      <c r="O322" t="str">
        <f t="shared" si="25"/>
        <v>S</v>
      </c>
    </row>
    <row r="323" spans="1:15" x14ac:dyDescent="0.25">
      <c r="A323">
        <v>72</v>
      </c>
      <c r="B323" s="1">
        <v>63631</v>
      </c>
      <c r="C323" t="s">
        <v>233</v>
      </c>
      <c r="D323" t="s">
        <v>5125</v>
      </c>
      <c r="E323">
        <v>142</v>
      </c>
      <c r="F323">
        <v>9074</v>
      </c>
      <c r="G323">
        <f t="shared" ref="G323:G386" si="26">IF($E323 &lt;= 100,F323,0)</f>
        <v>0</v>
      </c>
      <c r="H323" t="str">
        <f>_xlfn.XLOOKUP(C323,obszary!A:A,obszary!B:B)</f>
        <v>Phoenicis Lacus</v>
      </c>
      <c r="I323" t="str">
        <f>_xlfn.XLOOKUP($A323,laziki!B:B,laziki!C:C)</f>
        <v>Rosetta 16</v>
      </c>
      <c r="J323" t="str">
        <f>_xlfn.XLOOKUP(I323,laziki!C:C,laziki!E:E)</f>
        <v>29.49S, 118.42W</v>
      </c>
      <c r="K323">
        <f>_xlfn.XLOOKUP($A323,laziki!B:B,laziki!D:D)</f>
        <v>2071</v>
      </c>
      <c r="L323">
        <f t="shared" ref="L323:L386" si="27">YEAR(B323)</f>
        <v>2074</v>
      </c>
      <c r="M323" s="4">
        <f t="shared" ref="M323:M386" si="28">L323-K323</f>
        <v>3</v>
      </c>
      <c r="N323" s="4" t="str">
        <f t="shared" ref="N323:N386" si="29">IF(NOT(ISERROR(SEARCH("S",D323))),"S","N")</f>
        <v>S</v>
      </c>
      <c r="O323" t="str">
        <f t="shared" si="25"/>
        <v>S</v>
      </c>
    </row>
    <row r="324" spans="1:15" x14ac:dyDescent="0.25">
      <c r="A324">
        <v>34</v>
      </c>
      <c r="B324" s="1">
        <v>58791</v>
      </c>
      <c r="C324" t="s">
        <v>239</v>
      </c>
      <c r="D324" t="s">
        <v>5124</v>
      </c>
      <c r="E324">
        <v>52</v>
      </c>
      <c r="F324">
        <v>9074</v>
      </c>
      <c r="G324">
        <f t="shared" si="26"/>
        <v>9074</v>
      </c>
      <c r="H324" t="str">
        <f>_xlfn.XLOOKUP(C324,obszary!A:A,obszary!B:B)</f>
        <v>Amenthes</v>
      </c>
      <c r="I324" t="str">
        <f>_xlfn.XLOOKUP($A324,laziki!B:B,laziki!C:C)</f>
        <v>Deimos 14</v>
      </c>
      <c r="J324" t="str">
        <f>_xlfn.XLOOKUP(I324,laziki!C:C,laziki!E:E)</f>
        <v>24.45N, 112.91E</v>
      </c>
      <c r="K324">
        <f>_xlfn.XLOOKUP($A324,laziki!B:B,laziki!D:D)</f>
        <v>2060</v>
      </c>
      <c r="L324">
        <f t="shared" si="27"/>
        <v>2060</v>
      </c>
      <c r="M324" s="4">
        <f t="shared" si="28"/>
        <v>0</v>
      </c>
      <c r="N324" s="4" t="str">
        <f t="shared" si="29"/>
        <v>N</v>
      </c>
      <c r="O324" t="str">
        <f t="shared" si="25"/>
        <v>N</v>
      </c>
    </row>
    <row r="325" spans="1:15" x14ac:dyDescent="0.25">
      <c r="A325">
        <v>42</v>
      </c>
      <c r="B325" s="1">
        <v>60304</v>
      </c>
      <c r="C325" t="s">
        <v>253</v>
      </c>
      <c r="D325" t="s">
        <v>5123</v>
      </c>
      <c r="E325">
        <v>29</v>
      </c>
      <c r="F325">
        <v>1010</v>
      </c>
      <c r="G325">
        <f t="shared" si="26"/>
        <v>1010</v>
      </c>
      <c r="H325" t="str">
        <f>_xlfn.XLOOKUP(C325,obszary!A:A,obszary!B:B)</f>
        <v>Cebrenia</v>
      </c>
      <c r="I325" t="str">
        <f>_xlfn.XLOOKUP($A325,laziki!B:B,laziki!C:C)</f>
        <v>Spirit 6</v>
      </c>
      <c r="J325" t="str">
        <f>_xlfn.XLOOKUP(I325,laziki!C:C,laziki!E:E)</f>
        <v>27.80N, 160.30E</v>
      </c>
      <c r="K325">
        <f>_xlfn.XLOOKUP($A325,laziki!B:B,laziki!D:D)</f>
        <v>2063</v>
      </c>
      <c r="L325">
        <f t="shared" si="27"/>
        <v>2065</v>
      </c>
      <c r="M325" s="4">
        <f t="shared" si="28"/>
        <v>2</v>
      </c>
      <c r="N325" s="4" t="str">
        <f t="shared" si="29"/>
        <v>N</v>
      </c>
      <c r="O325" t="str">
        <f t="shared" si="25"/>
        <v>N</v>
      </c>
    </row>
    <row r="326" spans="1:15" x14ac:dyDescent="0.25">
      <c r="A326">
        <v>77</v>
      </c>
      <c r="B326" s="1">
        <v>64026</v>
      </c>
      <c r="C326" t="s">
        <v>211</v>
      </c>
      <c r="D326" t="s">
        <v>5122</v>
      </c>
      <c r="E326">
        <v>241</v>
      </c>
      <c r="F326">
        <v>23366</v>
      </c>
      <c r="G326">
        <f t="shared" si="26"/>
        <v>0</v>
      </c>
      <c r="H326" t="str">
        <f>_xlfn.XLOOKUP(C326,obszary!A:A,obszary!B:B)</f>
        <v>Hellas</v>
      </c>
      <c r="I326" t="str">
        <f>_xlfn.XLOOKUP($A326,laziki!B:B,laziki!C:C)</f>
        <v>Rosetta 27</v>
      </c>
      <c r="J326" t="str">
        <f>_xlfn.XLOOKUP(I326,laziki!C:C,laziki!E:E)</f>
        <v>28.90S, 98.55E</v>
      </c>
      <c r="K326">
        <f>_xlfn.XLOOKUP($A326,laziki!B:B,laziki!D:D)</f>
        <v>2073</v>
      </c>
      <c r="L326">
        <f t="shared" si="27"/>
        <v>2075</v>
      </c>
      <c r="M326" s="4">
        <f t="shared" si="28"/>
        <v>2</v>
      </c>
      <c r="N326" s="4" t="str">
        <f t="shared" si="29"/>
        <v>S</v>
      </c>
      <c r="O326" t="str">
        <f t="shared" ref="O326:O389" si="30">IF(NOT(ISERROR(SEARCH("S",J326))),"S","N")</f>
        <v>S</v>
      </c>
    </row>
    <row r="327" spans="1:15" x14ac:dyDescent="0.25">
      <c r="A327">
        <v>77</v>
      </c>
      <c r="B327" s="1">
        <v>63554</v>
      </c>
      <c r="C327" t="s">
        <v>225</v>
      </c>
      <c r="D327" t="s">
        <v>5121</v>
      </c>
      <c r="E327">
        <v>70</v>
      </c>
      <c r="F327">
        <v>2324</v>
      </c>
      <c r="G327">
        <f t="shared" si="26"/>
        <v>2324</v>
      </c>
      <c r="H327" t="str">
        <f>_xlfn.XLOOKUP(C327,obszary!A:A,obszary!B:B)</f>
        <v>Iapygia</v>
      </c>
      <c r="I327" t="str">
        <f>_xlfn.XLOOKUP($A327,laziki!B:B,laziki!C:C)</f>
        <v>Rosetta 27</v>
      </c>
      <c r="J327" t="str">
        <f>_xlfn.XLOOKUP(I327,laziki!C:C,laziki!E:E)</f>
        <v>28.90S, 98.55E</v>
      </c>
      <c r="K327">
        <f>_xlfn.XLOOKUP($A327,laziki!B:B,laziki!D:D)</f>
        <v>2073</v>
      </c>
      <c r="L327">
        <f t="shared" si="27"/>
        <v>2073</v>
      </c>
      <c r="M327" s="4">
        <f t="shared" si="28"/>
        <v>0</v>
      </c>
      <c r="N327" s="4" t="str">
        <f t="shared" si="29"/>
        <v>S</v>
      </c>
      <c r="O327" t="str">
        <f t="shared" si="30"/>
        <v>S</v>
      </c>
    </row>
    <row r="328" spans="1:15" x14ac:dyDescent="0.25">
      <c r="A328">
        <v>56</v>
      </c>
      <c r="B328" s="1">
        <v>62309</v>
      </c>
      <c r="C328" t="s">
        <v>231</v>
      </c>
      <c r="D328" t="s">
        <v>5120</v>
      </c>
      <c r="E328">
        <v>113</v>
      </c>
      <c r="F328">
        <v>8791</v>
      </c>
      <c r="G328">
        <f t="shared" si="26"/>
        <v>0</v>
      </c>
      <c r="H328" t="str">
        <f>_xlfn.XLOOKUP(C328,obszary!A:A,obszary!B:B)</f>
        <v>Coprates</v>
      </c>
      <c r="I328" t="str">
        <f>_xlfn.XLOOKUP($A328,laziki!B:B,laziki!C:C)</f>
        <v>Opportunity 10</v>
      </c>
      <c r="J328" t="str">
        <f>_xlfn.XLOOKUP(I328,laziki!C:C,laziki!E:E)</f>
        <v>35.35S, 72.67W</v>
      </c>
      <c r="K328">
        <f>_xlfn.XLOOKUP($A328,laziki!B:B,laziki!D:D)</f>
        <v>2067</v>
      </c>
      <c r="L328">
        <f t="shared" si="27"/>
        <v>2070</v>
      </c>
      <c r="M328" s="4">
        <f t="shared" si="28"/>
        <v>3</v>
      </c>
      <c r="N328" s="4" t="str">
        <f t="shared" si="29"/>
        <v>S</v>
      </c>
      <c r="O328" t="str">
        <f t="shared" si="30"/>
        <v>S</v>
      </c>
    </row>
    <row r="329" spans="1:15" x14ac:dyDescent="0.25">
      <c r="A329">
        <v>71</v>
      </c>
      <c r="B329" s="1">
        <v>62505</v>
      </c>
      <c r="C329" t="s">
        <v>219</v>
      </c>
      <c r="D329" t="s">
        <v>5119</v>
      </c>
      <c r="E329">
        <v>88</v>
      </c>
      <c r="F329">
        <v>15700</v>
      </c>
      <c r="G329">
        <f t="shared" si="26"/>
        <v>15700</v>
      </c>
      <c r="H329" t="str">
        <f>_xlfn.XLOOKUP(C329,obszary!A:A,obszary!B:B)</f>
        <v>Phaethontis</v>
      </c>
      <c r="I329" t="str">
        <f>_xlfn.XLOOKUP($A329,laziki!B:B,laziki!C:C)</f>
        <v>Rosetta 15</v>
      </c>
      <c r="J329" t="str">
        <f>_xlfn.XLOOKUP(I329,laziki!C:C,laziki!E:E)</f>
        <v>50.96S, 146.33W</v>
      </c>
      <c r="K329">
        <f>_xlfn.XLOOKUP($A329,laziki!B:B,laziki!D:D)</f>
        <v>2070</v>
      </c>
      <c r="L329">
        <f t="shared" si="27"/>
        <v>2071</v>
      </c>
      <c r="M329" s="4">
        <f t="shared" si="28"/>
        <v>1</v>
      </c>
      <c r="N329" s="4" t="str">
        <f t="shared" si="29"/>
        <v>S</v>
      </c>
      <c r="O329" t="str">
        <f t="shared" si="30"/>
        <v>S</v>
      </c>
    </row>
    <row r="330" spans="1:15" x14ac:dyDescent="0.25">
      <c r="A330">
        <v>2</v>
      </c>
      <c r="B330" s="1">
        <v>55892</v>
      </c>
      <c r="C330" t="s">
        <v>253</v>
      </c>
      <c r="D330" t="s">
        <v>5118</v>
      </c>
      <c r="E330">
        <v>75</v>
      </c>
      <c r="F330">
        <v>3919</v>
      </c>
      <c r="G330">
        <f t="shared" si="26"/>
        <v>3919</v>
      </c>
      <c r="H330" t="str">
        <f>_xlfn.XLOOKUP(C330,obszary!A:A,obszary!B:B)</f>
        <v>Cebrenia</v>
      </c>
      <c r="I330" t="str">
        <f>_xlfn.XLOOKUP($A330,laziki!B:B,laziki!C:C)</f>
        <v>Mariner 6</v>
      </c>
      <c r="J330" t="str">
        <f>_xlfn.XLOOKUP(I330,laziki!C:C,laziki!E:E)</f>
        <v>11.90N, 119.49E</v>
      </c>
      <c r="K330">
        <f>_xlfn.XLOOKUP($A330,laziki!B:B,laziki!D:D)</f>
        <v>2050</v>
      </c>
      <c r="L330">
        <f t="shared" si="27"/>
        <v>2053</v>
      </c>
      <c r="M330" s="4">
        <f t="shared" si="28"/>
        <v>3</v>
      </c>
      <c r="N330" s="4" t="str">
        <f t="shared" si="29"/>
        <v>N</v>
      </c>
      <c r="O330" t="str">
        <f t="shared" si="30"/>
        <v>N</v>
      </c>
    </row>
    <row r="331" spans="1:15" x14ac:dyDescent="0.25">
      <c r="A331">
        <v>22</v>
      </c>
      <c r="B331" s="1">
        <v>57405</v>
      </c>
      <c r="C331" t="s">
        <v>243</v>
      </c>
      <c r="D331" t="s">
        <v>5117</v>
      </c>
      <c r="E331">
        <v>128</v>
      </c>
      <c r="F331">
        <v>3461</v>
      </c>
      <c r="G331">
        <f t="shared" si="26"/>
        <v>0</v>
      </c>
      <c r="H331" t="str">
        <f>_xlfn.XLOOKUP(C331,obszary!A:A,obszary!B:B)</f>
        <v>Arabia</v>
      </c>
      <c r="I331" t="str">
        <f>_xlfn.XLOOKUP($A331,laziki!B:B,laziki!C:C)</f>
        <v>Phobos 1</v>
      </c>
      <c r="J331" t="str">
        <f>_xlfn.XLOOKUP(I331,laziki!C:C,laziki!E:E)</f>
        <v>5.89N, 39.91E</v>
      </c>
      <c r="K331">
        <f>_xlfn.XLOOKUP($A331,laziki!B:B,laziki!D:D)</f>
        <v>2053</v>
      </c>
      <c r="L331">
        <f t="shared" si="27"/>
        <v>2057</v>
      </c>
      <c r="M331" s="4">
        <f t="shared" si="28"/>
        <v>4</v>
      </c>
      <c r="N331" s="4" t="str">
        <f t="shared" si="29"/>
        <v>N</v>
      </c>
      <c r="O331" t="str">
        <f t="shared" si="30"/>
        <v>N</v>
      </c>
    </row>
    <row r="332" spans="1:15" x14ac:dyDescent="0.25">
      <c r="A332">
        <v>27</v>
      </c>
      <c r="B332" s="1">
        <v>59472</v>
      </c>
      <c r="C332" t="s">
        <v>211</v>
      </c>
      <c r="D332" t="s">
        <v>5116</v>
      </c>
      <c r="E332">
        <v>63</v>
      </c>
      <c r="F332">
        <v>1656</v>
      </c>
      <c r="G332">
        <f t="shared" si="26"/>
        <v>1656</v>
      </c>
      <c r="H332" t="str">
        <f>_xlfn.XLOOKUP(C332,obszary!A:A,obszary!B:B)</f>
        <v>Hellas</v>
      </c>
      <c r="I332" t="str">
        <f>_xlfn.XLOOKUP($A332,laziki!B:B,laziki!C:C)</f>
        <v>Phobos 6</v>
      </c>
      <c r="J332" t="str">
        <f>_xlfn.XLOOKUP(I332,laziki!C:C,laziki!E:E)</f>
        <v>74.62S, 100.08E</v>
      </c>
      <c r="K332">
        <f>_xlfn.XLOOKUP($A332,laziki!B:B,laziki!D:D)</f>
        <v>2054</v>
      </c>
      <c r="L332">
        <f t="shared" si="27"/>
        <v>2062</v>
      </c>
      <c r="M332" s="4">
        <f t="shared" si="28"/>
        <v>8</v>
      </c>
      <c r="N332" s="4" t="str">
        <f t="shared" si="29"/>
        <v>S</v>
      </c>
      <c r="O332" t="str">
        <f t="shared" si="30"/>
        <v>S</v>
      </c>
    </row>
    <row r="333" spans="1:15" x14ac:dyDescent="0.25">
      <c r="A333">
        <v>56</v>
      </c>
      <c r="B333" s="1">
        <v>61933</v>
      </c>
      <c r="C333" t="s">
        <v>231</v>
      </c>
      <c r="D333" t="s">
        <v>5115</v>
      </c>
      <c r="E333">
        <v>142</v>
      </c>
      <c r="F333">
        <v>2599</v>
      </c>
      <c r="G333">
        <f t="shared" si="26"/>
        <v>0</v>
      </c>
      <c r="H333" t="str">
        <f>_xlfn.XLOOKUP(C333,obszary!A:A,obszary!B:B)</f>
        <v>Coprates</v>
      </c>
      <c r="I333" t="str">
        <f>_xlfn.XLOOKUP($A333,laziki!B:B,laziki!C:C)</f>
        <v>Opportunity 10</v>
      </c>
      <c r="J333" t="str">
        <f>_xlfn.XLOOKUP(I333,laziki!C:C,laziki!E:E)</f>
        <v>35.35S, 72.67W</v>
      </c>
      <c r="K333">
        <f>_xlfn.XLOOKUP($A333,laziki!B:B,laziki!D:D)</f>
        <v>2067</v>
      </c>
      <c r="L333">
        <f t="shared" si="27"/>
        <v>2069</v>
      </c>
      <c r="M333" s="4">
        <f t="shared" si="28"/>
        <v>2</v>
      </c>
      <c r="N333" s="4" t="str">
        <f t="shared" si="29"/>
        <v>S</v>
      </c>
      <c r="O333" t="str">
        <f t="shared" si="30"/>
        <v>S</v>
      </c>
    </row>
    <row r="334" spans="1:15" x14ac:dyDescent="0.25">
      <c r="A334">
        <v>85</v>
      </c>
      <c r="B334" s="1">
        <v>64088</v>
      </c>
      <c r="C334" t="s">
        <v>223</v>
      </c>
      <c r="D334" t="s">
        <v>5114</v>
      </c>
      <c r="E334">
        <v>109</v>
      </c>
      <c r="F334">
        <v>4398</v>
      </c>
      <c r="G334">
        <f t="shared" si="26"/>
        <v>0</v>
      </c>
      <c r="H334" t="str">
        <f>_xlfn.XLOOKUP(C334,obszary!A:A,obszary!B:B)</f>
        <v>Mare Tyrrhenum</v>
      </c>
      <c r="I334" t="str">
        <f>_xlfn.XLOOKUP($A334,laziki!B:B,laziki!C:C)</f>
        <v>Phoenix 13</v>
      </c>
      <c r="J334" t="str">
        <f>_xlfn.XLOOKUP(I334,laziki!C:C,laziki!E:E)</f>
        <v>6.43S, 95.96E</v>
      </c>
      <c r="K334">
        <f>_xlfn.XLOOKUP($A334,laziki!B:B,laziki!D:D)</f>
        <v>2070</v>
      </c>
      <c r="L334">
        <f t="shared" si="27"/>
        <v>2075</v>
      </c>
      <c r="M334" s="4">
        <f t="shared" si="28"/>
        <v>5</v>
      </c>
      <c r="N334" s="4" t="str">
        <f t="shared" si="29"/>
        <v>S</v>
      </c>
      <c r="O334" t="str">
        <f t="shared" si="30"/>
        <v>S</v>
      </c>
    </row>
    <row r="335" spans="1:15" x14ac:dyDescent="0.25">
      <c r="A335">
        <v>22</v>
      </c>
      <c r="B335" s="1">
        <v>57423</v>
      </c>
      <c r="C335" t="s">
        <v>243</v>
      </c>
      <c r="D335" t="s">
        <v>5113</v>
      </c>
      <c r="E335">
        <v>43</v>
      </c>
      <c r="F335">
        <v>9985</v>
      </c>
      <c r="G335">
        <f t="shared" si="26"/>
        <v>9985</v>
      </c>
      <c r="H335" t="str">
        <f>_xlfn.XLOOKUP(C335,obszary!A:A,obszary!B:B)</f>
        <v>Arabia</v>
      </c>
      <c r="I335" t="str">
        <f>_xlfn.XLOOKUP($A335,laziki!B:B,laziki!C:C)</f>
        <v>Phobos 1</v>
      </c>
      <c r="J335" t="str">
        <f>_xlfn.XLOOKUP(I335,laziki!C:C,laziki!E:E)</f>
        <v>5.89N, 39.91E</v>
      </c>
      <c r="K335">
        <f>_xlfn.XLOOKUP($A335,laziki!B:B,laziki!D:D)</f>
        <v>2053</v>
      </c>
      <c r="L335">
        <f t="shared" si="27"/>
        <v>2057</v>
      </c>
      <c r="M335" s="4">
        <f t="shared" si="28"/>
        <v>4</v>
      </c>
      <c r="N335" s="4" t="str">
        <f t="shared" si="29"/>
        <v>N</v>
      </c>
      <c r="O335" t="str">
        <f t="shared" si="30"/>
        <v>N</v>
      </c>
    </row>
    <row r="336" spans="1:15" x14ac:dyDescent="0.25">
      <c r="A336">
        <v>75</v>
      </c>
      <c r="B336" s="1">
        <v>64190</v>
      </c>
      <c r="C336" t="s">
        <v>223</v>
      </c>
      <c r="D336" t="s">
        <v>5112</v>
      </c>
      <c r="E336">
        <v>22</v>
      </c>
      <c r="F336">
        <v>5622</v>
      </c>
      <c r="G336">
        <f t="shared" si="26"/>
        <v>5622</v>
      </c>
      <c r="H336" t="str">
        <f>_xlfn.XLOOKUP(C336,obszary!A:A,obszary!B:B)</f>
        <v>Mare Tyrrhenum</v>
      </c>
      <c r="I336" t="str">
        <f>_xlfn.XLOOKUP($A336,laziki!B:B,laziki!C:C)</f>
        <v>Rosetta 22</v>
      </c>
      <c r="J336" t="str">
        <f>_xlfn.XLOOKUP(I336,laziki!C:C,laziki!E:E)</f>
        <v>43.21S, 109.99E</v>
      </c>
      <c r="K336">
        <f>_xlfn.XLOOKUP($A336,laziki!B:B,laziki!D:D)</f>
        <v>2071</v>
      </c>
      <c r="L336">
        <f t="shared" si="27"/>
        <v>2075</v>
      </c>
      <c r="M336" s="4">
        <f t="shared" si="28"/>
        <v>4</v>
      </c>
      <c r="N336" s="4" t="str">
        <f t="shared" si="29"/>
        <v>S</v>
      </c>
      <c r="O336" t="str">
        <f t="shared" si="30"/>
        <v>S</v>
      </c>
    </row>
    <row r="337" spans="1:15" x14ac:dyDescent="0.25">
      <c r="A337">
        <v>34</v>
      </c>
      <c r="B337" s="1">
        <v>59103</v>
      </c>
      <c r="C337" t="s">
        <v>255</v>
      </c>
      <c r="D337" t="s">
        <v>5111</v>
      </c>
      <c r="E337">
        <v>48</v>
      </c>
      <c r="F337">
        <v>9366</v>
      </c>
      <c r="G337">
        <f t="shared" si="26"/>
        <v>9366</v>
      </c>
      <c r="H337" t="str">
        <f>_xlfn.XLOOKUP(C337,obszary!A:A,obszary!B:B)</f>
        <v>Casius</v>
      </c>
      <c r="I337" t="str">
        <f>_xlfn.XLOOKUP($A337,laziki!B:B,laziki!C:C)</f>
        <v>Deimos 14</v>
      </c>
      <c r="J337" t="str">
        <f>_xlfn.XLOOKUP(I337,laziki!C:C,laziki!E:E)</f>
        <v>24.45N, 112.91E</v>
      </c>
      <c r="K337">
        <f>_xlfn.XLOOKUP($A337,laziki!B:B,laziki!D:D)</f>
        <v>2060</v>
      </c>
      <c r="L337">
        <f t="shared" si="27"/>
        <v>2061</v>
      </c>
      <c r="M337" s="4">
        <f t="shared" si="28"/>
        <v>1</v>
      </c>
      <c r="N337" s="4" t="str">
        <f t="shared" si="29"/>
        <v>N</v>
      </c>
      <c r="O337" t="str">
        <f t="shared" si="30"/>
        <v>N</v>
      </c>
    </row>
    <row r="338" spans="1:15" x14ac:dyDescent="0.25">
      <c r="A338">
        <v>100</v>
      </c>
      <c r="B338" s="1">
        <v>63008</v>
      </c>
      <c r="C338" t="s">
        <v>207</v>
      </c>
      <c r="D338" t="s">
        <v>5110</v>
      </c>
      <c r="E338">
        <v>96</v>
      </c>
      <c r="F338">
        <v>9670</v>
      </c>
      <c r="G338">
        <f t="shared" si="26"/>
        <v>9670</v>
      </c>
      <c r="H338" t="str">
        <f>_xlfn.XLOOKUP(C338,obszary!A:A,obszary!B:B)</f>
        <v>Mare Australe</v>
      </c>
      <c r="I338" t="str">
        <f>_xlfn.XLOOKUP($A338,laziki!B:B,laziki!C:C)</f>
        <v>Perseverance 7</v>
      </c>
      <c r="J338" t="str">
        <f>_xlfn.XLOOKUP(I338,laziki!C:C,laziki!E:E)</f>
        <v>61.39S, 157.42W</v>
      </c>
      <c r="K338">
        <f>_xlfn.XLOOKUP($A338,laziki!B:B,laziki!D:D)</f>
        <v>2070</v>
      </c>
      <c r="L338">
        <f t="shared" si="27"/>
        <v>2072</v>
      </c>
      <c r="M338" s="4">
        <f t="shared" si="28"/>
        <v>2</v>
      </c>
      <c r="N338" s="4" t="str">
        <f t="shared" si="29"/>
        <v>S</v>
      </c>
      <c r="O338" t="str">
        <f t="shared" si="30"/>
        <v>S</v>
      </c>
    </row>
    <row r="339" spans="1:15" x14ac:dyDescent="0.25">
      <c r="A339">
        <v>32</v>
      </c>
      <c r="B339" s="1">
        <v>61047</v>
      </c>
      <c r="C339" t="s">
        <v>233</v>
      </c>
      <c r="D339" t="s">
        <v>5109</v>
      </c>
      <c r="E339">
        <v>482</v>
      </c>
      <c r="F339">
        <v>6832</v>
      </c>
      <c r="G339">
        <f t="shared" si="26"/>
        <v>0</v>
      </c>
      <c r="H339" t="str">
        <f>_xlfn.XLOOKUP(C339,obszary!A:A,obszary!B:B)</f>
        <v>Phoenicis Lacus</v>
      </c>
      <c r="I339" t="str">
        <f>_xlfn.XLOOKUP($A339,laziki!B:B,laziki!C:C)</f>
        <v>Deimos 11</v>
      </c>
      <c r="J339" t="str">
        <f>_xlfn.XLOOKUP(I339,laziki!C:C,laziki!E:E)</f>
        <v>39.82S, 96.42W</v>
      </c>
      <c r="K339">
        <f>_xlfn.XLOOKUP($A339,laziki!B:B,laziki!D:D)</f>
        <v>2059</v>
      </c>
      <c r="L339">
        <f t="shared" si="27"/>
        <v>2067</v>
      </c>
      <c r="M339" s="4">
        <f t="shared" si="28"/>
        <v>8</v>
      </c>
      <c r="N339" s="4" t="str">
        <f t="shared" si="29"/>
        <v>S</v>
      </c>
      <c r="O339" t="str">
        <f t="shared" si="30"/>
        <v>S</v>
      </c>
    </row>
    <row r="340" spans="1:15" x14ac:dyDescent="0.25">
      <c r="A340">
        <v>97</v>
      </c>
      <c r="B340" s="1">
        <v>62775</v>
      </c>
      <c r="C340" t="s">
        <v>265</v>
      </c>
      <c r="D340" t="s">
        <v>5108</v>
      </c>
      <c r="E340">
        <v>15</v>
      </c>
      <c r="F340">
        <v>27536</v>
      </c>
      <c r="G340">
        <f t="shared" si="26"/>
        <v>27536</v>
      </c>
      <c r="H340" t="str">
        <f>_xlfn.XLOOKUP(C340,obszary!A:A,obszary!B:B)</f>
        <v>Mare Boreum</v>
      </c>
      <c r="I340" t="str">
        <f>_xlfn.XLOOKUP($A340,laziki!B:B,laziki!C:C)</f>
        <v>Perseverance 4</v>
      </c>
      <c r="J340" t="str">
        <f>_xlfn.XLOOKUP(I340,laziki!C:C,laziki!E:E)</f>
        <v>80.24N, 27.18W</v>
      </c>
      <c r="K340">
        <f>_xlfn.XLOOKUP($A340,laziki!B:B,laziki!D:D)</f>
        <v>2069</v>
      </c>
      <c r="L340">
        <f t="shared" si="27"/>
        <v>2071</v>
      </c>
      <c r="M340" s="4">
        <f t="shared" si="28"/>
        <v>2</v>
      </c>
      <c r="N340" s="4" t="str">
        <f t="shared" si="29"/>
        <v>N</v>
      </c>
      <c r="O340" t="str">
        <f t="shared" si="30"/>
        <v>N</v>
      </c>
    </row>
    <row r="341" spans="1:15" x14ac:dyDescent="0.25">
      <c r="A341">
        <v>79</v>
      </c>
      <c r="B341" s="1">
        <v>64436</v>
      </c>
      <c r="C341" t="s">
        <v>239</v>
      </c>
      <c r="D341" t="s">
        <v>5107</v>
      </c>
      <c r="E341">
        <v>365</v>
      </c>
      <c r="F341">
        <v>7052</v>
      </c>
      <c r="G341">
        <f t="shared" si="26"/>
        <v>0</v>
      </c>
      <c r="H341" t="str">
        <f>_xlfn.XLOOKUP(C341,obszary!A:A,obszary!B:B)</f>
        <v>Amenthes</v>
      </c>
      <c r="I341" t="str">
        <f>_xlfn.XLOOKUP($A341,laziki!B:B,laziki!C:C)</f>
        <v>Rosetta 29</v>
      </c>
      <c r="J341" t="str">
        <f>_xlfn.XLOOKUP(I341,laziki!C:C,laziki!E:E)</f>
        <v>18.24N, 120.68E</v>
      </c>
      <c r="K341">
        <f>_xlfn.XLOOKUP($A341,laziki!B:B,laziki!D:D)</f>
        <v>2073</v>
      </c>
      <c r="L341">
        <f t="shared" si="27"/>
        <v>2076</v>
      </c>
      <c r="M341" s="4">
        <f t="shared" si="28"/>
        <v>3</v>
      </c>
      <c r="N341" s="4" t="str">
        <f t="shared" si="29"/>
        <v>N</v>
      </c>
      <c r="O341" t="str">
        <f t="shared" si="30"/>
        <v>N</v>
      </c>
    </row>
    <row r="342" spans="1:15" x14ac:dyDescent="0.25">
      <c r="A342">
        <v>62</v>
      </c>
      <c r="B342" s="1">
        <v>61603</v>
      </c>
      <c r="C342" t="s">
        <v>227</v>
      </c>
      <c r="D342" t="s">
        <v>5106</v>
      </c>
      <c r="E342">
        <v>142</v>
      </c>
      <c r="F342">
        <v>3764</v>
      </c>
      <c r="G342">
        <f t="shared" si="26"/>
        <v>0</v>
      </c>
      <c r="H342" t="str">
        <f>_xlfn.XLOOKUP(C342,obszary!A:A,obszary!B:B)</f>
        <v>Sinus Sabaeus</v>
      </c>
      <c r="I342" t="str">
        <f>_xlfn.XLOOKUP($A342,laziki!B:B,laziki!C:C)</f>
        <v>Rosetta 1</v>
      </c>
      <c r="J342" t="str">
        <f>_xlfn.XLOOKUP(I342,laziki!C:C,laziki!E:E)</f>
        <v>3.33S, 27.57E</v>
      </c>
      <c r="K342">
        <f>_xlfn.XLOOKUP($A342,laziki!B:B,laziki!D:D)</f>
        <v>2065</v>
      </c>
      <c r="L342">
        <f t="shared" si="27"/>
        <v>2068</v>
      </c>
      <c r="M342" s="4">
        <f t="shared" si="28"/>
        <v>3</v>
      </c>
      <c r="N342" s="4" t="str">
        <f t="shared" si="29"/>
        <v>S</v>
      </c>
      <c r="O342" t="str">
        <f t="shared" si="30"/>
        <v>S</v>
      </c>
    </row>
    <row r="343" spans="1:15" x14ac:dyDescent="0.25">
      <c r="A343">
        <v>52</v>
      </c>
      <c r="B343" s="1">
        <v>61706</v>
      </c>
      <c r="C343" t="s">
        <v>251</v>
      </c>
      <c r="D343" t="s">
        <v>5105</v>
      </c>
      <c r="E343">
        <v>169</v>
      </c>
      <c r="F343">
        <v>629</v>
      </c>
      <c r="G343">
        <f t="shared" si="26"/>
        <v>0</v>
      </c>
      <c r="H343" t="str">
        <f>_xlfn.XLOOKUP(C343,obszary!A:A,obszary!B:B)</f>
        <v>Amazonis</v>
      </c>
      <c r="I343" t="str">
        <f>_xlfn.XLOOKUP($A343,laziki!B:B,laziki!C:C)</f>
        <v>Opportunity 4</v>
      </c>
      <c r="J343" t="str">
        <f>_xlfn.XLOOKUP(I343,laziki!C:C,laziki!E:E)</f>
        <v>9.63N, 121.52W</v>
      </c>
      <c r="K343">
        <f>_xlfn.XLOOKUP($A343,laziki!B:B,laziki!D:D)</f>
        <v>2065</v>
      </c>
      <c r="L343">
        <f t="shared" si="27"/>
        <v>2068</v>
      </c>
      <c r="M343" s="4">
        <f t="shared" si="28"/>
        <v>3</v>
      </c>
      <c r="N343" s="4" t="str">
        <f t="shared" si="29"/>
        <v>N</v>
      </c>
      <c r="O343" t="str">
        <f t="shared" si="30"/>
        <v>N</v>
      </c>
    </row>
    <row r="344" spans="1:15" x14ac:dyDescent="0.25">
      <c r="A344">
        <v>56</v>
      </c>
      <c r="B344" s="1">
        <v>62860</v>
      </c>
      <c r="C344" t="s">
        <v>231</v>
      </c>
      <c r="D344" t="s">
        <v>5104</v>
      </c>
      <c r="E344">
        <v>212</v>
      </c>
      <c r="F344">
        <v>6409</v>
      </c>
      <c r="G344">
        <f t="shared" si="26"/>
        <v>0</v>
      </c>
      <c r="H344" t="str">
        <f>_xlfn.XLOOKUP(C344,obszary!A:A,obszary!B:B)</f>
        <v>Coprates</v>
      </c>
      <c r="I344" t="str">
        <f>_xlfn.XLOOKUP($A344,laziki!B:B,laziki!C:C)</f>
        <v>Opportunity 10</v>
      </c>
      <c r="J344" t="str">
        <f>_xlfn.XLOOKUP(I344,laziki!C:C,laziki!E:E)</f>
        <v>35.35S, 72.67W</v>
      </c>
      <c r="K344">
        <f>_xlfn.XLOOKUP($A344,laziki!B:B,laziki!D:D)</f>
        <v>2067</v>
      </c>
      <c r="L344">
        <f t="shared" si="27"/>
        <v>2072</v>
      </c>
      <c r="M344" s="4">
        <f t="shared" si="28"/>
        <v>5</v>
      </c>
      <c r="N344" s="4" t="str">
        <f t="shared" si="29"/>
        <v>S</v>
      </c>
      <c r="O344" t="str">
        <f t="shared" si="30"/>
        <v>S</v>
      </c>
    </row>
    <row r="345" spans="1:15" x14ac:dyDescent="0.25">
      <c r="A345">
        <v>31</v>
      </c>
      <c r="B345" s="1">
        <v>58576</v>
      </c>
      <c r="C345" t="s">
        <v>261</v>
      </c>
      <c r="D345" t="s">
        <v>5103</v>
      </c>
      <c r="E345">
        <v>27</v>
      </c>
      <c r="F345">
        <v>11771</v>
      </c>
      <c r="G345">
        <f t="shared" si="26"/>
        <v>11771</v>
      </c>
      <c r="H345" t="str">
        <f>_xlfn.XLOOKUP(C345,obszary!A:A,obszary!B:B)</f>
        <v>Arcadia</v>
      </c>
      <c r="I345" t="str">
        <f>_xlfn.XLOOKUP($A345,laziki!B:B,laziki!C:C)</f>
        <v>Deimos 10</v>
      </c>
      <c r="J345" t="str">
        <f>_xlfn.XLOOKUP(I345,laziki!C:C,laziki!E:E)</f>
        <v>66.67N, 93.37W</v>
      </c>
      <c r="K345">
        <f>_xlfn.XLOOKUP($A345,laziki!B:B,laziki!D:D)</f>
        <v>2059</v>
      </c>
      <c r="L345">
        <f t="shared" si="27"/>
        <v>2060</v>
      </c>
      <c r="M345" s="4">
        <f t="shared" si="28"/>
        <v>1</v>
      </c>
      <c r="N345" s="4" t="str">
        <f t="shared" si="29"/>
        <v>N</v>
      </c>
      <c r="O345" t="str">
        <f t="shared" si="30"/>
        <v>N</v>
      </c>
    </row>
    <row r="346" spans="1:15" x14ac:dyDescent="0.25">
      <c r="A346">
        <v>40</v>
      </c>
      <c r="B346" s="1">
        <v>59697</v>
      </c>
      <c r="C346" t="s">
        <v>221</v>
      </c>
      <c r="D346" t="s">
        <v>5102</v>
      </c>
      <c r="E346">
        <v>29</v>
      </c>
      <c r="F346">
        <v>1396</v>
      </c>
      <c r="G346">
        <f t="shared" si="26"/>
        <v>1396</v>
      </c>
      <c r="H346" t="str">
        <f>_xlfn.XLOOKUP(C346,obszary!A:A,obszary!B:B)</f>
        <v>Aeolis</v>
      </c>
      <c r="I346" t="str">
        <f>_xlfn.XLOOKUP($A346,laziki!B:B,laziki!C:C)</f>
        <v>Spirit 1</v>
      </c>
      <c r="J346" t="str">
        <f>_xlfn.XLOOKUP(I346,laziki!C:C,laziki!E:E)</f>
        <v>23.56S, 147.94E</v>
      </c>
      <c r="K346">
        <f>_xlfn.XLOOKUP($A346,laziki!B:B,laziki!D:D)</f>
        <v>2062</v>
      </c>
      <c r="L346">
        <f t="shared" si="27"/>
        <v>2063</v>
      </c>
      <c r="M346" s="4">
        <f t="shared" si="28"/>
        <v>1</v>
      </c>
      <c r="N346" s="4" t="str">
        <f t="shared" si="29"/>
        <v>S</v>
      </c>
      <c r="O346" t="str">
        <f t="shared" si="30"/>
        <v>S</v>
      </c>
    </row>
    <row r="347" spans="1:15" x14ac:dyDescent="0.25">
      <c r="A347">
        <v>21</v>
      </c>
      <c r="B347" s="1">
        <v>57723</v>
      </c>
      <c r="C347" t="s">
        <v>233</v>
      </c>
      <c r="D347" t="s">
        <v>5101</v>
      </c>
      <c r="E347">
        <v>41</v>
      </c>
      <c r="F347">
        <v>1010</v>
      </c>
      <c r="G347">
        <f t="shared" si="26"/>
        <v>1010</v>
      </c>
      <c r="H347" t="str">
        <f>_xlfn.XLOOKUP(C347,obszary!A:A,obszary!B:B)</f>
        <v>Phoenicis Lacus</v>
      </c>
      <c r="I347" t="str">
        <f>_xlfn.XLOOKUP($A347,laziki!B:B,laziki!C:C)</f>
        <v>Viking 17</v>
      </c>
      <c r="J347" t="str">
        <f>_xlfn.XLOOKUP(I347,laziki!C:C,laziki!E:E)</f>
        <v>11.38S, 119.54W</v>
      </c>
      <c r="K347">
        <f>_xlfn.XLOOKUP($A347,laziki!B:B,laziki!D:D)</f>
        <v>2056</v>
      </c>
      <c r="L347">
        <f t="shared" si="27"/>
        <v>2058</v>
      </c>
      <c r="M347" s="4">
        <f t="shared" si="28"/>
        <v>2</v>
      </c>
      <c r="N347" s="4" t="str">
        <f t="shared" si="29"/>
        <v>S</v>
      </c>
      <c r="O347" t="str">
        <f t="shared" si="30"/>
        <v>S</v>
      </c>
    </row>
    <row r="348" spans="1:15" x14ac:dyDescent="0.25">
      <c r="A348">
        <v>91</v>
      </c>
      <c r="B348" s="1">
        <v>63737</v>
      </c>
      <c r="C348" t="s">
        <v>265</v>
      </c>
      <c r="D348" t="s">
        <v>5100</v>
      </c>
      <c r="E348">
        <v>524</v>
      </c>
      <c r="F348">
        <v>6409</v>
      </c>
      <c r="G348">
        <f t="shared" si="26"/>
        <v>0</v>
      </c>
      <c r="H348" t="str">
        <f>_xlfn.XLOOKUP(C348,obszary!A:A,obszary!B:B)</f>
        <v>Mare Boreum</v>
      </c>
      <c r="I348" t="str">
        <f>_xlfn.XLOOKUP($A348,laziki!B:B,laziki!C:C)</f>
        <v>Phoenix 27</v>
      </c>
      <c r="J348" t="str">
        <f>_xlfn.XLOOKUP(I348,laziki!C:C,laziki!E:E)</f>
        <v>75.27N, 138.32W</v>
      </c>
      <c r="K348">
        <f>_xlfn.XLOOKUP($A348,laziki!B:B,laziki!D:D)</f>
        <v>2073</v>
      </c>
      <c r="L348">
        <f t="shared" si="27"/>
        <v>2074</v>
      </c>
      <c r="M348" s="4">
        <f t="shared" si="28"/>
        <v>1</v>
      </c>
      <c r="N348" s="4" t="str">
        <f t="shared" si="29"/>
        <v>N</v>
      </c>
      <c r="O348" t="str">
        <f t="shared" si="30"/>
        <v>N</v>
      </c>
    </row>
    <row r="349" spans="1:15" x14ac:dyDescent="0.25">
      <c r="A349">
        <v>76</v>
      </c>
      <c r="B349" s="1">
        <v>65838</v>
      </c>
      <c r="C349" t="s">
        <v>253</v>
      </c>
      <c r="D349" t="s">
        <v>5099</v>
      </c>
      <c r="E349">
        <v>45</v>
      </c>
      <c r="F349">
        <v>11382</v>
      </c>
      <c r="G349">
        <f t="shared" si="26"/>
        <v>11382</v>
      </c>
      <c r="H349" t="str">
        <f>_xlfn.XLOOKUP(C349,obszary!A:A,obszary!B:B)</f>
        <v>Cebrenia</v>
      </c>
      <c r="I349" t="str">
        <f>_xlfn.XLOOKUP($A349,laziki!B:B,laziki!C:C)</f>
        <v>Rosetta 25</v>
      </c>
      <c r="J349" t="str">
        <f>_xlfn.XLOOKUP(I349,laziki!C:C,laziki!E:E)</f>
        <v>47.84N, 169.44E</v>
      </c>
      <c r="K349">
        <f>_xlfn.XLOOKUP($A349,laziki!B:B,laziki!D:D)</f>
        <v>2072</v>
      </c>
      <c r="L349">
        <f t="shared" si="27"/>
        <v>2080</v>
      </c>
      <c r="M349" s="4">
        <f t="shared" si="28"/>
        <v>8</v>
      </c>
      <c r="N349" s="4" t="str">
        <f t="shared" si="29"/>
        <v>N</v>
      </c>
      <c r="O349" t="str">
        <f t="shared" si="30"/>
        <v>N</v>
      </c>
    </row>
    <row r="350" spans="1:15" x14ac:dyDescent="0.25">
      <c r="A350">
        <v>10</v>
      </c>
      <c r="B350" s="1">
        <v>57647</v>
      </c>
      <c r="C350" t="s">
        <v>217</v>
      </c>
      <c r="D350" t="s">
        <v>5098</v>
      </c>
      <c r="E350">
        <v>72</v>
      </c>
      <c r="F350">
        <v>4076</v>
      </c>
      <c r="G350">
        <f t="shared" si="26"/>
        <v>4076</v>
      </c>
      <c r="H350" t="str">
        <f>_xlfn.XLOOKUP(C350,obszary!A:A,obszary!B:B)</f>
        <v>Thaumasia</v>
      </c>
      <c r="I350" t="str">
        <f>_xlfn.XLOOKUP($A350,laziki!B:B,laziki!C:C)</f>
        <v>Mariner 15</v>
      </c>
      <c r="J350" t="str">
        <f>_xlfn.XLOOKUP(I350,laziki!C:C,laziki!E:E)</f>
        <v>23.79S, 56.97W</v>
      </c>
      <c r="K350">
        <f>_xlfn.XLOOKUP($A350,laziki!B:B,laziki!D:D)</f>
        <v>2054</v>
      </c>
      <c r="L350">
        <f t="shared" si="27"/>
        <v>2057</v>
      </c>
      <c r="M350" s="4">
        <f t="shared" si="28"/>
        <v>3</v>
      </c>
      <c r="N350" s="4" t="str">
        <f t="shared" si="29"/>
        <v>S</v>
      </c>
      <c r="O350" t="str">
        <f t="shared" si="30"/>
        <v>S</v>
      </c>
    </row>
    <row r="351" spans="1:15" x14ac:dyDescent="0.25">
      <c r="A351">
        <v>60</v>
      </c>
      <c r="B351" s="1">
        <v>62639</v>
      </c>
      <c r="C351" t="s">
        <v>215</v>
      </c>
      <c r="D351" t="s">
        <v>5097</v>
      </c>
      <c r="E351">
        <v>447</v>
      </c>
      <c r="F351">
        <v>9366</v>
      </c>
      <c r="G351">
        <f t="shared" si="26"/>
        <v>0</v>
      </c>
      <c r="H351" t="str">
        <f>_xlfn.XLOOKUP(C351,obszary!A:A,obszary!B:B)</f>
        <v>Argyre</v>
      </c>
      <c r="I351" t="str">
        <f>_xlfn.XLOOKUP($A351,laziki!B:B,laziki!C:C)</f>
        <v>Opportunity 18</v>
      </c>
      <c r="J351" t="str">
        <f>_xlfn.XLOOKUP(I351,laziki!C:C,laziki!E:E)</f>
        <v>47.77S, 28.62W</v>
      </c>
      <c r="K351">
        <f>_xlfn.XLOOKUP($A351,laziki!B:B,laziki!D:D)</f>
        <v>2069</v>
      </c>
      <c r="L351">
        <f t="shared" si="27"/>
        <v>2071</v>
      </c>
      <c r="M351" s="4">
        <f t="shared" si="28"/>
        <v>2</v>
      </c>
      <c r="N351" s="4" t="str">
        <f t="shared" si="29"/>
        <v>S</v>
      </c>
      <c r="O351" t="str">
        <f t="shared" si="30"/>
        <v>S</v>
      </c>
    </row>
    <row r="352" spans="1:15" x14ac:dyDescent="0.25">
      <c r="A352">
        <v>9</v>
      </c>
      <c r="B352" s="1">
        <v>56701</v>
      </c>
      <c r="C352" t="s">
        <v>229</v>
      </c>
      <c r="D352" t="s">
        <v>5096</v>
      </c>
      <c r="E352">
        <v>120</v>
      </c>
      <c r="F352">
        <v>2324</v>
      </c>
      <c r="G352">
        <f t="shared" si="26"/>
        <v>0</v>
      </c>
      <c r="H352" t="str">
        <f>_xlfn.XLOOKUP(C352,obszary!A:A,obszary!B:B)</f>
        <v>Margaritifer Sinus</v>
      </c>
      <c r="I352" t="str">
        <f>_xlfn.XLOOKUP($A352,laziki!B:B,laziki!C:C)</f>
        <v>Mariner 14</v>
      </c>
      <c r="J352" t="str">
        <f>_xlfn.XLOOKUP(I352,laziki!C:C,laziki!E:E)</f>
        <v>17.63S, 13.01W</v>
      </c>
      <c r="K352">
        <f>_xlfn.XLOOKUP($A352,laziki!B:B,laziki!D:D)</f>
        <v>2054</v>
      </c>
      <c r="L352">
        <f t="shared" si="27"/>
        <v>2055</v>
      </c>
      <c r="M352" s="4">
        <f t="shared" si="28"/>
        <v>1</v>
      </c>
      <c r="N352" s="4" t="str">
        <f t="shared" si="29"/>
        <v>S</v>
      </c>
      <c r="O352" t="str">
        <f t="shared" si="30"/>
        <v>S</v>
      </c>
    </row>
    <row r="353" spans="1:15" x14ac:dyDescent="0.25">
      <c r="A353">
        <v>32</v>
      </c>
      <c r="B353" s="1">
        <v>59608</v>
      </c>
      <c r="C353" t="s">
        <v>233</v>
      </c>
      <c r="D353" t="s">
        <v>5095</v>
      </c>
      <c r="E353">
        <v>365</v>
      </c>
      <c r="F353">
        <v>9670</v>
      </c>
      <c r="G353">
        <f t="shared" si="26"/>
        <v>0</v>
      </c>
      <c r="H353" t="str">
        <f>_xlfn.XLOOKUP(C353,obszary!A:A,obszary!B:B)</f>
        <v>Phoenicis Lacus</v>
      </c>
      <c r="I353" t="str">
        <f>_xlfn.XLOOKUP($A353,laziki!B:B,laziki!C:C)</f>
        <v>Deimos 11</v>
      </c>
      <c r="J353" t="str">
        <f>_xlfn.XLOOKUP(I353,laziki!C:C,laziki!E:E)</f>
        <v>39.82S, 96.42W</v>
      </c>
      <c r="K353">
        <f>_xlfn.XLOOKUP($A353,laziki!B:B,laziki!D:D)</f>
        <v>2059</v>
      </c>
      <c r="L353">
        <f t="shared" si="27"/>
        <v>2063</v>
      </c>
      <c r="M353" s="4">
        <f t="shared" si="28"/>
        <v>4</v>
      </c>
      <c r="N353" s="4" t="str">
        <f t="shared" si="29"/>
        <v>S</v>
      </c>
      <c r="O353" t="str">
        <f t="shared" si="30"/>
        <v>S</v>
      </c>
    </row>
    <row r="354" spans="1:15" x14ac:dyDescent="0.25">
      <c r="A354">
        <v>85</v>
      </c>
      <c r="B354" s="1">
        <v>63295</v>
      </c>
      <c r="C354" t="s">
        <v>241</v>
      </c>
      <c r="D354" t="s">
        <v>5094</v>
      </c>
      <c r="E354">
        <v>96</v>
      </c>
      <c r="F354">
        <v>4076</v>
      </c>
      <c r="G354">
        <f t="shared" si="26"/>
        <v>4076</v>
      </c>
      <c r="H354" t="str">
        <f>_xlfn.XLOOKUP(C354,obszary!A:A,obszary!B:B)</f>
        <v>Syrtis Major</v>
      </c>
      <c r="I354" t="str">
        <f>_xlfn.XLOOKUP($A354,laziki!B:B,laziki!C:C)</f>
        <v>Phoenix 13</v>
      </c>
      <c r="J354" t="str">
        <f>_xlfn.XLOOKUP(I354,laziki!C:C,laziki!E:E)</f>
        <v>6.43S, 95.96E</v>
      </c>
      <c r="K354">
        <f>_xlfn.XLOOKUP($A354,laziki!B:B,laziki!D:D)</f>
        <v>2070</v>
      </c>
      <c r="L354">
        <f t="shared" si="27"/>
        <v>2073</v>
      </c>
      <c r="M354" s="4">
        <f t="shared" si="28"/>
        <v>3</v>
      </c>
      <c r="N354" s="4" t="str">
        <f t="shared" si="29"/>
        <v>N</v>
      </c>
      <c r="O354" t="str">
        <f t="shared" si="30"/>
        <v>S</v>
      </c>
    </row>
    <row r="355" spans="1:15" x14ac:dyDescent="0.25">
      <c r="A355">
        <v>51</v>
      </c>
      <c r="B355" s="1">
        <v>60810</v>
      </c>
      <c r="C355" t="s">
        <v>215</v>
      </c>
      <c r="D355" t="s">
        <v>5093</v>
      </c>
      <c r="E355">
        <v>43</v>
      </c>
      <c r="F355">
        <v>2461</v>
      </c>
      <c r="G355">
        <f t="shared" si="26"/>
        <v>2461</v>
      </c>
      <c r="H355" t="str">
        <f>_xlfn.XLOOKUP(C355,obszary!A:A,obszary!B:B)</f>
        <v>Argyre</v>
      </c>
      <c r="I355" t="str">
        <f>_xlfn.XLOOKUP($A355,laziki!B:B,laziki!C:C)</f>
        <v>Opportunity 3</v>
      </c>
      <c r="J355" t="str">
        <f>_xlfn.XLOOKUP(I355,laziki!C:C,laziki!E:E)</f>
        <v>50.59S, 47.85W</v>
      </c>
      <c r="K355">
        <f>_xlfn.XLOOKUP($A355,laziki!B:B,laziki!D:D)</f>
        <v>2064</v>
      </c>
      <c r="L355">
        <f t="shared" si="27"/>
        <v>2066</v>
      </c>
      <c r="M355" s="4">
        <f t="shared" si="28"/>
        <v>2</v>
      </c>
      <c r="N355" s="4" t="str">
        <f t="shared" si="29"/>
        <v>S</v>
      </c>
      <c r="O355" t="str">
        <f t="shared" si="30"/>
        <v>S</v>
      </c>
    </row>
    <row r="356" spans="1:15" x14ac:dyDescent="0.25">
      <c r="A356">
        <v>64</v>
      </c>
      <c r="B356" s="1">
        <v>61815</v>
      </c>
      <c r="C356" t="s">
        <v>211</v>
      </c>
      <c r="D356" t="s">
        <v>5092</v>
      </c>
      <c r="E356">
        <v>72</v>
      </c>
      <c r="F356">
        <v>23366</v>
      </c>
      <c r="G356">
        <f t="shared" si="26"/>
        <v>23366</v>
      </c>
      <c r="H356" t="str">
        <f>_xlfn.XLOOKUP(C356,obszary!A:A,obszary!B:B)</f>
        <v>Hellas</v>
      </c>
      <c r="I356" t="str">
        <f>_xlfn.XLOOKUP($A356,laziki!B:B,laziki!C:C)</f>
        <v>Rosetta 7</v>
      </c>
      <c r="J356" t="str">
        <f>_xlfn.XLOOKUP(I356,laziki!C:C,laziki!E:E)</f>
        <v>48.64S, 67.03E</v>
      </c>
      <c r="K356">
        <f>_xlfn.XLOOKUP($A356,laziki!B:B,laziki!D:D)</f>
        <v>2067</v>
      </c>
      <c r="L356">
        <f t="shared" si="27"/>
        <v>2069</v>
      </c>
      <c r="M356" s="4">
        <f t="shared" si="28"/>
        <v>2</v>
      </c>
      <c r="N356" s="4" t="str">
        <f t="shared" si="29"/>
        <v>S</v>
      </c>
      <c r="O356" t="str">
        <f t="shared" si="30"/>
        <v>S</v>
      </c>
    </row>
    <row r="357" spans="1:15" x14ac:dyDescent="0.25">
      <c r="A357">
        <v>27</v>
      </c>
      <c r="B357" s="1">
        <v>58621</v>
      </c>
      <c r="C357" t="s">
        <v>207</v>
      </c>
      <c r="D357" t="s">
        <v>5091</v>
      </c>
      <c r="E357">
        <v>252</v>
      </c>
      <c r="F357">
        <v>19313</v>
      </c>
      <c r="G357">
        <f t="shared" si="26"/>
        <v>0</v>
      </c>
      <c r="H357" t="str">
        <f>_xlfn.XLOOKUP(C357,obszary!A:A,obszary!B:B)</f>
        <v>Mare Australe</v>
      </c>
      <c r="I357" t="str">
        <f>_xlfn.XLOOKUP($A357,laziki!B:B,laziki!C:C)</f>
        <v>Phobos 6</v>
      </c>
      <c r="J357" t="str">
        <f>_xlfn.XLOOKUP(I357,laziki!C:C,laziki!E:E)</f>
        <v>74.62S, 100.08E</v>
      </c>
      <c r="K357">
        <f>_xlfn.XLOOKUP($A357,laziki!B:B,laziki!D:D)</f>
        <v>2054</v>
      </c>
      <c r="L357">
        <f t="shared" si="27"/>
        <v>2060</v>
      </c>
      <c r="M357" s="4">
        <f t="shared" si="28"/>
        <v>6</v>
      </c>
      <c r="N357" s="4" t="str">
        <f t="shared" si="29"/>
        <v>S</v>
      </c>
      <c r="O357" t="str">
        <f t="shared" si="30"/>
        <v>S</v>
      </c>
    </row>
    <row r="358" spans="1:15" x14ac:dyDescent="0.25">
      <c r="A358">
        <v>2</v>
      </c>
      <c r="B358" s="1">
        <v>57141</v>
      </c>
      <c r="C358" t="s">
        <v>223</v>
      </c>
      <c r="D358" t="s">
        <v>5090</v>
      </c>
      <c r="E358">
        <v>325</v>
      </c>
      <c r="F358">
        <v>4398</v>
      </c>
      <c r="G358">
        <f t="shared" si="26"/>
        <v>0</v>
      </c>
      <c r="H358" t="str">
        <f>_xlfn.XLOOKUP(C358,obszary!A:A,obszary!B:B)</f>
        <v>Mare Tyrrhenum</v>
      </c>
      <c r="I358" t="str">
        <f>_xlfn.XLOOKUP($A358,laziki!B:B,laziki!C:C)</f>
        <v>Mariner 6</v>
      </c>
      <c r="J358" t="str">
        <f>_xlfn.XLOOKUP(I358,laziki!C:C,laziki!E:E)</f>
        <v>11.90N, 119.49E</v>
      </c>
      <c r="K358">
        <f>_xlfn.XLOOKUP($A358,laziki!B:B,laziki!D:D)</f>
        <v>2050</v>
      </c>
      <c r="L358">
        <f t="shared" si="27"/>
        <v>2056</v>
      </c>
      <c r="M358" s="4">
        <f t="shared" si="28"/>
        <v>6</v>
      </c>
      <c r="N358" s="4" t="str">
        <f t="shared" si="29"/>
        <v>S</v>
      </c>
      <c r="O358" t="str">
        <f t="shared" si="30"/>
        <v>N</v>
      </c>
    </row>
    <row r="359" spans="1:15" x14ac:dyDescent="0.25">
      <c r="A359">
        <v>86</v>
      </c>
      <c r="B359" s="1">
        <v>64011</v>
      </c>
      <c r="C359" t="s">
        <v>265</v>
      </c>
      <c r="D359" t="s">
        <v>5089</v>
      </c>
      <c r="E359">
        <v>93</v>
      </c>
      <c r="F359">
        <v>4398</v>
      </c>
      <c r="G359">
        <f t="shared" si="26"/>
        <v>4398</v>
      </c>
      <c r="H359" t="str">
        <f>_xlfn.XLOOKUP(C359,obszary!A:A,obszary!B:B)</f>
        <v>Mare Boreum</v>
      </c>
      <c r="I359" t="str">
        <f>_xlfn.XLOOKUP($A359,laziki!B:B,laziki!C:C)</f>
        <v>Phoenix 16</v>
      </c>
      <c r="J359" t="str">
        <f>_xlfn.XLOOKUP(I359,laziki!C:C,laziki!E:E)</f>
        <v>75.84N, 122.24E</v>
      </c>
      <c r="K359">
        <f>_xlfn.XLOOKUP($A359,laziki!B:B,laziki!D:D)</f>
        <v>2071</v>
      </c>
      <c r="L359">
        <f t="shared" si="27"/>
        <v>2075</v>
      </c>
      <c r="M359" s="4">
        <f t="shared" si="28"/>
        <v>4</v>
      </c>
      <c r="N359" s="4" t="str">
        <f t="shared" si="29"/>
        <v>N</v>
      </c>
      <c r="O359" t="str">
        <f t="shared" si="30"/>
        <v>N</v>
      </c>
    </row>
    <row r="360" spans="1:15" x14ac:dyDescent="0.25">
      <c r="A360">
        <v>47</v>
      </c>
      <c r="B360" s="1">
        <v>61235</v>
      </c>
      <c r="C360" t="s">
        <v>245</v>
      </c>
      <c r="D360" t="s">
        <v>5088</v>
      </c>
      <c r="E360">
        <v>75</v>
      </c>
      <c r="F360">
        <v>1788</v>
      </c>
      <c r="G360">
        <f t="shared" si="26"/>
        <v>1788</v>
      </c>
      <c r="H360" t="str">
        <f>_xlfn.XLOOKUP(C360,obszary!A:A,obszary!B:B)</f>
        <v>Oxia Palus</v>
      </c>
      <c r="I360" t="str">
        <f>_xlfn.XLOOKUP($A360,laziki!B:B,laziki!C:C)</f>
        <v>Spirit 14</v>
      </c>
      <c r="J360" t="str">
        <f>_xlfn.XLOOKUP(I360,laziki!C:C,laziki!E:E)</f>
        <v>27.30N, 17.48W</v>
      </c>
      <c r="K360">
        <f>_xlfn.XLOOKUP($A360,laziki!B:B,laziki!D:D)</f>
        <v>2065</v>
      </c>
      <c r="L360">
        <f t="shared" si="27"/>
        <v>2067</v>
      </c>
      <c r="M360" s="4">
        <f t="shared" si="28"/>
        <v>2</v>
      </c>
      <c r="N360" s="4" t="str">
        <f t="shared" si="29"/>
        <v>N</v>
      </c>
      <c r="O360" t="str">
        <f t="shared" si="30"/>
        <v>N</v>
      </c>
    </row>
    <row r="361" spans="1:15" x14ac:dyDescent="0.25">
      <c r="A361">
        <v>39</v>
      </c>
      <c r="B361" s="1">
        <v>60953</v>
      </c>
      <c r="C361" t="s">
        <v>207</v>
      </c>
      <c r="D361" t="s">
        <v>5087</v>
      </c>
      <c r="E361">
        <v>106</v>
      </c>
      <c r="F361">
        <v>9985</v>
      </c>
      <c r="G361">
        <f t="shared" si="26"/>
        <v>0</v>
      </c>
      <c r="H361" t="str">
        <f>_xlfn.XLOOKUP(C361,obszary!A:A,obszary!B:B)</f>
        <v>Mare Australe</v>
      </c>
      <c r="I361" t="str">
        <f>_xlfn.XLOOKUP($A361,laziki!B:B,laziki!C:C)</f>
        <v>Pathfinder 9</v>
      </c>
      <c r="J361" t="str">
        <f>_xlfn.XLOOKUP(I361,laziki!C:C,laziki!E:E)</f>
        <v>59.92S, 179.01W</v>
      </c>
      <c r="K361">
        <f>_xlfn.XLOOKUP($A361,laziki!B:B,laziki!D:D)</f>
        <v>2062</v>
      </c>
      <c r="L361">
        <f t="shared" si="27"/>
        <v>2066</v>
      </c>
      <c r="M361" s="4">
        <f t="shared" si="28"/>
        <v>4</v>
      </c>
      <c r="N361" s="4" t="str">
        <f t="shared" si="29"/>
        <v>S</v>
      </c>
      <c r="O361" t="str">
        <f t="shared" si="30"/>
        <v>S</v>
      </c>
    </row>
    <row r="362" spans="1:15" x14ac:dyDescent="0.25">
      <c r="A362">
        <v>47</v>
      </c>
      <c r="B362" s="1">
        <v>62663</v>
      </c>
      <c r="C362" t="s">
        <v>245</v>
      </c>
      <c r="D362" t="s">
        <v>5086</v>
      </c>
      <c r="E362">
        <v>128</v>
      </c>
      <c r="F362">
        <v>2461</v>
      </c>
      <c r="G362">
        <f t="shared" si="26"/>
        <v>0</v>
      </c>
      <c r="H362" t="str">
        <f>_xlfn.XLOOKUP(C362,obszary!A:A,obszary!B:B)</f>
        <v>Oxia Palus</v>
      </c>
      <c r="I362" t="str">
        <f>_xlfn.XLOOKUP($A362,laziki!B:B,laziki!C:C)</f>
        <v>Spirit 14</v>
      </c>
      <c r="J362" t="str">
        <f>_xlfn.XLOOKUP(I362,laziki!C:C,laziki!E:E)</f>
        <v>27.30N, 17.48W</v>
      </c>
      <c r="K362">
        <f>_xlfn.XLOOKUP($A362,laziki!B:B,laziki!D:D)</f>
        <v>2065</v>
      </c>
      <c r="L362">
        <f t="shared" si="27"/>
        <v>2071</v>
      </c>
      <c r="M362" s="4">
        <f t="shared" si="28"/>
        <v>6</v>
      </c>
      <c r="N362" s="4" t="str">
        <f t="shared" si="29"/>
        <v>N</v>
      </c>
      <c r="O362" t="str">
        <f t="shared" si="30"/>
        <v>N</v>
      </c>
    </row>
    <row r="363" spans="1:15" x14ac:dyDescent="0.25">
      <c r="A363">
        <v>86</v>
      </c>
      <c r="B363" s="1">
        <v>63604</v>
      </c>
      <c r="C363" t="s">
        <v>253</v>
      </c>
      <c r="D363" t="s">
        <v>5085</v>
      </c>
      <c r="E363">
        <v>169</v>
      </c>
      <c r="F363">
        <v>56210</v>
      </c>
      <c r="G363">
        <f t="shared" si="26"/>
        <v>0</v>
      </c>
      <c r="H363" t="str">
        <f>_xlfn.XLOOKUP(C363,obszary!A:A,obszary!B:B)</f>
        <v>Cebrenia</v>
      </c>
      <c r="I363" t="str">
        <f>_xlfn.XLOOKUP($A363,laziki!B:B,laziki!C:C)</f>
        <v>Phoenix 16</v>
      </c>
      <c r="J363" t="str">
        <f>_xlfn.XLOOKUP(I363,laziki!C:C,laziki!E:E)</f>
        <v>75.84N, 122.24E</v>
      </c>
      <c r="K363">
        <f>_xlfn.XLOOKUP($A363,laziki!B:B,laziki!D:D)</f>
        <v>2071</v>
      </c>
      <c r="L363">
        <f t="shared" si="27"/>
        <v>2074</v>
      </c>
      <c r="M363" s="4">
        <f t="shared" si="28"/>
        <v>3</v>
      </c>
      <c r="N363" s="4" t="str">
        <f t="shared" si="29"/>
        <v>N</v>
      </c>
      <c r="O363" t="str">
        <f t="shared" si="30"/>
        <v>N</v>
      </c>
    </row>
    <row r="364" spans="1:15" x14ac:dyDescent="0.25">
      <c r="A364">
        <v>78</v>
      </c>
      <c r="B364" s="1">
        <v>63558</v>
      </c>
      <c r="C364" t="s">
        <v>235</v>
      </c>
      <c r="D364" t="s">
        <v>5084</v>
      </c>
      <c r="E364">
        <v>65</v>
      </c>
      <c r="F364">
        <v>756</v>
      </c>
      <c r="G364">
        <f t="shared" si="26"/>
        <v>756</v>
      </c>
      <c r="H364" t="str">
        <f>_xlfn.XLOOKUP(C364,obszary!A:A,obszary!B:B)</f>
        <v>Memnonia</v>
      </c>
      <c r="I364" t="str">
        <f>_xlfn.XLOOKUP($A364,laziki!B:B,laziki!C:C)</f>
        <v>Rosetta 28</v>
      </c>
      <c r="J364" t="str">
        <f>_xlfn.XLOOKUP(I364,laziki!C:C,laziki!E:E)</f>
        <v>2.95N, 160.52W</v>
      </c>
      <c r="K364">
        <f>_xlfn.XLOOKUP($A364,laziki!B:B,laziki!D:D)</f>
        <v>2073</v>
      </c>
      <c r="L364">
        <f t="shared" si="27"/>
        <v>2074</v>
      </c>
      <c r="M364" s="4">
        <f t="shared" si="28"/>
        <v>1</v>
      </c>
      <c r="N364" s="4" t="str">
        <f t="shared" si="29"/>
        <v>S</v>
      </c>
      <c r="O364" t="str">
        <f t="shared" si="30"/>
        <v>N</v>
      </c>
    </row>
    <row r="365" spans="1:15" x14ac:dyDescent="0.25">
      <c r="A365">
        <v>26</v>
      </c>
      <c r="B365" s="1">
        <v>57987</v>
      </c>
      <c r="C365" t="s">
        <v>211</v>
      </c>
      <c r="D365" t="s">
        <v>5083</v>
      </c>
      <c r="E365">
        <v>57</v>
      </c>
      <c r="F365">
        <v>4563</v>
      </c>
      <c r="G365">
        <f t="shared" si="26"/>
        <v>4563</v>
      </c>
      <c r="H365" t="str">
        <f>_xlfn.XLOOKUP(C365,obszary!A:A,obszary!B:B)</f>
        <v>Hellas</v>
      </c>
      <c r="I365" t="str">
        <f>_xlfn.XLOOKUP($A365,laziki!B:B,laziki!C:C)</f>
        <v>Phobos 5</v>
      </c>
      <c r="J365" t="str">
        <f>_xlfn.XLOOKUP(I365,laziki!C:C,laziki!E:E)</f>
        <v>48.99S, 67.17E</v>
      </c>
      <c r="K365">
        <f>_xlfn.XLOOKUP($A365,laziki!B:B,laziki!D:D)</f>
        <v>2054</v>
      </c>
      <c r="L365">
        <f t="shared" si="27"/>
        <v>2058</v>
      </c>
      <c r="M365" s="4">
        <f t="shared" si="28"/>
        <v>4</v>
      </c>
      <c r="N365" s="4" t="str">
        <f t="shared" si="29"/>
        <v>S</v>
      </c>
      <c r="O365" t="str">
        <f t="shared" si="30"/>
        <v>S</v>
      </c>
    </row>
    <row r="366" spans="1:15" x14ac:dyDescent="0.25">
      <c r="A366">
        <v>54</v>
      </c>
      <c r="B366" s="1">
        <v>62023</v>
      </c>
      <c r="C366" t="s">
        <v>239</v>
      </c>
      <c r="D366" t="s">
        <v>5082</v>
      </c>
      <c r="E366">
        <v>88</v>
      </c>
      <c r="F366">
        <v>1920</v>
      </c>
      <c r="G366">
        <f t="shared" si="26"/>
        <v>1920</v>
      </c>
      <c r="H366" t="str">
        <f>_xlfn.XLOOKUP(C366,obszary!A:A,obszary!B:B)</f>
        <v>Amenthes</v>
      </c>
      <c r="I366" t="str">
        <f>_xlfn.XLOOKUP($A366,laziki!B:B,laziki!C:C)</f>
        <v>Opportunity 6</v>
      </c>
      <c r="J366" t="str">
        <f>_xlfn.XLOOKUP(I366,laziki!C:C,laziki!E:E)</f>
        <v>14.31N, 112.28E</v>
      </c>
      <c r="K366">
        <f>_xlfn.XLOOKUP($A366,laziki!B:B,laziki!D:D)</f>
        <v>2065</v>
      </c>
      <c r="L366">
        <f t="shared" si="27"/>
        <v>2069</v>
      </c>
      <c r="M366" s="4">
        <f t="shared" si="28"/>
        <v>4</v>
      </c>
      <c r="N366" s="4" t="str">
        <f t="shared" si="29"/>
        <v>N</v>
      </c>
      <c r="O366" t="str">
        <f t="shared" si="30"/>
        <v>N</v>
      </c>
    </row>
    <row r="367" spans="1:15" x14ac:dyDescent="0.25">
      <c r="A367">
        <v>69</v>
      </c>
      <c r="B367" s="1">
        <v>62489</v>
      </c>
      <c r="C367" t="s">
        <v>265</v>
      </c>
      <c r="D367" t="s">
        <v>5081</v>
      </c>
      <c r="E367">
        <v>169</v>
      </c>
      <c r="F367">
        <v>4398</v>
      </c>
      <c r="G367">
        <f t="shared" si="26"/>
        <v>0</v>
      </c>
      <c r="H367" t="str">
        <f>_xlfn.XLOOKUP(C367,obszary!A:A,obszary!B:B)</f>
        <v>Mare Boreum</v>
      </c>
      <c r="I367" t="str">
        <f>_xlfn.XLOOKUP($A367,laziki!B:B,laziki!C:C)</f>
        <v>Rosetta 13</v>
      </c>
      <c r="J367" t="str">
        <f>_xlfn.XLOOKUP(I367,laziki!C:C,laziki!E:E)</f>
        <v>69.41N, 168.67E</v>
      </c>
      <c r="K367">
        <f>_xlfn.XLOOKUP($A367,laziki!B:B,laziki!D:D)</f>
        <v>2069</v>
      </c>
      <c r="L367">
        <f t="shared" si="27"/>
        <v>2071</v>
      </c>
      <c r="M367" s="4">
        <f t="shared" si="28"/>
        <v>2</v>
      </c>
      <c r="N367" s="4" t="str">
        <f t="shared" si="29"/>
        <v>N</v>
      </c>
      <c r="O367" t="str">
        <f t="shared" si="30"/>
        <v>N</v>
      </c>
    </row>
    <row r="368" spans="1:15" x14ac:dyDescent="0.25">
      <c r="A368">
        <v>10</v>
      </c>
      <c r="B368" s="1">
        <v>58461</v>
      </c>
      <c r="C368" t="s">
        <v>229</v>
      </c>
      <c r="D368" t="s">
        <v>5080</v>
      </c>
      <c r="E368">
        <v>24</v>
      </c>
      <c r="F368">
        <v>8791</v>
      </c>
      <c r="G368">
        <f t="shared" si="26"/>
        <v>8791</v>
      </c>
      <c r="H368" t="str">
        <f>_xlfn.XLOOKUP(C368,obszary!A:A,obszary!B:B)</f>
        <v>Margaritifer Sinus</v>
      </c>
      <c r="I368" t="str">
        <f>_xlfn.XLOOKUP($A368,laziki!B:B,laziki!C:C)</f>
        <v>Mariner 15</v>
      </c>
      <c r="J368" t="str">
        <f>_xlfn.XLOOKUP(I368,laziki!C:C,laziki!E:E)</f>
        <v>23.79S, 56.97W</v>
      </c>
      <c r="K368">
        <f>_xlfn.XLOOKUP($A368,laziki!B:B,laziki!D:D)</f>
        <v>2054</v>
      </c>
      <c r="L368">
        <f t="shared" si="27"/>
        <v>2060</v>
      </c>
      <c r="M368" s="4">
        <f t="shared" si="28"/>
        <v>6</v>
      </c>
      <c r="N368" s="4" t="str">
        <f t="shared" si="29"/>
        <v>S</v>
      </c>
      <c r="O368" t="str">
        <f t="shared" si="30"/>
        <v>S</v>
      </c>
    </row>
    <row r="369" spans="1:15" x14ac:dyDescent="0.25">
      <c r="A369">
        <v>67</v>
      </c>
      <c r="B369" s="1">
        <v>62013</v>
      </c>
      <c r="C369" t="s">
        <v>217</v>
      </c>
      <c r="D369" t="s">
        <v>5079</v>
      </c>
      <c r="E369">
        <v>24</v>
      </c>
      <c r="F369">
        <v>101649</v>
      </c>
      <c r="G369">
        <f t="shared" si="26"/>
        <v>101649</v>
      </c>
      <c r="H369" t="str">
        <f>_xlfn.XLOOKUP(C369,obszary!A:A,obszary!B:B)</f>
        <v>Thaumasia</v>
      </c>
      <c r="I369" t="str">
        <f>_xlfn.XLOOKUP($A369,laziki!B:B,laziki!C:C)</f>
        <v>Rosetta 10</v>
      </c>
      <c r="J369" t="str">
        <f>_xlfn.XLOOKUP(I369,laziki!C:C,laziki!E:E)</f>
        <v>29.82S, 66.01W</v>
      </c>
      <c r="K369">
        <f>_xlfn.XLOOKUP($A369,laziki!B:B,laziki!D:D)</f>
        <v>2068</v>
      </c>
      <c r="L369">
        <f t="shared" si="27"/>
        <v>2069</v>
      </c>
      <c r="M369" s="4">
        <f t="shared" si="28"/>
        <v>1</v>
      </c>
      <c r="N369" s="4" t="str">
        <f t="shared" si="29"/>
        <v>S</v>
      </c>
      <c r="O369" t="str">
        <f t="shared" si="30"/>
        <v>S</v>
      </c>
    </row>
    <row r="370" spans="1:15" x14ac:dyDescent="0.25">
      <c r="A370">
        <v>77</v>
      </c>
      <c r="B370" s="1">
        <v>65129</v>
      </c>
      <c r="C370" t="s">
        <v>211</v>
      </c>
      <c r="D370" t="s">
        <v>5078</v>
      </c>
      <c r="E370">
        <v>117</v>
      </c>
      <c r="F370">
        <v>14025</v>
      </c>
      <c r="G370">
        <f t="shared" si="26"/>
        <v>0</v>
      </c>
      <c r="H370" t="str">
        <f>_xlfn.XLOOKUP(C370,obszary!A:A,obszary!B:B)</f>
        <v>Hellas</v>
      </c>
      <c r="I370" t="str">
        <f>_xlfn.XLOOKUP($A370,laziki!B:B,laziki!C:C)</f>
        <v>Rosetta 27</v>
      </c>
      <c r="J370" t="str">
        <f>_xlfn.XLOOKUP(I370,laziki!C:C,laziki!E:E)</f>
        <v>28.90S, 98.55E</v>
      </c>
      <c r="K370">
        <f>_xlfn.XLOOKUP($A370,laziki!B:B,laziki!D:D)</f>
        <v>2073</v>
      </c>
      <c r="L370">
        <f t="shared" si="27"/>
        <v>2078</v>
      </c>
      <c r="M370" s="4">
        <f t="shared" si="28"/>
        <v>5</v>
      </c>
      <c r="N370" s="4" t="str">
        <f t="shared" si="29"/>
        <v>S</v>
      </c>
      <c r="O370" t="str">
        <f t="shared" si="30"/>
        <v>S</v>
      </c>
    </row>
    <row r="371" spans="1:15" x14ac:dyDescent="0.25">
      <c r="A371">
        <v>63</v>
      </c>
      <c r="B371" s="1">
        <v>61413</v>
      </c>
      <c r="C371" t="s">
        <v>211</v>
      </c>
      <c r="D371" t="s">
        <v>5077</v>
      </c>
      <c r="E371">
        <v>791</v>
      </c>
      <c r="F371">
        <v>1010</v>
      </c>
      <c r="G371">
        <f t="shared" si="26"/>
        <v>0</v>
      </c>
      <c r="H371" t="str">
        <f>_xlfn.XLOOKUP(C371,obszary!A:A,obszary!B:B)</f>
        <v>Hellas</v>
      </c>
      <c r="I371" t="str">
        <f>_xlfn.XLOOKUP($A371,laziki!B:B,laziki!C:C)</f>
        <v>Rosetta 3</v>
      </c>
      <c r="J371" t="str">
        <f>_xlfn.XLOOKUP(I371,laziki!C:C,laziki!E:E)</f>
        <v>54.72S, 108.92E</v>
      </c>
      <c r="K371">
        <f>_xlfn.XLOOKUP($A371,laziki!B:B,laziki!D:D)</f>
        <v>2066</v>
      </c>
      <c r="L371">
        <f t="shared" si="27"/>
        <v>2068</v>
      </c>
      <c r="M371" s="4">
        <f t="shared" si="28"/>
        <v>2</v>
      </c>
      <c r="N371" s="4" t="str">
        <f t="shared" si="29"/>
        <v>S</v>
      </c>
      <c r="O371" t="str">
        <f t="shared" si="30"/>
        <v>S</v>
      </c>
    </row>
    <row r="372" spans="1:15" x14ac:dyDescent="0.25">
      <c r="A372">
        <v>88</v>
      </c>
      <c r="B372" s="1">
        <v>63438</v>
      </c>
      <c r="C372" t="s">
        <v>229</v>
      </c>
      <c r="D372" t="s">
        <v>5076</v>
      </c>
      <c r="E372">
        <v>109</v>
      </c>
      <c r="F372">
        <v>8791</v>
      </c>
      <c r="G372">
        <f t="shared" si="26"/>
        <v>0</v>
      </c>
      <c r="H372" t="str">
        <f>_xlfn.XLOOKUP(C372,obszary!A:A,obszary!B:B)</f>
        <v>Margaritifer Sinus</v>
      </c>
      <c r="I372" t="str">
        <f>_xlfn.XLOOKUP($A372,laziki!B:B,laziki!C:C)</f>
        <v>Phoenix 19</v>
      </c>
      <c r="J372" t="str">
        <f>_xlfn.XLOOKUP(I372,laziki!C:C,laziki!E:E)</f>
        <v>12.19S, 23.63W</v>
      </c>
      <c r="K372">
        <f>_xlfn.XLOOKUP($A372,laziki!B:B,laziki!D:D)</f>
        <v>2071</v>
      </c>
      <c r="L372">
        <f t="shared" si="27"/>
        <v>2073</v>
      </c>
      <c r="M372" s="4">
        <f t="shared" si="28"/>
        <v>2</v>
      </c>
      <c r="N372" s="4" t="str">
        <f t="shared" si="29"/>
        <v>S</v>
      </c>
      <c r="O372" t="str">
        <f t="shared" si="30"/>
        <v>S</v>
      </c>
    </row>
    <row r="373" spans="1:15" x14ac:dyDescent="0.25">
      <c r="A373">
        <v>89</v>
      </c>
      <c r="B373" s="1">
        <v>63969</v>
      </c>
      <c r="C373" t="s">
        <v>207</v>
      </c>
      <c r="D373" t="s">
        <v>5075</v>
      </c>
      <c r="E373">
        <v>791</v>
      </c>
      <c r="F373">
        <v>17718</v>
      </c>
      <c r="G373">
        <f t="shared" si="26"/>
        <v>0</v>
      </c>
      <c r="H373" t="str">
        <f>_xlfn.XLOOKUP(C373,obszary!A:A,obszary!B:B)</f>
        <v>Mare Australe</v>
      </c>
      <c r="I373" t="str">
        <f>_xlfn.XLOOKUP($A373,laziki!B:B,laziki!C:C)</f>
        <v>Phoenix 22</v>
      </c>
      <c r="J373" t="str">
        <f>_xlfn.XLOOKUP(I373,laziki!C:C,laziki!E:E)</f>
        <v>65.07S, 96.09W</v>
      </c>
      <c r="K373">
        <f>_xlfn.XLOOKUP($A373,laziki!B:B,laziki!D:D)</f>
        <v>2072</v>
      </c>
      <c r="L373">
        <f t="shared" si="27"/>
        <v>2075</v>
      </c>
      <c r="M373" s="4">
        <f t="shared" si="28"/>
        <v>3</v>
      </c>
      <c r="N373" s="4" t="str">
        <f t="shared" si="29"/>
        <v>S</v>
      </c>
      <c r="O373" t="str">
        <f t="shared" si="30"/>
        <v>S</v>
      </c>
    </row>
    <row r="374" spans="1:15" x14ac:dyDescent="0.25">
      <c r="A374">
        <v>71</v>
      </c>
      <c r="B374" s="1">
        <v>62765</v>
      </c>
      <c r="C374" t="s">
        <v>219</v>
      </c>
      <c r="D374" t="s">
        <v>5074</v>
      </c>
      <c r="E374">
        <v>65</v>
      </c>
      <c r="F374">
        <v>2324</v>
      </c>
      <c r="G374">
        <f t="shared" si="26"/>
        <v>2324</v>
      </c>
      <c r="H374" t="str">
        <f>_xlfn.XLOOKUP(C374,obszary!A:A,obszary!B:B)</f>
        <v>Phaethontis</v>
      </c>
      <c r="I374" t="str">
        <f>_xlfn.XLOOKUP($A374,laziki!B:B,laziki!C:C)</f>
        <v>Rosetta 15</v>
      </c>
      <c r="J374" t="str">
        <f>_xlfn.XLOOKUP(I374,laziki!C:C,laziki!E:E)</f>
        <v>50.96S, 146.33W</v>
      </c>
      <c r="K374">
        <f>_xlfn.XLOOKUP($A374,laziki!B:B,laziki!D:D)</f>
        <v>2070</v>
      </c>
      <c r="L374">
        <f t="shared" si="27"/>
        <v>2071</v>
      </c>
      <c r="M374" s="4">
        <f t="shared" si="28"/>
        <v>1</v>
      </c>
      <c r="N374" s="4" t="str">
        <f t="shared" si="29"/>
        <v>S</v>
      </c>
      <c r="O374" t="str">
        <f t="shared" si="30"/>
        <v>S</v>
      </c>
    </row>
    <row r="375" spans="1:15" x14ac:dyDescent="0.25">
      <c r="A375">
        <v>89</v>
      </c>
      <c r="B375" s="1">
        <v>63186</v>
      </c>
      <c r="C375" t="s">
        <v>207</v>
      </c>
      <c r="D375" t="s">
        <v>5073</v>
      </c>
      <c r="E375">
        <v>29</v>
      </c>
      <c r="F375">
        <v>5255</v>
      </c>
      <c r="G375">
        <f t="shared" si="26"/>
        <v>5255</v>
      </c>
      <c r="H375" t="str">
        <f>_xlfn.XLOOKUP(C375,obszary!A:A,obszary!B:B)</f>
        <v>Mare Australe</v>
      </c>
      <c r="I375" t="str">
        <f>_xlfn.XLOOKUP($A375,laziki!B:B,laziki!C:C)</f>
        <v>Phoenix 22</v>
      </c>
      <c r="J375" t="str">
        <f>_xlfn.XLOOKUP(I375,laziki!C:C,laziki!E:E)</f>
        <v>65.07S, 96.09W</v>
      </c>
      <c r="K375">
        <f>_xlfn.XLOOKUP($A375,laziki!B:B,laziki!D:D)</f>
        <v>2072</v>
      </c>
      <c r="L375">
        <f t="shared" si="27"/>
        <v>2072</v>
      </c>
      <c r="M375" s="4">
        <f t="shared" si="28"/>
        <v>0</v>
      </c>
      <c r="N375" s="4" t="str">
        <f t="shared" si="29"/>
        <v>S</v>
      </c>
      <c r="O375" t="str">
        <f t="shared" si="30"/>
        <v>S</v>
      </c>
    </row>
    <row r="376" spans="1:15" x14ac:dyDescent="0.25">
      <c r="A376">
        <v>76</v>
      </c>
      <c r="B376" s="1">
        <v>65120</v>
      </c>
      <c r="C376" t="s">
        <v>253</v>
      </c>
      <c r="D376" t="s">
        <v>5072</v>
      </c>
      <c r="E376">
        <v>212</v>
      </c>
      <c r="F376">
        <v>10313</v>
      </c>
      <c r="G376">
        <f t="shared" si="26"/>
        <v>0</v>
      </c>
      <c r="H376" t="str">
        <f>_xlfn.XLOOKUP(C376,obszary!A:A,obszary!B:B)</f>
        <v>Cebrenia</v>
      </c>
      <c r="I376" t="str">
        <f>_xlfn.XLOOKUP($A376,laziki!B:B,laziki!C:C)</f>
        <v>Rosetta 25</v>
      </c>
      <c r="J376" t="str">
        <f>_xlfn.XLOOKUP(I376,laziki!C:C,laziki!E:E)</f>
        <v>47.84N, 169.44E</v>
      </c>
      <c r="K376">
        <f>_xlfn.XLOOKUP($A376,laziki!B:B,laziki!D:D)</f>
        <v>2072</v>
      </c>
      <c r="L376">
        <f t="shared" si="27"/>
        <v>2078</v>
      </c>
      <c r="M376" s="4">
        <f t="shared" si="28"/>
        <v>6</v>
      </c>
      <c r="N376" s="4" t="str">
        <f t="shared" si="29"/>
        <v>N</v>
      </c>
      <c r="O376" t="str">
        <f t="shared" si="30"/>
        <v>N</v>
      </c>
    </row>
    <row r="377" spans="1:15" x14ac:dyDescent="0.25">
      <c r="A377">
        <v>61</v>
      </c>
      <c r="B377" s="1">
        <v>63067</v>
      </c>
      <c r="C377" t="s">
        <v>207</v>
      </c>
      <c r="D377" t="s">
        <v>5071</v>
      </c>
      <c r="E377">
        <v>344</v>
      </c>
      <c r="F377">
        <v>11382</v>
      </c>
      <c r="G377">
        <f t="shared" si="26"/>
        <v>0</v>
      </c>
      <c r="H377" t="str">
        <f>_xlfn.XLOOKUP(C377,obszary!A:A,obszary!B:B)</f>
        <v>Mare Australe</v>
      </c>
      <c r="I377" t="str">
        <f>_xlfn.XLOOKUP($A377,laziki!B:B,laziki!C:C)</f>
        <v>Opportunity 19</v>
      </c>
      <c r="J377" t="str">
        <f>_xlfn.XLOOKUP(I377,laziki!C:C,laziki!E:E)</f>
        <v>68.17S, 21.83W</v>
      </c>
      <c r="K377">
        <f>_xlfn.XLOOKUP($A377,laziki!B:B,laziki!D:D)</f>
        <v>2069</v>
      </c>
      <c r="L377">
        <f t="shared" si="27"/>
        <v>2072</v>
      </c>
      <c r="M377" s="4">
        <f t="shared" si="28"/>
        <v>3</v>
      </c>
      <c r="N377" s="4" t="str">
        <f t="shared" si="29"/>
        <v>S</v>
      </c>
      <c r="O377" t="str">
        <f t="shared" si="30"/>
        <v>S</v>
      </c>
    </row>
    <row r="378" spans="1:15" x14ac:dyDescent="0.25">
      <c r="A378">
        <v>55</v>
      </c>
      <c r="B378" s="1">
        <v>62579</v>
      </c>
      <c r="C378" t="s">
        <v>253</v>
      </c>
      <c r="D378" t="s">
        <v>5070</v>
      </c>
      <c r="E378">
        <v>88</v>
      </c>
      <c r="F378">
        <v>4902</v>
      </c>
      <c r="G378">
        <f t="shared" si="26"/>
        <v>4902</v>
      </c>
      <c r="H378" t="str">
        <f>_xlfn.XLOOKUP(C378,obszary!A:A,obszary!B:B)</f>
        <v>Cebrenia</v>
      </c>
      <c r="I378" t="str">
        <f>_xlfn.XLOOKUP($A378,laziki!B:B,laziki!C:C)</f>
        <v>Opportunity 7</v>
      </c>
      <c r="J378" t="str">
        <f>_xlfn.XLOOKUP(I378,laziki!C:C,laziki!E:E)</f>
        <v>37.14N, 148.66E</v>
      </c>
      <c r="K378">
        <f>_xlfn.XLOOKUP($A378,laziki!B:B,laziki!D:D)</f>
        <v>2066</v>
      </c>
      <c r="L378">
        <f t="shared" si="27"/>
        <v>2071</v>
      </c>
      <c r="M378" s="4">
        <f t="shared" si="28"/>
        <v>5</v>
      </c>
      <c r="N378" s="4" t="str">
        <f t="shared" si="29"/>
        <v>N</v>
      </c>
      <c r="O378" t="str">
        <f t="shared" si="30"/>
        <v>N</v>
      </c>
    </row>
    <row r="379" spans="1:15" x14ac:dyDescent="0.25">
      <c r="A379">
        <v>8</v>
      </c>
      <c r="B379" s="1">
        <v>56517</v>
      </c>
      <c r="C379" t="s">
        <v>213</v>
      </c>
      <c r="D379" t="s">
        <v>5069</v>
      </c>
      <c r="E379">
        <v>14</v>
      </c>
      <c r="F379">
        <v>2054</v>
      </c>
      <c r="G379">
        <f t="shared" si="26"/>
        <v>2054</v>
      </c>
      <c r="H379" t="str">
        <f>_xlfn.XLOOKUP(C379,obszary!A:A,obszary!B:B)</f>
        <v>Noachis</v>
      </c>
      <c r="I379" t="str">
        <f>_xlfn.XLOOKUP($A379,laziki!B:B,laziki!C:C)</f>
        <v>Mariner 13</v>
      </c>
      <c r="J379" t="str">
        <f>_xlfn.XLOOKUP(I379,laziki!C:C,laziki!E:E)</f>
        <v>57.37S, 25.45E</v>
      </c>
      <c r="K379">
        <f>_xlfn.XLOOKUP($A379,laziki!B:B,laziki!D:D)</f>
        <v>2053</v>
      </c>
      <c r="L379">
        <f t="shared" si="27"/>
        <v>2054</v>
      </c>
      <c r="M379" s="4">
        <f t="shared" si="28"/>
        <v>1</v>
      </c>
      <c r="N379" s="4" t="str">
        <f t="shared" si="29"/>
        <v>S</v>
      </c>
      <c r="O379" t="str">
        <f t="shared" si="30"/>
        <v>S</v>
      </c>
    </row>
    <row r="380" spans="1:15" x14ac:dyDescent="0.25">
      <c r="A380">
        <v>74</v>
      </c>
      <c r="B380" s="1">
        <v>63170</v>
      </c>
      <c r="C380" t="s">
        <v>243</v>
      </c>
      <c r="D380" t="s">
        <v>5068</v>
      </c>
      <c r="E380">
        <v>48</v>
      </c>
      <c r="F380">
        <v>8000</v>
      </c>
      <c r="G380">
        <f t="shared" si="26"/>
        <v>8000</v>
      </c>
      <c r="H380" t="str">
        <f>_xlfn.XLOOKUP(C380,obszary!A:A,obszary!B:B)</f>
        <v>Arabia</v>
      </c>
      <c r="I380" t="str">
        <f>_xlfn.XLOOKUP($A380,laziki!B:B,laziki!C:C)</f>
        <v>Rosetta 21</v>
      </c>
      <c r="J380" t="str">
        <f>_xlfn.XLOOKUP(I380,laziki!C:C,laziki!E:E)</f>
        <v>17.28N, 7.12E</v>
      </c>
      <c r="K380">
        <f>_xlfn.XLOOKUP($A380,laziki!B:B,laziki!D:D)</f>
        <v>2071</v>
      </c>
      <c r="L380">
        <f t="shared" si="27"/>
        <v>2072</v>
      </c>
      <c r="M380" s="4">
        <f t="shared" si="28"/>
        <v>1</v>
      </c>
      <c r="N380" s="4" t="str">
        <f t="shared" si="29"/>
        <v>N</v>
      </c>
      <c r="O380" t="str">
        <f t="shared" si="30"/>
        <v>N</v>
      </c>
    </row>
    <row r="381" spans="1:15" x14ac:dyDescent="0.25">
      <c r="A381">
        <v>69</v>
      </c>
      <c r="B381" s="1">
        <v>63350</v>
      </c>
      <c r="C381" t="s">
        <v>265</v>
      </c>
      <c r="D381" t="s">
        <v>5067</v>
      </c>
      <c r="E381">
        <v>365</v>
      </c>
      <c r="F381">
        <v>31157</v>
      </c>
      <c r="G381">
        <f t="shared" si="26"/>
        <v>0</v>
      </c>
      <c r="H381" t="str">
        <f>_xlfn.XLOOKUP(C381,obszary!A:A,obszary!B:B)</f>
        <v>Mare Boreum</v>
      </c>
      <c r="I381" t="str">
        <f>_xlfn.XLOOKUP($A381,laziki!B:B,laziki!C:C)</f>
        <v>Rosetta 13</v>
      </c>
      <c r="J381" t="str">
        <f>_xlfn.XLOOKUP(I381,laziki!C:C,laziki!E:E)</f>
        <v>69.41N, 168.67E</v>
      </c>
      <c r="K381">
        <f>_xlfn.XLOOKUP($A381,laziki!B:B,laziki!D:D)</f>
        <v>2069</v>
      </c>
      <c r="L381">
        <f t="shared" si="27"/>
        <v>2073</v>
      </c>
      <c r="M381" s="4">
        <f t="shared" si="28"/>
        <v>4</v>
      </c>
      <c r="N381" s="4" t="str">
        <f t="shared" si="29"/>
        <v>N</v>
      </c>
      <c r="O381" t="str">
        <f t="shared" si="30"/>
        <v>N</v>
      </c>
    </row>
    <row r="382" spans="1:15" x14ac:dyDescent="0.25">
      <c r="A382">
        <v>64</v>
      </c>
      <c r="B382" s="1">
        <v>61834</v>
      </c>
      <c r="C382" t="s">
        <v>211</v>
      </c>
      <c r="D382" t="s">
        <v>5066</v>
      </c>
      <c r="E382">
        <v>1270</v>
      </c>
      <c r="F382">
        <v>17000</v>
      </c>
      <c r="G382">
        <f t="shared" si="26"/>
        <v>0</v>
      </c>
      <c r="H382" t="str">
        <f>_xlfn.XLOOKUP(C382,obszary!A:A,obszary!B:B)</f>
        <v>Hellas</v>
      </c>
      <c r="I382" t="str">
        <f>_xlfn.XLOOKUP($A382,laziki!B:B,laziki!C:C)</f>
        <v>Rosetta 7</v>
      </c>
      <c r="J382" t="str">
        <f>_xlfn.XLOOKUP(I382,laziki!C:C,laziki!E:E)</f>
        <v>48.64S, 67.03E</v>
      </c>
      <c r="K382">
        <f>_xlfn.XLOOKUP($A382,laziki!B:B,laziki!D:D)</f>
        <v>2067</v>
      </c>
      <c r="L382">
        <f t="shared" si="27"/>
        <v>2069</v>
      </c>
      <c r="M382" s="4">
        <f t="shared" si="28"/>
        <v>2</v>
      </c>
      <c r="N382" s="4" t="str">
        <f t="shared" si="29"/>
        <v>S</v>
      </c>
      <c r="O382" t="str">
        <f t="shared" si="30"/>
        <v>S</v>
      </c>
    </row>
    <row r="383" spans="1:15" x14ac:dyDescent="0.25">
      <c r="A383">
        <v>41</v>
      </c>
      <c r="B383" s="1">
        <v>60425</v>
      </c>
      <c r="C383" t="s">
        <v>265</v>
      </c>
      <c r="D383" t="s">
        <v>5065</v>
      </c>
      <c r="E383">
        <v>59</v>
      </c>
      <c r="F383">
        <v>3022</v>
      </c>
      <c r="G383">
        <f t="shared" si="26"/>
        <v>3022</v>
      </c>
      <c r="H383" t="str">
        <f>_xlfn.XLOOKUP(C383,obszary!A:A,obszary!B:B)</f>
        <v>Mare Boreum</v>
      </c>
      <c r="I383" t="str">
        <f>_xlfn.XLOOKUP($A383,laziki!B:B,laziki!C:C)</f>
        <v>Spirit 5</v>
      </c>
      <c r="J383" t="str">
        <f>_xlfn.XLOOKUP(I383,laziki!C:C,laziki!E:E)</f>
        <v>66.19N, 33.82E</v>
      </c>
      <c r="K383">
        <f>_xlfn.XLOOKUP($A383,laziki!B:B,laziki!D:D)</f>
        <v>2063</v>
      </c>
      <c r="L383">
        <f t="shared" si="27"/>
        <v>2065</v>
      </c>
      <c r="M383" s="4">
        <f t="shared" si="28"/>
        <v>2</v>
      </c>
      <c r="N383" s="4" t="str">
        <f t="shared" si="29"/>
        <v>N</v>
      </c>
      <c r="O383" t="str">
        <f t="shared" si="30"/>
        <v>N</v>
      </c>
    </row>
    <row r="384" spans="1:15" x14ac:dyDescent="0.25">
      <c r="A384">
        <v>17</v>
      </c>
      <c r="B384" s="1">
        <v>58353</v>
      </c>
      <c r="C384" t="s">
        <v>239</v>
      </c>
      <c r="D384" t="s">
        <v>5064</v>
      </c>
      <c r="E384">
        <v>7</v>
      </c>
      <c r="F384">
        <v>5076</v>
      </c>
      <c r="G384">
        <f t="shared" si="26"/>
        <v>5076</v>
      </c>
      <c r="H384" t="str">
        <f>_xlfn.XLOOKUP(C384,obszary!A:A,obszary!B:B)</f>
        <v>Amenthes</v>
      </c>
      <c r="I384" t="str">
        <f>_xlfn.XLOOKUP($A384,laziki!B:B,laziki!C:C)</f>
        <v>Viking 8</v>
      </c>
      <c r="J384" t="str">
        <f>_xlfn.XLOOKUP(I384,laziki!C:C,laziki!E:E)</f>
        <v>21.27N, 90.13E</v>
      </c>
      <c r="K384">
        <f>_xlfn.XLOOKUP($A384,laziki!B:B,laziki!D:D)</f>
        <v>2054</v>
      </c>
      <c r="L384">
        <f t="shared" si="27"/>
        <v>2059</v>
      </c>
      <c r="M384" s="4">
        <f t="shared" si="28"/>
        <v>5</v>
      </c>
      <c r="N384" s="4" t="str">
        <f t="shared" si="29"/>
        <v>N</v>
      </c>
      <c r="O384" t="str">
        <f t="shared" si="30"/>
        <v>N</v>
      </c>
    </row>
    <row r="385" spans="1:15" x14ac:dyDescent="0.25">
      <c r="A385">
        <v>27</v>
      </c>
      <c r="B385" s="1">
        <v>58014</v>
      </c>
      <c r="C385" t="s">
        <v>207</v>
      </c>
      <c r="D385" t="s">
        <v>5063</v>
      </c>
      <c r="E385">
        <v>25</v>
      </c>
      <c r="F385">
        <v>56210</v>
      </c>
      <c r="G385">
        <f t="shared" si="26"/>
        <v>56210</v>
      </c>
      <c r="H385" t="str">
        <f>_xlfn.XLOOKUP(C385,obszary!A:A,obszary!B:B)</f>
        <v>Mare Australe</v>
      </c>
      <c r="I385" t="str">
        <f>_xlfn.XLOOKUP($A385,laziki!B:B,laziki!C:C)</f>
        <v>Phobos 6</v>
      </c>
      <c r="J385" t="str">
        <f>_xlfn.XLOOKUP(I385,laziki!C:C,laziki!E:E)</f>
        <v>74.62S, 100.08E</v>
      </c>
      <c r="K385">
        <f>_xlfn.XLOOKUP($A385,laziki!B:B,laziki!D:D)</f>
        <v>2054</v>
      </c>
      <c r="L385">
        <f t="shared" si="27"/>
        <v>2058</v>
      </c>
      <c r="M385" s="4">
        <f t="shared" si="28"/>
        <v>4</v>
      </c>
      <c r="N385" s="4" t="str">
        <f t="shared" si="29"/>
        <v>S</v>
      </c>
      <c r="O385" t="str">
        <f t="shared" si="30"/>
        <v>S</v>
      </c>
    </row>
    <row r="386" spans="1:15" x14ac:dyDescent="0.25">
      <c r="A386">
        <v>77</v>
      </c>
      <c r="B386" s="1">
        <v>64979</v>
      </c>
      <c r="C386" t="s">
        <v>223</v>
      </c>
      <c r="D386" t="s">
        <v>5062</v>
      </c>
      <c r="E386">
        <v>88</v>
      </c>
      <c r="F386">
        <v>9074</v>
      </c>
      <c r="G386">
        <f t="shared" si="26"/>
        <v>9074</v>
      </c>
      <c r="H386" t="str">
        <f>_xlfn.XLOOKUP(C386,obszary!A:A,obszary!B:B)</f>
        <v>Mare Tyrrhenum</v>
      </c>
      <c r="I386" t="str">
        <f>_xlfn.XLOOKUP($A386,laziki!B:B,laziki!C:C)</f>
        <v>Rosetta 27</v>
      </c>
      <c r="J386" t="str">
        <f>_xlfn.XLOOKUP(I386,laziki!C:C,laziki!E:E)</f>
        <v>28.90S, 98.55E</v>
      </c>
      <c r="K386">
        <f>_xlfn.XLOOKUP($A386,laziki!B:B,laziki!D:D)</f>
        <v>2073</v>
      </c>
      <c r="L386">
        <f t="shared" si="27"/>
        <v>2077</v>
      </c>
      <c r="M386" s="4">
        <f t="shared" si="28"/>
        <v>4</v>
      </c>
      <c r="N386" s="4" t="str">
        <f t="shared" si="29"/>
        <v>S</v>
      </c>
      <c r="O386" t="str">
        <f t="shared" si="30"/>
        <v>S</v>
      </c>
    </row>
    <row r="387" spans="1:15" x14ac:dyDescent="0.25">
      <c r="A387">
        <v>5</v>
      </c>
      <c r="B387" s="1">
        <v>57151</v>
      </c>
      <c r="C387" t="s">
        <v>241</v>
      </c>
      <c r="D387" t="s">
        <v>5061</v>
      </c>
      <c r="E387">
        <v>212</v>
      </c>
      <c r="F387">
        <v>5255</v>
      </c>
      <c r="G387">
        <f t="shared" ref="G387:G450" si="31">IF($E387 &lt;= 100,F387,0)</f>
        <v>0</v>
      </c>
      <c r="H387" t="str">
        <f>_xlfn.XLOOKUP(C387,obszary!A:A,obszary!B:B)</f>
        <v>Syrtis Major</v>
      </c>
      <c r="I387" t="str">
        <f>_xlfn.XLOOKUP($A387,laziki!B:B,laziki!C:C)</f>
        <v>Mariner 10</v>
      </c>
      <c r="J387" t="str">
        <f>_xlfn.XLOOKUP(I387,laziki!C:C,laziki!E:E)</f>
        <v>4.88N, 63.43E</v>
      </c>
      <c r="K387">
        <f>_xlfn.XLOOKUP($A387,laziki!B:B,laziki!D:D)</f>
        <v>2051</v>
      </c>
      <c r="L387">
        <f t="shared" ref="L387:L450" si="32">YEAR(B387)</f>
        <v>2056</v>
      </c>
      <c r="M387" s="4">
        <f t="shared" ref="M387:M450" si="33">L387-K387</f>
        <v>5</v>
      </c>
      <c r="N387" s="4" t="str">
        <f t="shared" ref="N387:N450" si="34">IF(NOT(ISERROR(SEARCH("S",D387))),"S","N")</f>
        <v>N</v>
      </c>
      <c r="O387" t="str">
        <f t="shared" si="30"/>
        <v>N</v>
      </c>
    </row>
    <row r="388" spans="1:15" x14ac:dyDescent="0.25">
      <c r="A388">
        <v>5</v>
      </c>
      <c r="B388" s="1">
        <v>56071</v>
      </c>
      <c r="C388" t="s">
        <v>227</v>
      </c>
      <c r="D388" t="s">
        <v>5060</v>
      </c>
      <c r="E388">
        <v>48</v>
      </c>
      <c r="F388">
        <v>2599</v>
      </c>
      <c r="G388">
        <f t="shared" si="31"/>
        <v>2599</v>
      </c>
      <c r="H388" t="str">
        <f>_xlfn.XLOOKUP(C388,obszary!A:A,obszary!B:B)</f>
        <v>Sinus Sabaeus</v>
      </c>
      <c r="I388" t="str">
        <f>_xlfn.XLOOKUP($A388,laziki!B:B,laziki!C:C)</f>
        <v>Mariner 10</v>
      </c>
      <c r="J388" t="str">
        <f>_xlfn.XLOOKUP(I388,laziki!C:C,laziki!E:E)</f>
        <v>4.88N, 63.43E</v>
      </c>
      <c r="K388">
        <f>_xlfn.XLOOKUP($A388,laziki!B:B,laziki!D:D)</f>
        <v>2051</v>
      </c>
      <c r="L388">
        <f t="shared" si="32"/>
        <v>2053</v>
      </c>
      <c r="M388" s="4">
        <f t="shared" si="33"/>
        <v>2</v>
      </c>
      <c r="N388" s="4" t="str">
        <f t="shared" si="34"/>
        <v>S</v>
      </c>
      <c r="O388" t="str">
        <f t="shared" si="30"/>
        <v>N</v>
      </c>
    </row>
    <row r="389" spans="1:15" x14ac:dyDescent="0.25">
      <c r="A389">
        <v>34</v>
      </c>
      <c r="B389" s="1">
        <v>58919</v>
      </c>
      <c r="C389" t="s">
        <v>239</v>
      </c>
      <c r="D389" t="s">
        <v>5059</v>
      </c>
      <c r="E389">
        <v>252</v>
      </c>
      <c r="F389">
        <v>756</v>
      </c>
      <c r="G389">
        <f t="shared" si="31"/>
        <v>0</v>
      </c>
      <c r="H389" t="str">
        <f>_xlfn.XLOOKUP(C389,obszary!A:A,obszary!B:B)</f>
        <v>Amenthes</v>
      </c>
      <c r="I389" t="str">
        <f>_xlfn.XLOOKUP($A389,laziki!B:B,laziki!C:C)</f>
        <v>Deimos 14</v>
      </c>
      <c r="J389" t="str">
        <f>_xlfn.XLOOKUP(I389,laziki!C:C,laziki!E:E)</f>
        <v>24.45N, 112.91E</v>
      </c>
      <c r="K389">
        <f>_xlfn.XLOOKUP($A389,laziki!B:B,laziki!D:D)</f>
        <v>2060</v>
      </c>
      <c r="L389">
        <f t="shared" si="32"/>
        <v>2061</v>
      </c>
      <c r="M389" s="4">
        <f t="shared" si="33"/>
        <v>1</v>
      </c>
      <c r="N389" s="4" t="str">
        <f t="shared" si="34"/>
        <v>N</v>
      </c>
      <c r="O389" t="str">
        <f t="shared" si="30"/>
        <v>N</v>
      </c>
    </row>
    <row r="390" spans="1:15" x14ac:dyDescent="0.25">
      <c r="A390">
        <v>78</v>
      </c>
      <c r="B390" s="1">
        <v>63910</v>
      </c>
      <c r="C390" t="s">
        <v>251</v>
      </c>
      <c r="D390" t="s">
        <v>5058</v>
      </c>
      <c r="E390">
        <v>82</v>
      </c>
      <c r="F390">
        <v>756</v>
      </c>
      <c r="G390">
        <f t="shared" si="31"/>
        <v>756</v>
      </c>
      <c r="H390" t="str">
        <f>_xlfn.XLOOKUP(C390,obszary!A:A,obszary!B:B)</f>
        <v>Amazonis</v>
      </c>
      <c r="I390" t="str">
        <f>_xlfn.XLOOKUP($A390,laziki!B:B,laziki!C:C)</f>
        <v>Rosetta 28</v>
      </c>
      <c r="J390" t="str">
        <f>_xlfn.XLOOKUP(I390,laziki!C:C,laziki!E:E)</f>
        <v>2.95N, 160.52W</v>
      </c>
      <c r="K390">
        <f>_xlfn.XLOOKUP($A390,laziki!B:B,laziki!D:D)</f>
        <v>2073</v>
      </c>
      <c r="L390">
        <f t="shared" si="32"/>
        <v>2074</v>
      </c>
      <c r="M390" s="4">
        <f t="shared" si="33"/>
        <v>1</v>
      </c>
      <c r="N390" s="4" t="str">
        <f t="shared" si="34"/>
        <v>N</v>
      </c>
      <c r="O390" t="str">
        <f t="shared" ref="O390:O453" si="35">IF(NOT(ISERROR(SEARCH("S",J390))),"S","N")</f>
        <v>N</v>
      </c>
    </row>
    <row r="391" spans="1:15" x14ac:dyDescent="0.25">
      <c r="A391">
        <v>47</v>
      </c>
      <c r="B391" s="1">
        <v>64150</v>
      </c>
      <c r="C391" t="s">
        <v>243</v>
      </c>
      <c r="D391" t="s">
        <v>5057</v>
      </c>
      <c r="E391">
        <v>204</v>
      </c>
      <c r="F391">
        <v>629</v>
      </c>
      <c r="G391">
        <f t="shared" si="31"/>
        <v>0</v>
      </c>
      <c r="H391" t="str">
        <f>_xlfn.XLOOKUP(C391,obszary!A:A,obszary!B:B)</f>
        <v>Arabia</v>
      </c>
      <c r="I391" t="str">
        <f>_xlfn.XLOOKUP($A391,laziki!B:B,laziki!C:C)</f>
        <v>Spirit 14</v>
      </c>
      <c r="J391" t="str">
        <f>_xlfn.XLOOKUP(I391,laziki!C:C,laziki!E:E)</f>
        <v>27.30N, 17.48W</v>
      </c>
      <c r="K391">
        <f>_xlfn.XLOOKUP($A391,laziki!B:B,laziki!D:D)</f>
        <v>2065</v>
      </c>
      <c r="L391">
        <f t="shared" si="32"/>
        <v>2075</v>
      </c>
      <c r="M391" s="4">
        <f t="shared" si="33"/>
        <v>10</v>
      </c>
      <c r="N391" s="4" t="str">
        <f t="shared" si="34"/>
        <v>N</v>
      </c>
      <c r="O391" t="str">
        <f t="shared" si="35"/>
        <v>N</v>
      </c>
    </row>
    <row r="392" spans="1:15" x14ac:dyDescent="0.25">
      <c r="A392">
        <v>72</v>
      </c>
      <c r="B392" s="1">
        <v>64103</v>
      </c>
      <c r="C392" t="s">
        <v>219</v>
      </c>
      <c r="D392" t="s">
        <v>5056</v>
      </c>
      <c r="E392">
        <v>447</v>
      </c>
      <c r="F392">
        <v>12178</v>
      </c>
      <c r="G392">
        <f t="shared" si="31"/>
        <v>0</v>
      </c>
      <c r="H392" t="str">
        <f>_xlfn.XLOOKUP(C392,obszary!A:A,obszary!B:B)</f>
        <v>Phaethontis</v>
      </c>
      <c r="I392" t="str">
        <f>_xlfn.XLOOKUP($A392,laziki!B:B,laziki!C:C)</f>
        <v>Rosetta 16</v>
      </c>
      <c r="J392" t="str">
        <f>_xlfn.XLOOKUP(I392,laziki!C:C,laziki!E:E)</f>
        <v>29.49S, 118.42W</v>
      </c>
      <c r="K392">
        <f>_xlfn.XLOOKUP($A392,laziki!B:B,laziki!D:D)</f>
        <v>2071</v>
      </c>
      <c r="L392">
        <f t="shared" si="32"/>
        <v>2075</v>
      </c>
      <c r="M392" s="4">
        <f t="shared" si="33"/>
        <v>4</v>
      </c>
      <c r="N392" s="4" t="str">
        <f t="shared" si="34"/>
        <v>S</v>
      </c>
      <c r="O392" t="str">
        <f t="shared" si="35"/>
        <v>S</v>
      </c>
    </row>
    <row r="393" spans="1:15" x14ac:dyDescent="0.25">
      <c r="A393">
        <v>42</v>
      </c>
      <c r="B393" s="1">
        <v>62118</v>
      </c>
      <c r="C393" t="s">
        <v>253</v>
      </c>
      <c r="D393" t="s">
        <v>5055</v>
      </c>
      <c r="E393">
        <v>54</v>
      </c>
      <c r="F393">
        <v>3167</v>
      </c>
      <c r="G393">
        <f t="shared" si="31"/>
        <v>3167</v>
      </c>
      <c r="H393" t="str">
        <f>_xlfn.XLOOKUP(C393,obszary!A:A,obszary!B:B)</f>
        <v>Cebrenia</v>
      </c>
      <c r="I393" t="str">
        <f>_xlfn.XLOOKUP($A393,laziki!B:B,laziki!C:C)</f>
        <v>Spirit 6</v>
      </c>
      <c r="J393" t="str">
        <f>_xlfn.XLOOKUP(I393,laziki!C:C,laziki!E:E)</f>
        <v>27.80N, 160.30E</v>
      </c>
      <c r="K393">
        <f>_xlfn.XLOOKUP($A393,laziki!B:B,laziki!D:D)</f>
        <v>2063</v>
      </c>
      <c r="L393">
        <f t="shared" si="32"/>
        <v>2070</v>
      </c>
      <c r="M393" s="4">
        <f t="shared" si="33"/>
        <v>7</v>
      </c>
      <c r="N393" s="4" t="str">
        <f t="shared" si="34"/>
        <v>N</v>
      </c>
      <c r="O393" t="str">
        <f t="shared" si="35"/>
        <v>N</v>
      </c>
    </row>
    <row r="394" spans="1:15" x14ac:dyDescent="0.25">
      <c r="A394">
        <v>47</v>
      </c>
      <c r="B394" s="1">
        <v>63209</v>
      </c>
      <c r="C394" t="s">
        <v>245</v>
      </c>
      <c r="D394" t="s">
        <v>5054</v>
      </c>
      <c r="E394">
        <v>117</v>
      </c>
      <c r="F394">
        <v>1138</v>
      </c>
      <c r="G394">
        <f t="shared" si="31"/>
        <v>0</v>
      </c>
      <c r="H394" t="str">
        <f>_xlfn.XLOOKUP(C394,obszary!A:A,obszary!B:B)</f>
        <v>Oxia Palus</v>
      </c>
      <c r="I394" t="str">
        <f>_xlfn.XLOOKUP($A394,laziki!B:B,laziki!C:C)</f>
        <v>Spirit 14</v>
      </c>
      <c r="J394" t="str">
        <f>_xlfn.XLOOKUP(I394,laziki!C:C,laziki!E:E)</f>
        <v>27.30N, 17.48W</v>
      </c>
      <c r="K394">
        <f>_xlfn.XLOOKUP($A394,laziki!B:B,laziki!D:D)</f>
        <v>2065</v>
      </c>
      <c r="L394">
        <f t="shared" si="32"/>
        <v>2073</v>
      </c>
      <c r="M394" s="4">
        <f t="shared" si="33"/>
        <v>8</v>
      </c>
      <c r="N394" s="4" t="str">
        <f t="shared" si="34"/>
        <v>N</v>
      </c>
      <c r="O394" t="str">
        <f t="shared" si="35"/>
        <v>N</v>
      </c>
    </row>
    <row r="395" spans="1:15" x14ac:dyDescent="0.25">
      <c r="A395">
        <v>58</v>
      </c>
      <c r="B395" s="1">
        <v>62035</v>
      </c>
      <c r="C395" t="s">
        <v>207</v>
      </c>
      <c r="D395" t="s">
        <v>5053</v>
      </c>
      <c r="E395">
        <v>447</v>
      </c>
      <c r="F395">
        <v>29243</v>
      </c>
      <c r="G395">
        <f t="shared" si="31"/>
        <v>0</v>
      </c>
      <c r="H395" t="str">
        <f>_xlfn.XLOOKUP(C395,obszary!A:A,obszary!B:B)</f>
        <v>Mare Australe</v>
      </c>
      <c r="I395" t="str">
        <f>_xlfn.XLOOKUP($A395,laziki!B:B,laziki!C:C)</f>
        <v>Opportunity 15</v>
      </c>
      <c r="J395" t="str">
        <f>_xlfn.XLOOKUP(I395,laziki!C:C,laziki!E:E)</f>
        <v>56.96S, 5.44W</v>
      </c>
      <c r="K395">
        <f>_xlfn.XLOOKUP($A395,laziki!B:B,laziki!D:D)</f>
        <v>2068</v>
      </c>
      <c r="L395">
        <f t="shared" si="32"/>
        <v>2069</v>
      </c>
      <c r="M395" s="4">
        <f t="shared" si="33"/>
        <v>1</v>
      </c>
      <c r="N395" s="4" t="str">
        <f t="shared" si="34"/>
        <v>S</v>
      </c>
      <c r="O395" t="str">
        <f t="shared" si="35"/>
        <v>S</v>
      </c>
    </row>
    <row r="396" spans="1:15" x14ac:dyDescent="0.25">
      <c r="A396">
        <v>53</v>
      </c>
      <c r="B396" s="1">
        <v>61051</v>
      </c>
      <c r="C396" t="s">
        <v>219</v>
      </c>
      <c r="D396" t="s">
        <v>5052</v>
      </c>
      <c r="E396">
        <v>524</v>
      </c>
      <c r="F396">
        <v>4076</v>
      </c>
      <c r="G396">
        <f t="shared" si="31"/>
        <v>0</v>
      </c>
      <c r="H396" t="str">
        <f>_xlfn.XLOOKUP(C396,obszary!A:A,obszary!B:B)</f>
        <v>Phaethontis</v>
      </c>
      <c r="I396" t="str">
        <f>_xlfn.XLOOKUP($A396,laziki!B:B,laziki!C:C)</f>
        <v>Opportunity 5</v>
      </c>
      <c r="J396" t="str">
        <f>_xlfn.XLOOKUP(I396,laziki!C:C,laziki!E:E)</f>
        <v>70.62S, 159.12W</v>
      </c>
      <c r="K396">
        <f>_xlfn.XLOOKUP($A396,laziki!B:B,laziki!D:D)</f>
        <v>2065</v>
      </c>
      <c r="L396">
        <f t="shared" si="32"/>
        <v>2067</v>
      </c>
      <c r="M396" s="4">
        <f t="shared" si="33"/>
        <v>2</v>
      </c>
      <c r="N396" s="4" t="str">
        <f t="shared" si="34"/>
        <v>S</v>
      </c>
      <c r="O396" t="str">
        <f t="shared" si="35"/>
        <v>S</v>
      </c>
    </row>
    <row r="397" spans="1:15" x14ac:dyDescent="0.25">
      <c r="A397">
        <v>2</v>
      </c>
      <c r="B397" s="1">
        <v>57118</v>
      </c>
      <c r="C397" t="s">
        <v>239</v>
      </c>
      <c r="D397" t="s">
        <v>5051</v>
      </c>
      <c r="E397">
        <v>20</v>
      </c>
      <c r="F397">
        <v>1526</v>
      </c>
      <c r="G397">
        <f t="shared" si="31"/>
        <v>1526</v>
      </c>
      <c r="H397" t="str">
        <f>_xlfn.XLOOKUP(C397,obszary!A:A,obszary!B:B)</f>
        <v>Amenthes</v>
      </c>
      <c r="I397" t="str">
        <f>_xlfn.XLOOKUP($A397,laziki!B:B,laziki!C:C)</f>
        <v>Mariner 6</v>
      </c>
      <c r="J397" t="str">
        <f>_xlfn.XLOOKUP(I397,laziki!C:C,laziki!E:E)</f>
        <v>11.90N, 119.49E</v>
      </c>
      <c r="K397">
        <f>_xlfn.XLOOKUP($A397,laziki!B:B,laziki!D:D)</f>
        <v>2050</v>
      </c>
      <c r="L397">
        <f t="shared" si="32"/>
        <v>2056</v>
      </c>
      <c r="M397" s="4">
        <f t="shared" si="33"/>
        <v>6</v>
      </c>
      <c r="N397" s="4" t="str">
        <f t="shared" si="34"/>
        <v>N</v>
      </c>
      <c r="O397" t="str">
        <f t="shared" si="35"/>
        <v>N</v>
      </c>
    </row>
    <row r="398" spans="1:15" x14ac:dyDescent="0.25">
      <c r="A398">
        <v>67</v>
      </c>
      <c r="B398" s="1">
        <v>62216</v>
      </c>
      <c r="C398" t="s">
        <v>231</v>
      </c>
      <c r="D398" t="s">
        <v>5050</v>
      </c>
      <c r="E398">
        <v>221</v>
      </c>
      <c r="F398">
        <v>6205</v>
      </c>
      <c r="G398">
        <f t="shared" si="31"/>
        <v>0</v>
      </c>
      <c r="H398" t="str">
        <f>_xlfn.XLOOKUP(C398,obszary!A:A,obszary!B:B)</f>
        <v>Coprates</v>
      </c>
      <c r="I398" t="str">
        <f>_xlfn.XLOOKUP($A398,laziki!B:B,laziki!C:C)</f>
        <v>Rosetta 10</v>
      </c>
      <c r="J398" t="str">
        <f>_xlfn.XLOOKUP(I398,laziki!C:C,laziki!E:E)</f>
        <v>29.82S, 66.01W</v>
      </c>
      <c r="K398">
        <f>_xlfn.XLOOKUP($A398,laziki!B:B,laziki!D:D)</f>
        <v>2068</v>
      </c>
      <c r="L398">
        <f t="shared" si="32"/>
        <v>2070</v>
      </c>
      <c r="M398" s="4">
        <f t="shared" si="33"/>
        <v>2</v>
      </c>
      <c r="N398" s="4" t="str">
        <f t="shared" si="34"/>
        <v>S</v>
      </c>
      <c r="O398" t="str">
        <f t="shared" si="35"/>
        <v>S</v>
      </c>
    </row>
    <row r="399" spans="1:15" x14ac:dyDescent="0.25">
      <c r="A399">
        <v>41</v>
      </c>
      <c r="B399" s="1">
        <v>61485</v>
      </c>
      <c r="C399" t="s">
        <v>265</v>
      </c>
      <c r="D399" t="s">
        <v>5049</v>
      </c>
      <c r="E399">
        <v>96</v>
      </c>
      <c r="F399">
        <v>11771</v>
      </c>
      <c r="G399">
        <f t="shared" si="31"/>
        <v>11771</v>
      </c>
      <c r="H399" t="str">
        <f>_xlfn.XLOOKUP(C399,obszary!A:A,obszary!B:B)</f>
        <v>Mare Boreum</v>
      </c>
      <c r="I399" t="str">
        <f>_xlfn.XLOOKUP($A399,laziki!B:B,laziki!C:C)</f>
        <v>Spirit 5</v>
      </c>
      <c r="J399" t="str">
        <f>_xlfn.XLOOKUP(I399,laziki!C:C,laziki!E:E)</f>
        <v>66.19N, 33.82E</v>
      </c>
      <c r="K399">
        <f>_xlfn.XLOOKUP($A399,laziki!B:B,laziki!D:D)</f>
        <v>2063</v>
      </c>
      <c r="L399">
        <f t="shared" si="32"/>
        <v>2068</v>
      </c>
      <c r="M399" s="4">
        <f t="shared" si="33"/>
        <v>5</v>
      </c>
      <c r="N399" s="4" t="str">
        <f t="shared" si="34"/>
        <v>N</v>
      </c>
      <c r="O399" t="str">
        <f t="shared" si="35"/>
        <v>N</v>
      </c>
    </row>
    <row r="400" spans="1:15" x14ac:dyDescent="0.25">
      <c r="A400">
        <v>98</v>
      </c>
      <c r="B400" s="1">
        <v>62891</v>
      </c>
      <c r="C400" t="s">
        <v>211</v>
      </c>
      <c r="D400" t="s">
        <v>5048</v>
      </c>
      <c r="E400">
        <v>90</v>
      </c>
      <c r="F400">
        <v>15109</v>
      </c>
      <c r="G400">
        <f t="shared" si="31"/>
        <v>15109</v>
      </c>
      <c r="H400" t="str">
        <f>_xlfn.XLOOKUP(C400,obszary!A:A,obszary!B:B)</f>
        <v>Hellas</v>
      </c>
      <c r="I400" t="str">
        <f>_xlfn.XLOOKUP($A400,laziki!B:B,laziki!C:C)</f>
        <v>Perseverance 5</v>
      </c>
      <c r="J400" t="str">
        <f>_xlfn.XLOOKUP(I400,laziki!C:C,laziki!E:E)</f>
        <v>48.97S, 86.32E</v>
      </c>
      <c r="K400">
        <f>_xlfn.XLOOKUP($A400,laziki!B:B,laziki!D:D)</f>
        <v>2070</v>
      </c>
      <c r="L400">
        <f t="shared" si="32"/>
        <v>2072</v>
      </c>
      <c r="M400" s="4">
        <f t="shared" si="33"/>
        <v>2</v>
      </c>
      <c r="N400" s="4" t="str">
        <f t="shared" si="34"/>
        <v>S</v>
      </c>
      <c r="O400" t="str">
        <f t="shared" si="35"/>
        <v>S</v>
      </c>
    </row>
    <row r="401" spans="1:15" x14ac:dyDescent="0.25">
      <c r="A401">
        <v>35</v>
      </c>
      <c r="B401" s="1">
        <v>59528</v>
      </c>
      <c r="C401" t="s">
        <v>231</v>
      </c>
      <c r="D401" t="s">
        <v>5047</v>
      </c>
      <c r="E401">
        <v>34</v>
      </c>
      <c r="F401">
        <v>9074</v>
      </c>
      <c r="G401">
        <f t="shared" si="31"/>
        <v>9074</v>
      </c>
      <c r="H401" t="str">
        <f>_xlfn.XLOOKUP(C401,obszary!A:A,obszary!B:B)</f>
        <v>Coprates</v>
      </c>
      <c r="I401" t="str">
        <f>_xlfn.XLOOKUP($A401,laziki!B:B,laziki!C:C)</f>
        <v>Pathfinder 2</v>
      </c>
      <c r="J401" t="str">
        <f>_xlfn.XLOOKUP(I401,laziki!C:C,laziki!E:E)</f>
        <v>16.90S, 101.43W</v>
      </c>
      <c r="K401">
        <f>_xlfn.XLOOKUP($A401,laziki!B:B,laziki!D:D)</f>
        <v>2060</v>
      </c>
      <c r="L401">
        <f t="shared" si="32"/>
        <v>2062</v>
      </c>
      <c r="M401" s="4">
        <f t="shared" si="33"/>
        <v>2</v>
      </c>
      <c r="N401" s="4" t="str">
        <f t="shared" si="34"/>
        <v>S</v>
      </c>
      <c r="O401" t="str">
        <f t="shared" si="35"/>
        <v>S</v>
      </c>
    </row>
    <row r="402" spans="1:15" x14ac:dyDescent="0.25">
      <c r="A402">
        <v>100</v>
      </c>
      <c r="B402" s="1">
        <v>63392</v>
      </c>
      <c r="C402" t="s">
        <v>219</v>
      </c>
      <c r="D402" t="s">
        <v>5046</v>
      </c>
      <c r="E402">
        <v>325</v>
      </c>
      <c r="F402">
        <v>2054</v>
      </c>
      <c r="G402">
        <f t="shared" si="31"/>
        <v>0</v>
      </c>
      <c r="H402" t="str">
        <f>_xlfn.XLOOKUP(C402,obszary!A:A,obszary!B:B)</f>
        <v>Phaethontis</v>
      </c>
      <c r="I402" t="str">
        <f>_xlfn.XLOOKUP($A402,laziki!B:B,laziki!C:C)</f>
        <v>Perseverance 7</v>
      </c>
      <c r="J402" t="str">
        <f>_xlfn.XLOOKUP(I402,laziki!C:C,laziki!E:E)</f>
        <v>61.39S, 157.42W</v>
      </c>
      <c r="K402">
        <f>_xlfn.XLOOKUP($A402,laziki!B:B,laziki!D:D)</f>
        <v>2070</v>
      </c>
      <c r="L402">
        <f t="shared" si="32"/>
        <v>2073</v>
      </c>
      <c r="M402" s="4">
        <f t="shared" si="33"/>
        <v>3</v>
      </c>
      <c r="N402" s="4" t="str">
        <f t="shared" si="34"/>
        <v>S</v>
      </c>
      <c r="O402" t="str">
        <f t="shared" si="35"/>
        <v>S</v>
      </c>
    </row>
    <row r="403" spans="1:15" x14ac:dyDescent="0.25">
      <c r="A403">
        <v>47</v>
      </c>
      <c r="B403" s="1">
        <v>64263</v>
      </c>
      <c r="C403" t="s">
        <v>245</v>
      </c>
      <c r="D403" t="s">
        <v>5045</v>
      </c>
      <c r="E403">
        <v>67</v>
      </c>
      <c r="F403">
        <v>8255</v>
      </c>
      <c r="G403">
        <f t="shared" si="31"/>
        <v>8255</v>
      </c>
      <c r="H403" t="str">
        <f>_xlfn.XLOOKUP(C403,obszary!A:A,obszary!B:B)</f>
        <v>Oxia Palus</v>
      </c>
      <c r="I403" t="str">
        <f>_xlfn.XLOOKUP($A403,laziki!B:B,laziki!C:C)</f>
        <v>Spirit 14</v>
      </c>
      <c r="J403" t="str">
        <f>_xlfn.XLOOKUP(I403,laziki!C:C,laziki!E:E)</f>
        <v>27.30N, 17.48W</v>
      </c>
      <c r="K403">
        <f>_xlfn.XLOOKUP($A403,laziki!B:B,laziki!D:D)</f>
        <v>2065</v>
      </c>
      <c r="L403">
        <f t="shared" si="32"/>
        <v>2075</v>
      </c>
      <c r="M403" s="4">
        <f t="shared" si="33"/>
        <v>10</v>
      </c>
      <c r="N403" s="4" t="str">
        <f t="shared" si="34"/>
        <v>N</v>
      </c>
      <c r="O403" t="str">
        <f t="shared" si="35"/>
        <v>N</v>
      </c>
    </row>
    <row r="404" spans="1:15" x14ac:dyDescent="0.25">
      <c r="A404">
        <v>97</v>
      </c>
      <c r="B404" s="1">
        <v>62241</v>
      </c>
      <c r="C404" t="s">
        <v>259</v>
      </c>
      <c r="D404" t="s">
        <v>5044</v>
      </c>
      <c r="E404">
        <v>188</v>
      </c>
      <c r="F404">
        <v>13054</v>
      </c>
      <c r="G404">
        <f t="shared" si="31"/>
        <v>0</v>
      </c>
      <c r="H404" t="str">
        <f>_xlfn.XLOOKUP(C404,obszary!A:A,obszary!B:B)</f>
        <v>Mare Acidalium</v>
      </c>
      <c r="I404" t="str">
        <f>_xlfn.XLOOKUP($A404,laziki!B:B,laziki!C:C)</f>
        <v>Perseverance 4</v>
      </c>
      <c r="J404" t="str">
        <f>_xlfn.XLOOKUP(I404,laziki!C:C,laziki!E:E)</f>
        <v>80.24N, 27.18W</v>
      </c>
      <c r="K404">
        <f>_xlfn.XLOOKUP($A404,laziki!B:B,laziki!D:D)</f>
        <v>2069</v>
      </c>
      <c r="L404">
        <f t="shared" si="32"/>
        <v>2070</v>
      </c>
      <c r="M404" s="4">
        <f t="shared" si="33"/>
        <v>1</v>
      </c>
      <c r="N404" s="4" t="str">
        <f t="shared" si="34"/>
        <v>N</v>
      </c>
      <c r="O404" t="str">
        <f t="shared" si="35"/>
        <v>N</v>
      </c>
    </row>
    <row r="405" spans="1:15" x14ac:dyDescent="0.25">
      <c r="A405">
        <v>91</v>
      </c>
      <c r="B405" s="1">
        <v>63880</v>
      </c>
      <c r="C405" t="s">
        <v>265</v>
      </c>
      <c r="D405" t="s">
        <v>5043</v>
      </c>
      <c r="E405">
        <v>48</v>
      </c>
      <c r="F405">
        <v>3022</v>
      </c>
      <c r="G405">
        <f t="shared" si="31"/>
        <v>3022</v>
      </c>
      <c r="H405" t="str">
        <f>_xlfn.XLOOKUP(C405,obszary!A:A,obszary!B:B)</f>
        <v>Mare Boreum</v>
      </c>
      <c r="I405" t="str">
        <f>_xlfn.XLOOKUP($A405,laziki!B:B,laziki!C:C)</f>
        <v>Phoenix 27</v>
      </c>
      <c r="J405" t="str">
        <f>_xlfn.XLOOKUP(I405,laziki!C:C,laziki!E:E)</f>
        <v>75.27N, 138.32W</v>
      </c>
      <c r="K405">
        <f>_xlfn.XLOOKUP($A405,laziki!B:B,laziki!D:D)</f>
        <v>2073</v>
      </c>
      <c r="L405">
        <f t="shared" si="32"/>
        <v>2074</v>
      </c>
      <c r="M405" s="4">
        <f t="shared" si="33"/>
        <v>1</v>
      </c>
      <c r="N405" s="4" t="str">
        <f t="shared" si="34"/>
        <v>N</v>
      </c>
      <c r="O405" t="str">
        <f t="shared" si="35"/>
        <v>N</v>
      </c>
    </row>
    <row r="406" spans="1:15" x14ac:dyDescent="0.25">
      <c r="A406">
        <v>82</v>
      </c>
      <c r="B406" s="1">
        <v>62431</v>
      </c>
      <c r="C406" t="s">
        <v>221</v>
      </c>
      <c r="D406" t="s">
        <v>5042</v>
      </c>
      <c r="E406">
        <v>29</v>
      </c>
      <c r="F406">
        <v>3167</v>
      </c>
      <c r="G406">
        <f t="shared" si="31"/>
        <v>3167</v>
      </c>
      <c r="H406" t="str">
        <f>_xlfn.XLOOKUP(C406,obszary!A:A,obszary!B:B)</f>
        <v>Aeolis</v>
      </c>
      <c r="I406" t="str">
        <f>_xlfn.XLOOKUP($A406,laziki!B:B,laziki!C:C)</f>
        <v>Phoenix 7</v>
      </c>
      <c r="J406" t="str">
        <f>_xlfn.XLOOKUP(I406,laziki!C:C,laziki!E:E)</f>
        <v>42.36S, 157.15E</v>
      </c>
      <c r="K406">
        <f>_xlfn.XLOOKUP($A406,laziki!B:B,laziki!D:D)</f>
        <v>2068</v>
      </c>
      <c r="L406">
        <f t="shared" si="32"/>
        <v>2070</v>
      </c>
      <c r="M406" s="4">
        <f t="shared" si="33"/>
        <v>2</v>
      </c>
      <c r="N406" s="4" t="str">
        <f t="shared" si="34"/>
        <v>S</v>
      </c>
      <c r="O406" t="str">
        <f t="shared" si="35"/>
        <v>S</v>
      </c>
    </row>
    <row r="407" spans="1:15" x14ac:dyDescent="0.25">
      <c r="A407">
        <v>18</v>
      </c>
      <c r="B407" s="1">
        <v>57473</v>
      </c>
      <c r="C407" t="s">
        <v>219</v>
      </c>
      <c r="D407" t="s">
        <v>5041</v>
      </c>
      <c r="E407">
        <v>344</v>
      </c>
      <c r="F407">
        <v>24621</v>
      </c>
      <c r="G407">
        <f t="shared" si="31"/>
        <v>0</v>
      </c>
      <c r="H407" t="str">
        <f>_xlfn.XLOOKUP(C407,obszary!A:A,obszary!B:B)</f>
        <v>Phaethontis</v>
      </c>
      <c r="I407" t="str">
        <f>_xlfn.XLOOKUP($A407,laziki!B:B,laziki!C:C)</f>
        <v>Viking 10</v>
      </c>
      <c r="J407" t="str">
        <f>_xlfn.XLOOKUP(I407,laziki!C:C,laziki!E:E)</f>
        <v>25.21S, 169.35E</v>
      </c>
      <c r="K407">
        <f>_xlfn.XLOOKUP($A407,laziki!B:B,laziki!D:D)</f>
        <v>2055</v>
      </c>
      <c r="L407">
        <f t="shared" si="32"/>
        <v>2057</v>
      </c>
      <c r="M407" s="4">
        <f t="shared" si="33"/>
        <v>2</v>
      </c>
      <c r="N407" s="4" t="str">
        <f t="shared" si="34"/>
        <v>S</v>
      </c>
      <c r="O407" t="str">
        <f t="shared" si="35"/>
        <v>S</v>
      </c>
    </row>
    <row r="408" spans="1:15" x14ac:dyDescent="0.25">
      <c r="A408">
        <v>76</v>
      </c>
      <c r="B408" s="1">
        <v>64643</v>
      </c>
      <c r="C408" t="s">
        <v>253</v>
      </c>
      <c r="D408" t="s">
        <v>5040</v>
      </c>
      <c r="E408">
        <v>241</v>
      </c>
      <c r="F408">
        <v>1396</v>
      </c>
      <c r="G408">
        <f t="shared" si="31"/>
        <v>0</v>
      </c>
      <c r="H408" t="str">
        <f>_xlfn.XLOOKUP(C408,obszary!A:A,obszary!B:B)</f>
        <v>Cebrenia</v>
      </c>
      <c r="I408" t="str">
        <f>_xlfn.XLOOKUP($A408,laziki!B:B,laziki!C:C)</f>
        <v>Rosetta 25</v>
      </c>
      <c r="J408" t="str">
        <f>_xlfn.XLOOKUP(I408,laziki!C:C,laziki!E:E)</f>
        <v>47.84N, 169.44E</v>
      </c>
      <c r="K408">
        <f>_xlfn.XLOOKUP($A408,laziki!B:B,laziki!D:D)</f>
        <v>2072</v>
      </c>
      <c r="L408">
        <f t="shared" si="32"/>
        <v>2076</v>
      </c>
      <c r="M408" s="4">
        <f t="shared" si="33"/>
        <v>4</v>
      </c>
      <c r="N408" s="4" t="str">
        <f t="shared" si="34"/>
        <v>N</v>
      </c>
      <c r="O408" t="str">
        <f t="shared" si="35"/>
        <v>N</v>
      </c>
    </row>
    <row r="409" spans="1:15" x14ac:dyDescent="0.25">
      <c r="A409">
        <v>5</v>
      </c>
      <c r="B409" s="1">
        <v>56759</v>
      </c>
      <c r="C409" t="s">
        <v>225</v>
      </c>
      <c r="D409" t="s">
        <v>5039</v>
      </c>
      <c r="E409">
        <v>45</v>
      </c>
      <c r="F409">
        <v>1267</v>
      </c>
      <c r="G409">
        <f t="shared" si="31"/>
        <v>1267</v>
      </c>
      <c r="H409" t="str">
        <f>_xlfn.XLOOKUP(C409,obszary!A:A,obszary!B:B)</f>
        <v>Iapygia</v>
      </c>
      <c r="I409" t="str">
        <f>_xlfn.XLOOKUP($A409,laziki!B:B,laziki!C:C)</f>
        <v>Mariner 10</v>
      </c>
      <c r="J409" t="str">
        <f>_xlfn.XLOOKUP(I409,laziki!C:C,laziki!E:E)</f>
        <v>4.88N, 63.43E</v>
      </c>
      <c r="K409">
        <f>_xlfn.XLOOKUP($A409,laziki!B:B,laziki!D:D)</f>
        <v>2051</v>
      </c>
      <c r="L409">
        <f t="shared" si="32"/>
        <v>2055</v>
      </c>
      <c r="M409" s="4">
        <f t="shared" si="33"/>
        <v>4</v>
      </c>
      <c r="N409" s="4" t="str">
        <f t="shared" si="34"/>
        <v>S</v>
      </c>
      <c r="O409" t="str">
        <f t="shared" si="35"/>
        <v>N</v>
      </c>
    </row>
    <row r="410" spans="1:15" x14ac:dyDescent="0.25">
      <c r="A410">
        <v>41</v>
      </c>
      <c r="B410" s="1">
        <v>62470</v>
      </c>
      <c r="C410" t="s">
        <v>257</v>
      </c>
      <c r="D410" t="s">
        <v>5038</v>
      </c>
      <c r="E410">
        <v>29</v>
      </c>
      <c r="F410">
        <v>3612</v>
      </c>
      <c r="G410">
        <f t="shared" si="31"/>
        <v>3612</v>
      </c>
      <c r="H410" t="str">
        <f>_xlfn.XLOOKUP(C410,obszary!A:A,obszary!B:B)</f>
        <v>Ismenius Lacus</v>
      </c>
      <c r="I410" t="str">
        <f>_xlfn.XLOOKUP($A410,laziki!B:B,laziki!C:C)</f>
        <v>Spirit 5</v>
      </c>
      <c r="J410" t="str">
        <f>_xlfn.XLOOKUP(I410,laziki!C:C,laziki!E:E)</f>
        <v>66.19N, 33.82E</v>
      </c>
      <c r="K410">
        <f>_xlfn.XLOOKUP($A410,laziki!B:B,laziki!D:D)</f>
        <v>2063</v>
      </c>
      <c r="L410">
        <f t="shared" si="32"/>
        <v>2071</v>
      </c>
      <c r="M410" s="4">
        <f t="shared" si="33"/>
        <v>8</v>
      </c>
      <c r="N410" s="4" t="str">
        <f t="shared" si="34"/>
        <v>N</v>
      </c>
      <c r="O410" t="str">
        <f t="shared" si="35"/>
        <v>N</v>
      </c>
    </row>
    <row r="411" spans="1:15" x14ac:dyDescent="0.25">
      <c r="A411">
        <v>5</v>
      </c>
      <c r="B411" s="1">
        <v>57416</v>
      </c>
      <c r="C411" t="s">
        <v>241</v>
      </c>
      <c r="D411" t="s">
        <v>5037</v>
      </c>
      <c r="E411">
        <v>128</v>
      </c>
      <c r="F411">
        <v>4076</v>
      </c>
      <c r="G411">
        <f t="shared" si="31"/>
        <v>0</v>
      </c>
      <c r="H411" t="str">
        <f>_xlfn.XLOOKUP(C411,obszary!A:A,obszary!B:B)</f>
        <v>Syrtis Major</v>
      </c>
      <c r="I411" t="str">
        <f>_xlfn.XLOOKUP($A411,laziki!B:B,laziki!C:C)</f>
        <v>Mariner 10</v>
      </c>
      <c r="J411" t="str">
        <f>_xlfn.XLOOKUP(I411,laziki!C:C,laziki!E:E)</f>
        <v>4.88N, 63.43E</v>
      </c>
      <c r="K411">
        <f>_xlfn.XLOOKUP($A411,laziki!B:B,laziki!D:D)</f>
        <v>2051</v>
      </c>
      <c r="L411">
        <f t="shared" si="32"/>
        <v>2057</v>
      </c>
      <c r="M411" s="4">
        <f t="shared" si="33"/>
        <v>6</v>
      </c>
      <c r="N411" s="4" t="str">
        <f t="shared" si="34"/>
        <v>N</v>
      </c>
      <c r="O411" t="str">
        <f t="shared" si="35"/>
        <v>N</v>
      </c>
    </row>
    <row r="412" spans="1:15" x14ac:dyDescent="0.25">
      <c r="A412">
        <v>79</v>
      </c>
      <c r="B412" s="1">
        <v>63878</v>
      </c>
      <c r="C412" t="s">
        <v>255</v>
      </c>
      <c r="D412" t="s">
        <v>5036</v>
      </c>
      <c r="E412">
        <v>137</v>
      </c>
      <c r="F412">
        <v>629</v>
      </c>
      <c r="G412">
        <f t="shared" si="31"/>
        <v>0</v>
      </c>
      <c r="H412" t="str">
        <f>_xlfn.XLOOKUP(C412,obszary!A:A,obszary!B:B)</f>
        <v>Casius</v>
      </c>
      <c r="I412" t="str">
        <f>_xlfn.XLOOKUP($A412,laziki!B:B,laziki!C:C)</f>
        <v>Rosetta 29</v>
      </c>
      <c r="J412" t="str">
        <f>_xlfn.XLOOKUP(I412,laziki!C:C,laziki!E:E)</f>
        <v>18.24N, 120.68E</v>
      </c>
      <c r="K412">
        <f>_xlfn.XLOOKUP($A412,laziki!B:B,laziki!D:D)</f>
        <v>2073</v>
      </c>
      <c r="L412">
        <f t="shared" si="32"/>
        <v>2074</v>
      </c>
      <c r="M412" s="4">
        <f t="shared" si="33"/>
        <v>1</v>
      </c>
      <c r="N412" s="4" t="str">
        <f t="shared" si="34"/>
        <v>N</v>
      </c>
      <c r="O412" t="str">
        <f t="shared" si="35"/>
        <v>N</v>
      </c>
    </row>
    <row r="413" spans="1:15" x14ac:dyDescent="0.25">
      <c r="A413">
        <v>77</v>
      </c>
      <c r="B413" s="1">
        <v>64684</v>
      </c>
      <c r="C413" t="s">
        <v>211</v>
      </c>
      <c r="D413" t="s">
        <v>5035</v>
      </c>
      <c r="E413">
        <v>292</v>
      </c>
      <c r="F413">
        <v>3313</v>
      </c>
      <c r="G413">
        <f t="shared" si="31"/>
        <v>0</v>
      </c>
      <c r="H413" t="str">
        <f>_xlfn.XLOOKUP(C413,obszary!A:A,obszary!B:B)</f>
        <v>Hellas</v>
      </c>
      <c r="I413" t="str">
        <f>_xlfn.XLOOKUP($A413,laziki!B:B,laziki!C:C)</f>
        <v>Rosetta 27</v>
      </c>
      <c r="J413" t="str">
        <f>_xlfn.XLOOKUP(I413,laziki!C:C,laziki!E:E)</f>
        <v>28.90S, 98.55E</v>
      </c>
      <c r="K413">
        <f>_xlfn.XLOOKUP($A413,laziki!B:B,laziki!D:D)</f>
        <v>2073</v>
      </c>
      <c r="L413">
        <f t="shared" si="32"/>
        <v>2077</v>
      </c>
      <c r="M413" s="4">
        <f t="shared" si="33"/>
        <v>4</v>
      </c>
      <c r="N413" s="4" t="str">
        <f t="shared" si="34"/>
        <v>S</v>
      </c>
      <c r="O413" t="str">
        <f t="shared" si="35"/>
        <v>S</v>
      </c>
    </row>
    <row r="414" spans="1:15" x14ac:dyDescent="0.25">
      <c r="A414">
        <v>60</v>
      </c>
      <c r="B414" s="1">
        <v>63234</v>
      </c>
      <c r="C414" t="s">
        <v>215</v>
      </c>
      <c r="D414" t="s">
        <v>5034</v>
      </c>
      <c r="E414">
        <v>181</v>
      </c>
      <c r="F414">
        <v>5622</v>
      </c>
      <c r="G414">
        <f t="shared" si="31"/>
        <v>0</v>
      </c>
      <c r="H414" t="str">
        <f>_xlfn.XLOOKUP(C414,obszary!A:A,obszary!B:B)</f>
        <v>Argyre</v>
      </c>
      <c r="I414" t="str">
        <f>_xlfn.XLOOKUP($A414,laziki!B:B,laziki!C:C)</f>
        <v>Opportunity 18</v>
      </c>
      <c r="J414" t="str">
        <f>_xlfn.XLOOKUP(I414,laziki!C:C,laziki!E:E)</f>
        <v>47.77S, 28.62W</v>
      </c>
      <c r="K414">
        <f>_xlfn.XLOOKUP($A414,laziki!B:B,laziki!D:D)</f>
        <v>2069</v>
      </c>
      <c r="L414">
        <f t="shared" si="32"/>
        <v>2073</v>
      </c>
      <c r="M414" s="4">
        <f t="shared" si="33"/>
        <v>4</v>
      </c>
      <c r="N414" s="4" t="str">
        <f t="shared" si="34"/>
        <v>S</v>
      </c>
      <c r="O414" t="str">
        <f t="shared" si="35"/>
        <v>S</v>
      </c>
    </row>
    <row r="415" spans="1:15" x14ac:dyDescent="0.25">
      <c r="A415">
        <v>76</v>
      </c>
      <c r="B415" s="1">
        <v>65868</v>
      </c>
      <c r="C415" t="s">
        <v>253</v>
      </c>
      <c r="D415" t="s">
        <v>5033</v>
      </c>
      <c r="E415">
        <v>45</v>
      </c>
      <c r="F415">
        <v>41937</v>
      </c>
      <c r="G415">
        <f t="shared" si="31"/>
        <v>41937</v>
      </c>
      <c r="H415" t="str">
        <f>_xlfn.XLOOKUP(C415,obszary!A:A,obszary!B:B)</f>
        <v>Cebrenia</v>
      </c>
      <c r="I415" t="str">
        <f>_xlfn.XLOOKUP($A415,laziki!B:B,laziki!C:C)</f>
        <v>Rosetta 25</v>
      </c>
      <c r="J415" t="str">
        <f>_xlfn.XLOOKUP(I415,laziki!C:C,laziki!E:E)</f>
        <v>47.84N, 169.44E</v>
      </c>
      <c r="K415">
        <f>_xlfn.XLOOKUP($A415,laziki!B:B,laziki!D:D)</f>
        <v>2072</v>
      </c>
      <c r="L415">
        <f t="shared" si="32"/>
        <v>2080</v>
      </c>
      <c r="M415" s="4">
        <f t="shared" si="33"/>
        <v>8</v>
      </c>
      <c r="N415" s="4" t="str">
        <f t="shared" si="34"/>
        <v>N</v>
      </c>
      <c r="O415" t="str">
        <f t="shared" si="35"/>
        <v>N</v>
      </c>
    </row>
    <row r="416" spans="1:15" x14ac:dyDescent="0.25">
      <c r="A416">
        <v>47</v>
      </c>
      <c r="B416" s="1">
        <v>63704</v>
      </c>
      <c r="C416" t="s">
        <v>245</v>
      </c>
      <c r="D416" t="s">
        <v>5032</v>
      </c>
      <c r="E416">
        <v>93</v>
      </c>
      <c r="F416">
        <v>8255</v>
      </c>
      <c r="G416">
        <f t="shared" si="31"/>
        <v>8255</v>
      </c>
      <c r="H416" t="str">
        <f>_xlfn.XLOOKUP(C416,obszary!A:A,obszary!B:B)</f>
        <v>Oxia Palus</v>
      </c>
      <c r="I416" t="str">
        <f>_xlfn.XLOOKUP($A416,laziki!B:B,laziki!C:C)</f>
        <v>Spirit 14</v>
      </c>
      <c r="J416" t="str">
        <f>_xlfn.XLOOKUP(I416,laziki!C:C,laziki!E:E)</f>
        <v>27.30N, 17.48W</v>
      </c>
      <c r="K416">
        <f>_xlfn.XLOOKUP($A416,laziki!B:B,laziki!D:D)</f>
        <v>2065</v>
      </c>
      <c r="L416">
        <f t="shared" si="32"/>
        <v>2074</v>
      </c>
      <c r="M416" s="4">
        <f t="shared" si="33"/>
        <v>9</v>
      </c>
      <c r="N416" s="4" t="str">
        <f t="shared" si="34"/>
        <v>N</v>
      </c>
      <c r="O416" t="str">
        <f t="shared" si="35"/>
        <v>N</v>
      </c>
    </row>
    <row r="417" spans="1:15" x14ac:dyDescent="0.25">
      <c r="A417">
        <v>99</v>
      </c>
      <c r="B417" s="1">
        <v>62578</v>
      </c>
      <c r="C417" t="s">
        <v>243</v>
      </c>
      <c r="D417" t="s">
        <v>5031</v>
      </c>
      <c r="E417">
        <v>389</v>
      </c>
      <c r="F417">
        <v>3612</v>
      </c>
      <c r="G417">
        <f t="shared" si="31"/>
        <v>0</v>
      </c>
      <c r="H417" t="str">
        <f>_xlfn.XLOOKUP(C417,obszary!A:A,obszary!B:B)</f>
        <v>Arabia</v>
      </c>
      <c r="I417" t="str">
        <f>_xlfn.XLOOKUP($A417,laziki!B:B,laziki!C:C)</f>
        <v>Perseverance 6</v>
      </c>
      <c r="J417" t="str">
        <f>_xlfn.XLOOKUP(I417,laziki!C:C,laziki!E:E)</f>
        <v>34.38N, 12.41E</v>
      </c>
      <c r="K417">
        <f>_xlfn.XLOOKUP($A417,laziki!B:B,laziki!D:D)</f>
        <v>2070</v>
      </c>
      <c r="L417">
        <f t="shared" si="32"/>
        <v>2071</v>
      </c>
      <c r="M417" s="4">
        <f t="shared" si="33"/>
        <v>1</v>
      </c>
      <c r="N417" s="4" t="str">
        <f t="shared" si="34"/>
        <v>N</v>
      </c>
      <c r="O417" t="str">
        <f t="shared" si="35"/>
        <v>N</v>
      </c>
    </row>
    <row r="418" spans="1:15" x14ac:dyDescent="0.25">
      <c r="A418">
        <v>97</v>
      </c>
      <c r="B418" s="1">
        <v>62874</v>
      </c>
      <c r="C418" t="s">
        <v>265</v>
      </c>
      <c r="D418" t="s">
        <v>5030</v>
      </c>
      <c r="E418">
        <v>109</v>
      </c>
      <c r="F418">
        <v>756</v>
      </c>
      <c r="G418">
        <f t="shared" si="31"/>
        <v>0</v>
      </c>
      <c r="H418" t="str">
        <f>_xlfn.XLOOKUP(C418,obszary!A:A,obszary!B:B)</f>
        <v>Mare Boreum</v>
      </c>
      <c r="I418" t="str">
        <f>_xlfn.XLOOKUP($A418,laziki!B:B,laziki!C:C)</f>
        <v>Perseverance 4</v>
      </c>
      <c r="J418" t="str">
        <f>_xlfn.XLOOKUP(I418,laziki!C:C,laziki!E:E)</f>
        <v>80.24N, 27.18W</v>
      </c>
      <c r="K418">
        <f>_xlfn.XLOOKUP($A418,laziki!B:B,laziki!D:D)</f>
        <v>2069</v>
      </c>
      <c r="L418">
        <f t="shared" si="32"/>
        <v>2072</v>
      </c>
      <c r="M418" s="4">
        <f t="shared" si="33"/>
        <v>3</v>
      </c>
      <c r="N418" s="4" t="str">
        <f t="shared" si="34"/>
        <v>N</v>
      </c>
      <c r="O418" t="str">
        <f t="shared" si="35"/>
        <v>N</v>
      </c>
    </row>
    <row r="419" spans="1:15" x14ac:dyDescent="0.25">
      <c r="A419">
        <v>4</v>
      </c>
      <c r="B419" s="1">
        <v>57284</v>
      </c>
      <c r="C419" t="s">
        <v>215</v>
      </c>
      <c r="D419" t="s">
        <v>5029</v>
      </c>
      <c r="E419">
        <v>37</v>
      </c>
      <c r="F419">
        <v>8255</v>
      </c>
      <c r="G419">
        <f t="shared" si="31"/>
        <v>8255</v>
      </c>
      <c r="H419" t="str">
        <f>_xlfn.XLOOKUP(C419,obszary!A:A,obszary!B:B)</f>
        <v>Argyre</v>
      </c>
      <c r="I419" t="str">
        <f>_xlfn.XLOOKUP($A419,laziki!B:B,laziki!C:C)</f>
        <v>Mariner 9</v>
      </c>
      <c r="J419" t="str">
        <f>_xlfn.XLOOKUP(I419,laziki!C:C,laziki!E:E)</f>
        <v>43.20S, 21.89W</v>
      </c>
      <c r="K419">
        <f>_xlfn.XLOOKUP($A419,laziki!B:B,laziki!D:D)</f>
        <v>2051</v>
      </c>
      <c r="L419">
        <f t="shared" si="32"/>
        <v>2056</v>
      </c>
      <c r="M419" s="4">
        <f t="shared" si="33"/>
        <v>5</v>
      </c>
      <c r="N419" s="4" t="str">
        <f t="shared" si="34"/>
        <v>S</v>
      </c>
      <c r="O419" t="str">
        <f t="shared" si="35"/>
        <v>S</v>
      </c>
    </row>
    <row r="420" spans="1:15" x14ac:dyDescent="0.25">
      <c r="A420">
        <v>31</v>
      </c>
      <c r="B420" s="1">
        <v>59628</v>
      </c>
      <c r="C420" t="s">
        <v>265</v>
      </c>
      <c r="D420" t="s">
        <v>5028</v>
      </c>
      <c r="E420">
        <v>344</v>
      </c>
      <c r="F420">
        <v>629</v>
      </c>
      <c r="G420">
        <f t="shared" si="31"/>
        <v>0</v>
      </c>
      <c r="H420" t="str">
        <f>_xlfn.XLOOKUP(C420,obszary!A:A,obszary!B:B)</f>
        <v>Mare Boreum</v>
      </c>
      <c r="I420" t="str">
        <f>_xlfn.XLOOKUP($A420,laziki!B:B,laziki!C:C)</f>
        <v>Deimos 10</v>
      </c>
      <c r="J420" t="str">
        <f>_xlfn.XLOOKUP(I420,laziki!C:C,laziki!E:E)</f>
        <v>66.67N, 93.37W</v>
      </c>
      <c r="K420">
        <f>_xlfn.XLOOKUP($A420,laziki!B:B,laziki!D:D)</f>
        <v>2059</v>
      </c>
      <c r="L420">
        <f t="shared" si="32"/>
        <v>2063</v>
      </c>
      <c r="M420" s="4">
        <f t="shared" si="33"/>
        <v>4</v>
      </c>
      <c r="N420" s="4" t="str">
        <f t="shared" si="34"/>
        <v>N</v>
      </c>
      <c r="O420" t="str">
        <f t="shared" si="35"/>
        <v>N</v>
      </c>
    </row>
    <row r="421" spans="1:15" x14ac:dyDescent="0.25">
      <c r="A421">
        <v>47</v>
      </c>
      <c r="B421" s="1">
        <v>61792</v>
      </c>
      <c r="C421" t="s">
        <v>259</v>
      </c>
      <c r="D421" t="s">
        <v>5027</v>
      </c>
      <c r="E421">
        <v>241</v>
      </c>
      <c r="F421">
        <v>26004</v>
      </c>
      <c r="G421">
        <f t="shared" si="31"/>
        <v>0</v>
      </c>
      <c r="H421" t="str">
        <f>_xlfn.XLOOKUP(C421,obszary!A:A,obszary!B:B)</f>
        <v>Mare Acidalium</v>
      </c>
      <c r="I421" t="str">
        <f>_xlfn.XLOOKUP($A421,laziki!B:B,laziki!C:C)</f>
        <v>Spirit 14</v>
      </c>
      <c r="J421" t="str">
        <f>_xlfn.XLOOKUP(I421,laziki!C:C,laziki!E:E)</f>
        <v>27.30N, 17.48W</v>
      </c>
      <c r="K421">
        <f>_xlfn.XLOOKUP($A421,laziki!B:B,laziki!D:D)</f>
        <v>2065</v>
      </c>
      <c r="L421">
        <f t="shared" si="32"/>
        <v>2069</v>
      </c>
      <c r="M421" s="4">
        <f t="shared" si="33"/>
        <v>4</v>
      </c>
      <c r="N421" s="4" t="str">
        <f t="shared" si="34"/>
        <v>N</v>
      </c>
      <c r="O421" t="str">
        <f t="shared" si="35"/>
        <v>N</v>
      </c>
    </row>
    <row r="422" spans="1:15" x14ac:dyDescent="0.25">
      <c r="A422">
        <v>35</v>
      </c>
      <c r="B422" s="1">
        <v>59374</v>
      </c>
      <c r="C422" t="s">
        <v>233</v>
      </c>
      <c r="D422" t="s">
        <v>5026</v>
      </c>
      <c r="E422">
        <v>52</v>
      </c>
      <c r="F422">
        <v>8255</v>
      </c>
      <c r="G422">
        <f t="shared" si="31"/>
        <v>8255</v>
      </c>
      <c r="H422" t="str">
        <f>_xlfn.XLOOKUP(C422,obszary!A:A,obszary!B:B)</f>
        <v>Phoenicis Lacus</v>
      </c>
      <c r="I422" t="str">
        <f>_xlfn.XLOOKUP($A422,laziki!B:B,laziki!C:C)</f>
        <v>Pathfinder 2</v>
      </c>
      <c r="J422" t="str">
        <f>_xlfn.XLOOKUP(I422,laziki!C:C,laziki!E:E)</f>
        <v>16.90S, 101.43W</v>
      </c>
      <c r="K422">
        <f>_xlfn.XLOOKUP($A422,laziki!B:B,laziki!D:D)</f>
        <v>2060</v>
      </c>
      <c r="L422">
        <f t="shared" si="32"/>
        <v>2062</v>
      </c>
      <c r="M422" s="4">
        <f t="shared" si="33"/>
        <v>2</v>
      </c>
      <c r="N422" s="4" t="str">
        <f t="shared" si="34"/>
        <v>S</v>
      </c>
      <c r="O422" t="str">
        <f t="shared" si="35"/>
        <v>S</v>
      </c>
    </row>
    <row r="423" spans="1:15" x14ac:dyDescent="0.25">
      <c r="A423">
        <v>22</v>
      </c>
      <c r="B423" s="1">
        <v>56510</v>
      </c>
      <c r="C423" t="s">
        <v>225</v>
      </c>
      <c r="D423" t="s">
        <v>5025</v>
      </c>
      <c r="E423">
        <v>41</v>
      </c>
      <c r="F423">
        <v>756</v>
      </c>
      <c r="G423">
        <f t="shared" si="31"/>
        <v>756</v>
      </c>
      <c r="H423" t="str">
        <f>_xlfn.XLOOKUP(C423,obszary!A:A,obszary!B:B)</f>
        <v>Iapygia</v>
      </c>
      <c r="I423" t="str">
        <f>_xlfn.XLOOKUP($A423,laziki!B:B,laziki!C:C)</f>
        <v>Phobos 1</v>
      </c>
      <c r="J423" t="str">
        <f>_xlfn.XLOOKUP(I423,laziki!C:C,laziki!E:E)</f>
        <v>5.89N, 39.91E</v>
      </c>
      <c r="K423">
        <f>_xlfn.XLOOKUP($A423,laziki!B:B,laziki!D:D)</f>
        <v>2053</v>
      </c>
      <c r="L423">
        <f t="shared" si="32"/>
        <v>2054</v>
      </c>
      <c r="M423" s="4">
        <f t="shared" si="33"/>
        <v>1</v>
      </c>
      <c r="N423" s="4" t="str">
        <f t="shared" si="34"/>
        <v>S</v>
      </c>
      <c r="O423" t="str">
        <f t="shared" si="35"/>
        <v>N</v>
      </c>
    </row>
    <row r="424" spans="1:15" x14ac:dyDescent="0.25">
      <c r="A424">
        <v>5</v>
      </c>
      <c r="B424" s="1">
        <v>57376</v>
      </c>
      <c r="C424" t="s">
        <v>241</v>
      </c>
      <c r="D424" t="s">
        <v>5024</v>
      </c>
      <c r="E424">
        <v>344</v>
      </c>
      <c r="F424">
        <v>9366</v>
      </c>
      <c r="G424">
        <f t="shared" si="31"/>
        <v>0</v>
      </c>
      <c r="H424" t="str">
        <f>_xlfn.XLOOKUP(C424,obszary!A:A,obszary!B:B)</f>
        <v>Syrtis Major</v>
      </c>
      <c r="I424" t="str">
        <f>_xlfn.XLOOKUP($A424,laziki!B:B,laziki!C:C)</f>
        <v>Mariner 10</v>
      </c>
      <c r="J424" t="str">
        <f>_xlfn.XLOOKUP(I424,laziki!C:C,laziki!E:E)</f>
        <v>4.88N, 63.43E</v>
      </c>
      <c r="K424">
        <f>_xlfn.XLOOKUP($A424,laziki!B:B,laziki!D:D)</f>
        <v>2051</v>
      </c>
      <c r="L424">
        <f t="shared" si="32"/>
        <v>2057</v>
      </c>
      <c r="M424" s="4">
        <f t="shared" si="33"/>
        <v>6</v>
      </c>
      <c r="N424" s="4" t="str">
        <f t="shared" si="34"/>
        <v>N</v>
      </c>
      <c r="O424" t="str">
        <f t="shared" si="35"/>
        <v>N</v>
      </c>
    </row>
    <row r="425" spans="1:15" x14ac:dyDescent="0.25">
      <c r="A425">
        <v>32</v>
      </c>
      <c r="B425" s="1">
        <v>58721</v>
      </c>
      <c r="C425" t="s">
        <v>217</v>
      </c>
      <c r="D425" t="s">
        <v>5023</v>
      </c>
      <c r="E425">
        <v>212</v>
      </c>
      <c r="F425">
        <v>13054</v>
      </c>
      <c r="G425">
        <f t="shared" si="31"/>
        <v>0</v>
      </c>
      <c r="H425" t="str">
        <f>_xlfn.XLOOKUP(C425,obszary!A:A,obszary!B:B)</f>
        <v>Thaumasia</v>
      </c>
      <c r="I425" t="str">
        <f>_xlfn.XLOOKUP($A425,laziki!B:B,laziki!C:C)</f>
        <v>Deimos 11</v>
      </c>
      <c r="J425" t="str">
        <f>_xlfn.XLOOKUP(I425,laziki!C:C,laziki!E:E)</f>
        <v>39.82S, 96.42W</v>
      </c>
      <c r="K425">
        <f>_xlfn.XLOOKUP($A425,laziki!B:B,laziki!D:D)</f>
        <v>2059</v>
      </c>
      <c r="L425">
        <f t="shared" si="32"/>
        <v>2060</v>
      </c>
      <c r="M425" s="4">
        <f t="shared" si="33"/>
        <v>1</v>
      </c>
      <c r="N425" s="4" t="str">
        <f t="shared" si="34"/>
        <v>S</v>
      </c>
      <c r="O425" t="str">
        <f t="shared" si="35"/>
        <v>S</v>
      </c>
    </row>
    <row r="426" spans="1:15" x14ac:dyDescent="0.25">
      <c r="A426">
        <v>7</v>
      </c>
      <c r="B426" s="1">
        <v>56977</v>
      </c>
      <c r="C426" t="s">
        <v>259</v>
      </c>
      <c r="D426" t="s">
        <v>5022</v>
      </c>
      <c r="E426">
        <v>325</v>
      </c>
      <c r="F426">
        <v>3461</v>
      </c>
      <c r="G426">
        <f t="shared" si="31"/>
        <v>0</v>
      </c>
      <c r="H426" t="str">
        <f>_xlfn.XLOOKUP(C426,obszary!A:A,obszary!B:B)</f>
        <v>Mare Acidalium</v>
      </c>
      <c r="I426" t="str">
        <f>_xlfn.XLOOKUP($A426,laziki!B:B,laziki!C:C)</f>
        <v>Mariner 12</v>
      </c>
      <c r="J426" t="str">
        <f>_xlfn.XLOOKUP(I426,laziki!C:C,laziki!E:E)</f>
        <v>53.29N, 45.78W</v>
      </c>
      <c r="K426">
        <f>_xlfn.XLOOKUP($A426,laziki!B:B,laziki!D:D)</f>
        <v>2053</v>
      </c>
      <c r="L426">
        <f t="shared" si="32"/>
        <v>2055</v>
      </c>
      <c r="M426" s="4">
        <f t="shared" si="33"/>
        <v>2</v>
      </c>
      <c r="N426" s="4" t="str">
        <f t="shared" si="34"/>
        <v>N</v>
      </c>
      <c r="O426" t="str">
        <f t="shared" si="35"/>
        <v>N</v>
      </c>
    </row>
    <row r="427" spans="1:15" x14ac:dyDescent="0.25">
      <c r="A427">
        <v>61</v>
      </c>
      <c r="B427" s="1">
        <v>63548</v>
      </c>
      <c r="C427" t="s">
        <v>207</v>
      </c>
      <c r="D427" t="s">
        <v>5021</v>
      </c>
      <c r="E427">
        <v>52</v>
      </c>
      <c r="F427">
        <v>12178</v>
      </c>
      <c r="G427">
        <f t="shared" si="31"/>
        <v>12178</v>
      </c>
      <c r="H427" t="str">
        <f>_xlfn.XLOOKUP(C427,obszary!A:A,obszary!B:B)</f>
        <v>Mare Australe</v>
      </c>
      <c r="I427" t="str">
        <f>_xlfn.XLOOKUP($A427,laziki!B:B,laziki!C:C)</f>
        <v>Opportunity 19</v>
      </c>
      <c r="J427" t="str">
        <f>_xlfn.XLOOKUP(I427,laziki!C:C,laziki!E:E)</f>
        <v>68.17S, 21.83W</v>
      </c>
      <c r="K427">
        <f>_xlfn.XLOOKUP($A427,laziki!B:B,laziki!D:D)</f>
        <v>2069</v>
      </c>
      <c r="L427">
        <f t="shared" si="32"/>
        <v>2073</v>
      </c>
      <c r="M427" s="4">
        <f t="shared" si="33"/>
        <v>4</v>
      </c>
      <c r="N427" s="4" t="str">
        <f t="shared" si="34"/>
        <v>S</v>
      </c>
      <c r="O427" t="str">
        <f t="shared" si="35"/>
        <v>S</v>
      </c>
    </row>
    <row r="428" spans="1:15" x14ac:dyDescent="0.25">
      <c r="A428">
        <v>10</v>
      </c>
      <c r="B428" s="1">
        <v>57499</v>
      </c>
      <c r="C428" t="s">
        <v>229</v>
      </c>
      <c r="D428" t="s">
        <v>5020</v>
      </c>
      <c r="E428">
        <v>103</v>
      </c>
      <c r="F428">
        <v>756</v>
      </c>
      <c r="G428">
        <f t="shared" si="31"/>
        <v>0</v>
      </c>
      <c r="H428" t="str">
        <f>_xlfn.XLOOKUP(C428,obszary!A:A,obszary!B:B)</f>
        <v>Margaritifer Sinus</v>
      </c>
      <c r="I428" t="str">
        <f>_xlfn.XLOOKUP($A428,laziki!B:B,laziki!C:C)</f>
        <v>Mariner 15</v>
      </c>
      <c r="J428" t="str">
        <f>_xlfn.XLOOKUP(I428,laziki!C:C,laziki!E:E)</f>
        <v>23.79S, 56.97W</v>
      </c>
      <c r="K428">
        <f>_xlfn.XLOOKUP($A428,laziki!B:B,laziki!D:D)</f>
        <v>2054</v>
      </c>
      <c r="L428">
        <f t="shared" si="32"/>
        <v>2057</v>
      </c>
      <c r="M428" s="4">
        <f t="shared" si="33"/>
        <v>3</v>
      </c>
      <c r="N428" s="4" t="str">
        <f t="shared" si="34"/>
        <v>S</v>
      </c>
      <c r="O428" t="str">
        <f t="shared" si="35"/>
        <v>S</v>
      </c>
    </row>
    <row r="429" spans="1:15" x14ac:dyDescent="0.25">
      <c r="A429">
        <v>32</v>
      </c>
      <c r="B429" s="1">
        <v>59014</v>
      </c>
      <c r="C429" t="s">
        <v>233</v>
      </c>
      <c r="D429" t="s">
        <v>5019</v>
      </c>
      <c r="E429">
        <v>905</v>
      </c>
      <c r="F429">
        <v>4076</v>
      </c>
      <c r="G429">
        <f t="shared" si="31"/>
        <v>0</v>
      </c>
      <c r="H429" t="str">
        <f>_xlfn.XLOOKUP(C429,obszary!A:A,obszary!B:B)</f>
        <v>Phoenicis Lacus</v>
      </c>
      <c r="I429" t="str">
        <f>_xlfn.XLOOKUP($A429,laziki!B:B,laziki!C:C)</f>
        <v>Deimos 11</v>
      </c>
      <c r="J429" t="str">
        <f>_xlfn.XLOOKUP(I429,laziki!C:C,laziki!E:E)</f>
        <v>39.82S, 96.42W</v>
      </c>
      <c r="K429">
        <f>_xlfn.XLOOKUP($A429,laziki!B:B,laziki!D:D)</f>
        <v>2059</v>
      </c>
      <c r="L429">
        <f t="shared" si="32"/>
        <v>2061</v>
      </c>
      <c r="M429" s="4">
        <f t="shared" si="33"/>
        <v>2</v>
      </c>
      <c r="N429" s="4" t="str">
        <f t="shared" si="34"/>
        <v>S</v>
      </c>
      <c r="O429" t="str">
        <f t="shared" si="35"/>
        <v>S</v>
      </c>
    </row>
    <row r="430" spans="1:15" x14ac:dyDescent="0.25">
      <c r="A430">
        <v>2</v>
      </c>
      <c r="B430" s="1">
        <v>57864</v>
      </c>
      <c r="C430" t="s">
        <v>237</v>
      </c>
      <c r="D430" t="s">
        <v>5018</v>
      </c>
      <c r="E430">
        <v>61</v>
      </c>
      <c r="F430">
        <v>629</v>
      </c>
      <c r="G430">
        <f t="shared" si="31"/>
        <v>629</v>
      </c>
      <c r="H430" t="str">
        <f>_xlfn.XLOOKUP(C430,obszary!A:A,obszary!B:B)</f>
        <v>Elysium</v>
      </c>
      <c r="I430" t="str">
        <f>_xlfn.XLOOKUP($A430,laziki!B:B,laziki!C:C)</f>
        <v>Mariner 6</v>
      </c>
      <c r="J430" t="str">
        <f>_xlfn.XLOOKUP(I430,laziki!C:C,laziki!E:E)</f>
        <v>11.90N, 119.49E</v>
      </c>
      <c r="K430">
        <f>_xlfn.XLOOKUP($A430,laziki!B:B,laziki!D:D)</f>
        <v>2050</v>
      </c>
      <c r="L430">
        <f t="shared" si="32"/>
        <v>2058</v>
      </c>
      <c r="M430" s="4">
        <f t="shared" si="33"/>
        <v>8</v>
      </c>
      <c r="N430" s="4" t="str">
        <f t="shared" si="34"/>
        <v>N</v>
      </c>
      <c r="O430" t="str">
        <f t="shared" si="35"/>
        <v>N</v>
      </c>
    </row>
    <row r="431" spans="1:15" x14ac:dyDescent="0.25">
      <c r="A431">
        <v>13</v>
      </c>
      <c r="B431" s="1">
        <v>56140</v>
      </c>
      <c r="C431" t="s">
        <v>265</v>
      </c>
      <c r="D431" t="s">
        <v>5017</v>
      </c>
      <c r="E431">
        <v>70</v>
      </c>
      <c r="F431">
        <v>4902</v>
      </c>
      <c r="G431">
        <f t="shared" si="31"/>
        <v>4902</v>
      </c>
      <c r="H431" t="str">
        <f>_xlfn.XLOOKUP(C431,obszary!A:A,obszary!B:B)</f>
        <v>Mare Boreum</v>
      </c>
      <c r="I431" t="str">
        <f>_xlfn.XLOOKUP($A431,laziki!B:B,laziki!C:C)</f>
        <v>Viking 2</v>
      </c>
      <c r="J431" t="str">
        <f>_xlfn.XLOOKUP(I431,laziki!C:C,laziki!E:E)</f>
        <v>60.72N, 122.46E</v>
      </c>
      <c r="K431">
        <f>_xlfn.XLOOKUP($A431,laziki!B:B,laziki!D:D)</f>
        <v>2052</v>
      </c>
      <c r="L431">
        <f t="shared" si="32"/>
        <v>2053</v>
      </c>
      <c r="M431" s="4">
        <f t="shared" si="33"/>
        <v>1</v>
      </c>
      <c r="N431" s="4" t="str">
        <f t="shared" si="34"/>
        <v>N</v>
      </c>
      <c r="O431" t="str">
        <f t="shared" si="35"/>
        <v>N</v>
      </c>
    </row>
    <row r="432" spans="1:15" x14ac:dyDescent="0.25">
      <c r="A432">
        <v>91</v>
      </c>
      <c r="B432" s="1">
        <v>64033</v>
      </c>
      <c r="C432" t="s">
        <v>265</v>
      </c>
      <c r="D432" t="s">
        <v>5016</v>
      </c>
      <c r="E432">
        <v>47</v>
      </c>
      <c r="F432">
        <v>4563</v>
      </c>
      <c r="G432">
        <f t="shared" si="31"/>
        <v>4563</v>
      </c>
      <c r="H432" t="str">
        <f>_xlfn.XLOOKUP(C432,obszary!A:A,obszary!B:B)</f>
        <v>Mare Boreum</v>
      </c>
      <c r="I432" t="str">
        <f>_xlfn.XLOOKUP($A432,laziki!B:B,laziki!C:C)</f>
        <v>Phoenix 27</v>
      </c>
      <c r="J432" t="str">
        <f>_xlfn.XLOOKUP(I432,laziki!C:C,laziki!E:E)</f>
        <v>75.27N, 138.32W</v>
      </c>
      <c r="K432">
        <f>_xlfn.XLOOKUP($A432,laziki!B:B,laziki!D:D)</f>
        <v>2073</v>
      </c>
      <c r="L432">
        <f t="shared" si="32"/>
        <v>2075</v>
      </c>
      <c r="M432" s="4">
        <f t="shared" si="33"/>
        <v>2</v>
      </c>
      <c r="N432" s="4" t="str">
        <f t="shared" si="34"/>
        <v>N</v>
      </c>
      <c r="O432" t="str">
        <f t="shared" si="35"/>
        <v>N</v>
      </c>
    </row>
    <row r="433" spans="1:15" x14ac:dyDescent="0.25">
      <c r="A433">
        <v>74</v>
      </c>
      <c r="B433" s="1">
        <v>63391</v>
      </c>
      <c r="C433" t="s">
        <v>243</v>
      </c>
      <c r="D433" t="s">
        <v>5015</v>
      </c>
      <c r="E433">
        <v>57</v>
      </c>
      <c r="F433">
        <v>15109</v>
      </c>
      <c r="G433">
        <f t="shared" si="31"/>
        <v>15109</v>
      </c>
      <c r="H433" t="str">
        <f>_xlfn.XLOOKUP(C433,obszary!A:A,obszary!B:B)</f>
        <v>Arabia</v>
      </c>
      <c r="I433" t="str">
        <f>_xlfn.XLOOKUP($A433,laziki!B:B,laziki!C:C)</f>
        <v>Rosetta 21</v>
      </c>
      <c r="J433" t="str">
        <f>_xlfn.XLOOKUP(I433,laziki!C:C,laziki!E:E)</f>
        <v>17.28N, 7.12E</v>
      </c>
      <c r="K433">
        <f>_xlfn.XLOOKUP($A433,laziki!B:B,laziki!D:D)</f>
        <v>2071</v>
      </c>
      <c r="L433">
        <f t="shared" si="32"/>
        <v>2073</v>
      </c>
      <c r="M433" s="4">
        <f t="shared" si="33"/>
        <v>2</v>
      </c>
      <c r="N433" s="4" t="str">
        <f t="shared" si="34"/>
        <v>N</v>
      </c>
      <c r="O433" t="str">
        <f t="shared" si="35"/>
        <v>N</v>
      </c>
    </row>
    <row r="434" spans="1:15" x14ac:dyDescent="0.25">
      <c r="A434">
        <v>71</v>
      </c>
      <c r="B434" s="1">
        <v>62634</v>
      </c>
      <c r="C434" t="s">
        <v>219</v>
      </c>
      <c r="D434" t="s">
        <v>5014</v>
      </c>
      <c r="E434">
        <v>22</v>
      </c>
      <c r="F434">
        <v>3167</v>
      </c>
      <c r="G434">
        <f t="shared" si="31"/>
        <v>3167</v>
      </c>
      <c r="H434" t="str">
        <f>_xlfn.XLOOKUP(C434,obszary!A:A,obszary!B:B)</f>
        <v>Phaethontis</v>
      </c>
      <c r="I434" t="str">
        <f>_xlfn.XLOOKUP($A434,laziki!B:B,laziki!C:C)</f>
        <v>Rosetta 15</v>
      </c>
      <c r="J434" t="str">
        <f>_xlfn.XLOOKUP(I434,laziki!C:C,laziki!E:E)</f>
        <v>50.96S, 146.33W</v>
      </c>
      <c r="K434">
        <f>_xlfn.XLOOKUP($A434,laziki!B:B,laziki!D:D)</f>
        <v>2070</v>
      </c>
      <c r="L434">
        <f t="shared" si="32"/>
        <v>2071</v>
      </c>
      <c r="M434" s="4">
        <f t="shared" si="33"/>
        <v>1</v>
      </c>
      <c r="N434" s="4" t="str">
        <f t="shared" si="34"/>
        <v>S</v>
      </c>
      <c r="O434" t="str">
        <f t="shared" si="35"/>
        <v>S</v>
      </c>
    </row>
    <row r="435" spans="1:15" x14ac:dyDescent="0.25">
      <c r="A435">
        <v>65</v>
      </c>
      <c r="B435" s="1">
        <v>61577</v>
      </c>
      <c r="C435" t="s">
        <v>245</v>
      </c>
      <c r="D435" t="s">
        <v>5013</v>
      </c>
      <c r="E435">
        <v>169</v>
      </c>
      <c r="F435">
        <v>4398</v>
      </c>
      <c r="G435">
        <f t="shared" si="31"/>
        <v>0</v>
      </c>
      <c r="H435" t="str">
        <f>_xlfn.XLOOKUP(C435,obszary!A:A,obszary!B:B)</f>
        <v>Oxia Palus</v>
      </c>
      <c r="I435" t="str">
        <f>_xlfn.XLOOKUP($A435,laziki!B:B,laziki!C:C)</f>
        <v>Rosetta 8</v>
      </c>
      <c r="J435" t="str">
        <f>_xlfn.XLOOKUP(I435,laziki!C:C,laziki!E:E)</f>
        <v>3.05S, 8.90W</v>
      </c>
      <c r="K435">
        <f>_xlfn.XLOOKUP($A435,laziki!B:B,laziki!D:D)</f>
        <v>2067</v>
      </c>
      <c r="L435">
        <f t="shared" si="32"/>
        <v>2068</v>
      </c>
      <c r="M435" s="4">
        <f t="shared" si="33"/>
        <v>1</v>
      </c>
      <c r="N435" s="4" t="str">
        <f t="shared" si="34"/>
        <v>N</v>
      </c>
      <c r="O435" t="str">
        <f t="shared" si="35"/>
        <v>S</v>
      </c>
    </row>
    <row r="436" spans="1:15" x14ac:dyDescent="0.25">
      <c r="A436">
        <v>44</v>
      </c>
      <c r="B436" s="1">
        <v>62588</v>
      </c>
      <c r="C436" t="s">
        <v>265</v>
      </c>
      <c r="D436" t="s">
        <v>5012</v>
      </c>
      <c r="E436">
        <v>241</v>
      </c>
      <c r="F436">
        <v>7279</v>
      </c>
      <c r="G436">
        <f t="shared" si="31"/>
        <v>0</v>
      </c>
      <c r="H436" t="str">
        <f>_xlfn.XLOOKUP(C436,obszary!A:A,obszary!B:B)</f>
        <v>Mare Boreum</v>
      </c>
      <c r="I436" t="str">
        <f>_xlfn.XLOOKUP($A436,laziki!B:B,laziki!C:C)</f>
        <v>Spirit 11</v>
      </c>
      <c r="J436" t="str">
        <f>_xlfn.XLOOKUP(I436,laziki!C:C,laziki!E:E)</f>
        <v>64.61N, 131.25E</v>
      </c>
      <c r="K436">
        <f>_xlfn.XLOOKUP($A436,laziki!B:B,laziki!D:D)</f>
        <v>2064</v>
      </c>
      <c r="L436">
        <f t="shared" si="32"/>
        <v>2071</v>
      </c>
      <c r="M436" s="4">
        <f t="shared" si="33"/>
        <v>7</v>
      </c>
      <c r="N436" s="4" t="str">
        <f t="shared" si="34"/>
        <v>N</v>
      </c>
      <c r="O436" t="str">
        <f t="shared" si="35"/>
        <v>N</v>
      </c>
    </row>
    <row r="437" spans="1:15" x14ac:dyDescent="0.25">
      <c r="A437">
        <v>47</v>
      </c>
      <c r="B437" s="1">
        <v>61715</v>
      </c>
      <c r="C437" t="s">
        <v>259</v>
      </c>
      <c r="D437" t="s">
        <v>5011</v>
      </c>
      <c r="E437">
        <v>277</v>
      </c>
      <c r="F437">
        <v>1396</v>
      </c>
      <c r="G437">
        <f t="shared" si="31"/>
        <v>0</v>
      </c>
      <c r="H437" t="str">
        <f>_xlfn.XLOOKUP(C437,obszary!A:A,obszary!B:B)</f>
        <v>Mare Acidalium</v>
      </c>
      <c r="I437" t="str">
        <f>_xlfn.XLOOKUP($A437,laziki!B:B,laziki!C:C)</f>
        <v>Spirit 14</v>
      </c>
      <c r="J437" t="str">
        <f>_xlfn.XLOOKUP(I437,laziki!C:C,laziki!E:E)</f>
        <v>27.30N, 17.48W</v>
      </c>
      <c r="K437">
        <f>_xlfn.XLOOKUP($A437,laziki!B:B,laziki!D:D)</f>
        <v>2065</v>
      </c>
      <c r="L437">
        <f t="shared" si="32"/>
        <v>2068</v>
      </c>
      <c r="M437" s="4">
        <f t="shared" si="33"/>
        <v>3</v>
      </c>
      <c r="N437" s="4" t="str">
        <f t="shared" si="34"/>
        <v>N</v>
      </c>
      <c r="O437" t="str">
        <f t="shared" si="35"/>
        <v>N</v>
      </c>
    </row>
    <row r="438" spans="1:15" x14ac:dyDescent="0.25">
      <c r="A438">
        <v>95</v>
      </c>
      <c r="B438" s="1">
        <v>62683</v>
      </c>
      <c r="C438" t="s">
        <v>249</v>
      </c>
      <c r="D438" t="s">
        <v>5010</v>
      </c>
      <c r="E438">
        <v>482</v>
      </c>
      <c r="F438">
        <v>6006</v>
      </c>
      <c r="G438">
        <f t="shared" si="31"/>
        <v>0</v>
      </c>
      <c r="H438" t="str">
        <f>_xlfn.XLOOKUP(C438,obszary!A:A,obszary!B:B)</f>
        <v>Tharsis</v>
      </c>
      <c r="I438" t="str">
        <f>_xlfn.XLOOKUP($A438,laziki!B:B,laziki!C:C)</f>
        <v>Dawn 6</v>
      </c>
      <c r="J438" t="str">
        <f>_xlfn.XLOOKUP(I438,laziki!C:C,laziki!E:E)</f>
        <v>8.80N, 79.73W</v>
      </c>
      <c r="K438">
        <f>_xlfn.XLOOKUP($A438,laziki!B:B,laziki!D:D)</f>
        <v>2067</v>
      </c>
      <c r="L438">
        <f t="shared" si="32"/>
        <v>2071</v>
      </c>
      <c r="M438" s="4">
        <f t="shared" si="33"/>
        <v>4</v>
      </c>
      <c r="N438" s="4" t="str">
        <f t="shared" si="34"/>
        <v>N</v>
      </c>
      <c r="O438" t="str">
        <f t="shared" si="35"/>
        <v>N</v>
      </c>
    </row>
    <row r="439" spans="1:15" x14ac:dyDescent="0.25">
      <c r="A439">
        <v>27</v>
      </c>
      <c r="B439" s="1">
        <v>59965</v>
      </c>
      <c r="C439" t="s">
        <v>207</v>
      </c>
      <c r="D439" t="s">
        <v>5009</v>
      </c>
      <c r="E439">
        <v>482</v>
      </c>
      <c r="F439">
        <v>9366</v>
      </c>
      <c r="G439">
        <f t="shared" si="31"/>
        <v>0</v>
      </c>
      <c r="H439" t="str">
        <f>_xlfn.XLOOKUP(C439,obszary!A:A,obszary!B:B)</f>
        <v>Mare Australe</v>
      </c>
      <c r="I439" t="str">
        <f>_xlfn.XLOOKUP($A439,laziki!B:B,laziki!C:C)</f>
        <v>Phobos 6</v>
      </c>
      <c r="J439" t="str">
        <f>_xlfn.XLOOKUP(I439,laziki!C:C,laziki!E:E)</f>
        <v>74.62S, 100.08E</v>
      </c>
      <c r="K439">
        <f>_xlfn.XLOOKUP($A439,laziki!B:B,laziki!D:D)</f>
        <v>2054</v>
      </c>
      <c r="L439">
        <f t="shared" si="32"/>
        <v>2064</v>
      </c>
      <c r="M439" s="4">
        <f t="shared" si="33"/>
        <v>10</v>
      </c>
      <c r="N439" s="4" t="str">
        <f t="shared" si="34"/>
        <v>S</v>
      </c>
      <c r="O439" t="str">
        <f t="shared" si="35"/>
        <v>S</v>
      </c>
    </row>
    <row r="440" spans="1:15" x14ac:dyDescent="0.25">
      <c r="A440">
        <v>35</v>
      </c>
      <c r="B440" s="1">
        <v>59603</v>
      </c>
      <c r="C440" t="s">
        <v>217</v>
      </c>
      <c r="D440" t="s">
        <v>5008</v>
      </c>
      <c r="E440">
        <v>25</v>
      </c>
      <c r="F440">
        <v>14025</v>
      </c>
      <c r="G440">
        <f t="shared" si="31"/>
        <v>14025</v>
      </c>
      <c r="H440" t="str">
        <f>_xlfn.XLOOKUP(C440,obszary!A:A,obszary!B:B)</f>
        <v>Thaumasia</v>
      </c>
      <c r="I440" t="str">
        <f>_xlfn.XLOOKUP($A440,laziki!B:B,laziki!C:C)</f>
        <v>Pathfinder 2</v>
      </c>
      <c r="J440" t="str">
        <f>_xlfn.XLOOKUP(I440,laziki!C:C,laziki!E:E)</f>
        <v>16.90S, 101.43W</v>
      </c>
      <c r="K440">
        <f>_xlfn.XLOOKUP($A440,laziki!B:B,laziki!D:D)</f>
        <v>2060</v>
      </c>
      <c r="L440">
        <f t="shared" si="32"/>
        <v>2063</v>
      </c>
      <c r="M440" s="4">
        <f t="shared" si="33"/>
        <v>3</v>
      </c>
      <c r="N440" s="4" t="str">
        <f t="shared" si="34"/>
        <v>S</v>
      </c>
      <c r="O440" t="str">
        <f t="shared" si="35"/>
        <v>S</v>
      </c>
    </row>
    <row r="441" spans="1:15" x14ac:dyDescent="0.25">
      <c r="A441">
        <v>2</v>
      </c>
      <c r="B441" s="1">
        <v>56703</v>
      </c>
      <c r="C441" t="s">
        <v>239</v>
      </c>
      <c r="D441" t="s">
        <v>5007</v>
      </c>
      <c r="E441">
        <v>106</v>
      </c>
      <c r="F441">
        <v>2461</v>
      </c>
      <c r="G441">
        <f t="shared" si="31"/>
        <v>0</v>
      </c>
      <c r="H441" t="str">
        <f>_xlfn.XLOOKUP(C441,obszary!A:A,obszary!B:B)</f>
        <v>Amenthes</v>
      </c>
      <c r="I441" t="str">
        <f>_xlfn.XLOOKUP($A441,laziki!B:B,laziki!C:C)</f>
        <v>Mariner 6</v>
      </c>
      <c r="J441" t="str">
        <f>_xlfn.XLOOKUP(I441,laziki!C:C,laziki!E:E)</f>
        <v>11.90N, 119.49E</v>
      </c>
      <c r="K441">
        <f>_xlfn.XLOOKUP($A441,laziki!B:B,laziki!D:D)</f>
        <v>2050</v>
      </c>
      <c r="L441">
        <f t="shared" si="32"/>
        <v>2055</v>
      </c>
      <c r="M441" s="4">
        <f t="shared" si="33"/>
        <v>5</v>
      </c>
      <c r="N441" s="4" t="str">
        <f t="shared" si="34"/>
        <v>N</v>
      </c>
      <c r="O441" t="str">
        <f t="shared" si="35"/>
        <v>N</v>
      </c>
    </row>
    <row r="442" spans="1:15" x14ac:dyDescent="0.25">
      <c r="A442">
        <v>27</v>
      </c>
      <c r="B442" s="1">
        <v>57012</v>
      </c>
      <c r="C442" t="s">
        <v>211</v>
      </c>
      <c r="D442" t="s">
        <v>5006</v>
      </c>
      <c r="E442">
        <v>41</v>
      </c>
      <c r="F442">
        <v>8000</v>
      </c>
      <c r="G442">
        <f t="shared" si="31"/>
        <v>8000</v>
      </c>
      <c r="H442" t="str">
        <f>_xlfn.XLOOKUP(C442,obszary!A:A,obszary!B:B)</f>
        <v>Hellas</v>
      </c>
      <c r="I442" t="str">
        <f>_xlfn.XLOOKUP($A442,laziki!B:B,laziki!C:C)</f>
        <v>Phobos 6</v>
      </c>
      <c r="J442" t="str">
        <f>_xlfn.XLOOKUP(I442,laziki!C:C,laziki!E:E)</f>
        <v>74.62S, 100.08E</v>
      </c>
      <c r="K442">
        <f>_xlfn.XLOOKUP($A442,laziki!B:B,laziki!D:D)</f>
        <v>2054</v>
      </c>
      <c r="L442">
        <f t="shared" si="32"/>
        <v>2056</v>
      </c>
      <c r="M442" s="4">
        <f t="shared" si="33"/>
        <v>2</v>
      </c>
      <c r="N442" s="4" t="str">
        <f t="shared" si="34"/>
        <v>S</v>
      </c>
      <c r="O442" t="str">
        <f t="shared" si="35"/>
        <v>S</v>
      </c>
    </row>
    <row r="443" spans="1:15" x14ac:dyDescent="0.25">
      <c r="A443">
        <v>7</v>
      </c>
      <c r="B443" s="1">
        <v>57204</v>
      </c>
      <c r="C443" t="s">
        <v>265</v>
      </c>
      <c r="D443" t="s">
        <v>5005</v>
      </c>
      <c r="E443">
        <v>106</v>
      </c>
      <c r="F443">
        <v>3764</v>
      </c>
      <c r="G443">
        <f t="shared" si="31"/>
        <v>0</v>
      </c>
      <c r="H443" t="str">
        <f>_xlfn.XLOOKUP(C443,obszary!A:A,obszary!B:B)</f>
        <v>Mare Boreum</v>
      </c>
      <c r="I443" t="str">
        <f>_xlfn.XLOOKUP($A443,laziki!B:B,laziki!C:C)</f>
        <v>Mariner 12</v>
      </c>
      <c r="J443" t="str">
        <f>_xlfn.XLOOKUP(I443,laziki!C:C,laziki!E:E)</f>
        <v>53.29N, 45.78W</v>
      </c>
      <c r="K443">
        <f>_xlfn.XLOOKUP($A443,laziki!B:B,laziki!D:D)</f>
        <v>2053</v>
      </c>
      <c r="L443">
        <f t="shared" si="32"/>
        <v>2056</v>
      </c>
      <c r="M443" s="4">
        <f t="shared" si="33"/>
        <v>3</v>
      </c>
      <c r="N443" s="4" t="str">
        <f t="shared" si="34"/>
        <v>N</v>
      </c>
      <c r="O443" t="str">
        <f t="shared" si="35"/>
        <v>N</v>
      </c>
    </row>
    <row r="444" spans="1:15" x14ac:dyDescent="0.25">
      <c r="A444">
        <v>61</v>
      </c>
      <c r="B444" s="1">
        <v>63426</v>
      </c>
      <c r="C444" t="s">
        <v>207</v>
      </c>
      <c r="D444" t="s">
        <v>5004</v>
      </c>
      <c r="E444">
        <v>572</v>
      </c>
      <c r="F444">
        <v>5076</v>
      </c>
      <c r="G444">
        <f t="shared" si="31"/>
        <v>0</v>
      </c>
      <c r="H444" t="str">
        <f>_xlfn.XLOOKUP(C444,obszary!A:A,obszary!B:B)</f>
        <v>Mare Australe</v>
      </c>
      <c r="I444" t="str">
        <f>_xlfn.XLOOKUP($A444,laziki!B:B,laziki!C:C)</f>
        <v>Opportunity 19</v>
      </c>
      <c r="J444" t="str">
        <f>_xlfn.XLOOKUP(I444,laziki!C:C,laziki!E:E)</f>
        <v>68.17S, 21.83W</v>
      </c>
      <c r="K444">
        <f>_xlfn.XLOOKUP($A444,laziki!B:B,laziki!D:D)</f>
        <v>2069</v>
      </c>
      <c r="L444">
        <f t="shared" si="32"/>
        <v>2073</v>
      </c>
      <c r="M444" s="4">
        <f t="shared" si="33"/>
        <v>4</v>
      </c>
      <c r="N444" s="4" t="str">
        <f t="shared" si="34"/>
        <v>S</v>
      </c>
      <c r="O444" t="str">
        <f t="shared" si="35"/>
        <v>S</v>
      </c>
    </row>
    <row r="445" spans="1:15" x14ac:dyDescent="0.25">
      <c r="A445">
        <v>75</v>
      </c>
      <c r="B445" s="1">
        <v>64784</v>
      </c>
      <c r="C445" t="s">
        <v>223</v>
      </c>
      <c r="D445" t="s">
        <v>5003</v>
      </c>
      <c r="E445">
        <v>133</v>
      </c>
      <c r="F445">
        <v>15700</v>
      </c>
      <c r="G445">
        <f t="shared" si="31"/>
        <v>0</v>
      </c>
      <c r="H445" t="str">
        <f>_xlfn.XLOOKUP(C445,obszary!A:A,obszary!B:B)</f>
        <v>Mare Tyrrhenum</v>
      </c>
      <c r="I445" t="str">
        <f>_xlfn.XLOOKUP($A445,laziki!B:B,laziki!C:C)</f>
        <v>Rosetta 22</v>
      </c>
      <c r="J445" t="str">
        <f>_xlfn.XLOOKUP(I445,laziki!C:C,laziki!E:E)</f>
        <v>43.21S, 109.99E</v>
      </c>
      <c r="K445">
        <f>_xlfn.XLOOKUP($A445,laziki!B:B,laziki!D:D)</f>
        <v>2071</v>
      </c>
      <c r="L445">
        <f t="shared" si="32"/>
        <v>2077</v>
      </c>
      <c r="M445" s="4">
        <f t="shared" si="33"/>
        <v>6</v>
      </c>
      <c r="N445" s="4" t="str">
        <f t="shared" si="34"/>
        <v>S</v>
      </c>
      <c r="O445" t="str">
        <f t="shared" si="35"/>
        <v>S</v>
      </c>
    </row>
    <row r="446" spans="1:15" x14ac:dyDescent="0.25">
      <c r="A446">
        <v>87</v>
      </c>
      <c r="B446" s="1">
        <v>62830</v>
      </c>
      <c r="C446" t="s">
        <v>215</v>
      </c>
      <c r="D446" t="s">
        <v>5002</v>
      </c>
      <c r="E446">
        <v>20</v>
      </c>
      <c r="F446">
        <v>5622</v>
      </c>
      <c r="G446">
        <f t="shared" si="31"/>
        <v>5622</v>
      </c>
      <c r="H446" t="str">
        <f>_xlfn.XLOOKUP(C446,obszary!A:A,obszary!B:B)</f>
        <v>Argyre</v>
      </c>
      <c r="I446" t="str">
        <f>_xlfn.XLOOKUP($A446,laziki!B:B,laziki!C:C)</f>
        <v>Phoenix 17</v>
      </c>
      <c r="J446" t="str">
        <f>_xlfn.XLOOKUP(I446,laziki!C:C,laziki!E:E)</f>
        <v>34.44S, 25.42W</v>
      </c>
      <c r="K446">
        <f>_xlfn.XLOOKUP($A446,laziki!B:B,laziki!D:D)</f>
        <v>2071</v>
      </c>
      <c r="L446">
        <f t="shared" si="32"/>
        <v>2072</v>
      </c>
      <c r="M446" s="4">
        <f t="shared" si="33"/>
        <v>1</v>
      </c>
      <c r="N446" s="4" t="str">
        <f t="shared" si="34"/>
        <v>S</v>
      </c>
      <c r="O446" t="str">
        <f t="shared" si="35"/>
        <v>S</v>
      </c>
    </row>
    <row r="447" spans="1:15" x14ac:dyDescent="0.25">
      <c r="A447">
        <v>65</v>
      </c>
      <c r="B447" s="1">
        <v>61986</v>
      </c>
      <c r="C447" t="s">
        <v>229</v>
      </c>
      <c r="D447" t="s">
        <v>5001</v>
      </c>
      <c r="E447">
        <v>77</v>
      </c>
      <c r="F447">
        <v>7279</v>
      </c>
      <c r="G447">
        <f t="shared" si="31"/>
        <v>7279</v>
      </c>
      <c r="H447" t="str">
        <f>_xlfn.XLOOKUP(C447,obszary!A:A,obszary!B:B)</f>
        <v>Margaritifer Sinus</v>
      </c>
      <c r="I447" t="str">
        <f>_xlfn.XLOOKUP($A447,laziki!B:B,laziki!C:C)</f>
        <v>Rosetta 8</v>
      </c>
      <c r="J447" t="str">
        <f>_xlfn.XLOOKUP(I447,laziki!C:C,laziki!E:E)</f>
        <v>3.05S, 8.90W</v>
      </c>
      <c r="K447">
        <f>_xlfn.XLOOKUP($A447,laziki!B:B,laziki!D:D)</f>
        <v>2067</v>
      </c>
      <c r="L447">
        <f t="shared" si="32"/>
        <v>2069</v>
      </c>
      <c r="M447" s="4">
        <f t="shared" si="33"/>
        <v>2</v>
      </c>
      <c r="N447" s="4" t="str">
        <f t="shared" si="34"/>
        <v>S</v>
      </c>
      <c r="O447" t="str">
        <f t="shared" si="35"/>
        <v>S</v>
      </c>
    </row>
    <row r="448" spans="1:15" x14ac:dyDescent="0.25">
      <c r="A448">
        <v>76</v>
      </c>
      <c r="B448" s="1">
        <v>64528</v>
      </c>
      <c r="C448" t="s">
        <v>265</v>
      </c>
      <c r="D448" t="s">
        <v>5000</v>
      </c>
      <c r="E448">
        <v>1057</v>
      </c>
      <c r="F448">
        <v>2324</v>
      </c>
      <c r="G448">
        <f t="shared" si="31"/>
        <v>0</v>
      </c>
      <c r="H448" t="str">
        <f>_xlfn.XLOOKUP(C448,obszary!A:A,obszary!B:B)</f>
        <v>Mare Boreum</v>
      </c>
      <c r="I448" t="str">
        <f>_xlfn.XLOOKUP($A448,laziki!B:B,laziki!C:C)</f>
        <v>Rosetta 25</v>
      </c>
      <c r="J448" t="str">
        <f>_xlfn.XLOOKUP(I448,laziki!C:C,laziki!E:E)</f>
        <v>47.84N, 169.44E</v>
      </c>
      <c r="K448">
        <f>_xlfn.XLOOKUP($A448,laziki!B:B,laziki!D:D)</f>
        <v>2072</v>
      </c>
      <c r="L448">
        <f t="shared" si="32"/>
        <v>2076</v>
      </c>
      <c r="M448" s="4">
        <f t="shared" si="33"/>
        <v>4</v>
      </c>
      <c r="N448" s="4" t="str">
        <f t="shared" si="34"/>
        <v>N</v>
      </c>
      <c r="O448" t="str">
        <f t="shared" si="35"/>
        <v>N</v>
      </c>
    </row>
    <row r="449" spans="1:15" x14ac:dyDescent="0.25">
      <c r="A449">
        <v>22</v>
      </c>
      <c r="B449" s="1">
        <v>57577</v>
      </c>
      <c r="C449" t="s">
        <v>243</v>
      </c>
      <c r="D449" t="s">
        <v>4999</v>
      </c>
      <c r="E449">
        <v>54</v>
      </c>
      <c r="F449">
        <v>5622</v>
      </c>
      <c r="G449">
        <f t="shared" si="31"/>
        <v>5622</v>
      </c>
      <c r="H449" t="str">
        <f>_xlfn.XLOOKUP(C449,obszary!A:A,obszary!B:B)</f>
        <v>Arabia</v>
      </c>
      <c r="I449" t="str">
        <f>_xlfn.XLOOKUP($A449,laziki!B:B,laziki!C:C)</f>
        <v>Phobos 1</v>
      </c>
      <c r="J449" t="str">
        <f>_xlfn.XLOOKUP(I449,laziki!C:C,laziki!E:E)</f>
        <v>5.89N, 39.91E</v>
      </c>
      <c r="K449">
        <f>_xlfn.XLOOKUP($A449,laziki!B:B,laziki!D:D)</f>
        <v>2053</v>
      </c>
      <c r="L449">
        <f t="shared" si="32"/>
        <v>2057</v>
      </c>
      <c r="M449" s="4">
        <f t="shared" si="33"/>
        <v>4</v>
      </c>
      <c r="N449" s="4" t="str">
        <f t="shared" si="34"/>
        <v>N</v>
      </c>
      <c r="O449" t="str">
        <f t="shared" si="35"/>
        <v>N</v>
      </c>
    </row>
    <row r="450" spans="1:15" x14ac:dyDescent="0.25">
      <c r="A450">
        <v>75</v>
      </c>
      <c r="B450" s="1">
        <v>63253</v>
      </c>
      <c r="C450" t="s">
        <v>209</v>
      </c>
      <c r="D450" t="s">
        <v>4998</v>
      </c>
      <c r="E450">
        <v>133</v>
      </c>
      <c r="F450">
        <v>4398</v>
      </c>
      <c r="G450">
        <f t="shared" si="31"/>
        <v>0</v>
      </c>
      <c r="H450" t="str">
        <f>_xlfn.XLOOKUP(C450,obszary!A:A,obszary!B:B)</f>
        <v>Eridania</v>
      </c>
      <c r="I450" t="str">
        <f>_xlfn.XLOOKUP($A450,laziki!B:B,laziki!C:C)</f>
        <v>Rosetta 22</v>
      </c>
      <c r="J450" t="str">
        <f>_xlfn.XLOOKUP(I450,laziki!C:C,laziki!E:E)</f>
        <v>43.21S, 109.99E</v>
      </c>
      <c r="K450">
        <f>_xlfn.XLOOKUP($A450,laziki!B:B,laziki!D:D)</f>
        <v>2071</v>
      </c>
      <c r="L450">
        <f t="shared" si="32"/>
        <v>2073</v>
      </c>
      <c r="M450" s="4">
        <f t="shared" si="33"/>
        <v>2</v>
      </c>
      <c r="N450" s="4" t="str">
        <f t="shared" si="34"/>
        <v>S</v>
      </c>
      <c r="O450" t="str">
        <f t="shared" si="35"/>
        <v>S</v>
      </c>
    </row>
    <row r="451" spans="1:15" x14ac:dyDescent="0.25">
      <c r="A451">
        <v>25</v>
      </c>
      <c r="B451" s="1">
        <v>57036</v>
      </c>
      <c r="C451" t="s">
        <v>219</v>
      </c>
      <c r="D451" t="s">
        <v>4997</v>
      </c>
      <c r="E451">
        <v>80</v>
      </c>
      <c r="F451">
        <v>9074</v>
      </c>
      <c r="G451">
        <f t="shared" ref="G451:G514" si="36">IF($E451 &lt;= 100,F451,0)</f>
        <v>9074</v>
      </c>
      <c r="H451" t="str">
        <f>_xlfn.XLOOKUP(C451,obszary!A:A,obszary!B:B)</f>
        <v>Phaethontis</v>
      </c>
      <c r="I451" t="str">
        <f>_xlfn.XLOOKUP($A451,laziki!B:B,laziki!C:C)</f>
        <v>Phobos 4</v>
      </c>
      <c r="J451" t="str">
        <f>_xlfn.XLOOKUP(I451,laziki!C:C,laziki!E:E)</f>
        <v>51.58S, 161.55W</v>
      </c>
      <c r="K451">
        <f>_xlfn.XLOOKUP($A451,laziki!B:B,laziki!D:D)</f>
        <v>2054</v>
      </c>
      <c r="L451">
        <f t="shared" ref="L451:L514" si="37">YEAR(B451)</f>
        <v>2056</v>
      </c>
      <c r="M451" s="4">
        <f t="shared" ref="M451:M514" si="38">L451-K451</f>
        <v>2</v>
      </c>
      <c r="N451" s="4" t="str">
        <f t="shared" ref="N451:N514" si="39">IF(NOT(ISERROR(SEARCH("S",D451))),"S","N")</f>
        <v>S</v>
      </c>
      <c r="O451" t="str">
        <f t="shared" si="35"/>
        <v>S</v>
      </c>
    </row>
    <row r="452" spans="1:15" x14ac:dyDescent="0.25">
      <c r="A452">
        <v>61</v>
      </c>
      <c r="B452" s="1">
        <v>62360</v>
      </c>
      <c r="C452" t="s">
        <v>215</v>
      </c>
      <c r="D452" t="s">
        <v>4996</v>
      </c>
      <c r="E452">
        <v>59</v>
      </c>
      <c r="F452">
        <v>8519</v>
      </c>
      <c r="G452">
        <f t="shared" si="36"/>
        <v>8519</v>
      </c>
      <c r="H452" t="str">
        <f>_xlfn.XLOOKUP(C452,obszary!A:A,obszary!B:B)</f>
        <v>Argyre</v>
      </c>
      <c r="I452" t="str">
        <f>_xlfn.XLOOKUP($A452,laziki!B:B,laziki!C:C)</f>
        <v>Opportunity 19</v>
      </c>
      <c r="J452" t="str">
        <f>_xlfn.XLOOKUP(I452,laziki!C:C,laziki!E:E)</f>
        <v>68.17S, 21.83W</v>
      </c>
      <c r="K452">
        <f>_xlfn.XLOOKUP($A452,laziki!B:B,laziki!D:D)</f>
        <v>2069</v>
      </c>
      <c r="L452">
        <f t="shared" si="37"/>
        <v>2070</v>
      </c>
      <c r="M452" s="4">
        <f t="shared" si="38"/>
        <v>1</v>
      </c>
      <c r="N452" s="4" t="str">
        <f t="shared" si="39"/>
        <v>S</v>
      </c>
      <c r="O452" t="str">
        <f t="shared" si="35"/>
        <v>S</v>
      </c>
    </row>
    <row r="453" spans="1:15" x14ac:dyDescent="0.25">
      <c r="A453">
        <v>2</v>
      </c>
      <c r="B453" s="1">
        <v>55721</v>
      </c>
      <c r="C453" t="s">
        <v>239</v>
      </c>
      <c r="D453" t="s">
        <v>4995</v>
      </c>
      <c r="E453">
        <v>39</v>
      </c>
      <c r="F453">
        <v>6409</v>
      </c>
      <c r="G453">
        <f t="shared" si="36"/>
        <v>6409</v>
      </c>
      <c r="H453" t="str">
        <f>_xlfn.XLOOKUP(C453,obszary!A:A,obszary!B:B)</f>
        <v>Amenthes</v>
      </c>
      <c r="I453" t="str">
        <f>_xlfn.XLOOKUP($A453,laziki!B:B,laziki!C:C)</f>
        <v>Mariner 6</v>
      </c>
      <c r="J453" t="str">
        <f>_xlfn.XLOOKUP(I453,laziki!C:C,laziki!E:E)</f>
        <v>11.90N, 119.49E</v>
      </c>
      <c r="K453">
        <f>_xlfn.XLOOKUP($A453,laziki!B:B,laziki!D:D)</f>
        <v>2050</v>
      </c>
      <c r="L453">
        <f t="shared" si="37"/>
        <v>2052</v>
      </c>
      <c r="M453" s="4">
        <f t="shared" si="38"/>
        <v>2</v>
      </c>
      <c r="N453" s="4" t="str">
        <f t="shared" si="39"/>
        <v>N</v>
      </c>
      <c r="O453" t="str">
        <f t="shared" si="35"/>
        <v>N</v>
      </c>
    </row>
    <row r="454" spans="1:15" x14ac:dyDescent="0.25">
      <c r="A454">
        <v>69</v>
      </c>
      <c r="B454" s="1">
        <v>63064</v>
      </c>
      <c r="C454" t="s">
        <v>265</v>
      </c>
      <c r="D454" t="s">
        <v>4994</v>
      </c>
      <c r="E454">
        <v>39</v>
      </c>
      <c r="F454">
        <v>9074</v>
      </c>
      <c r="G454">
        <f t="shared" si="36"/>
        <v>9074</v>
      </c>
      <c r="H454" t="str">
        <f>_xlfn.XLOOKUP(C454,obszary!A:A,obszary!B:B)</f>
        <v>Mare Boreum</v>
      </c>
      <c r="I454" t="str">
        <f>_xlfn.XLOOKUP($A454,laziki!B:B,laziki!C:C)</f>
        <v>Rosetta 13</v>
      </c>
      <c r="J454" t="str">
        <f>_xlfn.XLOOKUP(I454,laziki!C:C,laziki!E:E)</f>
        <v>69.41N, 168.67E</v>
      </c>
      <c r="K454">
        <f>_xlfn.XLOOKUP($A454,laziki!B:B,laziki!D:D)</f>
        <v>2069</v>
      </c>
      <c r="L454">
        <f t="shared" si="37"/>
        <v>2072</v>
      </c>
      <c r="M454" s="4">
        <f t="shared" si="38"/>
        <v>3</v>
      </c>
      <c r="N454" s="4" t="str">
        <f t="shared" si="39"/>
        <v>N</v>
      </c>
      <c r="O454" t="str">
        <f t="shared" ref="O454:O517" si="40">IF(NOT(ISERROR(SEARCH("S",J454))),"S","N")</f>
        <v>N</v>
      </c>
    </row>
    <row r="455" spans="1:15" x14ac:dyDescent="0.25">
      <c r="A455">
        <v>9</v>
      </c>
      <c r="B455" s="1">
        <v>57917</v>
      </c>
      <c r="C455" t="s">
        <v>229</v>
      </c>
      <c r="D455" t="s">
        <v>4993</v>
      </c>
      <c r="E455">
        <v>389</v>
      </c>
      <c r="F455">
        <v>2599</v>
      </c>
      <c r="G455">
        <f t="shared" si="36"/>
        <v>0</v>
      </c>
      <c r="H455" t="str">
        <f>_xlfn.XLOOKUP(C455,obszary!A:A,obszary!B:B)</f>
        <v>Margaritifer Sinus</v>
      </c>
      <c r="I455" t="str">
        <f>_xlfn.XLOOKUP($A455,laziki!B:B,laziki!C:C)</f>
        <v>Mariner 14</v>
      </c>
      <c r="J455" t="str">
        <f>_xlfn.XLOOKUP(I455,laziki!C:C,laziki!E:E)</f>
        <v>17.63S, 13.01W</v>
      </c>
      <c r="K455">
        <f>_xlfn.XLOOKUP($A455,laziki!B:B,laziki!D:D)</f>
        <v>2054</v>
      </c>
      <c r="L455">
        <f t="shared" si="37"/>
        <v>2058</v>
      </c>
      <c r="M455" s="4">
        <f t="shared" si="38"/>
        <v>4</v>
      </c>
      <c r="N455" s="4" t="str">
        <f t="shared" si="39"/>
        <v>S</v>
      </c>
      <c r="O455" t="str">
        <f t="shared" si="40"/>
        <v>S</v>
      </c>
    </row>
    <row r="456" spans="1:15" x14ac:dyDescent="0.25">
      <c r="A456">
        <v>32</v>
      </c>
      <c r="B456" s="1">
        <v>59528</v>
      </c>
      <c r="C456" t="s">
        <v>217</v>
      </c>
      <c r="D456" t="s">
        <v>4992</v>
      </c>
      <c r="E456">
        <v>34</v>
      </c>
      <c r="F456">
        <v>3612</v>
      </c>
      <c r="G456">
        <f t="shared" si="36"/>
        <v>3612</v>
      </c>
      <c r="H456" t="str">
        <f>_xlfn.XLOOKUP(C456,obszary!A:A,obszary!B:B)</f>
        <v>Thaumasia</v>
      </c>
      <c r="I456" t="str">
        <f>_xlfn.XLOOKUP($A456,laziki!B:B,laziki!C:C)</f>
        <v>Deimos 11</v>
      </c>
      <c r="J456" t="str">
        <f>_xlfn.XLOOKUP(I456,laziki!C:C,laziki!E:E)</f>
        <v>39.82S, 96.42W</v>
      </c>
      <c r="K456">
        <f>_xlfn.XLOOKUP($A456,laziki!B:B,laziki!D:D)</f>
        <v>2059</v>
      </c>
      <c r="L456">
        <f t="shared" si="37"/>
        <v>2062</v>
      </c>
      <c r="M456" s="4">
        <f t="shared" si="38"/>
        <v>3</v>
      </c>
      <c r="N456" s="4" t="str">
        <f t="shared" si="39"/>
        <v>S</v>
      </c>
      <c r="O456" t="str">
        <f t="shared" si="40"/>
        <v>S</v>
      </c>
    </row>
    <row r="457" spans="1:15" x14ac:dyDescent="0.25">
      <c r="A457">
        <v>17</v>
      </c>
      <c r="B457" s="1">
        <v>59268</v>
      </c>
      <c r="C457" t="s">
        <v>239</v>
      </c>
      <c r="D457" t="s">
        <v>4991</v>
      </c>
      <c r="E457">
        <v>133</v>
      </c>
      <c r="F457">
        <v>4563</v>
      </c>
      <c r="G457">
        <f t="shared" si="36"/>
        <v>0</v>
      </c>
      <c r="H457" t="str">
        <f>_xlfn.XLOOKUP(C457,obszary!A:A,obszary!B:B)</f>
        <v>Amenthes</v>
      </c>
      <c r="I457" t="str">
        <f>_xlfn.XLOOKUP($A457,laziki!B:B,laziki!C:C)</f>
        <v>Viking 8</v>
      </c>
      <c r="J457" t="str">
        <f>_xlfn.XLOOKUP(I457,laziki!C:C,laziki!E:E)</f>
        <v>21.27N, 90.13E</v>
      </c>
      <c r="K457">
        <f>_xlfn.XLOOKUP($A457,laziki!B:B,laziki!D:D)</f>
        <v>2054</v>
      </c>
      <c r="L457">
        <f t="shared" si="37"/>
        <v>2062</v>
      </c>
      <c r="M457" s="4">
        <f t="shared" si="38"/>
        <v>8</v>
      </c>
      <c r="N457" s="4" t="str">
        <f t="shared" si="39"/>
        <v>N</v>
      </c>
      <c r="O457" t="str">
        <f t="shared" si="40"/>
        <v>N</v>
      </c>
    </row>
    <row r="458" spans="1:15" x14ac:dyDescent="0.25">
      <c r="A458">
        <v>55</v>
      </c>
      <c r="B458" s="1">
        <v>62284</v>
      </c>
      <c r="C458" t="s">
        <v>253</v>
      </c>
      <c r="D458" t="s">
        <v>4990</v>
      </c>
      <c r="E458">
        <v>85</v>
      </c>
      <c r="F458">
        <v>13054</v>
      </c>
      <c r="G458">
        <f t="shared" si="36"/>
        <v>13054</v>
      </c>
      <c r="H458" t="str">
        <f>_xlfn.XLOOKUP(C458,obszary!A:A,obszary!B:B)</f>
        <v>Cebrenia</v>
      </c>
      <c r="I458" t="str">
        <f>_xlfn.XLOOKUP($A458,laziki!B:B,laziki!C:C)</f>
        <v>Opportunity 7</v>
      </c>
      <c r="J458" t="str">
        <f>_xlfn.XLOOKUP(I458,laziki!C:C,laziki!E:E)</f>
        <v>37.14N, 148.66E</v>
      </c>
      <c r="K458">
        <f>_xlfn.XLOOKUP($A458,laziki!B:B,laziki!D:D)</f>
        <v>2066</v>
      </c>
      <c r="L458">
        <f t="shared" si="37"/>
        <v>2070</v>
      </c>
      <c r="M458" s="4">
        <f t="shared" si="38"/>
        <v>4</v>
      </c>
      <c r="N458" s="4" t="str">
        <f t="shared" si="39"/>
        <v>N</v>
      </c>
      <c r="O458" t="str">
        <f t="shared" si="40"/>
        <v>N</v>
      </c>
    </row>
    <row r="459" spans="1:15" x14ac:dyDescent="0.25">
      <c r="A459">
        <v>34</v>
      </c>
      <c r="B459" s="1">
        <v>59415</v>
      </c>
      <c r="C459" t="s">
        <v>239</v>
      </c>
      <c r="D459" t="s">
        <v>4989</v>
      </c>
      <c r="E459">
        <v>93</v>
      </c>
      <c r="F459">
        <v>5076</v>
      </c>
      <c r="G459">
        <f t="shared" si="36"/>
        <v>5076</v>
      </c>
      <c r="H459" t="str">
        <f>_xlfn.XLOOKUP(C459,obszary!A:A,obszary!B:B)</f>
        <v>Amenthes</v>
      </c>
      <c r="I459" t="str">
        <f>_xlfn.XLOOKUP($A459,laziki!B:B,laziki!C:C)</f>
        <v>Deimos 14</v>
      </c>
      <c r="J459" t="str">
        <f>_xlfn.XLOOKUP(I459,laziki!C:C,laziki!E:E)</f>
        <v>24.45N, 112.91E</v>
      </c>
      <c r="K459">
        <f>_xlfn.XLOOKUP($A459,laziki!B:B,laziki!D:D)</f>
        <v>2060</v>
      </c>
      <c r="L459">
        <f t="shared" si="37"/>
        <v>2062</v>
      </c>
      <c r="M459" s="4">
        <f t="shared" si="38"/>
        <v>2</v>
      </c>
      <c r="N459" s="4" t="str">
        <f t="shared" si="39"/>
        <v>N</v>
      </c>
      <c r="O459" t="str">
        <f t="shared" si="40"/>
        <v>N</v>
      </c>
    </row>
    <row r="460" spans="1:15" x14ac:dyDescent="0.25">
      <c r="A460">
        <v>42</v>
      </c>
      <c r="B460" s="1">
        <v>60195</v>
      </c>
      <c r="C460" t="s">
        <v>263</v>
      </c>
      <c r="D460" t="s">
        <v>4988</v>
      </c>
      <c r="E460">
        <v>572</v>
      </c>
      <c r="F460">
        <v>21171</v>
      </c>
      <c r="G460">
        <f t="shared" si="36"/>
        <v>0</v>
      </c>
      <c r="H460" t="str">
        <f>_xlfn.XLOOKUP(C460,obszary!A:A,obszary!B:B)</f>
        <v>Diacria</v>
      </c>
      <c r="I460" t="str">
        <f>_xlfn.XLOOKUP($A460,laziki!B:B,laziki!C:C)</f>
        <v>Spirit 6</v>
      </c>
      <c r="J460" t="str">
        <f>_xlfn.XLOOKUP(I460,laziki!C:C,laziki!E:E)</f>
        <v>27.80N, 160.30E</v>
      </c>
      <c r="K460">
        <f>_xlfn.XLOOKUP($A460,laziki!B:B,laziki!D:D)</f>
        <v>2063</v>
      </c>
      <c r="L460">
        <f t="shared" si="37"/>
        <v>2064</v>
      </c>
      <c r="M460" s="4">
        <f t="shared" si="38"/>
        <v>1</v>
      </c>
      <c r="N460" s="4" t="str">
        <f t="shared" si="39"/>
        <v>N</v>
      </c>
      <c r="O460" t="str">
        <f t="shared" si="40"/>
        <v>N</v>
      </c>
    </row>
    <row r="461" spans="1:15" x14ac:dyDescent="0.25">
      <c r="A461">
        <v>63</v>
      </c>
      <c r="B461" s="1">
        <v>61214</v>
      </c>
      <c r="C461" t="s">
        <v>211</v>
      </c>
      <c r="D461" t="s">
        <v>4987</v>
      </c>
      <c r="E461">
        <v>572</v>
      </c>
      <c r="F461">
        <v>13054</v>
      </c>
      <c r="G461">
        <f t="shared" si="36"/>
        <v>0</v>
      </c>
      <c r="H461" t="str">
        <f>_xlfn.XLOOKUP(C461,obszary!A:A,obszary!B:B)</f>
        <v>Hellas</v>
      </c>
      <c r="I461" t="str">
        <f>_xlfn.XLOOKUP($A461,laziki!B:B,laziki!C:C)</f>
        <v>Rosetta 3</v>
      </c>
      <c r="J461" t="str">
        <f>_xlfn.XLOOKUP(I461,laziki!C:C,laziki!E:E)</f>
        <v>54.72S, 108.92E</v>
      </c>
      <c r="K461">
        <f>_xlfn.XLOOKUP($A461,laziki!B:B,laziki!D:D)</f>
        <v>2066</v>
      </c>
      <c r="L461">
        <f t="shared" si="37"/>
        <v>2067</v>
      </c>
      <c r="M461" s="4">
        <f t="shared" si="38"/>
        <v>1</v>
      </c>
      <c r="N461" s="4" t="str">
        <f t="shared" si="39"/>
        <v>S</v>
      </c>
      <c r="O461" t="str">
        <f t="shared" si="40"/>
        <v>S</v>
      </c>
    </row>
    <row r="462" spans="1:15" x14ac:dyDescent="0.25">
      <c r="A462">
        <v>46</v>
      </c>
      <c r="B462" s="1">
        <v>60783</v>
      </c>
      <c r="C462" t="s">
        <v>219</v>
      </c>
      <c r="D462" t="s">
        <v>4986</v>
      </c>
      <c r="E462">
        <v>72</v>
      </c>
      <c r="F462">
        <v>3313</v>
      </c>
      <c r="G462">
        <f t="shared" si="36"/>
        <v>3313</v>
      </c>
      <c r="H462" t="str">
        <f>_xlfn.XLOOKUP(C462,obszary!A:A,obszary!B:B)</f>
        <v>Phaethontis</v>
      </c>
      <c r="I462" t="str">
        <f>_xlfn.XLOOKUP($A462,laziki!B:B,laziki!C:C)</f>
        <v>Spirit 13</v>
      </c>
      <c r="J462" t="str">
        <f>_xlfn.XLOOKUP(I462,laziki!C:C,laziki!E:E)</f>
        <v>58.80S, 113.46W</v>
      </c>
      <c r="K462">
        <f>_xlfn.XLOOKUP($A462,laziki!B:B,laziki!D:D)</f>
        <v>2065</v>
      </c>
      <c r="L462">
        <f t="shared" si="37"/>
        <v>2066</v>
      </c>
      <c r="M462" s="4">
        <f t="shared" si="38"/>
        <v>1</v>
      </c>
      <c r="N462" s="4" t="str">
        <f t="shared" si="39"/>
        <v>S</v>
      </c>
      <c r="O462" t="str">
        <f t="shared" si="40"/>
        <v>S</v>
      </c>
    </row>
    <row r="463" spans="1:15" x14ac:dyDescent="0.25">
      <c r="A463">
        <v>14</v>
      </c>
      <c r="B463" s="1">
        <v>56463</v>
      </c>
      <c r="C463" t="s">
        <v>245</v>
      </c>
      <c r="D463" t="s">
        <v>4985</v>
      </c>
      <c r="E463">
        <v>344</v>
      </c>
      <c r="F463">
        <v>3764</v>
      </c>
      <c r="G463">
        <f t="shared" si="36"/>
        <v>0</v>
      </c>
      <c r="H463" t="str">
        <f>_xlfn.XLOOKUP(C463,obszary!A:A,obszary!B:B)</f>
        <v>Oxia Palus</v>
      </c>
      <c r="I463" t="str">
        <f>_xlfn.XLOOKUP($A463,laziki!B:B,laziki!C:C)</f>
        <v>Viking 4</v>
      </c>
      <c r="J463" t="str">
        <f>_xlfn.XLOOKUP(I463,laziki!C:C,laziki!E:E)</f>
        <v>18.71N, 17.14W</v>
      </c>
      <c r="K463">
        <f>_xlfn.XLOOKUP($A463,laziki!B:B,laziki!D:D)</f>
        <v>2053</v>
      </c>
      <c r="L463">
        <f t="shared" si="37"/>
        <v>2054</v>
      </c>
      <c r="M463" s="4">
        <f t="shared" si="38"/>
        <v>1</v>
      </c>
      <c r="N463" s="4" t="str">
        <f t="shared" si="39"/>
        <v>N</v>
      </c>
      <c r="O463" t="str">
        <f t="shared" si="40"/>
        <v>N</v>
      </c>
    </row>
    <row r="464" spans="1:15" x14ac:dyDescent="0.25">
      <c r="A464">
        <v>18</v>
      </c>
      <c r="B464" s="1">
        <v>58540</v>
      </c>
      <c r="C464" t="s">
        <v>221</v>
      </c>
      <c r="D464" t="s">
        <v>4984</v>
      </c>
      <c r="E464">
        <v>1270</v>
      </c>
      <c r="F464">
        <v>7752</v>
      </c>
      <c r="G464">
        <f t="shared" si="36"/>
        <v>0</v>
      </c>
      <c r="H464" t="str">
        <f>_xlfn.XLOOKUP(C464,obszary!A:A,obszary!B:B)</f>
        <v>Aeolis</v>
      </c>
      <c r="I464" t="str">
        <f>_xlfn.XLOOKUP($A464,laziki!B:B,laziki!C:C)</f>
        <v>Viking 10</v>
      </c>
      <c r="J464" t="str">
        <f>_xlfn.XLOOKUP(I464,laziki!C:C,laziki!E:E)</f>
        <v>25.21S, 169.35E</v>
      </c>
      <c r="K464">
        <f>_xlfn.XLOOKUP($A464,laziki!B:B,laziki!D:D)</f>
        <v>2055</v>
      </c>
      <c r="L464">
        <f t="shared" si="37"/>
        <v>2060</v>
      </c>
      <c r="M464" s="4">
        <f t="shared" si="38"/>
        <v>5</v>
      </c>
      <c r="N464" s="4" t="str">
        <f t="shared" si="39"/>
        <v>S</v>
      </c>
      <c r="O464" t="str">
        <f t="shared" si="40"/>
        <v>S</v>
      </c>
    </row>
    <row r="465" spans="1:15" x14ac:dyDescent="0.25">
      <c r="A465">
        <v>98</v>
      </c>
      <c r="B465" s="1">
        <v>63470</v>
      </c>
      <c r="C465" t="s">
        <v>211</v>
      </c>
      <c r="D465" t="s">
        <v>4983</v>
      </c>
      <c r="E465">
        <v>22</v>
      </c>
      <c r="F465">
        <v>12178</v>
      </c>
      <c r="G465">
        <f t="shared" si="36"/>
        <v>12178</v>
      </c>
      <c r="H465" t="str">
        <f>_xlfn.XLOOKUP(C465,obszary!A:A,obszary!B:B)</f>
        <v>Hellas</v>
      </c>
      <c r="I465" t="str">
        <f>_xlfn.XLOOKUP($A465,laziki!B:B,laziki!C:C)</f>
        <v>Perseverance 5</v>
      </c>
      <c r="J465" t="str">
        <f>_xlfn.XLOOKUP(I465,laziki!C:C,laziki!E:E)</f>
        <v>48.97S, 86.32E</v>
      </c>
      <c r="K465">
        <f>_xlfn.XLOOKUP($A465,laziki!B:B,laziki!D:D)</f>
        <v>2070</v>
      </c>
      <c r="L465">
        <f t="shared" si="37"/>
        <v>2073</v>
      </c>
      <c r="M465" s="4">
        <f t="shared" si="38"/>
        <v>3</v>
      </c>
      <c r="N465" s="4" t="str">
        <f t="shared" si="39"/>
        <v>S</v>
      </c>
      <c r="O465" t="str">
        <f t="shared" si="40"/>
        <v>S</v>
      </c>
    </row>
    <row r="466" spans="1:15" x14ac:dyDescent="0.25">
      <c r="A466">
        <v>47</v>
      </c>
      <c r="B466" s="1">
        <v>62452</v>
      </c>
      <c r="C466" t="s">
        <v>245</v>
      </c>
      <c r="D466" t="s">
        <v>4982</v>
      </c>
      <c r="E466">
        <v>90</v>
      </c>
      <c r="F466">
        <v>2324</v>
      </c>
      <c r="G466">
        <f t="shared" si="36"/>
        <v>2324</v>
      </c>
      <c r="H466" t="str">
        <f>_xlfn.XLOOKUP(C466,obszary!A:A,obszary!B:B)</f>
        <v>Oxia Palus</v>
      </c>
      <c r="I466" t="str">
        <f>_xlfn.XLOOKUP($A466,laziki!B:B,laziki!C:C)</f>
        <v>Spirit 14</v>
      </c>
      <c r="J466" t="str">
        <f>_xlfn.XLOOKUP(I466,laziki!C:C,laziki!E:E)</f>
        <v>27.30N, 17.48W</v>
      </c>
      <c r="K466">
        <f>_xlfn.XLOOKUP($A466,laziki!B:B,laziki!D:D)</f>
        <v>2065</v>
      </c>
      <c r="L466">
        <f t="shared" si="37"/>
        <v>2070</v>
      </c>
      <c r="M466" s="4">
        <f t="shared" si="38"/>
        <v>5</v>
      </c>
      <c r="N466" s="4" t="str">
        <f t="shared" si="39"/>
        <v>N</v>
      </c>
      <c r="O466" t="str">
        <f t="shared" si="40"/>
        <v>N</v>
      </c>
    </row>
    <row r="467" spans="1:15" x14ac:dyDescent="0.25">
      <c r="A467">
        <v>55</v>
      </c>
      <c r="B467" s="1">
        <v>62399</v>
      </c>
      <c r="C467" t="s">
        <v>253</v>
      </c>
      <c r="D467" t="s">
        <v>4981</v>
      </c>
      <c r="E467">
        <v>96</v>
      </c>
      <c r="F467">
        <v>8791</v>
      </c>
      <c r="G467">
        <f t="shared" si="36"/>
        <v>8791</v>
      </c>
      <c r="H467" t="str">
        <f>_xlfn.XLOOKUP(C467,obszary!A:A,obszary!B:B)</f>
        <v>Cebrenia</v>
      </c>
      <c r="I467" t="str">
        <f>_xlfn.XLOOKUP($A467,laziki!B:B,laziki!C:C)</f>
        <v>Opportunity 7</v>
      </c>
      <c r="J467" t="str">
        <f>_xlfn.XLOOKUP(I467,laziki!C:C,laziki!E:E)</f>
        <v>37.14N, 148.66E</v>
      </c>
      <c r="K467">
        <f>_xlfn.XLOOKUP($A467,laziki!B:B,laziki!D:D)</f>
        <v>2066</v>
      </c>
      <c r="L467">
        <f t="shared" si="37"/>
        <v>2070</v>
      </c>
      <c r="M467" s="4">
        <f t="shared" si="38"/>
        <v>4</v>
      </c>
      <c r="N467" s="4" t="str">
        <f t="shared" si="39"/>
        <v>N</v>
      </c>
      <c r="O467" t="str">
        <f t="shared" si="40"/>
        <v>N</v>
      </c>
    </row>
    <row r="468" spans="1:15" x14ac:dyDescent="0.25">
      <c r="A468">
        <v>6</v>
      </c>
      <c r="B468" s="1">
        <v>56526</v>
      </c>
      <c r="C468" t="s">
        <v>265</v>
      </c>
      <c r="D468" t="s">
        <v>4980</v>
      </c>
      <c r="E468">
        <v>82</v>
      </c>
      <c r="F468">
        <v>29243</v>
      </c>
      <c r="G468">
        <f t="shared" si="36"/>
        <v>29243</v>
      </c>
      <c r="H468" t="str">
        <f>_xlfn.XLOOKUP(C468,obszary!A:A,obszary!B:B)</f>
        <v>Mare Boreum</v>
      </c>
      <c r="I468" t="str">
        <f>_xlfn.XLOOKUP($A468,laziki!B:B,laziki!C:C)</f>
        <v>Mariner 11</v>
      </c>
      <c r="J468" t="str">
        <f>_xlfn.XLOOKUP(I468,laziki!C:C,laziki!E:E)</f>
        <v>77.71N, 148.53E</v>
      </c>
      <c r="K468">
        <f>_xlfn.XLOOKUP($A468,laziki!B:B,laziki!D:D)</f>
        <v>2052</v>
      </c>
      <c r="L468">
        <f t="shared" si="37"/>
        <v>2054</v>
      </c>
      <c r="M468" s="4">
        <f t="shared" si="38"/>
        <v>2</v>
      </c>
      <c r="N468" s="4" t="str">
        <f t="shared" si="39"/>
        <v>N</v>
      </c>
      <c r="O468" t="str">
        <f t="shared" si="40"/>
        <v>N</v>
      </c>
    </row>
    <row r="469" spans="1:15" x14ac:dyDescent="0.25">
      <c r="A469">
        <v>1</v>
      </c>
      <c r="B469" s="1">
        <v>55131</v>
      </c>
      <c r="C469" t="s">
        <v>255</v>
      </c>
      <c r="D469" t="s">
        <v>4979</v>
      </c>
      <c r="E469">
        <v>24</v>
      </c>
      <c r="F469">
        <v>8000</v>
      </c>
      <c r="G469">
        <f t="shared" si="36"/>
        <v>8000</v>
      </c>
      <c r="H469" t="str">
        <f>_xlfn.XLOOKUP(C469,obszary!A:A,obszary!B:B)</f>
        <v>Casius</v>
      </c>
      <c r="I469" t="str">
        <f>_xlfn.XLOOKUP($A469,laziki!B:B,laziki!C:C)</f>
        <v>Mariner 3</v>
      </c>
      <c r="J469" t="str">
        <f>_xlfn.XLOOKUP(I469,laziki!C:C,laziki!E:E)</f>
        <v>50.51N, 70.01E</v>
      </c>
      <c r="K469">
        <f>_xlfn.XLOOKUP($A469,laziki!B:B,laziki!D:D)</f>
        <v>2049</v>
      </c>
      <c r="L469">
        <f t="shared" si="37"/>
        <v>2050</v>
      </c>
      <c r="M469" s="4">
        <f t="shared" si="38"/>
        <v>1</v>
      </c>
      <c r="N469" s="4" t="str">
        <f t="shared" si="39"/>
        <v>N</v>
      </c>
      <c r="O469" t="str">
        <f t="shared" si="40"/>
        <v>N</v>
      </c>
    </row>
    <row r="470" spans="1:15" x14ac:dyDescent="0.25">
      <c r="A470">
        <v>12</v>
      </c>
      <c r="B470" s="1">
        <v>57455</v>
      </c>
      <c r="C470" t="s">
        <v>249</v>
      </c>
      <c r="D470" t="s">
        <v>4978</v>
      </c>
      <c r="E470">
        <v>524</v>
      </c>
      <c r="F470">
        <v>2461</v>
      </c>
      <c r="G470">
        <f t="shared" si="36"/>
        <v>0</v>
      </c>
      <c r="H470" t="str">
        <f>_xlfn.XLOOKUP(C470,obszary!A:A,obszary!B:B)</f>
        <v>Tharsis</v>
      </c>
      <c r="I470" t="str">
        <f>_xlfn.XLOOKUP($A470,laziki!B:B,laziki!C:C)</f>
        <v>Mariner 20</v>
      </c>
      <c r="J470" t="str">
        <f>_xlfn.XLOOKUP(I470,laziki!C:C,laziki!E:E)</f>
        <v>6.41S, 116.10W</v>
      </c>
      <c r="K470">
        <f>_xlfn.XLOOKUP($A470,laziki!B:B,laziki!D:D)</f>
        <v>2055</v>
      </c>
      <c r="L470">
        <f t="shared" si="37"/>
        <v>2057</v>
      </c>
      <c r="M470" s="4">
        <f t="shared" si="38"/>
        <v>2</v>
      </c>
      <c r="N470" s="4" t="str">
        <f t="shared" si="39"/>
        <v>N</v>
      </c>
      <c r="O470" t="str">
        <f t="shared" si="40"/>
        <v>S</v>
      </c>
    </row>
    <row r="471" spans="1:15" x14ac:dyDescent="0.25">
      <c r="A471">
        <v>97</v>
      </c>
      <c r="B471" s="1">
        <v>62907</v>
      </c>
      <c r="C471" t="s">
        <v>265</v>
      </c>
      <c r="D471" t="s">
        <v>4977</v>
      </c>
      <c r="E471">
        <v>77</v>
      </c>
      <c r="F471">
        <v>5076</v>
      </c>
      <c r="G471">
        <f t="shared" si="36"/>
        <v>5076</v>
      </c>
      <c r="H471" t="str">
        <f>_xlfn.XLOOKUP(C471,obszary!A:A,obszary!B:B)</f>
        <v>Mare Boreum</v>
      </c>
      <c r="I471" t="str">
        <f>_xlfn.XLOOKUP($A471,laziki!B:B,laziki!C:C)</f>
        <v>Perseverance 4</v>
      </c>
      <c r="J471" t="str">
        <f>_xlfn.XLOOKUP(I471,laziki!C:C,laziki!E:E)</f>
        <v>80.24N, 27.18W</v>
      </c>
      <c r="K471">
        <f>_xlfn.XLOOKUP($A471,laziki!B:B,laziki!D:D)</f>
        <v>2069</v>
      </c>
      <c r="L471">
        <f t="shared" si="37"/>
        <v>2072</v>
      </c>
      <c r="M471" s="4">
        <f t="shared" si="38"/>
        <v>3</v>
      </c>
      <c r="N471" s="4" t="str">
        <f t="shared" si="39"/>
        <v>N</v>
      </c>
      <c r="O471" t="str">
        <f t="shared" si="40"/>
        <v>N</v>
      </c>
    </row>
    <row r="472" spans="1:15" x14ac:dyDescent="0.25">
      <c r="A472">
        <v>41</v>
      </c>
      <c r="B472" s="1">
        <v>60131</v>
      </c>
      <c r="C472" t="s">
        <v>265</v>
      </c>
      <c r="D472" t="s">
        <v>4976</v>
      </c>
      <c r="E472">
        <v>231</v>
      </c>
      <c r="F472">
        <v>9074</v>
      </c>
      <c r="G472">
        <f t="shared" si="36"/>
        <v>0</v>
      </c>
      <c r="H472" t="str">
        <f>_xlfn.XLOOKUP(C472,obszary!A:A,obszary!B:B)</f>
        <v>Mare Boreum</v>
      </c>
      <c r="I472" t="str">
        <f>_xlfn.XLOOKUP($A472,laziki!B:B,laziki!C:C)</f>
        <v>Spirit 5</v>
      </c>
      <c r="J472" t="str">
        <f>_xlfn.XLOOKUP(I472,laziki!C:C,laziki!E:E)</f>
        <v>66.19N, 33.82E</v>
      </c>
      <c r="K472">
        <f>_xlfn.XLOOKUP($A472,laziki!B:B,laziki!D:D)</f>
        <v>2063</v>
      </c>
      <c r="L472">
        <f t="shared" si="37"/>
        <v>2064</v>
      </c>
      <c r="M472" s="4">
        <f t="shared" si="38"/>
        <v>1</v>
      </c>
      <c r="N472" s="4" t="str">
        <f t="shared" si="39"/>
        <v>N</v>
      </c>
      <c r="O472" t="str">
        <f t="shared" si="40"/>
        <v>N</v>
      </c>
    </row>
    <row r="473" spans="1:15" x14ac:dyDescent="0.25">
      <c r="A473">
        <v>47</v>
      </c>
      <c r="B473" s="1">
        <v>62557</v>
      </c>
      <c r="C473" t="s">
        <v>243</v>
      </c>
      <c r="D473" t="s">
        <v>4975</v>
      </c>
      <c r="E473">
        <v>482</v>
      </c>
      <c r="F473">
        <v>3764</v>
      </c>
      <c r="G473">
        <f t="shared" si="36"/>
        <v>0</v>
      </c>
      <c r="H473" t="str">
        <f>_xlfn.XLOOKUP(C473,obszary!A:A,obszary!B:B)</f>
        <v>Arabia</v>
      </c>
      <c r="I473" t="str">
        <f>_xlfn.XLOOKUP($A473,laziki!B:B,laziki!C:C)</f>
        <v>Spirit 14</v>
      </c>
      <c r="J473" t="str">
        <f>_xlfn.XLOOKUP(I473,laziki!C:C,laziki!E:E)</f>
        <v>27.30N, 17.48W</v>
      </c>
      <c r="K473">
        <f>_xlfn.XLOOKUP($A473,laziki!B:B,laziki!D:D)</f>
        <v>2065</v>
      </c>
      <c r="L473">
        <f t="shared" si="37"/>
        <v>2071</v>
      </c>
      <c r="M473" s="4">
        <f t="shared" si="38"/>
        <v>6</v>
      </c>
      <c r="N473" s="4" t="str">
        <f t="shared" si="39"/>
        <v>N</v>
      </c>
      <c r="O473" t="str">
        <f t="shared" si="40"/>
        <v>N</v>
      </c>
    </row>
    <row r="474" spans="1:15" x14ac:dyDescent="0.25">
      <c r="A474">
        <v>30</v>
      </c>
      <c r="B474" s="1">
        <v>58810</v>
      </c>
      <c r="C474" t="s">
        <v>259</v>
      </c>
      <c r="D474" t="s">
        <v>4974</v>
      </c>
      <c r="E474">
        <v>96</v>
      </c>
      <c r="F474">
        <v>26004</v>
      </c>
      <c r="G474">
        <f t="shared" si="36"/>
        <v>26004</v>
      </c>
      <c r="H474" t="str">
        <f>_xlfn.XLOOKUP(C474,obszary!A:A,obszary!B:B)</f>
        <v>Mare Acidalium</v>
      </c>
      <c r="I474" t="str">
        <f>_xlfn.XLOOKUP($A474,laziki!B:B,laziki!C:C)</f>
        <v>Deimos 8</v>
      </c>
      <c r="J474" t="str">
        <f>_xlfn.XLOOKUP(I474,laziki!C:C,laziki!E:E)</f>
        <v>21.43N, 76.62W</v>
      </c>
      <c r="K474">
        <f>_xlfn.XLOOKUP($A474,laziki!B:B,laziki!D:D)</f>
        <v>2058</v>
      </c>
      <c r="L474">
        <f t="shared" si="37"/>
        <v>2061</v>
      </c>
      <c r="M474" s="4">
        <f t="shared" si="38"/>
        <v>3</v>
      </c>
      <c r="N474" s="4" t="str">
        <f t="shared" si="39"/>
        <v>N</v>
      </c>
      <c r="O474" t="str">
        <f t="shared" si="40"/>
        <v>N</v>
      </c>
    </row>
    <row r="475" spans="1:15" x14ac:dyDescent="0.25">
      <c r="A475">
        <v>47</v>
      </c>
      <c r="B475" s="1">
        <v>64045</v>
      </c>
      <c r="C475" t="s">
        <v>245</v>
      </c>
      <c r="D475" t="s">
        <v>4973</v>
      </c>
      <c r="E475">
        <v>157</v>
      </c>
      <c r="F475">
        <v>1656</v>
      </c>
      <c r="G475">
        <f t="shared" si="36"/>
        <v>0</v>
      </c>
      <c r="H475" t="str">
        <f>_xlfn.XLOOKUP(C475,obszary!A:A,obszary!B:B)</f>
        <v>Oxia Palus</v>
      </c>
      <c r="I475" t="str">
        <f>_xlfn.XLOOKUP($A475,laziki!B:B,laziki!C:C)</f>
        <v>Spirit 14</v>
      </c>
      <c r="J475" t="str">
        <f>_xlfn.XLOOKUP(I475,laziki!C:C,laziki!E:E)</f>
        <v>27.30N, 17.48W</v>
      </c>
      <c r="K475">
        <f>_xlfn.XLOOKUP($A475,laziki!B:B,laziki!D:D)</f>
        <v>2065</v>
      </c>
      <c r="L475">
        <f t="shared" si="37"/>
        <v>2075</v>
      </c>
      <c r="M475" s="4">
        <f t="shared" si="38"/>
        <v>10</v>
      </c>
      <c r="N475" s="4" t="str">
        <f t="shared" si="39"/>
        <v>N</v>
      </c>
      <c r="O475" t="str">
        <f t="shared" si="40"/>
        <v>N</v>
      </c>
    </row>
    <row r="476" spans="1:15" x14ac:dyDescent="0.25">
      <c r="A476">
        <v>55</v>
      </c>
      <c r="B476" s="1">
        <v>63107</v>
      </c>
      <c r="C476" t="s">
        <v>237</v>
      </c>
      <c r="D476" t="s">
        <v>4972</v>
      </c>
      <c r="E476">
        <v>29</v>
      </c>
      <c r="F476">
        <v>11771</v>
      </c>
      <c r="G476">
        <f t="shared" si="36"/>
        <v>11771</v>
      </c>
      <c r="H476" t="str">
        <f>_xlfn.XLOOKUP(C476,obszary!A:A,obszary!B:B)</f>
        <v>Elysium</v>
      </c>
      <c r="I476" t="str">
        <f>_xlfn.XLOOKUP($A476,laziki!B:B,laziki!C:C)</f>
        <v>Opportunity 7</v>
      </c>
      <c r="J476" t="str">
        <f>_xlfn.XLOOKUP(I476,laziki!C:C,laziki!E:E)</f>
        <v>37.14N, 148.66E</v>
      </c>
      <c r="K476">
        <f>_xlfn.XLOOKUP($A476,laziki!B:B,laziki!D:D)</f>
        <v>2066</v>
      </c>
      <c r="L476">
        <f t="shared" si="37"/>
        <v>2072</v>
      </c>
      <c r="M476" s="4">
        <f t="shared" si="38"/>
        <v>6</v>
      </c>
      <c r="N476" s="4" t="str">
        <f t="shared" si="39"/>
        <v>N</v>
      </c>
      <c r="O476" t="str">
        <f t="shared" si="40"/>
        <v>N</v>
      </c>
    </row>
    <row r="477" spans="1:15" x14ac:dyDescent="0.25">
      <c r="A477">
        <v>27</v>
      </c>
      <c r="B477" s="1">
        <v>59327</v>
      </c>
      <c r="C477" t="s">
        <v>211</v>
      </c>
      <c r="D477" t="s">
        <v>4971</v>
      </c>
      <c r="E477">
        <v>85</v>
      </c>
      <c r="F477">
        <v>17718</v>
      </c>
      <c r="G477">
        <f t="shared" si="36"/>
        <v>17718</v>
      </c>
      <c r="H477" t="str">
        <f>_xlfn.XLOOKUP(C477,obszary!A:A,obszary!B:B)</f>
        <v>Hellas</v>
      </c>
      <c r="I477" t="str">
        <f>_xlfn.XLOOKUP($A477,laziki!B:B,laziki!C:C)</f>
        <v>Phobos 6</v>
      </c>
      <c r="J477" t="str">
        <f>_xlfn.XLOOKUP(I477,laziki!C:C,laziki!E:E)</f>
        <v>74.62S, 100.08E</v>
      </c>
      <c r="K477">
        <f>_xlfn.XLOOKUP($A477,laziki!B:B,laziki!D:D)</f>
        <v>2054</v>
      </c>
      <c r="L477">
        <f t="shared" si="37"/>
        <v>2062</v>
      </c>
      <c r="M477" s="4">
        <f t="shared" si="38"/>
        <v>8</v>
      </c>
      <c r="N477" s="4" t="str">
        <f t="shared" si="39"/>
        <v>S</v>
      </c>
      <c r="O477" t="str">
        <f t="shared" si="40"/>
        <v>S</v>
      </c>
    </row>
    <row r="478" spans="1:15" x14ac:dyDescent="0.25">
      <c r="A478">
        <v>94</v>
      </c>
      <c r="B478" s="1">
        <v>61993</v>
      </c>
      <c r="C478" t="s">
        <v>209</v>
      </c>
      <c r="D478" t="s">
        <v>4970</v>
      </c>
      <c r="E478">
        <v>14</v>
      </c>
      <c r="F478">
        <v>11011</v>
      </c>
      <c r="G478">
        <f t="shared" si="36"/>
        <v>11011</v>
      </c>
      <c r="H478" t="str">
        <f>_xlfn.XLOOKUP(C478,obszary!A:A,obszary!B:B)</f>
        <v>Eridania</v>
      </c>
      <c r="I478" t="str">
        <f>_xlfn.XLOOKUP($A478,laziki!B:B,laziki!C:C)</f>
        <v>Dawn 4</v>
      </c>
      <c r="J478" t="str">
        <f>_xlfn.XLOOKUP(I478,laziki!C:C,laziki!E:E)</f>
        <v>46.81S, 143.88E</v>
      </c>
      <c r="K478">
        <f>_xlfn.XLOOKUP($A478,laziki!B:B,laziki!D:D)</f>
        <v>2066</v>
      </c>
      <c r="L478">
        <f t="shared" si="37"/>
        <v>2069</v>
      </c>
      <c r="M478" s="4">
        <f t="shared" si="38"/>
        <v>3</v>
      </c>
      <c r="N478" s="4" t="str">
        <f t="shared" si="39"/>
        <v>S</v>
      </c>
      <c r="O478" t="str">
        <f t="shared" si="40"/>
        <v>S</v>
      </c>
    </row>
    <row r="479" spans="1:15" x14ac:dyDescent="0.25">
      <c r="A479">
        <v>2</v>
      </c>
      <c r="B479" s="1">
        <v>55865</v>
      </c>
      <c r="C479" t="s">
        <v>253</v>
      </c>
      <c r="D479" t="s">
        <v>4969</v>
      </c>
      <c r="E479">
        <v>117</v>
      </c>
      <c r="F479">
        <v>629</v>
      </c>
      <c r="G479">
        <f t="shared" si="36"/>
        <v>0</v>
      </c>
      <c r="H479" t="str">
        <f>_xlfn.XLOOKUP(C479,obszary!A:A,obszary!B:B)</f>
        <v>Cebrenia</v>
      </c>
      <c r="I479" t="str">
        <f>_xlfn.XLOOKUP($A479,laziki!B:B,laziki!C:C)</f>
        <v>Mariner 6</v>
      </c>
      <c r="J479" t="str">
        <f>_xlfn.XLOOKUP(I479,laziki!C:C,laziki!E:E)</f>
        <v>11.90N, 119.49E</v>
      </c>
      <c r="K479">
        <f>_xlfn.XLOOKUP($A479,laziki!B:B,laziki!D:D)</f>
        <v>2050</v>
      </c>
      <c r="L479">
        <f t="shared" si="37"/>
        <v>2052</v>
      </c>
      <c r="M479" s="4">
        <f t="shared" si="38"/>
        <v>2</v>
      </c>
      <c r="N479" s="4" t="str">
        <f t="shared" si="39"/>
        <v>N</v>
      </c>
      <c r="O479" t="str">
        <f t="shared" si="40"/>
        <v>N</v>
      </c>
    </row>
    <row r="480" spans="1:15" x14ac:dyDescent="0.25">
      <c r="A480">
        <v>63</v>
      </c>
      <c r="B480" s="1">
        <v>61142</v>
      </c>
      <c r="C480" t="s">
        <v>211</v>
      </c>
      <c r="D480" t="s">
        <v>4968</v>
      </c>
      <c r="E480">
        <v>24</v>
      </c>
      <c r="F480">
        <v>2461</v>
      </c>
      <c r="G480">
        <f t="shared" si="36"/>
        <v>2461</v>
      </c>
      <c r="H480" t="str">
        <f>_xlfn.XLOOKUP(C480,obszary!A:A,obszary!B:B)</f>
        <v>Hellas</v>
      </c>
      <c r="I480" t="str">
        <f>_xlfn.XLOOKUP($A480,laziki!B:B,laziki!C:C)</f>
        <v>Rosetta 3</v>
      </c>
      <c r="J480" t="str">
        <f>_xlfn.XLOOKUP(I480,laziki!C:C,laziki!E:E)</f>
        <v>54.72S, 108.92E</v>
      </c>
      <c r="K480">
        <f>_xlfn.XLOOKUP($A480,laziki!B:B,laziki!D:D)</f>
        <v>2066</v>
      </c>
      <c r="L480">
        <f t="shared" si="37"/>
        <v>2067</v>
      </c>
      <c r="M480" s="4">
        <f t="shared" si="38"/>
        <v>1</v>
      </c>
      <c r="N480" s="4" t="str">
        <f t="shared" si="39"/>
        <v>S</v>
      </c>
      <c r="O480" t="str">
        <f t="shared" si="40"/>
        <v>S</v>
      </c>
    </row>
    <row r="481" spans="1:15" x14ac:dyDescent="0.25">
      <c r="A481">
        <v>4</v>
      </c>
      <c r="B481" s="1">
        <v>55738</v>
      </c>
      <c r="C481" t="s">
        <v>229</v>
      </c>
      <c r="D481" t="s">
        <v>4967</v>
      </c>
      <c r="E481">
        <v>482</v>
      </c>
      <c r="F481">
        <v>15700</v>
      </c>
      <c r="G481">
        <f t="shared" si="36"/>
        <v>0</v>
      </c>
      <c r="H481" t="str">
        <f>_xlfn.XLOOKUP(C481,obszary!A:A,obszary!B:B)</f>
        <v>Margaritifer Sinus</v>
      </c>
      <c r="I481" t="str">
        <f>_xlfn.XLOOKUP($A481,laziki!B:B,laziki!C:C)</f>
        <v>Mariner 9</v>
      </c>
      <c r="J481" t="str">
        <f>_xlfn.XLOOKUP(I481,laziki!C:C,laziki!E:E)</f>
        <v>43.20S, 21.89W</v>
      </c>
      <c r="K481">
        <f>_xlfn.XLOOKUP($A481,laziki!B:B,laziki!D:D)</f>
        <v>2051</v>
      </c>
      <c r="L481">
        <f t="shared" si="37"/>
        <v>2052</v>
      </c>
      <c r="M481" s="4">
        <f t="shared" si="38"/>
        <v>1</v>
      </c>
      <c r="N481" s="4" t="str">
        <f t="shared" si="39"/>
        <v>S</v>
      </c>
      <c r="O481" t="str">
        <f t="shared" si="40"/>
        <v>S</v>
      </c>
    </row>
    <row r="482" spans="1:15" x14ac:dyDescent="0.25">
      <c r="A482">
        <v>41</v>
      </c>
      <c r="B482" s="1">
        <v>62446</v>
      </c>
      <c r="C482" t="s">
        <v>257</v>
      </c>
      <c r="D482" t="s">
        <v>4966</v>
      </c>
      <c r="E482">
        <v>181</v>
      </c>
      <c r="F482">
        <v>1396</v>
      </c>
      <c r="G482">
        <f t="shared" si="36"/>
        <v>0</v>
      </c>
      <c r="H482" t="str">
        <f>_xlfn.XLOOKUP(C482,obszary!A:A,obszary!B:B)</f>
        <v>Ismenius Lacus</v>
      </c>
      <c r="I482" t="str">
        <f>_xlfn.XLOOKUP($A482,laziki!B:B,laziki!C:C)</f>
        <v>Spirit 5</v>
      </c>
      <c r="J482" t="str">
        <f>_xlfn.XLOOKUP(I482,laziki!C:C,laziki!E:E)</f>
        <v>66.19N, 33.82E</v>
      </c>
      <c r="K482">
        <f>_xlfn.XLOOKUP($A482,laziki!B:B,laziki!D:D)</f>
        <v>2063</v>
      </c>
      <c r="L482">
        <f t="shared" si="37"/>
        <v>2070</v>
      </c>
      <c r="M482" s="4">
        <f t="shared" si="38"/>
        <v>7</v>
      </c>
      <c r="N482" s="4" t="str">
        <f t="shared" si="39"/>
        <v>N</v>
      </c>
      <c r="O482" t="str">
        <f t="shared" si="40"/>
        <v>N</v>
      </c>
    </row>
    <row r="483" spans="1:15" x14ac:dyDescent="0.25">
      <c r="A483">
        <v>72</v>
      </c>
      <c r="B483" s="1">
        <v>63304</v>
      </c>
      <c r="C483" t="s">
        <v>233</v>
      </c>
      <c r="D483" t="s">
        <v>4965</v>
      </c>
      <c r="E483">
        <v>25</v>
      </c>
      <c r="F483">
        <v>6006</v>
      </c>
      <c r="G483">
        <f t="shared" si="36"/>
        <v>6006</v>
      </c>
      <c r="H483" t="str">
        <f>_xlfn.XLOOKUP(C483,obszary!A:A,obszary!B:B)</f>
        <v>Phoenicis Lacus</v>
      </c>
      <c r="I483" t="str">
        <f>_xlfn.XLOOKUP($A483,laziki!B:B,laziki!C:C)</f>
        <v>Rosetta 16</v>
      </c>
      <c r="J483" t="str">
        <f>_xlfn.XLOOKUP(I483,laziki!C:C,laziki!E:E)</f>
        <v>29.49S, 118.42W</v>
      </c>
      <c r="K483">
        <f>_xlfn.XLOOKUP($A483,laziki!B:B,laziki!D:D)</f>
        <v>2071</v>
      </c>
      <c r="L483">
        <f t="shared" si="37"/>
        <v>2073</v>
      </c>
      <c r="M483" s="4">
        <f t="shared" si="38"/>
        <v>2</v>
      </c>
      <c r="N483" s="4" t="str">
        <f t="shared" si="39"/>
        <v>S</v>
      </c>
      <c r="O483" t="str">
        <f t="shared" si="40"/>
        <v>S</v>
      </c>
    </row>
    <row r="484" spans="1:15" x14ac:dyDescent="0.25">
      <c r="A484">
        <v>75</v>
      </c>
      <c r="B484" s="1">
        <v>63415</v>
      </c>
      <c r="C484" t="s">
        <v>209</v>
      </c>
      <c r="D484" t="s">
        <v>4964</v>
      </c>
      <c r="E484">
        <v>416</v>
      </c>
      <c r="F484">
        <v>5255</v>
      </c>
      <c r="G484">
        <f t="shared" si="36"/>
        <v>0</v>
      </c>
      <c r="H484" t="str">
        <f>_xlfn.XLOOKUP(C484,obszary!A:A,obszary!B:B)</f>
        <v>Eridania</v>
      </c>
      <c r="I484" t="str">
        <f>_xlfn.XLOOKUP($A484,laziki!B:B,laziki!C:C)</f>
        <v>Rosetta 22</v>
      </c>
      <c r="J484" t="str">
        <f>_xlfn.XLOOKUP(I484,laziki!C:C,laziki!E:E)</f>
        <v>43.21S, 109.99E</v>
      </c>
      <c r="K484">
        <f>_xlfn.XLOOKUP($A484,laziki!B:B,laziki!D:D)</f>
        <v>2071</v>
      </c>
      <c r="L484">
        <f t="shared" si="37"/>
        <v>2073</v>
      </c>
      <c r="M484" s="4">
        <f t="shared" si="38"/>
        <v>2</v>
      </c>
      <c r="N484" s="4" t="str">
        <f t="shared" si="39"/>
        <v>S</v>
      </c>
      <c r="O484" t="str">
        <f t="shared" si="40"/>
        <v>S</v>
      </c>
    </row>
    <row r="485" spans="1:15" x14ac:dyDescent="0.25">
      <c r="A485">
        <v>10</v>
      </c>
      <c r="B485" s="1">
        <v>59062</v>
      </c>
      <c r="C485" t="s">
        <v>231</v>
      </c>
      <c r="D485" t="s">
        <v>4963</v>
      </c>
      <c r="E485">
        <v>188</v>
      </c>
      <c r="F485">
        <v>2739</v>
      </c>
      <c r="G485">
        <f t="shared" si="36"/>
        <v>0</v>
      </c>
      <c r="H485" t="str">
        <f>_xlfn.XLOOKUP(C485,obszary!A:A,obszary!B:B)</f>
        <v>Coprates</v>
      </c>
      <c r="I485" t="str">
        <f>_xlfn.XLOOKUP($A485,laziki!B:B,laziki!C:C)</f>
        <v>Mariner 15</v>
      </c>
      <c r="J485" t="str">
        <f>_xlfn.XLOOKUP(I485,laziki!C:C,laziki!E:E)</f>
        <v>23.79S, 56.97W</v>
      </c>
      <c r="K485">
        <f>_xlfn.XLOOKUP($A485,laziki!B:B,laziki!D:D)</f>
        <v>2054</v>
      </c>
      <c r="L485">
        <f t="shared" si="37"/>
        <v>2061</v>
      </c>
      <c r="M485" s="4">
        <f t="shared" si="38"/>
        <v>7</v>
      </c>
      <c r="N485" s="4" t="str">
        <f t="shared" si="39"/>
        <v>S</v>
      </c>
      <c r="O485" t="str">
        <f t="shared" si="40"/>
        <v>S</v>
      </c>
    </row>
    <row r="486" spans="1:15" x14ac:dyDescent="0.25">
      <c r="A486">
        <v>47</v>
      </c>
      <c r="B486" s="1">
        <v>63869</v>
      </c>
      <c r="C486" t="s">
        <v>245</v>
      </c>
      <c r="D486" t="s">
        <v>4962</v>
      </c>
      <c r="E486">
        <v>264</v>
      </c>
      <c r="F486">
        <v>2599</v>
      </c>
      <c r="G486">
        <f t="shared" si="36"/>
        <v>0</v>
      </c>
      <c r="H486" t="str">
        <f>_xlfn.XLOOKUP(C486,obszary!A:A,obszary!B:B)</f>
        <v>Oxia Palus</v>
      </c>
      <c r="I486" t="str">
        <f>_xlfn.XLOOKUP($A486,laziki!B:B,laziki!C:C)</f>
        <v>Spirit 14</v>
      </c>
      <c r="J486" t="str">
        <f>_xlfn.XLOOKUP(I486,laziki!C:C,laziki!E:E)</f>
        <v>27.30N, 17.48W</v>
      </c>
      <c r="K486">
        <f>_xlfn.XLOOKUP($A486,laziki!B:B,laziki!D:D)</f>
        <v>2065</v>
      </c>
      <c r="L486">
        <f t="shared" si="37"/>
        <v>2074</v>
      </c>
      <c r="M486" s="4">
        <f t="shared" si="38"/>
        <v>9</v>
      </c>
      <c r="N486" s="4" t="str">
        <f t="shared" si="39"/>
        <v>N</v>
      </c>
      <c r="O486" t="str">
        <f t="shared" si="40"/>
        <v>N</v>
      </c>
    </row>
    <row r="487" spans="1:15" x14ac:dyDescent="0.25">
      <c r="A487">
        <v>52</v>
      </c>
      <c r="B487" s="1">
        <v>62798</v>
      </c>
      <c r="C487" t="s">
        <v>249</v>
      </c>
      <c r="D487" t="s">
        <v>4961</v>
      </c>
      <c r="E487">
        <v>307</v>
      </c>
      <c r="F487">
        <v>1920</v>
      </c>
      <c r="G487">
        <f t="shared" si="36"/>
        <v>0</v>
      </c>
      <c r="H487" t="str">
        <f>_xlfn.XLOOKUP(C487,obszary!A:A,obszary!B:B)</f>
        <v>Tharsis</v>
      </c>
      <c r="I487" t="str">
        <f>_xlfn.XLOOKUP($A487,laziki!B:B,laziki!C:C)</f>
        <v>Opportunity 4</v>
      </c>
      <c r="J487" t="str">
        <f>_xlfn.XLOOKUP(I487,laziki!C:C,laziki!E:E)</f>
        <v>9.63N, 121.52W</v>
      </c>
      <c r="K487">
        <f>_xlfn.XLOOKUP($A487,laziki!B:B,laziki!D:D)</f>
        <v>2065</v>
      </c>
      <c r="L487">
        <f t="shared" si="37"/>
        <v>2071</v>
      </c>
      <c r="M487" s="4">
        <f t="shared" si="38"/>
        <v>6</v>
      </c>
      <c r="N487" s="4" t="str">
        <f t="shared" si="39"/>
        <v>N</v>
      </c>
      <c r="O487" t="str">
        <f t="shared" si="40"/>
        <v>N</v>
      </c>
    </row>
    <row r="488" spans="1:15" x14ac:dyDescent="0.25">
      <c r="A488">
        <v>34</v>
      </c>
      <c r="B488" s="1">
        <v>58957</v>
      </c>
      <c r="C488" t="s">
        <v>253</v>
      </c>
      <c r="D488" t="s">
        <v>4960</v>
      </c>
      <c r="E488">
        <v>133</v>
      </c>
      <c r="F488">
        <v>1526</v>
      </c>
      <c r="G488">
        <f t="shared" si="36"/>
        <v>0</v>
      </c>
      <c r="H488" t="str">
        <f>_xlfn.XLOOKUP(C488,obszary!A:A,obszary!B:B)</f>
        <v>Cebrenia</v>
      </c>
      <c r="I488" t="str">
        <f>_xlfn.XLOOKUP($A488,laziki!B:B,laziki!C:C)</f>
        <v>Deimos 14</v>
      </c>
      <c r="J488" t="str">
        <f>_xlfn.XLOOKUP(I488,laziki!C:C,laziki!E:E)</f>
        <v>24.45N, 112.91E</v>
      </c>
      <c r="K488">
        <f>_xlfn.XLOOKUP($A488,laziki!B:B,laziki!D:D)</f>
        <v>2060</v>
      </c>
      <c r="L488">
        <f t="shared" si="37"/>
        <v>2061</v>
      </c>
      <c r="M488" s="4">
        <f t="shared" si="38"/>
        <v>1</v>
      </c>
      <c r="N488" s="4" t="str">
        <f t="shared" si="39"/>
        <v>N</v>
      </c>
      <c r="O488" t="str">
        <f t="shared" si="40"/>
        <v>N</v>
      </c>
    </row>
    <row r="489" spans="1:15" x14ac:dyDescent="0.25">
      <c r="A489">
        <v>25</v>
      </c>
      <c r="B489" s="1">
        <v>56772</v>
      </c>
      <c r="C489" t="s">
        <v>219</v>
      </c>
      <c r="D489" t="s">
        <v>4959</v>
      </c>
      <c r="E489">
        <v>163</v>
      </c>
      <c r="F489">
        <v>21171</v>
      </c>
      <c r="G489">
        <f t="shared" si="36"/>
        <v>0</v>
      </c>
      <c r="H489" t="str">
        <f>_xlfn.XLOOKUP(C489,obszary!A:A,obszary!B:B)</f>
        <v>Phaethontis</v>
      </c>
      <c r="I489" t="str">
        <f>_xlfn.XLOOKUP($A489,laziki!B:B,laziki!C:C)</f>
        <v>Phobos 4</v>
      </c>
      <c r="J489" t="str">
        <f>_xlfn.XLOOKUP(I489,laziki!C:C,laziki!E:E)</f>
        <v>51.58S, 161.55W</v>
      </c>
      <c r="K489">
        <f>_xlfn.XLOOKUP($A489,laziki!B:B,laziki!D:D)</f>
        <v>2054</v>
      </c>
      <c r="L489">
        <f t="shared" si="37"/>
        <v>2055</v>
      </c>
      <c r="M489" s="4">
        <f t="shared" si="38"/>
        <v>1</v>
      </c>
      <c r="N489" s="4" t="str">
        <f t="shared" si="39"/>
        <v>S</v>
      </c>
      <c r="O489" t="str">
        <f t="shared" si="40"/>
        <v>S</v>
      </c>
    </row>
    <row r="490" spans="1:15" x14ac:dyDescent="0.25">
      <c r="A490">
        <v>79</v>
      </c>
      <c r="B490" s="1">
        <v>64066</v>
      </c>
      <c r="C490" t="s">
        <v>255</v>
      </c>
      <c r="D490" t="s">
        <v>4958</v>
      </c>
      <c r="E490">
        <v>45</v>
      </c>
      <c r="F490">
        <v>2324</v>
      </c>
      <c r="G490">
        <f t="shared" si="36"/>
        <v>2324</v>
      </c>
      <c r="H490" t="str">
        <f>_xlfn.XLOOKUP(C490,obszary!A:A,obszary!B:B)</f>
        <v>Casius</v>
      </c>
      <c r="I490" t="str">
        <f>_xlfn.XLOOKUP($A490,laziki!B:B,laziki!C:C)</f>
        <v>Rosetta 29</v>
      </c>
      <c r="J490" t="str">
        <f>_xlfn.XLOOKUP(I490,laziki!C:C,laziki!E:E)</f>
        <v>18.24N, 120.68E</v>
      </c>
      <c r="K490">
        <f>_xlfn.XLOOKUP($A490,laziki!B:B,laziki!D:D)</f>
        <v>2073</v>
      </c>
      <c r="L490">
        <f t="shared" si="37"/>
        <v>2075</v>
      </c>
      <c r="M490" s="4">
        <f t="shared" si="38"/>
        <v>2</v>
      </c>
      <c r="N490" s="4" t="str">
        <f t="shared" si="39"/>
        <v>N</v>
      </c>
      <c r="O490" t="str">
        <f t="shared" si="40"/>
        <v>N</v>
      </c>
    </row>
    <row r="491" spans="1:15" x14ac:dyDescent="0.25">
      <c r="A491">
        <v>89</v>
      </c>
      <c r="B491" s="1">
        <v>63479</v>
      </c>
      <c r="C491" t="s">
        <v>207</v>
      </c>
      <c r="D491" t="s">
        <v>4957</v>
      </c>
      <c r="E491">
        <v>1270</v>
      </c>
      <c r="F491">
        <v>22220</v>
      </c>
      <c r="G491">
        <f t="shared" si="36"/>
        <v>0</v>
      </c>
      <c r="H491" t="str">
        <f>_xlfn.XLOOKUP(C491,obszary!A:A,obszary!B:B)</f>
        <v>Mare Australe</v>
      </c>
      <c r="I491" t="str">
        <f>_xlfn.XLOOKUP($A491,laziki!B:B,laziki!C:C)</f>
        <v>Phoenix 22</v>
      </c>
      <c r="J491" t="str">
        <f>_xlfn.XLOOKUP(I491,laziki!C:C,laziki!E:E)</f>
        <v>65.07S, 96.09W</v>
      </c>
      <c r="K491">
        <f>_xlfn.XLOOKUP($A491,laziki!B:B,laziki!D:D)</f>
        <v>2072</v>
      </c>
      <c r="L491">
        <f t="shared" si="37"/>
        <v>2073</v>
      </c>
      <c r="M491" s="4">
        <f t="shared" si="38"/>
        <v>1</v>
      </c>
      <c r="N491" s="4" t="str">
        <f t="shared" si="39"/>
        <v>S</v>
      </c>
      <c r="O491" t="str">
        <f t="shared" si="40"/>
        <v>S</v>
      </c>
    </row>
    <row r="492" spans="1:15" x14ac:dyDescent="0.25">
      <c r="A492">
        <v>25</v>
      </c>
      <c r="B492" s="1">
        <v>56897</v>
      </c>
      <c r="C492" t="s">
        <v>219</v>
      </c>
      <c r="D492" t="s">
        <v>4956</v>
      </c>
      <c r="E492">
        <v>65</v>
      </c>
      <c r="F492">
        <v>3764</v>
      </c>
      <c r="G492">
        <f t="shared" si="36"/>
        <v>3764</v>
      </c>
      <c r="H492" t="str">
        <f>_xlfn.XLOOKUP(C492,obszary!A:A,obszary!B:B)</f>
        <v>Phaethontis</v>
      </c>
      <c r="I492" t="str">
        <f>_xlfn.XLOOKUP($A492,laziki!B:B,laziki!C:C)</f>
        <v>Phobos 4</v>
      </c>
      <c r="J492" t="str">
        <f>_xlfn.XLOOKUP(I492,laziki!C:C,laziki!E:E)</f>
        <v>51.58S, 161.55W</v>
      </c>
      <c r="K492">
        <f>_xlfn.XLOOKUP($A492,laziki!B:B,laziki!D:D)</f>
        <v>2054</v>
      </c>
      <c r="L492">
        <f t="shared" si="37"/>
        <v>2055</v>
      </c>
      <c r="M492" s="4">
        <f t="shared" si="38"/>
        <v>1</v>
      </c>
      <c r="N492" s="4" t="str">
        <f t="shared" si="39"/>
        <v>S</v>
      </c>
      <c r="O492" t="str">
        <f t="shared" si="40"/>
        <v>S</v>
      </c>
    </row>
    <row r="493" spans="1:15" x14ac:dyDescent="0.25">
      <c r="A493">
        <v>2</v>
      </c>
      <c r="B493" s="1">
        <v>57742</v>
      </c>
      <c r="C493" t="s">
        <v>221</v>
      </c>
      <c r="D493" t="s">
        <v>4955</v>
      </c>
      <c r="E493">
        <v>264</v>
      </c>
      <c r="F493">
        <v>7279</v>
      </c>
      <c r="G493">
        <f t="shared" si="36"/>
        <v>0</v>
      </c>
      <c r="H493" t="str">
        <f>_xlfn.XLOOKUP(C493,obszary!A:A,obszary!B:B)</f>
        <v>Aeolis</v>
      </c>
      <c r="I493" t="str">
        <f>_xlfn.XLOOKUP($A493,laziki!B:B,laziki!C:C)</f>
        <v>Mariner 6</v>
      </c>
      <c r="J493" t="str">
        <f>_xlfn.XLOOKUP(I493,laziki!C:C,laziki!E:E)</f>
        <v>11.90N, 119.49E</v>
      </c>
      <c r="K493">
        <f>_xlfn.XLOOKUP($A493,laziki!B:B,laziki!D:D)</f>
        <v>2050</v>
      </c>
      <c r="L493">
        <f t="shared" si="37"/>
        <v>2058</v>
      </c>
      <c r="M493" s="4">
        <f t="shared" si="38"/>
        <v>8</v>
      </c>
      <c r="N493" s="4" t="str">
        <f t="shared" si="39"/>
        <v>S</v>
      </c>
      <c r="O493" t="str">
        <f t="shared" si="40"/>
        <v>N</v>
      </c>
    </row>
    <row r="494" spans="1:15" x14ac:dyDescent="0.25">
      <c r="A494">
        <v>86</v>
      </c>
      <c r="B494" s="1">
        <v>64299</v>
      </c>
      <c r="C494" t="s">
        <v>265</v>
      </c>
      <c r="D494" t="s">
        <v>4954</v>
      </c>
      <c r="E494">
        <v>181</v>
      </c>
      <c r="F494">
        <v>3764</v>
      </c>
      <c r="G494">
        <f t="shared" si="36"/>
        <v>0</v>
      </c>
      <c r="H494" t="str">
        <f>_xlfn.XLOOKUP(C494,obszary!A:A,obszary!B:B)</f>
        <v>Mare Boreum</v>
      </c>
      <c r="I494" t="str">
        <f>_xlfn.XLOOKUP($A494,laziki!B:B,laziki!C:C)</f>
        <v>Phoenix 16</v>
      </c>
      <c r="J494" t="str">
        <f>_xlfn.XLOOKUP(I494,laziki!C:C,laziki!E:E)</f>
        <v>75.84N, 122.24E</v>
      </c>
      <c r="K494">
        <f>_xlfn.XLOOKUP($A494,laziki!B:B,laziki!D:D)</f>
        <v>2071</v>
      </c>
      <c r="L494">
        <f t="shared" si="37"/>
        <v>2076</v>
      </c>
      <c r="M494" s="4">
        <f t="shared" si="38"/>
        <v>5</v>
      </c>
      <c r="N494" s="4" t="str">
        <f t="shared" si="39"/>
        <v>N</v>
      </c>
      <c r="O494" t="str">
        <f t="shared" si="40"/>
        <v>N</v>
      </c>
    </row>
    <row r="495" spans="1:15" x14ac:dyDescent="0.25">
      <c r="A495">
        <v>60</v>
      </c>
      <c r="B495" s="1">
        <v>63208</v>
      </c>
      <c r="C495" t="s">
        <v>215</v>
      </c>
      <c r="D495" t="s">
        <v>4953</v>
      </c>
      <c r="E495">
        <v>196</v>
      </c>
      <c r="F495">
        <v>6832</v>
      </c>
      <c r="G495">
        <f t="shared" si="36"/>
        <v>0</v>
      </c>
      <c r="H495" t="str">
        <f>_xlfn.XLOOKUP(C495,obszary!A:A,obszary!B:B)</f>
        <v>Argyre</v>
      </c>
      <c r="I495" t="str">
        <f>_xlfn.XLOOKUP($A495,laziki!B:B,laziki!C:C)</f>
        <v>Opportunity 18</v>
      </c>
      <c r="J495" t="str">
        <f>_xlfn.XLOOKUP(I495,laziki!C:C,laziki!E:E)</f>
        <v>47.77S, 28.62W</v>
      </c>
      <c r="K495">
        <f>_xlfn.XLOOKUP($A495,laziki!B:B,laziki!D:D)</f>
        <v>2069</v>
      </c>
      <c r="L495">
        <f t="shared" si="37"/>
        <v>2073</v>
      </c>
      <c r="M495" s="4">
        <f t="shared" si="38"/>
        <v>4</v>
      </c>
      <c r="N495" s="4" t="str">
        <f t="shared" si="39"/>
        <v>S</v>
      </c>
      <c r="O495" t="str">
        <f t="shared" si="40"/>
        <v>S</v>
      </c>
    </row>
    <row r="496" spans="1:15" x14ac:dyDescent="0.25">
      <c r="A496">
        <v>55</v>
      </c>
      <c r="B496" s="1">
        <v>61762</v>
      </c>
      <c r="C496" t="s">
        <v>237</v>
      </c>
      <c r="D496" t="s">
        <v>4952</v>
      </c>
      <c r="E496">
        <v>93</v>
      </c>
      <c r="F496">
        <v>3167</v>
      </c>
      <c r="G496">
        <f t="shared" si="36"/>
        <v>3167</v>
      </c>
      <c r="H496" t="str">
        <f>_xlfn.XLOOKUP(C496,obszary!A:A,obszary!B:B)</f>
        <v>Elysium</v>
      </c>
      <c r="I496" t="str">
        <f>_xlfn.XLOOKUP($A496,laziki!B:B,laziki!C:C)</f>
        <v>Opportunity 7</v>
      </c>
      <c r="J496" t="str">
        <f>_xlfn.XLOOKUP(I496,laziki!C:C,laziki!E:E)</f>
        <v>37.14N, 148.66E</v>
      </c>
      <c r="K496">
        <f>_xlfn.XLOOKUP($A496,laziki!B:B,laziki!D:D)</f>
        <v>2066</v>
      </c>
      <c r="L496">
        <f t="shared" si="37"/>
        <v>2069</v>
      </c>
      <c r="M496" s="4">
        <f t="shared" si="38"/>
        <v>3</v>
      </c>
      <c r="N496" s="4" t="str">
        <f t="shared" si="39"/>
        <v>N</v>
      </c>
      <c r="O496" t="str">
        <f t="shared" si="40"/>
        <v>N</v>
      </c>
    </row>
    <row r="497" spans="1:15" x14ac:dyDescent="0.25">
      <c r="A497">
        <v>10</v>
      </c>
      <c r="B497" s="1">
        <v>58885</v>
      </c>
      <c r="C497" t="s">
        <v>215</v>
      </c>
      <c r="D497" t="s">
        <v>4951</v>
      </c>
      <c r="E497">
        <v>572</v>
      </c>
      <c r="F497">
        <v>883</v>
      </c>
      <c r="G497">
        <f t="shared" si="36"/>
        <v>0</v>
      </c>
      <c r="H497" t="str">
        <f>_xlfn.XLOOKUP(C497,obszary!A:A,obszary!B:B)</f>
        <v>Argyre</v>
      </c>
      <c r="I497" t="str">
        <f>_xlfn.XLOOKUP($A497,laziki!B:B,laziki!C:C)</f>
        <v>Mariner 15</v>
      </c>
      <c r="J497" t="str">
        <f>_xlfn.XLOOKUP(I497,laziki!C:C,laziki!E:E)</f>
        <v>23.79S, 56.97W</v>
      </c>
      <c r="K497">
        <f>_xlfn.XLOOKUP($A497,laziki!B:B,laziki!D:D)</f>
        <v>2054</v>
      </c>
      <c r="L497">
        <f t="shared" si="37"/>
        <v>2061</v>
      </c>
      <c r="M497" s="4">
        <f t="shared" si="38"/>
        <v>7</v>
      </c>
      <c r="N497" s="4" t="str">
        <f t="shared" si="39"/>
        <v>S</v>
      </c>
      <c r="O497" t="str">
        <f t="shared" si="40"/>
        <v>S</v>
      </c>
    </row>
    <row r="498" spans="1:15" x14ac:dyDescent="0.25">
      <c r="A498">
        <v>17</v>
      </c>
      <c r="B498" s="1">
        <v>58078</v>
      </c>
      <c r="C498" t="s">
        <v>255</v>
      </c>
      <c r="D498" t="s">
        <v>4950</v>
      </c>
      <c r="E498">
        <v>103</v>
      </c>
      <c r="F498">
        <v>3167</v>
      </c>
      <c r="G498">
        <f t="shared" si="36"/>
        <v>0</v>
      </c>
      <c r="H498" t="str">
        <f>_xlfn.XLOOKUP(C498,obszary!A:A,obszary!B:B)</f>
        <v>Casius</v>
      </c>
      <c r="I498" t="str">
        <f>_xlfn.XLOOKUP($A498,laziki!B:B,laziki!C:C)</f>
        <v>Viking 8</v>
      </c>
      <c r="J498" t="str">
        <f>_xlfn.XLOOKUP(I498,laziki!C:C,laziki!E:E)</f>
        <v>21.27N, 90.13E</v>
      </c>
      <c r="K498">
        <f>_xlfn.XLOOKUP($A498,laziki!B:B,laziki!D:D)</f>
        <v>2054</v>
      </c>
      <c r="L498">
        <f t="shared" si="37"/>
        <v>2059</v>
      </c>
      <c r="M498" s="4">
        <f t="shared" si="38"/>
        <v>5</v>
      </c>
      <c r="N498" s="4" t="str">
        <f t="shared" si="39"/>
        <v>N</v>
      </c>
      <c r="O498" t="str">
        <f t="shared" si="40"/>
        <v>N</v>
      </c>
    </row>
    <row r="499" spans="1:15" x14ac:dyDescent="0.25">
      <c r="A499">
        <v>31</v>
      </c>
      <c r="B499" s="1">
        <v>60337</v>
      </c>
      <c r="C499" t="s">
        <v>265</v>
      </c>
      <c r="D499" t="s">
        <v>4949</v>
      </c>
      <c r="E499">
        <v>27</v>
      </c>
      <c r="F499">
        <v>3022</v>
      </c>
      <c r="G499">
        <f t="shared" si="36"/>
        <v>3022</v>
      </c>
      <c r="H499" t="str">
        <f>_xlfn.XLOOKUP(C499,obszary!A:A,obszary!B:B)</f>
        <v>Mare Boreum</v>
      </c>
      <c r="I499" t="str">
        <f>_xlfn.XLOOKUP($A499,laziki!B:B,laziki!C:C)</f>
        <v>Deimos 10</v>
      </c>
      <c r="J499" t="str">
        <f>_xlfn.XLOOKUP(I499,laziki!C:C,laziki!E:E)</f>
        <v>66.67N, 93.37W</v>
      </c>
      <c r="K499">
        <f>_xlfn.XLOOKUP($A499,laziki!B:B,laziki!D:D)</f>
        <v>2059</v>
      </c>
      <c r="L499">
        <f t="shared" si="37"/>
        <v>2065</v>
      </c>
      <c r="M499" s="4">
        <f t="shared" si="38"/>
        <v>6</v>
      </c>
      <c r="N499" s="4" t="str">
        <f t="shared" si="39"/>
        <v>N</v>
      </c>
      <c r="O499" t="str">
        <f t="shared" si="40"/>
        <v>N</v>
      </c>
    </row>
    <row r="500" spans="1:15" x14ac:dyDescent="0.25">
      <c r="A500">
        <v>69</v>
      </c>
      <c r="B500" s="1">
        <v>64480</v>
      </c>
      <c r="C500" t="s">
        <v>253</v>
      </c>
      <c r="D500" t="s">
        <v>4948</v>
      </c>
      <c r="E500">
        <v>307</v>
      </c>
      <c r="F500">
        <v>9074</v>
      </c>
      <c r="G500">
        <f t="shared" si="36"/>
        <v>0</v>
      </c>
      <c r="H500" t="str">
        <f>_xlfn.XLOOKUP(C500,obszary!A:A,obszary!B:B)</f>
        <v>Cebrenia</v>
      </c>
      <c r="I500" t="str">
        <f>_xlfn.XLOOKUP($A500,laziki!B:B,laziki!C:C)</f>
        <v>Rosetta 13</v>
      </c>
      <c r="J500" t="str">
        <f>_xlfn.XLOOKUP(I500,laziki!C:C,laziki!E:E)</f>
        <v>69.41N, 168.67E</v>
      </c>
      <c r="K500">
        <f>_xlfn.XLOOKUP($A500,laziki!B:B,laziki!D:D)</f>
        <v>2069</v>
      </c>
      <c r="L500">
        <f t="shared" si="37"/>
        <v>2076</v>
      </c>
      <c r="M500" s="4">
        <f t="shared" si="38"/>
        <v>7</v>
      </c>
      <c r="N500" s="4" t="str">
        <f t="shared" si="39"/>
        <v>N</v>
      </c>
      <c r="O500" t="str">
        <f t="shared" si="40"/>
        <v>N</v>
      </c>
    </row>
    <row r="501" spans="1:15" x14ac:dyDescent="0.25">
      <c r="A501">
        <v>81</v>
      </c>
      <c r="B501" s="1">
        <v>61849</v>
      </c>
      <c r="C501" t="s">
        <v>235</v>
      </c>
      <c r="D501" t="s">
        <v>4947</v>
      </c>
      <c r="E501">
        <v>50</v>
      </c>
      <c r="F501">
        <v>4398</v>
      </c>
      <c r="G501">
        <f t="shared" si="36"/>
        <v>4398</v>
      </c>
      <c r="H501" t="str">
        <f>_xlfn.XLOOKUP(C501,obszary!A:A,obszary!B:B)</f>
        <v>Memnonia</v>
      </c>
      <c r="I501" t="str">
        <f>_xlfn.XLOOKUP($A501,laziki!B:B,laziki!C:C)</f>
        <v>Phoenix 3</v>
      </c>
      <c r="J501" t="str">
        <f>_xlfn.XLOOKUP(I501,laziki!C:C,laziki!E:E)</f>
        <v>4.04S, 171.74W</v>
      </c>
      <c r="K501">
        <f>_xlfn.XLOOKUP($A501,laziki!B:B,laziki!D:D)</f>
        <v>2068</v>
      </c>
      <c r="L501">
        <f t="shared" si="37"/>
        <v>2069</v>
      </c>
      <c r="M501" s="4">
        <f t="shared" si="38"/>
        <v>1</v>
      </c>
      <c r="N501" s="4" t="str">
        <f t="shared" si="39"/>
        <v>S</v>
      </c>
      <c r="O501" t="str">
        <f t="shared" si="40"/>
        <v>S</v>
      </c>
    </row>
    <row r="502" spans="1:15" x14ac:dyDescent="0.25">
      <c r="A502">
        <v>2</v>
      </c>
      <c r="B502" s="1">
        <v>56830</v>
      </c>
      <c r="C502" t="s">
        <v>255</v>
      </c>
      <c r="D502" t="s">
        <v>4946</v>
      </c>
      <c r="E502">
        <v>100</v>
      </c>
      <c r="F502">
        <v>2739</v>
      </c>
      <c r="G502">
        <f t="shared" si="36"/>
        <v>2739</v>
      </c>
      <c r="H502" t="str">
        <f>_xlfn.XLOOKUP(C502,obszary!A:A,obszary!B:B)</f>
        <v>Casius</v>
      </c>
      <c r="I502" t="str">
        <f>_xlfn.XLOOKUP($A502,laziki!B:B,laziki!C:C)</f>
        <v>Mariner 6</v>
      </c>
      <c r="J502" t="str">
        <f>_xlfn.XLOOKUP(I502,laziki!C:C,laziki!E:E)</f>
        <v>11.90N, 119.49E</v>
      </c>
      <c r="K502">
        <f>_xlfn.XLOOKUP($A502,laziki!B:B,laziki!D:D)</f>
        <v>2050</v>
      </c>
      <c r="L502">
        <f t="shared" si="37"/>
        <v>2055</v>
      </c>
      <c r="M502" s="4">
        <f t="shared" si="38"/>
        <v>5</v>
      </c>
      <c r="N502" s="4" t="str">
        <f t="shared" si="39"/>
        <v>N</v>
      </c>
      <c r="O502" t="str">
        <f t="shared" si="40"/>
        <v>N</v>
      </c>
    </row>
    <row r="503" spans="1:15" x14ac:dyDescent="0.25">
      <c r="A503">
        <v>13</v>
      </c>
      <c r="B503" s="1">
        <v>56628</v>
      </c>
      <c r="C503" t="s">
        <v>265</v>
      </c>
      <c r="D503" t="s">
        <v>4945</v>
      </c>
      <c r="E503">
        <v>572</v>
      </c>
      <c r="F503">
        <v>2599</v>
      </c>
      <c r="G503">
        <f t="shared" si="36"/>
        <v>0</v>
      </c>
      <c r="H503" t="str">
        <f>_xlfn.XLOOKUP(C503,obszary!A:A,obszary!B:B)</f>
        <v>Mare Boreum</v>
      </c>
      <c r="I503" t="str">
        <f>_xlfn.XLOOKUP($A503,laziki!B:B,laziki!C:C)</f>
        <v>Viking 2</v>
      </c>
      <c r="J503" t="str">
        <f>_xlfn.XLOOKUP(I503,laziki!C:C,laziki!E:E)</f>
        <v>60.72N, 122.46E</v>
      </c>
      <c r="K503">
        <f>_xlfn.XLOOKUP($A503,laziki!B:B,laziki!D:D)</f>
        <v>2052</v>
      </c>
      <c r="L503">
        <f t="shared" si="37"/>
        <v>2055</v>
      </c>
      <c r="M503" s="4">
        <f t="shared" si="38"/>
        <v>3</v>
      </c>
      <c r="N503" s="4" t="str">
        <f t="shared" si="39"/>
        <v>N</v>
      </c>
      <c r="O503" t="str">
        <f t="shared" si="40"/>
        <v>N</v>
      </c>
    </row>
    <row r="504" spans="1:15" x14ac:dyDescent="0.25">
      <c r="A504">
        <v>69</v>
      </c>
      <c r="B504" s="1">
        <v>64102</v>
      </c>
      <c r="C504" t="s">
        <v>265</v>
      </c>
      <c r="D504" t="s">
        <v>4944</v>
      </c>
      <c r="E504">
        <v>124</v>
      </c>
      <c r="F504">
        <v>41937</v>
      </c>
      <c r="G504">
        <f t="shared" si="36"/>
        <v>0</v>
      </c>
      <c r="H504" t="str">
        <f>_xlfn.XLOOKUP(C504,obszary!A:A,obszary!B:B)</f>
        <v>Mare Boreum</v>
      </c>
      <c r="I504" t="str">
        <f>_xlfn.XLOOKUP($A504,laziki!B:B,laziki!C:C)</f>
        <v>Rosetta 13</v>
      </c>
      <c r="J504" t="str">
        <f>_xlfn.XLOOKUP(I504,laziki!C:C,laziki!E:E)</f>
        <v>69.41N, 168.67E</v>
      </c>
      <c r="K504">
        <f>_xlfn.XLOOKUP($A504,laziki!B:B,laziki!D:D)</f>
        <v>2069</v>
      </c>
      <c r="L504">
        <f t="shared" si="37"/>
        <v>2075</v>
      </c>
      <c r="M504" s="4">
        <f t="shared" si="38"/>
        <v>6</v>
      </c>
      <c r="N504" s="4" t="str">
        <f t="shared" si="39"/>
        <v>N</v>
      </c>
      <c r="O504" t="str">
        <f t="shared" si="40"/>
        <v>N</v>
      </c>
    </row>
    <row r="505" spans="1:15" x14ac:dyDescent="0.25">
      <c r="A505">
        <v>17</v>
      </c>
      <c r="B505" s="1">
        <v>57568</v>
      </c>
      <c r="C505" t="s">
        <v>241</v>
      </c>
      <c r="D505" t="s">
        <v>4943</v>
      </c>
      <c r="E505">
        <v>212</v>
      </c>
      <c r="F505">
        <v>4076</v>
      </c>
      <c r="G505">
        <f t="shared" si="36"/>
        <v>0</v>
      </c>
      <c r="H505" t="str">
        <f>_xlfn.XLOOKUP(C505,obszary!A:A,obszary!B:B)</f>
        <v>Syrtis Major</v>
      </c>
      <c r="I505" t="str">
        <f>_xlfn.XLOOKUP($A505,laziki!B:B,laziki!C:C)</f>
        <v>Viking 8</v>
      </c>
      <c r="J505" t="str">
        <f>_xlfn.XLOOKUP(I505,laziki!C:C,laziki!E:E)</f>
        <v>21.27N, 90.13E</v>
      </c>
      <c r="K505">
        <f>_xlfn.XLOOKUP($A505,laziki!B:B,laziki!D:D)</f>
        <v>2054</v>
      </c>
      <c r="L505">
        <f t="shared" si="37"/>
        <v>2057</v>
      </c>
      <c r="M505" s="4">
        <f t="shared" si="38"/>
        <v>3</v>
      </c>
      <c r="N505" s="4" t="str">
        <f t="shared" si="39"/>
        <v>N</v>
      </c>
      <c r="O505" t="str">
        <f t="shared" si="40"/>
        <v>N</v>
      </c>
    </row>
    <row r="506" spans="1:15" x14ac:dyDescent="0.25">
      <c r="A506">
        <v>79</v>
      </c>
      <c r="B506" s="1">
        <v>64211</v>
      </c>
      <c r="C506" t="s">
        <v>237</v>
      </c>
      <c r="D506" t="s">
        <v>4942</v>
      </c>
      <c r="E506">
        <v>572</v>
      </c>
      <c r="F506">
        <v>3764</v>
      </c>
      <c r="G506">
        <f t="shared" si="36"/>
        <v>0</v>
      </c>
      <c r="H506" t="str">
        <f>_xlfn.XLOOKUP(C506,obszary!A:A,obszary!B:B)</f>
        <v>Elysium</v>
      </c>
      <c r="I506" t="str">
        <f>_xlfn.XLOOKUP($A506,laziki!B:B,laziki!C:C)</f>
        <v>Rosetta 29</v>
      </c>
      <c r="J506" t="str">
        <f>_xlfn.XLOOKUP(I506,laziki!C:C,laziki!E:E)</f>
        <v>18.24N, 120.68E</v>
      </c>
      <c r="K506">
        <f>_xlfn.XLOOKUP($A506,laziki!B:B,laziki!D:D)</f>
        <v>2073</v>
      </c>
      <c r="L506">
        <f t="shared" si="37"/>
        <v>2075</v>
      </c>
      <c r="M506" s="4">
        <f t="shared" si="38"/>
        <v>2</v>
      </c>
      <c r="N506" s="4" t="str">
        <f t="shared" si="39"/>
        <v>N</v>
      </c>
      <c r="O506" t="str">
        <f t="shared" si="40"/>
        <v>N</v>
      </c>
    </row>
    <row r="507" spans="1:15" x14ac:dyDescent="0.25">
      <c r="A507">
        <v>97</v>
      </c>
      <c r="B507" s="1">
        <v>62384</v>
      </c>
      <c r="C507" t="s">
        <v>265</v>
      </c>
      <c r="D507" t="s">
        <v>4941</v>
      </c>
      <c r="E507">
        <v>93</v>
      </c>
      <c r="F507">
        <v>56210</v>
      </c>
      <c r="G507">
        <f t="shared" si="36"/>
        <v>56210</v>
      </c>
      <c r="H507" t="str">
        <f>_xlfn.XLOOKUP(C507,obszary!A:A,obszary!B:B)</f>
        <v>Mare Boreum</v>
      </c>
      <c r="I507" t="str">
        <f>_xlfn.XLOOKUP($A507,laziki!B:B,laziki!C:C)</f>
        <v>Perseverance 4</v>
      </c>
      <c r="J507" t="str">
        <f>_xlfn.XLOOKUP(I507,laziki!C:C,laziki!E:E)</f>
        <v>80.24N, 27.18W</v>
      </c>
      <c r="K507">
        <f>_xlfn.XLOOKUP($A507,laziki!B:B,laziki!D:D)</f>
        <v>2069</v>
      </c>
      <c r="L507">
        <f t="shared" si="37"/>
        <v>2070</v>
      </c>
      <c r="M507" s="4">
        <f t="shared" si="38"/>
        <v>1</v>
      </c>
      <c r="N507" s="4" t="str">
        <f t="shared" si="39"/>
        <v>N</v>
      </c>
      <c r="O507" t="str">
        <f t="shared" si="40"/>
        <v>N</v>
      </c>
    </row>
    <row r="508" spans="1:15" x14ac:dyDescent="0.25">
      <c r="A508">
        <v>42</v>
      </c>
      <c r="B508" s="1">
        <v>60172</v>
      </c>
      <c r="C508" t="s">
        <v>237</v>
      </c>
      <c r="D508" t="s">
        <v>4940</v>
      </c>
      <c r="E508">
        <v>252</v>
      </c>
      <c r="F508">
        <v>5076</v>
      </c>
      <c r="G508">
        <f t="shared" si="36"/>
        <v>0</v>
      </c>
      <c r="H508" t="str">
        <f>_xlfn.XLOOKUP(C508,obszary!A:A,obszary!B:B)</f>
        <v>Elysium</v>
      </c>
      <c r="I508" t="str">
        <f>_xlfn.XLOOKUP($A508,laziki!B:B,laziki!C:C)</f>
        <v>Spirit 6</v>
      </c>
      <c r="J508" t="str">
        <f>_xlfn.XLOOKUP(I508,laziki!C:C,laziki!E:E)</f>
        <v>27.80N, 160.30E</v>
      </c>
      <c r="K508">
        <f>_xlfn.XLOOKUP($A508,laziki!B:B,laziki!D:D)</f>
        <v>2063</v>
      </c>
      <c r="L508">
        <f t="shared" si="37"/>
        <v>2064</v>
      </c>
      <c r="M508" s="4">
        <f t="shared" si="38"/>
        <v>1</v>
      </c>
      <c r="N508" s="4" t="str">
        <f t="shared" si="39"/>
        <v>N</v>
      </c>
      <c r="O508" t="str">
        <f t="shared" si="40"/>
        <v>N</v>
      </c>
    </row>
    <row r="509" spans="1:15" x14ac:dyDescent="0.25">
      <c r="A509">
        <v>79</v>
      </c>
      <c r="B509" s="1">
        <v>64460</v>
      </c>
      <c r="C509" t="s">
        <v>239</v>
      </c>
      <c r="D509" t="s">
        <v>4939</v>
      </c>
      <c r="E509">
        <v>117</v>
      </c>
      <c r="F509">
        <v>2461</v>
      </c>
      <c r="G509">
        <f t="shared" si="36"/>
        <v>0</v>
      </c>
      <c r="H509" t="str">
        <f>_xlfn.XLOOKUP(C509,obszary!A:A,obszary!B:B)</f>
        <v>Amenthes</v>
      </c>
      <c r="I509" t="str">
        <f>_xlfn.XLOOKUP($A509,laziki!B:B,laziki!C:C)</f>
        <v>Rosetta 29</v>
      </c>
      <c r="J509" t="str">
        <f>_xlfn.XLOOKUP(I509,laziki!C:C,laziki!E:E)</f>
        <v>18.24N, 120.68E</v>
      </c>
      <c r="K509">
        <f>_xlfn.XLOOKUP($A509,laziki!B:B,laziki!D:D)</f>
        <v>2073</v>
      </c>
      <c r="L509">
        <f t="shared" si="37"/>
        <v>2076</v>
      </c>
      <c r="M509" s="4">
        <f t="shared" si="38"/>
        <v>3</v>
      </c>
      <c r="N509" s="4" t="str">
        <f t="shared" si="39"/>
        <v>N</v>
      </c>
      <c r="O509" t="str">
        <f t="shared" si="40"/>
        <v>N</v>
      </c>
    </row>
    <row r="510" spans="1:15" x14ac:dyDescent="0.25">
      <c r="A510">
        <v>36</v>
      </c>
      <c r="B510" s="1">
        <v>59686</v>
      </c>
      <c r="C510" t="s">
        <v>235</v>
      </c>
      <c r="D510" t="s">
        <v>4938</v>
      </c>
      <c r="E510">
        <v>36</v>
      </c>
      <c r="F510">
        <v>4902</v>
      </c>
      <c r="G510">
        <f t="shared" si="36"/>
        <v>4902</v>
      </c>
      <c r="H510" t="str">
        <f>_xlfn.XLOOKUP(C510,obszary!A:A,obszary!B:B)</f>
        <v>Memnonia</v>
      </c>
      <c r="I510" t="str">
        <f>_xlfn.XLOOKUP($A510,laziki!B:B,laziki!C:C)</f>
        <v>Pathfinder 3</v>
      </c>
      <c r="J510" t="str">
        <f>_xlfn.XLOOKUP(I510,laziki!C:C,laziki!E:E)</f>
        <v>5.85N, 156.58W</v>
      </c>
      <c r="K510">
        <f>_xlfn.XLOOKUP($A510,laziki!B:B,laziki!D:D)</f>
        <v>2061</v>
      </c>
      <c r="L510">
        <f t="shared" si="37"/>
        <v>2063</v>
      </c>
      <c r="M510" s="4">
        <f t="shared" si="38"/>
        <v>2</v>
      </c>
      <c r="N510" s="4" t="str">
        <f t="shared" si="39"/>
        <v>S</v>
      </c>
      <c r="O510" t="str">
        <f t="shared" si="40"/>
        <v>N</v>
      </c>
    </row>
    <row r="511" spans="1:15" x14ac:dyDescent="0.25">
      <c r="A511">
        <v>2</v>
      </c>
      <c r="B511" s="1">
        <v>57520</v>
      </c>
      <c r="C511" t="s">
        <v>237</v>
      </c>
      <c r="D511" t="s">
        <v>4937</v>
      </c>
      <c r="E511">
        <v>163</v>
      </c>
      <c r="F511">
        <v>2324</v>
      </c>
      <c r="G511">
        <f t="shared" si="36"/>
        <v>0</v>
      </c>
      <c r="H511" t="str">
        <f>_xlfn.XLOOKUP(C511,obszary!A:A,obszary!B:B)</f>
        <v>Elysium</v>
      </c>
      <c r="I511" t="str">
        <f>_xlfn.XLOOKUP($A511,laziki!B:B,laziki!C:C)</f>
        <v>Mariner 6</v>
      </c>
      <c r="J511" t="str">
        <f>_xlfn.XLOOKUP(I511,laziki!C:C,laziki!E:E)</f>
        <v>11.90N, 119.49E</v>
      </c>
      <c r="K511">
        <f>_xlfn.XLOOKUP($A511,laziki!B:B,laziki!D:D)</f>
        <v>2050</v>
      </c>
      <c r="L511">
        <f t="shared" si="37"/>
        <v>2057</v>
      </c>
      <c r="M511" s="4">
        <f t="shared" si="38"/>
        <v>7</v>
      </c>
      <c r="N511" s="4" t="str">
        <f t="shared" si="39"/>
        <v>N</v>
      </c>
      <c r="O511" t="str">
        <f t="shared" si="40"/>
        <v>N</v>
      </c>
    </row>
    <row r="512" spans="1:15" x14ac:dyDescent="0.25">
      <c r="A512">
        <v>78</v>
      </c>
      <c r="B512" s="1">
        <v>63852</v>
      </c>
      <c r="C512" t="s">
        <v>251</v>
      </c>
      <c r="D512" t="s">
        <v>4936</v>
      </c>
      <c r="E512">
        <v>45</v>
      </c>
      <c r="F512">
        <v>5076</v>
      </c>
      <c r="G512">
        <f t="shared" si="36"/>
        <v>5076</v>
      </c>
      <c r="H512" t="str">
        <f>_xlfn.XLOOKUP(C512,obszary!A:A,obszary!B:B)</f>
        <v>Amazonis</v>
      </c>
      <c r="I512" t="str">
        <f>_xlfn.XLOOKUP($A512,laziki!B:B,laziki!C:C)</f>
        <v>Rosetta 28</v>
      </c>
      <c r="J512" t="str">
        <f>_xlfn.XLOOKUP(I512,laziki!C:C,laziki!E:E)</f>
        <v>2.95N, 160.52W</v>
      </c>
      <c r="K512">
        <f>_xlfn.XLOOKUP($A512,laziki!B:B,laziki!D:D)</f>
        <v>2073</v>
      </c>
      <c r="L512">
        <f t="shared" si="37"/>
        <v>2074</v>
      </c>
      <c r="M512" s="4">
        <f t="shared" si="38"/>
        <v>1</v>
      </c>
      <c r="N512" s="4" t="str">
        <f t="shared" si="39"/>
        <v>N</v>
      </c>
      <c r="O512" t="str">
        <f t="shared" si="40"/>
        <v>N</v>
      </c>
    </row>
    <row r="513" spans="1:15" x14ac:dyDescent="0.25">
      <c r="A513">
        <v>66</v>
      </c>
      <c r="B513" s="1">
        <v>63208</v>
      </c>
      <c r="C513" t="s">
        <v>237</v>
      </c>
      <c r="D513" t="s">
        <v>4935</v>
      </c>
      <c r="E513">
        <v>90</v>
      </c>
      <c r="F513">
        <v>6618</v>
      </c>
      <c r="G513">
        <f t="shared" si="36"/>
        <v>6618</v>
      </c>
      <c r="H513" t="str">
        <f>_xlfn.XLOOKUP(C513,obszary!A:A,obszary!B:B)</f>
        <v>Elysium</v>
      </c>
      <c r="I513" t="str">
        <f>_xlfn.XLOOKUP($A513,laziki!B:B,laziki!C:C)</f>
        <v>Rosetta 9</v>
      </c>
      <c r="J513" t="str">
        <f>_xlfn.XLOOKUP(I513,laziki!C:C,laziki!E:E)</f>
        <v>17.54N, 149.60E</v>
      </c>
      <c r="K513">
        <f>_xlfn.XLOOKUP($A513,laziki!B:B,laziki!D:D)</f>
        <v>2067</v>
      </c>
      <c r="L513">
        <f t="shared" si="37"/>
        <v>2073</v>
      </c>
      <c r="M513" s="4">
        <f t="shared" si="38"/>
        <v>6</v>
      </c>
      <c r="N513" s="4" t="str">
        <f t="shared" si="39"/>
        <v>N</v>
      </c>
      <c r="O513" t="str">
        <f t="shared" si="40"/>
        <v>N</v>
      </c>
    </row>
    <row r="514" spans="1:15" x14ac:dyDescent="0.25">
      <c r="A514">
        <v>39</v>
      </c>
      <c r="B514" s="1">
        <v>60715</v>
      </c>
      <c r="C514" t="s">
        <v>209</v>
      </c>
      <c r="D514" t="s">
        <v>4934</v>
      </c>
      <c r="E514">
        <v>36</v>
      </c>
      <c r="F514">
        <v>8255</v>
      </c>
      <c r="G514">
        <f t="shared" si="36"/>
        <v>8255</v>
      </c>
      <c r="H514" t="str">
        <f>_xlfn.XLOOKUP(C514,obszary!A:A,obszary!B:B)</f>
        <v>Eridania</v>
      </c>
      <c r="I514" t="str">
        <f>_xlfn.XLOOKUP($A514,laziki!B:B,laziki!C:C)</f>
        <v>Pathfinder 9</v>
      </c>
      <c r="J514" t="str">
        <f>_xlfn.XLOOKUP(I514,laziki!C:C,laziki!E:E)</f>
        <v>59.92S, 179.01W</v>
      </c>
      <c r="K514">
        <f>_xlfn.XLOOKUP($A514,laziki!B:B,laziki!D:D)</f>
        <v>2062</v>
      </c>
      <c r="L514">
        <f t="shared" si="37"/>
        <v>2066</v>
      </c>
      <c r="M514" s="4">
        <f t="shared" si="38"/>
        <v>4</v>
      </c>
      <c r="N514" s="4" t="str">
        <f t="shared" si="39"/>
        <v>S</v>
      </c>
      <c r="O514" t="str">
        <f t="shared" si="40"/>
        <v>S</v>
      </c>
    </row>
    <row r="515" spans="1:15" x14ac:dyDescent="0.25">
      <c r="A515">
        <v>40</v>
      </c>
      <c r="B515" s="1">
        <v>60112</v>
      </c>
      <c r="C515" t="s">
        <v>221</v>
      </c>
      <c r="D515" t="s">
        <v>4933</v>
      </c>
      <c r="E515">
        <v>36</v>
      </c>
      <c r="F515">
        <v>1010</v>
      </c>
      <c r="G515">
        <f t="shared" ref="G515:G578" si="41">IF($E515 &lt;= 100,F515,0)</f>
        <v>1010</v>
      </c>
      <c r="H515" t="str">
        <f>_xlfn.XLOOKUP(C515,obszary!A:A,obszary!B:B)</f>
        <v>Aeolis</v>
      </c>
      <c r="I515" t="str">
        <f>_xlfn.XLOOKUP($A515,laziki!B:B,laziki!C:C)</f>
        <v>Spirit 1</v>
      </c>
      <c r="J515" t="str">
        <f>_xlfn.XLOOKUP(I515,laziki!C:C,laziki!E:E)</f>
        <v>23.56S, 147.94E</v>
      </c>
      <c r="K515">
        <f>_xlfn.XLOOKUP($A515,laziki!B:B,laziki!D:D)</f>
        <v>2062</v>
      </c>
      <c r="L515">
        <f t="shared" ref="L515:L578" si="42">YEAR(B515)</f>
        <v>2064</v>
      </c>
      <c r="M515" s="4">
        <f t="shared" ref="M515:M578" si="43">L515-K515</f>
        <v>2</v>
      </c>
      <c r="N515" s="4" t="str">
        <f t="shared" ref="N515:N578" si="44">IF(NOT(ISERROR(SEARCH("S",D515))),"S","N")</f>
        <v>S</v>
      </c>
      <c r="O515" t="str">
        <f t="shared" si="40"/>
        <v>S</v>
      </c>
    </row>
    <row r="516" spans="1:15" x14ac:dyDescent="0.25">
      <c r="A516">
        <v>76</v>
      </c>
      <c r="B516" s="1">
        <v>64920</v>
      </c>
      <c r="C516" t="s">
        <v>253</v>
      </c>
      <c r="D516" t="s">
        <v>4932</v>
      </c>
      <c r="E516">
        <v>75</v>
      </c>
      <c r="F516">
        <v>1920</v>
      </c>
      <c r="G516">
        <f t="shared" si="41"/>
        <v>1920</v>
      </c>
      <c r="H516" t="str">
        <f>_xlfn.XLOOKUP(C516,obszary!A:A,obszary!B:B)</f>
        <v>Cebrenia</v>
      </c>
      <c r="I516" t="str">
        <f>_xlfn.XLOOKUP($A516,laziki!B:B,laziki!C:C)</f>
        <v>Rosetta 25</v>
      </c>
      <c r="J516" t="str">
        <f>_xlfn.XLOOKUP(I516,laziki!C:C,laziki!E:E)</f>
        <v>47.84N, 169.44E</v>
      </c>
      <c r="K516">
        <f>_xlfn.XLOOKUP($A516,laziki!B:B,laziki!D:D)</f>
        <v>2072</v>
      </c>
      <c r="L516">
        <f t="shared" si="42"/>
        <v>2077</v>
      </c>
      <c r="M516" s="4">
        <f t="shared" si="43"/>
        <v>5</v>
      </c>
      <c r="N516" s="4" t="str">
        <f t="shared" si="44"/>
        <v>N</v>
      </c>
      <c r="O516" t="str">
        <f t="shared" si="40"/>
        <v>N</v>
      </c>
    </row>
    <row r="517" spans="1:15" x14ac:dyDescent="0.25">
      <c r="A517">
        <v>89</v>
      </c>
      <c r="B517" s="1">
        <v>63525</v>
      </c>
      <c r="C517" t="s">
        <v>217</v>
      </c>
      <c r="D517" t="s">
        <v>4931</v>
      </c>
      <c r="E517">
        <v>59</v>
      </c>
      <c r="F517">
        <v>7279</v>
      </c>
      <c r="G517">
        <f t="shared" si="41"/>
        <v>7279</v>
      </c>
      <c r="H517" t="str">
        <f>_xlfn.XLOOKUP(C517,obszary!A:A,obszary!B:B)</f>
        <v>Thaumasia</v>
      </c>
      <c r="I517" t="str">
        <f>_xlfn.XLOOKUP($A517,laziki!B:B,laziki!C:C)</f>
        <v>Phoenix 22</v>
      </c>
      <c r="J517" t="str">
        <f>_xlfn.XLOOKUP(I517,laziki!C:C,laziki!E:E)</f>
        <v>65.07S, 96.09W</v>
      </c>
      <c r="K517">
        <f>_xlfn.XLOOKUP($A517,laziki!B:B,laziki!D:D)</f>
        <v>2072</v>
      </c>
      <c r="L517">
        <f t="shared" si="42"/>
        <v>2073</v>
      </c>
      <c r="M517" s="4">
        <f t="shared" si="43"/>
        <v>1</v>
      </c>
      <c r="N517" s="4" t="str">
        <f t="shared" si="44"/>
        <v>S</v>
      </c>
      <c r="O517" t="str">
        <f t="shared" si="40"/>
        <v>S</v>
      </c>
    </row>
    <row r="518" spans="1:15" x14ac:dyDescent="0.25">
      <c r="A518">
        <v>52</v>
      </c>
      <c r="B518" s="1">
        <v>61109</v>
      </c>
      <c r="C518" t="s">
        <v>235</v>
      </c>
      <c r="D518" t="s">
        <v>4930</v>
      </c>
      <c r="E518">
        <v>57</v>
      </c>
      <c r="F518">
        <v>2461</v>
      </c>
      <c r="G518">
        <f t="shared" si="41"/>
        <v>2461</v>
      </c>
      <c r="H518" t="str">
        <f>_xlfn.XLOOKUP(C518,obszary!A:A,obszary!B:B)</f>
        <v>Memnonia</v>
      </c>
      <c r="I518" t="str">
        <f>_xlfn.XLOOKUP($A518,laziki!B:B,laziki!C:C)</f>
        <v>Opportunity 4</v>
      </c>
      <c r="J518" t="str">
        <f>_xlfn.XLOOKUP(I518,laziki!C:C,laziki!E:E)</f>
        <v>9.63N, 121.52W</v>
      </c>
      <c r="K518">
        <f>_xlfn.XLOOKUP($A518,laziki!B:B,laziki!D:D)</f>
        <v>2065</v>
      </c>
      <c r="L518">
        <f t="shared" si="42"/>
        <v>2067</v>
      </c>
      <c r="M518" s="4">
        <f t="shared" si="43"/>
        <v>2</v>
      </c>
      <c r="N518" s="4" t="str">
        <f t="shared" si="44"/>
        <v>S</v>
      </c>
      <c r="O518" t="str">
        <f t="shared" ref="O518:O581" si="45">IF(NOT(ISERROR(SEARCH("S",J518))),"S","N")</f>
        <v>N</v>
      </c>
    </row>
    <row r="519" spans="1:15" x14ac:dyDescent="0.25">
      <c r="A519">
        <v>42</v>
      </c>
      <c r="B519" s="1">
        <v>62737</v>
      </c>
      <c r="C519" t="s">
        <v>253</v>
      </c>
      <c r="D519" t="s">
        <v>4929</v>
      </c>
      <c r="E519">
        <v>196</v>
      </c>
      <c r="F519">
        <v>1010</v>
      </c>
      <c r="G519">
        <f t="shared" si="41"/>
        <v>0</v>
      </c>
      <c r="H519" t="str">
        <f>_xlfn.XLOOKUP(C519,obszary!A:A,obszary!B:B)</f>
        <v>Cebrenia</v>
      </c>
      <c r="I519" t="str">
        <f>_xlfn.XLOOKUP($A519,laziki!B:B,laziki!C:C)</f>
        <v>Spirit 6</v>
      </c>
      <c r="J519" t="str">
        <f>_xlfn.XLOOKUP(I519,laziki!C:C,laziki!E:E)</f>
        <v>27.80N, 160.30E</v>
      </c>
      <c r="K519">
        <f>_xlfn.XLOOKUP($A519,laziki!B:B,laziki!D:D)</f>
        <v>2063</v>
      </c>
      <c r="L519">
        <f t="shared" si="42"/>
        <v>2071</v>
      </c>
      <c r="M519" s="4">
        <f t="shared" si="43"/>
        <v>8</v>
      </c>
      <c r="N519" s="4" t="str">
        <f t="shared" si="44"/>
        <v>N</v>
      </c>
      <c r="O519" t="str">
        <f t="shared" si="45"/>
        <v>N</v>
      </c>
    </row>
    <row r="520" spans="1:15" x14ac:dyDescent="0.25">
      <c r="A520">
        <v>17</v>
      </c>
      <c r="B520" s="1">
        <v>58485</v>
      </c>
      <c r="C520" t="s">
        <v>241</v>
      </c>
      <c r="D520" t="s">
        <v>4928</v>
      </c>
      <c r="E520">
        <v>70</v>
      </c>
      <c r="F520">
        <v>12178</v>
      </c>
      <c r="G520">
        <f t="shared" si="41"/>
        <v>12178</v>
      </c>
      <c r="H520" t="str">
        <f>_xlfn.XLOOKUP(C520,obszary!A:A,obszary!B:B)</f>
        <v>Syrtis Major</v>
      </c>
      <c r="I520" t="str">
        <f>_xlfn.XLOOKUP($A520,laziki!B:B,laziki!C:C)</f>
        <v>Viking 8</v>
      </c>
      <c r="J520" t="str">
        <f>_xlfn.XLOOKUP(I520,laziki!C:C,laziki!E:E)</f>
        <v>21.27N, 90.13E</v>
      </c>
      <c r="K520">
        <f>_xlfn.XLOOKUP($A520,laziki!B:B,laziki!D:D)</f>
        <v>2054</v>
      </c>
      <c r="L520">
        <f t="shared" si="42"/>
        <v>2060</v>
      </c>
      <c r="M520" s="4">
        <f t="shared" si="43"/>
        <v>6</v>
      </c>
      <c r="N520" s="4" t="str">
        <f t="shared" si="44"/>
        <v>N</v>
      </c>
      <c r="O520" t="str">
        <f t="shared" si="45"/>
        <v>N</v>
      </c>
    </row>
    <row r="521" spans="1:15" x14ac:dyDescent="0.25">
      <c r="A521">
        <v>42</v>
      </c>
      <c r="B521" s="1">
        <v>62225</v>
      </c>
      <c r="C521" t="s">
        <v>253</v>
      </c>
      <c r="D521" t="s">
        <v>4927</v>
      </c>
      <c r="E521">
        <v>241</v>
      </c>
      <c r="F521">
        <v>15700</v>
      </c>
      <c r="G521">
        <f t="shared" si="41"/>
        <v>0</v>
      </c>
      <c r="H521" t="str">
        <f>_xlfn.XLOOKUP(C521,obszary!A:A,obszary!B:B)</f>
        <v>Cebrenia</v>
      </c>
      <c r="I521" t="str">
        <f>_xlfn.XLOOKUP($A521,laziki!B:B,laziki!C:C)</f>
        <v>Spirit 6</v>
      </c>
      <c r="J521" t="str">
        <f>_xlfn.XLOOKUP(I521,laziki!C:C,laziki!E:E)</f>
        <v>27.80N, 160.30E</v>
      </c>
      <c r="K521">
        <f>_xlfn.XLOOKUP($A521,laziki!B:B,laziki!D:D)</f>
        <v>2063</v>
      </c>
      <c r="L521">
        <f t="shared" si="42"/>
        <v>2070</v>
      </c>
      <c r="M521" s="4">
        <f t="shared" si="43"/>
        <v>7</v>
      </c>
      <c r="N521" s="4" t="str">
        <f t="shared" si="44"/>
        <v>N</v>
      </c>
      <c r="O521" t="str">
        <f t="shared" si="45"/>
        <v>N</v>
      </c>
    </row>
    <row r="522" spans="1:15" x14ac:dyDescent="0.25">
      <c r="A522">
        <v>31</v>
      </c>
      <c r="B522" s="1">
        <v>60372</v>
      </c>
      <c r="C522" t="s">
        <v>261</v>
      </c>
      <c r="D522" t="s">
        <v>4926</v>
      </c>
      <c r="E522">
        <v>307</v>
      </c>
      <c r="F522">
        <v>56210</v>
      </c>
      <c r="G522">
        <f t="shared" si="41"/>
        <v>0</v>
      </c>
      <c r="H522" t="str">
        <f>_xlfn.XLOOKUP(C522,obszary!A:A,obszary!B:B)</f>
        <v>Arcadia</v>
      </c>
      <c r="I522" t="str">
        <f>_xlfn.XLOOKUP($A522,laziki!B:B,laziki!C:C)</f>
        <v>Deimos 10</v>
      </c>
      <c r="J522" t="str">
        <f>_xlfn.XLOOKUP(I522,laziki!C:C,laziki!E:E)</f>
        <v>66.67N, 93.37W</v>
      </c>
      <c r="K522">
        <f>_xlfn.XLOOKUP($A522,laziki!B:B,laziki!D:D)</f>
        <v>2059</v>
      </c>
      <c r="L522">
        <f t="shared" si="42"/>
        <v>2065</v>
      </c>
      <c r="M522" s="4">
        <f t="shared" si="43"/>
        <v>6</v>
      </c>
      <c r="N522" s="4" t="str">
        <f t="shared" si="44"/>
        <v>N</v>
      </c>
      <c r="O522" t="str">
        <f t="shared" si="45"/>
        <v>N</v>
      </c>
    </row>
    <row r="523" spans="1:15" x14ac:dyDescent="0.25">
      <c r="A523">
        <v>20</v>
      </c>
      <c r="B523" s="1">
        <v>58035</v>
      </c>
      <c r="C523" t="s">
        <v>213</v>
      </c>
      <c r="D523" t="s">
        <v>4925</v>
      </c>
      <c r="E523">
        <v>196</v>
      </c>
      <c r="F523">
        <v>50510</v>
      </c>
      <c r="G523">
        <f t="shared" si="41"/>
        <v>0</v>
      </c>
      <c r="H523" t="str">
        <f>_xlfn.XLOOKUP(C523,obszary!A:A,obszary!B:B)</f>
        <v>Noachis</v>
      </c>
      <c r="I523" t="str">
        <f>_xlfn.XLOOKUP($A523,laziki!B:B,laziki!C:C)</f>
        <v>Viking 15</v>
      </c>
      <c r="J523" t="str">
        <f>_xlfn.XLOOKUP(I523,laziki!C:C,laziki!E:E)</f>
        <v>51.10S, 71.36E</v>
      </c>
      <c r="K523">
        <f>_xlfn.XLOOKUP($A523,laziki!B:B,laziki!D:D)</f>
        <v>2056</v>
      </c>
      <c r="L523">
        <f t="shared" si="42"/>
        <v>2058</v>
      </c>
      <c r="M523" s="4">
        <f t="shared" si="43"/>
        <v>2</v>
      </c>
      <c r="N523" s="4" t="str">
        <f t="shared" si="44"/>
        <v>S</v>
      </c>
      <c r="O523" t="str">
        <f t="shared" si="45"/>
        <v>S</v>
      </c>
    </row>
    <row r="524" spans="1:15" x14ac:dyDescent="0.25">
      <c r="A524">
        <v>31</v>
      </c>
      <c r="B524" s="1">
        <v>60643</v>
      </c>
      <c r="C524" t="s">
        <v>265</v>
      </c>
      <c r="D524" t="s">
        <v>4924</v>
      </c>
      <c r="E524">
        <v>19</v>
      </c>
      <c r="F524">
        <v>50510</v>
      </c>
      <c r="G524">
        <f t="shared" si="41"/>
        <v>50510</v>
      </c>
      <c r="H524" t="str">
        <f>_xlfn.XLOOKUP(C524,obszary!A:A,obszary!B:B)</f>
        <v>Mare Boreum</v>
      </c>
      <c r="I524" t="str">
        <f>_xlfn.XLOOKUP($A524,laziki!B:B,laziki!C:C)</f>
        <v>Deimos 10</v>
      </c>
      <c r="J524" t="str">
        <f>_xlfn.XLOOKUP(I524,laziki!C:C,laziki!E:E)</f>
        <v>66.67N, 93.37W</v>
      </c>
      <c r="K524">
        <f>_xlfn.XLOOKUP($A524,laziki!B:B,laziki!D:D)</f>
        <v>2059</v>
      </c>
      <c r="L524">
        <f t="shared" si="42"/>
        <v>2066</v>
      </c>
      <c r="M524" s="4">
        <f t="shared" si="43"/>
        <v>7</v>
      </c>
      <c r="N524" s="4" t="str">
        <f t="shared" si="44"/>
        <v>N</v>
      </c>
      <c r="O524" t="str">
        <f t="shared" si="45"/>
        <v>N</v>
      </c>
    </row>
    <row r="525" spans="1:15" x14ac:dyDescent="0.25">
      <c r="A525">
        <v>55</v>
      </c>
      <c r="B525" s="1">
        <v>63512</v>
      </c>
      <c r="C525" t="s">
        <v>239</v>
      </c>
      <c r="D525" t="s">
        <v>4923</v>
      </c>
      <c r="E525">
        <v>231</v>
      </c>
      <c r="F525">
        <v>5436</v>
      </c>
      <c r="G525">
        <f t="shared" si="41"/>
        <v>0</v>
      </c>
      <c r="H525" t="str">
        <f>_xlfn.XLOOKUP(C525,obszary!A:A,obszary!B:B)</f>
        <v>Amenthes</v>
      </c>
      <c r="I525" t="str">
        <f>_xlfn.XLOOKUP($A525,laziki!B:B,laziki!C:C)</f>
        <v>Opportunity 7</v>
      </c>
      <c r="J525" t="str">
        <f>_xlfn.XLOOKUP(I525,laziki!C:C,laziki!E:E)</f>
        <v>37.14N, 148.66E</v>
      </c>
      <c r="K525">
        <f>_xlfn.XLOOKUP($A525,laziki!B:B,laziki!D:D)</f>
        <v>2066</v>
      </c>
      <c r="L525">
        <f t="shared" si="42"/>
        <v>2073</v>
      </c>
      <c r="M525" s="4">
        <f t="shared" si="43"/>
        <v>7</v>
      </c>
      <c r="N525" s="4" t="str">
        <f t="shared" si="44"/>
        <v>N</v>
      </c>
      <c r="O525" t="str">
        <f t="shared" si="45"/>
        <v>N</v>
      </c>
    </row>
    <row r="526" spans="1:15" x14ac:dyDescent="0.25">
      <c r="A526">
        <v>53</v>
      </c>
      <c r="B526" s="1">
        <v>61253</v>
      </c>
      <c r="C526" t="s">
        <v>207</v>
      </c>
      <c r="D526" t="s">
        <v>4922</v>
      </c>
      <c r="E526">
        <v>11</v>
      </c>
      <c r="F526">
        <v>2188</v>
      </c>
      <c r="G526">
        <f t="shared" si="41"/>
        <v>2188</v>
      </c>
      <c r="H526" t="str">
        <f>_xlfn.XLOOKUP(C526,obszary!A:A,obszary!B:B)</f>
        <v>Mare Australe</v>
      </c>
      <c r="I526" t="str">
        <f>_xlfn.XLOOKUP($A526,laziki!B:B,laziki!C:C)</f>
        <v>Opportunity 5</v>
      </c>
      <c r="J526" t="str">
        <f>_xlfn.XLOOKUP(I526,laziki!C:C,laziki!E:E)</f>
        <v>70.62S, 159.12W</v>
      </c>
      <c r="K526">
        <f>_xlfn.XLOOKUP($A526,laziki!B:B,laziki!D:D)</f>
        <v>2065</v>
      </c>
      <c r="L526">
        <f t="shared" si="42"/>
        <v>2067</v>
      </c>
      <c r="M526" s="4">
        <f t="shared" si="43"/>
        <v>2</v>
      </c>
      <c r="N526" s="4" t="str">
        <f t="shared" si="44"/>
        <v>S</v>
      </c>
      <c r="O526" t="str">
        <f t="shared" si="45"/>
        <v>S</v>
      </c>
    </row>
    <row r="527" spans="1:15" x14ac:dyDescent="0.25">
      <c r="A527">
        <v>72</v>
      </c>
      <c r="B527" s="1">
        <v>64018</v>
      </c>
      <c r="C527" t="s">
        <v>233</v>
      </c>
      <c r="D527" t="s">
        <v>4921</v>
      </c>
      <c r="E527">
        <v>45</v>
      </c>
      <c r="F527">
        <v>629</v>
      </c>
      <c r="G527">
        <f t="shared" si="41"/>
        <v>629</v>
      </c>
      <c r="H527" t="str">
        <f>_xlfn.XLOOKUP(C527,obszary!A:A,obszary!B:B)</f>
        <v>Phoenicis Lacus</v>
      </c>
      <c r="I527" t="str">
        <f>_xlfn.XLOOKUP($A527,laziki!B:B,laziki!C:C)</f>
        <v>Rosetta 16</v>
      </c>
      <c r="J527" t="str">
        <f>_xlfn.XLOOKUP(I527,laziki!C:C,laziki!E:E)</f>
        <v>29.49S, 118.42W</v>
      </c>
      <c r="K527">
        <f>_xlfn.XLOOKUP($A527,laziki!B:B,laziki!D:D)</f>
        <v>2071</v>
      </c>
      <c r="L527">
        <f t="shared" si="42"/>
        <v>2075</v>
      </c>
      <c r="M527" s="4">
        <f t="shared" si="43"/>
        <v>4</v>
      </c>
      <c r="N527" s="4" t="str">
        <f t="shared" si="44"/>
        <v>S</v>
      </c>
      <c r="O527" t="str">
        <f t="shared" si="45"/>
        <v>S</v>
      </c>
    </row>
    <row r="528" spans="1:15" x14ac:dyDescent="0.25">
      <c r="A528">
        <v>9</v>
      </c>
      <c r="B528" s="1">
        <v>57657</v>
      </c>
      <c r="C528" t="s">
        <v>229</v>
      </c>
      <c r="D528" t="s">
        <v>4920</v>
      </c>
      <c r="E528">
        <v>113</v>
      </c>
      <c r="F528">
        <v>1396</v>
      </c>
      <c r="G528">
        <f t="shared" si="41"/>
        <v>0</v>
      </c>
      <c r="H528" t="str">
        <f>_xlfn.XLOOKUP(C528,obszary!A:A,obszary!B:B)</f>
        <v>Margaritifer Sinus</v>
      </c>
      <c r="I528" t="str">
        <f>_xlfn.XLOOKUP($A528,laziki!B:B,laziki!C:C)</f>
        <v>Mariner 14</v>
      </c>
      <c r="J528" t="str">
        <f>_xlfn.XLOOKUP(I528,laziki!C:C,laziki!E:E)</f>
        <v>17.63S, 13.01W</v>
      </c>
      <c r="K528">
        <f>_xlfn.XLOOKUP($A528,laziki!B:B,laziki!D:D)</f>
        <v>2054</v>
      </c>
      <c r="L528">
        <f t="shared" si="42"/>
        <v>2057</v>
      </c>
      <c r="M528" s="4">
        <f t="shared" si="43"/>
        <v>3</v>
      </c>
      <c r="N528" s="4" t="str">
        <f t="shared" si="44"/>
        <v>S</v>
      </c>
      <c r="O528" t="str">
        <f t="shared" si="45"/>
        <v>S</v>
      </c>
    </row>
    <row r="529" spans="1:15" x14ac:dyDescent="0.25">
      <c r="A529">
        <v>13</v>
      </c>
      <c r="B529" s="1">
        <v>56661</v>
      </c>
      <c r="C529" t="s">
        <v>253</v>
      </c>
      <c r="D529" t="s">
        <v>4919</v>
      </c>
      <c r="E529">
        <v>212</v>
      </c>
      <c r="F529">
        <v>33322</v>
      </c>
      <c r="G529">
        <f t="shared" si="41"/>
        <v>0</v>
      </c>
      <c r="H529" t="str">
        <f>_xlfn.XLOOKUP(C529,obszary!A:A,obszary!B:B)</f>
        <v>Cebrenia</v>
      </c>
      <c r="I529" t="str">
        <f>_xlfn.XLOOKUP($A529,laziki!B:B,laziki!C:C)</f>
        <v>Viking 2</v>
      </c>
      <c r="J529" t="str">
        <f>_xlfn.XLOOKUP(I529,laziki!C:C,laziki!E:E)</f>
        <v>60.72N, 122.46E</v>
      </c>
      <c r="K529">
        <f>_xlfn.XLOOKUP($A529,laziki!B:B,laziki!D:D)</f>
        <v>2052</v>
      </c>
      <c r="L529">
        <f t="shared" si="42"/>
        <v>2055</v>
      </c>
      <c r="M529" s="4">
        <f t="shared" si="43"/>
        <v>3</v>
      </c>
      <c r="N529" s="4" t="str">
        <f t="shared" si="44"/>
        <v>N</v>
      </c>
      <c r="O529" t="str">
        <f t="shared" si="45"/>
        <v>N</v>
      </c>
    </row>
    <row r="530" spans="1:15" x14ac:dyDescent="0.25">
      <c r="A530">
        <v>83</v>
      </c>
      <c r="B530" s="1">
        <v>62352</v>
      </c>
      <c r="C530" t="s">
        <v>255</v>
      </c>
      <c r="D530" t="s">
        <v>4918</v>
      </c>
      <c r="E530">
        <v>113</v>
      </c>
      <c r="F530">
        <v>1267</v>
      </c>
      <c r="G530">
        <f t="shared" si="41"/>
        <v>0</v>
      </c>
      <c r="H530" t="str">
        <f>_xlfn.XLOOKUP(C530,obszary!A:A,obszary!B:B)</f>
        <v>Casius</v>
      </c>
      <c r="I530" t="str">
        <f>_xlfn.XLOOKUP($A530,laziki!B:B,laziki!C:C)</f>
        <v>Phoenix 11</v>
      </c>
      <c r="J530" t="str">
        <f>_xlfn.XLOOKUP(I530,laziki!C:C,laziki!E:E)</f>
        <v>56.07N, 79.63E</v>
      </c>
      <c r="K530">
        <f>_xlfn.XLOOKUP($A530,laziki!B:B,laziki!D:D)</f>
        <v>2069</v>
      </c>
      <c r="L530">
        <f t="shared" si="42"/>
        <v>2070</v>
      </c>
      <c r="M530" s="4">
        <f t="shared" si="43"/>
        <v>1</v>
      </c>
      <c r="N530" s="4" t="str">
        <f t="shared" si="44"/>
        <v>N</v>
      </c>
      <c r="O530" t="str">
        <f t="shared" si="45"/>
        <v>N</v>
      </c>
    </row>
    <row r="531" spans="1:15" x14ac:dyDescent="0.25">
      <c r="A531">
        <v>69</v>
      </c>
      <c r="B531" s="1">
        <v>63934</v>
      </c>
      <c r="C531" t="s">
        <v>253</v>
      </c>
      <c r="D531" t="s">
        <v>4917</v>
      </c>
      <c r="E531">
        <v>96</v>
      </c>
      <c r="F531">
        <v>1138</v>
      </c>
      <c r="G531">
        <f t="shared" si="41"/>
        <v>1138</v>
      </c>
      <c r="H531" t="str">
        <f>_xlfn.XLOOKUP(C531,obszary!A:A,obszary!B:B)</f>
        <v>Cebrenia</v>
      </c>
      <c r="I531" t="str">
        <f>_xlfn.XLOOKUP($A531,laziki!B:B,laziki!C:C)</f>
        <v>Rosetta 13</v>
      </c>
      <c r="J531" t="str">
        <f>_xlfn.XLOOKUP(I531,laziki!C:C,laziki!E:E)</f>
        <v>69.41N, 168.67E</v>
      </c>
      <c r="K531">
        <f>_xlfn.XLOOKUP($A531,laziki!B:B,laziki!D:D)</f>
        <v>2069</v>
      </c>
      <c r="L531">
        <f t="shared" si="42"/>
        <v>2075</v>
      </c>
      <c r="M531" s="4">
        <f t="shared" si="43"/>
        <v>6</v>
      </c>
      <c r="N531" s="4" t="str">
        <f t="shared" si="44"/>
        <v>N</v>
      </c>
      <c r="O531" t="str">
        <f t="shared" si="45"/>
        <v>N</v>
      </c>
    </row>
    <row r="532" spans="1:15" x14ac:dyDescent="0.25">
      <c r="A532">
        <v>14</v>
      </c>
      <c r="B532" s="1">
        <v>56504</v>
      </c>
      <c r="C532" t="s">
        <v>245</v>
      </c>
      <c r="D532" t="s">
        <v>4916</v>
      </c>
      <c r="E532">
        <v>72</v>
      </c>
      <c r="F532">
        <v>756</v>
      </c>
      <c r="G532">
        <f t="shared" si="41"/>
        <v>756</v>
      </c>
      <c r="H532" t="str">
        <f>_xlfn.XLOOKUP(C532,obszary!A:A,obszary!B:B)</f>
        <v>Oxia Palus</v>
      </c>
      <c r="I532" t="str">
        <f>_xlfn.XLOOKUP($A532,laziki!B:B,laziki!C:C)</f>
        <v>Viking 4</v>
      </c>
      <c r="J532" t="str">
        <f>_xlfn.XLOOKUP(I532,laziki!C:C,laziki!E:E)</f>
        <v>18.71N, 17.14W</v>
      </c>
      <c r="K532">
        <f>_xlfn.XLOOKUP($A532,laziki!B:B,laziki!D:D)</f>
        <v>2053</v>
      </c>
      <c r="L532">
        <f t="shared" si="42"/>
        <v>2054</v>
      </c>
      <c r="M532" s="4">
        <f t="shared" si="43"/>
        <v>1</v>
      </c>
      <c r="N532" s="4" t="str">
        <f t="shared" si="44"/>
        <v>N</v>
      </c>
      <c r="O532" t="str">
        <f t="shared" si="45"/>
        <v>N</v>
      </c>
    </row>
    <row r="533" spans="1:15" x14ac:dyDescent="0.25">
      <c r="A533">
        <v>42</v>
      </c>
      <c r="B533" s="1">
        <v>60779</v>
      </c>
      <c r="C533" t="s">
        <v>237</v>
      </c>
      <c r="D533" t="s">
        <v>4915</v>
      </c>
      <c r="E533">
        <v>65</v>
      </c>
      <c r="F533">
        <v>3764</v>
      </c>
      <c r="G533">
        <f t="shared" si="41"/>
        <v>3764</v>
      </c>
      <c r="H533" t="str">
        <f>_xlfn.XLOOKUP(C533,obszary!A:A,obszary!B:B)</f>
        <v>Elysium</v>
      </c>
      <c r="I533" t="str">
        <f>_xlfn.XLOOKUP($A533,laziki!B:B,laziki!C:C)</f>
        <v>Spirit 6</v>
      </c>
      <c r="J533" t="str">
        <f>_xlfn.XLOOKUP(I533,laziki!C:C,laziki!E:E)</f>
        <v>27.80N, 160.30E</v>
      </c>
      <c r="K533">
        <f>_xlfn.XLOOKUP($A533,laziki!B:B,laziki!D:D)</f>
        <v>2063</v>
      </c>
      <c r="L533">
        <f t="shared" si="42"/>
        <v>2066</v>
      </c>
      <c r="M533" s="4">
        <f t="shared" si="43"/>
        <v>3</v>
      </c>
      <c r="N533" s="4" t="str">
        <f t="shared" si="44"/>
        <v>N</v>
      </c>
      <c r="O533" t="str">
        <f t="shared" si="45"/>
        <v>N</v>
      </c>
    </row>
    <row r="534" spans="1:15" x14ac:dyDescent="0.25">
      <c r="A534">
        <v>9</v>
      </c>
      <c r="B534" s="1">
        <v>57280</v>
      </c>
      <c r="C534" t="s">
        <v>229</v>
      </c>
      <c r="D534" t="s">
        <v>4914</v>
      </c>
      <c r="E534">
        <v>241</v>
      </c>
      <c r="F534">
        <v>2880</v>
      </c>
      <c r="G534">
        <f t="shared" si="41"/>
        <v>0</v>
      </c>
      <c r="H534" t="str">
        <f>_xlfn.XLOOKUP(C534,obszary!A:A,obszary!B:B)</f>
        <v>Margaritifer Sinus</v>
      </c>
      <c r="I534" t="str">
        <f>_xlfn.XLOOKUP($A534,laziki!B:B,laziki!C:C)</f>
        <v>Mariner 14</v>
      </c>
      <c r="J534" t="str">
        <f>_xlfn.XLOOKUP(I534,laziki!C:C,laziki!E:E)</f>
        <v>17.63S, 13.01W</v>
      </c>
      <c r="K534">
        <f>_xlfn.XLOOKUP($A534,laziki!B:B,laziki!D:D)</f>
        <v>2054</v>
      </c>
      <c r="L534">
        <f t="shared" si="42"/>
        <v>2056</v>
      </c>
      <c r="M534" s="4">
        <f t="shared" si="43"/>
        <v>2</v>
      </c>
      <c r="N534" s="4" t="str">
        <f t="shared" si="44"/>
        <v>S</v>
      </c>
      <c r="O534" t="str">
        <f t="shared" si="45"/>
        <v>S</v>
      </c>
    </row>
    <row r="535" spans="1:15" x14ac:dyDescent="0.25">
      <c r="A535">
        <v>86</v>
      </c>
      <c r="B535" s="1">
        <v>63352</v>
      </c>
      <c r="C535" t="s">
        <v>253</v>
      </c>
      <c r="D535" t="s">
        <v>4913</v>
      </c>
      <c r="E535">
        <v>231</v>
      </c>
      <c r="F535">
        <v>1656</v>
      </c>
      <c r="G535">
        <f t="shared" si="41"/>
        <v>0</v>
      </c>
      <c r="H535" t="str">
        <f>_xlfn.XLOOKUP(C535,obszary!A:A,obszary!B:B)</f>
        <v>Cebrenia</v>
      </c>
      <c r="I535" t="str">
        <f>_xlfn.XLOOKUP($A535,laziki!B:B,laziki!C:C)</f>
        <v>Phoenix 16</v>
      </c>
      <c r="J535" t="str">
        <f>_xlfn.XLOOKUP(I535,laziki!C:C,laziki!E:E)</f>
        <v>75.84N, 122.24E</v>
      </c>
      <c r="K535">
        <f>_xlfn.XLOOKUP($A535,laziki!B:B,laziki!D:D)</f>
        <v>2071</v>
      </c>
      <c r="L535">
        <f t="shared" si="42"/>
        <v>2073</v>
      </c>
      <c r="M535" s="4">
        <f t="shared" si="43"/>
        <v>2</v>
      </c>
      <c r="N535" s="4" t="str">
        <f t="shared" si="44"/>
        <v>N</v>
      </c>
      <c r="O535" t="str">
        <f t="shared" si="45"/>
        <v>N</v>
      </c>
    </row>
    <row r="536" spans="1:15" x14ac:dyDescent="0.25">
      <c r="A536">
        <v>55</v>
      </c>
      <c r="B536" s="1">
        <v>62654</v>
      </c>
      <c r="C536" t="s">
        <v>253</v>
      </c>
      <c r="D536" t="s">
        <v>4912</v>
      </c>
      <c r="E536">
        <v>277</v>
      </c>
      <c r="F536">
        <v>1396</v>
      </c>
      <c r="G536">
        <f t="shared" si="41"/>
        <v>0</v>
      </c>
      <c r="H536" t="str">
        <f>_xlfn.XLOOKUP(C536,obszary!A:A,obszary!B:B)</f>
        <v>Cebrenia</v>
      </c>
      <c r="I536" t="str">
        <f>_xlfn.XLOOKUP($A536,laziki!B:B,laziki!C:C)</f>
        <v>Opportunity 7</v>
      </c>
      <c r="J536" t="str">
        <f>_xlfn.XLOOKUP(I536,laziki!C:C,laziki!E:E)</f>
        <v>37.14N, 148.66E</v>
      </c>
      <c r="K536">
        <f>_xlfn.XLOOKUP($A536,laziki!B:B,laziki!D:D)</f>
        <v>2066</v>
      </c>
      <c r="L536">
        <f t="shared" si="42"/>
        <v>2071</v>
      </c>
      <c r="M536" s="4">
        <f t="shared" si="43"/>
        <v>5</v>
      </c>
      <c r="N536" s="4" t="str">
        <f t="shared" si="44"/>
        <v>N</v>
      </c>
      <c r="O536" t="str">
        <f t="shared" si="45"/>
        <v>N</v>
      </c>
    </row>
    <row r="537" spans="1:15" x14ac:dyDescent="0.25">
      <c r="A537">
        <v>40</v>
      </c>
      <c r="B537" s="1">
        <v>60076</v>
      </c>
      <c r="C537" t="s">
        <v>221</v>
      </c>
      <c r="D537" t="s">
        <v>4911</v>
      </c>
      <c r="E537">
        <v>85</v>
      </c>
      <c r="F537">
        <v>6409</v>
      </c>
      <c r="G537">
        <f t="shared" si="41"/>
        <v>6409</v>
      </c>
      <c r="H537" t="str">
        <f>_xlfn.XLOOKUP(C537,obszary!A:A,obszary!B:B)</f>
        <v>Aeolis</v>
      </c>
      <c r="I537" t="str">
        <f>_xlfn.XLOOKUP($A537,laziki!B:B,laziki!C:C)</f>
        <v>Spirit 1</v>
      </c>
      <c r="J537" t="str">
        <f>_xlfn.XLOOKUP(I537,laziki!C:C,laziki!E:E)</f>
        <v>23.56S, 147.94E</v>
      </c>
      <c r="K537">
        <f>_xlfn.XLOOKUP($A537,laziki!B:B,laziki!D:D)</f>
        <v>2062</v>
      </c>
      <c r="L537">
        <f t="shared" si="42"/>
        <v>2064</v>
      </c>
      <c r="M537" s="4">
        <f t="shared" si="43"/>
        <v>2</v>
      </c>
      <c r="N537" s="4" t="str">
        <f t="shared" si="44"/>
        <v>S</v>
      </c>
      <c r="O537" t="str">
        <f t="shared" si="45"/>
        <v>S</v>
      </c>
    </row>
    <row r="538" spans="1:15" x14ac:dyDescent="0.25">
      <c r="A538">
        <v>17</v>
      </c>
      <c r="B538" s="1">
        <v>57356</v>
      </c>
      <c r="C538" t="s">
        <v>225</v>
      </c>
      <c r="D538" t="s">
        <v>4910</v>
      </c>
      <c r="E538">
        <v>389</v>
      </c>
      <c r="F538">
        <v>5076</v>
      </c>
      <c r="G538">
        <f t="shared" si="41"/>
        <v>0</v>
      </c>
      <c r="H538" t="str">
        <f>_xlfn.XLOOKUP(C538,obszary!A:A,obszary!B:B)</f>
        <v>Iapygia</v>
      </c>
      <c r="I538" t="str">
        <f>_xlfn.XLOOKUP($A538,laziki!B:B,laziki!C:C)</f>
        <v>Viking 8</v>
      </c>
      <c r="J538" t="str">
        <f>_xlfn.XLOOKUP(I538,laziki!C:C,laziki!E:E)</f>
        <v>21.27N, 90.13E</v>
      </c>
      <c r="K538">
        <f>_xlfn.XLOOKUP($A538,laziki!B:B,laziki!D:D)</f>
        <v>2054</v>
      </c>
      <c r="L538">
        <f t="shared" si="42"/>
        <v>2057</v>
      </c>
      <c r="M538" s="4">
        <f t="shared" si="43"/>
        <v>3</v>
      </c>
      <c r="N538" s="4" t="str">
        <f t="shared" si="44"/>
        <v>S</v>
      </c>
      <c r="O538" t="str">
        <f t="shared" si="45"/>
        <v>N</v>
      </c>
    </row>
    <row r="539" spans="1:15" x14ac:dyDescent="0.25">
      <c r="A539">
        <v>31</v>
      </c>
      <c r="B539" s="1">
        <v>59772</v>
      </c>
      <c r="C539" t="s">
        <v>261</v>
      </c>
      <c r="D539" t="s">
        <v>4909</v>
      </c>
      <c r="E539">
        <v>416</v>
      </c>
      <c r="F539">
        <v>38630</v>
      </c>
      <c r="G539">
        <f t="shared" si="41"/>
        <v>0</v>
      </c>
      <c r="H539" t="str">
        <f>_xlfn.XLOOKUP(C539,obszary!A:A,obszary!B:B)</f>
        <v>Arcadia</v>
      </c>
      <c r="I539" t="str">
        <f>_xlfn.XLOOKUP($A539,laziki!B:B,laziki!C:C)</f>
        <v>Deimos 10</v>
      </c>
      <c r="J539" t="str">
        <f>_xlfn.XLOOKUP(I539,laziki!C:C,laziki!E:E)</f>
        <v>66.67N, 93.37W</v>
      </c>
      <c r="K539">
        <f>_xlfn.XLOOKUP($A539,laziki!B:B,laziki!D:D)</f>
        <v>2059</v>
      </c>
      <c r="L539">
        <f t="shared" si="42"/>
        <v>2063</v>
      </c>
      <c r="M539" s="4">
        <f t="shared" si="43"/>
        <v>4</v>
      </c>
      <c r="N539" s="4" t="str">
        <f t="shared" si="44"/>
        <v>N</v>
      </c>
      <c r="O539" t="str">
        <f t="shared" si="45"/>
        <v>N</v>
      </c>
    </row>
    <row r="540" spans="1:15" x14ac:dyDescent="0.25">
      <c r="A540">
        <v>69</v>
      </c>
      <c r="B540" s="1">
        <v>62266</v>
      </c>
      <c r="C540" t="s">
        <v>253</v>
      </c>
      <c r="D540" t="s">
        <v>4908</v>
      </c>
      <c r="E540">
        <v>113</v>
      </c>
      <c r="F540">
        <v>84631</v>
      </c>
      <c r="G540">
        <f t="shared" si="41"/>
        <v>0</v>
      </c>
      <c r="H540" t="str">
        <f>_xlfn.XLOOKUP(C540,obszary!A:A,obszary!B:B)</f>
        <v>Cebrenia</v>
      </c>
      <c r="I540" t="str">
        <f>_xlfn.XLOOKUP($A540,laziki!B:B,laziki!C:C)</f>
        <v>Rosetta 13</v>
      </c>
      <c r="J540" t="str">
        <f>_xlfn.XLOOKUP(I540,laziki!C:C,laziki!E:E)</f>
        <v>69.41N, 168.67E</v>
      </c>
      <c r="K540">
        <f>_xlfn.XLOOKUP($A540,laziki!B:B,laziki!D:D)</f>
        <v>2069</v>
      </c>
      <c r="L540">
        <f t="shared" si="42"/>
        <v>2070</v>
      </c>
      <c r="M540" s="4">
        <f t="shared" si="43"/>
        <v>1</v>
      </c>
      <c r="N540" s="4" t="str">
        <f t="shared" si="44"/>
        <v>N</v>
      </c>
      <c r="O540" t="str">
        <f t="shared" si="45"/>
        <v>N</v>
      </c>
    </row>
    <row r="541" spans="1:15" x14ac:dyDescent="0.25">
      <c r="A541">
        <v>33</v>
      </c>
      <c r="B541" s="1">
        <v>59046</v>
      </c>
      <c r="C541" t="s">
        <v>265</v>
      </c>
      <c r="D541" t="s">
        <v>4907</v>
      </c>
      <c r="E541">
        <v>80</v>
      </c>
      <c r="F541">
        <v>24621</v>
      </c>
      <c r="G541">
        <f t="shared" si="41"/>
        <v>24621</v>
      </c>
      <c r="H541" t="str">
        <f>_xlfn.XLOOKUP(C541,obszary!A:A,obszary!B:B)</f>
        <v>Mare Boreum</v>
      </c>
      <c r="I541" t="str">
        <f>_xlfn.XLOOKUP($A541,laziki!B:B,laziki!C:C)</f>
        <v>Deimos 13</v>
      </c>
      <c r="J541" t="str">
        <f>_xlfn.XLOOKUP(I541,laziki!C:C,laziki!E:E)</f>
        <v>73.37N, 48.09E</v>
      </c>
      <c r="K541">
        <f>_xlfn.XLOOKUP($A541,laziki!B:B,laziki!D:D)</f>
        <v>2060</v>
      </c>
      <c r="L541">
        <f t="shared" si="42"/>
        <v>2061</v>
      </c>
      <c r="M541" s="4">
        <f t="shared" si="43"/>
        <v>1</v>
      </c>
      <c r="N541" s="4" t="str">
        <f t="shared" si="44"/>
        <v>N</v>
      </c>
      <c r="O541" t="str">
        <f t="shared" si="45"/>
        <v>N</v>
      </c>
    </row>
    <row r="542" spans="1:15" x14ac:dyDescent="0.25">
      <c r="A542">
        <v>75</v>
      </c>
      <c r="B542" s="1">
        <v>64255</v>
      </c>
      <c r="C542" t="s">
        <v>223</v>
      </c>
      <c r="D542" t="s">
        <v>4906</v>
      </c>
      <c r="E542">
        <v>11</v>
      </c>
      <c r="F542">
        <v>5255</v>
      </c>
      <c r="G542">
        <f t="shared" si="41"/>
        <v>5255</v>
      </c>
      <c r="H542" t="str">
        <f>_xlfn.XLOOKUP(C542,obszary!A:A,obszary!B:B)</f>
        <v>Mare Tyrrhenum</v>
      </c>
      <c r="I542" t="str">
        <f>_xlfn.XLOOKUP($A542,laziki!B:B,laziki!C:C)</f>
        <v>Rosetta 22</v>
      </c>
      <c r="J542" t="str">
        <f>_xlfn.XLOOKUP(I542,laziki!C:C,laziki!E:E)</f>
        <v>43.21S, 109.99E</v>
      </c>
      <c r="K542">
        <f>_xlfn.XLOOKUP($A542,laziki!B:B,laziki!D:D)</f>
        <v>2071</v>
      </c>
      <c r="L542">
        <f t="shared" si="42"/>
        <v>2075</v>
      </c>
      <c r="M542" s="4">
        <f t="shared" si="43"/>
        <v>4</v>
      </c>
      <c r="N542" s="4" t="str">
        <f t="shared" si="44"/>
        <v>S</v>
      </c>
      <c r="O542" t="str">
        <f t="shared" si="45"/>
        <v>S</v>
      </c>
    </row>
    <row r="543" spans="1:15" x14ac:dyDescent="0.25">
      <c r="A543">
        <v>31</v>
      </c>
      <c r="B543" s="1">
        <v>59664</v>
      </c>
      <c r="C543" t="s">
        <v>265</v>
      </c>
      <c r="D543" t="s">
        <v>4905</v>
      </c>
      <c r="E543">
        <v>524</v>
      </c>
      <c r="F543">
        <v>1788</v>
      </c>
      <c r="G543">
        <f t="shared" si="41"/>
        <v>0</v>
      </c>
      <c r="H543" t="str">
        <f>_xlfn.XLOOKUP(C543,obszary!A:A,obszary!B:B)</f>
        <v>Mare Boreum</v>
      </c>
      <c r="I543" t="str">
        <f>_xlfn.XLOOKUP($A543,laziki!B:B,laziki!C:C)</f>
        <v>Deimos 10</v>
      </c>
      <c r="J543" t="str">
        <f>_xlfn.XLOOKUP(I543,laziki!C:C,laziki!E:E)</f>
        <v>66.67N, 93.37W</v>
      </c>
      <c r="K543">
        <f>_xlfn.XLOOKUP($A543,laziki!B:B,laziki!D:D)</f>
        <v>2059</v>
      </c>
      <c r="L543">
        <f t="shared" si="42"/>
        <v>2063</v>
      </c>
      <c r="M543" s="4">
        <f t="shared" si="43"/>
        <v>4</v>
      </c>
      <c r="N543" s="4" t="str">
        <f t="shared" si="44"/>
        <v>N</v>
      </c>
      <c r="O543" t="str">
        <f t="shared" si="45"/>
        <v>N</v>
      </c>
    </row>
    <row r="544" spans="1:15" x14ac:dyDescent="0.25">
      <c r="A544">
        <v>86</v>
      </c>
      <c r="B544" s="1">
        <v>63419</v>
      </c>
      <c r="C544" t="s">
        <v>265</v>
      </c>
      <c r="D544" t="s">
        <v>4904</v>
      </c>
      <c r="E544">
        <v>221</v>
      </c>
      <c r="F544">
        <v>56210</v>
      </c>
      <c r="G544">
        <f t="shared" si="41"/>
        <v>0</v>
      </c>
      <c r="H544" t="str">
        <f>_xlfn.XLOOKUP(C544,obszary!A:A,obszary!B:B)</f>
        <v>Mare Boreum</v>
      </c>
      <c r="I544" t="str">
        <f>_xlfn.XLOOKUP($A544,laziki!B:B,laziki!C:C)</f>
        <v>Phoenix 16</v>
      </c>
      <c r="J544" t="str">
        <f>_xlfn.XLOOKUP(I544,laziki!C:C,laziki!E:E)</f>
        <v>75.84N, 122.24E</v>
      </c>
      <c r="K544">
        <f>_xlfn.XLOOKUP($A544,laziki!B:B,laziki!D:D)</f>
        <v>2071</v>
      </c>
      <c r="L544">
        <f t="shared" si="42"/>
        <v>2073</v>
      </c>
      <c r="M544" s="4">
        <f t="shared" si="43"/>
        <v>2</v>
      </c>
      <c r="N544" s="4" t="str">
        <f t="shared" si="44"/>
        <v>N</v>
      </c>
      <c r="O544" t="str">
        <f t="shared" si="45"/>
        <v>N</v>
      </c>
    </row>
    <row r="545" spans="1:15" x14ac:dyDescent="0.25">
      <c r="A545">
        <v>75</v>
      </c>
      <c r="B545" s="1">
        <v>63277</v>
      </c>
      <c r="C545" t="s">
        <v>211</v>
      </c>
      <c r="D545" t="s">
        <v>4903</v>
      </c>
      <c r="E545">
        <v>72</v>
      </c>
      <c r="F545">
        <v>7052</v>
      </c>
      <c r="G545">
        <f t="shared" si="41"/>
        <v>7052</v>
      </c>
      <c r="H545" t="str">
        <f>_xlfn.XLOOKUP(C545,obszary!A:A,obszary!B:B)</f>
        <v>Hellas</v>
      </c>
      <c r="I545" t="str">
        <f>_xlfn.XLOOKUP($A545,laziki!B:B,laziki!C:C)</f>
        <v>Rosetta 22</v>
      </c>
      <c r="J545" t="str">
        <f>_xlfn.XLOOKUP(I545,laziki!C:C,laziki!E:E)</f>
        <v>43.21S, 109.99E</v>
      </c>
      <c r="K545">
        <f>_xlfn.XLOOKUP($A545,laziki!B:B,laziki!D:D)</f>
        <v>2071</v>
      </c>
      <c r="L545">
        <f t="shared" si="42"/>
        <v>2073</v>
      </c>
      <c r="M545" s="4">
        <f t="shared" si="43"/>
        <v>2</v>
      </c>
      <c r="N545" s="4" t="str">
        <f t="shared" si="44"/>
        <v>S</v>
      </c>
      <c r="O545" t="str">
        <f t="shared" si="45"/>
        <v>S</v>
      </c>
    </row>
    <row r="546" spans="1:15" x14ac:dyDescent="0.25">
      <c r="A546">
        <v>27</v>
      </c>
      <c r="B546" s="1">
        <v>59875</v>
      </c>
      <c r="C546" t="s">
        <v>211</v>
      </c>
      <c r="D546" t="s">
        <v>4902</v>
      </c>
      <c r="E546">
        <v>344</v>
      </c>
      <c r="F546">
        <v>13054</v>
      </c>
      <c r="G546">
        <f t="shared" si="41"/>
        <v>0</v>
      </c>
      <c r="H546" t="str">
        <f>_xlfn.XLOOKUP(C546,obszary!A:A,obszary!B:B)</f>
        <v>Hellas</v>
      </c>
      <c r="I546" t="str">
        <f>_xlfn.XLOOKUP($A546,laziki!B:B,laziki!C:C)</f>
        <v>Phobos 6</v>
      </c>
      <c r="J546" t="str">
        <f>_xlfn.XLOOKUP(I546,laziki!C:C,laziki!E:E)</f>
        <v>74.62S, 100.08E</v>
      </c>
      <c r="K546">
        <f>_xlfn.XLOOKUP($A546,laziki!B:B,laziki!D:D)</f>
        <v>2054</v>
      </c>
      <c r="L546">
        <f t="shared" si="42"/>
        <v>2063</v>
      </c>
      <c r="M546" s="4">
        <f t="shared" si="43"/>
        <v>9</v>
      </c>
      <c r="N546" s="4" t="str">
        <f t="shared" si="44"/>
        <v>S</v>
      </c>
      <c r="O546" t="str">
        <f t="shared" si="45"/>
        <v>S</v>
      </c>
    </row>
    <row r="547" spans="1:15" x14ac:dyDescent="0.25">
      <c r="A547">
        <v>17</v>
      </c>
      <c r="B547" s="1">
        <v>58570</v>
      </c>
      <c r="C547" t="s">
        <v>239</v>
      </c>
      <c r="D547" t="s">
        <v>4901</v>
      </c>
      <c r="E547">
        <v>41</v>
      </c>
      <c r="F547">
        <v>883</v>
      </c>
      <c r="G547">
        <f t="shared" si="41"/>
        <v>883</v>
      </c>
      <c r="H547" t="str">
        <f>_xlfn.XLOOKUP(C547,obszary!A:A,obszary!B:B)</f>
        <v>Amenthes</v>
      </c>
      <c r="I547" t="str">
        <f>_xlfn.XLOOKUP($A547,laziki!B:B,laziki!C:C)</f>
        <v>Viking 8</v>
      </c>
      <c r="J547" t="str">
        <f>_xlfn.XLOOKUP(I547,laziki!C:C,laziki!E:E)</f>
        <v>21.27N, 90.13E</v>
      </c>
      <c r="K547">
        <f>_xlfn.XLOOKUP($A547,laziki!B:B,laziki!D:D)</f>
        <v>2054</v>
      </c>
      <c r="L547">
        <f t="shared" si="42"/>
        <v>2060</v>
      </c>
      <c r="M547" s="4">
        <f t="shared" si="43"/>
        <v>6</v>
      </c>
      <c r="N547" s="4" t="str">
        <f t="shared" si="44"/>
        <v>N</v>
      </c>
      <c r="O547" t="str">
        <f t="shared" si="45"/>
        <v>N</v>
      </c>
    </row>
    <row r="548" spans="1:15" x14ac:dyDescent="0.25">
      <c r="A548">
        <v>2</v>
      </c>
      <c r="B548" s="1">
        <v>57221</v>
      </c>
      <c r="C548" t="s">
        <v>239</v>
      </c>
      <c r="D548" t="s">
        <v>4900</v>
      </c>
      <c r="E548">
        <v>32</v>
      </c>
      <c r="F548">
        <v>5255</v>
      </c>
      <c r="G548">
        <f t="shared" si="41"/>
        <v>5255</v>
      </c>
      <c r="H548" t="str">
        <f>_xlfn.XLOOKUP(C548,obszary!A:A,obszary!B:B)</f>
        <v>Amenthes</v>
      </c>
      <c r="I548" t="str">
        <f>_xlfn.XLOOKUP($A548,laziki!B:B,laziki!C:C)</f>
        <v>Mariner 6</v>
      </c>
      <c r="J548" t="str">
        <f>_xlfn.XLOOKUP(I548,laziki!C:C,laziki!E:E)</f>
        <v>11.90N, 119.49E</v>
      </c>
      <c r="K548">
        <f>_xlfn.XLOOKUP($A548,laziki!B:B,laziki!D:D)</f>
        <v>2050</v>
      </c>
      <c r="L548">
        <f t="shared" si="42"/>
        <v>2056</v>
      </c>
      <c r="M548" s="4">
        <f t="shared" si="43"/>
        <v>6</v>
      </c>
      <c r="N548" s="4" t="str">
        <f t="shared" si="44"/>
        <v>N</v>
      </c>
      <c r="O548" t="str">
        <f t="shared" si="45"/>
        <v>N</v>
      </c>
    </row>
    <row r="549" spans="1:15" x14ac:dyDescent="0.25">
      <c r="A549">
        <v>52</v>
      </c>
      <c r="B549" s="1">
        <v>60889</v>
      </c>
      <c r="C549" t="s">
        <v>249</v>
      </c>
      <c r="D549" t="s">
        <v>4899</v>
      </c>
      <c r="E549">
        <v>29</v>
      </c>
      <c r="F549">
        <v>9670</v>
      </c>
      <c r="G549">
        <f t="shared" si="41"/>
        <v>9670</v>
      </c>
      <c r="H549" t="str">
        <f>_xlfn.XLOOKUP(C549,obszary!A:A,obszary!B:B)</f>
        <v>Tharsis</v>
      </c>
      <c r="I549" t="str">
        <f>_xlfn.XLOOKUP($A549,laziki!B:B,laziki!C:C)</f>
        <v>Opportunity 4</v>
      </c>
      <c r="J549" t="str">
        <f>_xlfn.XLOOKUP(I549,laziki!C:C,laziki!E:E)</f>
        <v>9.63N, 121.52W</v>
      </c>
      <c r="K549">
        <f>_xlfn.XLOOKUP($A549,laziki!B:B,laziki!D:D)</f>
        <v>2065</v>
      </c>
      <c r="L549">
        <f t="shared" si="42"/>
        <v>2066</v>
      </c>
      <c r="M549" s="4">
        <f t="shared" si="43"/>
        <v>1</v>
      </c>
      <c r="N549" s="4" t="str">
        <f t="shared" si="44"/>
        <v>N</v>
      </c>
      <c r="O549" t="str">
        <f t="shared" si="45"/>
        <v>N</v>
      </c>
    </row>
    <row r="550" spans="1:15" x14ac:dyDescent="0.25">
      <c r="A550">
        <v>9</v>
      </c>
      <c r="B550" s="1">
        <v>57969</v>
      </c>
      <c r="C550" t="s">
        <v>215</v>
      </c>
      <c r="D550" t="s">
        <v>4898</v>
      </c>
      <c r="E550">
        <v>39</v>
      </c>
      <c r="F550">
        <v>2599</v>
      </c>
      <c r="G550">
        <f t="shared" si="41"/>
        <v>2599</v>
      </c>
      <c r="H550" t="str">
        <f>_xlfn.XLOOKUP(C550,obszary!A:A,obszary!B:B)</f>
        <v>Argyre</v>
      </c>
      <c r="I550" t="str">
        <f>_xlfn.XLOOKUP($A550,laziki!B:B,laziki!C:C)</f>
        <v>Mariner 14</v>
      </c>
      <c r="J550" t="str">
        <f>_xlfn.XLOOKUP(I550,laziki!C:C,laziki!E:E)</f>
        <v>17.63S, 13.01W</v>
      </c>
      <c r="K550">
        <f>_xlfn.XLOOKUP($A550,laziki!B:B,laziki!D:D)</f>
        <v>2054</v>
      </c>
      <c r="L550">
        <f t="shared" si="42"/>
        <v>2058</v>
      </c>
      <c r="M550" s="4">
        <f t="shared" si="43"/>
        <v>4</v>
      </c>
      <c r="N550" s="4" t="str">
        <f t="shared" si="44"/>
        <v>S</v>
      </c>
      <c r="O550" t="str">
        <f t="shared" si="45"/>
        <v>S</v>
      </c>
    </row>
    <row r="551" spans="1:15" x14ac:dyDescent="0.25">
      <c r="A551">
        <v>98</v>
      </c>
      <c r="B551" s="1">
        <v>62439</v>
      </c>
      <c r="C551" t="s">
        <v>211</v>
      </c>
      <c r="D551" t="s">
        <v>4897</v>
      </c>
      <c r="E551">
        <v>80</v>
      </c>
      <c r="F551">
        <v>4731</v>
      </c>
      <c r="G551">
        <f t="shared" si="41"/>
        <v>4731</v>
      </c>
      <c r="H551" t="str">
        <f>_xlfn.XLOOKUP(C551,obszary!A:A,obszary!B:B)</f>
        <v>Hellas</v>
      </c>
      <c r="I551" t="str">
        <f>_xlfn.XLOOKUP($A551,laziki!B:B,laziki!C:C)</f>
        <v>Perseverance 5</v>
      </c>
      <c r="J551" t="str">
        <f>_xlfn.XLOOKUP(I551,laziki!C:C,laziki!E:E)</f>
        <v>48.97S, 86.32E</v>
      </c>
      <c r="K551">
        <f>_xlfn.XLOOKUP($A551,laziki!B:B,laziki!D:D)</f>
        <v>2070</v>
      </c>
      <c r="L551">
        <f t="shared" si="42"/>
        <v>2070</v>
      </c>
      <c r="M551" s="4">
        <f t="shared" si="43"/>
        <v>0</v>
      </c>
      <c r="N551" s="4" t="str">
        <f t="shared" si="44"/>
        <v>S</v>
      </c>
      <c r="O551" t="str">
        <f t="shared" si="45"/>
        <v>S</v>
      </c>
    </row>
    <row r="552" spans="1:15" x14ac:dyDescent="0.25">
      <c r="A552">
        <v>23</v>
      </c>
      <c r="B552" s="1">
        <v>57013</v>
      </c>
      <c r="C552" t="s">
        <v>219</v>
      </c>
      <c r="D552" t="s">
        <v>4896</v>
      </c>
      <c r="E552">
        <v>133</v>
      </c>
      <c r="F552">
        <v>3022</v>
      </c>
      <c r="G552">
        <f t="shared" si="41"/>
        <v>0</v>
      </c>
      <c r="H552" t="str">
        <f>_xlfn.XLOOKUP(C552,obszary!A:A,obszary!B:B)</f>
        <v>Phaethontis</v>
      </c>
      <c r="I552" t="str">
        <f>_xlfn.XLOOKUP($A552,laziki!B:B,laziki!C:C)</f>
        <v>Phobos 2</v>
      </c>
      <c r="J552" t="str">
        <f>_xlfn.XLOOKUP(I552,laziki!C:C,laziki!E:E)</f>
        <v>23.80S, 156.02W</v>
      </c>
      <c r="K552">
        <f>_xlfn.XLOOKUP($A552,laziki!B:B,laziki!D:D)</f>
        <v>2053</v>
      </c>
      <c r="L552">
        <f t="shared" si="42"/>
        <v>2056</v>
      </c>
      <c r="M552" s="4">
        <f t="shared" si="43"/>
        <v>3</v>
      </c>
      <c r="N552" s="4" t="str">
        <f t="shared" si="44"/>
        <v>S</v>
      </c>
      <c r="O552" t="str">
        <f t="shared" si="45"/>
        <v>S</v>
      </c>
    </row>
    <row r="553" spans="1:15" x14ac:dyDescent="0.25">
      <c r="A553">
        <v>17</v>
      </c>
      <c r="B553" s="1">
        <v>57895</v>
      </c>
      <c r="C553" t="s">
        <v>255</v>
      </c>
      <c r="D553" t="s">
        <v>4895</v>
      </c>
      <c r="E553">
        <v>93</v>
      </c>
      <c r="F553">
        <v>1010</v>
      </c>
      <c r="G553">
        <f t="shared" si="41"/>
        <v>1010</v>
      </c>
      <c r="H553" t="str">
        <f>_xlfn.XLOOKUP(C553,obszary!A:A,obszary!B:B)</f>
        <v>Casius</v>
      </c>
      <c r="I553" t="str">
        <f>_xlfn.XLOOKUP($A553,laziki!B:B,laziki!C:C)</f>
        <v>Viking 8</v>
      </c>
      <c r="J553" t="str">
        <f>_xlfn.XLOOKUP(I553,laziki!C:C,laziki!E:E)</f>
        <v>21.27N, 90.13E</v>
      </c>
      <c r="K553">
        <f>_xlfn.XLOOKUP($A553,laziki!B:B,laziki!D:D)</f>
        <v>2054</v>
      </c>
      <c r="L553">
        <f t="shared" si="42"/>
        <v>2058</v>
      </c>
      <c r="M553" s="4">
        <f t="shared" si="43"/>
        <v>4</v>
      </c>
      <c r="N553" s="4" t="str">
        <f t="shared" si="44"/>
        <v>N</v>
      </c>
      <c r="O553" t="str">
        <f t="shared" si="45"/>
        <v>N</v>
      </c>
    </row>
    <row r="554" spans="1:15" x14ac:dyDescent="0.25">
      <c r="A554">
        <v>32</v>
      </c>
      <c r="B554" s="1">
        <v>61103</v>
      </c>
      <c r="C554" t="s">
        <v>217</v>
      </c>
      <c r="D554" t="s">
        <v>4894</v>
      </c>
      <c r="E554">
        <v>106</v>
      </c>
      <c r="F554">
        <v>11382</v>
      </c>
      <c r="G554">
        <f t="shared" si="41"/>
        <v>0</v>
      </c>
      <c r="H554" t="str">
        <f>_xlfn.XLOOKUP(C554,obszary!A:A,obszary!B:B)</f>
        <v>Thaumasia</v>
      </c>
      <c r="I554" t="str">
        <f>_xlfn.XLOOKUP($A554,laziki!B:B,laziki!C:C)</f>
        <v>Deimos 11</v>
      </c>
      <c r="J554" t="str">
        <f>_xlfn.XLOOKUP(I554,laziki!C:C,laziki!E:E)</f>
        <v>39.82S, 96.42W</v>
      </c>
      <c r="K554">
        <f>_xlfn.XLOOKUP($A554,laziki!B:B,laziki!D:D)</f>
        <v>2059</v>
      </c>
      <c r="L554">
        <f t="shared" si="42"/>
        <v>2067</v>
      </c>
      <c r="M554" s="4">
        <f t="shared" si="43"/>
        <v>8</v>
      </c>
      <c r="N554" s="4" t="str">
        <f t="shared" si="44"/>
        <v>S</v>
      </c>
      <c r="O554" t="str">
        <f t="shared" si="45"/>
        <v>S</v>
      </c>
    </row>
    <row r="555" spans="1:15" x14ac:dyDescent="0.25">
      <c r="A555">
        <v>94</v>
      </c>
      <c r="B555" s="1">
        <v>63080</v>
      </c>
      <c r="C555" t="s">
        <v>209</v>
      </c>
      <c r="D555" t="s">
        <v>4893</v>
      </c>
      <c r="E555">
        <v>175</v>
      </c>
      <c r="F555">
        <v>5812</v>
      </c>
      <c r="G555">
        <f t="shared" si="41"/>
        <v>0</v>
      </c>
      <c r="H555" t="str">
        <f>_xlfn.XLOOKUP(C555,obszary!A:A,obszary!B:B)</f>
        <v>Eridania</v>
      </c>
      <c r="I555" t="str">
        <f>_xlfn.XLOOKUP($A555,laziki!B:B,laziki!C:C)</f>
        <v>Dawn 4</v>
      </c>
      <c r="J555" t="str">
        <f>_xlfn.XLOOKUP(I555,laziki!C:C,laziki!E:E)</f>
        <v>46.81S, 143.88E</v>
      </c>
      <c r="K555">
        <f>_xlfn.XLOOKUP($A555,laziki!B:B,laziki!D:D)</f>
        <v>2066</v>
      </c>
      <c r="L555">
        <f t="shared" si="42"/>
        <v>2072</v>
      </c>
      <c r="M555" s="4">
        <f t="shared" si="43"/>
        <v>6</v>
      </c>
      <c r="N555" s="4" t="str">
        <f t="shared" si="44"/>
        <v>S</v>
      </c>
      <c r="O555" t="str">
        <f t="shared" si="45"/>
        <v>S</v>
      </c>
    </row>
    <row r="556" spans="1:15" x14ac:dyDescent="0.25">
      <c r="A556">
        <v>24</v>
      </c>
      <c r="B556" s="1">
        <v>57141</v>
      </c>
      <c r="C556" t="s">
        <v>209</v>
      </c>
      <c r="D556" t="s">
        <v>4892</v>
      </c>
      <c r="E556">
        <v>82</v>
      </c>
      <c r="F556">
        <v>27536</v>
      </c>
      <c r="G556">
        <f t="shared" si="41"/>
        <v>27536</v>
      </c>
      <c r="H556" t="str">
        <f>_xlfn.XLOOKUP(C556,obszary!A:A,obszary!B:B)</f>
        <v>Eridania</v>
      </c>
      <c r="I556" t="str">
        <f>_xlfn.XLOOKUP($A556,laziki!B:B,laziki!C:C)</f>
        <v>Phobos 3</v>
      </c>
      <c r="J556" t="str">
        <f>_xlfn.XLOOKUP(I556,laziki!C:C,laziki!E:E)</f>
        <v>32.13S, 131.87E</v>
      </c>
      <c r="K556">
        <f>_xlfn.XLOOKUP($A556,laziki!B:B,laziki!D:D)</f>
        <v>2053</v>
      </c>
      <c r="L556">
        <f t="shared" si="42"/>
        <v>2056</v>
      </c>
      <c r="M556" s="4">
        <f t="shared" si="43"/>
        <v>3</v>
      </c>
      <c r="N556" s="4" t="str">
        <f t="shared" si="44"/>
        <v>S</v>
      </c>
      <c r="O556" t="str">
        <f t="shared" si="45"/>
        <v>S</v>
      </c>
    </row>
    <row r="557" spans="1:15" x14ac:dyDescent="0.25">
      <c r="A557">
        <v>16</v>
      </c>
      <c r="B557" s="1">
        <v>56915</v>
      </c>
      <c r="C557" t="s">
        <v>217</v>
      </c>
      <c r="D557" t="s">
        <v>4891</v>
      </c>
      <c r="E557">
        <v>59</v>
      </c>
      <c r="F557">
        <v>9366</v>
      </c>
      <c r="G557">
        <f t="shared" si="41"/>
        <v>9366</v>
      </c>
      <c r="H557" t="str">
        <f>_xlfn.XLOOKUP(C557,obszary!A:A,obszary!B:B)</f>
        <v>Thaumasia</v>
      </c>
      <c r="I557" t="str">
        <f>_xlfn.XLOOKUP($A557,laziki!B:B,laziki!C:C)</f>
        <v>Viking 7</v>
      </c>
      <c r="J557" t="str">
        <f>_xlfn.XLOOKUP(I557,laziki!C:C,laziki!E:E)</f>
        <v>47.12S, 102.95W</v>
      </c>
      <c r="K557">
        <f>_xlfn.XLOOKUP($A557,laziki!B:B,laziki!D:D)</f>
        <v>2054</v>
      </c>
      <c r="L557">
        <f t="shared" si="42"/>
        <v>2055</v>
      </c>
      <c r="M557" s="4">
        <f t="shared" si="43"/>
        <v>1</v>
      </c>
      <c r="N557" s="4" t="str">
        <f t="shared" si="44"/>
        <v>S</v>
      </c>
      <c r="O557" t="str">
        <f t="shared" si="45"/>
        <v>S</v>
      </c>
    </row>
    <row r="558" spans="1:15" x14ac:dyDescent="0.25">
      <c r="A558">
        <v>89</v>
      </c>
      <c r="B558" s="1">
        <v>64570</v>
      </c>
      <c r="C558" t="s">
        <v>217</v>
      </c>
      <c r="D558" t="s">
        <v>4890</v>
      </c>
      <c r="E558">
        <v>252</v>
      </c>
      <c r="F558">
        <v>5076</v>
      </c>
      <c r="G558">
        <f t="shared" si="41"/>
        <v>0</v>
      </c>
      <c r="H558" t="str">
        <f>_xlfn.XLOOKUP(C558,obszary!A:A,obszary!B:B)</f>
        <v>Thaumasia</v>
      </c>
      <c r="I558" t="str">
        <f>_xlfn.XLOOKUP($A558,laziki!B:B,laziki!C:C)</f>
        <v>Phoenix 22</v>
      </c>
      <c r="J558" t="str">
        <f>_xlfn.XLOOKUP(I558,laziki!C:C,laziki!E:E)</f>
        <v>65.07S, 96.09W</v>
      </c>
      <c r="K558">
        <f>_xlfn.XLOOKUP($A558,laziki!B:B,laziki!D:D)</f>
        <v>2072</v>
      </c>
      <c r="L558">
        <f t="shared" si="42"/>
        <v>2076</v>
      </c>
      <c r="M558" s="4">
        <f t="shared" si="43"/>
        <v>4</v>
      </c>
      <c r="N558" s="4" t="str">
        <f t="shared" si="44"/>
        <v>S</v>
      </c>
      <c r="O558" t="str">
        <f t="shared" si="45"/>
        <v>S</v>
      </c>
    </row>
    <row r="559" spans="1:15" x14ac:dyDescent="0.25">
      <c r="A559">
        <v>10</v>
      </c>
      <c r="B559" s="1">
        <v>58226</v>
      </c>
      <c r="C559" t="s">
        <v>217</v>
      </c>
      <c r="D559" t="s">
        <v>4889</v>
      </c>
      <c r="E559">
        <v>277</v>
      </c>
      <c r="F559">
        <v>10313</v>
      </c>
      <c r="G559">
        <f t="shared" si="41"/>
        <v>0</v>
      </c>
      <c r="H559" t="str">
        <f>_xlfn.XLOOKUP(C559,obszary!A:A,obszary!B:B)</f>
        <v>Thaumasia</v>
      </c>
      <c r="I559" t="str">
        <f>_xlfn.XLOOKUP($A559,laziki!B:B,laziki!C:C)</f>
        <v>Mariner 15</v>
      </c>
      <c r="J559" t="str">
        <f>_xlfn.XLOOKUP(I559,laziki!C:C,laziki!E:E)</f>
        <v>23.79S, 56.97W</v>
      </c>
      <c r="K559">
        <f>_xlfn.XLOOKUP($A559,laziki!B:B,laziki!D:D)</f>
        <v>2054</v>
      </c>
      <c r="L559">
        <f t="shared" si="42"/>
        <v>2059</v>
      </c>
      <c r="M559" s="4">
        <f t="shared" si="43"/>
        <v>5</v>
      </c>
      <c r="N559" s="4" t="str">
        <f t="shared" si="44"/>
        <v>S</v>
      </c>
      <c r="O559" t="str">
        <f t="shared" si="45"/>
        <v>S</v>
      </c>
    </row>
    <row r="560" spans="1:15" x14ac:dyDescent="0.25">
      <c r="A560">
        <v>78</v>
      </c>
      <c r="B560" s="1">
        <v>63882</v>
      </c>
      <c r="C560" t="s">
        <v>235</v>
      </c>
      <c r="D560" t="s">
        <v>4888</v>
      </c>
      <c r="E560">
        <v>45</v>
      </c>
      <c r="F560">
        <v>4563</v>
      </c>
      <c r="G560">
        <f t="shared" si="41"/>
        <v>4563</v>
      </c>
      <c r="H560" t="str">
        <f>_xlfn.XLOOKUP(C560,obszary!A:A,obszary!B:B)</f>
        <v>Memnonia</v>
      </c>
      <c r="I560" t="str">
        <f>_xlfn.XLOOKUP($A560,laziki!B:B,laziki!C:C)</f>
        <v>Rosetta 28</v>
      </c>
      <c r="J560" t="str">
        <f>_xlfn.XLOOKUP(I560,laziki!C:C,laziki!E:E)</f>
        <v>2.95N, 160.52W</v>
      </c>
      <c r="K560">
        <f>_xlfn.XLOOKUP($A560,laziki!B:B,laziki!D:D)</f>
        <v>2073</v>
      </c>
      <c r="L560">
        <f t="shared" si="42"/>
        <v>2074</v>
      </c>
      <c r="M560" s="4">
        <f t="shared" si="43"/>
        <v>1</v>
      </c>
      <c r="N560" s="4" t="str">
        <f t="shared" si="44"/>
        <v>S</v>
      </c>
      <c r="O560" t="str">
        <f t="shared" si="45"/>
        <v>N</v>
      </c>
    </row>
    <row r="561" spans="1:15" x14ac:dyDescent="0.25">
      <c r="A561">
        <v>14</v>
      </c>
      <c r="B561" s="1">
        <v>56805</v>
      </c>
      <c r="C561" t="s">
        <v>245</v>
      </c>
      <c r="D561" t="s">
        <v>4887</v>
      </c>
      <c r="E561">
        <v>72</v>
      </c>
      <c r="F561">
        <v>8791</v>
      </c>
      <c r="G561">
        <f t="shared" si="41"/>
        <v>8791</v>
      </c>
      <c r="H561" t="str">
        <f>_xlfn.XLOOKUP(C561,obszary!A:A,obszary!B:B)</f>
        <v>Oxia Palus</v>
      </c>
      <c r="I561" t="str">
        <f>_xlfn.XLOOKUP($A561,laziki!B:B,laziki!C:C)</f>
        <v>Viking 4</v>
      </c>
      <c r="J561" t="str">
        <f>_xlfn.XLOOKUP(I561,laziki!C:C,laziki!E:E)</f>
        <v>18.71N, 17.14W</v>
      </c>
      <c r="K561">
        <f>_xlfn.XLOOKUP($A561,laziki!B:B,laziki!D:D)</f>
        <v>2053</v>
      </c>
      <c r="L561">
        <f t="shared" si="42"/>
        <v>2055</v>
      </c>
      <c r="M561" s="4">
        <f t="shared" si="43"/>
        <v>2</v>
      </c>
      <c r="N561" s="4" t="str">
        <f t="shared" si="44"/>
        <v>N</v>
      </c>
      <c r="O561" t="str">
        <f t="shared" si="45"/>
        <v>N</v>
      </c>
    </row>
    <row r="562" spans="1:15" x14ac:dyDescent="0.25">
      <c r="A562">
        <v>4</v>
      </c>
      <c r="B562" s="1">
        <v>57980</v>
      </c>
      <c r="C562" t="s">
        <v>215</v>
      </c>
      <c r="D562" t="s">
        <v>4886</v>
      </c>
      <c r="E562">
        <v>128</v>
      </c>
      <c r="F562">
        <v>15700</v>
      </c>
      <c r="G562">
        <f t="shared" si="41"/>
        <v>0</v>
      </c>
      <c r="H562" t="str">
        <f>_xlfn.XLOOKUP(C562,obszary!A:A,obszary!B:B)</f>
        <v>Argyre</v>
      </c>
      <c r="I562" t="str">
        <f>_xlfn.XLOOKUP($A562,laziki!B:B,laziki!C:C)</f>
        <v>Mariner 9</v>
      </c>
      <c r="J562" t="str">
        <f>_xlfn.XLOOKUP(I562,laziki!C:C,laziki!E:E)</f>
        <v>43.20S, 21.89W</v>
      </c>
      <c r="K562">
        <f>_xlfn.XLOOKUP($A562,laziki!B:B,laziki!D:D)</f>
        <v>2051</v>
      </c>
      <c r="L562">
        <f t="shared" si="42"/>
        <v>2058</v>
      </c>
      <c r="M562" s="4">
        <f t="shared" si="43"/>
        <v>7</v>
      </c>
      <c r="N562" s="4" t="str">
        <f t="shared" si="44"/>
        <v>S</v>
      </c>
      <c r="O562" t="str">
        <f t="shared" si="45"/>
        <v>S</v>
      </c>
    </row>
    <row r="563" spans="1:15" x14ac:dyDescent="0.25">
      <c r="A563">
        <v>2</v>
      </c>
      <c r="B563" s="1">
        <v>57258</v>
      </c>
      <c r="C563" t="s">
        <v>239</v>
      </c>
      <c r="D563" t="s">
        <v>4885</v>
      </c>
      <c r="E563">
        <v>1057</v>
      </c>
      <c r="F563">
        <v>3022</v>
      </c>
      <c r="G563">
        <f t="shared" si="41"/>
        <v>0</v>
      </c>
      <c r="H563" t="str">
        <f>_xlfn.XLOOKUP(C563,obszary!A:A,obszary!B:B)</f>
        <v>Amenthes</v>
      </c>
      <c r="I563" t="str">
        <f>_xlfn.XLOOKUP($A563,laziki!B:B,laziki!C:C)</f>
        <v>Mariner 6</v>
      </c>
      <c r="J563" t="str">
        <f>_xlfn.XLOOKUP(I563,laziki!C:C,laziki!E:E)</f>
        <v>11.90N, 119.49E</v>
      </c>
      <c r="K563">
        <f>_xlfn.XLOOKUP($A563,laziki!B:B,laziki!D:D)</f>
        <v>2050</v>
      </c>
      <c r="L563">
        <f t="shared" si="42"/>
        <v>2056</v>
      </c>
      <c r="M563" s="4">
        <f t="shared" si="43"/>
        <v>6</v>
      </c>
      <c r="N563" s="4" t="str">
        <f t="shared" si="44"/>
        <v>N</v>
      </c>
      <c r="O563" t="str">
        <f t="shared" si="45"/>
        <v>N</v>
      </c>
    </row>
    <row r="564" spans="1:15" x14ac:dyDescent="0.25">
      <c r="A564">
        <v>24</v>
      </c>
      <c r="B564" s="1">
        <v>56697</v>
      </c>
      <c r="C564" t="s">
        <v>209</v>
      </c>
      <c r="D564" t="s">
        <v>4884</v>
      </c>
      <c r="E564">
        <v>41</v>
      </c>
      <c r="F564">
        <v>5812</v>
      </c>
      <c r="G564">
        <f t="shared" si="41"/>
        <v>5812</v>
      </c>
      <c r="H564" t="str">
        <f>_xlfn.XLOOKUP(C564,obszary!A:A,obszary!B:B)</f>
        <v>Eridania</v>
      </c>
      <c r="I564" t="str">
        <f>_xlfn.XLOOKUP($A564,laziki!B:B,laziki!C:C)</f>
        <v>Phobos 3</v>
      </c>
      <c r="J564" t="str">
        <f>_xlfn.XLOOKUP(I564,laziki!C:C,laziki!E:E)</f>
        <v>32.13S, 131.87E</v>
      </c>
      <c r="K564">
        <f>_xlfn.XLOOKUP($A564,laziki!B:B,laziki!D:D)</f>
        <v>2053</v>
      </c>
      <c r="L564">
        <f t="shared" si="42"/>
        <v>2055</v>
      </c>
      <c r="M564" s="4">
        <f t="shared" si="43"/>
        <v>2</v>
      </c>
      <c r="N564" s="4" t="str">
        <f t="shared" si="44"/>
        <v>S</v>
      </c>
      <c r="O564" t="str">
        <f t="shared" si="45"/>
        <v>S</v>
      </c>
    </row>
    <row r="565" spans="1:15" x14ac:dyDescent="0.25">
      <c r="A565">
        <v>27</v>
      </c>
      <c r="B565" s="1">
        <v>60269</v>
      </c>
      <c r="C565" t="s">
        <v>207</v>
      </c>
      <c r="D565" t="s">
        <v>4883</v>
      </c>
      <c r="E565">
        <v>524</v>
      </c>
      <c r="F565">
        <v>7752</v>
      </c>
      <c r="G565">
        <f t="shared" si="41"/>
        <v>0</v>
      </c>
      <c r="H565" t="str">
        <f>_xlfn.XLOOKUP(C565,obszary!A:A,obszary!B:B)</f>
        <v>Mare Australe</v>
      </c>
      <c r="I565" t="str">
        <f>_xlfn.XLOOKUP($A565,laziki!B:B,laziki!C:C)</f>
        <v>Phobos 6</v>
      </c>
      <c r="J565" t="str">
        <f>_xlfn.XLOOKUP(I565,laziki!C:C,laziki!E:E)</f>
        <v>74.62S, 100.08E</v>
      </c>
      <c r="K565">
        <f>_xlfn.XLOOKUP($A565,laziki!B:B,laziki!D:D)</f>
        <v>2054</v>
      </c>
      <c r="L565">
        <f t="shared" si="42"/>
        <v>2065</v>
      </c>
      <c r="M565" s="4">
        <f t="shared" si="43"/>
        <v>11</v>
      </c>
      <c r="N565" s="4" t="str">
        <f t="shared" si="44"/>
        <v>S</v>
      </c>
      <c r="O565" t="str">
        <f t="shared" si="45"/>
        <v>S</v>
      </c>
    </row>
    <row r="566" spans="1:15" x14ac:dyDescent="0.25">
      <c r="A566">
        <v>10</v>
      </c>
      <c r="B566" s="1">
        <v>58490</v>
      </c>
      <c r="C566" t="s">
        <v>215</v>
      </c>
      <c r="D566" t="s">
        <v>4882</v>
      </c>
      <c r="E566">
        <v>29</v>
      </c>
      <c r="F566">
        <v>8000</v>
      </c>
      <c r="G566">
        <f t="shared" si="41"/>
        <v>8000</v>
      </c>
      <c r="H566" t="str">
        <f>_xlfn.XLOOKUP(C566,obszary!A:A,obszary!B:B)</f>
        <v>Argyre</v>
      </c>
      <c r="I566" t="str">
        <f>_xlfn.XLOOKUP($A566,laziki!B:B,laziki!C:C)</f>
        <v>Mariner 15</v>
      </c>
      <c r="J566" t="str">
        <f>_xlfn.XLOOKUP(I566,laziki!C:C,laziki!E:E)</f>
        <v>23.79S, 56.97W</v>
      </c>
      <c r="K566">
        <f>_xlfn.XLOOKUP($A566,laziki!B:B,laziki!D:D)</f>
        <v>2054</v>
      </c>
      <c r="L566">
        <f t="shared" si="42"/>
        <v>2060</v>
      </c>
      <c r="M566" s="4">
        <f t="shared" si="43"/>
        <v>6</v>
      </c>
      <c r="N566" s="4" t="str">
        <f t="shared" si="44"/>
        <v>S</v>
      </c>
      <c r="O566" t="str">
        <f t="shared" si="45"/>
        <v>S</v>
      </c>
    </row>
    <row r="567" spans="1:15" x14ac:dyDescent="0.25">
      <c r="A567">
        <v>52</v>
      </c>
      <c r="B567" s="1">
        <v>60935</v>
      </c>
      <c r="C567" t="s">
        <v>233</v>
      </c>
      <c r="D567" t="s">
        <v>4881</v>
      </c>
      <c r="E567">
        <v>113</v>
      </c>
      <c r="F567">
        <v>8000</v>
      </c>
      <c r="G567">
        <f t="shared" si="41"/>
        <v>0</v>
      </c>
      <c r="H567" t="str">
        <f>_xlfn.XLOOKUP(C567,obszary!A:A,obszary!B:B)</f>
        <v>Phoenicis Lacus</v>
      </c>
      <c r="I567" t="str">
        <f>_xlfn.XLOOKUP($A567,laziki!B:B,laziki!C:C)</f>
        <v>Opportunity 4</v>
      </c>
      <c r="J567" t="str">
        <f>_xlfn.XLOOKUP(I567,laziki!C:C,laziki!E:E)</f>
        <v>9.63N, 121.52W</v>
      </c>
      <c r="K567">
        <f>_xlfn.XLOOKUP($A567,laziki!B:B,laziki!D:D)</f>
        <v>2065</v>
      </c>
      <c r="L567">
        <f t="shared" si="42"/>
        <v>2066</v>
      </c>
      <c r="M567" s="4">
        <f t="shared" si="43"/>
        <v>1</v>
      </c>
      <c r="N567" s="4" t="str">
        <f t="shared" si="44"/>
        <v>S</v>
      </c>
      <c r="O567" t="str">
        <f t="shared" si="45"/>
        <v>N</v>
      </c>
    </row>
    <row r="568" spans="1:15" x14ac:dyDescent="0.25">
      <c r="A568">
        <v>56</v>
      </c>
      <c r="B568" s="1">
        <v>63818</v>
      </c>
      <c r="C568" t="s">
        <v>231</v>
      </c>
      <c r="D568" t="s">
        <v>4880</v>
      </c>
      <c r="E568">
        <v>47</v>
      </c>
      <c r="F568">
        <v>11771</v>
      </c>
      <c r="G568">
        <f t="shared" si="41"/>
        <v>11771</v>
      </c>
      <c r="H568" t="str">
        <f>_xlfn.XLOOKUP(C568,obszary!A:A,obszary!B:B)</f>
        <v>Coprates</v>
      </c>
      <c r="I568" t="str">
        <f>_xlfn.XLOOKUP($A568,laziki!B:B,laziki!C:C)</f>
        <v>Opportunity 10</v>
      </c>
      <c r="J568" t="str">
        <f>_xlfn.XLOOKUP(I568,laziki!C:C,laziki!E:E)</f>
        <v>35.35S, 72.67W</v>
      </c>
      <c r="K568">
        <f>_xlfn.XLOOKUP($A568,laziki!B:B,laziki!D:D)</f>
        <v>2067</v>
      </c>
      <c r="L568">
        <f t="shared" si="42"/>
        <v>2074</v>
      </c>
      <c r="M568" s="4">
        <f t="shared" si="43"/>
        <v>7</v>
      </c>
      <c r="N568" s="4" t="str">
        <f t="shared" si="44"/>
        <v>S</v>
      </c>
      <c r="O568" t="str">
        <f t="shared" si="45"/>
        <v>S</v>
      </c>
    </row>
    <row r="569" spans="1:15" x14ac:dyDescent="0.25">
      <c r="A569">
        <v>4</v>
      </c>
      <c r="B569" s="1">
        <v>57122</v>
      </c>
      <c r="C569" t="s">
        <v>229</v>
      </c>
      <c r="D569" t="s">
        <v>4879</v>
      </c>
      <c r="E569">
        <v>157</v>
      </c>
      <c r="F569">
        <v>8000</v>
      </c>
      <c r="G569">
        <f t="shared" si="41"/>
        <v>0</v>
      </c>
      <c r="H569" t="str">
        <f>_xlfn.XLOOKUP(C569,obszary!A:A,obszary!B:B)</f>
        <v>Margaritifer Sinus</v>
      </c>
      <c r="I569" t="str">
        <f>_xlfn.XLOOKUP($A569,laziki!B:B,laziki!C:C)</f>
        <v>Mariner 9</v>
      </c>
      <c r="J569" t="str">
        <f>_xlfn.XLOOKUP(I569,laziki!C:C,laziki!E:E)</f>
        <v>43.20S, 21.89W</v>
      </c>
      <c r="K569">
        <f>_xlfn.XLOOKUP($A569,laziki!B:B,laziki!D:D)</f>
        <v>2051</v>
      </c>
      <c r="L569">
        <f t="shared" si="42"/>
        <v>2056</v>
      </c>
      <c r="M569" s="4">
        <f t="shared" si="43"/>
        <v>5</v>
      </c>
      <c r="N569" s="4" t="str">
        <f t="shared" si="44"/>
        <v>S</v>
      </c>
      <c r="O569" t="str">
        <f t="shared" si="45"/>
        <v>S</v>
      </c>
    </row>
    <row r="570" spans="1:15" x14ac:dyDescent="0.25">
      <c r="A570">
        <v>83</v>
      </c>
      <c r="B570" s="1">
        <v>62631</v>
      </c>
      <c r="C570" t="s">
        <v>255</v>
      </c>
      <c r="D570" t="s">
        <v>4878</v>
      </c>
      <c r="E570">
        <v>52</v>
      </c>
      <c r="F570">
        <v>8519</v>
      </c>
      <c r="G570">
        <f t="shared" si="41"/>
        <v>8519</v>
      </c>
      <c r="H570" t="str">
        <f>_xlfn.XLOOKUP(C570,obszary!A:A,obszary!B:B)</f>
        <v>Casius</v>
      </c>
      <c r="I570" t="str">
        <f>_xlfn.XLOOKUP($A570,laziki!B:B,laziki!C:C)</f>
        <v>Phoenix 11</v>
      </c>
      <c r="J570" t="str">
        <f>_xlfn.XLOOKUP(I570,laziki!C:C,laziki!E:E)</f>
        <v>56.07N, 79.63E</v>
      </c>
      <c r="K570">
        <f>_xlfn.XLOOKUP($A570,laziki!B:B,laziki!D:D)</f>
        <v>2069</v>
      </c>
      <c r="L570">
        <f t="shared" si="42"/>
        <v>2071</v>
      </c>
      <c r="M570" s="4">
        <f t="shared" si="43"/>
        <v>2</v>
      </c>
      <c r="N570" s="4" t="str">
        <f t="shared" si="44"/>
        <v>N</v>
      </c>
      <c r="O570" t="str">
        <f t="shared" si="45"/>
        <v>N</v>
      </c>
    </row>
    <row r="571" spans="1:15" x14ac:dyDescent="0.25">
      <c r="A571">
        <v>55</v>
      </c>
      <c r="B571" s="1">
        <v>61286</v>
      </c>
      <c r="C571" t="s">
        <v>253</v>
      </c>
      <c r="D571" t="s">
        <v>4877</v>
      </c>
      <c r="E571">
        <v>120</v>
      </c>
      <c r="F571">
        <v>8519</v>
      </c>
      <c r="G571">
        <f t="shared" si="41"/>
        <v>0</v>
      </c>
      <c r="H571" t="str">
        <f>_xlfn.XLOOKUP(C571,obszary!A:A,obszary!B:B)</f>
        <v>Cebrenia</v>
      </c>
      <c r="I571" t="str">
        <f>_xlfn.XLOOKUP($A571,laziki!B:B,laziki!C:C)</f>
        <v>Opportunity 7</v>
      </c>
      <c r="J571" t="str">
        <f>_xlfn.XLOOKUP(I571,laziki!C:C,laziki!E:E)</f>
        <v>37.14N, 148.66E</v>
      </c>
      <c r="K571">
        <f>_xlfn.XLOOKUP($A571,laziki!B:B,laziki!D:D)</f>
        <v>2066</v>
      </c>
      <c r="L571">
        <f t="shared" si="42"/>
        <v>2067</v>
      </c>
      <c r="M571" s="4">
        <f t="shared" si="43"/>
        <v>1</v>
      </c>
      <c r="N571" s="4" t="str">
        <f t="shared" si="44"/>
        <v>N</v>
      </c>
      <c r="O571" t="str">
        <f t="shared" si="45"/>
        <v>N</v>
      </c>
    </row>
    <row r="572" spans="1:15" x14ac:dyDescent="0.25">
      <c r="A572">
        <v>17</v>
      </c>
      <c r="B572" s="1">
        <v>58631</v>
      </c>
      <c r="C572" t="s">
        <v>239</v>
      </c>
      <c r="D572" t="s">
        <v>4876</v>
      </c>
      <c r="E572">
        <v>389</v>
      </c>
      <c r="F572">
        <v>7752</v>
      </c>
      <c r="G572">
        <f t="shared" si="41"/>
        <v>0</v>
      </c>
      <c r="H572" t="str">
        <f>_xlfn.XLOOKUP(C572,obszary!A:A,obszary!B:B)</f>
        <v>Amenthes</v>
      </c>
      <c r="I572" t="str">
        <f>_xlfn.XLOOKUP($A572,laziki!B:B,laziki!C:C)</f>
        <v>Viking 8</v>
      </c>
      <c r="J572" t="str">
        <f>_xlfn.XLOOKUP(I572,laziki!C:C,laziki!E:E)</f>
        <v>21.27N, 90.13E</v>
      </c>
      <c r="K572">
        <f>_xlfn.XLOOKUP($A572,laziki!B:B,laziki!D:D)</f>
        <v>2054</v>
      </c>
      <c r="L572">
        <f t="shared" si="42"/>
        <v>2060</v>
      </c>
      <c r="M572" s="4">
        <f t="shared" si="43"/>
        <v>6</v>
      </c>
      <c r="N572" s="4" t="str">
        <f t="shared" si="44"/>
        <v>N</v>
      </c>
      <c r="O572" t="str">
        <f t="shared" si="45"/>
        <v>N</v>
      </c>
    </row>
    <row r="573" spans="1:15" x14ac:dyDescent="0.25">
      <c r="A573">
        <v>75</v>
      </c>
      <c r="B573" s="1">
        <v>63972</v>
      </c>
      <c r="C573" t="s">
        <v>211</v>
      </c>
      <c r="D573" t="s">
        <v>4875</v>
      </c>
      <c r="E573">
        <v>277</v>
      </c>
      <c r="F573">
        <v>41937</v>
      </c>
      <c r="G573">
        <f t="shared" si="41"/>
        <v>0</v>
      </c>
      <c r="H573" t="str">
        <f>_xlfn.XLOOKUP(C573,obszary!A:A,obszary!B:B)</f>
        <v>Hellas</v>
      </c>
      <c r="I573" t="str">
        <f>_xlfn.XLOOKUP($A573,laziki!B:B,laziki!C:C)</f>
        <v>Rosetta 22</v>
      </c>
      <c r="J573" t="str">
        <f>_xlfn.XLOOKUP(I573,laziki!C:C,laziki!E:E)</f>
        <v>43.21S, 109.99E</v>
      </c>
      <c r="K573">
        <f>_xlfn.XLOOKUP($A573,laziki!B:B,laziki!D:D)</f>
        <v>2071</v>
      </c>
      <c r="L573">
        <f t="shared" si="42"/>
        <v>2075</v>
      </c>
      <c r="M573" s="4">
        <f t="shared" si="43"/>
        <v>4</v>
      </c>
      <c r="N573" s="4" t="str">
        <f t="shared" si="44"/>
        <v>S</v>
      </c>
      <c r="O573" t="str">
        <f t="shared" si="45"/>
        <v>S</v>
      </c>
    </row>
    <row r="574" spans="1:15" x14ac:dyDescent="0.25">
      <c r="A574">
        <v>76</v>
      </c>
      <c r="B574" s="1">
        <v>63846</v>
      </c>
      <c r="C574" t="s">
        <v>263</v>
      </c>
      <c r="D574" t="s">
        <v>4874</v>
      </c>
      <c r="E574">
        <v>482</v>
      </c>
      <c r="F574">
        <v>2739</v>
      </c>
      <c r="G574">
        <f t="shared" si="41"/>
        <v>0</v>
      </c>
      <c r="H574" t="str">
        <f>_xlfn.XLOOKUP(C574,obszary!A:A,obszary!B:B)</f>
        <v>Diacria</v>
      </c>
      <c r="I574" t="str">
        <f>_xlfn.XLOOKUP($A574,laziki!B:B,laziki!C:C)</f>
        <v>Rosetta 25</v>
      </c>
      <c r="J574" t="str">
        <f>_xlfn.XLOOKUP(I574,laziki!C:C,laziki!E:E)</f>
        <v>47.84N, 169.44E</v>
      </c>
      <c r="K574">
        <f>_xlfn.XLOOKUP($A574,laziki!B:B,laziki!D:D)</f>
        <v>2072</v>
      </c>
      <c r="L574">
        <f t="shared" si="42"/>
        <v>2074</v>
      </c>
      <c r="M574" s="4">
        <f t="shared" si="43"/>
        <v>2</v>
      </c>
      <c r="N574" s="4" t="str">
        <f t="shared" si="44"/>
        <v>N</v>
      </c>
      <c r="O574" t="str">
        <f t="shared" si="45"/>
        <v>N</v>
      </c>
    </row>
    <row r="575" spans="1:15" x14ac:dyDescent="0.25">
      <c r="A575">
        <v>47</v>
      </c>
      <c r="B575" s="1">
        <v>61664</v>
      </c>
      <c r="C575" t="s">
        <v>245</v>
      </c>
      <c r="D575" t="s">
        <v>4873</v>
      </c>
      <c r="E575">
        <v>70</v>
      </c>
      <c r="F575">
        <v>9670</v>
      </c>
      <c r="G575">
        <f t="shared" si="41"/>
        <v>9670</v>
      </c>
      <c r="H575" t="str">
        <f>_xlfn.XLOOKUP(C575,obszary!A:A,obszary!B:B)</f>
        <v>Oxia Palus</v>
      </c>
      <c r="I575" t="str">
        <f>_xlfn.XLOOKUP($A575,laziki!B:B,laziki!C:C)</f>
        <v>Spirit 14</v>
      </c>
      <c r="J575" t="str">
        <f>_xlfn.XLOOKUP(I575,laziki!C:C,laziki!E:E)</f>
        <v>27.30N, 17.48W</v>
      </c>
      <c r="K575">
        <f>_xlfn.XLOOKUP($A575,laziki!B:B,laziki!D:D)</f>
        <v>2065</v>
      </c>
      <c r="L575">
        <f t="shared" si="42"/>
        <v>2068</v>
      </c>
      <c r="M575" s="4">
        <f t="shared" si="43"/>
        <v>3</v>
      </c>
      <c r="N575" s="4" t="str">
        <f t="shared" si="44"/>
        <v>N</v>
      </c>
      <c r="O575" t="str">
        <f t="shared" si="45"/>
        <v>N</v>
      </c>
    </row>
    <row r="576" spans="1:15" x14ac:dyDescent="0.25">
      <c r="A576">
        <v>17</v>
      </c>
      <c r="B576" s="1">
        <v>58786</v>
      </c>
      <c r="C576" t="s">
        <v>241</v>
      </c>
      <c r="D576" t="s">
        <v>4872</v>
      </c>
      <c r="E576">
        <v>147</v>
      </c>
      <c r="F576">
        <v>11011</v>
      </c>
      <c r="G576">
        <f t="shared" si="41"/>
        <v>0</v>
      </c>
      <c r="H576" t="str">
        <f>_xlfn.XLOOKUP(C576,obszary!A:A,obszary!B:B)</f>
        <v>Syrtis Major</v>
      </c>
      <c r="I576" t="str">
        <f>_xlfn.XLOOKUP($A576,laziki!B:B,laziki!C:C)</f>
        <v>Viking 8</v>
      </c>
      <c r="J576" t="str">
        <f>_xlfn.XLOOKUP(I576,laziki!C:C,laziki!E:E)</f>
        <v>21.27N, 90.13E</v>
      </c>
      <c r="K576">
        <f>_xlfn.XLOOKUP($A576,laziki!B:B,laziki!D:D)</f>
        <v>2054</v>
      </c>
      <c r="L576">
        <f t="shared" si="42"/>
        <v>2060</v>
      </c>
      <c r="M576" s="4">
        <f t="shared" si="43"/>
        <v>6</v>
      </c>
      <c r="N576" s="4" t="str">
        <f t="shared" si="44"/>
        <v>N</v>
      </c>
      <c r="O576" t="str">
        <f t="shared" si="45"/>
        <v>N</v>
      </c>
    </row>
    <row r="577" spans="1:15" x14ac:dyDescent="0.25">
      <c r="A577">
        <v>42</v>
      </c>
      <c r="B577" s="1">
        <v>62314</v>
      </c>
      <c r="C577" t="s">
        <v>253</v>
      </c>
      <c r="D577" t="s">
        <v>4871</v>
      </c>
      <c r="E577">
        <v>90</v>
      </c>
      <c r="F577">
        <v>2461</v>
      </c>
      <c r="G577">
        <f t="shared" si="41"/>
        <v>2461</v>
      </c>
      <c r="H577" t="str">
        <f>_xlfn.XLOOKUP(C577,obszary!A:A,obszary!B:B)</f>
        <v>Cebrenia</v>
      </c>
      <c r="I577" t="str">
        <f>_xlfn.XLOOKUP($A577,laziki!B:B,laziki!C:C)</f>
        <v>Spirit 6</v>
      </c>
      <c r="J577" t="str">
        <f>_xlfn.XLOOKUP(I577,laziki!C:C,laziki!E:E)</f>
        <v>27.80N, 160.30E</v>
      </c>
      <c r="K577">
        <f>_xlfn.XLOOKUP($A577,laziki!B:B,laziki!D:D)</f>
        <v>2063</v>
      </c>
      <c r="L577">
        <f t="shared" si="42"/>
        <v>2070</v>
      </c>
      <c r="M577" s="4">
        <f t="shared" si="43"/>
        <v>7</v>
      </c>
      <c r="N577" s="4" t="str">
        <f t="shared" si="44"/>
        <v>N</v>
      </c>
      <c r="O577" t="str">
        <f t="shared" si="45"/>
        <v>N</v>
      </c>
    </row>
    <row r="578" spans="1:15" x14ac:dyDescent="0.25">
      <c r="A578">
        <v>69</v>
      </c>
      <c r="B578" s="1">
        <v>64760</v>
      </c>
      <c r="C578" t="s">
        <v>265</v>
      </c>
      <c r="D578" t="s">
        <v>4870</v>
      </c>
      <c r="E578">
        <v>204</v>
      </c>
      <c r="F578">
        <v>9074</v>
      </c>
      <c r="G578">
        <f t="shared" si="41"/>
        <v>0</v>
      </c>
      <c r="H578" t="str">
        <f>_xlfn.XLOOKUP(C578,obszary!A:A,obszary!B:B)</f>
        <v>Mare Boreum</v>
      </c>
      <c r="I578" t="str">
        <f>_xlfn.XLOOKUP($A578,laziki!B:B,laziki!C:C)</f>
        <v>Rosetta 13</v>
      </c>
      <c r="J578" t="str">
        <f>_xlfn.XLOOKUP(I578,laziki!C:C,laziki!E:E)</f>
        <v>69.41N, 168.67E</v>
      </c>
      <c r="K578">
        <f>_xlfn.XLOOKUP($A578,laziki!B:B,laziki!D:D)</f>
        <v>2069</v>
      </c>
      <c r="L578">
        <f t="shared" si="42"/>
        <v>2077</v>
      </c>
      <c r="M578" s="4">
        <f t="shared" si="43"/>
        <v>8</v>
      </c>
      <c r="N578" s="4" t="str">
        <f t="shared" si="44"/>
        <v>N</v>
      </c>
      <c r="O578" t="str">
        <f t="shared" si="45"/>
        <v>N</v>
      </c>
    </row>
    <row r="579" spans="1:15" x14ac:dyDescent="0.25">
      <c r="A579">
        <v>32</v>
      </c>
      <c r="B579" s="1">
        <v>58982</v>
      </c>
      <c r="C579" t="s">
        <v>217</v>
      </c>
      <c r="D579" t="s">
        <v>4869</v>
      </c>
      <c r="E579">
        <v>36</v>
      </c>
      <c r="F579">
        <v>1788</v>
      </c>
      <c r="G579">
        <f t="shared" ref="G579:G642" si="46">IF($E579 &lt;= 100,F579,0)</f>
        <v>1788</v>
      </c>
      <c r="H579" t="str">
        <f>_xlfn.XLOOKUP(C579,obszary!A:A,obszary!B:B)</f>
        <v>Thaumasia</v>
      </c>
      <c r="I579" t="str">
        <f>_xlfn.XLOOKUP($A579,laziki!B:B,laziki!C:C)</f>
        <v>Deimos 11</v>
      </c>
      <c r="J579" t="str">
        <f>_xlfn.XLOOKUP(I579,laziki!C:C,laziki!E:E)</f>
        <v>39.82S, 96.42W</v>
      </c>
      <c r="K579">
        <f>_xlfn.XLOOKUP($A579,laziki!B:B,laziki!D:D)</f>
        <v>2059</v>
      </c>
      <c r="L579">
        <f t="shared" ref="L579:L642" si="47">YEAR(B579)</f>
        <v>2061</v>
      </c>
      <c r="M579" s="4">
        <f t="shared" ref="M579:M642" si="48">L579-K579</f>
        <v>2</v>
      </c>
      <c r="N579" s="4" t="str">
        <f t="shared" ref="N579:N642" si="49">IF(NOT(ISERROR(SEARCH("S",D579))),"S","N")</f>
        <v>S</v>
      </c>
      <c r="O579" t="str">
        <f t="shared" si="45"/>
        <v>S</v>
      </c>
    </row>
    <row r="580" spans="1:15" x14ac:dyDescent="0.25">
      <c r="A580">
        <v>34</v>
      </c>
      <c r="B580" s="1">
        <v>60479</v>
      </c>
      <c r="C580" t="s">
        <v>255</v>
      </c>
      <c r="D580" t="s">
        <v>4868</v>
      </c>
      <c r="E580">
        <v>325</v>
      </c>
      <c r="F580">
        <v>16330</v>
      </c>
      <c r="G580">
        <f t="shared" si="46"/>
        <v>0</v>
      </c>
      <c r="H580" t="str">
        <f>_xlfn.XLOOKUP(C580,obszary!A:A,obszary!B:B)</f>
        <v>Casius</v>
      </c>
      <c r="I580" t="str">
        <f>_xlfn.XLOOKUP($A580,laziki!B:B,laziki!C:C)</f>
        <v>Deimos 14</v>
      </c>
      <c r="J580" t="str">
        <f>_xlfn.XLOOKUP(I580,laziki!C:C,laziki!E:E)</f>
        <v>24.45N, 112.91E</v>
      </c>
      <c r="K580">
        <f>_xlfn.XLOOKUP($A580,laziki!B:B,laziki!D:D)</f>
        <v>2060</v>
      </c>
      <c r="L580">
        <f t="shared" si="47"/>
        <v>2065</v>
      </c>
      <c r="M580" s="4">
        <f t="shared" si="48"/>
        <v>5</v>
      </c>
      <c r="N580" s="4" t="str">
        <f t="shared" si="49"/>
        <v>N</v>
      </c>
      <c r="O580" t="str">
        <f t="shared" si="45"/>
        <v>N</v>
      </c>
    </row>
    <row r="581" spans="1:15" x14ac:dyDescent="0.25">
      <c r="A581">
        <v>28</v>
      </c>
      <c r="B581" s="1">
        <v>58929</v>
      </c>
      <c r="C581" t="s">
        <v>217</v>
      </c>
      <c r="D581" t="s">
        <v>4867</v>
      </c>
      <c r="E581">
        <v>109</v>
      </c>
      <c r="F581">
        <v>2324</v>
      </c>
      <c r="G581">
        <f t="shared" si="46"/>
        <v>0</v>
      </c>
      <c r="H581" t="str">
        <f>_xlfn.XLOOKUP(C581,obszary!A:A,obszary!B:B)</f>
        <v>Thaumasia</v>
      </c>
      <c r="I581" t="str">
        <f>_xlfn.XLOOKUP($A581,laziki!B:B,laziki!C:C)</f>
        <v>Deimos 3</v>
      </c>
      <c r="J581" t="str">
        <f>_xlfn.XLOOKUP(I581,laziki!C:C,laziki!E:E)</f>
        <v>63.27S, 66.46W</v>
      </c>
      <c r="K581">
        <f>_xlfn.XLOOKUP($A581,laziki!B:B,laziki!D:D)</f>
        <v>2058</v>
      </c>
      <c r="L581">
        <f t="shared" si="47"/>
        <v>2061</v>
      </c>
      <c r="M581" s="4">
        <f t="shared" si="48"/>
        <v>3</v>
      </c>
      <c r="N581" s="4" t="str">
        <f t="shared" si="49"/>
        <v>S</v>
      </c>
      <c r="O581" t="str">
        <f t="shared" si="45"/>
        <v>S</v>
      </c>
    </row>
    <row r="582" spans="1:15" x14ac:dyDescent="0.25">
      <c r="A582">
        <v>25</v>
      </c>
      <c r="B582" s="1">
        <v>56982</v>
      </c>
      <c r="C582" t="s">
        <v>219</v>
      </c>
      <c r="D582" t="s">
        <v>4866</v>
      </c>
      <c r="E582">
        <v>212</v>
      </c>
      <c r="F582">
        <v>6409</v>
      </c>
      <c r="G582">
        <f t="shared" si="46"/>
        <v>0</v>
      </c>
      <c r="H582" t="str">
        <f>_xlfn.XLOOKUP(C582,obszary!A:A,obszary!B:B)</f>
        <v>Phaethontis</v>
      </c>
      <c r="I582" t="str">
        <f>_xlfn.XLOOKUP($A582,laziki!B:B,laziki!C:C)</f>
        <v>Phobos 4</v>
      </c>
      <c r="J582" t="str">
        <f>_xlfn.XLOOKUP(I582,laziki!C:C,laziki!E:E)</f>
        <v>51.58S, 161.55W</v>
      </c>
      <c r="K582">
        <f>_xlfn.XLOOKUP($A582,laziki!B:B,laziki!D:D)</f>
        <v>2054</v>
      </c>
      <c r="L582">
        <f t="shared" si="47"/>
        <v>2056</v>
      </c>
      <c r="M582" s="4">
        <f t="shared" si="48"/>
        <v>2</v>
      </c>
      <c r="N582" s="4" t="str">
        <f t="shared" si="49"/>
        <v>S</v>
      </c>
      <c r="O582" t="str">
        <f t="shared" ref="O582:O645" si="50">IF(NOT(ISERROR(SEARCH("S",J582))),"S","N")</f>
        <v>S</v>
      </c>
    </row>
    <row r="583" spans="1:15" x14ac:dyDescent="0.25">
      <c r="A583">
        <v>2</v>
      </c>
      <c r="B583" s="1">
        <v>55946</v>
      </c>
      <c r="C583" t="s">
        <v>239</v>
      </c>
      <c r="D583" t="s">
        <v>4865</v>
      </c>
      <c r="E583">
        <v>37</v>
      </c>
      <c r="F583">
        <v>11771</v>
      </c>
      <c r="G583">
        <f t="shared" si="46"/>
        <v>11771</v>
      </c>
      <c r="H583" t="str">
        <f>_xlfn.XLOOKUP(C583,obszary!A:A,obszary!B:B)</f>
        <v>Amenthes</v>
      </c>
      <c r="I583" t="str">
        <f>_xlfn.XLOOKUP($A583,laziki!B:B,laziki!C:C)</f>
        <v>Mariner 6</v>
      </c>
      <c r="J583" t="str">
        <f>_xlfn.XLOOKUP(I583,laziki!C:C,laziki!E:E)</f>
        <v>11.90N, 119.49E</v>
      </c>
      <c r="K583">
        <f>_xlfn.XLOOKUP($A583,laziki!B:B,laziki!D:D)</f>
        <v>2050</v>
      </c>
      <c r="L583">
        <f t="shared" si="47"/>
        <v>2053</v>
      </c>
      <c r="M583" s="4">
        <f t="shared" si="48"/>
        <v>3</v>
      </c>
      <c r="N583" s="4" t="str">
        <f t="shared" si="49"/>
        <v>N</v>
      </c>
      <c r="O583" t="str">
        <f t="shared" si="50"/>
        <v>N</v>
      </c>
    </row>
    <row r="584" spans="1:15" x14ac:dyDescent="0.25">
      <c r="A584">
        <v>84</v>
      </c>
      <c r="B584" s="1">
        <v>62577</v>
      </c>
      <c r="C584" t="s">
        <v>253</v>
      </c>
      <c r="D584" t="s">
        <v>4864</v>
      </c>
      <c r="E584">
        <v>128</v>
      </c>
      <c r="F584">
        <v>6832</v>
      </c>
      <c r="G584">
        <f t="shared" si="46"/>
        <v>0</v>
      </c>
      <c r="H584" t="str">
        <f>_xlfn.XLOOKUP(C584,obszary!A:A,obszary!B:B)</f>
        <v>Cebrenia</v>
      </c>
      <c r="I584" t="str">
        <f>_xlfn.XLOOKUP($A584,laziki!B:B,laziki!C:C)</f>
        <v>Phoenix 12</v>
      </c>
      <c r="J584" t="str">
        <f>_xlfn.XLOOKUP(I584,laziki!C:C,laziki!E:E)</f>
        <v>53.00N, 129.64E</v>
      </c>
      <c r="K584">
        <f>_xlfn.XLOOKUP($A584,laziki!B:B,laziki!D:D)</f>
        <v>2069</v>
      </c>
      <c r="L584">
        <f t="shared" si="47"/>
        <v>2071</v>
      </c>
      <c r="M584" s="4">
        <f t="shared" si="48"/>
        <v>2</v>
      </c>
      <c r="N584" s="4" t="str">
        <f t="shared" si="49"/>
        <v>N</v>
      </c>
      <c r="O584" t="str">
        <f t="shared" si="50"/>
        <v>N</v>
      </c>
    </row>
    <row r="585" spans="1:15" x14ac:dyDescent="0.25">
      <c r="A585">
        <v>5</v>
      </c>
      <c r="B585" s="1">
        <v>55706</v>
      </c>
      <c r="C585" t="s">
        <v>225</v>
      </c>
      <c r="D585" t="s">
        <v>4863</v>
      </c>
      <c r="E585">
        <v>252</v>
      </c>
      <c r="F585">
        <v>1526</v>
      </c>
      <c r="G585">
        <f t="shared" si="46"/>
        <v>0</v>
      </c>
      <c r="H585" t="str">
        <f>_xlfn.XLOOKUP(C585,obszary!A:A,obszary!B:B)</f>
        <v>Iapygia</v>
      </c>
      <c r="I585" t="str">
        <f>_xlfn.XLOOKUP($A585,laziki!B:B,laziki!C:C)</f>
        <v>Mariner 10</v>
      </c>
      <c r="J585" t="str">
        <f>_xlfn.XLOOKUP(I585,laziki!C:C,laziki!E:E)</f>
        <v>4.88N, 63.43E</v>
      </c>
      <c r="K585">
        <f>_xlfn.XLOOKUP($A585,laziki!B:B,laziki!D:D)</f>
        <v>2051</v>
      </c>
      <c r="L585">
        <f t="shared" si="47"/>
        <v>2052</v>
      </c>
      <c r="M585" s="4">
        <f t="shared" si="48"/>
        <v>1</v>
      </c>
      <c r="N585" s="4" t="str">
        <f t="shared" si="49"/>
        <v>S</v>
      </c>
      <c r="O585" t="str">
        <f t="shared" si="50"/>
        <v>N</v>
      </c>
    </row>
    <row r="586" spans="1:15" x14ac:dyDescent="0.25">
      <c r="A586">
        <v>95</v>
      </c>
      <c r="B586" s="1">
        <v>63365</v>
      </c>
      <c r="C586" t="s">
        <v>247</v>
      </c>
      <c r="D586" t="s">
        <v>4862</v>
      </c>
      <c r="E586">
        <v>85</v>
      </c>
      <c r="F586">
        <v>7279</v>
      </c>
      <c r="G586">
        <f t="shared" si="46"/>
        <v>7279</v>
      </c>
      <c r="H586" t="str">
        <f>_xlfn.XLOOKUP(C586,obszary!A:A,obszary!B:B)</f>
        <v>Lunae Palus</v>
      </c>
      <c r="I586" t="str">
        <f>_xlfn.XLOOKUP($A586,laziki!B:B,laziki!C:C)</f>
        <v>Dawn 6</v>
      </c>
      <c r="J586" t="str">
        <f>_xlfn.XLOOKUP(I586,laziki!C:C,laziki!E:E)</f>
        <v>8.80N, 79.73W</v>
      </c>
      <c r="K586">
        <f>_xlfn.XLOOKUP($A586,laziki!B:B,laziki!D:D)</f>
        <v>2067</v>
      </c>
      <c r="L586">
        <f t="shared" si="47"/>
        <v>2073</v>
      </c>
      <c r="M586" s="4">
        <f t="shared" si="48"/>
        <v>6</v>
      </c>
      <c r="N586" s="4" t="str">
        <f t="shared" si="49"/>
        <v>N</v>
      </c>
      <c r="O586" t="str">
        <f t="shared" si="50"/>
        <v>N</v>
      </c>
    </row>
    <row r="587" spans="1:15" x14ac:dyDescent="0.25">
      <c r="A587">
        <v>41</v>
      </c>
      <c r="B587" s="1">
        <v>62025</v>
      </c>
      <c r="C587" t="s">
        <v>257</v>
      </c>
      <c r="D587" t="s">
        <v>4861</v>
      </c>
      <c r="E587">
        <v>30</v>
      </c>
      <c r="F587">
        <v>4398</v>
      </c>
      <c r="G587">
        <f t="shared" si="46"/>
        <v>4398</v>
      </c>
      <c r="H587" t="str">
        <f>_xlfn.XLOOKUP(C587,obszary!A:A,obszary!B:B)</f>
        <v>Ismenius Lacus</v>
      </c>
      <c r="I587" t="str">
        <f>_xlfn.XLOOKUP($A587,laziki!B:B,laziki!C:C)</f>
        <v>Spirit 5</v>
      </c>
      <c r="J587" t="str">
        <f>_xlfn.XLOOKUP(I587,laziki!C:C,laziki!E:E)</f>
        <v>66.19N, 33.82E</v>
      </c>
      <c r="K587">
        <f>_xlfn.XLOOKUP($A587,laziki!B:B,laziki!D:D)</f>
        <v>2063</v>
      </c>
      <c r="L587">
        <f t="shared" si="47"/>
        <v>2069</v>
      </c>
      <c r="M587" s="4">
        <f t="shared" si="48"/>
        <v>6</v>
      </c>
      <c r="N587" s="4" t="str">
        <f t="shared" si="49"/>
        <v>N</v>
      </c>
      <c r="O587" t="str">
        <f t="shared" si="50"/>
        <v>N</v>
      </c>
    </row>
    <row r="588" spans="1:15" x14ac:dyDescent="0.25">
      <c r="A588">
        <v>31</v>
      </c>
      <c r="B588" s="1">
        <v>60597</v>
      </c>
      <c r="C588" t="s">
        <v>261</v>
      </c>
      <c r="D588" t="s">
        <v>4860</v>
      </c>
      <c r="E588">
        <v>50</v>
      </c>
      <c r="F588">
        <v>15700</v>
      </c>
      <c r="G588">
        <f t="shared" si="46"/>
        <v>15700</v>
      </c>
      <c r="H588" t="str">
        <f>_xlfn.XLOOKUP(C588,obszary!A:A,obszary!B:B)</f>
        <v>Arcadia</v>
      </c>
      <c r="I588" t="str">
        <f>_xlfn.XLOOKUP($A588,laziki!B:B,laziki!C:C)</f>
        <v>Deimos 10</v>
      </c>
      <c r="J588" t="str">
        <f>_xlfn.XLOOKUP(I588,laziki!C:C,laziki!E:E)</f>
        <v>66.67N, 93.37W</v>
      </c>
      <c r="K588">
        <f>_xlfn.XLOOKUP($A588,laziki!B:B,laziki!D:D)</f>
        <v>2059</v>
      </c>
      <c r="L588">
        <f t="shared" si="47"/>
        <v>2065</v>
      </c>
      <c r="M588" s="4">
        <f t="shared" si="48"/>
        <v>6</v>
      </c>
      <c r="N588" s="4" t="str">
        <f t="shared" si="49"/>
        <v>N</v>
      </c>
      <c r="O588" t="str">
        <f t="shared" si="50"/>
        <v>N</v>
      </c>
    </row>
    <row r="589" spans="1:15" x14ac:dyDescent="0.25">
      <c r="A589">
        <v>61</v>
      </c>
      <c r="B589" s="1">
        <v>63373</v>
      </c>
      <c r="C589" t="s">
        <v>215</v>
      </c>
      <c r="D589" t="s">
        <v>4859</v>
      </c>
      <c r="E589">
        <v>29</v>
      </c>
      <c r="F589">
        <v>8000</v>
      </c>
      <c r="G589">
        <f t="shared" si="46"/>
        <v>8000</v>
      </c>
      <c r="H589" t="str">
        <f>_xlfn.XLOOKUP(C589,obszary!A:A,obszary!B:B)</f>
        <v>Argyre</v>
      </c>
      <c r="I589" t="str">
        <f>_xlfn.XLOOKUP($A589,laziki!B:B,laziki!C:C)</f>
        <v>Opportunity 19</v>
      </c>
      <c r="J589" t="str">
        <f>_xlfn.XLOOKUP(I589,laziki!C:C,laziki!E:E)</f>
        <v>68.17S, 21.83W</v>
      </c>
      <c r="K589">
        <f>_xlfn.XLOOKUP($A589,laziki!B:B,laziki!D:D)</f>
        <v>2069</v>
      </c>
      <c r="L589">
        <f t="shared" si="47"/>
        <v>2073</v>
      </c>
      <c r="M589" s="4">
        <f t="shared" si="48"/>
        <v>4</v>
      </c>
      <c r="N589" s="4" t="str">
        <f t="shared" si="49"/>
        <v>S</v>
      </c>
      <c r="O589" t="str">
        <f t="shared" si="50"/>
        <v>S</v>
      </c>
    </row>
    <row r="590" spans="1:15" x14ac:dyDescent="0.25">
      <c r="A590">
        <v>56</v>
      </c>
      <c r="B590" s="1">
        <v>62704</v>
      </c>
      <c r="C590" t="s">
        <v>217</v>
      </c>
      <c r="D590" t="s">
        <v>4858</v>
      </c>
      <c r="E590">
        <v>20</v>
      </c>
      <c r="F590">
        <v>10313</v>
      </c>
      <c r="G590">
        <f t="shared" si="46"/>
        <v>10313</v>
      </c>
      <c r="H590" t="str">
        <f>_xlfn.XLOOKUP(C590,obszary!A:A,obszary!B:B)</f>
        <v>Thaumasia</v>
      </c>
      <c r="I590" t="str">
        <f>_xlfn.XLOOKUP($A590,laziki!B:B,laziki!C:C)</f>
        <v>Opportunity 10</v>
      </c>
      <c r="J590" t="str">
        <f>_xlfn.XLOOKUP(I590,laziki!C:C,laziki!E:E)</f>
        <v>35.35S, 72.67W</v>
      </c>
      <c r="K590">
        <f>_xlfn.XLOOKUP($A590,laziki!B:B,laziki!D:D)</f>
        <v>2067</v>
      </c>
      <c r="L590">
        <f t="shared" si="47"/>
        <v>2071</v>
      </c>
      <c r="M590" s="4">
        <f t="shared" si="48"/>
        <v>4</v>
      </c>
      <c r="N590" s="4" t="str">
        <f t="shared" si="49"/>
        <v>S</v>
      </c>
      <c r="O590" t="str">
        <f t="shared" si="50"/>
        <v>S</v>
      </c>
    </row>
    <row r="591" spans="1:15" x14ac:dyDescent="0.25">
      <c r="A591">
        <v>56</v>
      </c>
      <c r="B591" s="1">
        <v>61379</v>
      </c>
      <c r="C591" t="s">
        <v>231</v>
      </c>
      <c r="D591" t="s">
        <v>4857</v>
      </c>
      <c r="E591">
        <v>82</v>
      </c>
      <c r="F591">
        <v>1396</v>
      </c>
      <c r="G591">
        <f t="shared" si="46"/>
        <v>1396</v>
      </c>
      <c r="H591" t="str">
        <f>_xlfn.XLOOKUP(C591,obszary!A:A,obszary!B:B)</f>
        <v>Coprates</v>
      </c>
      <c r="I591" t="str">
        <f>_xlfn.XLOOKUP($A591,laziki!B:B,laziki!C:C)</f>
        <v>Opportunity 10</v>
      </c>
      <c r="J591" t="str">
        <f>_xlfn.XLOOKUP(I591,laziki!C:C,laziki!E:E)</f>
        <v>35.35S, 72.67W</v>
      </c>
      <c r="K591">
        <f>_xlfn.XLOOKUP($A591,laziki!B:B,laziki!D:D)</f>
        <v>2067</v>
      </c>
      <c r="L591">
        <f t="shared" si="47"/>
        <v>2068</v>
      </c>
      <c r="M591" s="4">
        <f t="shared" si="48"/>
        <v>1</v>
      </c>
      <c r="N591" s="4" t="str">
        <f t="shared" si="49"/>
        <v>S</v>
      </c>
      <c r="O591" t="str">
        <f t="shared" si="50"/>
        <v>S</v>
      </c>
    </row>
    <row r="592" spans="1:15" x14ac:dyDescent="0.25">
      <c r="A592">
        <v>55</v>
      </c>
      <c r="B592" s="1">
        <v>63122</v>
      </c>
      <c r="C592" t="s">
        <v>253</v>
      </c>
      <c r="D592" t="s">
        <v>4856</v>
      </c>
      <c r="E592">
        <v>77</v>
      </c>
      <c r="F592">
        <v>22220</v>
      </c>
      <c r="G592">
        <f t="shared" si="46"/>
        <v>22220</v>
      </c>
      <c r="H592" t="str">
        <f>_xlfn.XLOOKUP(C592,obszary!A:A,obszary!B:B)</f>
        <v>Cebrenia</v>
      </c>
      <c r="I592" t="str">
        <f>_xlfn.XLOOKUP($A592,laziki!B:B,laziki!C:C)</f>
        <v>Opportunity 7</v>
      </c>
      <c r="J592" t="str">
        <f>_xlfn.XLOOKUP(I592,laziki!C:C,laziki!E:E)</f>
        <v>37.14N, 148.66E</v>
      </c>
      <c r="K592">
        <f>_xlfn.XLOOKUP($A592,laziki!B:B,laziki!D:D)</f>
        <v>2066</v>
      </c>
      <c r="L592">
        <f t="shared" si="47"/>
        <v>2072</v>
      </c>
      <c r="M592" s="4">
        <f t="shared" si="48"/>
        <v>6</v>
      </c>
      <c r="N592" s="4" t="str">
        <f t="shared" si="49"/>
        <v>N</v>
      </c>
      <c r="O592" t="str">
        <f t="shared" si="50"/>
        <v>N</v>
      </c>
    </row>
    <row r="593" spans="1:15" x14ac:dyDescent="0.25">
      <c r="A593">
        <v>56</v>
      </c>
      <c r="B593" s="1">
        <v>63916</v>
      </c>
      <c r="C593" t="s">
        <v>231</v>
      </c>
      <c r="D593" t="s">
        <v>4855</v>
      </c>
      <c r="E593">
        <v>344</v>
      </c>
      <c r="F593">
        <v>9670</v>
      </c>
      <c r="G593">
        <f t="shared" si="46"/>
        <v>0</v>
      </c>
      <c r="H593" t="str">
        <f>_xlfn.XLOOKUP(C593,obszary!A:A,obszary!B:B)</f>
        <v>Coprates</v>
      </c>
      <c r="I593" t="str">
        <f>_xlfn.XLOOKUP($A593,laziki!B:B,laziki!C:C)</f>
        <v>Opportunity 10</v>
      </c>
      <c r="J593" t="str">
        <f>_xlfn.XLOOKUP(I593,laziki!C:C,laziki!E:E)</f>
        <v>35.35S, 72.67W</v>
      </c>
      <c r="K593">
        <f>_xlfn.XLOOKUP($A593,laziki!B:B,laziki!D:D)</f>
        <v>2067</v>
      </c>
      <c r="L593">
        <f t="shared" si="47"/>
        <v>2074</v>
      </c>
      <c r="M593" s="4">
        <f t="shared" si="48"/>
        <v>7</v>
      </c>
      <c r="N593" s="4" t="str">
        <f t="shared" si="49"/>
        <v>S</v>
      </c>
      <c r="O593" t="str">
        <f t="shared" si="50"/>
        <v>S</v>
      </c>
    </row>
    <row r="594" spans="1:15" x14ac:dyDescent="0.25">
      <c r="A594">
        <v>34</v>
      </c>
      <c r="B594" s="1">
        <v>59959</v>
      </c>
      <c r="C594" t="s">
        <v>239</v>
      </c>
      <c r="D594" t="s">
        <v>4854</v>
      </c>
      <c r="E594">
        <v>39</v>
      </c>
      <c r="F594">
        <v>2461</v>
      </c>
      <c r="G594">
        <f t="shared" si="46"/>
        <v>2461</v>
      </c>
      <c r="H594" t="str">
        <f>_xlfn.XLOOKUP(C594,obszary!A:A,obszary!B:B)</f>
        <v>Amenthes</v>
      </c>
      <c r="I594" t="str">
        <f>_xlfn.XLOOKUP($A594,laziki!B:B,laziki!C:C)</f>
        <v>Deimos 14</v>
      </c>
      <c r="J594" t="str">
        <f>_xlfn.XLOOKUP(I594,laziki!C:C,laziki!E:E)</f>
        <v>24.45N, 112.91E</v>
      </c>
      <c r="K594">
        <f>_xlfn.XLOOKUP($A594,laziki!B:B,laziki!D:D)</f>
        <v>2060</v>
      </c>
      <c r="L594">
        <f t="shared" si="47"/>
        <v>2064</v>
      </c>
      <c r="M594" s="4">
        <f t="shared" si="48"/>
        <v>4</v>
      </c>
      <c r="N594" s="4" t="str">
        <f t="shared" si="49"/>
        <v>N</v>
      </c>
      <c r="O594" t="str">
        <f t="shared" si="50"/>
        <v>N</v>
      </c>
    </row>
    <row r="595" spans="1:15" x14ac:dyDescent="0.25">
      <c r="A595">
        <v>31</v>
      </c>
      <c r="B595" s="1">
        <v>59963</v>
      </c>
      <c r="C595" t="s">
        <v>261</v>
      </c>
      <c r="D595" t="s">
        <v>4853</v>
      </c>
      <c r="E595">
        <v>34</v>
      </c>
      <c r="F595">
        <v>9074</v>
      </c>
      <c r="G595">
        <f t="shared" si="46"/>
        <v>9074</v>
      </c>
      <c r="H595" t="str">
        <f>_xlfn.XLOOKUP(C595,obszary!A:A,obszary!B:B)</f>
        <v>Arcadia</v>
      </c>
      <c r="I595" t="str">
        <f>_xlfn.XLOOKUP($A595,laziki!B:B,laziki!C:C)</f>
        <v>Deimos 10</v>
      </c>
      <c r="J595" t="str">
        <f>_xlfn.XLOOKUP(I595,laziki!C:C,laziki!E:E)</f>
        <v>66.67N, 93.37W</v>
      </c>
      <c r="K595">
        <f>_xlfn.XLOOKUP($A595,laziki!B:B,laziki!D:D)</f>
        <v>2059</v>
      </c>
      <c r="L595">
        <f t="shared" si="47"/>
        <v>2064</v>
      </c>
      <c r="M595" s="4">
        <f t="shared" si="48"/>
        <v>5</v>
      </c>
      <c r="N595" s="4" t="str">
        <f t="shared" si="49"/>
        <v>N</v>
      </c>
      <c r="O595" t="str">
        <f t="shared" si="50"/>
        <v>N</v>
      </c>
    </row>
    <row r="596" spans="1:15" x14ac:dyDescent="0.25">
      <c r="A596">
        <v>94</v>
      </c>
      <c r="B596" s="1">
        <v>62522</v>
      </c>
      <c r="C596" t="s">
        <v>209</v>
      </c>
      <c r="D596" t="s">
        <v>4852</v>
      </c>
      <c r="E596">
        <v>61</v>
      </c>
      <c r="F596">
        <v>8255</v>
      </c>
      <c r="G596">
        <f t="shared" si="46"/>
        <v>8255</v>
      </c>
      <c r="H596" t="str">
        <f>_xlfn.XLOOKUP(C596,obszary!A:A,obszary!B:B)</f>
        <v>Eridania</v>
      </c>
      <c r="I596" t="str">
        <f>_xlfn.XLOOKUP($A596,laziki!B:B,laziki!C:C)</f>
        <v>Dawn 4</v>
      </c>
      <c r="J596" t="str">
        <f>_xlfn.XLOOKUP(I596,laziki!C:C,laziki!E:E)</f>
        <v>46.81S, 143.88E</v>
      </c>
      <c r="K596">
        <f>_xlfn.XLOOKUP($A596,laziki!B:B,laziki!D:D)</f>
        <v>2066</v>
      </c>
      <c r="L596">
        <f t="shared" si="47"/>
        <v>2071</v>
      </c>
      <c r="M596" s="4">
        <f t="shared" si="48"/>
        <v>5</v>
      </c>
      <c r="N596" s="4" t="str">
        <f t="shared" si="49"/>
        <v>S</v>
      </c>
      <c r="O596" t="str">
        <f t="shared" si="50"/>
        <v>S</v>
      </c>
    </row>
    <row r="597" spans="1:15" x14ac:dyDescent="0.25">
      <c r="A597">
        <v>19</v>
      </c>
      <c r="B597" s="1">
        <v>57771</v>
      </c>
      <c r="C597" t="s">
        <v>253</v>
      </c>
      <c r="D597" t="s">
        <v>4851</v>
      </c>
      <c r="E597">
        <v>365</v>
      </c>
      <c r="F597">
        <v>13527</v>
      </c>
      <c r="G597">
        <f t="shared" si="46"/>
        <v>0</v>
      </c>
      <c r="H597" t="str">
        <f>_xlfn.XLOOKUP(C597,obszary!A:A,obszary!B:B)</f>
        <v>Cebrenia</v>
      </c>
      <c r="I597" t="str">
        <f>_xlfn.XLOOKUP($A597,laziki!B:B,laziki!C:C)</f>
        <v>Viking 13</v>
      </c>
      <c r="J597" t="str">
        <f>_xlfn.XLOOKUP(I597,laziki!C:C,laziki!E:E)</f>
        <v>47.43N, 160.74E</v>
      </c>
      <c r="K597">
        <f>_xlfn.XLOOKUP($A597,laziki!B:B,laziki!D:D)</f>
        <v>2056</v>
      </c>
      <c r="L597">
        <f t="shared" si="47"/>
        <v>2058</v>
      </c>
      <c r="M597" s="4">
        <f t="shared" si="48"/>
        <v>2</v>
      </c>
      <c r="N597" s="4" t="str">
        <f t="shared" si="49"/>
        <v>N</v>
      </c>
      <c r="O597" t="str">
        <f t="shared" si="50"/>
        <v>N</v>
      </c>
    </row>
    <row r="598" spans="1:15" x14ac:dyDescent="0.25">
      <c r="A598">
        <v>99</v>
      </c>
      <c r="B598" s="1">
        <v>64406</v>
      </c>
      <c r="C598" t="s">
        <v>259</v>
      </c>
      <c r="D598" t="s">
        <v>4850</v>
      </c>
      <c r="E598">
        <v>157</v>
      </c>
      <c r="F598">
        <v>19313</v>
      </c>
      <c r="G598">
        <f t="shared" si="46"/>
        <v>0</v>
      </c>
      <c r="H598" t="str">
        <f>_xlfn.XLOOKUP(C598,obszary!A:A,obszary!B:B)</f>
        <v>Mare Acidalium</v>
      </c>
      <c r="I598" t="str">
        <f>_xlfn.XLOOKUP($A598,laziki!B:B,laziki!C:C)</f>
        <v>Perseverance 6</v>
      </c>
      <c r="J598" t="str">
        <f>_xlfn.XLOOKUP(I598,laziki!C:C,laziki!E:E)</f>
        <v>34.38N, 12.41E</v>
      </c>
      <c r="K598">
        <f>_xlfn.XLOOKUP($A598,laziki!B:B,laziki!D:D)</f>
        <v>2070</v>
      </c>
      <c r="L598">
        <f t="shared" si="47"/>
        <v>2076</v>
      </c>
      <c r="M598" s="4">
        <f t="shared" si="48"/>
        <v>6</v>
      </c>
      <c r="N598" s="4" t="str">
        <f t="shared" si="49"/>
        <v>N</v>
      </c>
      <c r="O598" t="str">
        <f t="shared" si="50"/>
        <v>N</v>
      </c>
    </row>
    <row r="599" spans="1:15" x14ac:dyDescent="0.25">
      <c r="A599">
        <v>66</v>
      </c>
      <c r="B599" s="1">
        <v>61649</v>
      </c>
      <c r="C599" t="s">
        <v>237</v>
      </c>
      <c r="D599" t="s">
        <v>4849</v>
      </c>
      <c r="E599">
        <v>106</v>
      </c>
      <c r="F599">
        <v>3022</v>
      </c>
      <c r="G599">
        <f t="shared" si="46"/>
        <v>0</v>
      </c>
      <c r="H599" t="str">
        <f>_xlfn.XLOOKUP(C599,obszary!A:A,obszary!B:B)</f>
        <v>Elysium</v>
      </c>
      <c r="I599" t="str">
        <f>_xlfn.XLOOKUP($A599,laziki!B:B,laziki!C:C)</f>
        <v>Rosetta 9</v>
      </c>
      <c r="J599" t="str">
        <f>_xlfn.XLOOKUP(I599,laziki!C:C,laziki!E:E)</f>
        <v>17.54N, 149.60E</v>
      </c>
      <c r="K599">
        <f>_xlfn.XLOOKUP($A599,laziki!B:B,laziki!D:D)</f>
        <v>2067</v>
      </c>
      <c r="L599">
        <f t="shared" si="47"/>
        <v>2068</v>
      </c>
      <c r="M599" s="4">
        <f t="shared" si="48"/>
        <v>1</v>
      </c>
      <c r="N599" s="4" t="str">
        <f t="shared" si="49"/>
        <v>N</v>
      </c>
      <c r="O599" t="str">
        <f t="shared" si="50"/>
        <v>N</v>
      </c>
    </row>
    <row r="600" spans="1:15" x14ac:dyDescent="0.25">
      <c r="A600">
        <v>66</v>
      </c>
      <c r="B600" s="1">
        <v>62371</v>
      </c>
      <c r="C600" t="s">
        <v>253</v>
      </c>
      <c r="D600" t="s">
        <v>4848</v>
      </c>
      <c r="E600">
        <v>75</v>
      </c>
      <c r="F600">
        <v>883</v>
      </c>
      <c r="G600">
        <f t="shared" si="46"/>
        <v>883</v>
      </c>
      <c r="H600" t="str">
        <f>_xlfn.XLOOKUP(C600,obszary!A:A,obszary!B:B)</f>
        <v>Cebrenia</v>
      </c>
      <c r="I600" t="str">
        <f>_xlfn.XLOOKUP($A600,laziki!B:B,laziki!C:C)</f>
        <v>Rosetta 9</v>
      </c>
      <c r="J600" t="str">
        <f>_xlfn.XLOOKUP(I600,laziki!C:C,laziki!E:E)</f>
        <v>17.54N, 149.60E</v>
      </c>
      <c r="K600">
        <f>_xlfn.XLOOKUP($A600,laziki!B:B,laziki!D:D)</f>
        <v>2067</v>
      </c>
      <c r="L600">
        <f t="shared" si="47"/>
        <v>2070</v>
      </c>
      <c r="M600" s="4">
        <f t="shared" si="48"/>
        <v>3</v>
      </c>
      <c r="N600" s="4" t="str">
        <f t="shared" si="49"/>
        <v>N</v>
      </c>
      <c r="O600" t="str">
        <f t="shared" si="50"/>
        <v>N</v>
      </c>
    </row>
    <row r="601" spans="1:15" x14ac:dyDescent="0.25">
      <c r="A601">
        <v>76</v>
      </c>
      <c r="B601" s="1">
        <v>65240</v>
      </c>
      <c r="C601" t="s">
        <v>237</v>
      </c>
      <c r="D601" t="s">
        <v>4847</v>
      </c>
      <c r="E601">
        <v>9</v>
      </c>
      <c r="F601">
        <v>2188</v>
      </c>
      <c r="G601">
        <f t="shared" si="46"/>
        <v>2188</v>
      </c>
      <c r="H601" t="str">
        <f>_xlfn.XLOOKUP(C601,obszary!A:A,obszary!B:B)</f>
        <v>Elysium</v>
      </c>
      <c r="I601" t="str">
        <f>_xlfn.XLOOKUP($A601,laziki!B:B,laziki!C:C)</f>
        <v>Rosetta 25</v>
      </c>
      <c r="J601" t="str">
        <f>_xlfn.XLOOKUP(I601,laziki!C:C,laziki!E:E)</f>
        <v>47.84N, 169.44E</v>
      </c>
      <c r="K601">
        <f>_xlfn.XLOOKUP($A601,laziki!B:B,laziki!D:D)</f>
        <v>2072</v>
      </c>
      <c r="L601">
        <f t="shared" si="47"/>
        <v>2078</v>
      </c>
      <c r="M601" s="4">
        <f t="shared" si="48"/>
        <v>6</v>
      </c>
      <c r="N601" s="4" t="str">
        <f t="shared" si="49"/>
        <v>N</v>
      </c>
      <c r="O601" t="str">
        <f t="shared" si="50"/>
        <v>N</v>
      </c>
    </row>
    <row r="602" spans="1:15" x14ac:dyDescent="0.25">
      <c r="A602">
        <v>5</v>
      </c>
      <c r="B602" s="1">
        <v>57341</v>
      </c>
      <c r="C602" t="s">
        <v>225</v>
      </c>
      <c r="D602" t="s">
        <v>4846</v>
      </c>
      <c r="E602">
        <v>142</v>
      </c>
      <c r="F602">
        <v>1656</v>
      </c>
      <c r="G602">
        <f t="shared" si="46"/>
        <v>0</v>
      </c>
      <c r="H602" t="str">
        <f>_xlfn.XLOOKUP(C602,obszary!A:A,obszary!B:B)</f>
        <v>Iapygia</v>
      </c>
      <c r="I602" t="str">
        <f>_xlfn.XLOOKUP($A602,laziki!B:B,laziki!C:C)</f>
        <v>Mariner 10</v>
      </c>
      <c r="J602" t="str">
        <f>_xlfn.XLOOKUP(I602,laziki!C:C,laziki!E:E)</f>
        <v>4.88N, 63.43E</v>
      </c>
      <c r="K602">
        <f>_xlfn.XLOOKUP($A602,laziki!B:B,laziki!D:D)</f>
        <v>2051</v>
      </c>
      <c r="L602">
        <f t="shared" si="47"/>
        <v>2056</v>
      </c>
      <c r="M602" s="4">
        <f t="shared" si="48"/>
        <v>5</v>
      </c>
      <c r="N602" s="4" t="str">
        <f t="shared" si="49"/>
        <v>S</v>
      </c>
      <c r="O602" t="str">
        <f t="shared" si="50"/>
        <v>N</v>
      </c>
    </row>
    <row r="603" spans="1:15" x14ac:dyDescent="0.25">
      <c r="A603">
        <v>86</v>
      </c>
      <c r="B603" s="1">
        <v>63565</v>
      </c>
      <c r="C603" t="s">
        <v>265</v>
      </c>
      <c r="D603" t="s">
        <v>4845</v>
      </c>
      <c r="E603">
        <v>67</v>
      </c>
      <c r="F603">
        <v>3919</v>
      </c>
      <c r="G603">
        <f t="shared" si="46"/>
        <v>3919</v>
      </c>
      <c r="H603" t="str">
        <f>_xlfn.XLOOKUP(C603,obszary!A:A,obszary!B:B)</f>
        <v>Mare Boreum</v>
      </c>
      <c r="I603" t="str">
        <f>_xlfn.XLOOKUP($A603,laziki!B:B,laziki!C:C)</f>
        <v>Phoenix 16</v>
      </c>
      <c r="J603" t="str">
        <f>_xlfn.XLOOKUP(I603,laziki!C:C,laziki!E:E)</f>
        <v>75.84N, 122.24E</v>
      </c>
      <c r="K603">
        <f>_xlfn.XLOOKUP($A603,laziki!B:B,laziki!D:D)</f>
        <v>2071</v>
      </c>
      <c r="L603">
        <f t="shared" si="47"/>
        <v>2074</v>
      </c>
      <c r="M603" s="4">
        <f t="shared" si="48"/>
        <v>3</v>
      </c>
      <c r="N603" s="4" t="str">
        <f t="shared" si="49"/>
        <v>N</v>
      </c>
      <c r="O603" t="str">
        <f t="shared" si="50"/>
        <v>N</v>
      </c>
    </row>
    <row r="604" spans="1:15" x14ac:dyDescent="0.25">
      <c r="A604">
        <v>31</v>
      </c>
      <c r="B604" s="1">
        <v>61106</v>
      </c>
      <c r="C604" t="s">
        <v>261</v>
      </c>
      <c r="D604" t="s">
        <v>4844</v>
      </c>
      <c r="E604">
        <v>307</v>
      </c>
      <c r="F604">
        <v>4731</v>
      </c>
      <c r="G604">
        <f t="shared" si="46"/>
        <v>0</v>
      </c>
      <c r="H604" t="str">
        <f>_xlfn.XLOOKUP(C604,obszary!A:A,obszary!B:B)</f>
        <v>Arcadia</v>
      </c>
      <c r="I604" t="str">
        <f>_xlfn.XLOOKUP($A604,laziki!B:B,laziki!C:C)</f>
        <v>Deimos 10</v>
      </c>
      <c r="J604" t="str">
        <f>_xlfn.XLOOKUP(I604,laziki!C:C,laziki!E:E)</f>
        <v>66.67N, 93.37W</v>
      </c>
      <c r="K604">
        <f>_xlfn.XLOOKUP($A604,laziki!B:B,laziki!D:D)</f>
        <v>2059</v>
      </c>
      <c r="L604">
        <f t="shared" si="47"/>
        <v>2067</v>
      </c>
      <c r="M604" s="4">
        <f t="shared" si="48"/>
        <v>8</v>
      </c>
      <c r="N604" s="4" t="str">
        <f t="shared" si="49"/>
        <v>N</v>
      </c>
      <c r="O604" t="str">
        <f t="shared" si="50"/>
        <v>N</v>
      </c>
    </row>
    <row r="605" spans="1:15" x14ac:dyDescent="0.25">
      <c r="A605">
        <v>78</v>
      </c>
      <c r="B605" s="1">
        <v>64113</v>
      </c>
      <c r="C605" t="s">
        <v>251</v>
      </c>
      <c r="D605" t="s">
        <v>4843</v>
      </c>
      <c r="E605">
        <v>67</v>
      </c>
      <c r="F605">
        <v>10654</v>
      </c>
      <c r="G605">
        <f t="shared" si="46"/>
        <v>10654</v>
      </c>
      <c r="H605" t="str">
        <f>_xlfn.XLOOKUP(C605,obszary!A:A,obszary!B:B)</f>
        <v>Amazonis</v>
      </c>
      <c r="I605" t="str">
        <f>_xlfn.XLOOKUP($A605,laziki!B:B,laziki!C:C)</f>
        <v>Rosetta 28</v>
      </c>
      <c r="J605" t="str">
        <f>_xlfn.XLOOKUP(I605,laziki!C:C,laziki!E:E)</f>
        <v>2.95N, 160.52W</v>
      </c>
      <c r="K605">
        <f>_xlfn.XLOOKUP($A605,laziki!B:B,laziki!D:D)</f>
        <v>2073</v>
      </c>
      <c r="L605">
        <f t="shared" si="47"/>
        <v>2075</v>
      </c>
      <c r="M605" s="4">
        <f t="shared" si="48"/>
        <v>2</v>
      </c>
      <c r="N605" s="4" t="str">
        <f t="shared" si="49"/>
        <v>N</v>
      </c>
      <c r="O605" t="str">
        <f t="shared" si="50"/>
        <v>N</v>
      </c>
    </row>
    <row r="606" spans="1:15" x14ac:dyDescent="0.25">
      <c r="A606">
        <v>13</v>
      </c>
      <c r="B606" s="1">
        <v>56695</v>
      </c>
      <c r="C606" t="s">
        <v>255</v>
      </c>
      <c r="D606" t="s">
        <v>4842</v>
      </c>
      <c r="E606">
        <v>54</v>
      </c>
      <c r="F606">
        <v>24621</v>
      </c>
      <c r="G606">
        <f t="shared" si="46"/>
        <v>24621</v>
      </c>
      <c r="H606" t="str">
        <f>_xlfn.XLOOKUP(C606,obszary!A:A,obszary!B:B)</f>
        <v>Casius</v>
      </c>
      <c r="I606" t="str">
        <f>_xlfn.XLOOKUP($A606,laziki!B:B,laziki!C:C)</f>
        <v>Viking 2</v>
      </c>
      <c r="J606" t="str">
        <f>_xlfn.XLOOKUP(I606,laziki!C:C,laziki!E:E)</f>
        <v>60.72N, 122.46E</v>
      </c>
      <c r="K606">
        <f>_xlfn.XLOOKUP($A606,laziki!B:B,laziki!D:D)</f>
        <v>2052</v>
      </c>
      <c r="L606">
        <f t="shared" si="47"/>
        <v>2055</v>
      </c>
      <c r="M606" s="4">
        <f t="shared" si="48"/>
        <v>3</v>
      </c>
      <c r="N606" s="4" t="str">
        <f t="shared" si="49"/>
        <v>N</v>
      </c>
      <c r="O606" t="str">
        <f t="shared" si="50"/>
        <v>N</v>
      </c>
    </row>
    <row r="607" spans="1:15" x14ac:dyDescent="0.25">
      <c r="A607">
        <v>97</v>
      </c>
      <c r="B607" s="1">
        <v>63052</v>
      </c>
      <c r="C607" t="s">
        <v>265</v>
      </c>
      <c r="D607" t="s">
        <v>4841</v>
      </c>
      <c r="E607">
        <v>30</v>
      </c>
      <c r="F607">
        <v>19313</v>
      </c>
      <c r="G607">
        <f t="shared" si="46"/>
        <v>19313</v>
      </c>
      <c r="H607" t="str">
        <f>_xlfn.XLOOKUP(C607,obszary!A:A,obszary!B:B)</f>
        <v>Mare Boreum</v>
      </c>
      <c r="I607" t="str">
        <f>_xlfn.XLOOKUP($A607,laziki!B:B,laziki!C:C)</f>
        <v>Perseverance 4</v>
      </c>
      <c r="J607" t="str">
        <f>_xlfn.XLOOKUP(I607,laziki!C:C,laziki!E:E)</f>
        <v>80.24N, 27.18W</v>
      </c>
      <c r="K607">
        <f>_xlfn.XLOOKUP($A607,laziki!B:B,laziki!D:D)</f>
        <v>2069</v>
      </c>
      <c r="L607">
        <f t="shared" si="47"/>
        <v>2072</v>
      </c>
      <c r="M607" s="4">
        <f t="shared" si="48"/>
        <v>3</v>
      </c>
      <c r="N607" s="4" t="str">
        <f t="shared" si="49"/>
        <v>N</v>
      </c>
      <c r="O607" t="str">
        <f t="shared" si="50"/>
        <v>N</v>
      </c>
    </row>
    <row r="608" spans="1:15" x14ac:dyDescent="0.25">
      <c r="A608">
        <v>31</v>
      </c>
      <c r="B608" s="1">
        <v>58868</v>
      </c>
      <c r="C608" t="s">
        <v>265</v>
      </c>
      <c r="D608" t="s">
        <v>4840</v>
      </c>
      <c r="E608">
        <v>17</v>
      </c>
      <c r="F608">
        <v>12605</v>
      </c>
      <c r="G608">
        <f t="shared" si="46"/>
        <v>12605</v>
      </c>
      <c r="H608" t="str">
        <f>_xlfn.XLOOKUP(C608,obszary!A:A,obszary!B:B)</f>
        <v>Mare Boreum</v>
      </c>
      <c r="I608" t="str">
        <f>_xlfn.XLOOKUP($A608,laziki!B:B,laziki!C:C)</f>
        <v>Deimos 10</v>
      </c>
      <c r="J608" t="str">
        <f>_xlfn.XLOOKUP(I608,laziki!C:C,laziki!E:E)</f>
        <v>66.67N, 93.37W</v>
      </c>
      <c r="K608">
        <f>_xlfn.XLOOKUP($A608,laziki!B:B,laziki!D:D)</f>
        <v>2059</v>
      </c>
      <c r="L608">
        <f t="shared" si="47"/>
        <v>2061</v>
      </c>
      <c r="M608" s="4">
        <f t="shared" si="48"/>
        <v>2</v>
      </c>
      <c r="N608" s="4" t="str">
        <f t="shared" si="49"/>
        <v>N</v>
      </c>
      <c r="O608" t="str">
        <f t="shared" si="50"/>
        <v>N</v>
      </c>
    </row>
    <row r="609" spans="1:15" x14ac:dyDescent="0.25">
      <c r="A609">
        <v>5</v>
      </c>
      <c r="B609" s="1">
        <v>58207</v>
      </c>
      <c r="C609" t="s">
        <v>243</v>
      </c>
      <c r="D609" t="s">
        <v>4839</v>
      </c>
      <c r="E609">
        <v>264</v>
      </c>
      <c r="F609">
        <v>9074</v>
      </c>
      <c r="G609">
        <f t="shared" si="46"/>
        <v>0</v>
      </c>
      <c r="H609" t="str">
        <f>_xlfn.XLOOKUP(C609,obszary!A:A,obszary!B:B)</f>
        <v>Arabia</v>
      </c>
      <c r="I609" t="str">
        <f>_xlfn.XLOOKUP($A609,laziki!B:B,laziki!C:C)</f>
        <v>Mariner 10</v>
      </c>
      <c r="J609" t="str">
        <f>_xlfn.XLOOKUP(I609,laziki!C:C,laziki!E:E)</f>
        <v>4.88N, 63.43E</v>
      </c>
      <c r="K609">
        <f>_xlfn.XLOOKUP($A609,laziki!B:B,laziki!D:D)</f>
        <v>2051</v>
      </c>
      <c r="L609">
        <f t="shared" si="47"/>
        <v>2059</v>
      </c>
      <c r="M609" s="4">
        <f t="shared" si="48"/>
        <v>8</v>
      </c>
      <c r="N609" s="4" t="str">
        <f t="shared" si="49"/>
        <v>N</v>
      </c>
      <c r="O609" t="str">
        <f t="shared" si="50"/>
        <v>N</v>
      </c>
    </row>
    <row r="610" spans="1:15" x14ac:dyDescent="0.25">
      <c r="A610">
        <v>24</v>
      </c>
      <c r="B610" s="1">
        <v>56980</v>
      </c>
      <c r="C610" t="s">
        <v>209</v>
      </c>
      <c r="D610" t="s">
        <v>4838</v>
      </c>
      <c r="E610">
        <v>264</v>
      </c>
      <c r="F610">
        <v>8791</v>
      </c>
      <c r="G610">
        <f t="shared" si="46"/>
        <v>0</v>
      </c>
      <c r="H610" t="str">
        <f>_xlfn.XLOOKUP(C610,obszary!A:A,obszary!B:B)</f>
        <v>Eridania</v>
      </c>
      <c r="I610" t="str">
        <f>_xlfn.XLOOKUP($A610,laziki!B:B,laziki!C:C)</f>
        <v>Phobos 3</v>
      </c>
      <c r="J610" t="str">
        <f>_xlfn.XLOOKUP(I610,laziki!C:C,laziki!E:E)</f>
        <v>32.13S, 131.87E</v>
      </c>
      <c r="K610">
        <f>_xlfn.XLOOKUP($A610,laziki!B:B,laziki!D:D)</f>
        <v>2053</v>
      </c>
      <c r="L610">
        <f t="shared" si="47"/>
        <v>2056</v>
      </c>
      <c r="M610" s="4">
        <f t="shared" si="48"/>
        <v>3</v>
      </c>
      <c r="N610" s="4" t="str">
        <f t="shared" si="49"/>
        <v>S</v>
      </c>
      <c r="O610" t="str">
        <f t="shared" si="50"/>
        <v>S</v>
      </c>
    </row>
    <row r="611" spans="1:15" x14ac:dyDescent="0.25">
      <c r="A611">
        <v>8</v>
      </c>
      <c r="B611" s="1">
        <v>57004</v>
      </c>
      <c r="C611" t="s">
        <v>213</v>
      </c>
      <c r="D611" t="s">
        <v>4837</v>
      </c>
      <c r="E611">
        <v>292</v>
      </c>
      <c r="F611">
        <v>2880</v>
      </c>
      <c r="G611">
        <f t="shared" si="46"/>
        <v>0</v>
      </c>
      <c r="H611" t="str">
        <f>_xlfn.XLOOKUP(C611,obszary!A:A,obszary!B:B)</f>
        <v>Noachis</v>
      </c>
      <c r="I611" t="str">
        <f>_xlfn.XLOOKUP($A611,laziki!B:B,laziki!C:C)</f>
        <v>Mariner 13</v>
      </c>
      <c r="J611" t="str">
        <f>_xlfn.XLOOKUP(I611,laziki!C:C,laziki!E:E)</f>
        <v>57.37S, 25.45E</v>
      </c>
      <c r="K611">
        <f>_xlfn.XLOOKUP($A611,laziki!B:B,laziki!D:D)</f>
        <v>2053</v>
      </c>
      <c r="L611">
        <f t="shared" si="47"/>
        <v>2056</v>
      </c>
      <c r="M611" s="4">
        <f t="shared" si="48"/>
        <v>3</v>
      </c>
      <c r="N611" s="4" t="str">
        <f t="shared" si="49"/>
        <v>S</v>
      </c>
      <c r="O611" t="str">
        <f t="shared" si="50"/>
        <v>S</v>
      </c>
    </row>
    <row r="612" spans="1:15" x14ac:dyDescent="0.25">
      <c r="A612">
        <v>45</v>
      </c>
      <c r="B612" s="1">
        <v>61243</v>
      </c>
      <c r="C612" t="s">
        <v>241</v>
      </c>
      <c r="D612" t="s">
        <v>4836</v>
      </c>
      <c r="E612">
        <v>100</v>
      </c>
      <c r="F612">
        <v>1788</v>
      </c>
      <c r="G612">
        <f t="shared" si="46"/>
        <v>1788</v>
      </c>
      <c r="H612" t="str">
        <f>_xlfn.XLOOKUP(C612,obszary!A:A,obszary!B:B)</f>
        <v>Syrtis Major</v>
      </c>
      <c r="I612" t="str">
        <f>_xlfn.XLOOKUP($A612,laziki!B:B,laziki!C:C)</f>
        <v>Spirit 12</v>
      </c>
      <c r="J612" t="str">
        <f>_xlfn.XLOOKUP(I612,laziki!C:C,laziki!E:E)</f>
        <v>0.43S, 61.64E</v>
      </c>
      <c r="K612">
        <f>_xlfn.XLOOKUP($A612,laziki!B:B,laziki!D:D)</f>
        <v>2064</v>
      </c>
      <c r="L612">
        <f t="shared" si="47"/>
        <v>2067</v>
      </c>
      <c r="M612" s="4">
        <f t="shared" si="48"/>
        <v>3</v>
      </c>
      <c r="N612" s="4" t="str">
        <f t="shared" si="49"/>
        <v>N</v>
      </c>
      <c r="O612" t="str">
        <f t="shared" si="50"/>
        <v>S</v>
      </c>
    </row>
    <row r="613" spans="1:15" x14ac:dyDescent="0.25">
      <c r="A613">
        <v>38</v>
      </c>
      <c r="B613" s="1">
        <v>61038</v>
      </c>
      <c r="C613" t="s">
        <v>265</v>
      </c>
      <c r="D613" t="s">
        <v>4835</v>
      </c>
      <c r="E613">
        <v>70</v>
      </c>
      <c r="F613">
        <v>2880</v>
      </c>
      <c r="G613">
        <f t="shared" si="46"/>
        <v>2880</v>
      </c>
      <c r="H613" t="str">
        <f>_xlfn.XLOOKUP(C613,obszary!A:A,obszary!B:B)</f>
        <v>Mare Boreum</v>
      </c>
      <c r="I613" t="str">
        <f>_xlfn.XLOOKUP($A613,laziki!B:B,laziki!C:C)</f>
        <v>Pathfinder 7</v>
      </c>
      <c r="J613" t="str">
        <f>_xlfn.XLOOKUP(I613,laziki!C:C,laziki!E:E)</f>
        <v>79.27N, 111.64W</v>
      </c>
      <c r="K613">
        <f>_xlfn.XLOOKUP($A613,laziki!B:B,laziki!D:D)</f>
        <v>2062</v>
      </c>
      <c r="L613">
        <f t="shared" si="47"/>
        <v>2067</v>
      </c>
      <c r="M613" s="4">
        <f t="shared" si="48"/>
        <v>5</v>
      </c>
      <c r="N613" s="4" t="str">
        <f t="shared" si="49"/>
        <v>N</v>
      </c>
      <c r="O613" t="str">
        <f t="shared" si="50"/>
        <v>N</v>
      </c>
    </row>
    <row r="614" spans="1:15" x14ac:dyDescent="0.25">
      <c r="A614">
        <v>27</v>
      </c>
      <c r="B614" s="1">
        <v>57240</v>
      </c>
      <c r="C614" t="s">
        <v>207</v>
      </c>
      <c r="D614" t="s">
        <v>4834</v>
      </c>
      <c r="E614">
        <v>252</v>
      </c>
      <c r="F614">
        <v>5076</v>
      </c>
      <c r="G614">
        <f t="shared" si="46"/>
        <v>0</v>
      </c>
      <c r="H614" t="str">
        <f>_xlfn.XLOOKUP(C614,obszary!A:A,obszary!B:B)</f>
        <v>Mare Australe</v>
      </c>
      <c r="I614" t="str">
        <f>_xlfn.XLOOKUP($A614,laziki!B:B,laziki!C:C)</f>
        <v>Phobos 6</v>
      </c>
      <c r="J614" t="str">
        <f>_xlfn.XLOOKUP(I614,laziki!C:C,laziki!E:E)</f>
        <v>74.62S, 100.08E</v>
      </c>
      <c r="K614">
        <f>_xlfn.XLOOKUP($A614,laziki!B:B,laziki!D:D)</f>
        <v>2054</v>
      </c>
      <c r="L614">
        <f t="shared" si="47"/>
        <v>2056</v>
      </c>
      <c r="M614" s="4">
        <f t="shared" si="48"/>
        <v>2</v>
      </c>
      <c r="N614" s="4" t="str">
        <f t="shared" si="49"/>
        <v>S</v>
      </c>
      <c r="O614" t="str">
        <f t="shared" si="50"/>
        <v>S</v>
      </c>
    </row>
    <row r="615" spans="1:15" x14ac:dyDescent="0.25">
      <c r="A615">
        <v>79</v>
      </c>
      <c r="B615" s="1">
        <v>63725</v>
      </c>
      <c r="C615" t="s">
        <v>255</v>
      </c>
      <c r="D615" t="s">
        <v>4833</v>
      </c>
      <c r="E615">
        <v>17</v>
      </c>
      <c r="F615">
        <v>12178</v>
      </c>
      <c r="G615">
        <f t="shared" si="46"/>
        <v>12178</v>
      </c>
      <c r="H615" t="str">
        <f>_xlfn.XLOOKUP(C615,obszary!A:A,obszary!B:B)</f>
        <v>Casius</v>
      </c>
      <c r="I615" t="str">
        <f>_xlfn.XLOOKUP($A615,laziki!B:B,laziki!C:C)</f>
        <v>Rosetta 29</v>
      </c>
      <c r="J615" t="str">
        <f>_xlfn.XLOOKUP(I615,laziki!C:C,laziki!E:E)</f>
        <v>18.24N, 120.68E</v>
      </c>
      <c r="K615">
        <f>_xlfn.XLOOKUP($A615,laziki!B:B,laziki!D:D)</f>
        <v>2073</v>
      </c>
      <c r="L615">
        <f t="shared" si="47"/>
        <v>2074</v>
      </c>
      <c r="M615" s="4">
        <f t="shared" si="48"/>
        <v>1</v>
      </c>
      <c r="N615" s="4" t="str">
        <f t="shared" si="49"/>
        <v>N</v>
      </c>
      <c r="O615" t="str">
        <f t="shared" si="50"/>
        <v>N</v>
      </c>
    </row>
    <row r="616" spans="1:15" x14ac:dyDescent="0.25">
      <c r="A616">
        <v>97</v>
      </c>
      <c r="B616" s="1">
        <v>62680</v>
      </c>
      <c r="C616" t="s">
        <v>265</v>
      </c>
      <c r="D616" t="s">
        <v>4832</v>
      </c>
      <c r="E616">
        <v>307</v>
      </c>
      <c r="F616">
        <v>7052</v>
      </c>
      <c r="G616">
        <f t="shared" si="46"/>
        <v>0</v>
      </c>
      <c r="H616" t="str">
        <f>_xlfn.XLOOKUP(C616,obszary!A:A,obszary!B:B)</f>
        <v>Mare Boreum</v>
      </c>
      <c r="I616" t="str">
        <f>_xlfn.XLOOKUP($A616,laziki!B:B,laziki!C:C)</f>
        <v>Perseverance 4</v>
      </c>
      <c r="J616" t="str">
        <f>_xlfn.XLOOKUP(I616,laziki!C:C,laziki!E:E)</f>
        <v>80.24N, 27.18W</v>
      </c>
      <c r="K616">
        <f>_xlfn.XLOOKUP($A616,laziki!B:B,laziki!D:D)</f>
        <v>2069</v>
      </c>
      <c r="L616">
        <f t="shared" si="47"/>
        <v>2071</v>
      </c>
      <c r="M616" s="4">
        <f t="shared" si="48"/>
        <v>2</v>
      </c>
      <c r="N616" s="4" t="str">
        <f t="shared" si="49"/>
        <v>N</v>
      </c>
      <c r="O616" t="str">
        <f t="shared" si="50"/>
        <v>N</v>
      </c>
    </row>
    <row r="617" spans="1:15" x14ac:dyDescent="0.25">
      <c r="A617">
        <v>85</v>
      </c>
      <c r="B617" s="1">
        <v>63452</v>
      </c>
      <c r="C617" t="s">
        <v>239</v>
      </c>
      <c r="D617" t="s">
        <v>4831</v>
      </c>
      <c r="E617">
        <v>43</v>
      </c>
      <c r="F617">
        <v>8255</v>
      </c>
      <c r="G617">
        <f t="shared" si="46"/>
        <v>8255</v>
      </c>
      <c r="H617" t="str">
        <f>_xlfn.XLOOKUP(C617,obszary!A:A,obszary!B:B)</f>
        <v>Amenthes</v>
      </c>
      <c r="I617" t="str">
        <f>_xlfn.XLOOKUP($A617,laziki!B:B,laziki!C:C)</f>
        <v>Phoenix 13</v>
      </c>
      <c r="J617" t="str">
        <f>_xlfn.XLOOKUP(I617,laziki!C:C,laziki!E:E)</f>
        <v>6.43S, 95.96E</v>
      </c>
      <c r="K617">
        <f>_xlfn.XLOOKUP($A617,laziki!B:B,laziki!D:D)</f>
        <v>2070</v>
      </c>
      <c r="L617">
        <f t="shared" si="47"/>
        <v>2073</v>
      </c>
      <c r="M617" s="4">
        <f t="shared" si="48"/>
        <v>3</v>
      </c>
      <c r="N617" s="4" t="str">
        <f t="shared" si="49"/>
        <v>N</v>
      </c>
      <c r="O617" t="str">
        <f t="shared" si="50"/>
        <v>S</v>
      </c>
    </row>
    <row r="618" spans="1:15" x14ac:dyDescent="0.25">
      <c r="A618">
        <v>80</v>
      </c>
      <c r="B618" s="1">
        <v>61653</v>
      </c>
      <c r="C618" t="s">
        <v>263</v>
      </c>
      <c r="D618" t="s">
        <v>4830</v>
      </c>
      <c r="E618">
        <v>25</v>
      </c>
      <c r="F618">
        <v>56210</v>
      </c>
      <c r="G618">
        <f t="shared" si="46"/>
        <v>56210</v>
      </c>
      <c r="H618" t="str">
        <f>_xlfn.XLOOKUP(C618,obszary!A:A,obszary!B:B)</f>
        <v>Diacria</v>
      </c>
      <c r="I618" t="str">
        <f>_xlfn.XLOOKUP($A618,laziki!B:B,laziki!C:C)</f>
        <v>Phoenix 2</v>
      </c>
      <c r="J618" t="str">
        <f>_xlfn.XLOOKUP(I618,laziki!C:C,laziki!E:E)</f>
        <v>53.64N, 159.28W</v>
      </c>
      <c r="K618">
        <f>_xlfn.XLOOKUP($A618,laziki!B:B,laziki!D:D)</f>
        <v>2067</v>
      </c>
      <c r="L618">
        <f t="shared" si="47"/>
        <v>2068</v>
      </c>
      <c r="M618" s="4">
        <f t="shared" si="48"/>
        <v>1</v>
      </c>
      <c r="N618" s="4" t="str">
        <f t="shared" si="49"/>
        <v>N</v>
      </c>
      <c r="O618" t="str">
        <f t="shared" si="50"/>
        <v>N</v>
      </c>
    </row>
    <row r="619" spans="1:15" x14ac:dyDescent="0.25">
      <c r="A619">
        <v>28</v>
      </c>
      <c r="B619" s="1">
        <v>58652</v>
      </c>
      <c r="C619" t="s">
        <v>207</v>
      </c>
      <c r="D619" t="s">
        <v>4829</v>
      </c>
      <c r="E619">
        <v>27</v>
      </c>
      <c r="F619">
        <v>2054</v>
      </c>
      <c r="G619">
        <f t="shared" si="46"/>
        <v>2054</v>
      </c>
      <c r="H619" t="str">
        <f>_xlfn.XLOOKUP(C619,obszary!A:A,obszary!B:B)</f>
        <v>Mare Australe</v>
      </c>
      <c r="I619" t="str">
        <f>_xlfn.XLOOKUP($A619,laziki!B:B,laziki!C:C)</f>
        <v>Deimos 3</v>
      </c>
      <c r="J619" t="str">
        <f>_xlfn.XLOOKUP(I619,laziki!C:C,laziki!E:E)</f>
        <v>63.27S, 66.46W</v>
      </c>
      <c r="K619">
        <f>_xlfn.XLOOKUP($A619,laziki!B:B,laziki!D:D)</f>
        <v>2058</v>
      </c>
      <c r="L619">
        <f t="shared" si="47"/>
        <v>2060</v>
      </c>
      <c r="M619" s="4">
        <f t="shared" si="48"/>
        <v>2</v>
      </c>
      <c r="N619" s="4" t="str">
        <f t="shared" si="49"/>
        <v>S</v>
      </c>
      <c r="O619" t="str">
        <f t="shared" si="50"/>
        <v>S</v>
      </c>
    </row>
    <row r="620" spans="1:15" x14ac:dyDescent="0.25">
      <c r="A620">
        <v>41</v>
      </c>
      <c r="B620" s="1">
        <v>62174</v>
      </c>
      <c r="C620" t="s">
        <v>257</v>
      </c>
      <c r="D620" t="s">
        <v>4828</v>
      </c>
      <c r="E620">
        <v>75</v>
      </c>
      <c r="F620">
        <v>10313</v>
      </c>
      <c r="G620">
        <f t="shared" si="46"/>
        <v>10313</v>
      </c>
      <c r="H620" t="str">
        <f>_xlfn.XLOOKUP(C620,obszary!A:A,obszary!B:B)</f>
        <v>Ismenius Lacus</v>
      </c>
      <c r="I620" t="str">
        <f>_xlfn.XLOOKUP($A620,laziki!B:B,laziki!C:C)</f>
        <v>Spirit 5</v>
      </c>
      <c r="J620" t="str">
        <f>_xlfn.XLOOKUP(I620,laziki!C:C,laziki!E:E)</f>
        <v>66.19N, 33.82E</v>
      </c>
      <c r="K620">
        <f>_xlfn.XLOOKUP($A620,laziki!B:B,laziki!D:D)</f>
        <v>2063</v>
      </c>
      <c r="L620">
        <f t="shared" si="47"/>
        <v>2070</v>
      </c>
      <c r="M620" s="4">
        <f t="shared" si="48"/>
        <v>7</v>
      </c>
      <c r="N620" s="4" t="str">
        <f t="shared" si="49"/>
        <v>N</v>
      </c>
      <c r="O620" t="str">
        <f t="shared" si="50"/>
        <v>N</v>
      </c>
    </row>
    <row r="621" spans="1:15" x14ac:dyDescent="0.25">
      <c r="A621">
        <v>7</v>
      </c>
      <c r="B621" s="1">
        <v>56536</v>
      </c>
      <c r="C621" t="s">
        <v>259</v>
      </c>
      <c r="D621" t="s">
        <v>4827</v>
      </c>
      <c r="E621">
        <v>524</v>
      </c>
      <c r="F621">
        <v>4902</v>
      </c>
      <c r="G621">
        <f t="shared" si="46"/>
        <v>0</v>
      </c>
      <c r="H621" t="str">
        <f>_xlfn.XLOOKUP(C621,obszary!A:A,obszary!B:B)</f>
        <v>Mare Acidalium</v>
      </c>
      <c r="I621" t="str">
        <f>_xlfn.XLOOKUP($A621,laziki!B:B,laziki!C:C)</f>
        <v>Mariner 12</v>
      </c>
      <c r="J621" t="str">
        <f>_xlfn.XLOOKUP(I621,laziki!C:C,laziki!E:E)</f>
        <v>53.29N, 45.78W</v>
      </c>
      <c r="K621">
        <f>_xlfn.XLOOKUP($A621,laziki!B:B,laziki!D:D)</f>
        <v>2053</v>
      </c>
      <c r="L621">
        <f t="shared" si="47"/>
        <v>2054</v>
      </c>
      <c r="M621" s="4">
        <f t="shared" si="48"/>
        <v>1</v>
      </c>
      <c r="N621" s="4" t="str">
        <f t="shared" si="49"/>
        <v>N</v>
      </c>
      <c r="O621" t="str">
        <f t="shared" si="50"/>
        <v>N</v>
      </c>
    </row>
    <row r="622" spans="1:15" x14ac:dyDescent="0.25">
      <c r="A622">
        <v>17</v>
      </c>
      <c r="B622" s="1">
        <v>57089</v>
      </c>
      <c r="C622" t="s">
        <v>255</v>
      </c>
      <c r="D622" t="s">
        <v>4826</v>
      </c>
      <c r="E622">
        <v>905</v>
      </c>
      <c r="F622">
        <v>13527</v>
      </c>
      <c r="G622">
        <f t="shared" si="46"/>
        <v>0</v>
      </c>
      <c r="H622" t="str">
        <f>_xlfn.XLOOKUP(C622,obszary!A:A,obszary!B:B)</f>
        <v>Casius</v>
      </c>
      <c r="I622" t="str">
        <f>_xlfn.XLOOKUP($A622,laziki!B:B,laziki!C:C)</f>
        <v>Viking 8</v>
      </c>
      <c r="J622" t="str">
        <f>_xlfn.XLOOKUP(I622,laziki!C:C,laziki!E:E)</f>
        <v>21.27N, 90.13E</v>
      </c>
      <c r="K622">
        <f>_xlfn.XLOOKUP($A622,laziki!B:B,laziki!D:D)</f>
        <v>2054</v>
      </c>
      <c r="L622">
        <f t="shared" si="47"/>
        <v>2056</v>
      </c>
      <c r="M622" s="4">
        <f t="shared" si="48"/>
        <v>2</v>
      </c>
      <c r="N622" s="4" t="str">
        <f t="shared" si="49"/>
        <v>N</v>
      </c>
      <c r="O622" t="str">
        <f t="shared" si="50"/>
        <v>N</v>
      </c>
    </row>
    <row r="623" spans="1:15" x14ac:dyDescent="0.25">
      <c r="A623">
        <v>94</v>
      </c>
      <c r="B623" s="1">
        <v>62736</v>
      </c>
      <c r="C623" t="s">
        <v>209</v>
      </c>
      <c r="D623" t="s">
        <v>4825</v>
      </c>
      <c r="E623">
        <v>85</v>
      </c>
      <c r="F623">
        <v>13527</v>
      </c>
      <c r="G623">
        <f t="shared" si="46"/>
        <v>13527</v>
      </c>
      <c r="H623" t="str">
        <f>_xlfn.XLOOKUP(C623,obszary!A:A,obszary!B:B)</f>
        <v>Eridania</v>
      </c>
      <c r="I623" t="str">
        <f>_xlfn.XLOOKUP($A623,laziki!B:B,laziki!C:C)</f>
        <v>Dawn 4</v>
      </c>
      <c r="J623" t="str">
        <f>_xlfn.XLOOKUP(I623,laziki!C:C,laziki!E:E)</f>
        <v>46.81S, 143.88E</v>
      </c>
      <c r="K623">
        <f>_xlfn.XLOOKUP($A623,laziki!B:B,laziki!D:D)</f>
        <v>2066</v>
      </c>
      <c r="L623">
        <f t="shared" si="47"/>
        <v>2071</v>
      </c>
      <c r="M623" s="4">
        <f t="shared" si="48"/>
        <v>5</v>
      </c>
      <c r="N623" s="4" t="str">
        <f t="shared" si="49"/>
        <v>S</v>
      </c>
      <c r="O623" t="str">
        <f t="shared" si="50"/>
        <v>S</v>
      </c>
    </row>
    <row r="624" spans="1:15" x14ac:dyDescent="0.25">
      <c r="A624">
        <v>1</v>
      </c>
      <c r="B624" s="1">
        <v>55236</v>
      </c>
      <c r="C624" t="s">
        <v>255</v>
      </c>
      <c r="D624" t="s">
        <v>4824</v>
      </c>
      <c r="E624">
        <v>59</v>
      </c>
      <c r="F624">
        <v>3022</v>
      </c>
      <c r="G624">
        <f t="shared" si="46"/>
        <v>3022</v>
      </c>
      <c r="H624" t="str">
        <f>_xlfn.XLOOKUP(C624,obszary!A:A,obszary!B:B)</f>
        <v>Casius</v>
      </c>
      <c r="I624" t="str">
        <f>_xlfn.XLOOKUP($A624,laziki!B:B,laziki!C:C)</f>
        <v>Mariner 3</v>
      </c>
      <c r="J624" t="str">
        <f>_xlfn.XLOOKUP(I624,laziki!C:C,laziki!E:E)</f>
        <v>50.51N, 70.01E</v>
      </c>
      <c r="K624">
        <f>_xlfn.XLOOKUP($A624,laziki!B:B,laziki!D:D)</f>
        <v>2049</v>
      </c>
      <c r="L624">
        <f t="shared" si="47"/>
        <v>2051</v>
      </c>
      <c r="M624" s="4">
        <f t="shared" si="48"/>
        <v>2</v>
      </c>
      <c r="N624" s="4" t="str">
        <f t="shared" si="49"/>
        <v>N</v>
      </c>
      <c r="O624" t="str">
        <f t="shared" si="50"/>
        <v>N</v>
      </c>
    </row>
    <row r="625" spans="1:15" x14ac:dyDescent="0.25">
      <c r="A625">
        <v>5</v>
      </c>
      <c r="B625" s="1">
        <v>56604</v>
      </c>
      <c r="C625" t="s">
        <v>241</v>
      </c>
      <c r="D625" t="s">
        <v>4823</v>
      </c>
      <c r="E625">
        <v>157</v>
      </c>
      <c r="F625">
        <v>9366</v>
      </c>
      <c r="G625">
        <f t="shared" si="46"/>
        <v>0</v>
      </c>
      <c r="H625" t="str">
        <f>_xlfn.XLOOKUP(C625,obszary!A:A,obszary!B:B)</f>
        <v>Syrtis Major</v>
      </c>
      <c r="I625" t="str">
        <f>_xlfn.XLOOKUP($A625,laziki!B:B,laziki!C:C)</f>
        <v>Mariner 10</v>
      </c>
      <c r="J625" t="str">
        <f>_xlfn.XLOOKUP(I625,laziki!C:C,laziki!E:E)</f>
        <v>4.88N, 63.43E</v>
      </c>
      <c r="K625">
        <f>_xlfn.XLOOKUP($A625,laziki!B:B,laziki!D:D)</f>
        <v>2051</v>
      </c>
      <c r="L625">
        <f t="shared" si="47"/>
        <v>2054</v>
      </c>
      <c r="M625" s="4">
        <f t="shared" si="48"/>
        <v>3</v>
      </c>
      <c r="N625" s="4" t="str">
        <f t="shared" si="49"/>
        <v>N</v>
      </c>
      <c r="O625" t="str">
        <f t="shared" si="50"/>
        <v>N</v>
      </c>
    </row>
    <row r="626" spans="1:15" x14ac:dyDescent="0.25">
      <c r="A626">
        <v>69</v>
      </c>
      <c r="B626" s="1">
        <v>62314</v>
      </c>
      <c r="C626" t="s">
        <v>265</v>
      </c>
      <c r="D626" t="s">
        <v>4822</v>
      </c>
      <c r="E626">
        <v>65</v>
      </c>
      <c r="F626">
        <v>13054</v>
      </c>
      <c r="G626">
        <f t="shared" si="46"/>
        <v>13054</v>
      </c>
      <c r="H626" t="str">
        <f>_xlfn.XLOOKUP(C626,obszary!A:A,obszary!B:B)</f>
        <v>Mare Boreum</v>
      </c>
      <c r="I626" t="str">
        <f>_xlfn.XLOOKUP($A626,laziki!B:B,laziki!C:C)</f>
        <v>Rosetta 13</v>
      </c>
      <c r="J626" t="str">
        <f>_xlfn.XLOOKUP(I626,laziki!C:C,laziki!E:E)</f>
        <v>69.41N, 168.67E</v>
      </c>
      <c r="K626">
        <f>_xlfn.XLOOKUP($A626,laziki!B:B,laziki!D:D)</f>
        <v>2069</v>
      </c>
      <c r="L626">
        <f t="shared" si="47"/>
        <v>2070</v>
      </c>
      <c r="M626" s="4">
        <f t="shared" si="48"/>
        <v>1</v>
      </c>
      <c r="N626" s="4" t="str">
        <f t="shared" si="49"/>
        <v>N</v>
      </c>
      <c r="O626" t="str">
        <f t="shared" si="50"/>
        <v>N</v>
      </c>
    </row>
    <row r="627" spans="1:15" x14ac:dyDescent="0.25">
      <c r="A627">
        <v>7</v>
      </c>
      <c r="B627" s="1">
        <v>57044</v>
      </c>
      <c r="C627" t="s">
        <v>259</v>
      </c>
      <c r="D627" t="s">
        <v>4821</v>
      </c>
      <c r="E627">
        <v>52</v>
      </c>
      <c r="F627">
        <v>6618</v>
      </c>
      <c r="G627">
        <f t="shared" si="46"/>
        <v>6618</v>
      </c>
      <c r="H627" t="str">
        <f>_xlfn.XLOOKUP(C627,obszary!A:A,obszary!B:B)</f>
        <v>Mare Acidalium</v>
      </c>
      <c r="I627" t="str">
        <f>_xlfn.XLOOKUP($A627,laziki!B:B,laziki!C:C)</f>
        <v>Mariner 12</v>
      </c>
      <c r="J627" t="str">
        <f>_xlfn.XLOOKUP(I627,laziki!C:C,laziki!E:E)</f>
        <v>53.29N, 45.78W</v>
      </c>
      <c r="K627">
        <f>_xlfn.XLOOKUP($A627,laziki!B:B,laziki!D:D)</f>
        <v>2053</v>
      </c>
      <c r="L627">
        <f t="shared" si="47"/>
        <v>2056</v>
      </c>
      <c r="M627" s="4">
        <f t="shared" si="48"/>
        <v>3</v>
      </c>
      <c r="N627" s="4" t="str">
        <f t="shared" si="49"/>
        <v>N</v>
      </c>
      <c r="O627" t="str">
        <f t="shared" si="50"/>
        <v>N</v>
      </c>
    </row>
    <row r="628" spans="1:15" x14ac:dyDescent="0.25">
      <c r="A628">
        <v>60</v>
      </c>
      <c r="B628" s="1">
        <v>62446</v>
      </c>
      <c r="C628" t="s">
        <v>215</v>
      </c>
      <c r="D628" t="s">
        <v>4820</v>
      </c>
      <c r="E628">
        <v>65</v>
      </c>
      <c r="F628">
        <v>15700</v>
      </c>
      <c r="G628">
        <f t="shared" si="46"/>
        <v>15700</v>
      </c>
      <c r="H628" t="str">
        <f>_xlfn.XLOOKUP(C628,obszary!A:A,obszary!B:B)</f>
        <v>Argyre</v>
      </c>
      <c r="I628" t="str">
        <f>_xlfn.XLOOKUP($A628,laziki!B:B,laziki!C:C)</f>
        <v>Opportunity 18</v>
      </c>
      <c r="J628" t="str">
        <f>_xlfn.XLOOKUP(I628,laziki!C:C,laziki!E:E)</f>
        <v>47.77S, 28.62W</v>
      </c>
      <c r="K628">
        <f>_xlfn.XLOOKUP($A628,laziki!B:B,laziki!D:D)</f>
        <v>2069</v>
      </c>
      <c r="L628">
        <f t="shared" si="47"/>
        <v>2070</v>
      </c>
      <c r="M628" s="4">
        <f t="shared" si="48"/>
        <v>1</v>
      </c>
      <c r="N628" s="4" t="str">
        <f t="shared" si="49"/>
        <v>S</v>
      </c>
      <c r="O628" t="str">
        <f t="shared" si="50"/>
        <v>S</v>
      </c>
    </row>
    <row r="629" spans="1:15" x14ac:dyDescent="0.25">
      <c r="A629">
        <v>60</v>
      </c>
      <c r="B629" s="1">
        <v>63280</v>
      </c>
      <c r="C629" t="s">
        <v>215</v>
      </c>
      <c r="D629" t="s">
        <v>4819</v>
      </c>
      <c r="E629">
        <v>50</v>
      </c>
      <c r="F629">
        <v>2324</v>
      </c>
      <c r="G629">
        <f t="shared" si="46"/>
        <v>2324</v>
      </c>
      <c r="H629" t="str">
        <f>_xlfn.XLOOKUP(C629,obszary!A:A,obszary!B:B)</f>
        <v>Argyre</v>
      </c>
      <c r="I629" t="str">
        <f>_xlfn.XLOOKUP($A629,laziki!B:B,laziki!C:C)</f>
        <v>Opportunity 18</v>
      </c>
      <c r="J629" t="str">
        <f>_xlfn.XLOOKUP(I629,laziki!C:C,laziki!E:E)</f>
        <v>47.77S, 28.62W</v>
      </c>
      <c r="K629">
        <f>_xlfn.XLOOKUP($A629,laziki!B:B,laziki!D:D)</f>
        <v>2069</v>
      </c>
      <c r="L629">
        <f t="shared" si="47"/>
        <v>2073</v>
      </c>
      <c r="M629" s="4">
        <f t="shared" si="48"/>
        <v>4</v>
      </c>
      <c r="N629" s="4" t="str">
        <f t="shared" si="49"/>
        <v>S</v>
      </c>
      <c r="O629" t="str">
        <f t="shared" si="50"/>
        <v>S</v>
      </c>
    </row>
    <row r="630" spans="1:15" x14ac:dyDescent="0.25">
      <c r="A630">
        <v>8</v>
      </c>
      <c r="B630" s="1">
        <v>57077</v>
      </c>
      <c r="C630" t="s">
        <v>213</v>
      </c>
      <c r="D630" t="s">
        <v>4818</v>
      </c>
      <c r="E630">
        <v>188</v>
      </c>
      <c r="F630">
        <v>3461</v>
      </c>
      <c r="G630">
        <f t="shared" si="46"/>
        <v>0</v>
      </c>
      <c r="H630" t="str">
        <f>_xlfn.XLOOKUP(C630,obszary!A:A,obszary!B:B)</f>
        <v>Noachis</v>
      </c>
      <c r="I630" t="str">
        <f>_xlfn.XLOOKUP($A630,laziki!B:B,laziki!C:C)</f>
        <v>Mariner 13</v>
      </c>
      <c r="J630" t="str">
        <f>_xlfn.XLOOKUP(I630,laziki!C:C,laziki!E:E)</f>
        <v>57.37S, 25.45E</v>
      </c>
      <c r="K630">
        <f>_xlfn.XLOOKUP($A630,laziki!B:B,laziki!D:D)</f>
        <v>2053</v>
      </c>
      <c r="L630">
        <f t="shared" si="47"/>
        <v>2056</v>
      </c>
      <c r="M630" s="4">
        <f t="shared" si="48"/>
        <v>3</v>
      </c>
      <c r="N630" s="4" t="str">
        <f t="shared" si="49"/>
        <v>S</v>
      </c>
      <c r="O630" t="str">
        <f t="shared" si="50"/>
        <v>S</v>
      </c>
    </row>
    <row r="631" spans="1:15" x14ac:dyDescent="0.25">
      <c r="A631">
        <v>24</v>
      </c>
      <c r="B631" s="1">
        <v>56898</v>
      </c>
      <c r="C631" t="s">
        <v>209</v>
      </c>
      <c r="D631" t="s">
        <v>4817</v>
      </c>
      <c r="E631">
        <v>152</v>
      </c>
      <c r="F631">
        <v>10654</v>
      </c>
      <c r="G631">
        <f t="shared" si="46"/>
        <v>0</v>
      </c>
      <c r="H631" t="str">
        <f>_xlfn.XLOOKUP(C631,obszary!A:A,obszary!B:B)</f>
        <v>Eridania</v>
      </c>
      <c r="I631" t="str">
        <f>_xlfn.XLOOKUP($A631,laziki!B:B,laziki!C:C)</f>
        <v>Phobos 3</v>
      </c>
      <c r="J631" t="str">
        <f>_xlfn.XLOOKUP(I631,laziki!C:C,laziki!E:E)</f>
        <v>32.13S, 131.87E</v>
      </c>
      <c r="K631">
        <f>_xlfn.XLOOKUP($A631,laziki!B:B,laziki!D:D)</f>
        <v>2053</v>
      </c>
      <c r="L631">
        <f t="shared" si="47"/>
        <v>2055</v>
      </c>
      <c r="M631" s="4">
        <f t="shared" si="48"/>
        <v>2</v>
      </c>
      <c r="N631" s="4" t="str">
        <f t="shared" si="49"/>
        <v>S</v>
      </c>
      <c r="O631" t="str">
        <f t="shared" si="50"/>
        <v>S</v>
      </c>
    </row>
    <row r="632" spans="1:15" x14ac:dyDescent="0.25">
      <c r="A632">
        <v>83</v>
      </c>
      <c r="B632" s="1">
        <v>62655</v>
      </c>
      <c r="C632" t="s">
        <v>265</v>
      </c>
      <c r="D632" t="s">
        <v>4816</v>
      </c>
      <c r="E632">
        <v>113</v>
      </c>
      <c r="F632">
        <v>8255</v>
      </c>
      <c r="G632">
        <f t="shared" si="46"/>
        <v>0</v>
      </c>
      <c r="H632" t="str">
        <f>_xlfn.XLOOKUP(C632,obszary!A:A,obszary!B:B)</f>
        <v>Mare Boreum</v>
      </c>
      <c r="I632" t="str">
        <f>_xlfn.XLOOKUP($A632,laziki!B:B,laziki!C:C)</f>
        <v>Phoenix 11</v>
      </c>
      <c r="J632" t="str">
        <f>_xlfn.XLOOKUP(I632,laziki!C:C,laziki!E:E)</f>
        <v>56.07N, 79.63E</v>
      </c>
      <c r="K632">
        <f>_xlfn.XLOOKUP($A632,laziki!B:B,laziki!D:D)</f>
        <v>2069</v>
      </c>
      <c r="L632">
        <f t="shared" si="47"/>
        <v>2071</v>
      </c>
      <c r="M632" s="4">
        <f t="shared" si="48"/>
        <v>2</v>
      </c>
      <c r="N632" s="4" t="str">
        <f t="shared" si="49"/>
        <v>N</v>
      </c>
      <c r="O632" t="str">
        <f t="shared" si="50"/>
        <v>N</v>
      </c>
    </row>
    <row r="633" spans="1:15" x14ac:dyDescent="0.25">
      <c r="A633">
        <v>10</v>
      </c>
      <c r="B633" s="1">
        <v>58379</v>
      </c>
      <c r="C633" t="s">
        <v>231</v>
      </c>
      <c r="D633" t="s">
        <v>4815</v>
      </c>
      <c r="E633">
        <v>77</v>
      </c>
      <c r="F633">
        <v>1788</v>
      </c>
      <c r="G633">
        <f t="shared" si="46"/>
        <v>1788</v>
      </c>
      <c r="H633" t="str">
        <f>_xlfn.XLOOKUP(C633,obszary!A:A,obszary!B:B)</f>
        <v>Coprates</v>
      </c>
      <c r="I633" t="str">
        <f>_xlfn.XLOOKUP($A633,laziki!B:B,laziki!C:C)</f>
        <v>Mariner 15</v>
      </c>
      <c r="J633" t="str">
        <f>_xlfn.XLOOKUP(I633,laziki!C:C,laziki!E:E)</f>
        <v>23.79S, 56.97W</v>
      </c>
      <c r="K633">
        <f>_xlfn.XLOOKUP($A633,laziki!B:B,laziki!D:D)</f>
        <v>2054</v>
      </c>
      <c r="L633">
        <f t="shared" si="47"/>
        <v>2059</v>
      </c>
      <c r="M633" s="4">
        <f t="shared" si="48"/>
        <v>5</v>
      </c>
      <c r="N633" s="4" t="str">
        <f t="shared" si="49"/>
        <v>S</v>
      </c>
      <c r="O633" t="str">
        <f t="shared" si="50"/>
        <v>S</v>
      </c>
    </row>
    <row r="634" spans="1:15" x14ac:dyDescent="0.25">
      <c r="A634">
        <v>47</v>
      </c>
      <c r="B634" s="1">
        <v>61887</v>
      </c>
      <c r="C634" t="s">
        <v>245</v>
      </c>
      <c r="D634" t="s">
        <v>4814</v>
      </c>
      <c r="E634">
        <v>100</v>
      </c>
      <c r="F634">
        <v>2324</v>
      </c>
      <c r="G634">
        <f t="shared" si="46"/>
        <v>2324</v>
      </c>
      <c r="H634" t="str">
        <f>_xlfn.XLOOKUP(C634,obszary!A:A,obszary!B:B)</f>
        <v>Oxia Palus</v>
      </c>
      <c r="I634" t="str">
        <f>_xlfn.XLOOKUP($A634,laziki!B:B,laziki!C:C)</f>
        <v>Spirit 14</v>
      </c>
      <c r="J634" t="str">
        <f>_xlfn.XLOOKUP(I634,laziki!C:C,laziki!E:E)</f>
        <v>27.30N, 17.48W</v>
      </c>
      <c r="K634">
        <f>_xlfn.XLOOKUP($A634,laziki!B:B,laziki!D:D)</f>
        <v>2065</v>
      </c>
      <c r="L634">
        <f t="shared" si="47"/>
        <v>2069</v>
      </c>
      <c r="M634" s="4">
        <f t="shared" si="48"/>
        <v>4</v>
      </c>
      <c r="N634" s="4" t="str">
        <f t="shared" si="49"/>
        <v>N</v>
      </c>
      <c r="O634" t="str">
        <f t="shared" si="50"/>
        <v>N</v>
      </c>
    </row>
    <row r="635" spans="1:15" x14ac:dyDescent="0.25">
      <c r="A635">
        <v>94</v>
      </c>
      <c r="B635" s="1">
        <v>62433</v>
      </c>
      <c r="C635" t="s">
        <v>209</v>
      </c>
      <c r="D635" t="s">
        <v>4813</v>
      </c>
      <c r="E635">
        <v>7</v>
      </c>
      <c r="F635">
        <v>16330</v>
      </c>
      <c r="G635">
        <f t="shared" si="46"/>
        <v>16330</v>
      </c>
      <c r="H635" t="str">
        <f>_xlfn.XLOOKUP(C635,obszary!A:A,obszary!B:B)</f>
        <v>Eridania</v>
      </c>
      <c r="I635" t="str">
        <f>_xlfn.XLOOKUP($A635,laziki!B:B,laziki!C:C)</f>
        <v>Dawn 4</v>
      </c>
      <c r="J635" t="str">
        <f>_xlfn.XLOOKUP(I635,laziki!C:C,laziki!E:E)</f>
        <v>46.81S, 143.88E</v>
      </c>
      <c r="K635">
        <f>_xlfn.XLOOKUP($A635,laziki!B:B,laziki!D:D)</f>
        <v>2066</v>
      </c>
      <c r="L635">
        <f t="shared" si="47"/>
        <v>2070</v>
      </c>
      <c r="M635" s="4">
        <f t="shared" si="48"/>
        <v>4</v>
      </c>
      <c r="N635" s="4" t="str">
        <f t="shared" si="49"/>
        <v>S</v>
      </c>
      <c r="O635" t="str">
        <f t="shared" si="50"/>
        <v>S</v>
      </c>
    </row>
    <row r="636" spans="1:15" x14ac:dyDescent="0.25">
      <c r="A636">
        <v>17</v>
      </c>
      <c r="B636" s="1">
        <v>57954</v>
      </c>
      <c r="C636" t="s">
        <v>241</v>
      </c>
      <c r="D636" t="s">
        <v>4812</v>
      </c>
      <c r="E636">
        <v>169</v>
      </c>
      <c r="F636">
        <v>3919</v>
      </c>
      <c r="G636">
        <f t="shared" si="46"/>
        <v>0</v>
      </c>
      <c r="H636" t="str">
        <f>_xlfn.XLOOKUP(C636,obszary!A:A,obszary!B:B)</f>
        <v>Syrtis Major</v>
      </c>
      <c r="I636" t="str">
        <f>_xlfn.XLOOKUP($A636,laziki!B:B,laziki!C:C)</f>
        <v>Viking 8</v>
      </c>
      <c r="J636" t="str">
        <f>_xlfn.XLOOKUP(I636,laziki!C:C,laziki!E:E)</f>
        <v>21.27N, 90.13E</v>
      </c>
      <c r="K636">
        <f>_xlfn.XLOOKUP($A636,laziki!B:B,laziki!D:D)</f>
        <v>2054</v>
      </c>
      <c r="L636">
        <f t="shared" si="47"/>
        <v>2058</v>
      </c>
      <c r="M636" s="4">
        <f t="shared" si="48"/>
        <v>4</v>
      </c>
      <c r="N636" s="4" t="str">
        <f t="shared" si="49"/>
        <v>N</v>
      </c>
      <c r="O636" t="str">
        <f t="shared" si="50"/>
        <v>N</v>
      </c>
    </row>
    <row r="637" spans="1:15" x14ac:dyDescent="0.25">
      <c r="A637">
        <v>10</v>
      </c>
      <c r="B637" s="1">
        <v>58617</v>
      </c>
      <c r="C637" t="s">
        <v>229</v>
      </c>
      <c r="D637" t="s">
        <v>4811</v>
      </c>
      <c r="E637">
        <v>88</v>
      </c>
      <c r="F637">
        <v>1138</v>
      </c>
      <c r="G637">
        <f t="shared" si="46"/>
        <v>1138</v>
      </c>
      <c r="H637" t="str">
        <f>_xlfn.XLOOKUP(C637,obszary!A:A,obszary!B:B)</f>
        <v>Margaritifer Sinus</v>
      </c>
      <c r="I637" t="str">
        <f>_xlfn.XLOOKUP($A637,laziki!B:B,laziki!C:C)</f>
        <v>Mariner 15</v>
      </c>
      <c r="J637" t="str">
        <f>_xlfn.XLOOKUP(I637,laziki!C:C,laziki!E:E)</f>
        <v>23.79S, 56.97W</v>
      </c>
      <c r="K637">
        <f>_xlfn.XLOOKUP($A637,laziki!B:B,laziki!D:D)</f>
        <v>2054</v>
      </c>
      <c r="L637">
        <f t="shared" si="47"/>
        <v>2060</v>
      </c>
      <c r="M637" s="4">
        <f t="shared" si="48"/>
        <v>6</v>
      </c>
      <c r="N637" s="4" t="str">
        <f t="shared" si="49"/>
        <v>S</v>
      </c>
      <c r="O637" t="str">
        <f t="shared" si="50"/>
        <v>S</v>
      </c>
    </row>
    <row r="638" spans="1:15" x14ac:dyDescent="0.25">
      <c r="A638">
        <v>61</v>
      </c>
      <c r="B638" s="1">
        <v>62984</v>
      </c>
      <c r="C638" t="s">
        <v>207</v>
      </c>
      <c r="D638" t="s">
        <v>4810</v>
      </c>
      <c r="E638">
        <v>120</v>
      </c>
      <c r="F638">
        <v>10313</v>
      </c>
      <c r="G638">
        <f t="shared" si="46"/>
        <v>0</v>
      </c>
      <c r="H638" t="str">
        <f>_xlfn.XLOOKUP(C638,obszary!A:A,obszary!B:B)</f>
        <v>Mare Australe</v>
      </c>
      <c r="I638" t="str">
        <f>_xlfn.XLOOKUP($A638,laziki!B:B,laziki!C:C)</f>
        <v>Opportunity 19</v>
      </c>
      <c r="J638" t="str">
        <f>_xlfn.XLOOKUP(I638,laziki!C:C,laziki!E:E)</f>
        <v>68.17S, 21.83W</v>
      </c>
      <c r="K638">
        <f>_xlfn.XLOOKUP($A638,laziki!B:B,laziki!D:D)</f>
        <v>2069</v>
      </c>
      <c r="L638">
        <f t="shared" si="47"/>
        <v>2072</v>
      </c>
      <c r="M638" s="4">
        <f t="shared" si="48"/>
        <v>3</v>
      </c>
      <c r="N638" s="4" t="str">
        <f t="shared" si="49"/>
        <v>S</v>
      </c>
      <c r="O638" t="str">
        <f t="shared" si="50"/>
        <v>S</v>
      </c>
    </row>
    <row r="639" spans="1:15" x14ac:dyDescent="0.25">
      <c r="A639">
        <v>20</v>
      </c>
      <c r="B639" s="1">
        <v>58218</v>
      </c>
      <c r="C639" t="s">
        <v>211</v>
      </c>
      <c r="D639" t="s">
        <v>4809</v>
      </c>
      <c r="E639">
        <v>90</v>
      </c>
      <c r="F639">
        <v>21171</v>
      </c>
      <c r="G639">
        <f t="shared" si="46"/>
        <v>21171</v>
      </c>
      <c r="H639" t="str">
        <f>_xlfn.XLOOKUP(C639,obszary!A:A,obszary!B:B)</f>
        <v>Hellas</v>
      </c>
      <c r="I639" t="str">
        <f>_xlfn.XLOOKUP($A639,laziki!B:B,laziki!C:C)</f>
        <v>Viking 15</v>
      </c>
      <c r="J639" t="str">
        <f>_xlfn.XLOOKUP(I639,laziki!C:C,laziki!E:E)</f>
        <v>51.10S, 71.36E</v>
      </c>
      <c r="K639">
        <f>_xlfn.XLOOKUP($A639,laziki!B:B,laziki!D:D)</f>
        <v>2056</v>
      </c>
      <c r="L639">
        <f t="shared" si="47"/>
        <v>2059</v>
      </c>
      <c r="M639" s="4">
        <f t="shared" si="48"/>
        <v>3</v>
      </c>
      <c r="N639" s="4" t="str">
        <f t="shared" si="49"/>
        <v>S</v>
      </c>
      <c r="O639" t="str">
        <f t="shared" si="50"/>
        <v>S</v>
      </c>
    </row>
    <row r="640" spans="1:15" x14ac:dyDescent="0.25">
      <c r="A640">
        <v>85</v>
      </c>
      <c r="B640" s="1">
        <v>63581</v>
      </c>
      <c r="C640" t="s">
        <v>223</v>
      </c>
      <c r="D640" t="s">
        <v>4808</v>
      </c>
      <c r="E640">
        <v>12</v>
      </c>
      <c r="F640">
        <v>6409</v>
      </c>
      <c r="G640">
        <f t="shared" si="46"/>
        <v>6409</v>
      </c>
      <c r="H640" t="str">
        <f>_xlfn.XLOOKUP(C640,obszary!A:A,obszary!B:B)</f>
        <v>Mare Tyrrhenum</v>
      </c>
      <c r="I640" t="str">
        <f>_xlfn.XLOOKUP($A640,laziki!B:B,laziki!C:C)</f>
        <v>Phoenix 13</v>
      </c>
      <c r="J640" t="str">
        <f>_xlfn.XLOOKUP(I640,laziki!C:C,laziki!E:E)</f>
        <v>6.43S, 95.96E</v>
      </c>
      <c r="K640">
        <f>_xlfn.XLOOKUP($A640,laziki!B:B,laziki!D:D)</f>
        <v>2070</v>
      </c>
      <c r="L640">
        <f t="shared" si="47"/>
        <v>2074</v>
      </c>
      <c r="M640" s="4">
        <f t="shared" si="48"/>
        <v>4</v>
      </c>
      <c r="N640" s="4" t="str">
        <f t="shared" si="49"/>
        <v>S</v>
      </c>
      <c r="O640" t="str">
        <f t="shared" si="50"/>
        <v>S</v>
      </c>
    </row>
    <row r="641" spans="1:15" x14ac:dyDescent="0.25">
      <c r="A641">
        <v>86</v>
      </c>
      <c r="B641" s="1">
        <v>64120</v>
      </c>
      <c r="C641" t="s">
        <v>265</v>
      </c>
      <c r="D641" t="s">
        <v>4807</v>
      </c>
      <c r="E641">
        <v>19</v>
      </c>
      <c r="F641">
        <v>10654</v>
      </c>
      <c r="G641">
        <f t="shared" si="46"/>
        <v>10654</v>
      </c>
      <c r="H641" t="str">
        <f>_xlfn.XLOOKUP(C641,obszary!A:A,obszary!B:B)</f>
        <v>Mare Boreum</v>
      </c>
      <c r="I641" t="str">
        <f>_xlfn.XLOOKUP($A641,laziki!B:B,laziki!C:C)</f>
        <v>Phoenix 16</v>
      </c>
      <c r="J641" t="str">
        <f>_xlfn.XLOOKUP(I641,laziki!C:C,laziki!E:E)</f>
        <v>75.84N, 122.24E</v>
      </c>
      <c r="K641">
        <f>_xlfn.XLOOKUP($A641,laziki!B:B,laziki!D:D)</f>
        <v>2071</v>
      </c>
      <c r="L641">
        <f t="shared" si="47"/>
        <v>2075</v>
      </c>
      <c r="M641" s="4">
        <f t="shared" si="48"/>
        <v>4</v>
      </c>
      <c r="N641" s="4" t="str">
        <f t="shared" si="49"/>
        <v>N</v>
      </c>
      <c r="O641" t="str">
        <f t="shared" si="50"/>
        <v>N</v>
      </c>
    </row>
    <row r="642" spans="1:15" x14ac:dyDescent="0.25">
      <c r="A642">
        <v>9</v>
      </c>
      <c r="B642" s="1">
        <v>57197</v>
      </c>
      <c r="C642" t="s">
        <v>229</v>
      </c>
      <c r="D642" t="s">
        <v>4806</v>
      </c>
      <c r="E642">
        <v>365</v>
      </c>
      <c r="F642">
        <v>8255</v>
      </c>
      <c r="G642">
        <f t="shared" si="46"/>
        <v>0</v>
      </c>
      <c r="H642" t="str">
        <f>_xlfn.XLOOKUP(C642,obszary!A:A,obszary!B:B)</f>
        <v>Margaritifer Sinus</v>
      </c>
      <c r="I642" t="str">
        <f>_xlfn.XLOOKUP($A642,laziki!B:B,laziki!C:C)</f>
        <v>Mariner 14</v>
      </c>
      <c r="J642" t="str">
        <f>_xlfn.XLOOKUP(I642,laziki!C:C,laziki!E:E)</f>
        <v>17.63S, 13.01W</v>
      </c>
      <c r="K642">
        <f>_xlfn.XLOOKUP($A642,laziki!B:B,laziki!D:D)</f>
        <v>2054</v>
      </c>
      <c r="L642">
        <f t="shared" si="47"/>
        <v>2056</v>
      </c>
      <c r="M642" s="4">
        <f t="shared" si="48"/>
        <v>2</v>
      </c>
      <c r="N642" s="4" t="str">
        <f t="shared" si="49"/>
        <v>S</v>
      </c>
      <c r="O642" t="str">
        <f t="shared" si="50"/>
        <v>S</v>
      </c>
    </row>
    <row r="643" spans="1:15" x14ac:dyDescent="0.25">
      <c r="A643">
        <v>5</v>
      </c>
      <c r="B643" s="1">
        <v>56366</v>
      </c>
      <c r="C643" t="s">
        <v>241</v>
      </c>
      <c r="D643" t="s">
        <v>4805</v>
      </c>
      <c r="E643">
        <v>65</v>
      </c>
      <c r="F643">
        <v>4731</v>
      </c>
      <c r="G643">
        <f t="shared" ref="G643:G706" si="51">IF($E643 &lt;= 100,F643,0)</f>
        <v>4731</v>
      </c>
      <c r="H643" t="str">
        <f>_xlfn.XLOOKUP(C643,obszary!A:A,obszary!B:B)</f>
        <v>Syrtis Major</v>
      </c>
      <c r="I643" t="str">
        <f>_xlfn.XLOOKUP($A643,laziki!B:B,laziki!C:C)</f>
        <v>Mariner 10</v>
      </c>
      <c r="J643" t="str">
        <f>_xlfn.XLOOKUP(I643,laziki!C:C,laziki!E:E)</f>
        <v>4.88N, 63.43E</v>
      </c>
      <c r="K643">
        <f>_xlfn.XLOOKUP($A643,laziki!B:B,laziki!D:D)</f>
        <v>2051</v>
      </c>
      <c r="L643">
        <f t="shared" ref="L643:L706" si="52">YEAR(B643)</f>
        <v>2054</v>
      </c>
      <c r="M643" s="4">
        <f t="shared" ref="M643:M706" si="53">L643-K643</f>
        <v>3</v>
      </c>
      <c r="N643" s="4" t="str">
        <f t="shared" ref="N643:N706" si="54">IF(NOT(ISERROR(SEARCH("S",D643))),"S","N")</f>
        <v>N</v>
      </c>
      <c r="O643" t="str">
        <f t="shared" si="50"/>
        <v>N</v>
      </c>
    </row>
    <row r="644" spans="1:15" x14ac:dyDescent="0.25">
      <c r="A644">
        <v>56</v>
      </c>
      <c r="B644" s="1">
        <v>62604</v>
      </c>
      <c r="C644" t="s">
        <v>215</v>
      </c>
      <c r="D644" t="s">
        <v>4804</v>
      </c>
      <c r="E644">
        <v>196</v>
      </c>
      <c r="F644">
        <v>5812</v>
      </c>
      <c r="G644">
        <f t="shared" si="51"/>
        <v>0</v>
      </c>
      <c r="H644" t="str">
        <f>_xlfn.XLOOKUP(C644,obszary!A:A,obszary!B:B)</f>
        <v>Argyre</v>
      </c>
      <c r="I644" t="str">
        <f>_xlfn.XLOOKUP($A644,laziki!B:B,laziki!C:C)</f>
        <v>Opportunity 10</v>
      </c>
      <c r="J644" t="str">
        <f>_xlfn.XLOOKUP(I644,laziki!C:C,laziki!E:E)</f>
        <v>35.35S, 72.67W</v>
      </c>
      <c r="K644">
        <f>_xlfn.XLOOKUP($A644,laziki!B:B,laziki!D:D)</f>
        <v>2067</v>
      </c>
      <c r="L644">
        <f t="shared" si="52"/>
        <v>2071</v>
      </c>
      <c r="M644" s="4">
        <f t="shared" si="53"/>
        <v>4</v>
      </c>
      <c r="N644" s="4" t="str">
        <f t="shared" si="54"/>
        <v>S</v>
      </c>
      <c r="O644" t="str">
        <f t="shared" si="50"/>
        <v>S</v>
      </c>
    </row>
    <row r="645" spans="1:15" x14ac:dyDescent="0.25">
      <c r="A645">
        <v>52</v>
      </c>
      <c r="B645" s="1">
        <v>61514</v>
      </c>
      <c r="C645" t="s">
        <v>251</v>
      </c>
      <c r="D645" t="s">
        <v>4803</v>
      </c>
      <c r="E645">
        <v>63</v>
      </c>
      <c r="F645">
        <v>5255</v>
      </c>
      <c r="G645">
        <f t="shared" si="51"/>
        <v>5255</v>
      </c>
      <c r="H645" t="str">
        <f>_xlfn.XLOOKUP(C645,obszary!A:A,obszary!B:B)</f>
        <v>Amazonis</v>
      </c>
      <c r="I645" t="str">
        <f>_xlfn.XLOOKUP($A645,laziki!B:B,laziki!C:C)</f>
        <v>Opportunity 4</v>
      </c>
      <c r="J645" t="str">
        <f>_xlfn.XLOOKUP(I645,laziki!C:C,laziki!E:E)</f>
        <v>9.63N, 121.52W</v>
      </c>
      <c r="K645">
        <f>_xlfn.XLOOKUP($A645,laziki!B:B,laziki!D:D)</f>
        <v>2065</v>
      </c>
      <c r="L645">
        <f t="shared" si="52"/>
        <v>2068</v>
      </c>
      <c r="M645" s="4">
        <f t="shared" si="53"/>
        <v>3</v>
      </c>
      <c r="N645" s="4" t="str">
        <f t="shared" si="54"/>
        <v>N</v>
      </c>
      <c r="O645" t="str">
        <f t="shared" si="50"/>
        <v>N</v>
      </c>
    </row>
    <row r="646" spans="1:15" x14ac:dyDescent="0.25">
      <c r="A646">
        <v>13</v>
      </c>
      <c r="B646" s="1">
        <v>56888</v>
      </c>
      <c r="C646" t="s">
        <v>255</v>
      </c>
      <c r="D646" t="s">
        <v>4802</v>
      </c>
      <c r="E646">
        <v>113</v>
      </c>
      <c r="F646">
        <v>23366</v>
      </c>
      <c r="G646">
        <f t="shared" si="51"/>
        <v>0</v>
      </c>
      <c r="H646" t="str">
        <f>_xlfn.XLOOKUP(C646,obszary!A:A,obszary!B:B)</f>
        <v>Casius</v>
      </c>
      <c r="I646" t="str">
        <f>_xlfn.XLOOKUP($A646,laziki!B:B,laziki!C:C)</f>
        <v>Viking 2</v>
      </c>
      <c r="J646" t="str">
        <f>_xlfn.XLOOKUP(I646,laziki!C:C,laziki!E:E)</f>
        <v>60.72N, 122.46E</v>
      </c>
      <c r="K646">
        <f>_xlfn.XLOOKUP($A646,laziki!B:B,laziki!D:D)</f>
        <v>2052</v>
      </c>
      <c r="L646">
        <f t="shared" si="52"/>
        <v>2055</v>
      </c>
      <c r="M646" s="4">
        <f t="shared" si="53"/>
        <v>3</v>
      </c>
      <c r="N646" s="4" t="str">
        <f t="shared" si="54"/>
        <v>N</v>
      </c>
      <c r="O646" t="str">
        <f t="shared" ref="O646:O709" si="55">IF(NOT(ISERROR(SEARCH("S",J646))),"S","N")</f>
        <v>N</v>
      </c>
    </row>
    <row r="647" spans="1:15" x14ac:dyDescent="0.25">
      <c r="A647">
        <v>99</v>
      </c>
      <c r="B647" s="1">
        <v>64321</v>
      </c>
      <c r="C647" t="s">
        <v>245</v>
      </c>
      <c r="D647" t="s">
        <v>4801</v>
      </c>
      <c r="E647">
        <v>482</v>
      </c>
      <c r="F647">
        <v>3022</v>
      </c>
      <c r="G647">
        <f t="shared" si="51"/>
        <v>0</v>
      </c>
      <c r="H647" t="str">
        <f>_xlfn.XLOOKUP(C647,obszary!A:A,obszary!B:B)</f>
        <v>Oxia Palus</v>
      </c>
      <c r="I647" t="str">
        <f>_xlfn.XLOOKUP($A647,laziki!B:B,laziki!C:C)</f>
        <v>Perseverance 6</v>
      </c>
      <c r="J647" t="str">
        <f>_xlfn.XLOOKUP(I647,laziki!C:C,laziki!E:E)</f>
        <v>34.38N, 12.41E</v>
      </c>
      <c r="K647">
        <f>_xlfn.XLOOKUP($A647,laziki!B:B,laziki!D:D)</f>
        <v>2070</v>
      </c>
      <c r="L647">
        <f t="shared" si="52"/>
        <v>2076</v>
      </c>
      <c r="M647" s="4">
        <f t="shared" si="53"/>
        <v>6</v>
      </c>
      <c r="N647" s="4" t="str">
        <f t="shared" si="54"/>
        <v>N</v>
      </c>
      <c r="O647" t="str">
        <f t="shared" si="55"/>
        <v>N</v>
      </c>
    </row>
    <row r="648" spans="1:15" x14ac:dyDescent="0.25">
      <c r="A648">
        <v>31</v>
      </c>
      <c r="B648" s="1">
        <v>60196</v>
      </c>
      <c r="C648" t="s">
        <v>265</v>
      </c>
      <c r="D648" t="s">
        <v>4800</v>
      </c>
      <c r="E648">
        <v>124</v>
      </c>
      <c r="F648">
        <v>2188</v>
      </c>
      <c r="G648">
        <f t="shared" si="51"/>
        <v>0</v>
      </c>
      <c r="H648" t="str">
        <f>_xlfn.XLOOKUP(C648,obszary!A:A,obszary!B:B)</f>
        <v>Mare Boreum</v>
      </c>
      <c r="I648" t="str">
        <f>_xlfn.XLOOKUP($A648,laziki!B:B,laziki!C:C)</f>
        <v>Deimos 10</v>
      </c>
      <c r="J648" t="str">
        <f>_xlfn.XLOOKUP(I648,laziki!C:C,laziki!E:E)</f>
        <v>66.67N, 93.37W</v>
      </c>
      <c r="K648">
        <f>_xlfn.XLOOKUP($A648,laziki!B:B,laziki!D:D)</f>
        <v>2059</v>
      </c>
      <c r="L648">
        <f t="shared" si="52"/>
        <v>2064</v>
      </c>
      <c r="M648" s="4">
        <f t="shared" si="53"/>
        <v>5</v>
      </c>
      <c r="N648" s="4" t="str">
        <f t="shared" si="54"/>
        <v>N</v>
      </c>
      <c r="O648" t="str">
        <f t="shared" si="55"/>
        <v>N</v>
      </c>
    </row>
    <row r="649" spans="1:15" x14ac:dyDescent="0.25">
      <c r="A649">
        <v>73</v>
      </c>
      <c r="B649" s="1">
        <v>63270</v>
      </c>
      <c r="C649" t="s">
        <v>207</v>
      </c>
      <c r="D649" t="s">
        <v>4799</v>
      </c>
      <c r="E649">
        <v>447</v>
      </c>
      <c r="F649">
        <v>27536</v>
      </c>
      <c r="G649">
        <f t="shared" si="51"/>
        <v>0</v>
      </c>
      <c r="H649" t="str">
        <f>_xlfn.XLOOKUP(C649,obszary!A:A,obszary!B:B)</f>
        <v>Mare Australe</v>
      </c>
      <c r="I649" t="str">
        <f>_xlfn.XLOOKUP($A649,laziki!B:B,laziki!C:C)</f>
        <v>Rosetta 20</v>
      </c>
      <c r="J649" t="str">
        <f>_xlfn.XLOOKUP(I649,laziki!C:C,laziki!E:E)</f>
        <v>69.31S, 68.72W</v>
      </c>
      <c r="K649">
        <f>_xlfn.XLOOKUP($A649,laziki!B:B,laziki!D:D)</f>
        <v>2071</v>
      </c>
      <c r="L649">
        <f t="shared" si="52"/>
        <v>2073</v>
      </c>
      <c r="M649" s="4">
        <f t="shared" si="53"/>
        <v>2</v>
      </c>
      <c r="N649" s="4" t="str">
        <f t="shared" si="54"/>
        <v>S</v>
      </c>
      <c r="O649" t="str">
        <f t="shared" si="55"/>
        <v>S</v>
      </c>
    </row>
    <row r="650" spans="1:15" x14ac:dyDescent="0.25">
      <c r="A650">
        <v>66</v>
      </c>
      <c r="B650" s="1">
        <v>61839</v>
      </c>
      <c r="C650" t="s">
        <v>221</v>
      </c>
      <c r="D650" t="s">
        <v>4798</v>
      </c>
      <c r="E650">
        <v>241</v>
      </c>
      <c r="F650">
        <v>7279</v>
      </c>
      <c r="G650">
        <f t="shared" si="51"/>
        <v>0</v>
      </c>
      <c r="H650" t="str">
        <f>_xlfn.XLOOKUP(C650,obszary!A:A,obszary!B:B)</f>
        <v>Aeolis</v>
      </c>
      <c r="I650" t="str">
        <f>_xlfn.XLOOKUP($A650,laziki!B:B,laziki!C:C)</f>
        <v>Rosetta 9</v>
      </c>
      <c r="J650" t="str">
        <f>_xlfn.XLOOKUP(I650,laziki!C:C,laziki!E:E)</f>
        <v>17.54N, 149.60E</v>
      </c>
      <c r="K650">
        <f>_xlfn.XLOOKUP($A650,laziki!B:B,laziki!D:D)</f>
        <v>2067</v>
      </c>
      <c r="L650">
        <f t="shared" si="52"/>
        <v>2069</v>
      </c>
      <c r="M650" s="4">
        <f t="shared" si="53"/>
        <v>2</v>
      </c>
      <c r="N650" s="4" t="str">
        <f t="shared" si="54"/>
        <v>S</v>
      </c>
      <c r="O650" t="str">
        <f t="shared" si="55"/>
        <v>N</v>
      </c>
    </row>
    <row r="651" spans="1:15" x14ac:dyDescent="0.25">
      <c r="A651">
        <v>41</v>
      </c>
      <c r="B651" s="1">
        <v>60944</v>
      </c>
      <c r="C651" t="s">
        <v>257</v>
      </c>
      <c r="D651" t="s">
        <v>4797</v>
      </c>
      <c r="E651">
        <v>20</v>
      </c>
      <c r="F651">
        <v>18486</v>
      </c>
      <c r="G651">
        <f t="shared" si="51"/>
        <v>18486</v>
      </c>
      <c r="H651" t="str">
        <f>_xlfn.XLOOKUP(C651,obszary!A:A,obszary!B:B)</f>
        <v>Ismenius Lacus</v>
      </c>
      <c r="I651" t="str">
        <f>_xlfn.XLOOKUP($A651,laziki!B:B,laziki!C:C)</f>
        <v>Spirit 5</v>
      </c>
      <c r="J651" t="str">
        <f>_xlfn.XLOOKUP(I651,laziki!C:C,laziki!E:E)</f>
        <v>66.19N, 33.82E</v>
      </c>
      <c r="K651">
        <f>_xlfn.XLOOKUP($A651,laziki!B:B,laziki!D:D)</f>
        <v>2063</v>
      </c>
      <c r="L651">
        <f t="shared" si="52"/>
        <v>2066</v>
      </c>
      <c r="M651" s="4">
        <f t="shared" si="53"/>
        <v>3</v>
      </c>
      <c r="N651" s="4" t="str">
        <f t="shared" si="54"/>
        <v>N</v>
      </c>
      <c r="O651" t="str">
        <f t="shared" si="55"/>
        <v>N</v>
      </c>
    </row>
    <row r="652" spans="1:15" x14ac:dyDescent="0.25">
      <c r="A652">
        <v>55</v>
      </c>
      <c r="B652" s="1">
        <v>63203</v>
      </c>
      <c r="C652" t="s">
        <v>253</v>
      </c>
      <c r="D652" t="s">
        <v>4796</v>
      </c>
      <c r="E652">
        <v>43</v>
      </c>
      <c r="F652">
        <v>1526</v>
      </c>
      <c r="G652">
        <f t="shared" si="51"/>
        <v>1526</v>
      </c>
      <c r="H652" t="str">
        <f>_xlfn.XLOOKUP(C652,obszary!A:A,obszary!B:B)</f>
        <v>Cebrenia</v>
      </c>
      <c r="I652" t="str">
        <f>_xlfn.XLOOKUP($A652,laziki!B:B,laziki!C:C)</f>
        <v>Opportunity 7</v>
      </c>
      <c r="J652" t="str">
        <f>_xlfn.XLOOKUP(I652,laziki!C:C,laziki!E:E)</f>
        <v>37.14N, 148.66E</v>
      </c>
      <c r="K652">
        <f>_xlfn.XLOOKUP($A652,laziki!B:B,laziki!D:D)</f>
        <v>2066</v>
      </c>
      <c r="L652">
        <f t="shared" si="52"/>
        <v>2073</v>
      </c>
      <c r="M652" s="4">
        <f t="shared" si="53"/>
        <v>7</v>
      </c>
      <c r="N652" s="4" t="str">
        <f t="shared" si="54"/>
        <v>N</v>
      </c>
      <c r="O652" t="str">
        <f t="shared" si="55"/>
        <v>N</v>
      </c>
    </row>
    <row r="653" spans="1:15" x14ac:dyDescent="0.25">
      <c r="A653">
        <v>47</v>
      </c>
      <c r="B653" s="1">
        <v>63675</v>
      </c>
      <c r="C653" t="s">
        <v>257</v>
      </c>
      <c r="D653" t="s">
        <v>4795</v>
      </c>
      <c r="E653">
        <v>124</v>
      </c>
      <c r="F653">
        <v>13527</v>
      </c>
      <c r="G653">
        <f t="shared" si="51"/>
        <v>0</v>
      </c>
      <c r="H653" t="str">
        <f>_xlfn.XLOOKUP(C653,obszary!A:A,obszary!B:B)</f>
        <v>Ismenius Lacus</v>
      </c>
      <c r="I653" t="str">
        <f>_xlfn.XLOOKUP($A653,laziki!B:B,laziki!C:C)</f>
        <v>Spirit 14</v>
      </c>
      <c r="J653" t="str">
        <f>_xlfn.XLOOKUP(I653,laziki!C:C,laziki!E:E)</f>
        <v>27.30N, 17.48W</v>
      </c>
      <c r="K653">
        <f>_xlfn.XLOOKUP($A653,laziki!B:B,laziki!D:D)</f>
        <v>2065</v>
      </c>
      <c r="L653">
        <f t="shared" si="52"/>
        <v>2074</v>
      </c>
      <c r="M653" s="4">
        <f t="shared" si="53"/>
        <v>9</v>
      </c>
      <c r="N653" s="4" t="str">
        <f t="shared" si="54"/>
        <v>N</v>
      </c>
      <c r="O653" t="str">
        <f t="shared" si="55"/>
        <v>N</v>
      </c>
    </row>
    <row r="654" spans="1:15" x14ac:dyDescent="0.25">
      <c r="A654">
        <v>53</v>
      </c>
      <c r="B654" s="1">
        <v>60817</v>
      </c>
      <c r="C654" t="s">
        <v>219</v>
      </c>
      <c r="D654" t="s">
        <v>4794</v>
      </c>
      <c r="E654">
        <v>19</v>
      </c>
      <c r="F654">
        <v>33322</v>
      </c>
      <c r="G654">
        <f t="shared" si="51"/>
        <v>33322</v>
      </c>
      <c r="H654" t="str">
        <f>_xlfn.XLOOKUP(C654,obszary!A:A,obszary!B:B)</f>
        <v>Phaethontis</v>
      </c>
      <c r="I654" t="str">
        <f>_xlfn.XLOOKUP($A654,laziki!B:B,laziki!C:C)</f>
        <v>Opportunity 5</v>
      </c>
      <c r="J654" t="str">
        <f>_xlfn.XLOOKUP(I654,laziki!C:C,laziki!E:E)</f>
        <v>70.62S, 159.12W</v>
      </c>
      <c r="K654">
        <f>_xlfn.XLOOKUP($A654,laziki!B:B,laziki!D:D)</f>
        <v>2065</v>
      </c>
      <c r="L654">
        <f t="shared" si="52"/>
        <v>2066</v>
      </c>
      <c r="M654" s="4">
        <f t="shared" si="53"/>
        <v>1</v>
      </c>
      <c r="N654" s="4" t="str">
        <f t="shared" si="54"/>
        <v>S</v>
      </c>
      <c r="O654" t="str">
        <f t="shared" si="55"/>
        <v>S</v>
      </c>
    </row>
    <row r="655" spans="1:15" x14ac:dyDescent="0.25">
      <c r="A655">
        <v>42</v>
      </c>
      <c r="B655" s="1">
        <v>62632</v>
      </c>
      <c r="C655" t="s">
        <v>237</v>
      </c>
      <c r="D655" t="s">
        <v>4793</v>
      </c>
      <c r="E655">
        <v>63</v>
      </c>
      <c r="F655">
        <v>1267</v>
      </c>
      <c r="G655">
        <f t="shared" si="51"/>
        <v>1267</v>
      </c>
      <c r="H655" t="str">
        <f>_xlfn.XLOOKUP(C655,obszary!A:A,obszary!B:B)</f>
        <v>Elysium</v>
      </c>
      <c r="I655" t="str">
        <f>_xlfn.XLOOKUP($A655,laziki!B:B,laziki!C:C)</f>
        <v>Spirit 6</v>
      </c>
      <c r="J655" t="str">
        <f>_xlfn.XLOOKUP(I655,laziki!C:C,laziki!E:E)</f>
        <v>27.80N, 160.30E</v>
      </c>
      <c r="K655">
        <f>_xlfn.XLOOKUP($A655,laziki!B:B,laziki!D:D)</f>
        <v>2063</v>
      </c>
      <c r="L655">
        <f t="shared" si="52"/>
        <v>2071</v>
      </c>
      <c r="M655" s="4">
        <f t="shared" si="53"/>
        <v>8</v>
      </c>
      <c r="N655" s="4" t="str">
        <f t="shared" si="54"/>
        <v>N</v>
      </c>
      <c r="O655" t="str">
        <f t="shared" si="55"/>
        <v>N</v>
      </c>
    </row>
    <row r="656" spans="1:15" x14ac:dyDescent="0.25">
      <c r="A656">
        <v>9</v>
      </c>
      <c r="B656" s="1">
        <v>56757</v>
      </c>
      <c r="C656" t="s">
        <v>229</v>
      </c>
      <c r="D656" t="s">
        <v>4792</v>
      </c>
      <c r="E656">
        <v>175</v>
      </c>
      <c r="F656">
        <v>5622</v>
      </c>
      <c r="G656">
        <f t="shared" si="51"/>
        <v>0</v>
      </c>
      <c r="H656" t="str">
        <f>_xlfn.XLOOKUP(C656,obszary!A:A,obszary!B:B)</f>
        <v>Margaritifer Sinus</v>
      </c>
      <c r="I656" t="str">
        <f>_xlfn.XLOOKUP($A656,laziki!B:B,laziki!C:C)</f>
        <v>Mariner 14</v>
      </c>
      <c r="J656" t="str">
        <f>_xlfn.XLOOKUP(I656,laziki!C:C,laziki!E:E)</f>
        <v>17.63S, 13.01W</v>
      </c>
      <c r="K656">
        <f>_xlfn.XLOOKUP($A656,laziki!B:B,laziki!D:D)</f>
        <v>2054</v>
      </c>
      <c r="L656">
        <f t="shared" si="52"/>
        <v>2055</v>
      </c>
      <c r="M656" s="4">
        <f t="shared" si="53"/>
        <v>1</v>
      </c>
      <c r="N656" s="4" t="str">
        <f t="shared" si="54"/>
        <v>S</v>
      </c>
      <c r="O656" t="str">
        <f t="shared" si="55"/>
        <v>S</v>
      </c>
    </row>
    <row r="657" spans="1:15" x14ac:dyDescent="0.25">
      <c r="A657">
        <v>47</v>
      </c>
      <c r="B657" s="1">
        <v>61148</v>
      </c>
      <c r="C657" t="s">
        <v>257</v>
      </c>
      <c r="D657" t="s">
        <v>4791</v>
      </c>
      <c r="E657">
        <v>96</v>
      </c>
      <c r="F657">
        <v>7279</v>
      </c>
      <c r="G657">
        <f t="shared" si="51"/>
        <v>7279</v>
      </c>
      <c r="H657" t="str">
        <f>_xlfn.XLOOKUP(C657,obszary!A:A,obszary!B:B)</f>
        <v>Ismenius Lacus</v>
      </c>
      <c r="I657" t="str">
        <f>_xlfn.XLOOKUP($A657,laziki!B:B,laziki!C:C)</f>
        <v>Spirit 14</v>
      </c>
      <c r="J657" t="str">
        <f>_xlfn.XLOOKUP(I657,laziki!C:C,laziki!E:E)</f>
        <v>27.30N, 17.48W</v>
      </c>
      <c r="K657">
        <f>_xlfn.XLOOKUP($A657,laziki!B:B,laziki!D:D)</f>
        <v>2065</v>
      </c>
      <c r="L657">
        <f t="shared" si="52"/>
        <v>2067</v>
      </c>
      <c r="M657" s="4">
        <f t="shared" si="53"/>
        <v>2</v>
      </c>
      <c r="N657" s="4" t="str">
        <f t="shared" si="54"/>
        <v>N</v>
      </c>
      <c r="O657" t="str">
        <f t="shared" si="55"/>
        <v>N</v>
      </c>
    </row>
    <row r="658" spans="1:15" x14ac:dyDescent="0.25">
      <c r="A658">
        <v>60</v>
      </c>
      <c r="B658" s="1">
        <v>62006</v>
      </c>
      <c r="C658" t="s">
        <v>215</v>
      </c>
      <c r="D658" t="s">
        <v>4790</v>
      </c>
      <c r="E658">
        <v>120</v>
      </c>
      <c r="F658">
        <v>1920</v>
      </c>
      <c r="G658">
        <f t="shared" si="51"/>
        <v>0</v>
      </c>
      <c r="H658" t="str">
        <f>_xlfn.XLOOKUP(C658,obszary!A:A,obszary!B:B)</f>
        <v>Argyre</v>
      </c>
      <c r="I658" t="str">
        <f>_xlfn.XLOOKUP($A658,laziki!B:B,laziki!C:C)</f>
        <v>Opportunity 18</v>
      </c>
      <c r="J658" t="str">
        <f>_xlfn.XLOOKUP(I658,laziki!C:C,laziki!E:E)</f>
        <v>47.77S, 28.62W</v>
      </c>
      <c r="K658">
        <f>_xlfn.XLOOKUP($A658,laziki!B:B,laziki!D:D)</f>
        <v>2069</v>
      </c>
      <c r="L658">
        <f t="shared" si="52"/>
        <v>2069</v>
      </c>
      <c r="M658" s="4">
        <f t="shared" si="53"/>
        <v>0</v>
      </c>
      <c r="N658" s="4" t="str">
        <f t="shared" si="54"/>
        <v>S</v>
      </c>
      <c r="O658" t="str">
        <f t="shared" si="55"/>
        <v>S</v>
      </c>
    </row>
    <row r="659" spans="1:15" x14ac:dyDescent="0.25">
      <c r="A659">
        <v>95</v>
      </c>
      <c r="B659" s="1">
        <v>61699</v>
      </c>
      <c r="C659" t="s">
        <v>231</v>
      </c>
      <c r="D659" t="s">
        <v>4789</v>
      </c>
      <c r="E659">
        <v>365</v>
      </c>
      <c r="F659">
        <v>7752</v>
      </c>
      <c r="G659">
        <f t="shared" si="51"/>
        <v>0</v>
      </c>
      <c r="H659" t="str">
        <f>_xlfn.XLOOKUP(C659,obszary!A:A,obszary!B:B)</f>
        <v>Coprates</v>
      </c>
      <c r="I659" t="str">
        <f>_xlfn.XLOOKUP($A659,laziki!B:B,laziki!C:C)</f>
        <v>Dawn 6</v>
      </c>
      <c r="J659" t="str">
        <f>_xlfn.XLOOKUP(I659,laziki!C:C,laziki!E:E)</f>
        <v>8.80N, 79.73W</v>
      </c>
      <c r="K659">
        <f>_xlfn.XLOOKUP($A659,laziki!B:B,laziki!D:D)</f>
        <v>2067</v>
      </c>
      <c r="L659">
        <f t="shared" si="52"/>
        <v>2068</v>
      </c>
      <c r="M659" s="4">
        <f t="shared" si="53"/>
        <v>1</v>
      </c>
      <c r="N659" s="4" t="str">
        <f t="shared" si="54"/>
        <v>S</v>
      </c>
      <c r="O659" t="str">
        <f t="shared" si="55"/>
        <v>N</v>
      </c>
    </row>
    <row r="660" spans="1:15" x14ac:dyDescent="0.25">
      <c r="A660">
        <v>79</v>
      </c>
      <c r="B660" s="1">
        <v>64487</v>
      </c>
      <c r="C660" t="s">
        <v>253</v>
      </c>
      <c r="D660" t="s">
        <v>4788</v>
      </c>
      <c r="E660">
        <v>791</v>
      </c>
      <c r="F660">
        <v>2739</v>
      </c>
      <c r="G660">
        <f t="shared" si="51"/>
        <v>0</v>
      </c>
      <c r="H660" t="str">
        <f>_xlfn.XLOOKUP(C660,obszary!A:A,obszary!B:B)</f>
        <v>Cebrenia</v>
      </c>
      <c r="I660" t="str">
        <f>_xlfn.XLOOKUP($A660,laziki!B:B,laziki!C:C)</f>
        <v>Rosetta 29</v>
      </c>
      <c r="J660" t="str">
        <f>_xlfn.XLOOKUP(I660,laziki!C:C,laziki!E:E)</f>
        <v>18.24N, 120.68E</v>
      </c>
      <c r="K660">
        <f>_xlfn.XLOOKUP($A660,laziki!B:B,laziki!D:D)</f>
        <v>2073</v>
      </c>
      <c r="L660">
        <f t="shared" si="52"/>
        <v>2076</v>
      </c>
      <c r="M660" s="4">
        <f t="shared" si="53"/>
        <v>3</v>
      </c>
      <c r="N660" s="4" t="str">
        <f t="shared" si="54"/>
        <v>N</v>
      </c>
      <c r="O660" t="str">
        <f t="shared" si="55"/>
        <v>N</v>
      </c>
    </row>
    <row r="661" spans="1:15" x14ac:dyDescent="0.25">
      <c r="A661">
        <v>17</v>
      </c>
      <c r="B661" s="1">
        <v>59317</v>
      </c>
      <c r="C661" t="s">
        <v>239</v>
      </c>
      <c r="D661" t="s">
        <v>4787</v>
      </c>
      <c r="E661">
        <v>61</v>
      </c>
      <c r="F661">
        <v>5255</v>
      </c>
      <c r="G661">
        <f t="shared" si="51"/>
        <v>5255</v>
      </c>
      <c r="H661" t="str">
        <f>_xlfn.XLOOKUP(C661,obszary!A:A,obszary!B:B)</f>
        <v>Amenthes</v>
      </c>
      <c r="I661" t="str">
        <f>_xlfn.XLOOKUP($A661,laziki!B:B,laziki!C:C)</f>
        <v>Viking 8</v>
      </c>
      <c r="J661" t="str">
        <f>_xlfn.XLOOKUP(I661,laziki!C:C,laziki!E:E)</f>
        <v>21.27N, 90.13E</v>
      </c>
      <c r="K661">
        <f>_xlfn.XLOOKUP($A661,laziki!B:B,laziki!D:D)</f>
        <v>2054</v>
      </c>
      <c r="L661">
        <f t="shared" si="52"/>
        <v>2062</v>
      </c>
      <c r="M661" s="4">
        <f t="shared" si="53"/>
        <v>8</v>
      </c>
      <c r="N661" s="4" t="str">
        <f t="shared" si="54"/>
        <v>N</v>
      </c>
      <c r="O661" t="str">
        <f t="shared" si="55"/>
        <v>N</v>
      </c>
    </row>
    <row r="662" spans="1:15" x14ac:dyDescent="0.25">
      <c r="A662">
        <v>17</v>
      </c>
      <c r="B662" s="1">
        <v>57216</v>
      </c>
      <c r="C662" t="s">
        <v>239</v>
      </c>
      <c r="D662" t="s">
        <v>4786</v>
      </c>
      <c r="E662">
        <v>34</v>
      </c>
      <c r="F662">
        <v>7752</v>
      </c>
      <c r="G662">
        <f t="shared" si="51"/>
        <v>7752</v>
      </c>
      <c r="H662" t="str">
        <f>_xlfn.XLOOKUP(C662,obszary!A:A,obszary!B:B)</f>
        <v>Amenthes</v>
      </c>
      <c r="I662" t="str">
        <f>_xlfn.XLOOKUP($A662,laziki!B:B,laziki!C:C)</f>
        <v>Viking 8</v>
      </c>
      <c r="J662" t="str">
        <f>_xlfn.XLOOKUP(I662,laziki!C:C,laziki!E:E)</f>
        <v>21.27N, 90.13E</v>
      </c>
      <c r="K662">
        <f>_xlfn.XLOOKUP($A662,laziki!B:B,laziki!D:D)</f>
        <v>2054</v>
      </c>
      <c r="L662">
        <f t="shared" si="52"/>
        <v>2056</v>
      </c>
      <c r="M662" s="4">
        <f t="shared" si="53"/>
        <v>2</v>
      </c>
      <c r="N662" s="4" t="str">
        <f t="shared" si="54"/>
        <v>N</v>
      </c>
      <c r="O662" t="str">
        <f t="shared" si="55"/>
        <v>N</v>
      </c>
    </row>
    <row r="663" spans="1:15" x14ac:dyDescent="0.25">
      <c r="A663">
        <v>30</v>
      </c>
      <c r="B663" s="1">
        <v>58800</v>
      </c>
      <c r="C663" t="s">
        <v>247</v>
      </c>
      <c r="D663" t="s">
        <v>4785</v>
      </c>
      <c r="E663">
        <v>204</v>
      </c>
      <c r="F663">
        <v>8000</v>
      </c>
      <c r="G663">
        <f t="shared" si="51"/>
        <v>0</v>
      </c>
      <c r="H663" t="str">
        <f>_xlfn.XLOOKUP(C663,obszary!A:A,obszary!B:B)</f>
        <v>Lunae Palus</v>
      </c>
      <c r="I663" t="str">
        <f>_xlfn.XLOOKUP($A663,laziki!B:B,laziki!C:C)</f>
        <v>Deimos 8</v>
      </c>
      <c r="J663" t="str">
        <f>_xlfn.XLOOKUP(I663,laziki!C:C,laziki!E:E)</f>
        <v>21.43N, 76.62W</v>
      </c>
      <c r="K663">
        <f>_xlfn.XLOOKUP($A663,laziki!B:B,laziki!D:D)</f>
        <v>2058</v>
      </c>
      <c r="L663">
        <f t="shared" si="52"/>
        <v>2060</v>
      </c>
      <c r="M663" s="4">
        <f t="shared" si="53"/>
        <v>2</v>
      </c>
      <c r="N663" s="4" t="str">
        <f t="shared" si="54"/>
        <v>N</v>
      </c>
      <c r="O663" t="str">
        <f t="shared" si="55"/>
        <v>N</v>
      </c>
    </row>
    <row r="664" spans="1:15" x14ac:dyDescent="0.25">
      <c r="A664">
        <v>53</v>
      </c>
      <c r="B664" s="1">
        <v>60756</v>
      </c>
      <c r="C664" t="s">
        <v>207</v>
      </c>
      <c r="D664" t="s">
        <v>4784</v>
      </c>
      <c r="E664">
        <v>34</v>
      </c>
      <c r="F664">
        <v>72463</v>
      </c>
      <c r="G664">
        <f t="shared" si="51"/>
        <v>72463</v>
      </c>
      <c r="H664" t="str">
        <f>_xlfn.XLOOKUP(C664,obszary!A:A,obszary!B:B)</f>
        <v>Mare Australe</v>
      </c>
      <c r="I664" t="str">
        <f>_xlfn.XLOOKUP($A664,laziki!B:B,laziki!C:C)</f>
        <v>Opportunity 5</v>
      </c>
      <c r="J664" t="str">
        <f>_xlfn.XLOOKUP(I664,laziki!C:C,laziki!E:E)</f>
        <v>70.62S, 159.12W</v>
      </c>
      <c r="K664">
        <f>_xlfn.XLOOKUP($A664,laziki!B:B,laziki!D:D)</f>
        <v>2065</v>
      </c>
      <c r="L664">
        <f t="shared" si="52"/>
        <v>2066</v>
      </c>
      <c r="M664" s="4">
        <f t="shared" si="53"/>
        <v>1</v>
      </c>
      <c r="N664" s="4" t="str">
        <f t="shared" si="54"/>
        <v>S</v>
      </c>
      <c r="O664" t="str">
        <f t="shared" si="55"/>
        <v>S</v>
      </c>
    </row>
    <row r="665" spans="1:15" x14ac:dyDescent="0.25">
      <c r="A665">
        <v>94</v>
      </c>
      <c r="B665" s="1">
        <v>62188</v>
      </c>
      <c r="C665" t="s">
        <v>209</v>
      </c>
      <c r="D665" t="s">
        <v>4783</v>
      </c>
      <c r="E665">
        <v>231</v>
      </c>
      <c r="F665">
        <v>1138</v>
      </c>
      <c r="G665">
        <f t="shared" si="51"/>
        <v>0</v>
      </c>
      <c r="H665" t="str">
        <f>_xlfn.XLOOKUP(C665,obszary!A:A,obszary!B:B)</f>
        <v>Eridania</v>
      </c>
      <c r="I665" t="str">
        <f>_xlfn.XLOOKUP($A665,laziki!B:B,laziki!C:C)</f>
        <v>Dawn 4</v>
      </c>
      <c r="J665" t="str">
        <f>_xlfn.XLOOKUP(I665,laziki!C:C,laziki!E:E)</f>
        <v>46.81S, 143.88E</v>
      </c>
      <c r="K665">
        <f>_xlfn.XLOOKUP($A665,laziki!B:B,laziki!D:D)</f>
        <v>2066</v>
      </c>
      <c r="L665">
        <f t="shared" si="52"/>
        <v>2070</v>
      </c>
      <c r="M665" s="4">
        <f t="shared" si="53"/>
        <v>4</v>
      </c>
      <c r="N665" s="4" t="str">
        <f t="shared" si="54"/>
        <v>S</v>
      </c>
      <c r="O665" t="str">
        <f t="shared" si="55"/>
        <v>S</v>
      </c>
    </row>
    <row r="666" spans="1:15" x14ac:dyDescent="0.25">
      <c r="A666">
        <v>15</v>
      </c>
      <c r="B666" s="1">
        <v>56830</v>
      </c>
      <c r="C666" t="s">
        <v>219</v>
      </c>
      <c r="D666" t="s">
        <v>4782</v>
      </c>
      <c r="E666">
        <v>14</v>
      </c>
      <c r="F666">
        <v>3919</v>
      </c>
      <c r="G666">
        <f t="shared" si="51"/>
        <v>3919</v>
      </c>
      <c r="H666" t="str">
        <f>_xlfn.XLOOKUP(C666,obszary!A:A,obszary!B:B)</f>
        <v>Phaethontis</v>
      </c>
      <c r="I666" t="str">
        <f>_xlfn.XLOOKUP($A666,laziki!B:B,laziki!C:C)</f>
        <v>Viking 5</v>
      </c>
      <c r="J666" t="str">
        <f>_xlfn.XLOOKUP(I666,laziki!C:C,laziki!E:E)</f>
        <v>33.52S, 162.36W</v>
      </c>
      <c r="K666">
        <f>_xlfn.XLOOKUP($A666,laziki!B:B,laziki!D:D)</f>
        <v>2053</v>
      </c>
      <c r="L666">
        <f t="shared" si="52"/>
        <v>2055</v>
      </c>
      <c r="M666" s="4">
        <f t="shared" si="53"/>
        <v>2</v>
      </c>
      <c r="N666" s="4" t="str">
        <f t="shared" si="54"/>
        <v>S</v>
      </c>
      <c r="O666" t="str">
        <f t="shared" si="55"/>
        <v>S</v>
      </c>
    </row>
    <row r="667" spans="1:15" x14ac:dyDescent="0.25">
      <c r="A667">
        <v>11</v>
      </c>
      <c r="B667" s="1">
        <v>57183</v>
      </c>
      <c r="C667" t="s">
        <v>207</v>
      </c>
      <c r="D667" t="s">
        <v>4781</v>
      </c>
      <c r="E667">
        <v>96</v>
      </c>
      <c r="F667">
        <v>4731</v>
      </c>
      <c r="G667">
        <f t="shared" si="51"/>
        <v>4731</v>
      </c>
      <c r="H667" t="str">
        <f>_xlfn.XLOOKUP(C667,obszary!A:A,obszary!B:B)</f>
        <v>Mare Australe</v>
      </c>
      <c r="I667" t="str">
        <f>_xlfn.XLOOKUP($A667,laziki!B:B,laziki!C:C)</f>
        <v>Mariner 16</v>
      </c>
      <c r="J667" t="str">
        <f>_xlfn.XLOOKUP(I667,laziki!C:C,laziki!E:E)</f>
        <v>59.42S, 15.97W</v>
      </c>
      <c r="K667">
        <f>_xlfn.XLOOKUP($A667,laziki!B:B,laziki!D:D)</f>
        <v>2055</v>
      </c>
      <c r="L667">
        <f t="shared" si="52"/>
        <v>2056</v>
      </c>
      <c r="M667" s="4">
        <f t="shared" si="53"/>
        <v>1</v>
      </c>
      <c r="N667" s="4" t="str">
        <f t="shared" si="54"/>
        <v>S</v>
      </c>
      <c r="O667" t="str">
        <f t="shared" si="55"/>
        <v>S</v>
      </c>
    </row>
    <row r="668" spans="1:15" x14ac:dyDescent="0.25">
      <c r="A668">
        <v>100</v>
      </c>
      <c r="B668" s="1">
        <v>63166</v>
      </c>
      <c r="C668" t="s">
        <v>219</v>
      </c>
      <c r="D668" t="s">
        <v>4780</v>
      </c>
      <c r="E668">
        <v>1270</v>
      </c>
      <c r="F668">
        <v>24621</v>
      </c>
      <c r="G668">
        <f t="shared" si="51"/>
        <v>0</v>
      </c>
      <c r="H668" t="str">
        <f>_xlfn.XLOOKUP(C668,obszary!A:A,obszary!B:B)</f>
        <v>Phaethontis</v>
      </c>
      <c r="I668" t="str">
        <f>_xlfn.XLOOKUP($A668,laziki!B:B,laziki!C:C)</f>
        <v>Perseverance 7</v>
      </c>
      <c r="J668" t="str">
        <f>_xlfn.XLOOKUP(I668,laziki!C:C,laziki!E:E)</f>
        <v>61.39S, 157.42W</v>
      </c>
      <c r="K668">
        <f>_xlfn.XLOOKUP($A668,laziki!B:B,laziki!D:D)</f>
        <v>2070</v>
      </c>
      <c r="L668">
        <f t="shared" si="52"/>
        <v>2072</v>
      </c>
      <c r="M668" s="4">
        <f t="shared" si="53"/>
        <v>2</v>
      </c>
      <c r="N668" s="4" t="str">
        <f t="shared" si="54"/>
        <v>S</v>
      </c>
      <c r="O668" t="str">
        <f t="shared" si="55"/>
        <v>S</v>
      </c>
    </row>
    <row r="669" spans="1:15" x14ac:dyDescent="0.25">
      <c r="A669">
        <v>32</v>
      </c>
      <c r="B669" s="1">
        <v>60003</v>
      </c>
      <c r="C669" t="s">
        <v>233</v>
      </c>
      <c r="D669" t="s">
        <v>4779</v>
      </c>
      <c r="E669">
        <v>50</v>
      </c>
      <c r="F669">
        <v>8000</v>
      </c>
      <c r="G669">
        <f t="shared" si="51"/>
        <v>8000</v>
      </c>
      <c r="H669" t="str">
        <f>_xlfn.XLOOKUP(C669,obszary!A:A,obszary!B:B)</f>
        <v>Phoenicis Lacus</v>
      </c>
      <c r="I669" t="str">
        <f>_xlfn.XLOOKUP($A669,laziki!B:B,laziki!C:C)</f>
        <v>Deimos 11</v>
      </c>
      <c r="J669" t="str">
        <f>_xlfn.XLOOKUP(I669,laziki!C:C,laziki!E:E)</f>
        <v>39.82S, 96.42W</v>
      </c>
      <c r="K669">
        <f>_xlfn.XLOOKUP($A669,laziki!B:B,laziki!D:D)</f>
        <v>2059</v>
      </c>
      <c r="L669">
        <f t="shared" si="52"/>
        <v>2064</v>
      </c>
      <c r="M669" s="4">
        <f t="shared" si="53"/>
        <v>5</v>
      </c>
      <c r="N669" s="4" t="str">
        <f t="shared" si="54"/>
        <v>S</v>
      </c>
      <c r="O669" t="str">
        <f t="shared" si="55"/>
        <v>S</v>
      </c>
    </row>
    <row r="670" spans="1:15" x14ac:dyDescent="0.25">
      <c r="A670">
        <v>82</v>
      </c>
      <c r="B670" s="1">
        <v>62240</v>
      </c>
      <c r="C670" t="s">
        <v>209</v>
      </c>
      <c r="D670" t="s">
        <v>4778</v>
      </c>
      <c r="E670">
        <v>57</v>
      </c>
      <c r="F670">
        <v>1656</v>
      </c>
      <c r="G670">
        <f t="shared" si="51"/>
        <v>1656</v>
      </c>
      <c r="H670" t="str">
        <f>_xlfn.XLOOKUP(C670,obszary!A:A,obszary!B:B)</f>
        <v>Eridania</v>
      </c>
      <c r="I670" t="str">
        <f>_xlfn.XLOOKUP($A670,laziki!B:B,laziki!C:C)</f>
        <v>Phoenix 7</v>
      </c>
      <c r="J670" t="str">
        <f>_xlfn.XLOOKUP(I670,laziki!C:C,laziki!E:E)</f>
        <v>42.36S, 157.15E</v>
      </c>
      <c r="K670">
        <f>_xlfn.XLOOKUP($A670,laziki!B:B,laziki!D:D)</f>
        <v>2068</v>
      </c>
      <c r="L670">
        <f t="shared" si="52"/>
        <v>2070</v>
      </c>
      <c r="M670" s="4">
        <f t="shared" si="53"/>
        <v>2</v>
      </c>
      <c r="N670" s="4" t="str">
        <f t="shared" si="54"/>
        <v>S</v>
      </c>
      <c r="O670" t="str">
        <f t="shared" si="55"/>
        <v>S</v>
      </c>
    </row>
    <row r="671" spans="1:15" x14ac:dyDescent="0.25">
      <c r="A671">
        <v>69</v>
      </c>
      <c r="B671" s="1">
        <v>62903</v>
      </c>
      <c r="C671" t="s">
        <v>253</v>
      </c>
      <c r="D671" t="s">
        <v>4777</v>
      </c>
      <c r="E671">
        <v>82</v>
      </c>
      <c r="F671">
        <v>4731</v>
      </c>
      <c r="G671">
        <f t="shared" si="51"/>
        <v>4731</v>
      </c>
      <c r="H671" t="str">
        <f>_xlfn.XLOOKUP(C671,obszary!A:A,obszary!B:B)</f>
        <v>Cebrenia</v>
      </c>
      <c r="I671" t="str">
        <f>_xlfn.XLOOKUP($A671,laziki!B:B,laziki!C:C)</f>
        <v>Rosetta 13</v>
      </c>
      <c r="J671" t="str">
        <f>_xlfn.XLOOKUP(I671,laziki!C:C,laziki!E:E)</f>
        <v>69.41N, 168.67E</v>
      </c>
      <c r="K671">
        <f>_xlfn.XLOOKUP($A671,laziki!B:B,laziki!D:D)</f>
        <v>2069</v>
      </c>
      <c r="L671">
        <f t="shared" si="52"/>
        <v>2072</v>
      </c>
      <c r="M671" s="4">
        <f t="shared" si="53"/>
        <v>3</v>
      </c>
      <c r="N671" s="4" t="str">
        <f t="shared" si="54"/>
        <v>N</v>
      </c>
      <c r="O671" t="str">
        <f t="shared" si="55"/>
        <v>N</v>
      </c>
    </row>
    <row r="672" spans="1:15" x14ac:dyDescent="0.25">
      <c r="A672">
        <v>2</v>
      </c>
      <c r="B672" s="1">
        <v>55369</v>
      </c>
      <c r="C672" t="s">
        <v>223</v>
      </c>
      <c r="D672" t="s">
        <v>4776</v>
      </c>
      <c r="E672">
        <v>77</v>
      </c>
      <c r="F672">
        <v>7752</v>
      </c>
      <c r="G672">
        <f t="shared" si="51"/>
        <v>7752</v>
      </c>
      <c r="H672" t="str">
        <f>_xlfn.XLOOKUP(C672,obszary!A:A,obszary!B:B)</f>
        <v>Mare Tyrrhenum</v>
      </c>
      <c r="I672" t="str">
        <f>_xlfn.XLOOKUP($A672,laziki!B:B,laziki!C:C)</f>
        <v>Mariner 6</v>
      </c>
      <c r="J672" t="str">
        <f>_xlfn.XLOOKUP(I672,laziki!C:C,laziki!E:E)</f>
        <v>11.90N, 119.49E</v>
      </c>
      <c r="K672">
        <f>_xlfn.XLOOKUP($A672,laziki!B:B,laziki!D:D)</f>
        <v>2050</v>
      </c>
      <c r="L672">
        <f t="shared" si="52"/>
        <v>2051</v>
      </c>
      <c r="M672" s="4">
        <f t="shared" si="53"/>
        <v>1</v>
      </c>
      <c r="N672" s="4" t="str">
        <f t="shared" si="54"/>
        <v>S</v>
      </c>
      <c r="O672" t="str">
        <f t="shared" si="55"/>
        <v>N</v>
      </c>
    </row>
    <row r="673" spans="1:15" x14ac:dyDescent="0.25">
      <c r="A673">
        <v>53</v>
      </c>
      <c r="B673" s="1">
        <v>61209</v>
      </c>
      <c r="C673" t="s">
        <v>207</v>
      </c>
      <c r="D673" t="s">
        <v>4775</v>
      </c>
      <c r="E673">
        <v>905</v>
      </c>
      <c r="F673">
        <v>4731</v>
      </c>
      <c r="G673">
        <f t="shared" si="51"/>
        <v>0</v>
      </c>
      <c r="H673" t="str">
        <f>_xlfn.XLOOKUP(C673,obszary!A:A,obszary!B:B)</f>
        <v>Mare Australe</v>
      </c>
      <c r="I673" t="str">
        <f>_xlfn.XLOOKUP($A673,laziki!B:B,laziki!C:C)</f>
        <v>Opportunity 5</v>
      </c>
      <c r="J673" t="str">
        <f>_xlfn.XLOOKUP(I673,laziki!C:C,laziki!E:E)</f>
        <v>70.62S, 159.12W</v>
      </c>
      <c r="K673">
        <f>_xlfn.XLOOKUP($A673,laziki!B:B,laziki!D:D)</f>
        <v>2065</v>
      </c>
      <c r="L673">
        <f t="shared" si="52"/>
        <v>2067</v>
      </c>
      <c r="M673" s="4">
        <f t="shared" si="53"/>
        <v>2</v>
      </c>
      <c r="N673" s="4" t="str">
        <f t="shared" si="54"/>
        <v>S</v>
      </c>
      <c r="O673" t="str">
        <f t="shared" si="55"/>
        <v>S</v>
      </c>
    </row>
    <row r="674" spans="1:15" x14ac:dyDescent="0.25">
      <c r="A674">
        <v>45</v>
      </c>
      <c r="B674" s="1">
        <v>60941</v>
      </c>
      <c r="C674" t="s">
        <v>225</v>
      </c>
      <c r="D674" t="s">
        <v>4774</v>
      </c>
      <c r="E674">
        <v>157</v>
      </c>
      <c r="F674">
        <v>5436</v>
      </c>
      <c r="G674">
        <f t="shared" si="51"/>
        <v>0</v>
      </c>
      <c r="H674" t="str">
        <f>_xlfn.XLOOKUP(C674,obszary!A:A,obszary!B:B)</f>
        <v>Iapygia</v>
      </c>
      <c r="I674" t="str">
        <f>_xlfn.XLOOKUP($A674,laziki!B:B,laziki!C:C)</f>
        <v>Spirit 12</v>
      </c>
      <c r="J674" t="str">
        <f>_xlfn.XLOOKUP(I674,laziki!C:C,laziki!E:E)</f>
        <v>0.43S, 61.64E</v>
      </c>
      <c r="K674">
        <f>_xlfn.XLOOKUP($A674,laziki!B:B,laziki!D:D)</f>
        <v>2064</v>
      </c>
      <c r="L674">
        <f t="shared" si="52"/>
        <v>2066</v>
      </c>
      <c r="M674" s="4">
        <f t="shared" si="53"/>
        <v>2</v>
      </c>
      <c r="N674" s="4" t="str">
        <f t="shared" si="54"/>
        <v>S</v>
      </c>
      <c r="O674" t="str">
        <f t="shared" si="55"/>
        <v>S</v>
      </c>
    </row>
    <row r="675" spans="1:15" x14ac:dyDescent="0.25">
      <c r="A675">
        <v>72</v>
      </c>
      <c r="B675" s="1">
        <v>63077</v>
      </c>
      <c r="C675" t="s">
        <v>233</v>
      </c>
      <c r="D675" t="s">
        <v>4773</v>
      </c>
      <c r="E675">
        <v>196</v>
      </c>
      <c r="F675">
        <v>4398</v>
      </c>
      <c r="G675">
        <f t="shared" si="51"/>
        <v>0</v>
      </c>
      <c r="H675" t="str">
        <f>_xlfn.XLOOKUP(C675,obszary!A:A,obszary!B:B)</f>
        <v>Phoenicis Lacus</v>
      </c>
      <c r="I675" t="str">
        <f>_xlfn.XLOOKUP($A675,laziki!B:B,laziki!C:C)</f>
        <v>Rosetta 16</v>
      </c>
      <c r="J675" t="str">
        <f>_xlfn.XLOOKUP(I675,laziki!C:C,laziki!E:E)</f>
        <v>29.49S, 118.42W</v>
      </c>
      <c r="K675">
        <f>_xlfn.XLOOKUP($A675,laziki!B:B,laziki!D:D)</f>
        <v>2071</v>
      </c>
      <c r="L675">
        <f t="shared" si="52"/>
        <v>2072</v>
      </c>
      <c r="M675" s="4">
        <f t="shared" si="53"/>
        <v>1</v>
      </c>
      <c r="N675" s="4" t="str">
        <f t="shared" si="54"/>
        <v>S</v>
      </c>
      <c r="O675" t="str">
        <f t="shared" si="55"/>
        <v>S</v>
      </c>
    </row>
    <row r="676" spans="1:15" x14ac:dyDescent="0.25">
      <c r="A676">
        <v>17</v>
      </c>
      <c r="B676" s="1">
        <v>56934</v>
      </c>
      <c r="C676" t="s">
        <v>255</v>
      </c>
      <c r="D676" t="s">
        <v>4772</v>
      </c>
      <c r="E676">
        <v>45</v>
      </c>
      <c r="F676">
        <v>1920</v>
      </c>
      <c r="G676">
        <f t="shared" si="51"/>
        <v>1920</v>
      </c>
      <c r="H676" t="str">
        <f>_xlfn.XLOOKUP(C676,obszary!A:A,obszary!B:B)</f>
        <v>Casius</v>
      </c>
      <c r="I676" t="str">
        <f>_xlfn.XLOOKUP($A676,laziki!B:B,laziki!C:C)</f>
        <v>Viking 8</v>
      </c>
      <c r="J676" t="str">
        <f>_xlfn.XLOOKUP(I676,laziki!C:C,laziki!E:E)</f>
        <v>21.27N, 90.13E</v>
      </c>
      <c r="K676">
        <f>_xlfn.XLOOKUP($A676,laziki!B:B,laziki!D:D)</f>
        <v>2054</v>
      </c>
      <c r="L676">
        <f t="shared" si="52"/>
        <v>2055</v>
      </c>
      <c r="M676" s="4">
        <f t="shared" si="53"/>
        <v>1</v>
      </c>
      <c r="N676" s="4" t="str">
        <f t="shared" si="54"/>
        <v>N</v>
      </c>
      <c r="O676" t="str">
        <f t="shared" si="55"/>
        <v>N</v>
      </c>
    </row>
    <row r="677" spans="1:15" x14ac:dyDescent="0.25">
      <c r="A677">
        <v>31</v>
      </c>
      <c r="B677" s="1">
        <v>58688</v>
      </c>
      <c r="C677" t="s">
        <v>261</v>
      </c>
      <c r="D677" t="s">
        <v>4771</v>
      </c>
      <c r="E677">
        <v>344</v>
      </c>
      <c r="F677">
        <v>22220</v>
      </c>
      <c r="G677">
        <f t="shared" si="51"/>
        <v>0</v>
      </c>
      <c r="H677" t="str">
        <f>_xlfn.XLOOKUP(C677,obszary!A:A,obszary!B:B)</f>
        <v>Arcadia</v>
      </c>
      <c r="I677" t="str">
        <f>_xlfn.XLOOKUP($A677,laziki!B:B,laziki!C:C)</f>
        <v>Deimos 10</v>
      </c>
      <c r="J677" t="str">
        <f>_xlfn.XLOOKUP(I677,laziki!C:C,laziki!E:E)</f>
        <v>66.67N, 93.37W</v>
      </c>
      <c r="K677">
        <f>_xlfn.XLOOKUP($A677,laziki!B:B,laziki!D:D)</f>
        <v>2059</v>
      </c>
      <c r="L677">
        <f t="shared" si="52"/>
        <v>2060</v>
      </c>
      <c r="M677" s="4">
        <f t="shared" si="53"/>
        <v>1</v>
      </c>
      <c r="N677" s="4" t="str">
        <f t="shared" si="54"/>
        <v>N</v>
      </c>
      <c r="O677" t="str">
        <f t="shared" si="55"/>
        <v>N</v>
      </c>
    </row>
    <row r="678" spans="1:15" x14ac:dyDescent="0.25">
      <c r="A678">
        <v>72</v>
      </c>
      <c r="B678" s="1">
        <v>63944</v>
      </c>
      <c r="C678" t="s">
        <v>233</v>
      </c>
      <c r="D678" t="s">
        <v>4770</v>
      </c>
      <c r="E678">
        <v>103</v>
      </c>
      <c r="F678">
        <v>8255</v>
      </c>
      <c r="G678">
        <f t="shared" si="51"/>
        <v>0</v>
      </c>
      <c r="H678" t="str">
        <f>_xlfn.XLOOKUP(C678,obszary!A:A,obszary!B:B)</f>
        <v>Phoenicis Lacus</v>
      </c>
      <c r="I678" t="str">
        <f>_xlfn.XLOOKUP($A678,laziki!B:B,laziki!C:C)</f>
        <v>Rosetta 16</v>
      </c>
      <c r="J678" t="str">
        <f>_xlfn.XLOOKUP(I678,laziki!C:C,laziki!E:E)</f>
        <v>29.49S, 118.42W</v>
      </c>
      <c r="K678">
        <f>_xlfn.XLOOKUP($A678,laziki!B:B,laziki!D:D)</f>
        <v>2071</v>
      </c>
      <c r="L678">
        <f t="shared" si="52"/>
        <v>2075</v>
      </c>
      <c r="M678" s="4">
        <f t="shared" si="53"/>
        <v>4</v>
      </c>
      <c r="N678" s="4" t="str">
        <f t="shared" si="54"/>
        <v>S</v>
      </c>
      <c r="O678" t="str">
        <f t="shared" si="55"/>
        <v>S</v>
      </c>
    </row>
    <row r="679" spans="1:15" x14ac:dyDescent="0.25">
      <c r="A679">
        <v>10</v>
      </c>
      <c r="B679" s="1">
        <v>57049</v>
      </c>
      <c r="C679" t="s">
        <v>231</v>
      </c>
      <c r="D679" t="s">
        <v>4769</v>
      </c>
      <c r="E679">
        <v>96</v>
      </c>
      <c r="F679">
        <v>2880</v>
      </c>
      <c r="G679">
        <f t="shared" si="51"/>
        <v>2880</v>
      </c>
      <c r="H679" t="str">
        <f>_xlfn.XLOOKUP(C679,obszary!A:A,obszary!B:B)</f>
        <v>Coprates</v>
      </c>
      <c r="I679" t="str">
        <f>_xlfn.XLOOKUP($A679,laziki!B:B,laziki!C:C)</f>
        <v>Mariner 15</v>
      </c>
      <c r="J679" t="str">
        <f>_xlfn.XLOOKUP(I679,laziki!C:C,laziki!E:E)</f>
        <v>23.79S, 56.97W</v>
      </c>
      <c r="K679">
        <f>_xlfn.XLOOKUP($A679,laziki!B:B,laziki!D:D)</f>
        <v>2054</v>
      </c>
      <c r="L679">
        <f t="shared" si="52"/>
        <v>2056</v>
      </c>
      <c r="M679" s="4">
        <f t="shared" si="53"/>
        <v>2</v>
      </c>
      <c r="N679" s="4" t="str">
        <f t="shared" si="54"/>
        <v>S</v>
      </c>
      <c r="O679" t="str">
        <f t="shared" si="55"/>
        <v>S</v>
      </c>
    </row>
    <row r="680" spans="1:15" x14ac:dyDescent="0.25">
      <c r="A680">
        <v>47</v>
      </c>
      <c r="B680" s="1">
        <v>64491</v>
      </c>
      <c r="C680" t="s">
        <v>245</v>
      </c>
      <c r="D680" t="s">
        <v>4768</v>
      </c>
      <c r="E680">
        <v>36</v>
      </c>
      <c r="F680">
        <v>8791</v>
      </c>
      <c r="G680">
        <f t="shared" si="51"/>
        <v>8791</v>
      </c>
      <c r="H680" t="str">
        <f>_xlfn.XLOOKUP(C680,obszary!A:A,obszary!B:B)</f>
        <v>Oxia Palus</v>
      </c>
      <c r="I680" t="str">
        <f>_xlfn.XLOOKUP($A680,laziki!B:B,laziki!C:C)</f>
        <v>Spirit 14</v>
      </c>
      <c r="J680" t="str">
        <f>_xlfn.XLOOKUP(I680,laziki!C:C,laziki!E:E)</f>
        <v>27.30N, 17.48W</v>
      </c>
      <c r="K680">
        <f>_xlfn.XLOOKUP($A680,laziki!B:B,laziki!D:D)</f>
        <v>2065</v>
      </c>
      <c r="L680">
        <f t="shared" si="52"/>
        <v>2076</v>
      </c>
      <c r="M680" s="4">
        <f t="shared" si="53"/>
        <v>11</v>
      </c>
      <c r="N680" s="4" t="str">
        <f t="shared" si="54"/>
        <v>N</v>
      </c>
      <c r="O680" t="str">
        <f t="shared" si="55"/>
        <v>N</v>
      </c>
    </row>
    <row r="681" spans="1:15" x14ac:dyDescent="0.25">
      <c r="A681">
        <v>58</v>
      </c>
      <c r="B681" s="1">
        <v>62139</v>
      </c>
      <c r="C681" t="s">
        <v>207</v>
      </c>
      <c r="D681" t="s">
        <v>4767</v>
      </c>
      <c r="E681">
        <v>15</v>
      </c>
      <c r="F681">
        <v>3919</v>
      </c>
      <c r="G681">
        <f t="shared" si="51"/>
        <v>3919</v>
      </c>
      <c r="H681" t="str">
        <f>_xlfn.XLOOKUP(C681,obszary!A:A,obszary!B:B)</f>
        <v>Mare Australe</v>
      </c>
      <c r="I681" t="str">
        <f>_xlfn.XLOOKUP($A681,laziki!B:B,laziki!C:C)</f>
        <v>Opportunity 15</v>
      </c>
      <c r="J681" t="str">
        <f>_xlfn.XLOOKUP(I681,laziki!C:C,laziki!E:E)</f>
        <v>56.96S, 5.44W</v>
      </c>
      <c r="K681">
        <f>_xlfn.XLOOKUP($A681,laziki!B:B,laziki!D:D)</f>
        <v>2068</v>
      </c>
      <c r="L681">
        <f t="shared" si="52"/>
        <v>2070</v>
      </c>
      <c r="M681" s="4">
        <f t="shared" si="53"/>
        <v>2</v>
      </c>
      <c r="N681" s="4" t="str">
        <f t="shared" si="54"/>
        <v>S</v>
      </c>
      <c r="O681" t="str">
        <f t="shared" si="55"/>
        <v>S</v>
      </c>
    </row>
    <row r="682" spans="1:15" x14ac:dyDescent="0.25">
      <c r="A682">
        <v>36</v>
      </c>
      <c r="B682" s="1">
        <v>59312</v>
      </c>
      <c r="C682" t="s">
        <v>235</v>
      </c>
      <c r="D682" t="s">
        <v>4766</v>
      </c>
      <c r="E682">
        <v>204</v>
      </c>
      <c r="F682">
        <v>5622</v>
      </c>
      <c r="G682">
        <f t="shared" si="51"/>
        <v>0</v>
      </c>
      <c r="H682" t="str">
        <f>_xlfn.XLOOKUP(C682,obszary!A:A,obszary!B:B)</f>
        <v>Memnonia</v>
      </c>
      <c r="I682" t="str">
        <f>_xlfn.XLOOKUP($A682,laziki!B:B,laziki!C:C)</f>
        <v>Pathfinder 3</v>
      </c>
      <c r="J682" t="str">
        <f>_xlfn.XLOOKUP(I682,laziki!C:C,laziki!E:E)</f>
        <v>5.85N, 156.58W</v>
      </c>
      <c r="K682">
        <f>_xlfn.XLOOKUP($A682,laziki!B:B,laziki!D:D)</f>
        <v>2061</v>
      </c>
      <c r="L682">
        <f t="shared" si="52"/>
        <v>2062</v>
      </c>
      <c r="M682" s="4">
        <f t="shared" si="53"/>
        <v>1</v>
      </c>
      <c r="N682" s="4" t="str">
        <f t="shared" si="54"/>
        <v>S</v>
      </c>
      <c r="O682" t="str">
        <f t="shared" si="55"/>
        <v>N</v>
      </c>
    </row>
    <row r="683" spans="1:15" x14ac:dyDescent="0.25">
      <c r="A683">
        <v>75</v>
      </c>
      <c r="B683" s="1">
        <v>64653</v>
      </c>
      <c r="C683" t="s">
        <v>211</v>
      </c>
      <c r="D683" t="s">
        <v>4765</v>
      </c>
      <c r="E683">
        <v>24</v>
      </c>
      <c r="F683">
        <v>18486</v>
      </c>
      <c r="G683">
        <f t="shared" si="51"/>
        <v>18486</v>
      </c>
      <c r="H683" t="str">
        <f>_xlfn.XLOOKUP(C683,obszary!A:A,obszary!B:B)</f>
        <v>Hellas</v>
      </c>
      <c r="I683" t="str">
        <f>_xlfn.XLOOKUP($A683,laziki!B:B,laziki!C:C)</f>
        <v>Rosetta 22</v>
      </c>
      <c r="J683" t="str">
        <f>_xlfn.XLOOKUP(I683,laziki!C:C,laziki!E:E)</f>
        <v>43.21S, 109.99E</v>
      </c>
      <c r="K683">
        <f>_xlfn.XLOOKUP($A683,laziki!B:B,laziki!D:D)</f>
        <v>2071</v>
      </c>
      <c r="L683">
        <f t="shared" si="52"/>
        <v>2077</v>
      </c>
      <c r="M683" s="4">
        <f t="shared" si="53"/>
        <v>6</v>
      </c>
      <c r="N683" s="4" t="str">
        <f t="shared" si="54"/>
        <v>S</v>
      </c>
      <c r="O683" t="str">
        <f t="shared" si="55"/>
        <v>S</v>
      </c>
    </row>
    <row r="684" spans="1:15" x14ac:dyDescent="0.25">
      <c r="A684">
        <v>89</v>
      </c>
      <c r="B684" s="1">
        <v>64505</v>
      </c>
      <c r="C684" t="s">
        <v>217</v>
      </c>
      <c r="D684" t="s">
        <v>4764</v>
      </c>
      <c r="E684">
        <v>50</v>
      </c>
      <c r="F684">
        <v>6409</v>
      </c>
      <c r="G684">
        <f t="shared" si="51"/>
        <v>6409</v>
      </c>
      <c r="H684" t="str">
        <f>_xlfn.XLOOKUP(C684,obszary!A:A,obszary!B:B)</f>
        <v>Thaumasia</v>
      </c>
      <c r="I684" t="str">
        <f>_xlfn.XLOOKUP($A684,laziki!B:B,laziki!C:C)</f>
        <v>Phoenix 22</v>
      </c>
      <c r="J684" t="str">
        <f>_xlfn.XLOOKUP(I684,laziki!C:C,laziki!E:E)</f>
        <v>65.07S, 96.09W</v>
      </c>
      <c r="K684">
        <f>_xlfn.XLOOKUP($A684,laziki!B:B,laziki!D:D)</f>
        <v>2072</v>
      </c>
      <c r="L684">
        <f t="shared" si="52"/>
        <v>2076</v>
      </c>
      <c r="M684" s="4">
        <f t="shared" si="53"/>
        <v>4</v>
      </c>
      <c r="N684" s="4" t="str">
        <f t="shared" si="54"/>
        <v>S</v>
      </c>
      <c r="O684" t="str">
        <f t="shared" si="55"/>
        <v>S</v>
      </c>
    </row>
    <row r="685" spans="1:15" x14ac:dyDescent="0.25">
      <c r="A685">
        <v>60</v>
      </c>
      <c r="B685" s="1">
        <v>62724</v>
      </c>
      <c r="C685" t="s">
        <v>215</v>
      </c>
      <c r="D685" t="s">
        <v>4763</v>
      </c>
      <c r="E685">
        <v>252</v>
      </c>
      <c r="F685">
        <v>1396</v>
      </c>
      <c r="G685">
        <f t="shared" si="51"/>
        <v>0</v>
      </c>
      <c r="H685" t="str">
        <f>_xlfn.XLOOKUP(C685,obszary!A:A,obszary!B:B)</f>
        <v>Argyre</v>
      </c>
      <c r="I685" t="str">
        <f>_xlfn.XLOOKUP($A685,laziki!B:B,laziki!C:C)</f>
        <v>Opportunity 18</v>
      </c>
      <c r="J685" t="str">
        <f>_xlfn.XLOOKUP(I685,laziki!C:C,laziki!E:E)</f>
        <v>47.77S, 28.62W</v>
      </c>
      <c r="K685">
        <f>_xlfn.XLOOKUP($A685,laziki!B:B,laziki!D:D)</f>
        <v>2069</v>
      </c>
      <c r="L685">
        <f t="shared" si="52"/>
        <v>2071</v>
      </c>
      <c r="M685" s="4">
        <f t="shared" si="53"/>
        <v>2</v>
      </c>
      <c r="N685" s="4" t="str">
        <f t="shared" si="54"/>
        <v>S</v>
      </c>
      <c r="O685" t="str">
        <f t="shared" si="55"/>
        <v>S</v>
      </c>
    </row>
    <row r="686" spans="1:15" x14ac:dyDescent="0.25">
      <c r="A686">
        <v>9</v>
      </c>
      <c r="B686" s="1">
        <v>57022</v>
      </c>
      <c r="C686" t="s">
        <v>215</v>
      </c>
      <c r="D686" t="s">
        <v>4762</v>
      </c>
      <c r="E686">
        <v>103</v>
      </c>
      <c r="F686">
        <v>3764</v>
      </c>
      <c r="G686">
        <f t="shared" si="51"/>
        <v>0</v>
      </c>
      <c r="H686" t="str">
        <f>_xlfn.XLOOKUP(C686,obszary!A:A,obszary!B:B)</f>
        <v>Argyre</v>
      </c>
      <c r="I686" t="str">
        <f>_xlfn.XLOOKUP($A686,laziki!B:B,laziki!C:C)</f>
        <v>Mariner 14</v>
      </c>
      <c r="J686" t="str">
        <f>_xlfn.XLOOKUP(I686,laziki!C:C,laziki!E:E)</f>
        <v>17.63S, 13.01W</v>
      </c>
      <c r="K686">
        <f>_xlfn.XLOOKUP($A686,laziki!B:B,laziki!D:D)</f>
        <v>2054</v>
      </c>
      <c r="L686">
        <f t="shared" si="52"/>
        <v>2056</v>
      </c>
      <c r="M686" s="4">
        <f t="shared" si="53"/>
        <v>2</v>
      </c>
      <c r="N686" s="4" t="str">
        <f t="shared" si="54"/>
        <v>S</v>
      </c>
      <c r="O686" t="str">
        <f t="shared" si="55"/>
        <v>S</v>
      </c>
    </row>
    <row r="687" spans="1:15" x14ac:dyDescent="0.25">
      <c r="A687">
        <v>72</v>
      </c>
      <c r="B687" s="1">
        <v>62956</v>
      </c>
      <c r="C687" t="s">
        <v>217</v>
      </c>
      <c r="D687" t="s">
        <v>4761</v>
      </c>
      <c r="E687">
        <v>85</v>
      </c>
      <c r="F687">
        <v>1396</v>
      </c>
      <c r="G687">
        <f t="shared" si="51"/>
        <v>1396</v>
      </c>
      <c r="H687" t="str">
        <f>_xlfn.XLOOKUP(C687,obszary!A:A,obszary!B:B)</f>
        <v>Thaumasia</v>
      </c>
      <c r="I687" t="str">
        <f>_xlfn.XLOOKUP($A687,laziki!B:B,laziki!C:C)</f>
        <v>Rosetta 16</v>
      </c>
      <c r="J687" t="str">
        <f>_xlfn.XLOOKUP(I687,laziki!C:C,laziki!E:E)</f>
        <v>29.49S, 118.42W</v>
      </c>
      <c r="K687">
        <f>_xlfn.XLOOKUP($A687,laziki!B:B,laziki!D:D)</f>
        <v>2071</v>
      </c>
      <c r="L687">
        <f t="shared" si="52"/>
        <v>2072</v>
      </c>
      <c r="M687" s="4">
        <f t="shared" si="53"/>
        <v>1</v>
      </c>
      <c r="N687" s="4" t="str">
        <f t="shared" si="54"/>
        <v>S</v>
      </c>
      <c r="O687" t="str">
        <f t="shared" si="55"/>
        <v>S</v>
      </c>
    </row>
    <row r="688" spans="1:15" x14ac:dyDescent="0.25">
      <c r="A688">
        <v>36</v>
      </c>
      <c r="B688" s="1">
        <v>59738</v>
      </c>
      <c r="C688" t="s">
        <v>251</v>
      </c>
      <c r="D688" t="s">
        <v>4760</v>
      </c>
      <c r="E688">
        <v>88</v>
      </c>
      <c r="F688">
        <v>2739</v>
      </c>
      <c r="G688">
        <f t="shared" si="51"/>
        <v>2739</v>
      </c>
      <c r="H688" t="str">
        <f>_xlfn.XLOOKUP(C688,obszary!A:A,obszary!B:B)</f>
        <v>Amazonis</v>
      </c>
      <c r="I688" t="str">
        <f>_xlfn.XLOOKUP($A688,laziki!B:B,laziki!C:C)</f>
        <v>Pathfinder 3</v>
      </c>
      <c r="J688" t="str">
        <f>_xlfn.XLOOKUP(I688,laziki!C:C,laziki!E:E)</f>
        <v>5.85N, 156.58W</v>
      </c>
      <c r="K688">
        <f>_xlfn.XLOOKUP($A688,laziki!B:B,laziki!D:D)</f>
        <v>2061</v>
      </c>
      <c r="L688">
        <f t="shared" si="52"/>
        <v>2063</v>
      </c>
      <c r="M688" s="4">
        <f t="shared" si="53"/>
        <v>2</v>
      </c>
      <c r="N688" s="4" t="str">
        <f t="shared" si="54"/>
        <v>N</v>
      </c>
      <c r="O688" t="str">
        <f t="shared" si="55"/>
        <v>N</v>
      </c>
    </row>
    <row r="689" spans="1:15" x14ac:dyDescent="0.25">
      <c r="A689">
        <v>21</v>
      </c>
      <c r="B689" s="1">
        <v>57634</v>
      </c>
      <c r="C689" t="s">
        <v>233</v>
      </c>
      <c r="D689" t="s">
        <v>4759</v>
      </c>
      <c r="E689">
        <v>75</v>
      </c>
      <c r="F689">
        <v>6205</v>
      </c>
      <c r="G689">
        <f t="shared" si="51"/>
        <v>6205</v>
      </c>
      <c r="H689" t="str">
        <f>_xlfn.XLOOKUP(C689,obszary!A:A,obszary!B:B)</f>
        <v>Phoenicis Lacus</v>
      </c>
      <c r="I689" t="str">
        <f>_xlfn.XLOOKUP($A689,laziki!B:B,laziki!C:C)</f>
        <v>Viking 17</v>
      </c>
      <c r="J689" t="str">
        <f>_xlfn.XLOOKUP(I689,laziki!C:C,laziki!E:E)</f>
        <v>11.38S, 119.54W</v>
      </c>
      <c r="K689">
        <f>_xlfn.XLOOKUP($A689,laziki!B:B,laziki!D:D)</f>
        <v>2056</v>
      </c>
      <c r="L689">
        <f t="shared" si="52"/>
        <v>2057</v>
      </c>
      <c r="M689" s="4">
        <f t="shared" si="53"/>
        <v>1</v>
      </c>
      <c r="N689" s="4" t="str">
        <f t="shared" si="54"/>
        <v>S</v>
      </c>
      <c r="O689" t="str">
        <f t="shared" si="55"/>
        <v>S</v>
      </c>
    </row>
    <row r="690" spans="1:15" x14ac:dyDescent="0.25">
      <c r="A690">
        <v>50</v>
      </c>
      <c r="B690" s="1">
        <v>60734</v>
      </c>
      <c r="C690" t="s">
        <v>237</v>
      </c>
      <c r="D690" t="s">
        <v>4758</v>
      </c>
      <c r="E690">
        <v>67</v>
      </c>
      <c r="F690">
        <v>3167</v>
      </c>
      <c r="G690">
        <f t="shared" si="51"/>
        <v>3167</v>
      </c>
      <c r="H690" t="str">
        <f>_xlfn.XLOOKUP(C690,obszary!A:A,obszary!B:B)</f>
        <v>Elysium</v>
      </c>
      <c r="I690" t="str">
        <f>_xlfn.XLOOKUP($A690,laziki!B:B,laziki!C:C)</f>
        <v>Opportunity 2</v>
      </c>
      <c r="J690" t="str">
        <f>_xlfn.XLOOKUP(I690,laziki!C:C,laziki!E:E)</f>
        <v>22.61N, 142.82E</v>
      </c>
      <c r="K690">
        <f>_xlfn.XLOOKUP($A690,laziki!B:B,laziki!D:D)</f>
        <v>2064</v>
      </c>
      <c r="L690">
        <f t="shared" si="52"/>
        <v>2066</v>
      </c>
      <c r="M690" s="4">
        <f t="shared" si="53"/>
        <v>2</v>
      </c>
      <c r="N690" s="4" t="str">
        <f t="shared" si="54"/>
        <v>N</v>
      </c>
      <c r="O690" t="str">
        <f t="shared" si="55"/>
        <v>N</v>
      </c>
    </row>
    <row r="691" spans="1:15" x14ac:dyDescent="0.25">
      <c r="A691">
        <v>89</v>
      </c>
      <c r="B691" s="1">
        <v>64902</v>
      </c>
      <c r="C691" t="s">
        <v>217</v>
      </c>
      <c r="D691" t="s">
        <v>4757</v>
      </c>
      <c r="E691">
        <v>39</v>
      </c>
      <c r="F691">
        <v>11382</v>
      </c>
      <c r="G691">
        <f t="shared" si="51"/>
        <v>11382</v>
      </c>
      <c r="H691" t="str">
        <f>_xlfn.XLOOKUP(C691,obszary!A:A,obszary!B:B)</f>
        <v>Thaumasia</v>
      </c>
      <c r="I691" t="str">
        <f>_xlfn.XLOOKUP($A691,laziki!B:B,laziki!C:C)</f>
        <v>Phoenix 22</v>
      </c>
      <c r="J691" t="str">
        <f>_xlfn.XLOOKUP(I691,laziki!C:C,laziki!E:E)</f>
        <v>65.07S, 96.09W</v>
      </c>
      <c r="K691">
        <f>_xlfn.XLOOKUP($A691,laziki!B:B,laziki!D:D)</f>
        <v>2072</v>
      </c>
      <c r="L691">
        <f t="shared" si="52"/>
        <v>2077</v>
      </c>
      <c r="M691" s="4">
        <f t="shared" si="53"/>
        <v>5</v>
      </c>
      <c r="N691" s="4" t="str">
        <f t="shared" si="54"/>
        <v>S</v>
      </c>
      <c r="O691" t="str">
        <f t="shared" si="55"/>
        <v>S</v>
      </c>
    </row>
    <row r="692" spans="1:15" x14ac:dyDescent="0.25">
      <c r="A692">
        <v>32</v>
      </c>
      <c r="B692" s="1">
        <v>59691</v>
      </c>
      <c r="C692" t="s">
        <v>217</v>
      </c>
      <c r="D692" t="s">
        <v>4756</v>
      </c>
      <c r="E692">
        <v>365</v>
      </c>
      <c r="F692">
        <v>9985</v>
      </c>
      <c r="G692">
        <f t="shared" si="51"/>
        <v>0</v>
      </c>
      <c r="H692" t="str">
        <f>_xlfn.XLOOKUP(C692,obszary!A:A,obszary!B:B)</f>
        <v>Thaumasia</v>
      </c>
      <c r="I692" t="str">
        <f>_xlfn.XLOOKUP($A692,laziki!B:B,laziki!C:C)</f>
        <v>Deimos 11</v>
      </c>
      <c r="J692" t="str">
        <f>_xlfn.XLOOKUP(I692,laziki!C:C,laziki!E:E)</f>
        <v>39.82S, 96.42W</v>
      </c>
      <c r="K692">
        <f>_xlfn.XLOOKUP($A692,laziki!B:B,laziki!D:D)</f>
        <v>2059</v>
      </c>
      <c r="L692">
        <f t="shared" si="52"/>
        <v>2063</v>
      </c>
      <c r="M692" s="4">
        <f t="shared" si="53"/>
        <v>4</v>
      </c>
      <c r="N692" s="4" t="str">
        <f t="shared" si="54"/>
        <v>S</v>
      </c>
      <c r="O692" t="str">
        <f t="shared" si="55"/>
        <v>S</v>
      </c>
    </row>
    <row r="693" spans="1:15" x14ac:dyDescent="0.25">
      <c r="A693">
        <v>7</v>
      </c>
      <c r="B693" s="1">
        <v>57391</v>
      </c>
      <c r="C693" t="s">
        <v>259</v>
      </c>
      <c r="D693" t="s">
        <v>4755</v>
      </c>
      <c r="E693">
        <v>36</v>
      </c>
      <c r="F693">
        <v>1138</v>
      </c>
      <c r="G693">
        <f t="shared" si="51"/>
        <v>1138</v>
      </c>
      <c r="H693" t="str">
        <f>_xlfn.XLOOKUP(C693,obszary!A:A,obszary!B:B)</f>
        <v>Mare Acidalium</v>
      </c>
      <c r="I693" t="str">
        <f>_xlfn.XLOOKUP($A693,laziki!B:B,laziki!C:C)</f>
        <v>Mariner 12</v>
      </c>
      <c r="J693" t="str">
        <f>_xlfn.XLOOKUP(I693,laziki!C:C,laziki!E:E)</f>
        <v>53.29N, 45.78W</v>
      </c>
      <c r="K693">
        <f>_xlfn.XLOOKUP($A693,laziki!B:B,laziki!D:D)</f>
        <v>2053</v>
      </c>
      <c r="L693">
        <f t="shared" si="52"/>
        <v>2057</v>
      </c>
      <c r="M693" s="4">
        <f t="shared" si="53"/>
        <v>4</v>
      </c>
      <c r="N693" s="4" t="str">
        <f t="shared" si="54"/>
        <v>N</v>
      </c>
      <c r="O693" t="str">
        <f t="shared" si="55"/>
        <v>N</v>
      </c>
    </row>
    <row r="694" spans="1:15" x14ac:dyDescent="0.25">
      <c r="A694">
        <v>41</v>
      </c>
      <c r="B694" s="1">
        <v>60778</v>
      </c>
      <c r="C694" t="s">
        <v>257</v>
      </c>
      <c r="D694" t="s">
        <v>4754</v>
      </c>
      <c r="E694">
        <v>128</v>
      </c>
      <c r="F694">
        <v>7279</v>
      </c>
      <c r="G694">
        <f t="shared" si="51"/>
        <v>0</v>
      </c>
      <c r="H694" t="str">
        <f>_xlfn.XLOOKUP(C694,obszary!A:A,obszary!B:B)</f>
        <v>Ismenius Lacus</v>
      </c>
      <c r="I694" t="str">
        <f>_xlfn.XLOOKUP($A694,laziki!B:B,laziki!C:C)</f>
        <v>Spirit 5</v>
      </c>
      <c r="J694" t="str">
        <f>_xlfn.XLOOKUP(I694,laziki!C:C,laziki!E:E)</f>
        <v>66.19N, 33.82E</v>
      </c>
      <c r="K694">
        <f>_xlfn.XLOOKUP($A694,laziki!B:B,laziki!D:D)</f>
        <v>2063</v>
      </c>
      <c r="L694">
        <f t="shared" si="52"/>
        <v>2066</v>
      </c>
      <c r="M694" s="4">
        <f t="shared" si="53"/>
        <v>3</v>
      </c>
      <c r="N694" s="4" t="str">
        <f t="shared" si="54"/>
        <v>N</v>
      </c>
      <c r="O694" t="str">
        <f t="shared" si="55"/>
        <v>N</v>
      </c>
    </row>
    <row r="695" spans="1:15" x14ac:dyDescent="0.25">
      <c r="A695">
        <v>93</v>
      </c>
      <c r="B695" s="1">
        <v>61380</v>
      </c>
      <c r="C695" t="s">
        <v>261</v>
      </c>
      <c r="D695" t="s">
        <v>4753</v>
      </c>
      <c r="E695">
        <v>37</v>
      </c>
      <c r="F695">
        <v>3022</v>
      </c>
      <c r="G695">
        <f t="shared" si="51"/>
        <v>3022</v>
      </c>
      <c r="H695" t="str">
        <f>_xlfn.XLOOKUP(C695,obszary!A:A,obszary!B:B)</f>
        <v>Arcadia</v>
      </c>
      <c r="I695" t="str">
        <f>_xlfn.XLOOKUP($A695,laziki!B:B,laziki!C:C)</f>
        <v>Dawn 3</v>
      </c>
      <c r="J695" t="str">
        <f>_xlfn.XLOOKUP(I695,laziki!C:C,laziki!E:E)</f>
        <v>40.73N, 101.92W</v>
      </c>
      <c r="K695">
        <f>_xlfn.XLOOKUP($A695,laziki!B:B,laziki!D:D)</f>
        <v>2066</v>
      </c>
      <c r="L695">
        <f t="shared" si="52"/>
        <v>2068</v>
      </c>
      <c r="M695" s="4">
        <f t="shared" si="53"/>
        <v>2</v>
      </c>
      <c r="N695" s="4" t="str">
        <f t="shared" si="54"/>
        <v>N</v>
      </c>
      <c r="O695" t="str">
        <f t="shared" si="55"/>
        <v>N</v>
      </c>
    </row>
    <row r="696" spans="1:15" x14ac:dyDescent="0.25">
      <c r="A696">
        <v>42</v>
      </c>
      <c r="B696" s="1">
        <v>62026</v>
      </c>
      <c r="C696" t="s">
        <v>237</v>
      </c>
      <c r="D696" t="s">
        <v>4752</v>
      </c>
      <c r="E696">
        <v>416</v>
      </c>
      <c r="F696">
        <v>883</v>
      </c>
      <c r="G696">
        <f t="shared" si="51"/>
        <v>0</v>
      </c>
      <c r="H696" t="str">
        <f>_xlfn.XLOOKUP(C696,obszary!A:A,obszary!B:B)</f>
        <v>Elysium</v>
      </c>
      <c r="I696" t="str">
        <f>_xlfn.XLOOKUP($A696,laziki!B:B,laziki!C:C)</f>
        <v>Spirit 6</v>
      </c>
      <c r="J696" t="str">
        <f>_xlfn.XLOOKUP(I696,laziki!C:C,laziki!E:E)</f>
        <v>27.80N, 160.30E</v>
      </c>
      <c r="K696">
        <f>_xlfn.XLOOKUP($A696,laziki!B:B,laziki!D:D)</f>
        <v>2063</v>
      </c>
      <c r="L696">
        <f t="shared" si="52"/>
        <v>2069</v>
      </c>
      <c r="M696" s="4">
        <f t="shared" si="53"/>
        <v>6</v>
      </c>
      <c r="N696" s="4" t="str">
        <f t="shared" si="54"/>
        <v>N</v>
      </c>
      <c r="O696" t="str">
        <f t="shared" si="55"/>
        <v>N</v>
      </c>
    </row>
    <row r="697" spans="1:15" x14ac:dyDescent="0.25">
      <c r="A697">
        <v>1</v>
      </c>
      <c r="B697" s="1">
        <v>55020</v>
      </c>
      <c r="C697" t="s">
        <v>255</v>
      </c>
      <c r="D697" t="s">
        <v>4751</v>
      </c>
      <c r="E697">
        <v>1057</v>
      </c>
      <c r="F697">
        <v>17000</v>
      </c>
      <c r="G697">
        <f t="shared" si="51"/>
        <v>0</v>
      </c>
      <c r="H697" t="str">
        <f>_xlfn.XLOOKUP(C697,obszary!A:A,obszary!B:B)</f>
        <v>Casius</v>
      </c>
      <c r="I697" t="str">
        <f>_xlfn.XLOOKUP($A697,laziki!B:B,laziki!C:C)</f>
        <v>Mariner 3</v>
      </c>
      <c r="J697" t="str">
        <f>_xlfn.XLOOKUP(I697,laziki!C:C,laziki!E:E)</f>
        <v>50.51N, 70.01E</v>
      </c>
      <c r="K697">
        <f>_xlfn.XLOOKUP($A697,laziki!B:B,laziki!D:D)</f>
        <v>2049</v>
      </c>
      <c r="L697">
        <f t="shared" si="52"/>
        <v>2050</v>
      </c>
      <c r="M697" s="4">
        <f t="shared" si="53"/>
        <v>1</v>
      </c>
      <c r="N697" s="4" t="str">
        <f t="shared" si="54"/>
        <v>N</v>
      </c>
      <c r="O697" t="str">
        <f t="shared" si="55"/>
        <v>N</v>
      </c>
    </row>
    <row r="698" spans="1:15" x14ac:dyDescent="0.25">
      <c r="A698">
        <v>85</v>
      </c>
      <c r="B698" s="1">
        <v>63472</v>
      </c>
      <c r="C698" t="s">
        <v>223</v>
      </c>
      <c r="D698" t="s">
        <v>4750</v>
      </c>
      <c r="E698">
        <v>70</v>
      </c>
      <c r="F698">
        <v>4076</v>
      </c>
      <c r="G698">
        <f t="shared" si="51"/>
        <v>4076</v>
      </c>
      <c r="H698" t="str">
        <f>_xlfn.XLOOKUP(C698,obszary!A:A,obszary!B:B)</f>
        <v>Mare Tyrrhenum</v>
      </c>
      <c r="I698" t="str">
        <f>_xlfn.XLOOKUP($A698,laziki!B:B,laziki!C:C)</f>
        <v>Phoenix 13</v>
      </c>
      <c r="J698" t="str">
        <f>_xlfn.XLOOKUP(I698,laziki!C:C,laziki!E:E)</f>
        <v>6.43S, 95.96E</v>
      </c>
      <c r="K698">
        <f>_xlfn.XLOOKUP($A698,laziki!B:B,laziki!D:D)</f>
        <v>2070</v>
      </c>
      <c r="L698">
        <f t="shared" si="52"/>
        <v>2073</v>
      </c>
      <c r="M698" s="4">
        <f t="shared" si="53"/>
        <v>3</v>
      </c>
      <c r="N698" s="4" t="str">
        <f t="shared" si="54"/>
        <v>S</v>
      </c>
      <c r="O698" t="str">
        <f t="shared" si="55"/>
        <v>S</v>
      </c>
    </row>
    <row r="699" spans="1:15" x14ac:dyDescent="0.25">
      <c r="A699">
        <v>86</v>
      </c>
      <c r="B699" s="1">
        <v>63073</v>
      </c>
      <c r="C699" t="s">
        <v>265</v>
      </c>
      <c r="D699" t="s">
        <v>4749</v>
      </c>
      <c r="E699">
        <v>416</v>
      </c>
      <c r="F699">
        <v>6618</v>
      </c>
      <c r="G699">
        <f t="shared" si="51"/>
        <v>0</v>
      </c>
      <c r="H699" t="str">
        <f>_xlfn.XLOOKUP(C699,obszary!A:A,obszary!B:B)</f>
        <v>Mare Boreum</v>
      </c>
      <c r="I699" t="str">
        <f>_xlfn.XLOOKUP($A699,laziki!B:B,laziki!C:C)</f>
        <v>Phoenix 16</v>
      </c>
      <c r="J699" t="str">
        <f>_xlfn.XLOOKUP(I699,laziki!C:C,laziki!E:E)</f>
        <v>75.84N, 122.24E</v>
      </c>
      <c r="K699">
        <f>_xlfn.XLOOKUP($A699,laziki!B:B,laziki!D:D)</f>
        <v>2071</v>
      </c>
      <c r="L699">
        <f t="shared" si="52"/>
        <v>2072</v>
      </c>
      <c r="M699" s="4">
        <f t="shared" si="53"/>
        <v>1</v>
      </c>
      <c r="N699" s="4" t="str">
        <f t="shared" si="54"/>
        <v>N</v>
      </c>
      <c r="O699" t="str">
        <f t="shared" si="55"/>
        <v>N</v>
      </c>
    </row>
    <row r="700" spans="1:15" x14ac:dyDescent="0.25">
      <c r="A700">
        <v>55</v>
      </c>
      <c r="B700" s="1">
        <v>61436</v>
      </c>
      <c r="C700" t="s">
        <v>253</v>
      </c>
      <c r="D700" t="s">
        <v>4748</v>
      </c>
      <c r="E700">
        <v>24</v>
      </c>
      <c r="F700">
        <v>1656</v>
      </c>
      <c r="G700">
        <f t="shared" si="51"/>
        <v>1656</v>
      </c>
      <c r="H700" t="str">
        <f>_xlfn.XLOOKUP(C700,obszary!A:A,obszary!B:B)</f>
        <v>Cebrenia</v>
      </c>
      <c r="I700" t="str">
        <f>_xlfn.XLOOKUP($A700,laziki!B:B,laziki!C:C)</f>
        <v>Opportunity 7</v>
      </c>
      <c r="J700" t="str">
        <f>_xlfn.XLOOKUP(I700,laziki!C:C,laziki!E:E)</f>
        <v>37.14N, 148.66E</v>
      </c>
      <c r="K700">
        <f>_xlfn.XLOOKUP($A700,laziki!B:B,laziki!D:D)</f>
        <v>2066</v>
      </c>
      <c r="L700">
        <f t="shared" si="52"/>
        <v>2068</v>
      </c>
      <c r="M700" s="4">
        <f t="shared" si="53"/>
        <v>2</v>
      </c>
      <c r="N700" s="4" t="str">
        <f t="shared" si="54"/>
        <v>N</v>
      </c>
      <c r="O700" t="str">
        <f t="shared" si="55"/>
        <v>N</v>
      </c>
    </row>
    <row r="701" spans="1:15" x14ac:dyDescent="0.25">
      <c r="A701">
        <v>41</v>
      </c>
      <c r="B701" s="1">
        <v>61082</v>
      </c>
      <c r="C701" t="s">
        <v>257</v>
      </c>
      <c r="D701" t="s">
        <v>4747</v>
      </c>
      <c r="E701">
        <v>702</v>
      </c>
      <c r="F701">
        <v>2324</v>
      </c>
      <c r="G701">
        <f t="shared" si="51"/>
        <v>0</v>
      </c>
      <c r="H701" t="str">
        <f>_xlfn.XLOOKUP(C701,obszary!A:A,obszary!B:B)</f>
        <v>Ismenius Lacus</v>
      </c>
      <c r="I701" t="str">
        <f>_xlfn.XLOOKUP($A701,laziki!B:B,laziki!C:C)</f>
        <v>Spirit 5</v>
      </c>
      <c r="J701" t="str">
        <f>_xlfn.XLOOKUP(I701,laziki!C:C,laziki!E:E)</f>
        <v>66.19N, 33.82E</v>
      </c>
      <c r="K701">
        <f>_xlfn.XLOOKUP($A701,laziki!B:B,laziki!D:D)</f>
        <v>2063</v>
      </c>
      <c r="L701">
        <f t="shared" si="52"/>
        <v>2067</v>
      </c>
      <c r="M701" s="4">
        <f t="shared" si="53"/>
        <v>4</v>
      </c>
      <c r="N701" s="4" t="str">
        <f t="shared" si="54"/>
        <v>N</v>
      </c>
      <c r="O701" t="str">
        <f t="shared" si="55"/>
        <v>N</v>
      </c>
    </row>
    <row r="702" spans="1:15" x14ac:dyDescent="0.25">
      <c r="A702">
        <v>27</v>
      </c>
      <c r="B702" s="1">
        <v>60336</v>
      </c>
      <c r="C702" t="s">
        <v>211</v>
      </c>
      <c r="D702" t="s">
        <v>4746</v>
      </c>
      <c r="E702">
        <v>25</v>
      </c>
      <c r="F702">
        <v>629</v>
      </c>
      <c r="G702">
        <f t="shared" si="51"/>
        <v>629</v>
      </c>
      <c r="H702" t="str">
        <f>_xlfn.XLOOKUP(C702,obszary!A:A,obszary!B:B)</f>
        <v>Hellas</v>
      </c>
      <c r="I702" t="str">
        <f>_xlfn.XLOOKUP($A702,laziki!B:B,laziki!C:C)</f>
        <v>Phobos 6</v>
      </c>
      <c r="J702" t="str">
        <f>_xlfn.XLOOKUP(I702,laziki!C:C,laziki!E:E)</f>
        <v>74.62S, 100.08E</v>
      </c>
      <c r="K702">
        <f>_xlfn.XLOOKUP($A702,laziki!B:B,laziki!D:D)</f>
        <v>2054</v>
      </c>
      <c r="L702">
        <f t="shared" si="52"/>
        <v>2065</v>
      </c>
      <c r="M702" s="4">
        <f t="shared" si="53"/>
        <v>11</v>
      </c>
      <c r="N702" s="4" t="str">
        <f t="shared" si="54"/>
        <v>S</v>
      </c>
      <c r="O702" t="str">
        <f t="shared" si="55"/>
        <v>S</v>
      </c>
    </row>
    <row r="703" spans="1:15" x14ac:dyDescent="0.25">
      <c r="A703">
        <v>30</v>
      </c>
      <c r="B703" s="1">
        <v>58942</v>
      </c>
      <c r="C703" t="s">
        <v>247</v>
      </c>
      <c r="D703" t="s">
        <v>4745</v>
      </c>
      <c r="E703">
        <v>791</v>
      </c>
      <c r="F703">
        <v>4235</v>
      </c>
      <c r="G703">
        <f t="shared" si="51"/>
        <v>0</v>
      </c>
      <c r="H703" t="str">
        <f>_xlfn.XLOOKUP(C703,obszary!A:A,obszary!B:B)</f>
        <v>Lunae Palus</v>
      </c>
      <c r="I703" t="str">
        <f>_xlfn.XLOOKUP($A703,laziki!B:B,laziki!C:C)</f>
        <v>Deimos 8</v>
      </c>
      <c r="J703" t="str">
        <f>_xlfn.XLOOKUP(I703,laziki!C:C,laziki!E:E)</f>
        <v>21.43N, 76.62W</v>
      </c>
      <c r="K703">
        <f>_xlfn.XLOOKUP($A703,laziki!B:B,laziki!D:D)</f>
        <v>2058</v>
      </c>
      <c r="L703">
        <f t="shared" si="52"/>
        <v>2061</v>
      </c>
      <c r="M703" s="4">
        <f t="shared" si="53"/>
        <v>3</v>
      </c>
      <c r="N703" s="4" t="str">
        <f t="shared" si="54"/>
        <v>N</v>
      </c>
      <c r="O703" t="str">
        <f t="shared" si="55"/>
        <v>N</v>
      </c>
    </row>
    <row r="704" spans="1:15" x14ac:dyDescent="0.25">
      <c r="A704">
        <v>10</v>
      </c>
      <c r="B704" s="1">
        <v>57814</v>
      </c>
      <c r="C704" t="s">
        <v>231</v>
      </c>
      <c r="D704" t="s">
        <v>4744</v>
      </c>
      <c r="E704">
        <v>252</v>
      </c>
      <c r="F704">
        <v>9074</v>
      </c>
      <c r="G704">
        <f t="shared" si="51"/>
        <v>0</v>
      </c>
      <c r="H704" t="str">
        <f>_xlfn.XLOOKUP(C704,obszary!A:A,obszary!B:B)</f>
        <v>Coprates</v>
      </c>
      <c r="I704" t="str">
        <f>_xlfn.XLOOKUP($A704,laziki!B:B,laziki!C:C)</f>
        <v>Mariner 15</v>
      </c>
      <c r="J704" t="str">
        <f>_xlfn.XLOOKUP(I704,laziki!C:C,laziki!E:E)</f>
        <v>23.79S, 56.97W</v>
      </c>
      <c r="K704">
        <f>_xlfn.XLOOKUP($A704,laziki!B:B,laziki!D:D)</f>
        <v>2054</v>
      </c>
      <c r="L704">
        <f t="shared" si="52"/>
        <v>2058</v>
      </c>
      <c r="M704" s="4">
        <f t="shared" si="53"/>
        <v>4</v>
      </c>
      <c r="N704" s="4" t="str">
        <f t="shared" si="54"/>
        <v>S</v>
      </c>
      <c r="O704" t="str">
        <f t="shared" si="55"/>
        <v>S</v>
      </c>
    </row>
    <row r="705" spans="1:15" x14ac:dyDescent="0.25">
      <c r="A705">
        <v>94</v>
      </c>
      <c r="B705" s="1">
        <v>62368</v>
      </c>
      <c r="C705" t="s">
        <v>209</v>
      </c>
      <c r="D705" t="s">
        <v>4743</v>
      </c>
      <c r="E705">
        <v>175</v>
      </c>
      <c r="F705">
        <v>2188</v>
      </c>
      <c r="G705">
        <f t="shared" si="51"/>
        <v>0</v>
      </c>
      <c r="H705" t="str">
        <f>_xlfn.XLOOKUP(C705,obszary!A:A,obszary!B:B)</f>
        <v>Eridania</v>
      </c>
      <c r="I705" t="str">
        <f>_xlfn.XLOOKUP($A705,laziki!B:B,laziki!C:C)</f>
        <v>Dawn 4</v>
      </c>
      <c r="J705" t="str">
        <f>_xlfn.XLOOKUP(I705,laziki!C:C,laziki!E:E)</f>
        <v>46.81S, 143.88E</v>
      </c>
      <c r="K705">
        <f>_xlfn.XLOOKUP($A705,laziki!B:B,laziki!D:D)</f>
        <v>2066</v>
      </c>
      <c r="L705">
        <f t="shared" si="52"/>
        <v>2070</v>
      </c>
      <c r="M705" s="4">
        <f t="shared" si="53"/>
        <v>4</v>
      </c>
      <c r="N705" s="4" t="str">
        <f t="shared" si="54"/>
        <v>S</v>
      </c>
      <c r="O705" t="str">
        <f t="shared" si="55"/>
        <v>S</v>
      </c>
    </row>
    <row r="706" spans="1:15" x14ac:dyDescent="0.25">
      <c r="A706">
        <v>2</v>
      </c>
      <c r="B706" s="1">
        <v>56168</v>
      </c>
      <c r="C706" t="s">
        <v>239</v>
      </c>
      <c r="D706" t="s">
        <v>4742</v>
      </c>
      <c r="E706">
        <v>307</v>
      </c>
      <c r="F706">
        <v>1010</v>
      </c>
      <c r="G706">
        <f t="shared" si="51"/>
        <v>0</v>
      </c>
      <c r="H706" t="str">
        <f>_xlfn.XLOOKUP(C706,obszary!A:A,obszary!B:B)</f>
        <v>Amenthes</v>
      </c>
      <c r="I706" t="str">
        <f>_xlfn.XLOOKUP($A706,laziki!B:B,laziki!C:C)</f>
        <v>Mariner 6</v>
      </c>
      <c r="J706" t="str">
        <f>_xlfn.XLOOKUP(I706,laziki!C:C,laziki!E:E)</f>
        <v>11.90N, 119.49E</v>
      </c>
      <c r="K706">
        <f>_xlfn.XLOOKUP($A706,laziki!B:B,laziki!D:D)</f>
        <v>2050</v>
      </c>
      <c r="L706">
        <f t="shared" si="52"/>
        <v>2053</v>
      </c>
      <c r="M706" s="4">
        <f t="shared" si="53"/>
        <v>3</v>
      </c>
      <c r="N706" s="4" t="str">
        <f t="shared" si="54"/>
        <v>N</v>
      </c>
      <c r="O706" t="str">
        <f t="shared" si="55"/>
        <v>N</v>
      </c>
    </row>
    <row r="707" spans="1:15" x14ac:dyDescent="0.25">
      <c r="A707">
        <v>35</v>
      </c>
      <c r="B707" s="1">
        <v>59059</v>
      </c>
      <c r="C707" t="s">
        <v>233</v>
      </c>
      <c r="D707" t="s">
        <v>4741</v>
      </c>
      <c r="E707">
        <v>175</v>
      </c>
      <c r="F707">
        <v>3313</v>
      </c>
      <c r="G707">
        <f t="shared" ref="G707:G770" si="56">IF($E707 &lt;= 100,F707,0)</f>
        <v>0</v>
      </c>
      <c r="H707" t="str">
        <f>_xlfn.XLOOKUP(C707,obszary!A:A,obszary!B:B)</f>
        <v>Phoenicis Lacus</v>
      </c>
      <c r="I707" t="str">
        <f>_xlfn.XLOOKUP($A707,laziki!B:B,laziki!C:C)</f>
        <v>Pathfinder 2</v>
      </c>
      <c r="J707" t="str">
        <f>_xlfn.XLOOKUP(I707,laziki!C:C,laziki!E:E)</f>
        <v>16.90S, 101.43W</v>
      </c>
      <c r="K707">
        <f>_xlfn.XLOOKUP($A707,laziki!B:B,laziki!D:D)</f>
        <v>2060</v>
      </c>
      <c r="L707">
        <f t="shared" ref="L707:L770" si="57">YEAR(B707)</f>
        <v>2061</v>
      </c>
      <c r="M707" s="4">
        <f t="shared" ref="M707:M770" si="58">L707-K707</f>
        <v>1</v>
      </c>
      <c r="N707" s="4" t="str">
        <f t="shared" ref="N707:N770" si="59">IF(NOT(ISERROR(SEARCH("S",D707))),"S","N")</f>
        <v>S</v>
      </c>
      <c r="O707" t="str">
        <f t="shared" si="55"/>
        <v>S</v>
      </c>
    </row>
    <row r="708" spans="1:15" x14ac:dyDescent="0.25">
      <c r="A708">
        <v>32</v>
      </c>
      <c r="B708" s="1">
        <v>59343</v>
      </c>
      <c r="C708" t="s">
        <v>217</v>
      </c>
      <c r="D708" t="s">
        <v>4740</v>
      </c>
      <c r="E708">
        <v>572</v>
      </c>
      <c r="F708">
        <v>8519</v>
      </c>
      <c r="G708">
        <f t="shared" si="56"/>
        <v>0</v>
      </c>
      <c r="H708" t="str">
        <f>_xlfn.XLOOKUP(C708,obszary!A:A,obszary!B:B)</f>
        <v>Thaumasia</v>
      </c>
      <c r="I708" t="str">
        <f>_xlfn.XLOOKUP($A708,laziki!B:B,laziki!C:C)</f>
        <v>Deimos 11</v>
      </c>
      <c r="J708" t="str">
        <f>_xlfn.XLOOKUP(I708,laziki!C:C,laziki!E:E)</f>
        <v>39.82S, 96.42W</v>
      </c>
      <c r="K708">
        <f>_xlfn.XLOOKUP($A708,laziki!B:B,laziki!D:D)</f>
        <v>2059</v>
      </c>
      <c r="L708">
        <f t="shared" si="57"/>
        <v>2062</v>
      </c>
      <c r="M708" s="4">
        <f t="shared" si="58"/>
        <v>3</v>
      </c>
      <c r="N708" s="4" t="str">
        <f t="shared" si="59"/>
        <v>S</v>
      </c>
      <c r="O708" t="str">
        <f t="shared" si="55"/>
        <v>S</v>
      </c>
    </row>
    <row r="709" spans="1:15" x14ac:dyDescent="0.25">
      <c r="A709">
        <v>10</v>
      </c>
      <c r="B709" s="1">
        <v>57964</v>
      </c>
      <c r="C709" t="s">
        <v>247</v>
      </c>
      <c r="D709" t="s">
        <v>4739</v>
      </c>
      <c r="E709">
        <v>75</v>
      </c>
      <c r="F709">
        <v>3167</v>
      </c>
      <c r="G709">
        <f t="shared" si="56"/>
        <v>3167</v>
      </c>
      <c r="H709" t="str">
        <f>_xlfn.XLOOKUP(C709,obszary!A:A,obszary!B:B)</f>
        <v>Lunae Palus</v>
      </c>
      <c r="I709" t="str">
        <f>_xlfn.XLOOKUP($A709,laziki!B:B,laziki!C:C)</f>
        <v>Mariner 15</v>
      </c>
      <c r="J709" t="str">
        <f>_xlfn.XLOOKUP(I709,laziki!C:C,laziki!E:E)</f>
        <v>23.79S, 56.97W</v>
      </c>
      <c r="K709">
        <f>_xlfn.XLOOKUP($A709,laziki!B:B,laziki!D:D)</f>
        <v>2054</v>
      </c>
      <c r="L709">
        <f t="shared" si="57"/>
        <v>2058</v>
      </c>
      <c r="M709" s="4">
        <f t="shared" si="58"/>
        <v>4</v>
      </c>
      <c r="N709" s="4" t="str">
        <f t="shared" si="59"/>
        <v>N</v>
      </c>
      <c r="O709" t="str">
        <f t="shared" si="55"/>
        <v>S</v>
      </c>
    </row>
    <row r="710" spans="1:15" x14ac:dyDescent="0.25">
      <c r="A710">
        <v>42</v>
      </c>
      <c r="B710" s="1">
        <v>60652</v>
      </c>
      <c r="C710" t="s">
        <v>253</v>
      </c>
      <c r="D710" t="s">
        <v>4738</v>
      </c>
      <c r="E710">
        <v>1270</v>
      </c>
      <c r="F710">
        <v>5255</v>
      </c>
      <c r="G710">
        <f t="shared" si="56"/>
        <v>0</v>
      </c>
      <c r="H710" t="str">
        <f>_xlfn.XLOOKUP(C710,obszary!A:A,obszary!B:B)</f>
        <v>Cebrenia</v>
      </c>
      <c r="I710" t="str">
        <f>_xlfn.XLOOKUP($A710,laziki!B:B,laziki!C:C)</f>
        <v>Spirit 6</v>
      </c>
      <c r="J710" t="str">
        <f>_xlfn.XLOOKUP(I710,laziki!C:C,laziki!E:E)</f>
        <v>27.80N, 160.30E</v>
      </c>
      <c r="K710">
        <f>_xlfn.XLOOKUP($A710,laziki!B:B,laziki!D:D)</f>
        <v>2063</v>
      </c>
      <c r="L710">
        <f t="shared" si="57"/>
        <v>2066</v>
      </c>
      <c r="M710" s="4">
        <f t="shared" si="58"/>
        <v>3</v>
      </c>
      <c r="N710" s="4" t="str">
        <f t="shared" si="59"/>
        <v>N</v>
      </c>
      <c r="O710" t="str">
        <f t="shared" ref="O710:O773" si="60">IF(NOT(ISERROR(SEARCH("S",J710))),"S","N")</f>
        <v>N</v>
      </c>
    </row>
    <row r="711" spans="1:15" x14ac:dyDescent="0.25">
      <c r="A711">
        <v>61</v>
      </c>
      <c r="B711" s="1">
        <v>62906</v>
      </c>
      <c r="C711" t="s">
        <v>215</v>
      </c>
      <c r="D711" t="s">
        <v>4737</v>
      </c>
      <c r="E711">
        <v>11</v>
      </c>
      <c r="F711">
        <v>5436</v>
      </c>
      <c r="G711">
        <f t="shared" si="56"/>
        <v>5436</v>
      </c>
      <c r="H711" t="str">
        <f>_xlfn.XLOOKUP(C711,obszary!A:A,obszary!B:B)</f>
        <v>Argyre</v>
      </c>
      <c r="I711" t="str">
        <f>_xlfn.XLOOKUP($A711,laziki!B:B,laziki!C:C)</f>
        <v>Opportunity 19</v>
      </c>
      <c r="J711" t="str">
        <f>_xlfn.XLOOKUP(I711,laziki!C:C,laziki!E:E)</f>
        <v>68.17S, 21.83W</v>
      </c>
      <c r="K711">
        <f>_xlfn.XLOOKUP($A711,laziki!B:B,laziki!D:D)</f>
        <v>2069</v>
      </c>
      <c r="L711">
        <f t="shared" si="57"/>
        <v>2072</v>
      </c>
      <c r="M711" s="4">
        <f t="shared" si="58"/>
        <v>3</v>
      </c>
      <c r="N711" s="4" t="str">
        <f t="shared" si="59"/>
        <v>S</v>
      </c>
      <c r="O711" t="str">
        <f t="shared" si="60"/>
        <v>S</v>
      </c>
    </row>
    <row r="712" spans="1:15" x14ac:dyDescent="0.25">
      <c r="A712">
        <v>2</v>
      </c>
      <c r="B712" s="1">
        <v>56587</v>
      </c>
      <c r="C712" t="s">
        <v>239</v>
      </c>
      <c r="D712" t="s">
        <v>4736</v>
      </c>
      <c r="E712">
        <v>204</v>
      </c>
      <c r="F712">
        <v>5622</v>
      </c>
      <c r="G712">
        <f t="shared" si="56"/>
        <v>0</v>
      </c>
      <c r="H712" t="str">
        <f>_xlfn.XLOOKUP(C712,obszary!A:A,obszary!B:B)</f>
        <v>Amenthes</v>
      </c>
      <c r="I712" t="str">
        <f>_xlfn.XLOOKUP($A712,laziki!B:B,laziki!C:C)</f>
        <v>Mariner 6</v>
      </c>
      <c r="J712" t="str">
        <f>_xlfn.XLOOKUP(I712,laziki!C:C,laziki!E:E)</f>
        <v>11.90N, 119.49E</v>
      </c>
      <c r="K712">
        <f>_xlfn.XLOOKUP($A712,laziki!B:B,laziki!D:D)</f>
        <v>2050</v>
      </c>
      <c r="L712">
        <f t="shared" si="57"/>
        <v>2054</v>
      </c>
      <c r="M712" s="4">
        <f t="shared" si="58"/>
        <v>4</v>
      </c>
      <c r="N712" s="4" t="str">
        <f t="shared" si="59"/>
        <v>N</v>
      </c>
      <c r="O712" t="str">
        <f t="shared" si="60"/>
        <v>N</v>
      </c>
    </row>
    <row r="713" spans="1:15" x14ac:dyDescent="0.25">
      <c r="A713">
        <v>63</v>
      </c>
      <c r="B713" s="1">
        <v>61373</v>
      </c>
      <c r="C713" t="s">
        <v>211</v>
      </c>
      <c r="D713" t="s">
        <v>4735</v>
      </c>
      <c r="E713">
        <v>70</v>
      </c>
      <c r="F713">
        <v>9670</v>
      </c>
      <c r="G713">
        <f t="shared" si="56"/>
        <v>9670</v>
      </c>
      <c r="H713" t="str">
        <f>_xlfn.XLOOKUP(C713,obszary!A:A,obszary!B:B)</f>
        <v>Hellas</v>
      </c>
      <c r="I713" t="str">
        <f>_xlfn.XLOOKUP($A713,laziki!B:B,laziki!C:C)</f>
        <v>Rosetta 3</v>
      </c>
      <c r="J713" t="str">
        <f>_xlfn.XLOOKUP(I713,laziki!C:C,laziki!E:E)</f>
        <v>54.72S, 108.92E</v>
      </c>
      <c r="K713">
        <f>_xlfn.XLOOKUP($A713,laziki!B:B,laziki!D:D)</f>
        <v>2066</v>
      </c>
      <c r="L713">
        <f t="shared" si="57"/>
        <v>2068</v>
      </c>
      <c r="M713" s="4">
        <f t="shared" si="58"/>
        <v>2</v>
      </c>
      <c r="N713" s="4" t="str">
        <f t="shared" si="59"/>
        <v>S</v>
      </c>
      <c r="O713" t="str">
        <f t="shared" si="60"/>
        <v>S</v>
      </c>
    </row>
    <row r="714" spans="1:15" x14ac:dyDescent="0.25">
      <c r="A714">
        <v>5</v>
      </c>
      <c r="B714" s="1">
        <v>56420</v>
      </c>
      <c r="C714" t="s">
        <v>241</v>
      </c>
      <c r="D714" t="s">
        <v>4734</v>
      </c>
      <c r="E714">
        <v>147</v>
      </c>
      <c r="F714">
        <v>1267</v>
      </c>
      <c r="G714">
        <f t="shared" si="56"/>
        <v>0</v>
      </c>
      <c r="H714" t="str">
        <f>_xlfn.XLOOKUP(C714,obszary!A:A,obszary!B:B)</f>
        <v>Syrtis Major</v>
      </c>
      <c r="I714" t="str">
        <f>_xlfn.XLOOKUP($A714,laziki!B:B,laziki!C:C)</f>
        <v>Mariner 10</v>
      </c>
      <c r="J714" t="str">
        <f>_xlfn.XLOOKUP(I714,laziki!C:C,laziki!E:E)</f>
        <v>4.88N, 63.43E</v>
      </c>
      <c r="K714">
        <f>_xlfn.XLOOKUP($A714,laziki!B:B,laziki!D:D)</f>
        <v>2051</v>
      </c>
      <c r="L714">
        <f t="shared" si="57"/>
        <v>2054</v>
      </c>
      <c r="M714" s="4">
        <f t="shared" si="58"/>
        <v>3</v>
      </c>
      <c r="N714" s="4" t="str">
        <f t="shared" si="59"/>
        <v>N</v>
      </c>
      <c r="O714" t="str">
        <f t="shared" si="60"/>
        <v>N</v>
      </c>
    </row>
    <row r="715" spans="1:15" x14ac:dyDescent="0.25">
      <c r="A715">
        <v>99</v>
      </c>
      <c r="B715" s="1">
        <v>62873</v>
      </c>
      <c r="C715" t="s">
        <v>257</v>
      </c>
      <c r="D715" t="s">
        <v>4733</v>
      </c>
      <c r="E715">
        <v>50</v>
      </c>
      <c r="F715">
        <v>4731</v>
      </c>
      <c r="G715">
        <f t="shared" si="56"/>
        <v>4731</v>
      </c>
      <c r="H715" t="str">
        <f>_xlfn.XLOOKUP(C715,obszary!A:A,obszary!B:B)</f>
        <v>Ismenius Lacus</v>
      </c>
      <c r="I715" t="str">
        <f>_xlfn.XLOOKUP($A715,laziki!B:B,laziki!C:C)</f>
        <v>Perseverance 6</v>
      </c>
      <c r="J715" t="str">
        <f>_xlfn.XLOOKUP(I715,laziki!C:C,laziki!E:E)</f>
        <v>34.38N, 12.41E</v>
      </c>
      <c r="K715">
        <f>_xlfn.XLOOKUP($A715,laziki!B:B,laziki!D:D)</f>
        <v>2070</v>
      </c>
      <c r="L715">
        <f t="shared" si="57"/>
        <v>2072</v>
      </c>
      <c r="M715" s="4">
        <f t="shared" si="58"/>
        <v>2</v>
      </c>
      <c r="N715" s="4" t="str">
        <f t="shared" si="59"/>
        <v>N</v>
      </c>
      <c r="O715" t="str">
        <f t="shared" si="60"/>
        <v>N</v>
      </c>
    </row>
    <row r="716" spans="1:15" x14ac:dyDescent="0.25">
      <c r="A716">
        <v>37</v>
      </c>
      <c r="B716" s="1">
        <v>59814</v>
      </c>
      <c r="C716" t="s">
        <v>237</v>
      </c>
      <c r="D716" t="s">
        <v>4732</v>
      </c>
      <c r="E716">
        <v>22</v>
      </c>
      <c r="F716">
        <v>3022</v>
      </c>
      <c r="G716">
        <f t="shared" si="56"/>
        <v>3022</v>
      </c>
      <c r="H716" t="str">
        <f>_xlfn.XLOOKUP(C716,obszary!A:A,obszary!B:B)</f>
        <v>Elysium</v>
      </c>
      <c r="I716" t="str">
        <f>_xlfn.XLOOKUP($A716,laziki!B:B,laziki!C:C)</f>
        <v>Pathfinder 5</v>
      </c>
      <c r="J716" t="str">
        <f>_xlfn.XLOOKUP(I716,laziki!C:C,laziki!E:E)</f>
        <v>10.83N, 133.81E</v>
      </c>
      <c r="K716">
        <f>_xlfn.XLOOKUP($A716,laziki!B:B,laziki!D:D)</f>
        <v>2061</v>
      </c>
      <c r="L716">
        <f t="shared" si="57"/>
        <v>2063</v>
      </c>
      <c r="M716" s="4">
        <f t="shared" si="58"/>
        <v>2</v>
      </c>
      <c r="N716" s="4" t="str">
        <f t="shared" si="59"/>
        <v>N</v>
      </c>
      <c r="O716" t="str">
        <f t="shared" si="60"/>
        <v>N</v>
      </c>
    </row>
    <row r="717" spans="1:15" x14ac:dyDescent="0.25">
      <c r="A717">
        <v>5</v>
      </c>
      <c r="B717" s="1">
        <v>57793</v>
      </c>
      <c r="C717" t="s">
        <v>225</v>
      </c>
      <c r="D717" t="s">
        <v>4731</v>
      </c>
      <c r="E717">
        <v>47</v>
      </c>
      <c r="F717">
        <v>4235</v>
      </c>
      <c r="G717">
        <f t="shared" si="56"/>
        <v>4235</v>
      </c>
      <c r="H717" t="str">
        <f>_xlfn.XLOOKUP(C717,obszary!A:A,obszary!B:B)</f>
        <v>Iapygia</v>
      </c>
      <c r="I717" t="str">
        <f>_xlfn.XLOOKUP($A717,laziki!B:B,laziki!C:C)</f>
        <v>Mariner 10</v>
      </c>
      <c r="J717" t="str">
        <f>_xlfn.XLOOKUP(I717,laziki!C:C,laziki!E:E)</f>
        <v>4.88N, 63.43E</v>
      </c>
      <c r="K717">
        <f>_xlfn.XLOOKUP($A717,laziki!B:B,laziki!D:D)</f>
        <v>2051</v>
      </c>
      <c r="L717">
        <f t="shared" si="57"/>
        <v>2058</v>
      </c>
      <c r="M717" s="4">
        <f t="shared" si="58"/>
        <v>7</v>
      </c>
      <c r="N717" s="4" t="str">
        <f t="shared" si="59"/>
        <v>S</v>
      </c>
      <c r="O717" t="str">
        <f t="shared" si="60"/>
        <v>N</v>
      </c>
    </row>
    <row r="718" spans="1:15" x14ac:dyDescent="0.25">
      <c r="A718">
        <v>95</v>
      </c>
      <c r="B718" s="1">
        <v>61802</v>
      </c>
      <c r="C718" t="s">
        <v>247</v>
      </c>
      <c r="D718" t="s">
        <v>4730</v>
      </c>
      <c r="E718">
        <v>47</v>
      </c>
      <c r="F718">
        <v>6205</v>
      </c>
      <c r="G718">
        <f t="shared" si="56"/>
        <v>6205</v>
      </c>
      <c r="H718" t="str">
        <f>_xlfn.XLOOKUP(C718,obszary!A:A,obszary!B:B)</f>
        <v>Lunae Palus</v>
      </c>
      <c r="I718" t="str">
        <f>_xlfn.XLOOKUP($A718,laziki!B:B,laziki!C:C)</f>
        <v>Dawn 6</v>
      </c>
      <c r="J718" t="str">
        <f>_xlfn.XLOOKUP(I718,laziki!C:C,laziki!E:E)</f>
        <v>8.80N, 79.73W</v>
      </c>
      <c r="K718">
        <f>_xlfn.XLOOKUP($A718,laziki!B:B,laziki!D:D)</f>
        <v>2067</v>
      </c>
      <c r="L718">
        <f t="shared" si="57"/>
        <v>2069</v>
      </c>
      <c r="M718" s="4">
        <f t="shared" si="58"/>
        <v>2</v>
      </c>
      <c r="N718" s="4" t="str">
        <f t="shared" si="59"/>
        <v>N</v>
      </c>
      <c r="O718" t="str">
        <f t="shared" si="60"/>
        <v>N</v>
      </c>
    </row>
    <row r="719" spans="1:15" x14ac:dyDescent="0.25">
      <c r="A719">
        <v>23</v>
      </c>
      <c r="B719" s="1">
        <v>56470</v>
      </c>
      <c r="C719" t="s">
        <v>235</v>
      </c>
      <c r="D719" t="s">
        <v>4729</v>
      </c>
      <c r="E719">
        <v>43</v>
      </c>
      <c r="F719">
        <v>13054</v>
      </c>
      <c r="G719">
        <f t="shared" si="56"/>
        <v>13054</v>
      </c>
      <c r="H719" t="str">
        <f>_xlfn.XLOOKUP(C719,obszary!A:A,obszary!B:B)</f>
        <v>Memnonia</v>
      </c>
      <c r="I719" t="str">
        <f>_xlfn.XLOOKUP($A719,laziki!B:B,laziki!C:C)</f>
        <v>Phobos 2</v>
      </c>
      <c r="J719" t="str">
        <f>_xlfn.XLOOKUP(I719,laziki!C:C,laziki!E:E)</f>
        <v>23.80S, 156.02W</v>
      </c>
      <c r="K719">
        <f>_xlfn.XLOOKUP($A719,laziki!B:B,laziki!D:D)</f>
        <v>2053</v>
      </c>
      <c r="L719">
        <f t="shared" si="57"/>
        <v>2054</v>
      </c>
      <c r="M719" s="4">
        <f t="shared" si="58"/>
        <v>1</v>
      </c>
      <c r="N719" s="4" t="str">
        <f t="shared" si="59"/>
        <v>S</v>
      </c>
      <c r="O719" t="str">
        <f t="shared" si="60"/>
        <v>S</v>
      </c>
    </row>
    <row r="720" spans="1:15" x14ac:dyDescent="0.25">
      <c r="A720">
        <v>100</v>
      </c>
      <c r="B720" s="1">
        <v>62722</v>
      </c>
      <c r="C720" t="s">
        <v>207</v>
      </c>
      <c r="D720" t="s">
        <v>4728</v>
      </c>
      <c r="E720">
        <v>307</v>
      </c>
      <c r="F720">
        <v>29243</v>
      </c>
      <c r="G720">
        <f t="shared" si="56"/>
        <v>0</v>
      </c>
      <c r="H720" t="str">
        <f>_xlfn.XLOOKUP(C720,obszary!A:A,obszary!B:B)</f>
        <v>Mare Australe</v>
      </c>
      <c r="I720" t="str">
        <f>_xlfn.XLOOKUP($A720,laziki!B:B,laziki!C:C)</f>
        <v>Perseverance 7</v>
      </c>
      <c r="J720" t="str">
        <f>_xlfn.XLOOKUP(I720,laziki!C:C,laziki!E:E)</f>
        <v>61.39S, 157.42W</v>
      </c>
      <c r="K720">
        <f>_xlfn.XLOOKUP($A720,laziki!B:B,laziki!D:D)</f>
        <v>2070</v>
      </c>
      <c r="L720">
        <f t="shared" si="57"/>
        <v>2071</v>
      </c>
      <c r="M720" s="4">
        <f t="shared" si="58"/>
        <v>1</v>
      </c>
      <c r="N720" s="4" t="str">
        <f t="shared" si="59"/>
        <v>S</v>
      </c>
      <c r="O720" t="str">
        <f t="shared" si="60"/>
        <v>S</v>
      </c>
    </row>
    <row r="721" spans="1:15" x14ac:dyDescent="0.25">
      <c r="A721">
        <v>41</v>
      </c>
      <c r="B721" s="1">
        <v>60672</v>
      </c>
      <c r="C721" t="s">
        <v>265</v>
      </c>
      <c r="D721" t="s">
        <v>4727</v>
      </c>
      <c r="E721">
        <v>47</v>
      </c>
      <c r="F721">
        <v>15109</v>
      </c>
      <c r="G721">
        <f t="shared" si="56"/>
        <v>15109</v>
      </c>
      <c r="H721" t="str">
        <f>_xlfn.XLOOKUP(C721,obszary!A:A,obszary!B:B)</f>
        <v>Mare Boreum</v>
      </c>
      <c r="I721" t="str">
        <f>_xlfn.XLOOKUP($A721,laziki!B:B,laziki!C:C)</f>
        <v>Spirit 5</v>
      </c>
      <c r="J721" t="str">
        <f>_xlfn.XLOOKUP(I721,laziki!C:C,laziki!E:E)</f>
        <v>66.19N, 33.82E</v>
      </c>
      <c r="K721">
        <f>_xlfn.XLOOKUP($A721,laziki!B:B,laziki!D:D)</f>
        <v>2063</v>
      </c>
      <c r="L721">
        <f t="shared" si="57"/>
        <v>2066</v>
      </c>
      <c r="M721" s="4">
        <f t="shared" si="58"/>
        <v>3</v>
      </c>
      <c r="N721" s="4" t="str">
        <f t="shared" si="59"/>
        <v>N</v>
      </c>
      <c r="O721" t="str">
        <f t="shared" si="60"/>
        <v>N</v>
      </c>
    </row>
    <row r="722" spans="1:15" x14ac:dyDescent="0.25">
      <c r="A722">
        <v>89</v>
      </c>
      <c r="B722" s="1">
        <v>64544</v>
      </c>
      <c r="C722" t="s">
        <v>207</v>
      </c>
      <c r="D722" t="s">
        <v>4726</v>
      </c>
      <c r="E722">
        <v>85</v>
      </c>
      <c r="F722">
        <v>3612</v>
      </c>
      <c r="G722">
        <f t="shared" si="56"/>
        <v>3612</v>
      </c>
      <c r="H722" t="str">
        <f>_xlfn.XLOOKUP(C722,obszary!A:A,obszary!B:B)</f>
        <v>Mare Australe</v>
      </c>
      <c r="I722" t="str">
        <f>_xlfn.XLOOKUP($A722,laziki!B:B,laziki!C:C)</f>
        <v>Phoenix 22</v>
      </c>
      <c r="J722" t="str">
        <f>_xlfn.XLOOKUP(I722,laziki!C:C,laziki!E:E)</f>
        <v>65.07S, 96.09W</v>
      </c>
      <c r="K722">
        <f>_xlfn.XLOOKUP($A722,laziki!B:B,laziki!D:D)</f>
        <v>2072</v>
      </c>
      <c r="L722">
        <f t="shared" si="57"/>
        <v>2076</v>
      </c>
      <c r="M722" s="4">
        <f t="shared" si="58"/>
        <v>4</v>
      </c>
      <c r="N722" s="4" t="str">
        <f t="shared" si="59"/>
        <v>S</v>
      </c>
      <c r="O722" t="str">
        <f t="shared" si="60"/>
        <v>S</v>
      </c>
    </row>
    <row r="723" spans="1:15" x14ac:dyDescent="0.25">
      <c r="A723">
        <v>47</v>
      </c>
      <c r="B723" s="1">
        <v>63300</v>
      </c>
      <c r="C723" t="s">
        <v>245</v>
      </c>
      <c r="D723" t="s">
        <v>4725</v>
      </c>
      <c r="E723">
        <v>54</v>
      </c>
      <c r="F723">
        <v>4902</v>
      </c>
      <c r="G723">
        <f t="shared" si="56"/>
        <v>4902</v>
      </c>
      <c r="H723" t="str">
        <f>_xlfn.XLOOKUP(C723,obszary!A:A,obszary!B:B)</f>
        <v>Oxia Palus</v>
      </c>
      <c r="I723" t="str">
        <f>_xlfn.XLOOKUP($A723,laziki!B:B,laziki!C:C)</f>
        <v>Spirit 14</v>
      </c>
      <c r="J723" t="str">
        <f>_xlfn.XLOOKUP(I723,laziki!C:C,laziki!E:E)</f>
        <v>27.30N, 17.48W</v>
      </c>
      <c r="K723">
        <f>_xlfn.XLOOKUP($A723,laziki!B:B,laziki!D:D)</f>
        <v>2065</v>
      </c>
      <c r="L723">
        <f t="shared" si="57"/>
        <v>2073</v>
      </c>
      <c r="M723" s="4">
        <f t="shared" si="58"/>
        <v>8</v>
      </c>
      <c r="N723" s="4" t="str">
        <f t="shared" si="59"/>
        <v>N</v>
      </c>
      <c r="O723" t="str">
        <f t="shared" si="60"/>
        <v>N</v>
      </c>
    </row>
    <row r="724" spans="1:15" x14ac:dyDescent="0.25">
      <c r="A724">
        <v>10</v>
      </c>
      <c r="B724" s="1">
        <v>57751</v>
      </c>
      <c r="C724" t="s">
        <v>217</v>
      </c>
      <c r="D724" t="s">
        <v>4724</v>
      </c>
      <c r="E724">
        <v>147</v>
      </c>
      <c r="F724">
        <v>20205</v>
      </c>
      <c r="G724">
        <f t="shared" si="56"/>
        <v>0</v>
      </c>
      <c r="H724" t="str">
        <f>_xlfn.XLOOKUP(C724,obszary!A:A,obszary!B:B)</f>
        <v>Thaumasia</v>
      </c>
      <c r="I724" t="str">
        <f>_xlfn.XLOOKUP($A724,laziki!B:B,laziki!C:C)</f>
        <v>Mariner 15</v>
      </c>
      <c r="J724" t="str">
        <f>_xlfn.XLOOKUP(I724,laziki!C:C,laziki!E:E)</f>
        <v>23.79S, 56.97W</v>
      </c>
      <c r="K724">
        <f>_xlfn.XLOOKUP($A724,laziki!B:B,laziki!D:D)</f>
        <v>2054</v>
      </c>
      <c r="L724">
        <f t="shared" si="57"/>
        <v>2058</v>
      </c>
      <c r="M724" s="4">
        <f t="shared" si="58"/>
        <v>4</v>
      </c>
      <c r="N724" s="4" t="str">
        <f t="shared" si="59"/>
        <v>S</v>
      </c>
      <c r="O724" t="str">
        <f t="shared" si="60"/>
        <v>S</v>
      </c>
    </row>
    <row r="725" spans="1:15" x14ac:dyDescent="0.25">
      <c r="A725">
        <v>85</v>
      </c>
      <c r="B725" s="1">
        <v>62931</v>
      </c>
      <c r="C725" t="s">
        <v>223</v>
      </c>
      <c r="D725" t="s">
        <v>4723</v>
      </c>
      <c r="E725">
        <v>416</v>
      </c>
      <c r="F725">
        <v>2461</v>
      </c>
      <c r="G725">
        <f t="shared" si="56"/>
        <v>0</v>
      </c>
      <c r="H725" t="str">
        <f>_xlfn.XLOOKUP(C725,obszary!A:A,obszary!B:B)</f>
        <v>Mare Tyrrhenum</v>
      </c>
      <c r="I725" t="str">
        <f>_xlfn.XLOOKUP($A725,laziki!B:B,laziki!C:C)</f>
        <v>Phoenix 13</v>
      </c>
      <c r="J725" t="str">
        <f>_xlfn.XLOOKUP(I725,laziki!C:C,laziki!E:E)</f>
        <v>6.43S, 95.96E</v>
      </c>
      <c r="K725">
        <f>_xlfn.XLOOKUP($A725,laziki!B:B,laziki!D:D)</f>
        <v>2070</v>
      </c>
      <c r="L725">
        <f t="shared" si="57"/>
        <v>2072</v>
      </c>
      <c r="M725" s="4">
        <f t="shared" si="58"/>
        <v>2</v>
      </c>
      <c r="N725" s="4" t="str">
        <f t="shared" si="59"/>
        <v>S</v>
      </c>
      <c r="O725" t="str">
        <f t="shared" si="60"/>
        <v>S</v>
      </c>
    </row>
    <row r="726" spans="1:15" x14ac:dyDescent="0.25">
      <c r="A726">
        <v>10</v>
      </c>
      <c r="B726" s="1">
        <v>57985</v>
      </c>
      <c r="C726" t="s">
        <v>215</v>
      </c>
      <c r="D726" t="s">
        <v>4722</v>
      </c>
      <c r="E726">
        <v>9</v>
      </c>
      <c r="F726">
        <v>38630</v>
      </c>
      <c r="G726">
        <f t="shared" si="56"/>
        <v>38630</v>
      </c>
      <c r="H726" t="str">
        <f>_xlfn.XLOOKUP(C726,obszary!A:A,obszary!B:B)</f>
        <v>Argyre</v>
      </c>
      <c r="I726" t="str">
        <f>_xlfn.XLOOKUP($A726,laziki!B:B,laziki!C:C)</f>
        <v>Mariner 15</v>
      </c>
      <c r="J726" t="str">
        <f>_xlfn.XLOOKUP(I726,laziki!C:C,laziki!E:E)</f>
        <v>23.79S, 56.97W</v>
      </c>
      <c r="K726">
        <f>_xlfn.XLOOKUP($A726,laziki!B:B,laziki!D:D)</f>
        <v>2054</v>
      </c>
      <c r="L726">
        <f t="shared" si="57"/>
        <v>2058</v>
      </c>
      <c r="M726" s="4">
        <f t="shared" si="58"/>
        <v>4</v>
      </c>
      <c r="N726" s="4" t="str">
        <f t="shared" si="59"/>
        <v>S</v>
      </c>
      <c r="O726" t="str">
        <f t="shared" si="60"/>
        <v>S</v>
      </c>
    </row>
    <row r="727" spans="1:15" x14ac:dyDescent="0.25">
      <c r="A727">
        <v>39</v>
      </c>
      <c r="B727" s="1">
        <v>61501</v>
      </c>
      <c r="C727" t="s">
        <v>219</v>
      </c>
      <c r="D727" t="s">
        <v>4721</v>
      </c>
      <c r="E727">
        <v>133</v>
      </c>
      <c r="F727">
        <v>6618</v>
      </c>
      <c r="G727">
        <f t="shared" si="56"/>
        <v>0</v>
      </c>
      <c r="H727" t="str">
        <f>_xlfn.XLOOKUP(C727,obszary!A:A,obszary!B:B)</f>
        <v>Phaethontis</v>
      </c>
      <c r="I727" t="str">
        <f>_xlfn.XLOOKUP($A727,laziki!B:B,laziki!C:C)</f>
        <v>Pathfinder 9</v>
      </c>
      <c r="J727" t="str">
        <f>_xlfn.XLOOKUP(I727,laziki!C:C,laziki!E:E)</f>
        <v>59.92S, 179.01W</v>
      </c>
      <c r="K727">
        <f>_xlfn.XLOOKUP($A727,laziki!B:B,laziki!D:D)</f>
        <v>2062</v>
      </c>
      <c r="L727">
        <f t="shared" si="57"/>
        <v>2068</v>
      </c>
      <c r="M727" s="4">
        <f t="shared" si="58"/>
        <v>6</v>
      </c>
      <c r="N727" s="4" t="str">
        <f t="shared" si="59"/>
        <v>S</v>
      </c>
      <c r="O727" t="str">
        <f t="shared" si="60"/>
        <v>S</v>
      </c>
    </row>
    <row r="728" spans="1:15" x14ac:dyDescent="0.25">
      <c r="A728">
        <v>24</v>
      </c>
      <c r="B728" s="1">
        <v>57015</v>
      </c>
      <c r="C728" t="s">
        <v>221</v>
      </c>
      <c r="D728" t="s">
        <v>4720</v>
      </c>
      <c r="E728">
        <v>113</v>
      </c>
      <c r="F728">
        <v>4731</v>
      </c>
      <c r="G728">
        <f t="shared" si="56"/>
        <v>0</v>
      </c>
      <c r="H728" t="str">
        <f>_xlfn.XLOOKUP(C728,obszary!A:A,obszary!B:B)</f>
        <v>Aeolis</v>
      </c>
      <c r="I728" t="str">
        <f>_xlfn.XLOOKUP($A728,laziki!B:B,laziki!C:C)</f>
        <v>Phobos 3</v>
      </c>
      <c r="J728" t="str">
        <f>_xlfn.XLOOKUP(I728,laziki!C:C,laziki!E:E)</f>
        <v>32.13S, 131.87E</v>
      </c>
      <c r="K728">
        <f>_xlfn.XLOOKUP($A728,laziki!B:B,laziki!D:D)</f>
        <v>2053</v>
      </c>
      <c r="L728">
        <f t="shared" si="57"/>
        <v>2056</v>
      </c>
      <c r="M728" s="4">
        <f t="shared" si="58"/>
        <v>3</v>
      </c>
      <c r="N728" s="4" t="str">
        <f t="shared" si="59"/>
        <v>S</v>
      </c>
      <c r="O728" t="str">
        <f t="shared" si="60"/>
        <v>S</v>
      </c>
    </row>
    <row r="729" spans="1:15" x14ac:dyDescent="0.25">
      <c r="A729">
        <v>91</v>
      </c>
      <c r="B729" s="1">
        <v>63933</v>
      </c>
      <c r="C729" t="s">
        <v>263</v>
      </c>
      <c r="D729" t="s">
        <v>4719</v>
      </c>
      <c r="E729">
        <v>24</v>
      </c>
      <c r="F729">
        <v>1010</v>
      </c>
      <c r="G729">
        <f t="shared" si="56"/>
        <v>1010</v>
      </c>
      <c r="H729" t="str">
        <f>_xlfn.XLOOKUP(C729,obszary!A:A,obszary!B:B)</f>
        <v>Diacria</v>
      </c>
      <c r="I729" t="str">
        <f>_xlfn.XLOOKUP($A729,laziki!B:B,laziki!C:C)</f>
        <v>Phoenix 27</v>
      </c>
      <c r="J729" t="str">
        <f>_xlfn.XLOOKUP(I729,laziki!C:C,laziki!E:E)</f>
        <v>75.27N, 138.32W</v>
      </c>
      <c r="K729">
        <f>_xlfn.XLOOKUP($A729,laziki!B:B,laziki!D:D)</f>
        <v>2073</v>
      </c>
      <c r="L729">
        <f t="shared" si="57"/>
        <v>2075</v>
      </c>
      <c r="M729" s="4">
        <f t="shared" si="58"/>
        <v>2</v>
      </c>
      <c r="N729" s="4" t="str">
        <f t="shared" si="59"/>
        <v>N</v>
      </c>
      <c r="O729" t="str">
        <f t="shared" si="60"/>
        <v>N</v>
      </c>
    </row>
    <row r="730" spans="1:15" x14ac:dyDescent="0.25">
      <c r="A730">
        <v>22</v>
      </c>
      <c r="B730" s="1">
        <v>57563</v>
      </c>
      <c r="C730" t="s">
        <v>241</v>
      </c>
      <c r="D730" t="s">
        <v>4718</v>
      </c>
      <c r="E730">
        <v>57</v>
      </c>
      <c r="F730">
        <v>1267</v>
      </c>
      <c r="G730">
        <f t="shared" si="56"/>
        <v>1267</v>
      </c>
      <c r="H730" t="str">
        <f>_xlfn.XLOOKUP(C730,obszary!A:A,obszary!B:B)</f>
        <v>Syrtis Major</v>
      </c>
      <c r="I730" t="str">
        <f>_xlfn.XLOOKUP($A730,laziki!B:B,laziki!C:C)</f>
        <v>Phobos 1</v>
      </c>
      <c r="J730" t="str">
        <f>_xlfn.XLOOKUP(I730,laziki!C:C,laziki!E:E)</f>
        <v>5.89N, 39.91E</v>
      </c>
      <c r="K730">
        <f>_xlfn.XLOOKUP($A730,laziki!B:B,laziki!D:D)</f>
        <v>2053</v>
      </c>
      <c r="L730">
        <f t="shared" si="57"/>
        <v>2057</v>
      </c>
      <c r="M730" s="4">
        <f t="shared" si="58"/>
        <v>4</v>
      </c>
      <c r="N730" s="4" t="str">
        <f t="shared" si="59"/>
        <v>N</v>
      </c>
      <c r="O730" t="str">
        <f t="shared" si="60"/>
        <v>N</v>
      </c>
    </row>
    <row r="731" spans="1:15" x14ac:dyDescent="0.25">
      <c r="A731">
        <v>58</v>
      </c>
      <c r="B731" s="1">
        <v>62226</v>
      </c>
      <c r="C731" t="s">
        <v>215</v>
      </c>
      <c r="D731" t="s">
        <v>4717</v>
      </c>
      <c r="E731">
        <v>24</v>
      </c>
      <c r="F731">
        <v>2739</v>
      </c>
      <c r="G731">
        <f t="shared" si="56"/>
        <v>2739</v>
      </c>
      <c r="H731" t="str">
        <f>_xlfn.XLOOKUP(C731,obszary!A:A,obszary!B:B)</f>
        <v>Argyre</v>
      </c>
      <c r="I731" t="str">
        <f>_xlfn.XLOOKUP($A731,laziki!B:B,laziki!C:C)</f>
        <v>Opportunity 15</v>
      </c>
      <c r="J731" t="str">
        <f>_xlfn.XLOOKUP(I731,laziki!C:C,laziki!E:E)</f>
        <v>56.96S, 5.44W</v>
      </c>
      <c r="K731">
        <f>_xlfn.XLOOKUP($A731,laziki!B:B,laziki!D:D)</f>
        <v>2068</v>
      </c>
      <c r="L731">
        <f t="shared" si="57"/>
        <v>2070</v>
      </c>
      <c r="M731" s="4">
        <f t="shared" si="58"/>
        <v>2</v>
      </c>
      <c r="N731" s="4" t="str">
        <f t="shared" si="59"/>
        <v>S</v>
      </c>
      <c r="O731" t="str">
        <f t="shared" si="60"/>
        <v>S</v>
      </c>
    </row>
    <row r="732" spans="1:15" x14ac:dyDescent="0.25">
      <c r="A732">
        <v>5</v>
      </c>
      <c r="B732" s="1">
        <v>58335</v>
      </c>
      <c r="C732" t="s">
        <v>225</v>
      </c>
      <c r="D732" t="s">
        <v>4716</v>
      </c>
      <c r="E732">
        <v>307</v>
      </c>
      <c r="F732">
        <v>3461</v>
      </c>
      <c r="G732">
        <f t="shared" si="56"/>
        <v>0</v>
      </c>
      <c r="H732" t="str">
        <f>_xlfn.XLOOKUP(C732,obszary!A:A,obszary!B:B)</f>
        <v>Iapygia</v>
      </c>
      <c r="I732" t="str">
        <f>_xlfn.XLOOKUP($A732,laziki!B:B,laziki!C:C)</f>
        <v>Mariner 10</v>
      </c>
      <c r="J732" t="str">
        <f>_xlfn.XLOOKUP(I732,laziki!C:C,laziki!E:E)</f>
        <v>4.88N, 63.43E</v>
      </c>
      <c r="K732">
        <f>_xlfn.XLOOKUP($A732,laziki!B:B,laziki!D:D)</f>
        <v>2051</v>
      </c>
      <c r="L732">
        <f t="shared" si="57"/>
        <v>2059</v>
      </c>
      <c r="M732" s="4">
        <f t="shared" si="58"/>
        <v>8</v>
      </c>
      <c r="N732" s="4" t="str">
        <f t="shared" si="59"/>
        <v>S</v>
      </c>
      <c r="O732" t="str">
        <f t="shared" si="60"/>
        <v>N</v>
      </c>
    </row>
    <row r="733" spans="1:15" x14ac:dyDescent="0.25">
      <c r="A733">
        <v>47</v>
      </c>
      <c r="B733" s="1">
        <v>63735</v>
      </c>
      <c r="C733" t="s">
        <v>259</v>
      </c>
      <c r="D733" t="s">
        <v>4715</v>
      </c>
      <c r="E733">
        <v>241</v>
      </c>
      <c r="F733">
        <v>13527</v>
      </c>
      <c r="G733">
        <f t="shared" si="56"/>
        <v>0</v>
      </c>
      <c r="H733" t="str">
        <f>_xlfn.XLOOKUP(C733,obszary!A:A,obszary!B:B)</f>
        <v>Mare Acidalium</v>
      </c>
      <c r="I733" t="str">
        <f>_xlfn.XLOOKUP($A733,laziki!B:B,laziki!C:C)</f>
        <v>Spirit 14</v>
      </c>
      <c r="J733" t="str">
        <f>_xlfn.XLOOKUP(I733,laziki!C:C,laziki!E:E)</f>
        <v>27.30N, 17.48W</v>
      </c>
      <c r="K733">
        <f>_xlfn.XLOOKUP($A733,laziki!B:B,laziki!D:D)</f>
        <v>2065</v>
      </c>
      <c r="L733">
        <f t="shared" si="57"/>
        <v>2074</v>
      </c>
      <c r="M733" s="4">
        <f t="shared" si="58"/>
        <v>9</v>
      </c>
      <c r="N733" s="4" t="str">
        <f t="shared" si="59"/>
        <v>N</v>
      </c>
      <c r="O733" t="str">
        <f t="shared" si="60"/>
        <v>N</v>
      </c>
    </row>
    <row r="734" spans="1:15" x14ac:dyDescent="0.25">
      <c r="A734">
        <v>71</v>
      </c>
      <c r="B734" s="1">
        <v>62697</v>
      </c>
      <c r="C734" t="s">
        <v>219</v>
      </c>
      <c r="D734" t="s">
        <v>4714</v>
      </c>
      <c r="E734">
        <v>344</v>
      </c>
      <c r="F734">
        <v>35789</v>
      </c>
      <c r="G734">
        <f t="shared" si="56"/>
        <v>0</v>
      </c>
      <c r="H734" t="str">
        <f>_xlfn.XLOOKUP(C734,obszary!A:A,obszary!B:B)</f>
        <v>Phaethontis</v>
      </c>
      <c r="I734" t="str">
        <f>_xlfn.XLOOKUP($A734,laziki!B:B,laziki!C:C)</f>
        <v>Rosetta 15</v>
      </c>
      <c r="J734" t="str">
        <f>_xlfn.XLOOKUP(I734,laziki!C:C,laziki!E:E)</f>
        <v>50.96S, 146.33W</v>
      </c>
      <c r="K734">
        <f>_xlfn.XLOOKUP($A734,laziki!B:B,laziki!D:D)</f>
        <v>2070</v>
      </c>
      <c r="L734">
        <f t="shared" si="57"/>
        <v>2071</v>
      </c>
      <c r="M734" s="4">
        <f t="shared" si="58"/>
        <v>1</v>
      </c>
      <c r="N734" s="4" t="str">
        <f t="shared" si="59"/>
        <v>S</v>
      </c>
      <c r="O734" t="str">
        <f t="shared" si="60"/>
        <v>S</v>
      </c>
    </row>
    <row r="735" spans="1:15" x14ac:dyDescent="0.25">
      <c r="A735">
        <v>87</v>
      </c>
      <c r="B735" s="1">
        <v>63055</v>
      </c>
      <c r="C735" t="s">
        <v>215</v>
      </c>
      <c r="D735" t="s">
        <v>4713</v>
      </c>
      <c r="E735">
        <v>61</v>
      </c>
      <c r="F735">
        <v>1788</v>
      </c>
      <c r="G735">
        <f t="shared" si="56"/>
        <v>1788</v>
      </c>
      <c r="H735" t="str">
        <f>_xlfn.XLOOKUP(C735,obszary!A:A,obszary!B:B)</f>
        <v>Argyre</v>
      </c>
      <c r="I735" t="str">
        <f>_xlfn.XLOOKUP($A735,laziki!B:B,laziki!C:C)</f>
        <v>Phoenix 17</v>
      </c>
      <c r="J735" t="str">
        <f>_xlfn.XLOOKUP(I735,laziki!C:C,laziki!E:E)</f>
        <v>34.44S, 25.42W</v>
      </c>
      <c r="K735">
        <f>_xlfn.XLOOKUP($A735,laziki!B:B,laziki!D:D)</f>
        <v>2071</v>
      </c>
      <c r="L735">
        <f t="shared" si="57"/>
        <v>2072</v>
      </c>
      <c r="M735" s="4">
        <f t="shared" si="58"/>
        <v>1</v>
      </c>
      <c r="N735" s="4" t="str">
        <f t="shared" si="59"/>
        <v>S</v>
      </c>
      <c r="O735" t="str">
        <f t="shared" si="60"/>
        <v>S</v>
      </c>
    </row>
    <row r="736" spans="1:15" x14ac:dyDescent="0.25">
      <c r="A736">
        <v>55</v>
      </c>
      <c r="B736" s="1">
        <v>62075</v>
      </c>
      <c r="C736" t="s">
        <v>253</v>
      </c>
      <c r="D736" t="s">
        <v>4712</v>
      </c>
      <c r="E736">
        <v>169</v>
      </c>
      <c r="F736">
        <v>14025</v>
      </c>
      <c r="G736">
        <f t="shared" si="56"/>
        <v>0</v>
      </c>
      <c r="H736" t="str">
        <f>_xlfn.XLOOKUP(C736,obszary!A:A,obszary!B:B)</f>
        <v>Cebrenia</v>
      </c>
      <c r="I736" t="str">
        <f>_xlfn.XLOOKUP($A736,laziki!B:B,laziki!C:C)</f>
        <v>Opportunity 7</v>
      </c>
      <c r="J736" t="str">
        <f>_xlfn.XLOOKUP(I736,laziki!C:C,laziki!E:E)</f>
        <v>37.14N, 148.66E</v>
      </c>
      <c r="K736">
        <f>_xlfn.XLOOKUP($A736,laziki!B:B,laziki!D:D)</f>
        <v>2066</v>
      </c>
      <c r="L736">
        <f t="shared" si="57"/>
        <v>2069</v>
      </c>
      <c r="M736" s="4">
        <f t="shared" si="58"/>
        <v>3</v>
      </c>
      <c r="N736" s="4" t="str">
        <f t="shared" si="59"/>
        <v>N</v>
      </c>
      <c r="O736" t="str">
        <f t="shared" si="60"/>
        <v>N</v>
      </c>
    </row>
    <row r="737" spans="1:15" x14ac:dyDescent="0.25">
      <c r="A737">
        <v>9</v>
      </c>
      <c r="B737" s="1">
        <v>57688</v>
      </c>
      <c r="C737" t="s">
        <v>215</v>
      </c>
      <c r="D737" t="s">
        <v>4711</v>
      </c>
      <c r="E737">
        <v>572</v>
      </c>
      <c r="F737">
        <v>6618</v>
      </c>
      <c r="G737">
        <f t="shared" si="56"/>
        <v>0</v>
      </c>
      <c r="H737" t="str">
        <f>_xlfn.XLOOKUP(C737,obszary!A:A,obszary!B:B)</f>
        <v>Argyre</v>
      </c>
      <c r="I737" t="str">
        <f>_xlfn.XLOOKUP($A737,laziki!B:B,laziki!C:C)</f>
        <v>Mariner 14</v>
      </c>
      <c r="J737" t="str">
        <f>_xlfn.XLOOKUP(I737,laziki!C:C,laziki!E:E)</f>
        <v>17.63S, 13.01W</v>
      </c>
      <c r="K737">
        <f>_xlfn.XLOOKUP($A737,laziki!B:B,laziki!D:D)</f>
        <v>2054</v>
      </c>
      <c r="L737">
        <f t="shared" si="57"/>
        <v>2057</v>
      </c>
      <c r="M737" s="4">
        <f t="shared" si="58"/>
        <v>3</v>
      </c>
      <c r="N737" s="4" t="str">
        <f t="shared" si="59"/>
        <v>S</v>
      </c>
      <c r="O737" t="str">
        <f t="shared" si="60"/>
        <v>S</v>
      </c>
    </row>
    <row r="738" spans="1:15" x14ac:dyDescent="0.25">
      <c r="A738">
        <v>47</v>
      </c>
      <c r="B738" s="1">
        <v>61012</v>
      </c>
      <c r="C738" t="s">
        <v>245</v>
      </c>
      <c r="D738" t="s">
        <v>4710</v>
      </c>
      <c r="E738">
        <v>85</v>
      </c>
      <c r="F738">
        <v>2054</v>
      </c>
      <c r="G738">
        <f t="shared" si="56"/>
        <v>2054</v>
      </c>
      <c r="H738" t="str">
        <f>_xlfn.XLOOKUP(C738,obszary!A:A,obszary!B:B)</f>
        <v>Oxia Palus</v>
      </c>
      <c r="I738" t="str">
        <f>_xlfn.XLOOKUP($A738,laziki!B:B,laziki!C:C)</f>
        <v>Spirit 14</v>
      </c>
      <c r="J738" t="str">
        <f>_xlfn.XLOOKUP(I738,laziki!C:C,laziki!E:E)</f>
        <v>27.30N, 17.48W</v>
      </c>
      <c r="K738">
        <f>_xlfn.XLOOKUP($A738,laziki!B:B,laziki!D:D)</f>
        <v>2065</v>
      </c>
      <c r="L738">
        <f t="shared" si="57"/>
        <v>2067</v>
      </c>
      <c r="M738" s="4">
        <f t="shared" si="58"/>
        <v>2</v>
      </c>
      <c r="N738" s="4" t="str">
        <f t="shared" si="59"/>
        <v>N</v>
      </c>
      <c r="O738" t="str">
        <f t="shared" si="60"/>
        <v>N</v>
      </c>
    </row>
    <row r="739" spans="1:15" x14ac:dyDescent="0.25">
      <c r="A739">
        <v>51</v>
      </c>
      <c r="B739" s="1">
        <v>60431</v>
      </c>
      <c r="C739" t="s">
        <v>215</v>
      </c>
      <c r="D739" t="s">
        <v>4709</v>
      </c>
      <c r="E739">
        <v>75</v>
      </c>
      <c r="F739">
        <v>22220</v>
      </c>
      <c r="G739">
        <f t="shared" si="56"/>
        <v>22220</v>
      </c>
      <c r="H739" t="str">
        <f>_xlfn.XLOOKUP(C739,obszary!A:A,obszary!B:B)</f>
        <v>Argyre</v>
      </c>
      <c r="I739" t="str">
        <f>_xlfn.XLOOKUP($A739,laziki!B:B,laziki!C:C)</f>
        <v>Opportunity 3</v>
      </c>
      <c r="J739" t="str">
        <f>_xlfn.XLOOKUP(I739,laziki!C:C,laziki!E:E)</f>
        <v>50.59S, 47.85W</v>
      </c>
      <c r="K739">
        <f>_xlfn.XLOOKUP($A739,laziki!B:B,laziki!D:D)</f>
        <v>2064</v>
      </c>
      <c r="L739">
        <f t="shared" si="57"/>
        <v>2065</v>
      </c>
      <c r="M739" s="4">
        <f t="shared" si="58"/>
        <v>1</v>
      </c>
      <c r="N739" s="4" t="str">
        <f t="shared" si="59"/>
        <v>S</v>
      </c>
      <c r="O739" t="str">
        <f t="shared" si="60"/>
        <v>S</v>
      </c>
    </row>
    <row r="740" spans="1:15" x14ac:dyDescent="0.25">
      <c r="A740">
        <v>27</v>
      </c>
      <c r="B740" s="1">
        <v>58857</v>
      </c>
      <c r="C740" t="s">
        <v>211</v>
      </c>
      <c r="D740" t="s">
        <v>4708</v>
      </c>
      <c r="E740">
        <v>212</v>
      </c>
      <c r="F740">
        <v>27536</v>
      </c>
      <c r="G740">
        <f t="shared" si="56"/>
        <v>0</v>
      </c>
      <c r="H740" t="str">
        <f>_xlfn.XLOOKUP(C740,obszary!A:A,obszary!B:B)</f>
        <v>Hellas</v>
      </c>
      <c r="I740" t="str">
        <f>_xlfn.XLOOKUP($A740,laziki!B:B,laziki!C:C)</f>
        <v>Phobos 6</v>
      </c>
      <c r="J740" t="str">
        <f>_xlfn.XLOOKUP(I740,laziki!C:C,laziki!E:E)</f>
        <v>74.62S, 100.08E</v>
      </c>
      <c r="K740">
        <f>_xlfn.XLOOKUP($A740,laziki!B:B,laziki!D:D)</f>
        <v>2054</v>
      </c>
      <c r="L740">
        <f t="shared" si="57"/>
        <v>2061</v>
      </c>
      <c r="M740" s="4">
        <f t="shared" si="58"/>
        <v>7</v>
      </c>
      <c r="N740" s="4" t="str">
        <f t="shared" si="59"/>
        <v>S</v>
      </c>
      <c r="O740" t="str">
        <f t="shared" si="60"/>
        <v>S</v>
      </c>
    </row>
    <row r="741" spans="1:15" x14ac:dyDescent="0.25">
      <c r="A741">
        <v>31</v>
      </c>
      <c r="B741" s="1">
        <v>60299</v>
      </c>
      <c r="C741" t="s">
        <v>265</v>
      </c>
      <c r="D741" t="s">
        <v>4707</v>
      </c>
      <c r="E741">
        <v>416</v>
      </c>
      <c r="F741">
        <v>41937</v>
      </c>
      <c r="G741">
        <f t="shared" si="56"/>
        <v>0</v>
      </c>
      <c r="H741" t="str">
        <f>_xlfn.XLOOKUP(C741,obszary!A:A,obszary!B:B)</f>
        <v>Mare Boreum</v>
      </c>
      <c r="I741" t="str">
        <f>_xlfn.XLOOKUP($A741,laziki!B:B,laziki!C:C)</f>
        <v>Deimos 10</v>
      </c>
      <c r="J741" t="str">
        <f>_xlfn.XLOOKUP(I741,laziki!C:C,laziki!E:E)</f>
        <v>66.67N, 93.37W</v>
      </c>
      <c r="K741">
        <f>_xlfn.XLOOKUP($A741,laziki!B:B,laziki!D:D)</f>
        <v>2059</v>
      </c>
      <c r="L741">
        <f t="shared" si="57"/>
        <v>2065</v>
      </c>
      <c r="M741" s="4">
        <f t="shared" si="58"/>
        <v>6</v>
      </c>
      <c r="N741" s="4" t="str">
        <f t="shared" si="59"/>
        <v>N</v>
      </c>
      <c r="O741" t="str">
        <f t="shared" si="60"/>
        <v>N</v>
      </c>
    </row>
    <row r="742" spans="1:15" x14ac:dyDescent="0.25">
      <c r="A742">
        <v>95</v>
      </c>
      <c r="B742" s="1">
        <v>62561</v>
      </c>
      <c r="C742" t="s">
        <v>231</v>
      </c>
      <c r="D742" t="s">
        <v>4706</v>
      </c>
      <c r="E742">
        <v>37</v>
      </c>
      <c r="F742">
        <v>8519</v>
      </c>
      <c r="G742">
        <f t="shared" si="56"/>
        <v>8519</v>
      </c>
      <c r="H742" t="str">
        <f>_xlfn.XLOOKUP(C742,obszary!A:A,obszary!B:B)</f>
        <v>Coprates</v>
      </c>
      <c r="I742" t="str">
        <f>_xlfn.XLOOKUP($A742,laziki!B:B,laziki!C:C)</f>
        <v>Dawn 6</v>
      </c>
      <c r="J742" t="str">
        <f>_xlfn.XLOOKUP(I742,laziki!C:C,laziki!E:E)</f>
        <v>8.80N, 79.73W</v>
      </c>
      <c r="K742">
        <f>_xlfn.XLOOKUP($A742,laziki!B:B,laziki!D:D)</f>
        <v>2067</v>
      </c>
      <c r="L742">
        <f t="shared" si="57"/>
        <v>2071</v>
      </c>
      <c r="M742" s="4">
        <f t="shared" si="58"/>
        <v>4</v>
      </c>
      <c r="N742" s="4" t="str">
        <f t="shared" si="59"/>
        <v>S</v>
      </c>
      <c r="O742" t="str">
        <f t="shared" si="60"/>
        <v>N</v>
      </c>
    </row>
    <row r="743" spans="1:15" x14ac:dyDescent="0.25">
      <c r="A743">
        <v>35</v>
      </c>
      <c r="B743" s="1">
        <v>59641</v>
      </c>
      <c r="C743" t="s">
        <v>233</v>
      </c>
      <c r="D743" t="s">
        <v>4705</v>
      </c>
      <c r="E743">
        <v>61</v>
      </c>
      <c r="F743">
        <v>4563</v>
      </c>
      <c r="G743">
        <f t="shared" si="56"/>
        <v>4563</v>
      </c>
      <c r="H743" t="str">
        <f>_xlfn.XLOOKUP(C743,obszary!A:A,obszary!B:B)</f>
        <v>Phoenicis Lacus</v>
      </c>
      <c r="I743" t="str">
        <f>_xlfn.XLOOKUP($A743,laziki!B:B,laziki!C:C)</f>
        <v>Pathfinder 2</v>
      </c>
      <c r="J743" t="str">
        <f>_xlfn.XLOOKUP(I743,laziki!C:C,laziki!E:E)</f>
        <v>16.90S, 101.43W</v>
      </c>
      <c r="K743">
        <f>_xlfn.XLOOKUP($A743,laziki!B:B,laziki!D:D)</f>
        <v>2060</v>
      </c>
      <c r="L743">
        <f t="shared" si="57"/>
        <v>2063</v>
      </c>
      <c r="M743" s="4">
        <f t="shared" si="58"/>
        <v>3</v>
      </c>
      <c r="N743" s="4" t="str">
        <f t="shared" si="59"/>
        <v>S</v>
      </c>
      <c r="O743" t="str">
        <f t="shared" si="60"/>
        <v>S</v>
      </c>
    </row>
    <row r="744" spans="1:15" x14ac:dyDescent="0.25">
      <c r="A744">
        <v>42</v>
      </c>
      <c r="B744" s="1">
        <v>62606</v>
      </c>
      <c r="C744" t="s">
        <v>253</v>
      </c>
      <c r="D744" t="s">
        <v>4704</v>
      </c>
      <c r="E744">
        <v>32</v>
      </c>
      <c r="F744">
        <v>63326</v>
      </c>
      <c r="G744">
        <f t="shared" si="56"/>
        <v>63326</v>
      </c>
      <c r="H744" t="str">
        <f>_xlfn.XLOOKUP(C744,obszary!A:A,obszary!B:B)</f>
        <v>Cebrenia</v>
      </c>
      <c r="I744" t="str">
        <f>_xlfn.XLOOKUP($A744,laziki!B:B,laziki!C:C)</f>
        <v>Spirit 6</v>
      </c>
      <c r="J744" t="str">
        <f>_xlfn.XLOOKUP(I744,laziki!C:C,laziki!E:E)</f>
        <v>27.80N, 160.30E</v>
      </c>
      <c r="K744">
        <f>_xlfn.XLOOKUP($A744,laziki!B:B,laziki!D:D)</f>
        <v>2063</v>
      </c>
      <c r="L744">
        <f t="shared" si="57"/>
        <v>2071</v>
      </c>
      <c r="M744" s="4">
        <f t="shared" si="58"/>
        <v>8</v>
      </c>
      <c r="N744" s="4" t="str">
        <f t="shared" si="59"/>
        <v>N</v>
      </c>
      <c r="O744" t="str">
        <f t="shared" si="60"/>
        <v>N</v>
      </c>
    </row>
    <row r="745" spans="1:15" x14ac:dyDescent="0.25">
      <c r="A745">
        <v>69</v>
      </c>
      <c r="B745" s="1">
        <v>62719</v>
      </c>
      <c r="C745" t="s">
        <v>265</v>
      </c>
      <c r="D745" t="s">
        <v>4703</v>
      </c>
      <c r="E745">
        <v>7</v>
      </c>
      <c r="F745">
        <v>4731</v>
      </c>
      <c r="G745">
        <f t="shared" si="56"/>
        <v>4731</v>
      </c>
      <c r="H745" t="str">
        <f>_xlfn.XLOOKUP(C745,obszary!A:A,obszary!B:B)</f>
        <v>Mare Boreum</v>
      </c>
      <c r="I745" t="str">
        <f>_xlfn.XLOOKUP($A745,laziki!B:B,laziki!C:C)</f>
        <v>Rosetta 13</v>
      </c>
      <c r="J745" t="str">
        <f>_xlfn.XLOOKUP(I745,laziki!C:C,laziki!E:E)</f>
        <v>69.41N, 168.67E</v>
      </c>
      <c r="K745">
        <f>_xlfn.XLOOKUP($A745,laziki!B:B,laziki!D:D)</f>
        <v>2069</v>
      </c>
      <c r="L745">
        <f t="shared" si="57"/>
        <v>2071</v>
      </c>
      <c r="M745" s="4">
        <f t="shared" si="58"/>
        <v>2</v>
      </c>
      <c r="N745" s="4" t="str">
        <f t="shared" si="59"/>
        <v>N</v>
      </c>
      <c r="O745" t="str">
        <f t="shared" si="60"/>
        <v>N</v>
      </c>
    </row>
    <row r="746" spans="1:15" x14ac:dyDescent="0.25">
      <c r="A746">
        <v>41</v>
      </c>
      <c r="B746" s="1">
        <v>61820</v>
      </c>
      <c r="C746" t="s">
        <v>265</v>
      </c>
      <c r="D746" t="s">
        <v>4702</v>
      </c>
      <c r="E746">
        <v>70</v>
      </c>
      <c r="F746">
        <v>4235</v>
      </c>
      <c r="G746">
        <f t="shared" si="56"/>
        <v>4235</v>
      </c>
      <c r="H746" t="str">
        <f>_xlfn.XLOOKUP(C746,obszary!A:A,obszary!B:B)</f>
        <v>Mare Boreum</v>
      </c>
      <c r="I746" t="str">
        <f>_xlfn.XLOOKUP($A746,laziki!B:B,laziki!C:C)</f>
        <v>Spirit 5</v>
      </c>
      <c r="J746" t="str">
        <f>_xlfn.XLOOKUP(I746,laziki!C:C,laziki!E:E)</f>
        <v>66.19N, 33.82E</v>
      </c>
      <c r="K746">
        <f>_xlfn.XLOOKUP($A746,laziki!B:B,laziki!D:D)</f>
        <v>2063</v>
      </c>
      <c r="L746">
        <f t="shared" si="57"/>
        <v>2069</v>
      </c>
      <c r="M746" s="4">
        <f t="shared" si="58"/>
        <v>6</v>
      </c>
      <c r="N746" s="4" t="str">
        <f t="shared" si="59"/>
        <v>N</v>
      </c>
      <c r="O746" t="str">
        <f t="shared" si="60"/>
        <v>N</v>
      </c>
    </row>
    <row r="747" spans="1:15" x14ac:dyDescent="0.25">
      <c r="A747">
        <v>12</v>
      </c>
      <c r="B747" s="1">
        <v>57699</v>
      </c>
      <c r="C747" t="s">
        <v>249</v>
      </c>
      <c r="D747" t="s">
        <v>4701</v>
      </c>
      <c r="E747">
        <v>96</v>
      </c>
      <c r="F747">
        <v>7752</v>
      </c>
      <c r="G747">
        <f t="shared" si="56"/>
        <v>7752</v>
      </c>
      <c r="H747" t="str">
        <f>_xlfn.XLOOKUP(C747,obszary!A:A,obszary!B:B)</f>
        <v>Tharsis</v>
      </c>
      <c r="I747" t="str">
        <f>_xlfn.XLOOKUP($A747,laziki!B:B,laziki!C:C)</f>
        <v>Mariner 20</v>
      </c>
      <c r="J747" t="str">
        <f>_xlfn.XLOOKUP(I747,laziki!C:C,laziki!E:E)</f>
        <v>6.41S, 116.10W</v>
      </c>
      <c r="K747">
        <f>_xlfn.XLOOKUP($A747,laziki!B:B,laziki!D:D)</f>
        <v>2055</v>
      </c>
      <c r="L747">
        <f t="shared" si="57"/>
        <v>2057</v>
      </c>
      <c r="M747" s="4">
        <f t="shared" si="58"/>
        <v>2</v>
      </c>
      <c r="N747" s="4" t="str">
        <f t="shared" si="59"/>
        <v>N</v>
      </c>
      <c r="O747" t="str">
        <f t="shared" si="60"/>
        <v>S</v>
      </c>
    </row>
    <row r="748" spans="1:15" x14ac:dyDescent="0.25">
      <c r="A748">
        <v>96</v>
      </c>
      <c r="B748" s="1">
        <v>61528</v>
      </c>
      <c r="C748" t="s">
        <v>265</v>
      </c>
      <c r="D748" t="s">
        <v>4700</v>
      </c>
      <c r="E748">
        <v>37</v>
      </c>
      <c r="F748">
        <v>12605</v>
      </c>
      <c r="G748">
        <f t="shared" si="56"/>
        <v>12605</v>
      </c>
      <c r="H748" t="str">
        <f>_xlfn.XLOOKUP(C748,obszary!A:A,obszary!B:B)</f>
        <v>Mare Boreum</v>
      </c>
      <c r="I748" t="str">
        <f>_xlfn.XLOOKUP($A748,laziki!B:B,laziki!C:C)</f>
        <v>Dawn 9</v>
      </c>
      <c r="J748" t="str">
        <f>_xlfn.XLOOKUP(I748,laziki!C:C,laziki!E:E)</f>
        <v>77.71N, 179.82E</v>
      </c>
      <c r="K748">
        <f>_xlfn.XLOOKUP($A748,laziki!B:B,laziki!D:D)</f>
        <v>2067</v>
      </c>
      <c r="L748">
        <f t="shared" si="57"/>
        <v>2068</v>
      </c>
      <c r="M748" s="4">
        <f t="shared" si="58"/>
        <v>1</v>
      </c>
      <c r="N748" s="4" t="str">
        <f t="shared" si="59"/>
        <v>N</v>
      </c>
      <c r="O748" t="str">
        <f t="shared" si="60"/>
        <v>N</v>
      </c>
    </row>
    <row r="749" spans="1:15" x14ac:dyDescent="0.25">
      <c r="A749">
        <v>53</v>
      </c>
      <c r="B749" s="1">
        <v>61497</v>
      </c>
      <c r="C749" t="s">
        <v>219</v>
      </c>
      <c r="D749" t="s">
        <v>4699</v>
      </c>
      <c r="E749">
        <v>85</v>
      </c>
      <c r="F749">
        <v>38630</v>
      </c>
      <c r="G749">
        <f t="shared" si="56"/>
        <v>38630</v>
      </c>
      <c r="H749" t="str">
        <f>_xlfn.XLOOKUP(C749,obszary!A:A,obszary!B:B)</f>
        <v>Phaethontis</v>
      </c>
      <c r="I749" t="str">
        <f>_xlfn.XLOOKUP($A749,laziki!B:B,laziki!C:C)</f>
        <v>Opportunity 5</v>
      </c>
      <c r="J749" t="str">
        <f>_xlfn.XLOOKUP(I749,laziki!C:C,laziki!E:E)</f>
        <v>70.62S, 159.12W</v>
      </c>
      <c r="K749">
        <f>_xlfn.XLOOKUP($A749,laziki!B:B,laziki!D:D)</f>
        <v>2065</v>
      </c>
      <c r="L749">
        <f t="shared" si="57"/>
        <v>2068</v>
      </c>
      <c r="M749" s="4">
        <f t="shared" si="58"/>
        <v>3</v>
      </c>
      <c r="N749" s="4" t="str">
        <f t="shared" si="59"/>
        <v>S</v>
      </c>
      <c r="O749" t="str">
        <f t="shared" si="60"/>
        <v>S</v>
      </c>
    </row>
    <row r="750" spans="1:15" x14ac:dyDescent="0.25">
      <c r="A750">
        <v>49</v>
      </c>
      <c r="B750" s="1">
        <v>61790</v>
      </c>
      <c r="C750" t="s">
        <v>229</v>
      </c>
      <c r="D750" t="s">
        <v>4698</v>
      </c>
      <c r="E750">
        <v>572</v>
      </c>
      <c r="F750">
        <v>18486</v>
      </c>
      <c r="G750">
        <f t="shared" si="56"/>
        <v>0</v>
      </c>
      <c r="H750" t="str">
        <f>_xlfn.XLOOKUP(C750,obszary!A:A,obszary!B:B)</f>
        <v>Margaritifer Sinus</v>
      </c>
      <c r="I750" t="str">
        <f>_xlfn.XLOOKUP($A750,laziki!B:B,laziki!C:C)</f>
        <v>Spirit 16</v>
      </c>
      <c r="J750" t="str">
        <f>_xlfn.XLOOKUP(I750,laziki!C:C,laziki!E:E)</f>
        <v>30.54S, 24.75W</v>
      </c>
      <c r="K750">
        <f>_xlfn.XLOOKUP($A750,laziki!B:B,laziki!D:D)</f>
        <v>2066</v>
      </c>
      <c r="L750">
        <f t="shared" si="57"/>
        <v>2069</v>
      </c>
      <c r="M750" s="4">
        <f t="shared" si="58"/>
        <v>3</v>
      </c>
      <c r="N750" s="4" t="str">
        <f t="shared" si="59"/>
        <v>S</v>
      </c>
      <c r="O750" t="str">
        <f t="shared" si="60"/>
        <v>S</v>
      </c>
    </row>
    <row r="751" spans="1:15" x14ac:dyDescent="0.25">
      <c r="A751">
        <v>55</v>
      </c>
      <c r="B751" s="1">
        <v>61750</v>
      </c>
      <c r="C751" t="s">
        <v>253</v>
      </c>
      <c r="D751" t="s">
        <v>4697</v>
      </c>
      <c r="E751">
        <v>34</v>
      </c>
      <c r="F751">
        <v>13054</v>
      </c>
      <c r="G751">
        <f t="shared" si="56"/>
        <v>13054</v>
      </c>
      <c r="H751" t="str">
        <f>_xlfn.XLOOKUP(C751,obszary!A:A,obszary!B:B)</f>
        <v>Cebrenia</v>
      </c>
      <c r="I751" t="str">
        <f>_xlfn.XLOOKUP($A751,laziki!B:B,laziki!C:C)</f>
        <v>Opportunity 7</v>
      </c>
      <c r="J751" t="str">
        <f>_xlfn.XLOOKUP(I751,laziki!C:C,laziki!E:E)</f>
        <v>37.14N, 148.66E</v>
      </c>
      <c r="K751">
        <f>_xlfn.XLOOKUP($A751,laziki!B:B,laziki!D:D)</f>
        <v>2066</v>
      </c>
      <c r="L751">
        <f t="shared" si="57"/>
        <v>2069</v>
      </c>
      <c r="M751" s="4">
        <f t="shared" si="58"/>
        <v>3</v>
      </c>
      <c r="N751" s="4" t="str">
        <f t="shared" si="59"/>
        <v>N</v>
      </c>
      <c r="O751" t="str">
        <f t="shared" si="60"/>
        <v>N</v>
      </c>
    </row>
    <row r="752" spans="1:15" x14ac:dyDescent="0.25">
      <c r="A752">
        <v>41</v>
      </c>
      <c r="B752" s="1">
        <v>62198</v>
      </c>
      <c r="C752" t="s">
        <v>257</v>
      </c>
      <c r="D752" t="s">
        <v>4696</v>
      </c>
      <c r="E752">
        <v>482</v>
      </c>
      <c r="F752">
        <v>17718</v>
      </c>
      <c r="G752">
        <f t="shared" si="56"/>
        <v>0</v>
      </c>
      <c r="H752" t="str">
        <f>_xlfn.XLOOKUP(C752,obszary!A:A,obszary!B:B)</f>
        <v>Ismenius Lacus</v>
      </c>
      <c r="I752" t="str">
        <f>_xlfn.XLOOKUP($A752,laziki!B:B,laziki!C:C)</f>
        <v>Spirit 5</v>
      </c>
      <c r="J752" t="str">
        <f>_xlfn.XLOOKUP(I752,laziki!C:C,laziki!E:E)</f>
        <v>66.19N, 33.82E</v>
      </c>
      <c r="K752">
        <f>_xlfn.XLOOKUP($A752,laziki!B:B,laziki!D:D)</f>
        <v>2063</v>
      </c>
      <c r="L752">
        <f t="shared" si="57"/>
        <v>2070</v>
      </c>
      <c r="M752" s="4">
        <f t="shared" si="58"/>
        <v>7</v>
      </c>
      <c r="N752" s="4" t="str">
        <f t="shared" si="59"/>
        <v>N</v>
      </c>
      <c r="O752" t="str">
        <f t="shared" si="60"/>
        <v>N</v>
      </c>
    </row>
    <row r="753" spans="1:15" x14ac:dyDescent="0.25">
      <c r="A753">
        <v>18</v>
      </c>
      <c r="B753" s="1">
        <v>57895</v>
      </c>
      <c r="C753" t="s">
        <v>219</v>
      </c>
      <c r="D753" t="s">
        <v>4695</v>
      </c>
      <c r="E753">
        <v>11</v>
      </c>
      <c r="F753">
        <v>6006</v>
      </c>
      <c r="G753">
        <f t="shared" si="56"/>
        <v>6006</v>
      </c>
      <c r="H753" t="str">
        <f>_xlfn.XLOOKUP(C753,obszary!A:A,obszary!B:B)</f>
        <v>Phaethontis</v>
      </c>
      <c r="I753" t="str">
        <f>_xlfn.XLOOKUP($A753,laziki!B:B,laziki!C:C)</f>
        <v>Viking 10</v>
      </c>
      <c r="J753" t="str">
        <f>_xlfn.XLOOKUP(I753,laziki!C:C,laziki!E:E)</f>
        <v>25.21S, 169.35E</v>
      </c>
      <c r="K753">
        <f>_xlfn.XLOOKUP($A753,laziki!B:B,laziki!D:D)</f>
        <v>2055</v>
      </c>
      <c r="L753">
        <f t="shared" si="57"/>
        <v>2058</v>
      </c>
      <c r="M753" s="4">
        <f t="shared" si="58"/>
        <v>3</v>
      </c>
      <c r="N753" s="4" t="str">
        <f t="shared" si="59"/>
        <v>S</v>
      </c>
      <c r="O753" t="str">
        <f t="shared" si="60"/>
        <v>S</v>
      </c>
    </row>
    <row r="754" spans="1:15" x14ac:dyDescent="0.25">
      <c r="A754">
        <v>10</v>
      </c>
      <c r="B754" s="1">
        <v>59672</v>
      </c>
      <c r="C754" t="s">
        <v>231</v>
      </c>
      <c r="D754" t="s">
        <v>4694</v>
      </c>
      <c r="E754">
        <v>631</v>
      </c>
      <c r="F754">
        <v>2188</v>
      </c>
      <c r="G754">
        <f t="shared" si="56"/>
        <v>0</v>
      </c>
      <c r="H754" t="str">
        <f>_xlfn.XLOOKUP(C754,obszary!A:A,obszary!B:B)</f>
        <v>Coprates</v>
      </c>
      <c r="I754" t="str">
        <f>_xlfn.XLOOKUP($A754,laziki!B:B,laziki!C:C)</f>
        <v>Mariner 15</v>
      </c>
      <c r="J754" t="str">
        <f>_xlfn.XLOOKUP(I754,laziki!C:C,laziki!E:E)</f>
        <v>23.79S, 56.97W</v>
      </c>
      <c r="K754">
        <f>_xlfn.XLOOKUP($A754,laziki!B:B,laziki!D:D)</f>
        <v>2054</v>
      </c>
      <c r="L754">
        <f t="shared" si="57"/>
        <v>2063</v>
      </c>
      <c r="M754" s="4">
        <f t="shared" si="58"/>
        <v>9</v>
      </c>
      <c r="N754" s="4" t="str">
        <f t="shared" si="59"/>
        <v>S</v>
      </c>
      <c r="O754" t="str">
        <f t="shared" si="60"/>
        <v>S</v>
      </c>
    </row>
    <row r="755" spans="1:15" x14ac:dyDescent="0.25">
      <c r="A755">
        <v>86</v>
      </c>
      <c r="B755" s="1">
        <v>64179</v>
      </c>
      <c r="C755" t="s">
        <v>265</v>
      </c>
      <c r="D755" t="s">
        <v>4693</v>
      </c>
      <c r="E755">
        <v>113</v>
      </c>
      <c r="F755">
        <v>38630</v>
      </c>
      <c r="G755">
        <f t="shared" si="56"/>
        <v>0</v>
      </c>
      <c r="H755" t="str">
        <f>_xlfn.XLOOKUP(C755,obszary!A:A,obszary!B:B)</f>
        <v>Mare Boreum</v>
      </c>
      <c r="I755" t="str">
        <f>_xlfn.XLOOKUP($A755,laziki!B:B,laziki!C:C)</f>
        <v>Phoenix 16</v>
      </c>
      <c r="J755" t="str">
        <f>_xlfn.XLOOKUP(I755,laziki!C:C,laziki!E:E)</f>
        <v>75.84N, 122.24E</v>
      </c>
      <c r="K755">
        <f>_xlfn.XLOOKUP($A755,laziki!B:B,laziki!D:D)</f>
        <v>2071</v>
      </c>
      <c r="L755">
        <f t="shared" si="57"/>
        <v>2075</v>
      </c>
      <c r="M755" s="4">
        <f t="shared" si="58"/>
        <v>4</v>
      </c>
      <c r="N755" s="4" t="str">
        <f t="shared" si="59"/>
        <v>N</v>
      </c>
      <c r="O755" t="str">
        <f t="shared" si="60"/>
        <v>N</v>
      </c>
    </row>
    <row r="756" spans="1:15" x14ac:dyDescent="0.25">
      <c r="A756">
        <v>41</v>
      </c>
      <c r="B756" s="1">
        <v>62115</v>
      </c>
      <c r="C756" t="s">
        <v>257</v>
      </c>
      <c r="D756" t="s">
        <v>4692</v>
      </c>
      <c r="E756">
        <v>142</v>
      </c>
      <c r="F756">
        <v>6205</v>
      </c>
      <c r="G756">
        <f t="shared" si="56"/>
        <v>0</v>
      </c>
      <c r="H756" t="str">
        <f>_xlfn.XLOOKUP(C756,obszary!A:A,obszary!B:B)</f>
        <v>Ismenius Lacus</v>
      </c>
      <c r="I756" t="str">
        <f>_xlfn.XLOOKUP($A756,laziki!B:B,laziki!C:C)</f>
        <v>Spirit 5</v>
      </c>
      <c r="J756" t="str">
        <f>_xlfn.XLOOKUP(I756,laziki!C:C,laziki!E:E)</f>
        <v>66.19N, 33.82E</v>
      </c>
      <c r="K756">
        <f>_xlfn.XLOOKUP($A756,laziki!B:B,laziki!D:D)</f>
        <v>2063</v>
      </c>
      <c r="L756">
        <f t="shared" si="57"/>
        <v>2070</v>
      </c>
      <c r="M756" s="4">
        <f t="shared" si="58"/>
        <v>7</v>
      </c>
      <c r="N756" s="4" t="str">
        <f t="shared" si="59"/>
        <v>N</v>
      </c>
      <c r="O756" t="str">
        <f t="shared" si="60"/>
        <v>N</v>
      </c>
    </row>
    <row r="757" spans="1:15" x14ac:dyDescent="0.25">
      <c r="A757">
        <v>79</v>
      </c>
      <c r="B757" s="1">
        <v>63787</v>
      </c>
      <c r="C757" t="s">
        <v>239</v>
      </c>
      <c r="D757" t="s">
        <v>4691</v>
      </c>
      <c r="E757">
        <v>65</v>
      </c>
      <c r="F757">
        <v>6205</v>
      </c>
      <c r="G757">
        <f t="shared" si="56"/>
        <v>6205</v>
      </c>
      <c r="H757" t="str">
        <f>_xlfn.XLOOKUP(C757,obszary!A:A,obszary!B:B)</f>
        <v>Amenthes</v>
      </c>
      <c r="I757" t="str">
        <f>_xlfn.XLOOKUP($A757,laziki!B:B,laziki!C:C)</f>
        <v>Rosetta 29</v>
      </c>
      <c r="J757" t="str">
        <f>_xlfn.XLOOKUP(I757,laziki!C:C,laziki!E:E)</f>
        <v>18.24N, 120.68E</v>
      </c>
      <c r="K757">
        <f>_xlfn.XLOOKUP($A757,laziki!B:B,laziki!D:D)</f>
        <v>2073</v>
      </c>
      <c r="L757">
        <f t="shared" si="57"/>
        <v>2074</v>
      </c>
      <c r="M757" s="4">
        <f t="shared" si="58"/>
        <v>1</v>
      </c>
      <c r="N757" s="4" t="str">
        <f t="shared" si="59"/>
        <v>N</v>
      </c>
      <c r="O757" t="str">
        <f t="shared" si="60"/>
        <v>N</v>
      </c>
    </row>
    <row r="758" spans="1:15" x14ac:dyDescent="0.25">
      <c r="A758">
        <v>13</v>
      </c>
      <c r="B758" s="1">
        <v>56392</v>
      </c>
      <c r="C758" t="s">
        <v>253</v>
      </c>
      <c r="D758" t="s">
        <v>4690</v>
      </c>
      <c r="E758">
        <v>54</v>
      </c>
      <c r="F758">
        <v>21171</v>
      </c>
      <c r="G758">
        <f t="shared" si="56"/>
        <v>21171</v>
      </c>
      <c r="H758" t="str">
        <f>_xlfn.XLOOKUP(C758,obszary!A:A,obszary!B:B)</f>
        <v>Cebrenia</v>
      </c>
      <c r="I758" t="str">
        <f>_xlfn.XLOOKUP($A758,laziki!B:B,laziki!C:C)</f>
        <v>Viking 2</v>
      </c>
      <c r="J758" t="str">
        <f>_xlfn.XLOOKUP(I758,laziki!C:C,laziki!E:E)</f>
        <v>60.72N, 122.46E</v>
      </c>
      <c r="K758">
        <f>_xlfn.XLOOKUP($A758,laziki!B:B,laziki!D:D)</f>
        <v>2052</v>
      </c>
      <c r="L758">
        <f t="shared" si="57"/>
        <v>2054</v>
      </c>
      <c r="M758" s="4">
        <f t="shared" si="58"/>
        <v>2</v>
      </c>
      <c r="N758" s="4" t="str">
        <f t="shared" si="59"/>
        <v>N</v>
      </c>
      <c r="O758" t="str">
        <f t="shared" si="60"/>
        <v>N</v>
      </c>
    </row>
    <row r="759" spans="1:15" x14ac:dyDescent="0.25">
      <c r="A759">
        <v>80</v>
      </c>
      <c r="B759" s="1">
        <v>61664</v>
      </c>
      <c r="C759" t="s">
        <v>263</v>
      </c>
      <c r="D759" t="s">
        <v>4689</v>
      </c>
      <c r="E759">
        <v>32</v>
      </c>
      <c r="F759">
        <v>3919</v>
      </c>
      <c r="G759">
        <f t="shared" si="56"/>
        <v>3919</v>
      </c>
      <c r="H759" t="str">
        <f>_xlfn.XLOOKUP(C759,obszary!A:A,obszary!B:B)</f>
        <v>Diacria</v>
      </c>
      <c r="I759" t="str">
        <f>_xlfn.XLOOKUP($A759,laziki!B:B,laziki!C:C)</f>
        <v>Phoenix 2</v>
      </c>
      <c r="J759" t="str">
        <f>_xlfn.XLOOKUP(I759,laziki!C:C,laziki!E:E)</f>
        <v>53.64N, 159.28W</v>
      </c>
      <c r="K759">
        <f>_xlfn.XLOOKUP($A759,laziki!B:B,laziki!D:D)</f>
        <v>2067</v>
      </c>
      <c r="L759">
        <f t="shared" si="57"/>
        <v>2068</v>
      </c>
      <c r="M759" s="4">
        <f t="shared" si="58"/>
        <v>1</v>
      </c>
      <c r="N759" s="4" t="str">
        <f t="shared" si="59"/>
        <v>N</v>
      </c>
      <c r="O759" t="str">
        <f t="shared" si="60"/>
        <v>N</v>
      </c>
    </row>
    <row r="760" spans="1:15" x14ac:dyDescent="0.25">
      <c r="A760">
        <v>31</v>
      </c>
      <c r="B760" s="1">
        <v>60227</v>
      </c>
      <c r="C760" t="s">
        <v>265</v>
      </c>
      <c r="D760" t="s">
        <v>4688</v>
      </c>
      <c r="E760">
        <v>45</v>
      </c>
      <c r="F760">
        <v>1138</v>
      </c>
      <c r="G760">
        <f t="shared" si="56"/>
        <v>1138</v>
      </c>
      <c r="H760" t="str">
        <f>_xlfn.XLOOKUP(C760,obszary!A:A,obszary!B:B)</f>
        <v>Mare Boreum</v>
      </c>
      <c r="I760" t="str">
        <f>_xlfn.XLOOKUP($A760,laziki!B:B,laziki!C:C)</f>
        <v>Deimos 10</v>
      </c>
      <c r="J760" t="str">
        <f>_xlfn.XLOOKUP(I760,laziki!C:C,laziki!E:E)</f>
        <v>66.67N, 93.37W</v>
      </c>
      <c r="K760">
        <f>_xlfn.XLOOKUP($A760,laziki!B:B,laziki!D:D)</f>
        <v>2059</v>
      </c>
      <c r="L760">
        <f t="shared" si="57"/>
        <v>2064</v>
      </c>
      <c r="M760" s="4">
        <f t="shared" si="58"/>
        <v>5</v>
      </c>
      <c r="N760" s="4" t="str">
        <f t="shared" si="59"/>
        <v>N</v>
      </c>
      <c r="O760" t="str">
        <f t="shared" si="60"/>
        <v>N</v>
      </c>
    </row>
    <row r="761" spans="1:15" x14ac:dyDescent="0.25">
      <c r="A761">
        <v>38</v>
      </c>
      <c r="B761" s="1">
        <v>61054</v>
      </c>
      <c r="C761" t="s">
        <v>265</v>
      </c>
      <c r="D761" t="s">
        <v>4687</v>
      </c>
      <c r="E761">
        <v>277</v>
      </c>
      <c r="F761">
        <v>1526</v>
      </c>
      <c r="G761">
        <f t="shared" si="56"/>
        <v>0</v>
      </c>
      <c r="H761" t="str">
        <f>_xlfn.XLOOKUP(C761,obszary!A:A,obszary!B:B)</f>
        <v>Mare Boreum</v>
      </c>
      <c r="I761" t="str">
        <f>_xlfn.XLOOKUP($A761,laziki!B:B,laziki!C:C)</f>
        <v>Pathfinder 7</v>
      </c>
      <c r="J761" t="str">
        <f>_xlfn.XLOOKUP(I761,laziki!C:C,laziki!E:E)</f>
        <v>79.27N, 111.64W</v>
      </c>
      <c r="K761">
        <f>_xlfn.XLOOKUP($A761,laziki!B:B,laziki!D:D)</f>
        <v>2062</v>
      </c>
      <c r="L761">
        <f t="shared" si="57"/>
        <v>2067</v>
      </c>
      <c r="M761" s="4">
        <f t="shared" si="58"/>
        <v>5</v>
      </c>
      <c r="N761" s="4" t="str">
        <f t="shared" si="59"/>
        <v>N</v>
      </c>
      <c r="O761" t="str">
        <f t="shared" si="60"/>
        <v>N</v>
      </c>
    </row>
    <row r="762" spans="1:15" x14ac:dyDescent="0.25">
      <c r="A762">
        <v>65</v>
      </c>
      <c r="B762" s="1">
        <v>61810</v>
      </c>
      <c r="C762" t="s">
        <v>229</v>
      </c>
      <c r="D762" t="s">
        <v>4686</v>
      </c>
      <c r="E762">
        <v>133</v>
      </c>
      <c r="F762">
        <v>2188</v>
      </c>
      <c r="G762">
        <f t="shared" si="56"/>
        <v>0</v>
      </c>
      <c r="H762" t="str">
        <f>_xlfn.XLOOKUP(C762,obszary!A:A,obszary!B:B)</f>
        <v>Margaritifer Sinus</v>
      </c>
      <c r="I762" t="str">
        <f>_xlfn.XLOOKUP($A762,laziki!B:B,laziki!C:C)</f>
        <v>Rosetta 8</v>
      </c>
      <c r="J762" t="str">
        <f>_xlfn.XLOOKUP(I762,laziki!C:C,laziki!E:E)</f>
        <v>3.05S, 8.90W</v>
      </c>
      <c r="K762">
        <f>_xlfn.XLOOKUP($A762,laziki!B:B,laziki!D:D)</f>
        <v>2067</v>
      </c>
      <c r="L762">
        <f t="shared" si="57"/>
        <v>2069</v>
      </c>
      <c r="M762" s="4">
        <f t="shared" si="58"/>
        <v>2</v>
      </c>
      <c r="N762" s="4" t="str">
        <f t="shared" si="59"/>
        <v>S</v>
      </c>
      <c r="O762" t="str">
        <f t="shared" si="60"/>
        <v>S</v>
      </c>
    </row>
    <row r="763" spans="1:15" x14ac:dyDescent="0.25">
      <c r="A763">
        <v>31</v>
      </c>
      <c r="B763" s="1">
        <v>60833</v>
      </c>
      <c r="C763" t="s">
        <v>261</v>
      </c>
      <c r="D763" t="s">
        <v>4685</v>
      </c>
      <c r="E763">
        <v>34</v>
      </c>
      <c r="F763">
        <v>3167</v>
      </c>
      <c r="G763">
        <f t="shared" si="56"/>
        <v>3167</v>
      </c>
      <c r="H763" t="str">
        <f>_xlfn.XLOOKUP(C763,obszary!A:A,obszary!B:B)</f>
        <v>Arcadia</v>
      </c>
      <c r="I763" t="str">
        <f>_xlfn.XLOOKUP($A763,laziki!B:B,laziki!C:C)</f>
        <v>Deimos 10</v>
      </c>
      <c r="J763" t="str">
        <f>_xlfn.XLOOKUP(I763,laziki!C:C,laziki!E:E)</f>
        <v>66.67N, 93.37W</v>
      </c>
      <c r="K763">
        <f>_xlfn.XLOOKUP($A763,laziki!B:B,laziki!D:D)</f>
        <v>2059</v>
      </c>
      <c r="L763">
        <f t="shared" si="57"/>
        <v>2066</v>
      </c>
      <c r="M763" s="4">
        <f t="shared" si="58"/>
        <v>7</v>
      </c>
      <c r="N763" s="4" t="str">
        <f t="shared" si="59"/>
        <v>N</v>
      </c>
      <c r="O763" t="str">
        <f t="shared" si="60"/>
        <v>N</v>
      </c>
    </row>
    <row r="764" spans="1:15" x14ac:dyDescent="0.25">
      <c r="A764">
        <v>74</v>
      </c>
      <c r="B764" s="1">
        <v>63540</v>
      </c>
      <c r="C764" t="s">
        <v>243</v>
      </c>
      <c r="D764" t="s">
        <v>4684</v>
      </c>
      <c r="E764">
        <v>54</v>
      </c>
      <c r="F764">
        <v>2054</v>
      </c>
      <c r="G764">
        <f t="shared" si="56"/>
        <v>2054</v>
      </c>
      <c r="H764" t="str">
        <f>_xlfn.XLOOKUP(C764,obszary!A:A,obszary!B:B)</f>
        <v>Arabia</v>
      </c>
      <c r="I764" t="str">
        <f>_xlfn.XLOOKUP($A764,laziki!B:B,laziki!C:C)</f>
        <v>Rosetta 21</v>
      </c>
      <c r="J764" t="str">
        <f>_xlfn.XLOOKUP(I764,laziki!C:C,laziki!E:E)</f>
        <v>17.28N, 7.12E</v>
      </c>
      <c r="K764">
        <f>_xlfn.XLOOKUP($A764,laziki!B:B,laziki!D:D)</f>
        <v>2071</v>
      </c>
      <c r="L764">
        <f t="shared" si="57"/>
        <v>2073</v>
      </c>
      <c r="M764" s="4">
        <f t="shared" si="58"/>
        <v>2</v>
      </c>
      <c r="N764" s="4" t="str">
        <f t="shared" si="59"/>
        <v>N</v>
      </c>
      <c r="O764" t="str">
        <f t="shared" si="60"/>
        <v>N</v>
      </c>
    </row>
    <row r="765" spans="1:15" x14ac:dyDescent="0.25">
      <c r="A765">
        <v>58</v>
      </c>
      <c r="B765" s="1">
        <v>62302</v>
      </c>
      <c r="C765" t="s">
        <v>215</v>
      </c>
      <c r="D765" t="s">
        <v>4683</v>
      </c>
      <c r="E765">
        <v>59</v>
      </c>
      <c r="F765">
        <v>2054</v>
      </c>
      <c r="G765">
        <f t="shared" si="56"/>
        <v>2054</v>
      </c>
      <c r="H765" t="str">
        <f>_xlfn.XLOOKUP(C765,obszary!A:A,obszary!B:B)</f>
        <v>Argyre</v>
      </c>
      <c r="I765" t="str">
        <f>_xlfn.XLOOKUP($A765,laziki!B:B,laziki!C:C)</f>
        <v>Opportunity 15</v>
      </c>
      <c r="J765" t="str">
        <f>_xlfn.XLOOKUP(I765,laziki!C:C,laziki!E:E)</f>
        <v>56.96S, 5.44W</v>
      </c>
      <c r="K765">
        <f>_xlfn.XLOOKUP($A765,laziki!B:B,laziki!D:D)</f>
        <v>2068</v>
      </c>
      <c r="L765">
        <f t="shared" si="57"/>
        <v>2070</v>
      </c>
      <c r="M765" s="4">
        <f t="shared" si="58"/>
        <v>2</v>
      </c>
      <c r="N765" s="4" t="str">
        <f t="shared" si="59"/>
        <v>S</v>
      </c>
      <c r="O765" t="str">
        <f t="shared" si="60"/>
        <v>S</v>
      </c>
    </row>
    <row r="766" spans="1:15" x14ac:dyDescent="0.25">
      <c r="A766">
        <v>74</v>
      </c>
      <c r="B766" s="1">
        <v>63463</v>
      </c>
      <c r="C766" t="s">
        <v>245</v>
      </c>
      <c r="D766" t="s">
        <v>4682</v>
      </c>
      <c r="E766">
        <v>37</v>
      </c>
      <c r="F766">
        <v>8791</v>
      </c>
      <c r="G766">
        <f t="shared" si="56"/>
        <v>8791</v>
      </c>
      <c r="H766" t="str">
        <f>_xlfn.XLOOKUP(C766,obszary!A:A,obszary!B:B)</f>
        <v>Oxia Palus</v>
      </c>
      <c r="I766" t="str">
        <f>_xlfn.XLOOKUP($A766,laziki!B:B,laziki!C:C)</f>
        <v>Rosetta 21</v>
      </c>
      <c r="J766" t="str">
        <f>_xlfn.XLOOKUP(I766,laziki!C:C,laziki!E:E)</f>
        <v>17.28N, 7.12E</v>
      </c>
      <c r="K766">
        <f>_xlfn.XLOOKUP($A766,laziki!B:B,laziki!D:D)</f>
        <v>2071</v>
      </c>
      <c r="L766">
        <f t="shared" si="57"/>
        <v>2073</v>
      </c>
      <c r="M766" s="4">
        <f t="shared" si="58"/>
        <v>2</v>
      </c>
      <c r="N766" s="4" t="str">
        <f t="shared" si="59"/>
        <v>N</v>
      </c>
      <c r="O766" t="str">
        <f t="shared" si="60"/>
        <v>N</v>
      </c>
    </row>
    <row r="767" spans="1:15" x14ac:dyDescent="0.25">
      <c r="A767">
        <v>2</v>
      </c>
      <c r="B767" s="1">
        <v>55787</v>
      </c>
      <c r="C767" t="s">
        <v>239</v>
      </c>
      <c r="D767" t="s">
        <v>4681</v>
      </c>
      <c r="E767">
        <v>12</v>
      </c>
      <c r="F767">
        <v>8000</v>
      </c>
      <c r="G767">
        <f t="shared" si="56"/>
        <v>8000</v>
      </c>
      <c r="H767" t="str">
        <f>_xlfn.XLOOKUP(C767,obszary!A:A,obszary!B:B)</f>
        <v>Amenthes</v>
      </c>
      <c r="I767" t="str">
        <f>_xlfn.XLOOKUP($A767,laziki!B:B,laziki!C:C)</f>
        <v>Mariner 6</v>
      </c>
      <c r="J767" t="str">
        <f>_xlfn.XLOOKUP(I767,laziki!C:C,laziki!E:E)</f>
        <v>11.90N, 119.49E</v>
      </c>
      <c r="K767">
        <f>_xlfn.XLOOKUP($A767,laziki!B:B,laziki!D:D)</f>
        <v>2050</v>
      </c>
      <c r="L767">
        <f t="shared" si="57"/>
        <v>2052</v>
      </c>
      <c r="M767" s="4">
        <f t="shared" si="58"/>
        <v>2</v>
      </c>
      <c r="N767" s="4" t="str">
        <f t="shared" si="59"/>
        <v>N</v>
      </c>
      <c r="O767" t="str">
        <f t="shared" si="60"/>
        <v>N</v>
      </c>
    </row>
    <row r="768" spans="1:15" x14ac:dyDescent="0.25">
      <c r="A768">
        <v>52</v>
      </c>
      <c r="B768" s="1">
        <v>62727</v>
      </c>
      <c r="C768" t="s">
        <v>235</v>
      </c>
      <c r="D768" t="s">
        <v>4680</v>
      </c>
      <c r="E768">
        <v>29</v>
      </c>
      <c r="F768">
        <v>7279</v>
      </c>
      <c r="G768">
        <f t="shared" si="56"/>
        <v>7279</v>
      </c>
      <c r="H768" t="str">
        <f>_xlfn.XLOOKUP(C768,obszary!A:A,obszary!B:B)</f>
        <v>Memnonia</v>
      </c>
      <c r="I768" t="str">
        <f>_xlfn.XLOOKUP($A768,laziki!B:B,laziki!C:C)</f>
        <v>Opportunity 4</v>
      </c>
      <c r="J768" t="str">
        <f>_xlfn.XLOOKUP(I768,laziki!C:C,laziki!E:E)</f>
        <v>9.63N, 121.52W</v>
      </c>
      <c r="K768">
        <f>_xlfn.XLOOKUP($A768,laziki!B:B,laziki!D:D)</f>
        <v>2065</v>
      </c>
      <c r="L768">
        <f t="shared" si="57"/>
        <v>2071</v>
      </c>
      <c r="M768" s="4">
        <f t="shared" si="58"/>
        <v>6</v>
      </c>
      <c r="N768" s="4" t="str">
        <f t="shared" si="59"/>
        <v>S</v>
      </c>
      <c r="O768" t="str">
        <f t="shared" si="60"/>
        <v>N</v>
      </c>
    </row>
    <row r="769" spans="1:15" x14ac:dyDescent="0.25">
      <c r="A769">
        <v>22</v>
      </c>
      <c r="B769" s="1">
        <v>57095</v>
      </c>
      <c r="C769" t="s">
        <v>243</v>
      </c>
      <c r="D769" t="s">
        <v>4679</v>
      </c>
      <c r="E769">
        <v>204</v>
      </c>
      <c r="F769">
        <v>1010</v>
      </c>
      <c r="G769">
        <f t="shared" si="56"/>
        <v>0</v>
      </c>
      <c r="H769" t="str">
        <f>_xlfn.XLOOKUP(C769,obszary!A:A,obszary!B:B)</f>
        <v>Arabia</v>
      </c>
      <c r="I769" t="str">
        <f>_xlfn.XLOOKUP($A769,laziki!B:B,laziki!C:C)</f>
        <v>Phobos 1</v>
      </c>
      <c r="J769" t="str">
        <f>_xlfn.XLOOKUP(I769,laziki!C:C,laziki!E:E)</f>
        <v>5.89N, 39.91E</v>
      </c>
      <c r="K769">
        <f>_xlfn.XLOOKUP($A769,laziki!B:B,laziki!D:D)</f>
        <v>2053</v>
      </c>
      <c r="L769">
        <f t="shared" si="57"/>
        <v>2056</v>
      </c>
      <c r="M769" s="4">
        <f t="shared" si="58"/>
        <v>3</v>
      </c>
      <c r="N769" s="4" t="str">
        <f t="shared" si="59"/>
        <v>N</v>
      </c>
      <c r="O769" t="str">
        <f t="shared" si="60"/>
        <v>N</v>
      </c>
    </row>
    <row r="770" spans="1:15" x14ac:dyDescent="0.25">
      <c r="A770">
        <v>17</v>
      </c>
      <c r="B770" s="1">
        <v>58298</v>
      </c>
      <c r="C770" t="s">
        <v>255</v>
      </c>
      <c r="D770" t="s">
        <v>4678</v>
      </c>
      <c r="E770">
        <v>37</v>
      </c>
      <c r="F770">
        <v>12178</v>
      </c>
      <c r="G770">
        <f t="shared" si="56"/>
        <v>12178</v>
      </c>
      <c r="H770" t="str">
        <f>_xlfn.XLOOKUP(C770,obszary!A:A,obszary!B:B)</f>
        <v>Casius</v>
      </c>
      <c r="I770" t="str">
        <f>_xlfn.XLOOKUP($A770,laziki!B:B,laziki!C:C)</f>
        <v>Viking 8</v>
      </c>
      <c r="J770" t="str">
        <f>_xlfn.XLOOKUP(I770,laziki!C:C,laziki!E:E)</f>
        <v>21.27N, 90.13E</v>
      </c>
      <c r="K770">
        <f>_xlfn.XLOOKUP($A770,laziki!B:B,laziki!D:D)</f>
        <v>2054</v>
      </c>
      <c r="L770">
        <f t="shared" si="57"/>
        <v>2059</v>
      </c>
      <c r="M770" s="4">
        <f t="shared" si="58"/>
        <v>5</v>
      </c>
      <c r="N770" s="4" t="str">
        <f t="shared" si="59"/>
        <v>N</v>
      </c>
      <c r="O770" t="str">
        <f t="shared" si="60"/>
        <v>N</v>
      </c>
    </row>
    <row r="771" spans="1:15" x14ac:dyDescent="0.25">
      <c r="A771">
        <v>67</v>
      </c>
      <c r="B771" s="1">
        <v>62428</v>
      </c>
      <c r="C771" t="s">
        <v>231</v>
      </c>
      <c r="D771" t="s">
        <v>4677</v>
      </c>
      <c r="E771">
        <v>137</v>
      </c>
      <c r="F771">
        <v>3313</v>
      </c>
      <c r="G771">
        <f t="shared" ref="G771:G834" si="61">IF($E771 &lt;= 100,F771,0)</f>
        <v>0</v>
      </c>
      <c r="H771" t="str">
        <f>_xlfn.XLOOKUP(C771,obszary!A:A,obszary!B:B)</f>
        <v>Coprates</v>
      </c>
      <c r="I771" t="str">
        <f>_xlfn.XLOOKUP($A771,laziki!B:B,laziki!C:C)</f>
        <v>Rosetta 10</v>
      </c>
      <c r="J771" t="str">
        <f>_xlfn.XLOOKUP(I771,laziki!C:C,laziki!E:E)</f>
        <v>29.82S, 66.01W</v>
      </c>
      <c r="K771">
        <f>_xlfn.XLOOKUP($A771,laziki!B:B,laziki!D:D)</f>
        <v>2068</v>
      </c>
      <c r="L771">
        <f t="shared" ref="L771:L834" si="62">YEAR(B771)</f>
        <v>2070</v>
      </c>
      <c r="M771" s="4">
        <f t="shared" ref="M771:M834" si="63">L771-K771</f>
        <v>2</v>
      </c>
      <c r="N771" s="4" t="str">
        <f t="shared" ref="N771:N834" si="64">IF(NOT(ISERROR(SEARCH("S",D771))),"S","N")</f>
        <v>S</v>
      </c>
      <c r="O771" t="str">
        <f t="shared" si="60"/>
        <v>S</v>
      </c>
    </row>
    <row r="772" spans="1:15" x14ac:dyDescent="0.25">
      <c r="A772">
        <v>5</v>
      </c>
      <c r="B772" s="1">
        <v>56971</v>
      </c>
      <c r="C772" t="s">
        <v>225</v>
      </c>
      <c r="D772" t="s">
        <v>4676</v>
      </c>
      <c r="E772">
        <v>157</v>
      </c>
      <c r="F772">
        <v>1920</v>
      </c>
      <c r="G772">
        <f t="shared" si="61"/>
        <v>0</v>
      </c>
      <c r="H772" t="str">
        <f>_xlfn.XLOOKUP(C772,obszary!A:A,obszary!B:B)</f>
        <v>Iapygia</v>
      </c>
      <c r="I772" t="str">
        <f>_xlfn.XLOOKUP($A772,laziki!B:B,laziki!C:C)</f>
        <v>Mariner 10</v>
      </c>
      <c r="J772" t="str">
        <f>_xlfn.XLOOKUP(I772,laziki!C:C,laziki!E:E)</f>
        <v>4.88N, 63.43E</v>
      </c>
      <c r="K772">
        <f>_xlfn.XLOOKUP($A772,laziki!B:B,laziki!D:D)</f>
        <v>2051</v>
      </c>
      <c r="L772">
        <f t="shared" si="62"/>
        <v>2055</v>
      </c>
      <c r="M772" s="4">
        <f t="shared" si="63"/>
        <v>4</v>
      </c>
      <c r="N772" s="4" t="str">
        <f t="shared" si="64"/>
        <v>S</v>
      </c>
      <c r="O772" t="str">
        <f t="shared" si="60"/>
        <v>N</v>
      </c>
    </row>
    <row r="773" spans="1:15" x14ac:dyDescent="0.25">
      <c r="A773">
        <v>42</v>
      </c>
      <c r="B773" s="1">
        <v>61943</v>
      </c>
      <c r="C773" t="s">
        <v>253</v>
      </c>
      <c r="D773" t="s">
        <v>4675</v>
      </c>
      <c r="E773">
        <v>12</v>
      </c>
      <c r="F773">
        <v>23366</v>
      </c>
      <c r="G773">
        <f t="shared" si="61"/>
        <v>23366</v>
      </c>
      <c r="H773" t="str">
        <f>_xlfn.XLOOKUP(C773,obszary!A:A,obszary!B:B)</f>
        <v>Cebrenia</v>
      </c>
      <c r="I773" t="str">
        <f>_xlfn.XLOOKUP($A773,laziki!B:B,laziki!C:C)</f>
        <v>Spirit 6</v>
      </c>
      <c r="J773" t="str">
        <f>_xlfn.XLOOKUP(I773,laziki!C:C,laziki!E:E)</f>
        <v>27.80N, 160.30E</v>
      </c>
      <c r="K773">
        <f>_xlfn.XLOOKUP($A773,laziki!B:B,laziki!D:D)</f>
        <v>2063</v>
      </c>
      <c r="L773">
        <f t="shared" si="62"/>
        <v>2069</v>
      </c>
      <c r="M773" s="4">
        <f t="shared" si="63"/>
        <v>6</v>
      </c>
      <c r="N773" s="4" t="str">
        <f t="shared" si="64"/>
        <v>N</v>
      </c>
      <c r="O773" t="str">
        <f t="shared" si="60"/>
        <v>N</v>
      </c>
    </row>
    <row r="774" spans="1:15" x14ac:dyDescent="0.25">
      <c r="A774">
        <v>83</v>
      </c>
      <c r="B774" s="1">
        <v>62538</v>
      </c>
      <c r="C774" t="s">
        <v>255</v>
      </c>
      <c r="D774" t="s">
        <v>4674</v>
      </c>
      <c r="E774">
        <v>32</v>
      </c>
      <c r="F774">
        <v>15109</v>
      </c>
      <c r="G774">
        <f t="shared" si="61"/>
        <v>15109</v>
      </c>
      <c r="H774" t="str">
        <f>_xlfn.XLOOKUP(C774,obszary!A:A,obszary!B:B)</f>
        <v>Casius</v>
      </c>
      <c r="I774" t="str">
        <f>_xlfn.XLOOKUP($A774,laziki!B:B,laziki!C:C)</f>
        <v>Phoenix 11</v>
      </c>
      <c r="J774" t="str">
        <f>_xlfn.XLOOKUP(I774,laziki!C:C,laziki!E:E)</f>
        <v>56.07N, 79.63E</v>
      </c>
      <c r="K774">
        <f>_xlfn.XLOOKUP($A774,laziki!B:B,laziki!D:D)</f>
        <v>2069</v>
      </c>
      <c r="L774">
        <f t="shared" si="62"/>
        <v>2071</v>
      </c>
      <c r="M774" s="4">
        <f t="shared" si="63"/>
        <v>2</v>
      </c>
      <c r="N774" s="4" t="str">
        <f t="shared" si="64"/>
        <v>N</v>
      </c>
      <c r="O774" t="str">
        <f t="shared" ref="O774:O837" si="65">IF(NOT(ISERROR(SEARCH("S",J774))),"S","N")</f>
        <v>N</v>
      </c>
    </row>
    <row r="775" spans="1:15" x14ac:dyDescent="0.25">
      <c r="A775">
        <v>27</v>
      </c>
      <c r="B775" s="1">
        <v>59133</v>
      </c>
      <c r="C775" t="s">
        <v>207</v>
      </c>
      <c r="D775" t="s">
        <v>4673</v>
      </c>
      <c r="E775">
        <v>572</v>
      </c>
      <c r="F775">
        <v>21171</v>
      </c>
      <c r="G775">
        <f t="shared" si="61"/>
        <v>0</v>
      </c>
      <c r="H775" t="str">
        <f>_xlfn.XLOOKUP(C775,obszary!A:A,obszary!B:B)</f>
        <v>Mare Australe</v>
      </c>
      <c r="I775" t="str">
        <f>_xlfn.XLOOKUP($A775,laziki!B:B,laziki!C:C)</f>
        <v>Phobos 6</v>
      </c>
      <c r="J775" t="str">
        <f>_xlfn.XLOOKUP(I775,laziki!C:C,laziki!E:E)</f>
        <v>74.62S, 100.08E</v>
      </c>
      <c r="K775">
        <f>_xlfn.XLOOKUP($A775,laziki!B:B,laziki!D:D)</f>
        <v>2054</v>
      </c>
      <c r="L775">
        <f t="shared" si="62"/>
        <v>2061</v>
      </c>
      <c r="M775" s="4">
        <f t="shared" si="63"/>
        <v>7</v>
      </c>
      <c r="N775" s="4" t="str">
        <f t="shared" si="64"/>
        <v>S</v>
      </c>
      <c r="O775" t="str">
        <f t="shared" si="65"/>
        <v>S</v>
      </c>
    </row>
    <row r="776" spans="1:15" x14ac:dyDescent="0.25">
      <c r="A776">
        <v>42</v>
      </c>
      <c r="B776" s="1">
        <v>61185</v>
      </c>
      <c r="C776" t="s">
        <v>237</v>
      </c>
      <c r="D776" t="s">
        <v>4672</v>
      </c>
      <c r="E776">
        <v>181</v>
      </c>
      <c r="F776">
        <v>1656</v>
      </c>
      <c r="G776">
        <f t="shared" si="61"/>
        <v>0</v>
      </c>
      <c r="H776" t="str">
        <f>_xlfn.XLOOKUP(C776,obszary!A:A,obszary!B:B)</f>
        <v>Elysium</v>
      </c>
      <c r="I776" t="str">
        <f>_xlfn.XLOOKUP($A776,laziki!B:B,laziki!C:C)</f>
        <v>Spirit 6</v>
      </c>
      <c r="J776" t="str">
        <f>_xlfn.XLOOKUP(I776,laziki!C:C,laziki!E:E)</f>
        <v>27.80N, 160.30E</v>
      </c>
      <c r="K776">
        <f>_xlfn.XLOOKUP($A776,laziki!B:B,laziki!D:D)</f>
        <v>2063</v>
      </c>
      <c r="L776">
        <f t="shared" si="62"/>
        <v>2067</v>
      </c>
      <c r="M776" s="4">
        <f t="shared" si="63"/>
        <v>4</v>
      </c>
      <c r="N776" s="4" t="str">
        <f t="shared" si="64"/>
        <v>N</v>
      </c>
      <c r="O776" t="str">
        <f t="shared" si="65"/>
        <v>N</v>
      </c>
    </row>
    <row r="777" spans="1:15" x14ac:dyDescent="0.25">
      <c r="A777">
        <v>2</v>
      </c>
      <c r="B777" s="1">
        <v>56327</v>
      </c>
      <c r="C777" t="s">
        <v>223</v>
      </c>
      <c r="D777" t="s">
        <v>4671</v>
      </c>
      <c r="E777">
        <v>524</v>
      </c>
      <c r="F777">
        <v>3612</v>
      </c>
      <c r="G777">
        <f t="shared" si="61"/>
        <v>0</v>
      </c>
      <c r="H777" t="str">
        <f>_xlfn.XLOOKUP(C777,obszary!A:A,obszary!B:B)</f>
        <v>Mare Tyrrhenum</v>
      </c>
      <c r="I777" t="str">
        <f>_xlfn.XLOOKUP($A777,laziki!B:B,laziki!C:C)</f>
        <v>Mariner 6</v>
      </c>
      <c r="J777" t="str">
        <f>_xlfn.XLOOKUP(I777,laziki!C:C,laziki!E:E)</f>
        <v>11.90N, 119.49E</v>
      </c>
      <c r="K777">
        <f>_xlfn.XLOOKUP($A777,laziki!B:B,laziki!D:D)</f>
        <v>2050</v>
      </c>
      <c r="L777">
        <f t="shared" si="62"/>
        <v>2054</v>
      </c>
      <c r="M777" s="4">
        <f t="shared" si="63"/>
        <v>4</v>
      </c>
      <c r="N777" s="4" t="str">
        <f t="shared" si="64"/>
        <v>S</v>
      </c>
      <c r="O777" t="str">
        <f t="shared" si="65"/>
        <v>N</v>
      </c>
    </row>
    <row r="778" spans="1:15" x14ac:dyDescent="0.25">
      <c r="A778">
        <v>89</v>
      </c>
      <c r="B778" s="1">
        <v>63205</v>
      </c>
      <c r="C778" t="s">
        <v>207</v>
      </c>
      <c r="D778" t="s">
        <v>4670</v>
      </c>
      <c r="E778">
        <v>93</v>
      </c>
      <c r="F778">
        <v>4731</v>
      </c>
      <c r="G778">
        <f t="shared" si="61"/>
        <v>4731</v>
      </c>
      <c r="H778" t="str">
        <f>_xlfn.XLOOKUP(C778,obszary!A:A,obszary!B:B)</f>
        <v>Mare Australe</v>
      </c>
      <c r="I778" t="str">
        <f>_xlfn.XLOOKUP($A778,laziki!B:B,laziki!C:C)</f>
        <v>Phoenix 22</v>
      </c>
      <c r="J778" t="str">
        <f>_xlfn.XLOOKUP(I778,laziki!C:C,laziki!E:E)</f>
        <v>65.07S, 96.09W</v>
      </c>
      <c r="K778">
        <f>_xlfn.XLOOKUP($A778,laziki!B:B,laziki!D:D)</f>
        <v>2072</v>
      </c>
      <c r="L778">
        <f t="shared" si="62"/>
        <v>2073</v>
      </c>
      <c r="M778" s="4">
        <f t="shared" si="63"/>
        <v>1</v>
      </c>
      <c r="N778" s="4" t="str">
        <f t="shared" si="64"/>
        <v>S</v>
      </c>
      <c r="O778" t="str">
        <f t="shared" si="65"/>
        <v>S</v>
      </c>
    </row>
    <row r="779" spans="1:15" x14ac:dyDescent="0.25">
      <c r="A779">
        <v>32</v>
      </c>
      <c r="B779" s="1">
        <v>58647</v>
      </c>
      <c r="C779" t="s">
        <v>217</v>
      </c>
      <c r="D779" t="s">
        <v>4669</v>
      </c>
      <c r="E779">
        <v>133</v>
      </c>
      <c r="F779">
        <v>5436</v>
      </c>
      <c r="G779">
        <f t="shared" si="61"/>
        <v>0</v>
      </c>
      <c r="H779" t="str">
        <f>_xlfn.XLOOKUP(C779,obszary!A:A,obszary!B:B)</f>
        <v>Thaumasia</v>
      </c>
      <c r="I779" t="str">
        <f>_xlfn.XLOOKUP($A779,laziki!B:B,laziki!C:C)</f>
        <v>Deimos 11</v>
      </c>
      <c r="J779" t="str">
        <f>_xlfn.XLOOKUP(I779,laziki!C:C,laziki!E:E)</f>
        <v>39.82S, 96.42W</v>
      </c>
      <c r="K779">
        <f>_xlfn.XLOOKUP($A779,laziki!B:B,laziki!D:D)</f>
        <v>2059</v>
      </c>
      <c r="L779">
        <f t="shared" si="62"/>
        <v>2060</v>
      </c>
      <c r="M779" s="4">
        <f t="shared" si="63"/>
        <v>1</v>
      </c>
      <c r="N779" s="4" t="str">
        <f t="shared" si="64"/>
        <v>S</v>
      </c>
      <c r="O779" t="str">
        <f t="shared" si="65"/>
        <v>S</v>
      </c>
    </row>
    <row r="780" spans="1:15" x14ac:dyDescent="0.25">
      <c r="A780">
        <v>92</v>
      </c>
      <c r="B780" s="1">
        <v>63750</v>
      </c>
      <c r="C780" t="s">
        <v>265</v>
      </c>
      <c r="D780" t="s">
        <v>4668</v>
      </c>
      <c r="E780">
        <v>389</v>
      </c>
      <c r="F780">
        <v>1526</v>
      </c>
      <c r="G780">
        <f t="shared" si="61"/>
        <v>0</v>
      </c>
      <c r="H780" t="str">
        <f>_xlfn.XLOOKUP(C780,obszary!A:A,obszary!B:B)</f>
        <v>Mare Boreum</v>
      </c>
      <c r="I780" t="str">
        <f>_xlfn.XLOOKUP($A780,laziki!B:B,laziki!C:C)</f>
        <v>Phoenix 28</v>
      </c>
      <c r="J780" t="str">
        <f>_xlfn.XLOOKUP(I780,laziki!C:C,laziki!E:E)</f>
        <v>77.60N, 60.62E</v>
      </c>
      <c r="K780">
        <f>_xlfn.XLOOKUP($A780,laziki!B:B,laziki!D:D)</f>
        <v>2073</v>
      </c>
      <c r="L780">
        <f t="shared" si="62"/>
        <v>2074</v>
      </c>
      <c r="M780" s="4">
        <f t="shared" si="63"/>
        <v>1</v>
      </c>
      <c r="N780" s="4" t="str">
        <f t="shared" si="64"/>
        <v>N</v>
      </c>
      <c r="O780" t="str">
        <f t="shared" si="65"/>
        <v>N</v>
      </c>
    </row>
    <row r="781" spans="1:15" x14ac:dyDescent="0.25">
      <c r="A781">
        <v>7</v>
      </c>
      <c r="B781" s="1">
        <v>57070</v>
      </c>
      <c r="C781" t="s">
        <v>259</v>
      </c>
      <c r="D781" t="s">
        <v>4667</v>
      </c>
      <c r="E781">
        <v>29</v>
      </c>
      <c r="F781">
        <v>18486</v>
      </c>
      <c r="G781">
        <f t="shared" si="61"/>
        <v>18486</v>
      </c>
      <c r="H781" t="str">
        <f>_xlfn.XLOOKUP(C781,obszary!A:A,obszary!B:B)</f>
        <v>Mare Acidalium</v>
      </c>
      <c r="I781" t="str">
        <f>_xlfn.XLOOKUP($A781,laziki!B:B,laziki!C:C)</f>
        <v>Mariner 12</v>
      </c>
      <c r="J781" t="str">
        <f>_xlfn.XLOOKUP(I781,laziki!C:C,laziki!E:E)</f>
        <v>53.29N, 45.78W</v>
      </c>
      <c r="K781">
        <f>_xlfn.XLOOKUP($A781,laziki!B:B,laziki!D:D)</f>
        <v>2053</v>
      </c>
      <c r="L781">
        <f t="shared" si="62"/>
        <v>2056</v>
      </c>
      <c r="M781" s="4">
        <f t="shared" si="63"/>
        <v>3</v>
      </c>
      <c r="N781" s="4" t="str">
        <f t="shared" si="64"/>
        <v>N</v>
      </c>
      <c r="O781" t="str">
        <f t="shared" si="65"/>
        <v>N</v>
      </c>
    </row>
    <row r="782" spans="1:15" x14ac:dyDescent="0.25">
      <c r="A782">
        <v>100</v>
      </c>
      <c r="B782" s="1">
        <v>62881</v>
      </c>
      <c r="C782" t="s">
        <v>207</v>
      </c>
      <c r="D782" t="s">
        <v>4666</v>
      </c>
      <c r="E782">
        <v>181</v>
      </c>
      <c r="F782">
        <v>1526</v>
      </c>
      <c r="G782">
        <f t="shared" si="61"/>
        <v>0</v>
      </c>
      <c r="H782" t="str">
        <f>_xlfn.XLOOKUP(C782,obszary!A:A,obszary!B:B)</f>
        <v>Mare Australe</v>
      </c>
      <c r="I782" t="str">
        <f>_xlfn.XLOOKUP($A782,laziki!B:B,laziki!C:C)</f>
        <v>Perseverance 7</v>
      </c>
      <c r="J782" t="str">
        <f>_xlfn.XLOOKUP(I782,laziki!C:C,laziki!E:E)</f>
        <v>61.39S, 157.42W</v>
      </c>
      <c r="K782">
        <f>_xlfn.XLOOKUP($A782,laziki!B:B,laziki!D:D)</f>
        <v>2070</v>
      </c>
      <c r="L782">
        <f t="shared" si="62"/>
        <v>2072</v>
      </c>
      <c r="M782" s="4">
        <f t="shared" si="63"/>
        <v>2</v>
      </c>
      <c r="N782" s="4" t="str">
        <f t="shared" si="64"/>
        <v>S</v>
      </c>
      <c r="O782" t="str">
        <f t="shared" si="65"/>
        <v>S</v>
      </c>
    </row>
    <row r="783" spans="1:15" x14ac:dyDescent="0.25">
      <c r="A783">
        <v>5</v>
      </c>
      <c r="B783" s="1">
        <v>56394</v>
      </c>
      <c r="C783" t="s">
        <v>241</v>
      </c>
      <c r="D783" t="s">
        <v>4665</v>
      </c>
      <c r="E783">
        <v>100</v>
      </c>
      <c r="F783">
        <v>3919</v>
      </c>
      <c r="G783">
        <f t="shared" si="61"/>
        <v>3919</v>
      </c>
      <c r="H783" t="str">
        <f>_xlfn.XLOOKUP(C783,obszary!A:A,obszary!B:B)</f>
        <v>Syrtis Major</v>
      </c>
      <c r="I783" t="str">
        <f>_xlfn.XLOOKUP($A783,laziki!B:B,laziki!C:C)</f>
        <v>Mariner 10</v>
      </c>
      <c r="J783" t="str">
        <f>_xlfn.XLOOKUP(I783,laziki!C:C,laziki!E:E)</f>
        <v>4.88N, 63.43E</v>
      </c>
      <c r="K783">
        <f>_xlfn.XLOOKUP($A783,laziki!B:B,laziki!D:D)</f>
        <v>2051</v>
      </c>
      <c r="L783">
        <f t="shared" si="62"/>
        <v>2054</v>
      </c>
      <c r="M783" s="4">
        <f t="shared" si="63"/>
        <v>3</v>
      </c>
      <c r="N783" s="4" t="str">
        <f t="shared" si="64"/>
        <v>N</v>
      </c>
      <c r="O783" t="str">
        <f t="shared" si="65"/>
        <v>N</v>
      </c>
    </row>
    <row r="784" spans="1:15" x14ac:dyDescent="0.25">
      <c r="A784">
        <v>4</v>
      </c>
      <c r="B784" s="1">
        <v>57519</v>
      </c>
      <c r="C784" t="s">
        <v>215</v>
      </c>
      <c r="D784" t="s">
        <v>4664</v>
      </c>
      <c r="E784">
        <v>188</v>
      </c>
      <c r="F784">
        <v>13054</v>
      </c>
      <c r="G784">
        <f t="shared" si="61"/>
        <v>0</v>
      </c>
      <c r="H784" t="str">
        <f>_xlfn.XLOOKUP(C784,obszary!A:A,obszary!B:B)</f>
        <v>Argyre</v>
      </c>
      <c r="I784" t="str">
        <f>_xlfn.XLOOKUP($A784,laziki!B:B,laziki!C:C)</f>
        <v>Mariner 9</v>
      </c>
      <c r="J784" t="str">
        <f>_xlfn.XLOOKUP(I784,laziki!C:C,laziki!E:E)</f>
        <v>43.20S, 21.89W</v>
      </c>
      <c r="K784">
        <f>_xlfn.XLOOKUP($A784,laziki!B:B,laziki!D:D)</f>
        <v>2051</v>
      </c>
      <c r="L784">
        <f t="shared" si="62"/>
        <v>2057</v>
      </c>
      <c r="M784" s="4">
        <f t="shared" si="63"/>
        <v>6</v>
      </c>
      <c r="N784" s="4" t="str">
        <f t="shared" si="64"/>
        <v>S</v>
      </c>
      <c r="O784" t="str">
        <f t="shared" si="65"/>
        <v>S</v>
      </c>
    </row>
    <row r="785" spans="1:15" x14ac:dyDescent="0.25">
      <c r="A785">
        <v>27</v>
      </c>
      <c r="B785" s="1">
        <v>58767</v>
      </c>
      <c r="C785" t="s">
        <v>211</v>
      </c>
      <c r="D785" t="s">
        <v>4663</v>
      </c>
      <c r="E785">
        <v>57</v>
      </c>
      <c r="F785">
        <v>19313</v>
      </c>
      <c r="G785">
        <f t="shared" si="61"/>
        <v>19313</v>
      </c>
      <c r="H785" t="str">
        <f>_xlfn.XLOOKUP(C785,obszary!A:A,obszary!B:B)</f>
        <v>Hellas</v>
      </c>
      <c r="I785" t="str">
        <f>_xlfn.XLOOKUP($A785,laziki!B:B,laziki!C:C)</f>
        <v>Phobos 6</v>
      </c>
      <c r="J785" t="str">
        <f>_xlfn.XLOOKUP(I785,laziki!C:C,laziki!E:E)</f>
        <v>74.62S, 100.08E</v>
      </c>
      <c r="K785">
        <f>_xlfn.XLOOKUP($A785,laziki!B:B,laziki!D:D)</f>
        <v>2054</v>
      </c>
      <c r="L785">
        <f t="shared" si="62"/>
        <v>2060</v>
      </c>
      <c r="M785" s="4">
        <f t="shared" si="63"/>
        <v>6</v>
      </c>
      <c r="N785" s="4" t="str">
        <f t="shared" si="64"/>
        <v>S</v>
      </c>
      <c r="O785" t="str">
        <f t="shared" si="65"/>
        <v>S</v>
      </c>
    </row>
    <row r="786" spans="1:15" x14ac:dyDescent="0.25">
      <c r="A786">
        <v>10</v>
      </c>
      <c r="B786" s="1">
        <v>57557</v>
      </c>
      <c r="C786" t="s">
        <v>217</v>
      </c>
      <c r="D786" t="s">
        <v>4662</v>
      </c>
      <c r="E786">
        <v>147</v>
      </c>
      <c r="F786">
        <v>11011</v>
      </c>
      <c r="G786">
        <f t="shared" si="61"/>
        <v>0</v>
      </c>
      <c r="H786" t="str">
        <f>_xlfn.XLOOKUP(C786,obszary!A:A,obszary!B:B)</f>
        <v>Thaumasia</v>
      </c>
      <c r="I786" t="str">
        <f>_xlfn.XLOOKUP($A786,laziki!B:B,laziki!C:C)</f>
        <v>Mariner 15</v>
      </c>
      <c r="J786" t="str">
        <f>_xlfn.XLOOKUP(I786,laziki!C:C,laziki!E:E)</f>
        <v>23.79S, 56.97W</v>
      </c>
      <c r="K786">
        <f>_xlfn.XLOOKUP($A786,laziki!B:B,laziki!D:D)</f>
        <v>2054</v>
      </c>
      <c r="L786">
        <f t="shared" si="62"/>
        <v>2057</v>
      </c>
      <c r="M786" s="4">
        <f t="shared" si="63"/>
        <v>3</v>
      </c>
      <c r="N786" s="4" t="str">
        <f t="shared" si="64"/>
        <v>S</v>
      </c>
      <c r="O786" t="str">
        <f t="shared" si="65"/>
        <v>S</v>
      </c>
    </row>
    <row r="787" spans="1:15" x14ac:dyDescent="0.25">
      <c r="A787">
        <v>86</v>
      </c>
      <c r="B787" s="1">
        <v>63750</v>
      </c>
      <c r="C787" t="s">
        <v>265</v>
      </c>
      <c r="D787" t="s">
        <v>4661</v>
      </c>
      <c r="E787">
        <v>124</v>
      </c>
      <c r="F787">
        <v>2461</v>
      </c>
      <c r="G787">
        <f t="shared" si="61"/>
        <v>0</v>
      </c>
      <c r="H787" t="str">
        <f>_xlfn.XLOOKUP(C787,obszary!A:A,obszary!B:B)</f>
        <v>Mare Boreum</v>
      </c>
      <c r="I787" t="str">
        <f>_xlfn.XLOOKUP($A787,laziki!B:B,laziki!C:C)</f>
        <v>Phoenix 16</v>
      </c>
      <c r="J787" t="str">
        <f>_xlfn.XLOOKUP(I787,laziki!C:C,laziki!E:E)</f>
        <v>75.84N, 122.24E</v>
      </c>
      <c r="K787">
        <f>_xlfn.XLOOKUP($A787,laziki!B:B,laziki!D:D)</f>
        <v>2071</v>
      </c>
      <c r="L787">
        <f t="shared" si="62"/>
        <v>2074</v>
      </c>
      <c r="M787" s="4">
        <f t="shared" si="63"/>
        <v>3</v>
      </c>
      <c r="N787" s="4" t="str">
        <f t="shared" si="64"/>
        <v>N</v>
      </c>
      <c r="O787" t="str">
        <f t="shared" si="65"/>
        <v>N</v>
      </c>
    </row>
    <row r="788" spans="1:15" x14ac:dyDescent="0.25">
      <c r="A788">
        <v>4</v>
      </c>
      <c r="B788" s="1">
        <v>56803</v>
      </c>
      <c r="C788" t="s">
        <v>215</v>
      </c>
      <c r="D788" t="s">
        <v>4660</v>
      </c>
      <c r="E788">
        <v>93</v>
      </c>
      <c r="F788">
        <v>33322</v>
      </c>
      <c r="G788">
        <f t="shared" si="61"/>
        <v>33322</v>
      </c>
      <c r="H788" t="str">
        <f>_xlfn.XLOOKUP(C788,obszary!A:A,obszary!B:B)</f>
        <v>Argyre</v>
      </c>
      <c r="I788" t="str">
        <f>_xlfn.XLOOKUP($A788,laziki!B:B,laziki!C:C)</f>
        <v>Mariner 9</v>
      </c>
      <c r="J788" t="str">
        <f>_xlfn.XLOOKUP(I788,laziki!C:C,laziki!E:E)</f>
        <v>43.20S, 21.89W</v>
      </c>
      <c r="K788">
        <f>_xlfn.XLOOKUP($A788,laziki!B:B,laziki!D:D)</f>
        <v>2051</v>
      </c>
      <c r="L788">
        <f t="shared" si="62"/>
        <v>2055</v>
      </c>
      <c r="M788" s="4">
        <f t="shared" si="63"/>
        <v>4</v>
      </c>
      <c r="N788" s="4" t="str">
        <f t="shared" si="64"/>
        <v>S</v>
      </c>
      <c r="O788" t="str">
        <f t="shared" si="65"/>
        <v>S</v>
      </c>
    </row>
    <row r="789" spans="1:15" x14ac:dyDescent="0.25">
      <c r="A789">
        <v>13</v>
      </c>
      <c r="B789" s="1">
        <v>56805</v>
      </c>
      <c r="C789" t="s">
        <v>265</v>
      </c>
      <c r="D789" t="s">
        <v>4659</v>
      </c>
      <c r="E789">
        <v>39</v>
      </c>
      <c r="F789">
        <v>11011</v>
      </c>
      <c r="G789">
        <f t="shared" si="61"/>
        <v>11011</v>
      </c>
      <c r="H789" t="str">
        <f>_xlfn.XLOOKUP(C789,obszary!A:A,obszary!B:B)</f>
        <v>Mare Boreum</v>
      </c>
      <c r="I789" t="str">
        <f>_xlfn.XLOOKUP($A789,laziki!B:B,laziki!C:C)</f>
        <v>Viking 2</v>
      </c>
      <c r="J789" t="str">
        <f>_xlfn.XLOOKUP(I789,laziki!C:C,laziki!E:E)</f>
        <v>60.72N, 122.46E</v>
      </c>
      <c r="K789">
        <f>_xlfn.XLOOKUP($A789,laziki!B:B,laziki!D:D)</f>
        <v>2052</v>
      </c>
      <c r="L789">
        <f t="shared" si="62"/>
        <v>2055</v>
      </c>
      <c r="M789" s="4">
        <f t="shared" si="63"/>
        <v>3</v>
      </c>
      <c r="N789" s="4" t="str">
        <f t="shared" si="64"/>
        <v>N</v>
      </c>
      <c r="O789" t="str">
        <f t="shared" si="65"/>
        <v>N</v>
      </c>
    </row>
    <row r="790" spans="1:15" x14ac:dyDescent="0.25">
      <c r="A790">
        <v>4</v>
      </c>
      <c r="B790" s="1">
        <v>56423</v>
      </c>
      <c r="C790" t="s">
        <v>215</v>
      </c>
      <c r="D790" t="s">
        <v>4658</v>
      </c>
      <c r="E790">
        <v>482</v>
      </c>
      <c r="F790">
        <v>13527</v>
      </c>
      <c r="G790">
        <f t="shared" si="61"/>
        <v>0</v>
      </c>
      <c r="H790" t="str">
        <f>_xlfn.XLOOKUP(C790,obszary!A:A,obszary!B:B)</f>
        <v>Argyre</v>
      </c>
      <c r="I790" t="str">
        <f>_xlfn.XLOOKUP($A790,laziki!B:B,laziki!C:C)</f>
        <v>Mariner 9</v>
      </c>
      <c r="J790" t="str">
        <f>_xlfn.XLOOKUP(I790,laziki!C:C,laziki!E:E)</f>
        <v>43.20S, 21.89W</v>
      </c>
      <c r="K790">
        <f>_xlfn.XLOOKUP($A790,laziki!B:B,laziki!D:D)</f>
        <v>2051</v>
      </c>
      <c r="L790">
        <f t="shared" si="62"/>
        <v>2054</v>
      </c>
      <c r="M790" s="4">
        <f t="shared" si="63"/>
        <v>3</v>
      </c>
      <c r="N790" s="4" t="str">
        <f t="shared" si="64"/>
        <v>S</v>
      </c>
      <c r="O790" t="str">
        <f t="shared" si="65"/>
        <v>S</v>
      </c>
    </row>
    <row r="791" spans="1:15" x14ac:dyDescent="0.25">
      <c r="A791">
        <v>4</v>
      </c>
      <c r="B791" s="1">
        <v>55793</v>
      </c>
      <c r="C791" t="s">
        <v>215</v>
      </c>
      <c r="D791" t="s">
        <v>4657</v>
      </c>
      <c r="E791">
        <v>41</v>
      </c>
      <c r="F791">
        <v>7279</v>
      </c>
      <c r="G791">
        <f t="shared" si="61"/>
        <v>7279</v>
      </c>
      <c r="H791" t="str">
        <f>_xlfn.XLOOKUP(C791,obszary!A:A,obszary!B:B)</f>
        <v>Argyre</v>
      </c>
      <c r="I791" t="str">
        <f>_xlfn.XLOOKUP($A791,laziki!B:B,laziki!C:C)</f>
        <v>Mariner 9</v>
      </c>
      <c r="J791" t="str">
        <f>_xlfn.XLOOKUP(I791,laziki!C:C,laziki!E:E)</f>
        <v>43.20S, 21.89W</v>
      </c>
      <c r="K791">
        <f>_xlfn.XLOOKUP($A791,laziki!B:B,laziki!D:D)</f>
        <v>2051</v>
      </c>
      <c r="L791">
        <f t="shared" si="62"/>
        <v>2052</v>
      </c>
      <c r="M791" s="4">
        <f t="shared" si="63"/>
        <v>1</v>
      </c>
      <c r="N791" s="4" t="str">
        <f t="shared" si="64"/>
        <v>S</v>
      </c>
      <c r="O791" t="str">
        <f t="shared" si="65"/>
        <v>S</v>
      </c>
    </row>
    <row r="792" spans="1:15" x14ac:dyDescent="0.25">
      <c r="A792">
        <v>11</v>
      </c>
      <c r="B792" s="1">
        <v>57384</v>
      </c>
      <c r="C792" t="s">
        <v>215</v>
      </c>
      <c r="D792" t="s">
        <v>4656</v>
      </c>
      <c r="E792">
        <v>231</v>
      </c>
      <c r="F792">
        <v>14551</v>
      </c>
      <c r="G792">
        <f t="shared" si="61"/>
        <v>0</v>
      </c>
      <c r="H792" t="str">
        <f>_xlfn.XLOOKUP(C792,obszary!A:A,obszary!B:B)</f>
        <v>Argyre</v>
      </c>
      <c r="I792" t="str">
        <f>_xlfn.XLOOKUP($A792,laziki!B:B,laziki!C:C)</f>
        <v>Mariner 16</v>
      </c>
      <c r="J792" t="str">
        <f>_xlfn.XLOOKUP(I792,laziki!C:C,laziki!E:E)</f>
        <v>59.42S, 15.97W</v>
      </c>
      <c r="K792">
        <f>_xlfn.XLOOKUP($A792,laziki!B:B,laziki!D:D)</f>
        <v>2055</v>
      </c>
      <c r="L792">
        <f t="shared" si="62"/>
        <v>2057</v>
      </c>
      <c r="M792" s="4">
        <f t="shared" si="63"/>
        <v>2</v>
      </c>
      <c r="N792" s="4" t="str">
        <f t="shared" si="64"/>
        <v>S</v>
      </c>
      <c r="O792" t="str">
        <f t="shared" si="65"/>
        <v>S</v>
      </c>
    </row>
    <row r="793" spans="1:15" x14ac:dyDescent="0.25">
      <c r="A793">
        <v>17</v>
      </c>
      <c r="B793" s="1">
        <v>59126</v>
      </c>
      <c r="C793" t="s">
        <v>241</v>
      </c>
      <c r="D793" t="s">
        <v>4655</v>
      </c>
      <c r="E793">
        <v>416</v>
      </c>
      <c r="F793">
        <v>1396</v>
      </c>
      <c r="G793">
        <f t="shared" si="61"/>
        <v>0</v>
      </c>
      <c r="H793" t="str">
        <f>_xlfn.XLOOKUP(C793,obszary!A:A,obszary!B:B)</f>
        <v>Syrtis Major</v>
      </c>
      <c r="I793" t="str">
        <f>_xlfn.XLOOKUP($A793,laziki!B:B,laziki!C:C)</f>
        <v>Viking 8</v>
      </c>
      <c r="J793" t="str">
        <f>_xlfn.XLOOKUP(I793,laziki!C:C,laziki!E:E)</f>
        <v>21.27N, 90.13E</v>
      </c>
      <c r="K793">
        <f>_xlfn.XLOOKUP($A793,laziki!B:B,laziki!D:D)</f>
        <v>2054</v>
      </c>
      <c r="L793">
        <f t="shared" si="62"/>
        <v>2061</v>
      </c>
      <c r="M793" s="4">
        <f t="shared" si="63"/>
        <v>7</v>
      </c>
      <c r="N793" s="4" t="str">
        <f t="shared" si="64"/>
        <v>N</v>
      </c>
      <c r="O793" t="str">
        <f t="shared" si="65"/>
        <v>N</v>
      </c>
    </row>
    <row r="794" spans="1:15" x14ac:dyDescent="0.25">
      <c r="A794">
        <v>32</v>
      </c>
      <c r="B794" s="1">
        <v>61421</v>
      </c>
      <c r="C794" t="s">
        <v>217</v>
      </c>
      <c r="D794" t="s">
        <v>4654</v>
      </c>
      <c r="E794">
        <v>50</v>
      </c>
      <c r="F794">
        <v>12178</v>
      </c>
      <c r="G794">
        <f t="shared" si="61"/>
        <v>12178</v>
      </c>
      <c r="H794" t="str">
        <f>_xlfn.XLOOKUP(C794,obszary!A:A,obszary!B:B)</f>
        <v>Thaumasia</v>
      </c>
      <c r="I794" t="str">
        <f>_xlfn.XLOOKUP($A794,laziki!B:B,laziki!C:C)</f>
        <v>Deimos 11</v>
      </c>
      <c r="J794" t="str">
        <f>_xlfn.XLOOKUP(I794,laziki!C:C,laziki!E:E)</f>
        <v>39.82S, 96.42W</v>
      </c>
      <c r="K794">
        <f>_xlfn.XLOOKUP($A794,laziki!B:B,laziki!D:D)</f>
        <v>2059</v>
      </c>
      <c r="L794">
        <f t="shared" si="62"/>
        <v>2068</v>
      </c>
      <c r="M794" s="4">
        <f t="shared" si="63"/>
        <v>9</v>
      </c>
      <c r="N794" s="4" t="str">
        <f t="shared" si="64"/>
        <v>S</v>
      </c>
      <c r="O794" t="str">
        <f t="shared" si="65"/>
        <v>S</v>
      </c>
    </row>
    <row r="795" spans="1:15" x14ac:dyDescent="0.25">
      <c r="A795">
        <v>76</v>
      </c>
      <c r="B795" s="1">
        <v>65148</v>
      </c>
      <c r="C795" t="s">
        <v>265</v>
      </c>
      <c r="D795" t="s">
        <v>4653</v>
      </c>
      <c r="E795">
        <v>631</v>
      </c>
      <c r="F795">
        <v>2880</v>
      </c>
      <c r="G795">
        <f t="shared" si="61"/>
        <v>0</v>
      </c>
      <c r="H795" t="str">
        <f>_xlfn.XLOOKUP(C795,obszary!A:A,obszary!B:B)</f>
        <v>Mare Boreum</v>
      </c>
      <c r="I795" t="str">
        <f>_xlfn.XLOOKUP($A795,laziki!B:B,laziki!C:C)</f>
        <v>Rosetta 25</v>
      </c>
      <c r="J795" t="str">
        <f>_xlfn.XLOOKUP(I795,laziki!C:C,laziki!E:E)</f>
        <v>47.84N, 169.44E</v>
      </c>
      <c r="K795">
        <f>_xlfn.XLOOKUP($A795,laziki!B:B,laziki!D:D)</f>
        <v>2072</v>
      </c>
      <c r="L795">
        <f t="shared" si="62"/>
        <v>2078</v>
      </c>
      <c r="M795" s="4">
        <f t="shared" si="63"/>
        <v>6</v>
      </c>
      <c r="N795" s="4" t="str">
        <f t="shared" si="64"/>
        <v>N</v>
      </c>
      <c r="O795" t="str">
        <f t="shared" si="65"/>
        <v>N</v>
      </c>
    </row>
    <row r="796" spans="1:15" x14ac:dyDescent="0.25">
      <c r="A796">
        <v>66</v>
      </c>
      <c r="B796" s="1">
        <v>62299</v>
      </c>
      <c r="C796" t="s">
        <v>237</v>
      </c>
      <c r="D796" t="s">
        <v>4652</v>
      </c>
      <c r="E796">
        <v>82</v>
      </c>
      <c r="F796">
        <v>629</v>
      </c>
      <c r="G796">
        <f t="shared" si="61"/>
        <v>629</v>
      </c>
      <c r="H796" t="str">
        <f>_xlfn.XLOOKUP(C796,obszary!A:A,obszary!B:B)</f>
        <v>Elysium</v>
      </c>
      <c r="I796" t="str">
        <f>_xlfn.XLOOKUP($A796,laziki!B:B,laziki!C:C)</f>
        <v>Rosetta 9</v>
      </c>
      <c r="J796" t="str">
        <f>_xlfn.XLOOKUP(I796,laziki!C:C,laziki!E:E)</f>
        <v>17.54N, 149.60E</v>
      </c>
      <c r="K796">
        <f>_xlfn.XLOOKUP($A796,laziki!B:B,laziki!D:D)</f>
        <v>2067</v>
      </c>
      <c r="L796">
        <f t="shared" si="62"/>
        <v>2070</v>
      </c>
      <c r="M796" s="4">
        <f t="shared" si="63"/>
        <v>3</v>
      </c>
      <c r="N796" s="4" t="str">
        <f t="shared" si="64"/>
        <v>N</v>
      </c>
      <c r="O796" t="str">
        <f t="shared" si="65"/>
        <v>N</v>
      </c>
    </row>
    <row r="797" spans="1:15" x14ac:dyDescent="0.25">
      <c r="A797">
        <v>88</v>
      </c>
      <c r="B797" s="1">
        <v>63371</v>
      </c>
      <c r="C797" t="s">
        <v>229</v>
      </c>
      <c r="D797" t="s">
        <v>4651</v>
      </c>
      <c r="E797">
        <v>142</v>
      </c>
      <c r="F797">
        <v>6618</v>
      </c>
      <c r="G797">
        <f t="shared" si="61"/>
        <v>0</v>
      </c>
      <c r="H797" t="str">
        <f>_xlfn.XLOOKUP(C797,obszary!A:A,obszary!B:B)</f>
        <v>Margaritifer Sinus</v>
      </c>
      <c r="I797" t="str">
        <f>_xlfn.XLOOKUP($A797,laziki!B:B,laziki!C:C)</f>
        <v>Phoenix 19</v>
      </c>
      <c r="J797" t="str">
        <f>_xlfn.XLOOKUP(I797,laziki!C:C,laziki!E:E)</f>
        <v>12.19S, 23.63W</v>
      </c>
      <c r="K797">
        <f>_xlfn.XLOOKUP($A797,laziki!B:B,laziki!D:D)</f>
        <v>2071</v>
      </c>
      <c r="L797">
        <f t="shared" si="62"/>
        <v>2073</v>
      </c>
      <c r="M797" s="4">
        <f t="shared" si="63"/>
        <v>2</v>
      </c>
      <c r="N797" s="4" t="str">
        <f t="shared" si="64"/>
        <v>S</v>
      </c>
      <c r="O797" t="str">
        <f t="shared" si="65"/>
        <v>S</v>
      </c>
    </row>
    <row r="798" spans="1:15" x14ac:dyDescent="0.25">
      <c r="A798">
        <v>17</v>
      </c>
      <c r="B798" s="1">
        <v>58229</v>
      </c>
      <c r="C798" t="s">
        <v>223</v>
      </c>
      <c r="D798" t="s">
        <v>4650</v>
      </c>
      <c r="E798">
        <v>482</v>
      </c>
      <c r="F798">
        <v>1138</v>
      </c>
      <c r="G798">
        <f t="shared" si="61"/>
        <v>0</v>
      </c>
      <c r="H798" t="str">
        <f>_xlfn.XLOOKUP(C798,obszary!A:A,obszary!B:B)</f>
        <v>Mare Tyrrhenum</v>
      </c>
      <c r="I798" t="str">
        <f>_xlfn.XLOOKUP($A798,laziki!B:B,laziki!C:C)</f>
        <v>Viking 8</v>
      </c>
      <c r="J798" t="str">
        <f>_xlfn.XLOOKUP(I798,laziki!C:C,laziki!E:E)</f>
        <v>21.27N, 90.13E</v>
      </c>
      <c r="K798">
        <f>_xlfn.XLOOKUP($A798,laziki!B:B,laziki!D:D)</f>
        <v>2054</v>
      </c>
      <c r="L798">
        <f t="shared" si="62"/>
        <v>2059</v>
      </c>
      <c r="M798" s="4">
        <f t="shared" si="63"/>
        <v>5</v>
      </c>
      <c r="N798" s="4" t="str">
        <f t="shared" si="64"/>
        <v>S</v>
      </c>
      <c r="O798" t="str">
        <f t="shared" si="65"/>
        <v>N</v>
      </c>
    </row>
    <row r="799" spans="1:15" x14ac:dyDescent="0.25">
      <c r="A799">
        <v>35</v>
      </c>
      <c r="B799" s="1">
        <v>60030</v>
      </c>
      <c r="C799" t="s">
        <v>233</v>
      </c>
      <c r="D799" t="s">
        <v>4649</v>
      </c>
      <c r="E799">
        <v>70</v>
      </c>
      <c r="F799">
        <v>4076</v>
      </c>
      <c r="G799">
        <f t="shared" si="61"/>
        <v>4076</v>
      </c>
      <c r="H799" t="str">
        <f>_xlfn.XLOOKUP(C799,obszary!A:A,obszary!B:B)</f>
        <v>Phoenicis Lacus</v>
      </c>
      <c r="I799" t="str">
        <f>_xlfn.XLOOKUP($A799,laziki!B:B,laziki!C:C)</f>
        <v>Pathfinder 2</v>
      </c>
      <c r="J799" t="str">
        <f>_xlfn.XLOOKUP(I799,laziki!C:C,laziki!E:E)</f>
        <v>16.90S, 101.43W</v>
      </c>
      <c r="K799">
        <f>_xlfn.XLOOKUP($A799,laziki!B:B,laziki!D:D)</f>
        <v>2060</v>
      </c>
      <c r="L799">
        <f t="shared" si="62"/>
        <v>2064</v>
      </c>
      <c r="M799" s="4">
        <f t="shared" si="63"/>
        <v>4</v>
      </c>
      <c r="N799" s="4" t="str">
        <f t="shared" si="64"/>
        <v>S</v>
      </c>
      <c r="O799" t="str">
        <f t="shared" si="65"/>
        <v>S</v>
      </c>
    </row>
    <row r="800" spans="1:15" x14ac:dyDescent="0.25">
      <c r="A800">
        <v>6</v>
      </c>
      <c r="B800" s="1">
        <v>56684</v>
      </c>
      <c r="C800" t="s">
        <v>265</v>
      </c>
      <c r="D800" t="s">
        <v>4648</v>
      </c>
      <c r="E800">
        <v>447</v>
      </c>
      <c r="F800">
        <v>33322</v>
      </c>
      <c r="G800">
        <f t="shared" si="61"/>
        <v>0</v>
      </c>
      <c r="H800" t="str">
        <f>_xlfn.XLOOKUP(C800,obszary!A:A,obszary!B:B)</f>
        <v>Mare Boreum</v>
      </c>
      <c r="I800" t="str">
        <f>_xlfn.XLOOKUP($A800,laziki!B:B,laziki!C:C)</f>
        <v>Mariner 11</v>
      </c>
      <c r="J800" t="str">
        <f>_xlfn.XLOOKUP(I800,laziki!C:C,laziki!E:E)</f>
        <v>77.71N, 148.53E</v>
      </c>
      <c r="K800">
        <f>_xlfn.XLOOKUP($A800,laziki!B:B,laziki!D:D)</f>
        <v>2052</v>
      </c>
      <c r="L800">
        <f t="shared" si="62"/>
        <v>2055</v>
      </c>
      <c r="M800" s="4">
        <f t="shared" si="63"/>
        <v>3</v>
      </c>
      <c r="N800" s="4" t="str">
        <f t="shared" si="64"/>
        <v>N</v>
      </c>
      <c r="O800" t="str">
        <f t="shared" si="65"/>
        <v>N</v>
      </c>
    </row>
    <row r="801" spans="1:15" x14ac:dyDescent="0.25">
      <c r="A801">
        <v>101</v>
      </c>
      <c r="B801" s="1">
        <v>63064</v>
      </c>
      <c r="C801" t="s">
        <v>253</v>
      </c>
      <c r="D801" t="s">
        <v>4647</v>
      </c>
      <c r="E801">
        <v>169</v>
      </c>
      <c r="F801">
        <v>3919</v>
      </c>
      <c r="G801">
        <f t="shared" si="61"/>
        <v>0</v>
      </c>
      <c r="H801" t="str">
        <f>_xlfn.XLOOKUP(C801,obszary!A:A,obszary!B:B)</f>
        <v>Cebrenia</v>
      </c>
      <c r="I801" t="str">
        <f>_xlfn.XLOOKUP($A801,laziki!B:B,laziki!C:C)</f>
        <v>Perseverance 8</v>
      </c>
      <c r="J801" t="str">
        <f>_xlfn.XLOOKUP(I801,laziki!C:C,laziki!E:E)</f>
        <v>53.93N, 163.34E</v>
      </c>
      <c r="K801">
        <f>_xlfn.XLOOKUP($A801,laziki!B:B,laziki!D:D)</f>
        <v>2071</v>
      </c>
      <c r="L801">
        <f t="shared" si="62"/>
        <v>2072</v>
      </c>
      <c r="M801" s="4">
        <f t="shared" si="63"/>
        <v>1</v>
      </c>
      <c r="N801" s="4" t="str">
        <f t="shared" si="64"/>
        <v>N</v>
      </c>
      <c r="O801" t="str">
        <f t="shared" si="65"/>
        <v>N</v>
      </c>
    </row>
    <row r="802" spans="1:15" x14ac:dyDescent="0.25">
      <c r="A802">
        <v>44</v>
      </c>
      <c r="B802" s="1">
        <v>62234</v>
      </c>
      <c r="C802" t="s">
        <v>265</v>
      </c>
      <c r="D802" t="s">
        <v>4646</v>
      </c>
      <c r="E802">
        <v>221</v>
      </c>
      <c r="F802">
        <v>8519</v>
      </c>
      <c r="G802">
        <f t="shared" si="61"/>
        <v>0</v>
      </c>
      <c r="H802" t="str">
        <f>_xlfn.XLOOKUP(C802,obszary!A:A,obszary!B:B)</f>
        <v>Mare Boreum</v>
      </c>
      <c r="I802" t="str">
        <f>_xlfn.XLOOKUP($A802,laziki!B:B,laziki!C:C)</f>
        <v>Spirit 11</v>
      </c>
      <c r="J802" t="str">
        <f>_xlfn.XLOOKUP(I802,laziki!C:C,laziki!E:E)</f>
        <v>64.61N, 131.25E</v>
      </c>
      <c r="K802">
        <f>_xlfn.XLOOKUP($A802,laziki!B:B,laziki!D:D)</f>
        <v>2064</v>
      </c>
      <c r="L802">
        <f t="shared" si="62"/>
        <v>2070</v>
      </c>
      <c r="M802" s="4">
        <f t="shared" si="63"/>
        <v>6</v>
      </c>
      <c r="N802" s="4" t="str">
        <f t="shared" si="64"/>
        <v>N</v>
      </c>
      <c r="O802" t="str">
        <f t="shared" si="65"/>
        <v>N</v>
      </c>
    </row>
    <row r="803" spans="1:15" x14ac:dyDescent="0.25">
      <c r="A803">
        <v>59</v>
      </c>
      <c r="B803" s="1">
        <v>62178</v>
      </c>
      <c r="C803" t="s">
        <v>209</v>
      </c>
      <c r="D803" t="s">
        <v>4645</v>
      </c>
      <c r="E803">
        <v>75</v>
      </c>
      <c r="F803">
        <v>10313</v>
      </c>
      <c r="G803">
        <f t="shared" si="61"/>
        <v>10313</v>
      </c>
      <c r="H803" t="str">
        <f>_xlfn.XLOOKUP(C803,obszary!A:A,obszary!B:B)</f>
        <v>Eridania</v>
      </c>
      <c r="I803" t="str">
        <f>_xlfn.XLOOKUP($A803,laziki!B:B,laziki!C:C)</f>
        <v>Opportunity 16</v>
      </c>
      <c r="J803" t="str">
        <f>_xlfn.XLOOKUP(I803,laziki!C:C,laziki!E:E)</f>
        <v>41.83S, 120.38E</v>
      </c>
      <c r="K803">
        <f>_xlfn.XLOOKUP($A803,laziki!B:B,laziki!D:D)</f>
        <v>2068</v>
      </c>
      <c r="L803">
        <f t="shared" si="62"/>
        <v>2070</v>
      </c>
      <c r="M803" s="4">
        <f t="shared" si="63"/>
        <v>2</v>
      </c>
      <c r="N803" s="4" t="str">
        <f t="shared" si="64"/>
        <v>S</v>
      </c>
      <c r="O803" t="str">
        <f t="shared" si="65"/>
        <v>S</v>
      </c>
    </row>
    <row r="804" spans="1:15" x14ac:dyDescent="0.25">
      <c r="A804">
        <v>101</v>
      </c>
      <c r="B804" s="1">
        <v>62957</v>
      </c>
      <c r="C804" t="s">
        <v>253</v>
      </c>
      <c r="D804" t="s">
        <v>4644</v>
      </c>
      <c r="E804">
        <v>702</v>
      </c>
      <c r="F804">
        <v>33322</v>
      </c>
      <c r="G804">
        <f t="shared" si="61"/>
        <v>0</v>
      </c>
      <c r="H804" t="str">
        <f>_xlfn.XLOOKUP(C804,obszary!A:A,obszary!B:B)</f>
        <v>Cebrenia</v>
      </c>
      <c r="I804" t="str">
        <f>_xlfn.XLOOKUP($A804,laziki!B:B,laziki!C:C)</f>
        <v>Perseverance 8</v>
      </c>
      <c r="J804" t="str">
        <f>_xlfn.XLOOKUP(I804,laziki!C:C,laziki!E:E)</f>
        <v>53.93N, 163.34E</v>
      </c>
      <c r="K804">
        <f>_xlfn.XLOOKUP($A804,laziki!B:B,laziki!D:D)</f>
        <v>2071</v>
      </c>
      <c r="L804">
        <f t="shared" si="62"/>
        <v>2072</v>
      </c>
      <c r="M804" s="4">
        <f t="shared" si="63"/>
        <v>1</v>
      </c>
      <c r="N804" s="4" t="str">
        <f t="shared" si="64"/>
        <v>N</v>
      </c>
      <c r="O804" t="str">
        <f t="shared" si="65"/>
        <v>N</v>
      </c>
    </row>
    <row r="805" spans="1:15" x14ac:dyDescent="0.25">
      <c r="A805">
        <v>78</v>
      </c>
      <c r="B805" s="1">
        <v>63991</v>
      </c>
      <c r="C805" t="s">
        <v>235</v>
      </c>
      <c r="D805" t="s">
        <v>4643</v>
      </c>
      <c r="E805">
        <v>47</v>
      </c>
      <c r="F805">
        <v>2599</v>
      </c>
      <c r="G805">
        <f t="shared" si="61"/>
        <v>2599</v>
      </c>
      <c r="H805" t="str">
        <f>_xlfn.XLOOKUP(C805,obszary!A:A,obszary!B:B)</f>
        <v>Memnonia</v>
      </c>
      <c r="I805" t="str">
        <f>_xlfn.XLOOKUP($A805,laziki!B:B,laziki!C:C)</f>
        <v>Rosetta 28</v>
      </c>
      <c r="J805" t="str">
        <f>_xlfn.XLOOKUP(I805,laziki!C:C,laziki!E:E)</f>
        <v>2.95N, 160.52W</v>
      </c>
      <c r="K805">
        <f>_xlfn.XLOOKUP($A805,laziki!B:B,laziki!D:D)</f>
        <v>2073</v>
      </c>
      <c r="L805">
        <f t="shared" si="62"/>
        <v>2075</v>
      </c>
      <c r="M805" s="4">
        <f t="shared" si="63"/>
        <v>2</v>
      </c>
      <c r="N805" s="4" t="str">
        <f t="shared" si="64"/>
        <v>S</v>
      </c>
      <c r="O805" t="str">
        <f t="shared" si="65"/>
        <v>N</v>
      </c>
    </row>
    <row r="806" spans="1:15" x14ac:dyDescent="0.25">
      <c r="A806">
        <v>69</v>
      </c>
      <c r="B806" s="1">
        <v>62547</v>
      </c>
      <c r="C806" t="s">
        <v>265</v>
      </c>
      <c r="D806" t="s">
        <v>4642</v>
      </c>
      <c r="E806">
        <v>196</v>
      </c>
      <c r="F806">
        <v>8791</v>
      </c>
      <c r="G806">
        <f t="shared" si="61"/>
        <v>0</v>
      </c>
      <c r="H806" t="str">
        <f>_xlfn.XLOOKUP(C806,obszary!A:A,obszary!B:B)</f>
        <v>Mare Boreum</v>
      </c>
      <c r="I806" t="str">
        <f>_xlfn.XLOOKUP($A806,laziki!B:B,laziki!C:C)</f>
        <v>Rosetta 13</v>
      </c>
      <c r="J806" t="str">
        <f>_xlfn.XLOOKUP(I806,laziki!C:C,laziki!E:E)</f>
        <v>69.41N, 168.67E</v>
      </c>
      <c r="K806">
        <f>_xlfn.XLOOKUP($A806,laziki!B:B,laziki!D:D)</f>
        <v>2069</v>
      </c>
      <c r="L806">
        <f t="shared" si="62"/>
        <v>2071</v>
      </c>
      <c r="M806" s="4">
        <f t="shared" si="63"/>
        <v>2</v>
      </c>
      <c r="N806" s="4" t="str">
        <f t="shared" si="64"/>
        <v>N</v>
      </c>
      <c r="O806" t="str">
        <f t="shared" si="65"/>
        <v>N</v>
      </c>
    </row>
    <row r="807" spans="1:15" x14ac:dyDescent="0.25">
      <c r="A807">
        <v>61</v>
      </c>
      <c r="B807" s="1">
        <v>63621</v>
      </c>
      <c r="C807" t="s">
        <v>207</v>
      </c>
      <c r="D807" t="s">
        <v>4641</v>
      </c>
      <c r="E807">
        <v>702</v>
      </c>
      <c r="F807">
        <v>3167</v>
      </c>
      <c r="G807">
        <f t="shared" si="61"/>
        <v>0</v>
      </c>
      <c r="H807" t="str">
        <f>_xlfn.XLOOKUP(C807,obszary!A:A,obszary!B:B)</f>
        <v>Mare Australe</v>
      </c>
      <c r="I807" t="str">
        <f>_xlfn.XLOOKUP($A807,laziki!B:B,laziki!C:C)</f>
        <v>Opportunity 19</v>
      </c>
      <c r="J807" t="str">
        <f>_xlfn.XLOOKUP(I807,laziki!C:C,laziki!E:E)</f>
        <v>68.17S, 21.83W</v>
      </c>
      <c r="K807">
        <f>_xlfn.XLOOKUP($A807,laziki!B:B,laziki!D:D)</f>
        <v>2069</v>
      </c>
      <c r="L807">
        <f t="shared" si="62"/>
        <v>2074</v>
      </c>
      <c r="M807" s="4">
        <f t="shared" si="63"/>
        <v>5</v>
      </c>
      <c r="N807" s="4" t="str">
        <f t="shared" si="64"/>
        <v>S</v>
      </c>
      <c r="O807" t="str">
        <f t="shared" si="65"/>
        <v>S</v>
      </c>
    </row>
    <row r="808" spans="1:15" x14ac:dyDescent="0.25">
      <c r="A808">
        <v>44</v>
      </c>
      <c r="B808" s="1">
        <v>62791</v>
      </c>
      <c r="C808" t="s">
        <v>265</v>
      </c>
      <c r="D808" t="s">
        <v>4640</v>
      </c>
      <c r="E808">
        <v>221</v>
      </c>
      <c r="F808">
        <v>1267</v>
      </c>
      <c r="G808">
        <f t="shared" si="61"/>
        <v>0</v>
      </c>
      <c r="H808" t="str">
        <f>_xlfn.XLOOKUP(C808,obszary!A:A,obszary!B:B)</f>
        <v>Mare Boreum</v>
      </c>
      <c r="I808" t="str">
        <f>_xlfn.XLOOKUP($A808,laziki!B:B,laziki!C:C)</f>
        <v>Spirit 11</v>
      </c>
      <c r="J808" t="str">
        <f>_xlfn.XLOOKUP(I808,laziki!C:C,laziki!E:E)</f>
        <v>64.61N, 131.25E</v>
      </c>
      <c r="K808">
        <f>_xlfn.XLOOKUP($A808,laziki!B:B,laziki!D:D)</f>
        <v>2064</v>
      </c>
      <c r="L808">
        <f t="shared" si="62"/>
        <v>2071</v>
      </c>
      <c r="M808" s="4">
        <f t="shared" si="63"/>
        <v>7</v>
      </c>
      <c r="N808" s="4" t="str">
        <f t="shared" si="64"/>
        <v>N</v>
      </c>
      <c r="O808" t="str">
        <f t="shared" si="65"/>
        <v>N</v>
      </c>
    </row>
    <row r="809" spans="1:15" x14ac:dyDescent="0.25">
      <c r="A809">
        <v>45</v>
      </c>
      <c r="B809" s="1">
        <v>61259</v>
      </c>
      <c r="C809" t="s">
        <v>241</v>
      </c>
      <c r="D809" t="s">
        <v>4639</v>
      </c>
      <c r="E809">
        <v>37</v>
      </c>
      <c r="F809">
        <v>7752</v>
      </c>
      <c r="G809">
        <f t="shared" si="61"/>
        <v>7752</v>
      </c>
      <c r="H809" t="str">
        <f>_xlfn.XLOOKUP(C809,obszary!A:A,obszary!B:B)</f>
        <v>Syrtis Major</v>
      </c>
      <c r="I809" t="str">
        <f>_xlfn.XLOOKUP($A809,laziki!B:B,laziki!C:C)</f>
        <v>Spirit 12</v>
      </c>
      <c r="J809" t="str">
        <f>_xlfn.XLOOKUP(I809,laziki!C:C,laziki!E:E)</f>
        <v>0.43S, 61.64E</v>
      </c>
      <c r="K809">
        <f>_xlfn.XLOOKUP($A809,laziki!B:B,laziki!D:D)</f>
        <v>2064</v>
      </c>
      <c r="L809">
        <f t="shared" si="62"/>
        <v>2067</v>
      </c>
      <c r="M809" s="4">
        <f t="shared" si="63"/>
        <v>3</v>
      </c>
      <c r="N809" s="4" t="str">
        <f t="shared" si="64"/>
        <v>N</v>
      </c>
      <c r="O809" t="str">
        <f t="shared" si="65"/>
        <v>S</v>
      </c>
    </row>
    <row r="810" spans="1:15" x14ac:dyDescent="0.25">
      <c r="A810">
        <v>27</v>
      </c>
      <c r="B810" s="1">
        <v>59668</v>
      </c>
      <c r="C810" t="s">
        <v>207</v>
      </c>
      <c r="D810" t="s">
        <v>4638</v>
      </c>
      <c r="E810">
        <v>124</v>
      </c>
      <c r="F810">
        <v>9985</v>
      </c>
      <c r="G810">
        <f t="shared" si="61"/>
        <v>0</v>
      </c>
      <c r="H810" t="str">
        <f>_xlfn.XLOOKUP(C810,obszary!A:A,obszary!B:B)</f>
        <v>Mare Australe</v>
      </c>
      <c r="I810" t="str">
        <f>_xlfn.XLOOKUP($A810,laziki!B:B,laziki!C:C)</f>
        <v>Phobos 6</v>
      </c>
      <c r="J810" t="str">
        <f>_xlfn.XLOOKUP(I810,laziki!C:C,laziki!E:E)</f>
        <v>74.62S, 100.08E</v>
      </c>
      <c r="K810">
        <f>_xlfn.XLOOKUP($A810,laziki!B:B,laziki!D:D)</f>
        <v>2054</v>
      </c>
      <c r="L810">
        <f t="shared" si="62"/>
        <v>2063</v>
      </c>
      <c r="M810" s="4">
        <f t="shared" si="63"/>
        <v>9</v>
      </c>
      <c r="N810" s="4" t="str">
        <f t="shared" si="64"/>
        <v>S</v>
      </c>
      <c r="O810" t="str">
        <f t="shared" si="65"/>
        <v>S</v>
      </c>
    </row>
    <row r="811" spans="1:15" x14ac:dyDescent="0.25">
      <c r="A811">
        <v>41</v>
      </c>
      <c r="B811" s="1">
        <v>60410</v>
      </c>
      <c r="C811" t="s">
        <v>257</v>
      </c>
      <c r="D811" t="s">
        <v>4637</v>
      </c>
      <c r="E811">
        <v>67</v>
      </c>
      <c r="F811">
        <v>7752</v>
      </c>
      <c r="G811">
        <f t="shared" si="61"/>
        <v>7752</v>
      </c>
      <c r="H811" t="str">
        <f>_xlfn.XLOOKUP(C811,obszary!A:A,obszary!B:B)</f>
        <v>Ismenius Lacus</v>
      </c>
      <c r="I811" t="str">
        <f>_xlfn.XLOOKUP($A811,laziki!B:B,laziki!C:C)</f>
        <v>Spirit 5</v>
      </c>
      <c r="J811" t="str">
        <f>_xlfn.XLOOKUP(I811,laziki!C:C,laziki!E:E)</f>
        <v>66.19N, 33.82E</v>
      </c>
      <c r="K811">
        <f>_xlfn.XLOOKUP($A811,laziki!B:B,laziki!D:D)</f>
        <v>2063</v>
      </c>
      <c r="L811">
        <f t="shared" si="62"/>
        <v>2065</v>
      </c>
      <c r="M811" s="4">
        <f t="shared" si="63"/>
        <v>2</v>
      </c>
      <c r="N811" s="4" t="str">
        <f t="shared" si="64"/>
        <v>N</v>
      </c>
      <c r="O811" t="str">
        <f t="shared" si="65"/>
        <v>N</v>
      </c>
    </row>
    <row r="812" spans="1:15" x14ac:dyDescent="0.25">
      <c r="A812">
        <v>56</v>
      </c>
      <c r="B812" s="1">
        <v>63878</v>
      </c>
      <c r="C812" t="s">
        <v>231</v>
      </c>
      <c r="D812" t="s">
        <v>4636</v>
      </c>
      <c r="E812">
        <v>77</v>
      </c>
      <c r="F812">
        <v>11011</v>
      </c>
      <c r="G812">
        <f t="shared" si="61"/>
        <v>11011</v>
      </c>
      <c r="H812" t="str">
        <f>_xlfn.XLOOKUP(C812,obszary!A:A,obszary!B:B)</f>
        <v>Coprates</v>
      </c>
      <c r="I812" t="str">
        <f>_xlfn.XLOOKUP($A812,laziki!B:B,laziki!C:C)</f>
        <v>Opportunity 10</v>
      </c>
      <c r="J812" t="str">
        <f>_xlfn.XLOOKUP(I812,laziki!C:C,laziki!E:E)</f>
        <v>35.35S, 72.67W</v>
      </c>
      <c r="K812">
        <f>_xlfn.XLOOKUP($A812,laziki!B:B,laziki!D:D)</f>
        <v>2067</v>
      </c>
      <c r="L812">
        <f t="shared" si="62"/>
        <v>2074</v>
      </c>
      <c r="M812" s="4">
        <f t="shared" si="63"/>
        <v>7</v>
      </c>
      <c r="N812" s="4" t="str">
        <f t="shared" si="64"/>
        <v>S</v>
      </c>
      <c r="O812" t="str">
        <f t="shared" si="65"/>
        <v>S</v>
      </c>
    </row>
    <row r="813" spans="1:15" x14ac:dyDescent="0.25">
      <c r="A813">
        <v>52</v>
      </c>
      <c r="B813" s="1">
        <v>60772</v>
      </c>
      <c r="C813" t="s">
        <v>233</v>
      </c>
      <c r="D813" t="s">
        <v>4635</v>
      </c>
      <c r="E813">
        <v>124</v>
      </c>
      <c r="F813">
        <v>629</v>
      </c>
      <c r="G813">
        <f t="shared" si="61"/>
        <v>0</v>
      </c>
      <c r="H813" t="str">
        <f>_xlfn.XLOOKUP(C813,obszary!A:A,obszary!B:B)</f>
        <v>Phoenicis Lacus</v>
      </c>
      <c r="I813" t="str">
        <f>_xlfn.XLOOKUP($A813,laziki!B:B,laziki!C:C)</f>
        <v>Opportunity 4</v>
      </c>
      <c r="J813" t="str">
        <f>_xlfn.XLOOKUP(I813,laziki!C:C,laziki!E:E)</f>
        <v>9.63N, 121.52W</v>
      </c>
      <c r="K813">
        <f>_xlfn.XLOOKUP($A813,laziki!B:B,laziki!D:D)</f>
        <v>2065</v>
      </c>
      <c r="L813">
        <f t="shared" si="62"/>
        <v>2066</v>
      </c>
      <c r="M813" s="4">
        <f t="shared" si="63"/>
        <v>1</v>
      </c>
      <c r="N813" s="4" t="str">
        <f t="shared" si="64"/>
        <v>S</v>
      </c>
      <c r="O813" t="str">
        <f t="shared" si="65"/>
        <v>N</v>
      </c>
    </row>
    <row r="814" spans="1:15" x14ac:dyDescent="0.25">
      <c r="A814">
        <v>5</v>
      </c>
      <c r="B814" s="1">
        <v>56488</v>
      </c>
      <c r="C814" t="s">
        <v>241</v>
      </c>
      <c r="D814" t="s">
        <v>4634</v>
      </c>
      <c r="E814">
        <v>48</v>
      </c>
      <c r="F814">
        <v>8791</v>
      </c>
      <c r="G814">
        <f t="shared" si="61"/>
        <v>8791</v>
      </c>
      <c r="H814" t="str">
        <f>_xlfn.XLOOKUP(C814,obszary!A:A,obszary!B:B)</f>
        <v>Syrtis Major</v>
      </c>
      <c r="I814" t="str">
        <f>_xlfn.XLOOKUP($A814,laziki!B:B,laziki!C:C)</f>
        <v>Mariner 10</v>
      </c>
      <c r="J814" t="str">
        <f>_xlfn.XLOOKUP(I814,laziki!C:C,laziki!E:E)</f>
        <v>4.88N, 63.43E</v>
      </c>
      <c r="K814">
        <f>_xlfn.XLOOKUP($A814,laziki!B:B,laziki!D:D)</f>
        <v>2051</v>
      </c>
      <c r="L814">
        <f t="shared" si="62"/>
        <v>2054</v>
      </c>
      <c r="M814" s="4">
        <f t="shared" si="63"/>
        <v>3</v>
      </c>
      <c r="N814" s="4" t="str">
        <f t="shared" si="64"/>
        <v>N</v>
      </c>
      <c r="O814" t="str">
        <f t="shared" si="65"/>
        <v>N</v>
      </c>
    </row>
    <row r="815" spans="1:15" x14ac:dyDescent="0.25">
      <c r="A815">
        <v>52</v>
      </c>
      <c r="B815" s="1">
        <v>60812</v>
      </c>
      <c r="C815" t="s">
        <v>249</v>
      </c>
      <c r="D815" t="s">
        <v>4633</v>
      </c>
      <c r="E815">
        <v>196</v>
      </c>
      <c r="F815">
        <v>756</v>
      </c>
      <c r="G815">
        <f t="shared" si="61"/>
        <v>0</v>
      </c>
      <c r="H815" t="str">
        <f>_xlfn.XLOOKUP(C815,obszary!A:A,obszary!B:B)</f>
        <v>Tharsis</v>
      </c>
      <c r="I815" t="str">
        <f>_xlfn.XLOOKUP($A815,laziki!B:B,laziki!C:C)</f>
        <v>Opportunity 4</v>
      </c>
      <c r="J815" t="str">
        <f>_xlfn.XLOOKUP(I815,laziki!C:C,laziki!E:E)</f>
        <v>9.63N, 121.52W</v>
      </c>
      <c r="K815">
        <f>_xlfn.XLOOKUP($A815,laziki!B:B,laziki!D:D)</f>
        <v>2065</v>
      </c>
      <c r="L815">
        <f t="shared" si="62"/>
        <v>2066</v>
      </c>
      <c r="M815" s="4">
        <f t="shared" si="63"/>
        <v>1</v>
      </c>
      <c r="N815" s="4" t="str">
        <f t="shared" si="64"/>
        <v>N</v>
      </c>
      <c r="O815" t="str">
        <f t="shared" si="65"/>
        <v>N</v>
      </c>
    </row>
    <row r="816" spans="1:15" x14ac:dyDescent="0.25">
      <c r="A816">
        <v>94</v>
      </c>
      <c r="B816" s="1">
        <v>62576</v>
      </c>
      <c r="C816" t="s">
        <v>209</v>
      </c>
      <c r="D816" t="s">
        <v>4632</v>
      </c>
      <c r="E816">
        <v>169</v>
      </c>
      <c r="F816">
        <v>3167</v>
      </c>
      <c r="G816">
        <f t="shared" si="61"/>
        <v>0</v>
      </c>
      <c r="H816" t="str">
        <f>_xlfn.XLOOKUP(C816,obszary!A:A,obszary!B:B)</f>
        <v>Eridania</v>
      </c>
      <c r="I816" t="str">
        <f>_xlfn.XLOOKUP($A816,laziki!B:B,laziki!C:C)</f>
        <v>Dawn 4</v>
      </c>
      <c r="J816" t="str">
        <f>_xlfn.XLOOKUP(I816,laziki!C:C,laziki!E:E)</f>
        <v>46.81S, 143.88E</v>
      </c>
      <c r="K816">
        <f>_xlfn.XLOOKUP($A816,laziki!B:B,laziki!D:D)</f>
        <v>2066</v>
      </c>
      <c r="L816">
        <f t="shared" si="62"/>
        <v>2071</v>
      </c>
      <c r="M816" s="4">
        <f t="shared" si="63"/>
        <v>5</v>
      </c>
      <c r="N816" s="4" t="str">
        <f t="shared" si="64"/>
        <v>S</v>
      </c>
      <c r="O816" t="str">
        <f t="shared" si="65"/>
        <v>S</v>
      </c>
    </row>
    <row r="817" spans="1:15" x14ac:dyDescent="0.25">
      <c r="A817">
        <v>4</v>
      </c>
      <c r="B817" s="1">
        <v>57964</v>
      </c>
      <c r="C817" t="s">
        <v>215</v>
      </c>
      <c r="D817" t="s">
        <v>4631</v>
      </c>
      <c r="E817">
        <v>389</v>
      </c>
      <c r="F817">
        <v>45837</v>
      </c>
      <c r="G817">
        <f t="shared" si="61"/>
        <v>0</v>
      </c>
      <c r="H817" t="str">
        <f>_xlfn.XLOOKUP(C817,obszary!A:A,obszary!B:B)</f>
        <v>Argyre</v>
      </c>
      <c r="I817" t="str">
        <f>_xlfn.XLOOKUP($A817,laziki!B:B,laziki!C:C)</f>
        <v>Mariner 9</v>
      </c>
      <c r="J817" t="str">
        <f>_xlfn.XLOOKUP(I817,laziki!C:C,laziki!E:E)</f>
        <v>43.20S, 21.89W</v>
      </c>
      <c r="K817">
        <f>_xlfn.XLOOKUP($A817,laziki!B:B,laziki!D:D)</f>
        <v>2051</v>
      </c>
      <c r="L817">
        <f t="shared" si="62"/>
        <v>2058</v>
      </c>
      <c r="M817" s="4">
        <f t="shared" si="63"/>
        <v>7</v>
      </c>
      <c r="N817" s="4" t="str">
        <f t="shared" si="64"/>
        <v>S</v>
      </c>
      <c r="O817" t="str">
        <f t="shared" si="65"/>
        <v>S</v>
      </c>
    </row>
    <row r="818" spans="1:15" x14ac:dyDescent="0.25">
      <c r="A818">
        <v>99</v>
      </c>
      <c r="B818" s="1">
        <v>62513</v>
      </c>
      <c r="C818" t="s">
        <v>259</v>
      </c>
      <c r="D818" t="s">
        <v>4630</v>
      </c>
      <c r="E818">
        <v>106</v>
      </c>
      <c r="F818">
        <v>3612</v>
      </c>
      <c r="G818">
        <f t="shared" si="61"/>
        <v>0</v>
      </c>
      <c r="H818" t="str">
        <f>_xlfn.XLOOKUP(C818,obszary!A:A,obszary!B:B)</f>
        <v>Mare Acidalium</v>
      </c>
      <c r="I818" t="str">
        <f>_xlfn.XLOOKUP($A818,laziki!B:B,laziki!C:C)</f>
        <v>Perseverance 6</v>
      </c>
      <c r="J818" t="str">
        <f>_xlfn.XLOOKUP(I818,laziki!C:C,laziki!E:E)</f>
        <v>34.38N, 12.41E</v>
      </c>
      <c r="K818">
        <f>_xlfn.XLOOKUP($A818,laziki!B:B,laziki!D:D)</f>
        <v>2070</v>
      </c>
      <c r="L818">
        <f t="shared" si="62"/>
        <v>2071</v>
      </c>
      <c r="M818" s="4">
        <f t="shared" si="63"/>
        <v>1</v>
      </c>
      <c r="N818" s="4" t="str">
        <f t="shared" si="64"/>
        <v>N</v>
      </c>
      <c r="O818" t="str">
        <f t="shared" si="65"/>
        <v>N</v>
      </c>
    </row>
    <row r="819" spans="1:15" x14ac:dyDescent="0.25">
      <c r="A819">
        <v>25</v>
      </c>
      <c r="B819" s="1">
        <v>57154</v>
      </c>
      <c r="C819" t="s">
        <v>219</v>
      </c>
      <c r="D819" t="s">
        <v>4629</v>
      </c>
      <c r="E819">
        <v>65</v>
      </c>
      <c r="F819">
        <v>883</v>
      </c>
      <c r="G819">
        <f t="shared" si="61"/>
        <v>883</v>
      </c>
      <c r="H819" t="str">
        <f>_xlfn.XLOOKUP(C819,obszary!A:A,obszary!B:B)</f>
        <v>Phaethontis</v>
      </c>
      <c r="I819" t="str">
        <f>_xlfn.XLOOKUP($A819,laziki!B:B,laziki!C:C)</f>
        <v>Phobos 4</v>
      </c>
      <c r="J819" t="str">
        <f>_xlfn.XLOOKUP(I819,laziki!C:C,laziki!E:E)</f>
        <v>51.58S, 161.55W</v>
      </c>
      <c r="K819">
        <f>_xlfn.XLOOKUP($A819,laziki!B:B,laziki!D:D)</f>
        <v>2054</v>
      </c>
      <c r="L819">
        <f t="shared" si="62"/>
        <v>2056</v>
      </c>
      <c r="M819" s="4">
        <f t="shared" si="63"/>
        <v>2</v>
      </c>
      <c r="N819" s="4" t="str">
        <f t="shared" si="64"/>
        <v>S</v>
      </c>
      <c r="O819" t="str">
        <f t="shared" si="65"/>
        <v>S</v>
      </c>
    </row>
    <row r="820" spans="1:15" x14ac:dyDescent="0.25">
      <c r="A820">
        <v>17</v>
      </c>
      <c r="B820" s="1">
        <v>57874</v>
      </c>
      <c r="C820" t="s">
        <v>239</v>
      </c>
      <c r="D820" t="s">
        <v>4628</v>
      </c>
      <c r="E820">
        <v>447</v>
      </c>
      <c r="F820">
        <v>1396</v>
      </c>
      <c r="G820">
        <f t="shared" si="61"/>
        <v>0</v>
      </c>
      <c r="H820" t="str">
        <f>_xlfn.XLOOKUP(C820,obszary!A:A,obszary!B:B)</f>
        <v>Amenthes</v>
      </c>
      <c r="I820" t="str">
        <f>_xlfn.XLOOKUP($A820,laziki!B:B,laziki!C:C)</f>
        <v>Viking 8</v>
      </c>
      <c r="J820" t="str">
        <f>_xlfn.XLOOKUP(I820,laziki!C:C,laziki!E:E)</f>
        <v>21.27N, 90.13E</v>
      </c>
      <c r="K820">
        <f>_xlfn.XLOOKUP($A820,laziki!B:B,laziki!D:D)</f>
        <v>2054</v>
      </c>
      <c r="L820">
        <f t="shared" si="62"/>
        <v>2058</v>
      </c>
      <c r="M820" s="4">
        <f t="shared" si="63"/>
        <v>4</v>
      </c>
      <c r="N820" s="4" t="str">
        <f t="shared" si="64"/>
        <v>N</v>
      </c>
      <c r="O820" t="str">
        <f t="shared" si="65"/>
        <v>N</v>
      </c>
    </row>
    <row r="821" spans="1:15" x14ac:dyDescent="0.25">
      <c r="A821">
        <v>89</v>
      </c>
      <c r="B821" s="1">
        <v>64803</v>
      </c>
      <c r="C821" t="s">
        <v>217</v>
      </c>
      <c r="D821" t="s">
        <v>4627</v>
      </c>
      <c r="E821">
        <v>157</v>
      </c>
      <c r="F821">
        <v>6205</v>
      </c>
      <c r="G821">
        <f t="shared" si="61"/>
        <v>0</v>
      </c>
      <c r="H821" t="str">
        <f>_xlfn.XLOOKUP(C821,obszary!A:A,obszary!B:B)</f>
        <v>Thaumasia</v>
      </c>
      <c r="I821" t="str">
        <f>_xlfn.XLOOKUP($A821,laziki!B:B,laziki!C:C)</f>
        <v>Phoenix 22</v>
      </c>
      <c r="J821" t="str">
        <f>_xlfn.XLOOKUP(I821,laziki!C:C,laziki!E:E)</f>
        <v>65.07S, 96.09W</v>
      </c>
      <c r="K821">
        <f>_xlfn.XLOOKUP($A821,laziki!B:B,laziki!D:D)</f>
        <v>2072</v>
      </c>
      <c r="L821">
        <f t="shared" si="62"/>
        <v>2077</v>
      </c>
      <c r="M821" s="4">
        <f t="shared" si="63"/>
        <v>5</v>
      </c>
      <c r="N821" s="4" t="str">
        <f t="shared" si="64"/>
        <v>S</v>
      </c>
      <c r="O821" t="str">
        <f t="shared" si="65"/>
        <v>S</v>
      </c>
    </row>
    <row r="822" spans="1:15" x14ac:dyDescent="0.25">
      <c r="A822">
        <v>36</v>
      </c>
      <c r="B822" s="1">
        <v>60008</v>
      </c>
      <c r="C822" t="s">
        <v>251</v>
      </c>
      <c r="D822" t="s">
        <v>4626</v>
      </c>
      <c r="E822">
        <v>169</v>
      </c>
      <c r="F822">
        <v>5436</v>
      </c>
      <c r="G822">
        <f t="shared" si="61"/>
        <v>0</v>
      </c>
      <c r="H822" t="str">
        <f>_xlfn.XLOOKUP(C822,obszary!A:A,obszary!B:B)</f>
        <v>Amazonis</v>
      </c>
      <c r="I822" t="str">
        <f>_xlfn.XLOOKUP($A822,laziki!B:B,laziki!C:C)</f>
        <v>Pathfinder 3</v>
      </c>
      <c r="J822" t="str">
        <f>_xlfn.XLOOKUP(I822,laziki!C:C,laziki!E:E)</f>
        <v>5.85N, 156.58W</v>
      </c>
      <c r="K822">
        <f>_xlfn.XLOOKUP($A822,laziki!B:B,laziki!D:D)</f>
        <v>2061</v>
      </c>
      <c r="L822">
        <f t="shared" si="62"/>
        <v>2064</v>
      </c>
      <c r="M822" s="4">
        <f t="shared" si="63"/>
        <v>3</v>
      </c>
      <c r="N822" s="4" t="str">
        <f t="shared" si="64"/>
        <v>N</v>
      </c>
      <c r="O822" t="str">
        <f t="shared" si="65"/>
        <v>N</v>
      </c>
    </row>
    <row r="823" spans="1:15" x14ac:dyDescent="0.25">
      <c r="A823">
        <v>91</v>
      </c>
      <c r="B823" s="1">
        <v>63663</v>
      </c>
      <c r="C823" t="s">
        <v>265</v>
      </c>
      <c r="D823" t="s">
        <v>4625</v>
      </c>
      <c r="E823">
        <v>34</v>
      </c>
      <c r="F823">
        <v>18486</v>
      </c>
      <c r="G823">
        <f t="shared" si="61"/>
        <v>18486</v>
      </c>
      <c r="H823" t="str">
        <f>_xlfn.XLOOKUP(C823,obszary!A:A,obszary!B:B)</f>
        <v>Mare Boreum</v>
      </c>
      <c r="I823" t="str">
        <f>_xlfn.XLOOKUP($A823,laziki!B:B,laziki!C:C)</f>
        <v>Phoenix 27</v>
      </c>
      <c r="J823" t="str">
        <f>_xlfn.XLOOKUP(I823,laziki!C:C,laziki!E:E)</f>
        <v>75.27N, 138.32W</v>
      </c>
      <c r="K823">
        <f>_xlfn.XLOOKUP($A823,laziki!B:B,laziki!D:D)</f>
        <v>2073</v>
      </c>
      <c r="L823">
        <f t="shared" si="62"/>
        <v>2074</v>
      </c>
      <c r="M823" s="4">
        <f t="shared" si="63"/>
        <v>1</v>
      </c>
      <c r="N823" s="4" t="str">
        <f t="shared" si="64"/>
        <v>N</v>
      </c>
      <c r="O823" t="str">
        <f t="shared" si="65"/>
        <v>N</v>
      </c>
    </row>
    <row r="824" spans="1:15" x14ac:dyDescent="0.25">
      <c r="A824">
        <v>42</v>
      </c>
      <c r="B824" s="1">
        <v>62274</v>
      </c>
      <c r="C824" t="s">
        <v>253</v>
      </c>
      <c r="D824" t="s">
        <v>4624</v>
      </c>
      <c r="E824">
        <v>34</v>
      </c>
      <c r="F824">
        <v>21171</v>
      </c>
      <c r="G824">
        <f t="shared" si="61"/>
        <v>21171</v>
      </c>
      <c r="H824" t="str">
        <f>_xlfn.XLOOKUP(C824,obszary!A:A,obszary!B:B)</f>
        <v>Cebrenia</v>
      </c>
      <c r="I824" t="str">
        <f>_xlfn.XLOOKUP($A824,laziki!B:B,laziki!C:C)</f>
        <v>Spirit 6</v>
      </c>
      <c r="J824" t="str">
        <f>_xlfn.XLOOKUP(I824,laziki!C:C,laziki!E:E)</f>
        <v>27.80N, 160.30E</v>
      </c>
      <c r="K824">
        <f>_xlfn.XLOOKUP($A824,laziki!B:B,laziki!D:D)</f>
        <v>2063</v>
      </c>
      <c r="L824">
        <f t="shared" si="62"/>
        <v>2070</v>
      </c>
      <c r="M824" s="4">
        <f t="shared" si="63"/>
        <v>7</v>
      </c>
      <c r="N824" s="4" t="str">
        <f t="shared" si="64"/>
        <v>N</v>
      </c>
      <c r="O824" t="str">
        <f t="shared" si="65"/>
        <v>N</v>
      </c>
    </row>
    <row r="825" spans="1:15" x14ac:dyDescent="0.25">
      <c r="A825">
        <v>20</v>
      </c>
      <c r="B825" s="1">
        <v>57721</v>
      </c>
      <c r="C825" t="s">
        <v>211</v>
      </c>
      <c r="D825" t="s">
        <v>4623</v>
      </c>
      <c r="E825">
        <v>17</v>
      </c>
      <c r="F825">
        <v>45837</v>
      </c>
      <c r="G825">
        <f t="shared" si="61"/>
        <v>45837</v>
      </c>
      <c r="H825" t="str">
        <f>_xlfn.XLOOKUP(C825,obszary!A:A,obszary!B:B)</f>
        <v>Hellas</v>
      </c>
      <c r="I825" t="str">
        <f>_xlfn.XLOOKUP($A825,laziki!B:B,laziki!C:C)</f>
        <v>Viking 15</v>
      </c>
      <c r="J825" t="str">
        <f>_xlfn.XLOOKUP(I825,laziki!C:C,laziki!E:E)</f>
        <v>51.10S, 71.36E</v>
      </c>
      <c r="K825">
        <f>_xlfn.XLOOKUP($A825,laziki!B:B,laziki!D:D)</f>
        <v>2056</v>
      </c>
      <c r="L825">
        <f t="shared" si="62"/>
        <v>2058</v>
      </c>
      <c r="M825" s="4">
        <f t="shared" si="63"/>
        <v>2</v>
      </c>
      <c r="N825" s="4" t="str">
        <f t="shared" si="64"/>
        <v>S</v>
      </c>
      <c r="O825" t="str">
        <f t="shared" si="65"/>
        <v>S</v>
      </c>
    </row>
    <row r="826" spans="1:15" x14ac:dyDescent="0.25">
      <c r="A826">
        <v>100</v>
      </c>
      <c r="B826" s="1">
        <v>62861</v>
      </c>
      <c r="C826" t="s">
        <v>219</v>
      </c>
      <c r="D826" t="s">
        <v>4622</v>
      </c>
      <c r="E826">
        <v>292</v>
      </c>
      <c r="F826">
        <v>1656</v>
      </c>
      <c r="G826">
        <f t="shared" si="61"/>
        <v>0</v>
      </c>
      <c r="H826" t="str">
        <f>_xlfn.XLOOKUP(C826,obszary!A:A,obszary!B:B)</f>
        <v>Phaethontis</v>
      </c>
      <c r="I826" t="str">
        <f>_xlfn.XLOOKUP($A826,laziki!B:B,laziki!C:C)</f>
        <v>Perseverance 7</v>
      </c>
      <c r="J826" t="str">
        <f>_xlfn.XLOOKUP(I826,laziki!C:C,laziki!E:E)</f>
        <v>61.39S, 157.42W</v>
      </c>
      <c r="K826">
        <f>_xlfn.XLOOKUP($A826,laziki!B:B,laziki!D:D)</f>
        <v>2070</v>
      </c>
      <c r="L826">
        <f t="shared" si="62"/>
        <v>2072</v>
      </c>
      <c r="M826" s="4">
        <f t="shared" si="63"/>
        <v>2</v>
      </c>
      <c r="N826" s="4" t="str">
        <f t="shared" si="64"/>
        <v>S</v>
      </c>
      <c r="O826" t="str">
        <f t="shared" si="65"/>
        <v>S</v>
      </c>
    </row>
    <row r="827" spans="1:15" x14ac:dyDescent="0.25">
      <c r="A827">
        <v>42</v>
      </c>
      <c r="B827" s="1">
        <v>61524</v>
      </c>
      <c r="C827" t="s">
        <v>237</v>
      </c>
      <c r="D827" t="s">
        <v>4621</v>
      </c>
      <c r="E827">
        <v>34</v>
      </c>
      <c r="F827">
        <v>8791</v>
      </c>
      <c r="G827">
        <f t="shared" si="61"/>
        <v>8791</v>
      </c>
      <c r="H827" t="str">
        <f>_xlfn.XLOOKUP(C827,obszary!A:A,obszary!B:B)</f>
        <v>Elysium</v>
      </c>
      <c r="I827" t="str">
        <f>_xlfn.XLOOKUP($A827,laziki!B:B,laziki!C:C)</f>
        <v>Spirit 6</v>
      </c>
      <c r="J827" t="str">
        <f>_xlfn.XLOOKUP(I827,laziki!C:C,laziki!E:E)</f>
        <v>27.80N, 160.30E</v>
      </c>
      <c r="K827">
        <f>_xlfn.XLOOKUP($A827,laziki!B:B,laziki!D:D)</f>
        <v>2063</v>
      </c>
      <c r="L827">
        <f t="shared" si="62"/>
        <v>2068</v>
      </c>
      <c r="M827" s="4">
        <f t="shared" si="63"/>
        <v>5</v>
      </c>
      <c r="N827" s="4" t="str">
        <f t="shared" si="64"/>
        <v>N</v>
      </c>
      <c r="O827" t="str">
        <f t="shared" si="65"/>
        <v>N</v>
      </c>
    </row>
    <row r="828" spans="1:15" x14ac:dyDescent="0.25">
      <c r="A828">
        <v>3</v>
      </c>
      <c r="B828" s="1">
        <v>55578</v>
      </c>
      <c r="C828" t="s">
        <v>217</v>
      </c>
      <c r="D828" t="s">
        <v>4620</v>
      </c>
      <c r="E828">
        <v>100</v>
      </c>
      <c r="F828">
        <v>7052</v>
      </c>
      <c r="G828">
        <f t="shared" si="61"/>
        <v>7052</v>
      </c>
      <c r="H828" t="str">
        <f>_xlfn.XLOOKUP(C828,obszary!A:A,obszary!B:B)</f>
        <v>Thaumasia</v>
      </c>
      <c r="I828" t="str">
        <f>_xlfn.XLOOKUP($A828,laziki!B:B,laziki!C:C)</f>
        <v>Mariner 7</v>
      </c>
      <c r="J828" t="str">
        <f>_xlfn.XLOOKUP(I828,laziki!C:C,laziki!E:E)</f>
        <v>44.90S, 130.80W</v>
      </c>
      <c r="K828">
        <f>_xlfn.XLOOKUP($A828,laziki!B:B,laziki!D:D)</f>
        <v>2050</v>
      </c>
      <c r="L828">
        <f t="shared" si="62"/>
        <v>2052</v>
      </c>
      <c r="M828" s="4">
        <f t="shared" si="63"/>
        <v>2</v>
      </c>
      <c r="N828" s="4" t="str">
        <f t="shared" si="64"/>
        <v>S</v>
      </c>
      <c r="O828" t="str">
        <f t="shared" si="65"/>
        <v>S</v>
      </c>
    </row>
    <row r="829" spans="1:15" x14ac:dyDescent="0.25">
      <c r="A829">
        <v>29</v>
      </c>
      <c r="B829" s="1">
        <v>58463</v>
      </c>
      <c r="C829" t="s">
        <v>235</v>
      </c>
      <c r="D829" t="s">
        <v>4619</v>
      </c>
      <c r="E829">
        <v>100</v>
      </c>
      <c r="F829">
        <v>14551</v>
      </c>
      <c r="G829">
        <f t="shared" si="61"/>
        <v>14551</v>
      </c>
      <c r="H829" t="str">
        <f>_xlfn.XLOOKUP(C829,obszary!A:A,obszary!B:B)</f>
        <v>Memnonia</v>
      </c>
      <c r="I829" t="str">
        <f>_xlfn.XLOOKUP($A829,laziki!B:B,laziki!C:C)</f>
        <v>Deimos 4</v>
      </c>
      <c r="J829" t="str">
        <f>_xlfn.XLOOKUP(I829,laziki!C:C,laziki!E:E)</f>
        <v>33.88S, 148.04W</v>
      </c>
      <c r="K829">
        <f>_xlfn.XLOOKUP($A829,laziki!B:B,laziki!D:D)</f>
        <v>2058</v>
      </c>
      <c r="L829">
        <f t="shared" si="62"/>
        <v>2060</v>
      </c>
      <c r="M829" s="4">
        <f t="shared" si="63"/>
        <v>2</v>
      </c>
      <c r="N829" s="4" t="str">
        <f t="shared" si="64"/>
        <v>S</v>
      </c>
      <c r="O829" t="str">
        <f t="shared" si="65"/>
        <v>S</v>
      </c>
    </row>
    <row r="830" spans="1:15" x14ac:dyDescent="0.25">
      <c r="A830">
        <v>99</v>
      </c>
      <c r="B830" s="1">
        <v>64210</v>
      </c>
      <c r="C830" t="s">
        <v>243</v>
      </c>
      <c r="D830" t="s">
        <v>4618</v>
      </c>
      <c r="E830">
        <v>117</v>
      </c>
      <c r="F830">
        <v>9670</v>
      </c>
      <c r="G830">
        <f t="shared" si="61"/>
        <v>0</v>
      </c>
      <c r="H830" t="str">
        <f>_xlfn.XLOOKUP(C830,obszary!A:A,obszary!B:B)</f>
        <v>Arabia</v>
      </c>
      <c r="I830" t="str">
        <f>_xlfn.XLOOKUP($A830,laziki!B:B,laziki!C:C)</f>
        <v>Perseverance 6</v>
      </c>
      <c r="J830" t="str">
        <f>_xlfn.XLOOKUP(I830,laziki!C:C,laziki!E:E)</f>
        <v>34.38N, 12.41E</v>
      </c>
      <c r="K830">
        <f>_xlfn.XLOOKUP($A830,laziki!B:B,laziki!D:D)</f>
        <v>2070</v>
      </c>
      <c r="L830">
        <f t="shared" si="62"/>
        <v>2075</v>
      </c>
      <c r="M830" s="4">
        <f t="shared" si="63"/>
        <v>5</v>
      </c>
      <c r="N830" s="4" t="str">
        <f t="shared" si="64"/>
        <v>N</v>
      </c>
      <c r="O830" t="str">
        <f t="shared" si="65"/>
        <v>N</v>
      </c>
    </row>
    <row r="831" spans="1:15" x14ac:dyDescent="0.25">
      <c r="A831">
        <v>44</v>
      </c>
      <c r="B831" s="1">
        <v>61520</v>
      </c>
      <c r="C831" t="s">
        <v>265</v>
      </c>
      <c r="D831" t="s">
        <v>4617</v>
      </c>
      <c r="E831">
        <v>106</v>
      </c>
      <c r="F831">
        <v>27536</v>
      </c>
      <c r="G831">
        <f t="shared" si="61"/>
        <v>0</v>
      </c>
      <c r="H831" t="str">
        <f>_xlfn.XLOOKUP(C831,obszary!A:A,obszary!B:B)</f>
        <v>Mare Boreum</v>
      </c>
      <c r="I831" t="str">
        <f>_xlfn.XLOOKUP($A831,laziki!B:B,laziki!C:C)</f>
        <v>Spirit 11</v>
      </c>
      <c r="J831" t="str">
        <f>_xlfn.XLOOKUP(I831,laziki!C:C,laziki!E:E)</f>
        <v>64.61N, 131.25E</v>
      </c>
      <c r="K831">
        <f>_xlfn.XLOOKUP($A831,laziki!B:B,laziki!D:D)</f>
        <v>2064</v>
      </c>
      <c r="L831">
        <f t="shared" si="62"/>
        <v>2068</v>
      </c>
      <c r="M831" s="4">
        <f t="shared" si="63"/>
        <v>4</v>
      </c>
      <c r="N831" s="4" t="str">
        <f t="shared" si="64"/>
        <v>N</v>
      </c>
      <c r="O831" t="str">
        <f t="shared" si="65"/>
        <v>N</v>
      </c>
    </row>
    <row r="832" spans="1:15" x14ac:dyDescent="0.25">
      <c r="A832">
        <v>95</v>
      </c>
      <c r="B832" s="1">
        <v>62537</v>
      </c>
      <c r="C832" t="s">
        <v>231</v>
      </c>
      <c r="D832" t="s">
        <v>4616</v>
      </c>
      <c r="E832">
        <v>47</v>
      </c>
      <c r="F832">
        <v>3167</v>
      </c>
      <c r="G832">
        <f t="shared" si="61"/>
        <v>3167</v>
      </c>
      <c r="H832" t="str">
        <f>_xlfn.XLOOKUP(C832,obszary!A:A,obszary!B:B)</f>
        <v>Coprates</v>
      </c>
      <c r="I832" t="str">
        <f>_xlfn.XLOOKUP($A832,laziki!B:B,laziki!C:C)</f>
        <v>Dawn 6</v>
      </c>
      <c r="J832" t="str">
        <f>_xlfn.XLOOKUP(I832,laziki!C:C,laziki!E:E)</f>
        <v>8.80N, 79.73W</v>
      </c>
      <c r="K832">
        <f>_xlfn.XLOOKUP($A832,laziki!B:B,laziki!D:D)</f>
        <v>2067</v>
      </c>
      <c r="L832">
        <f t="shared" si="62"/>
        <v>2071</v>
      </c>
      <c r="M832" s="4">
        <f t="shared" si="63"/>
        <v>4</v>
      </c>
      <c r="N832" s="4" t="str">
        <f t="shared" si="64"/>
        <v>S</v>
      </c>
      <c r="O832" t="str">
        <f t="shared" si="65"/>
        <v>N</v>
      </c>
    </row>
    <row r="833" spans="1:15" x14ac:dyDescent="0.25">
      <c r="A833">
        <v>99</v>
      </c>
      <c r="B833" s="1">
        <v>63031</v>
      </c>
      <c r="C833" t="s">
        <v>243</v>
      </c>
      <c r="D833" t="s">
        <v>4615</v>
      </c>
      <c r="E833">
        <v>447</v>
      </c>
      <c r="F833">
        <v>4731</v>
      </c>
      <c r="G833">
        <f t="shared" si="61"/>
        <v>0</v>
      </c>
      <c r="H833" t="str">
        <f>_xlfn.XLOOKUP(C833,obszary!A:A,obszary!B:B)</f>
        <v>Arabia</v>
      </c>
      <c r="I833" t="str">
        <f>_xlfn.XLOOKUP($A833,laziki!B:B,laziki!C:C)</f>
        <v>Perseverance 6</v>
      </c>
      <c r="J833" t="str">
        <f>_xlfn.XLOOKUP(I833,laziki!C:C,laziki!E:E)</f>
        <v>34.38N, 12.41E</v>
      </c>
      <c r="K833">
        <f>_xlfn.XLOOKUP($A833,laziki!B:B,laziki!D:D)</f>
        <v>2070</v>
      </c>
      <c r="L833">
        <f t="shared" si="62"/>
        <v>2072</v>
      </c>
      <c r="M833" s="4">
        <f t="shared" si="63"/>
        <v>2</v>
      </c>
      <c r="N833" s="4" t="str">
        <f t="shared" si="64"/>
        <v>N</v>
      </c>
      <c r="O833" t="str">
        <f t="shared" si="65"/>
        <v>N</v>
      </c>
    </row>
    <row r="834" spans="1:15" x14ac:dyDescent="0.25">
      <c r="A834">
        <v>17</v>
      </c>
      <c r="B834" s="1">
        <v>59054</v>
      </c>
      <c r="C834" t="s">
        <v>241</v>
      </c>
      <c r="D834" t="s">
        <v>4614</v>
      </c>
      <c r="E834">
        <v>389</v>
      </c>
      <c r="F834">
        <v>4731</v>
      </c>
      <c r="G834">
        <f t="shared" si="61"/>
        <v>0</v>
      </c>
      <c r="H834" t="str">
        <f>_xlfn.XLOOKUP(C834,obszary!A:A,obszary!B:B)</f>
        <v>Syrtis Major</v>
      </c>
      <c r="I834" t="str">
        <f>_xlfn.XLOOKUP($A834,laziki!B:B,laziki!C:C)</f>
        <v>Viking 8</v>
      </c>
      <c r="J834" t="str">
        <f>_xlfn.XLOOKUP(I834,laziki!C:C,laziki!E:E)</f>
        <v>21.27N, 90.13E</v>
      </c>
      <c r="K834">
        <f>_xlfn.XLOOKUP($A834,laziki!B:B,laziki!D:D)</f>
        <v>2054</v>
      </c>
      <c r="L834">
        <f t="shared" si="62"/>
        <v>2061</v>
      </c>
      <c r="M834" s="4">
        <f t="shared" si="63"/>
        <v>7</v>
      </c>
      <c r="N834" s="4" t="str">
        <f t="shared" si="64"/>
        <v>N</v>
      </c>
      <c r="O834" t="str">
        <f t="shared" si="65"/>
        <v>N</v>
      </c>
    </row>
    <row r="835" spans="1:15" x14ac:dyDescent="0.25">
      <c r="A835">
        <v>36</v>
      </c>
      <c r="B835" s="1">
        <v>59882</v>
      </c>
      <c r="C835" t="s">
        <v>235</v>
      </c>
      <c r="D835" t="s">
        <v>4613</v>
      </c>
      <c r="E835">
        <v>128</v>
      </c>
      <c r="F835">
        <v>7752</v>
      </c>
      <c r="G835">
        <f t="shared" ref="G835:G898" si="66">IF($E835 &lt;= 100,F835,0)</f>
        <v>0</v>
      </c>
      <c r="H835" t="str">
        <f>_xlfn.XLOOKUP(C835,obszary!A:A,obszary!B:B)</f>
        <v>Memnonia</v>
      </c>
      <c r="I835" t="str">
        <f>_xlfn.XLOOKUP($A835,laziki!B:B,laziki!C:C)</f>
        <v>Pathfinder 3</v>
      </c>
      <c r="J835" t="str">
        <f>_xlfn.XLOOKUP(I835,laziki!C:C,laziki!E:E)</f>
        <v>5.85N, 156.58W</v>
      </c>
      <c r="K835">
        <f>_xlfn.XLOOKUP($A835,laziki!B:B,laziki!D:D)</f>
        <v>2061</v>
      </c>
      <c r="L835">
        <f t="shared" ref="L835:L898" si="67">YEAR(B835)</f>
        <v>2063</v>
      </c>
      <c r="M835" s="4">
        <f t="shared" ref="M835:M898" si="68">L835-K835</f>
        <v>2</v>
      </c>
      <c r="N835" s="4" t="str">
        <f t="shared" ref="N835:N898" si="69">IF(NOT(ISERROR(SEARCH("S",D835))),"S","N")</f>
        <v>S</v>
      </c>
      <c r="O835" t="str">
        <f t="shared" si="65"/>
        <v>N</v>
      </c>
    </row>
    <row r="836" spans="1:15" x14ac:dyDescent="0.25">
      <c r="A836">
        <v>76</v>
      </c>
      <c r="B836" s="1">
        <v>65184</v>
      </c>
      <c r="C836" t="s">
        <v>253</v>
      </c>
      <c r="D836" t="s">
        <v>4612</v>
      </c>
      <c r="E836">
        <v>157</v>
      </c>
      <c r="F836">
        <v>5255</v>
      </c>
      <c r="G836">
        <f t="shared" si="66"/>
        <v>0</v>
      </c>
      <c r="H836" t="str">
        <f>_xlfn.XLOOKUP(C836,obszary!A:A,obszary!B:B)</f>
        <v>Cebrenia</v>
      </c>
      <c r="I836" t="str">
        <f>_xlfn.XLOOKUP($A836,laziki!B:B,laziki!C:C)</f>
        <v>Rosetta 25</v>
      </c>
      <c r="J836" t="str">
        <f>_xlfn.XLOOKUP(I836,laziki!C:C,laziki!E:E)</f>
        <v>47.84N, 169.44E</v>
      </c>
      <c r="K836">
        <f>_xlfn.XLOOKUP($A836,laziki!B:B,laziki!D:D)</f>
        <v>2072</v>
      </c>
      <c r="L836">
        <f t="shared" si="67"/>
        <v>2078</v>
      </c>
      <c r="M836" s="4">
        <f t="shared" si="68"/>
        <v>6</v>
      </c>
      <c r="N836" s="4" t="str">
        <f t="shared" si="69"/>
        <v>N</v>
      </c>
      <c r="O836" t="str">
        <f t="shared" si="65"/>
        <v>N</v>
      </c>
    </row>
    <row r="837" spans="1:15" x14ac:dyDescent="0.25">
      <c r="A837">
        <v>55</v>
      </c>
      <c r="B837" s="1">
        <v>62719</v>
      </c>
      <c r="C837" t="s">
        <v>253</v>
      </c>
      <c r="D837" t="s">
        <v>4611</v>
      </c>
      <c r="E837">
        <v>163</v>
      </c>
      <c r="F837">
        <v>2739</v>
      </c>
      <c r="G837">
        <f t="shared" si="66"/>
        <v>0</v>
      </c>
      <c r="H837" t="str">
        <f>_xlfn.XLOOKUP(C837,obszary!A:A,obszary!B:B)</f>
        <v>Cebrenia</v>
      </c>
      <c r="I837" t="str">
        <f>_xlfn.XLOOKUP($A837,laziki!B:B,laziki!C:C)</f>
        <v>Opportunity 7</v>
      </c>
      <c r="J837" t="str">
        <f>_xlfn.XLOOKUP(I837,laziki!C:C,laziki!E:E)</f>
        <v>37.14N, 148.66E</v>
      </c>
      <c r="K837">
        <f>_xlfn.XLOOKUP($A837,laziki!B:B,laziki!D:D)</f>
        <v>2066</v>
      </c>
      <c r="L837">
        <f t="shared" si="67"/>
        <v>2071</v>
      </c>
      <c r="M837" s="4">
        <f t="shared" si="68"/>
        <v>5</v>
      </c>
      <c r="N837" s="4" t="str">
        <f t="shared" si="69"/>
        <v>N</v>
      </c>
      <c r="O837" t="str">
        <f t="shared" si="65"/>
        <v>N</v>
      </c>
    </row>
    <row r="838" spans="1:15" x14ac:dyDescent="0.25">
      <c r="A838">
        <v>100</v>
      </c>
      <c r="B838" s="1">
        <v>63202</v>
      </c>
      <c r="C838" t="s">
        <v>207</v>
      </c>
      <c r="D838" t="s">
        <v>4610</v>
      </c>
      <c r="E838">
        <v>32</v>
      </c>
      <c r="F838">
        <v>1526</v>
      </c>
      <c r="G838">
        <f t="shared" si="66"/>
        <v>1526</v>
      </c>
      <c r="H838" t="str">
        <f>_xlfn.XLOOKUP(C838,obszary!A:A,obszary!B:B)</f>
        <v>Mare Australe</v>
      </c>
      <c r="I838" t="str">
        <f>_xlfn.XLOOKUP($A838,laziki!B:B,laziki!C:C)</f>
        <v>Perseverance 7</v>
      </c>
      <c r="J838" t="str">
        <f>_xlfn.XLOOKUP(I838,laziki!C:C,laziki!E:E)</f>
        <v>61.39S, 157.42W</v>
      </c>
      <c r="K838">
        <f>_xlfn.XLOOKUP($A838,laziki!B:B,laziki!D:D)</f>
        <v>2070</v>
      </c>
      <c r="L838">
        <f t="shared" si="67"/>
        <v>2073</v>
      </c>
      <c r="M838" s="4">
        <f t="shared" si="68"/>
        <v>3</v>
      </c>
      <c r="N838" s="4" t="str">
        <f t="shared" si="69"/>
        <v>S</v>
      </c>
      <c r="O838" t="str">
        <f t="shared" ref="O838:O901" si="70">IF(NOT(ISERROR(SEARCH("S",J838))),"S","N")</f>
        <v>S</v>
      </c>
    </row>
    <row r="839" spans="1:15" x14ac:dyDescent="0.25">
      <c r="A839">
        <v>99</v>
      </c>
      <c r="B839" s="1">
        <v>64066</v>
      </c>
      <c r="C839" t="s">
        <v>257</v>
      </c>
      <c r="D839" t="s">
        <v>4609</v>
      </c>
      <c r="E839">
        <v>221</v>
      </c>
      <c r="F839">
        <v>13527</v>
      </c>
      <c r="G839">
        <f t="shared" si="66"/>
        <v>0</v>
      </c>
      <c r="H839" t="str">
        <f>_xlfn.XLOOKUP(C839,obszary!A:A,obszary!B:B)</f>
        <v>Ismenius Lacus</v>
      </c>
      <c r="I839" t="str">
        <f>_xlfn.XLOOKUP($A839,laziki!B:B,laziki!C:C)</f>
        <v>Perseverance 6</v>
      </c>
      <c r="J839" t="str">
        <f>_xlfn.XLOOKUP(I839,laziki!C:C,laziki!E:E)</f>
        <v>34.38N, 12.41E</v>
      </c>
      <c r="K839">
        <f>_xlfn.XLOOKUP($A839,laziki!B:B,laziki!D:D)</f>
        <v>2070</v>
      </c>
      <c r="L839">
        <f t="shared" si="67"/>
        <v>2075</v>
      </c>
      <c r="M839" s="4">
        <f t="shared" si="68"/>
        <v>5</v>
      </c>
      <c r="N839" s="4" t="str">
        <f t="shared" si="69"/>
        <v>N</v>
      </c>
      <c r="O839" t="str">
        <f t="shared" si="70"/>
        <v>N</v>
      </c>
    </row>
    <row r="840" spans="1:15" x14ac:dyDescent="0.25">
      <c r="A840">
        <v>38</v>
      </c>
      <c r="B840" s="1">
        <v>59864</v>
      </c>
      <c r="C840" t="s">
        <v>261</v>
      </c>
      <c r="D840" t="s">
        <v>4608</v>
      </c>
      <c r="E840">
        <v>124</v>
      </c>
      <c r="F840">
        <v>84631</v>
      </c>
      <c r="G840">
        <f t="shared" si="66"/>
        <v>0</v>
      </c>
      <c r="H840" t="str">
        <f>_xlfn.XLOOKUP(C840,obszary!A:A,obszary!B:B)</f>
        <v>Arcadia</v>
      </c>
      <c r="I840" t="str">
        <f>_xlfn.XLOOKUP($A840,laziki!B:B,laziki!C:C)</f>
        <v>Pathfinder 7</v>
      </c>
      <c r="J840" t="str">
        <f>_xlfn.XLOOKUP(I840,laziki!C:C,laziki!E:E)</f>
        <v>79.27N, 111.64W</v>
      </c>
      <c r="K840">
        <f>_xlfn.XLOOKUP($A840,laziki!B:B,laziki!D:D)</f>
        <v>2062</v>
      </c>
      <c r="L840">
        <f t="shared" si="67"/>
        <v>2063</v>
      </c>
      <c r="M840" s="4">
        <f t="shared" si="68"/>
        <v>1</v>
      </c>
      <c r="N840" s="4" t="str">
        <f t="shared" si="69"/>
        <v>N</v>
      </c>
      <c r="O840" t="str">
        <f t="shared" si="70"/>
        <v>N</v>
      </c>
    </row>
    <row r="841" spans="1:15" x14ac:dyDescent="0.25">
      <c r="A841">
        <v>78</v>
      </c>
      <c r="B841" s="1">
        <v>63738</v>
      </c>
      <c r="C841" t="s">
        <v>235</v>
      </c>
      <c r="D841" t="s">
        <v>4607</v>
      </c>
      <c r="E841">
        <v>204</v>
      </c>
      <c r="F841">
        <v>1138</v>
      </c>
      <c r="G841">
        <f t="shared" si="66"/>
        <v>0</v>
      </c>
      <c r="H841" t="str">
        <f>_xlfn.XLOOKUP(C841,obszary!A:A,obszary!B:B)</f>
        <v>Memnonia</v>
      </c>
      <c r="I841" t="str">
        <f>_xlfn.XLOOKUP($A841,laziki!B:B,laziki!C:C)</f>
        <v>Rosetta 28</v>
      </c>
      <c r="J841" t="str">
        <f>_xlfn.XLOOKUP(I841,laziki!C:C,laziki!E:E)</f>
        <v>2.95N, 160.52W</v>
      </c>
      <c r="K841">
        <f>_xlfn.XLOOKUP($A841,laziki!B:B,laziki!D:D)</f>
        <v>2073</v>
      </c>
      <c r="L841">
        <f t="shared" si="67"/>
        <v>2074</v>
      </c>
      <c r="M841" s="4">
        <f t="shared" si="68"/>
        <v>1</v>
      </c>
      <c r="N841" s="4" t="str">
        <f t="shared" si="69"/>
        <v>S</v>
      </c>
      <c r="O841" t="str">
        <f t="shared" si="70"/>
        <v>N</v>
      </c>
    </row>
    <row r="842" spans="1:15" x14ac:dyDescent="0.25">
      <c r="A842">
        <v>30</v>
      </c>
      <c r="B842" s="1">
        <v>59016</v>
      </c>
      <c r="C842" t="s">
        <v>249</v>
      </c>
      <c r="D842" t="s">
        <v>4606</v>
      </c>
      <c r="E842">
        <v>43</v>
      </c>
      <c r="F842">
        <v>3764</v>
      </c>
      <c r="G842">
        <f t="shared" si="66"/>
        <v>3764</v>
      </c>
      <c r="H842" t="str">
        <f>_xlfn.XLOOKUP(C842,obszary!A:A,obszary!B:B)</f>
        <v>Tharsis</v>
      </c>
      <c r="I842" t="str">
        <f>_xlfn.XLOOKUP($A842,laziki!B:B,laziki!C:C)</f>
        <v>Deimos 8</v>
      </c>
      <c r="J842" t="str">
        <f>_xlfn.XLOOKUP(I842,laziki!C:C,laziki!E:E)</f>
        <v>21.43N, 76.62W</v>
      </c>
      <c r="K842">
        <f>_xlfn.XLOOKUP($A842,laziki!B:B,laziki!D:D)</f>
        <v>2058</v>
      </c>
      <c r="L842">
        <f t="shared" si="67"/>
        <v>2061</v>
      </c>
      <c r="M842" s="4">
        <f t="shared" si="68"/>
        <v>3</v>
      </c>
      <c r="N842" s="4" t="str">
        <f t="shared" si="69"/>
        <v>N</v>
      </c>
      <c r="O842" t="str">
        <f t="shared" si="70"/>
        <v>N</v>
      </c>
    </row>
    <row r="843" spans="1:15" x14ac:dyDescent="0.25">
      <c r="A843">
        <v>12</v>
      </c>
      <c r="B843" s="1">
        <v>57491</v>
      </c>
      <c r="C843" t="s">
        <v>233</v>
      </c>
      <c r="D843" t="s">
        <v>4605</v>
      </c>
      <c r="E843">
        <v>45</v>
      </c>
      <c r="F843">
        <v>2880</v>
      </c>
      <c r="G843">
        <f t="shared" si="66"/>
        <v>2880</v>
      </c>
      <c r="H843" t="str">
        <f>_xlfn.XLOOKUP(C843,obszary!A:A,obszary!B:B)</f>
        <v>Phoenicis Lacus</v>
      </c>
      <c r="I843" t="str">
        <f>_xlfn.XLOOKUP($A843,laziki!B:B,laziki!C:C)</f>
        <v>Mariner 20</v>
      </c>
      <c r="J843" t="str">
        <f>_xlfn.XLOOKUP(I843,laziki!C:C,laziki!E:E)</f>
        <v>6.41S, 116.10W</v>
      </c>
      <c r="K843">
        <f>_xlfn.XLOOKUP($A843,laziki!B:B,laziki!D:D)</f>
        <v>2055</v>
      </c>
      <c r="L843">
        <f t="shared" si="67"/>
        <v>2057</v>
      </c>
      <c r="M843" s="4">
        <f t="shared" si="68"/>
        <v>2</v>
      </c>
      <c r="N843" s="4" t="str">
        <f t="shared" si="69"/>
        <v>S</v>
      </c>
      <c r="O843" t="str">
        <f t="shared" si="70"/>
        <v>S</v>
      </c>
    </row>
    <row r="844" spans="1:15" x14ac:dyDescent="0.25">
      <c r="A844">
        <v>46</v>
      </c>
      <c r="B844" s="1">
        <v>61280</v>
      </c>
      <c r="C844" t="s">
        <v>219</v>
      </c>
      <c r="D844" t="s">
        <v>4604</v>
      </c>
      <c r="E844">
        <v>25</v>
      </c>
      <c r="F844">
        <v>1656</v>
      </c>
      <c r="G844">
        <f t="shared" si="66"/>
        <v>1656</v>
      </c>
      <c r="H844" t="str">
        <f>_xlfn.XLOOKUP(C844,obszary!A:A,obszary!B:B)</f>
        <v>Phaethontis</v>
      </c>
      <c r="I844" t="str">
        <f>_xlfn.XLOOKUP($A844,laziki!B:B,laziki!C:C)</f>
        <v>Spirit 13</v>
      </c>
      <c r="J844" t="str">
        <f>_xlfn.XLOOKUP(I844,laziki!C:C,laziki!E:E)</f>
        <v>58.80S, 113.46W</v>
      </c>
      <c r="K844">
        <f>_xlfn.XLOOKUP($A844,laziki!B:B,laziki!D:D)</f>
        <v>2065</v>
      </c>
      <c r="L844">
        <f t="shared" si="67"/>
        <v>2067</v>
      </c>
      <c r="M844" s="4">
        <f t="shared" si="68"/>
        <v>2</v>
      </c>
      <c r="N844" s="4" t="str">
        <f t="shared" si="69"/>
        <v>S</v>
      </c>
      <c r="O844" t="str">
        <f t="shared" si="70"/>
        <v>S</v>
      </c>
    </row>
    <row r="845" spans="1:15" x14ac:dyDescent="0.25">
      <c r="A845">
        <v>62</v>
      </c>
      <c r="B845" s="1">
        <v>61194</v>
      </c>
      <c r="C845" t="s">
        <v>241</v>
      </c>
      <c r="D845" t="s">
        <v>4603</v>
      </c>
      <c r="E845">
        <v>157</v>
      </c>
      <c r="F845">
        <v>11771</v>
      </c>
      <c r="G845">
        <f t="shared" si="66"/>
        <v>0</v>
      </c>
      <c r="H845" t="str">
        <f>_xlfn.XLOOKUP(C845,obszary!A:A,obszary!B:B)</f>
        <v>Syrtis Major</v>
      </c>
      <c r="I845" t="str">
        <f>_xlfn.XLOOKUP($A845,laziki!B:B,laziki!C:C)</f>
        <v>Rosetta 1</v>
      </c>
      <c r="J845" t="str">
        <f>_xlfn.XLOOKUP(I845,laziki!C:C,laziki!E:E)</f>
        <v>3.33S, 27.57E</v>
      </c>
      <c r="K845">
        <f>_xlfn.XLOOKUP($A845,laziki!B:B,laziki!D:D)</f>
        <v>2065</v>
      </c>
      <c r="L845">
        <f t="shared" si="67"/>
        <v>2067</v>
      </c>
      <c r="M845" s="4">
        <f t="shared" si="68"/>
        <v>2</v>
      </c>
      <c r="N845" s="4" t="str">
        <f t="shared" si="69"/>
        <v>N</v>
      </c>
      <c r="O845" t="str">
        <f t="shared" si="70"/>
        <v>S</v>
      </c>
    </row>
    <row r="846" spans="1:15" x14ac:dyDescent="0.25">
      <c r="A846">
        <v>32</v>
      </c>
      <c r="B846" s="1">
        <v>59852</v>
      </c>
      <c r="C846" t="s">
        <v>231</v>
      </c>
      <c r="D846" t="s">
        <v>4602</v>
      </c>
      <c r="E846">
        <v>85</v>
      </c>
      <c r="F846">
        <v>3167</v>
      </c>
      <c r="G846">
        <f t="shared" si="66"/>
        <v>3167</v>
      </c>
      <c r="H846" t="str">
        <f>_xlfn.XLOOKUP(C846,obszary!A:A,obszary!B:B)</f>
        <v>Coprates</v>
      </c>
      <c r="I846" t="str">
        <f>_xlfn.XLOOKUP($A846,laziki!B:B,laziki!C:C)</f>
        <v>Deimos 11</v>
      </c>
      <c r="J846" t="str">
        <f>_xlfn.XLOOKUP(I846,laziki!C:C,laziki!E:E)</f>
        <v>39.82S, 96.42W</v>
      </c>
      <c r="K846">
        <f>_xlfn.XLOOKUP($A846,laziki!B:B,laziki!D:D)</f>
        <v>2059</v>
      </c>
      <c r="L846">
        <f t="shared" si="67"/>
        <v>2063</v>
      </c>
      <c r="M846" s="4">
        <f t="shared" si="68"/>
        <v>4</v>
      </c>
      <c r="N846" s="4" t="str">
        <f t="shared" si="69"/>
        <v>S</v>
      </c>
      <c r="O846" t="str">
        <f t="shared" si="70"/>
        <v>S</v>
      </c>
    </row>
    <row r="847" spans="1:15" x14ac:dyDescent="0.25">
      <c r="A847">
        <v>76</v>
      </c>
      <c r="B847" s="1">
        <v>64200</v>
      </c>
      <c r="C847" t="s">
        <v>263</v>
      </c>
      <c r="D847" t="s">
        <v>4601</v>
      </c>
      <c r="E847">
        <v>47</v>
      </c>
      <c r="F847">
        <v>5436</v>
      </c>
      <c r="G847">
        <f t="shared" si="66"/>
        <v>5436</v>
      </c>
      <c r="H847" t="str">
        <f>_xlfn.XLOOKUP(C847,obszary!A:A,obszary!B:B)</f>
        <v>Diacria</v>
      </c>
      <c r="I847" t="str">
        <f>_xlfn.XLOOKUP($A847,laziki!B:B,laziki!C:C)</f>
        <v>Rosetta 25</v>
      </c>
      <c r="J847" t="str">
        <f>_xlfn.XLOOKUP(I847,laziki!C:C,laziki!E:E)</f>
        <v>47.84N, 169.44E</v>
      </c>
      <c r="K847">
        <f>_xlfn.XLOOKUP($A847,laziki!B:B,laziki!D:D)</f>
        <v>2072</v>
      </c>
      <c r="L847">
        <f t="shared" si="67"/>
        <v>2075</v>
      </c>
      <c r="M847" s="4">
        <f t="shared" si="68"/>
        <v>3</v>
      </c>
      <c r="N847" s="4" t="str">
        <f t="shared" si="69"/>
        <v>N</v>
      </c>
      <c r="O847" t="str">
        <f t="shared" si="70"/>
        <v>N</v>
      </c>
    </row>
    <row r="848" spans="1:15" x14ac:dyDescent="0.25">
      <c r="A848">
        <v>46</v>
      </c>
      <c r="B848" s="1">
        <v>61005</v>
      </c>
      <c r="C848" t="s">
        <v>207</v>
      </c>
      <c r="D848" t="s">
        <v>4600</v>
      </c>
      <c r="E848">
        <v>48</v>
      </c>
      <c r="F848">
        <v>84631</v>
      </c>
      <c r="G848">
        <f t="shared" si="66"/>
        <v>84631</v>
      </c>
      <c r="H848" t="str">
        <f>_xlfn.XLOOKUP(C848,obszary!A:A,obszary!B:B)</f>
        <v>Mare Australe</v>
      </c>
      <c r="I848" t="str">
        <f>_xlfn.XLOOKUP($A848,laziki!B:B,laziki!C:C)</f>
        <v>Spirit 13</v>
      </c>
      <c r="J848" t="str">
        <f>_xlfn.XLOOKUP(I848,laziki!C:C,laziki!E:E)</f>
        <v>58.80S, 113.46W</v>
      </c>
      <c r="K848">
        <f>_xlfn.XLOOKUP($A848,laziki!B:B,laziki!D:D)</f>
        <v>2065</v>
      </c>
      <c r="L848">
        <f t="shared" si="67"/>
        <v>2067</v>
      </c>
      <c r="M848" s="4">
        <f t="shared" si="68"/>
        <v>2</v>
      </c>
      <c r="N848" s="4" t="str">
        <f t="shared" si="69"/>
        <v>S</v>
      </c>
      <c r="O848" t="str">
        <f t="shared" si="70"/>
        <v>S</v>
      </c>
    </row>
    <row r="849" spans="1:15" x14ac:dyDescent="0.25">
      <c r="A849">
        <v>42</v>
      </c>
      <c r="B849" s="1">
        <v>60722</v>
      </c>
      <c r="C849" t="s">
        <v>253</v>
      </c>
      <c r="D849" t="s">
        <v>4599</v>
      </c>
      <c r="E849">
        <v>37</v>
      </c>
      <c r="F849">
        <v>10654</v>
      </c>
      <c r="G849">
        <f t="shared" si="66"/>
        <v>10654</v>
      </c>
      <c r="H849" t="str">
        <f>_xlfn.XLOOKUP(C849,obszary!A:A,obszary!B:B)</f>
        <v>Cebrenia</v>
      </c>
      <c r="I849" t="str">
        <f>_xlfn.XLOOKUP($A849,laziki!B:B,laziki!C:C)</f>
        <v>Spirit 6</v>
      </c>
      <c r="J849" t="str">
        <f>_xlfn.XLOOKUP(I849,laziki!C:C,laziki!E:E)</f>
        <v>27.80N, 160.30E</v>
      </c>
      <c r="K849">
        <f>_xlfn.XLOOKUP($A849,laziki!B:B,laziki!D:D)</f>
        <v>2063</v>
      </c>
      <c r="L849">
        <f t="shared" si="67"/>
        <v>2066</v>
      </c>
      <c r="M849" s="4">
        <f t="shared" si="68"/>
        <v>3</v>
      </c>
      <c r="N849" s="4" t="str">
        <f t="shared" si="69"/>
        <v>N</v>
      </c>
      <c r="O849" t="str">
        <f t="shared" si="70"/>
        <v>N</v>
      </c>
    </row>
    <row r="850" spans="1:15" x14ac:dyDescent="0.25">
      <c r="A850">
        <v>47</v>
      </c>
      <c r="B850" s="1">
        <v>64107</v>
      </c>
      <c r="C850" t="s">
        <v>259</v>
      </c>
      <c r="D850" t="s">
        <v>4598</v>
      </c>
      <c r="E850">
        <v>34</v>
      </c>
      <c r="F850">
        <v>11771</v>
      </c>
      <c r="G850">
        <f t="shared" si="66"/>
        <v>11771</v>
      </c>
      <c r="H850" t="str">
        <f>_xlfn.XLOOKUP(C850,obszary!A:A,obszary!B:B)</f>
        <v>Mare Acidalium</v>
      </c>
      <c r="I850" t="str">
        <f>_xlfn.XLOOKUP($A850,laziki!B:B,laziki!C:C)</f>
        <v>Spirit 14</v>
      </c>
      <c r="J850" t="str">
        <f>_xlfn.XLOOKUP(I850,laziki!C:C,laziki!E:E)</f>
        <v>27.30N, 17.48W</v>
      </c>
      <c r="K850">
        <f>_xlfn.XLOOKUP($A850,laziki!B:B,laziki!D:D)</f>
        <v>2065</v>
      </c>
      <c r="L850">
        <f t="shared" si="67"/>
        <v>2075</v>
      </c>
      <c r="M850" s="4">
        <f t="shared" si="68"/>
        <v>10</v>
      </c>
      <c r="N850" s="4" t="str">
        <f t="shared" si="69"/>
        <v>N</v>
      </c>
      <c r="O850" t="str">
        <f t="shared" si="70"/>
        <v>N</v>
      </c>
    </row>
    <row r="851" spans="1:15" x14ac:dyDescent="0.25">
      <c r="A851">
        <v>11</v>
      </c>
      <c r="B851" s="1">
        <v>57076</v>
      </c>
      <c r="C851" t="s">
        <v>207</v>
      </c>
      <c r="D851" t="s">
        <v>4597</v>
      </c>
      <c r="E851">
        <v>65</v>
      </c>
      <c r="F851">
        <v>8255</v>
      </c>
      <c r="G851">
        <f t="shared" si="66"/>
        <v>8255</v>
      </c>
      <c r="H851" t="str">
        <f>_xlfn.XLOOKUP(C851,obszary!A:A,obszary!B:B)</f>
        <v>Mare Australe</v>
      </c>
      <c r="I851" t="str">
        <f>_xlfn.XLOOKUP($A851,laziki!B:B,laziki!C:C)</f>
        <v>Mariner 16</v>
      </c>
      <c r="J851" t="str">
        <f>_xlfn.XLOOKUP(I851,laziki!C:C,laziki!E:E)</f>
        <v>59.42S, 15.97W</v>
      </c>
      <c r="K851">
        <f>_xlfn.XLOOKUP($A851,laziki!B:B,laziki!D:D)</f>
        <v>2055</v>
      </c>
      <c r="L851">
        <f t="shared" si="67"/>
        <v>2056</v>
      </c>
      <c r="M851" s="4">
        <f t="shared" si="68"/>
        <v>1</v>
      </c>
      <c r="N851" s="4" t="str">
        <f t="shared" si="69"/>
        <v>S</v>
      </c>
      <c r="O851" t="str">
        <f t="shared" si="70"/>
        <v>S</v>
      </c>
    </row>
    <row r="852" spans="1:15" x14ac:dyDescent="0.25">
      <c r="A852">
        <v>4</v>
      </c>
      <c r="B852" s="1">
        <v>56065</v>
      </c>
      <c r="C852" t="s">
        <v>229</v>
      </c>
      <c r="D852" t="s">
        <v>4596</v>
      </c>
      <c r="E852">
        <v>163</v>
      </c>
      <c r="F852">
        <v>1920</v>
      </c>
      <c r="G852">
        <f t="shared" si="66"/>
        <v>0</v>
      </c>
      <c r="H852" t="str">
        <f>_xlfn.XLOOKUP(C852,obszary!A:A,obszary!B:B)</f>
        <v>Margaritifer Sinus</v>
      </c>
      <c r="I852" t="str">
        <f>_xlfn.XLOOKUP($A852,laziki!B:B,laziki!C:C)</f>
        <v>Mariner 9</v>
      </c>
      <c r="J852" t="str">
        <f>_xlfn.XLOOKUP(I852,laziki!C:C,laziki!E:E)</f>
        <v>43.20S, 21.89W</v>
      </c>
      <c r="K852">
        <f>_xlfn.XLOOKUP($A852,laziki!B:B,laziki!D:D)</f>
        <v>2051</v>
      </c>
      <c r="L852">
        <f t="shared" si="67"/>
        <v>2053</v>
      </c>
      <c r="M852" s="4">
        <f t="shared" si="68"/>
        <v>2</v>
      </c>
      <c r="N852" s="4" t="str">
        <f t="shared" si="69"/>
        <v>S</v>
      </c>
      <c r="O852" t="str">
        <f t="shared" si="70"/>
        <v>S</v>
      </c>
    </row>
    <row r="853" spans="1:15" x14ac:dyDescent="0.25">
      <c r="A853">
        <v>18</v>
      </c>
      <c r="B853" s="1">
        <v>57187</v>
      </c>
      <c r="C853" t="s">
        <v>221</v>
      </c>
      <c r="D853" t="s">
        <v>4595</v>
      </c>
      <c r="E853">
        <v>1270</v>
      </c>
      <c r="F853">
        <v>5812</v>
      </c>
      <c r="G853">
        <f t="shared" si="66"/>
        <v>0</v>
      </c>
      <c r="H853" t="str">
        <f>_xlfn.XLOOKUP(C853,obszary!A:A,obszary!B:B)</f>
        <v>Aeolis</v>
      </c>
      <c r="I853" t="str">
        <f>_xlfn.XLOOKUP($A853,laziki!B:B,laziki!C:C)</f>
        <v>Viking 10</v>
      </c>
      <c r="J853" t="str">
        <f>_xlfn.XLOOKUP(I853,laziki!C:C,laziki!E:E)</f>
        <v>25.21S, 169.35E</v>
      </c>
      <c r="K853">
        <f>_xlfn.XLOOKUP($A853,laziki!B:B,laziki!D:D)</f>
        <v>2055</v>
      </c>
      <c r="L853">
        <f t="shared" si="67"/>
        <v>2056</v>
      </c>
      <c r="M853" s="4">
        <f t="shared" si="68"/>
        <v>1</v>
      </c>
      <c r="N853" s="4" t="str">
        <f t="shared" si="69"/>
        <v>S</v>
      </c>
      <c r="O853" t="str">
        <f t="shared" si="70"/>
        <v>S</v>
      </c>
    </row>
    <row r="854" spans="1:15" x14ac:dyDescent="0.25">
      <c r="A854">
        <v>98</v>
      </c>
      <c r="B854" s="1">
        <v>63819</v>
      </c>
      <c r="C854" t="s">
        <v>211</v>
      </c>
      <c r="D854" t="s">
        <v>4594</v>
      </c>
      <c r="E854">
        <v>72</v>
      </c>
      <c r="F854">
        <v>31157</v>
      </c>
      <c r="G854">
        <f t="shared" si="66"/>
        <v>31157</v>
      </c>
      <c r="H854" t="str">
        <f>_xlfn.XLOOKUP(C854,obszary!A:A,obszary!B:B)</f>
        <v>Hellas</v>
      </c>
      <c r="I854" t="str">
        <f>_xlfn.XLOOKUP($A854,laziki!B:B,laziki!C:C)</f>
        <v>Perseverance 5</v>
      </c>
      <c r="J854" t="str">
        <f>_xlfn.XLOOKUP(I854,laziki!C:C,laziki!E:E)</f>
        <v>48.97S, 86.32E</v>
      </c>
      <c r="K854">
        <f>_xlfn.XLOOKUP($A854,laziki!B:B,laziki!D:D)</f>
        <v>2070</v>
      </c>
      <c r="L854">
        <f t="shared" si="67"/>
        <v>2074</v>
      </c>
      <c r="M854" s="4">
        <f t="shared" si="68"/>
        <v>4</v>
      </c>
      <c r="N854" s="4" t="str">
        <f t="shared" si="69"/>
        <v>S</v>
      </c>
      <c r="O854" t="str">
        <f t="shared" si="70"/>
        <v>S</v>
      </c>
    </row>
    <row r="855" spans="1:15" x14ac:dyDescent="0.25">
      <c r="A855">
        <v>81</v>
      </c>
      <c r="B855" s="1">
        <v>61739</v>
      </c>
      <c r="C855" t="s">
        <v>251</v>
      </c>
      <c r="D855" t="s">
        <v>4593</v>
      </c>
      <c r="E855">
        <v>120</v>
      </c>
      <c r="F855">
        <v>3919</v>
      </c>
      <c r="G855">
        <f t="shared" si="66"/>
        <v>0</v>
      </c>
      <c r="H855" t="str">
        <f>_xlfn.XLOOKUP(C855,obszary!A:A,obszary!B:B)</f>
        <v>Amazonis</v>
      </c>
      <c r="I855" t="str">
        <f>_xlfn.XLOOKUP($A855,laziki!B:B,laziki!C:C)</f>
        <v>Phoenix 3</v>
      </c>
      <c r="J855" t="str">
        <f>_xlfn.XLOOKUP(I855,laziki!C:C,laziki!E:E)</f>
        <v>4.04S, 171.74W</v>
      </c>
      <c r="K855">
        <f>_xlfn.XLOOKUP($A855,laziki!B:B,laziki!D:D)</f>
        <v>2068</v>
      </c>
      <c r="L855">
        <f t="shared" si="67"/>
        <v>2069</v>
      </c>
      <c r="M855" s="4">
        <f t="shared" si="68"/>
        <v>1</v>
      </c>
      <c r="N855" s="4" t="str">
        <f t="shared" si="69"/>
        <v>N</v>
      </c>
      <c r="O855" t="str">
        <f t="shared" si="70"/>
        <v>S</v>
      </c>
    </row>
    <row r="856" spans="1:15" x14ac:dyDescent="0.25">
      <c r="A856">
        <v>90</v>
      </c>
      <c r="B856" s="1">
        <v>64011</v>
      </c>
      <c r="C856" t="s">
        <v>219</v>
      </c>
      <c r="D856" t="s">
        <v>4592</v>
      </c>
      <c r="E856">
        <v>17</v>
      </c>
      <c r="F856">
        <v>6832</v>
      </c>
      <c r="G856">
        <f t="shared" si="66"/>
        <v>6832</v>
      </c>
      <c r="H856" t="str">
        <f>_xlfn.XLOOKUP(C856,obszary!A:A,obszary!B:B)</f>
        <v>Phaethontis</v>
      </c>
      <c r="I856" t="str">
        <f>_xlfn.XLOOKUP($A856,laziki!B:B,laziki!C:C)</f>
        <v>Phoenix 23</v>
      </c>
      <c r="J856" t="str">
        <f>_xlfn.XLOOKUP(I856,laziki!C:C,laziki!E:E)</f>
        <v>65.99S, 161.89W</v>
      </c>
      <c r="K856">
        <f>_xlfn.XLOOKUP($A856,laziki!B:B,laziki!D:D)</f>
        <v>2072</v>
      </c>
      <c r="L856">
        <f t="shared" si="67"/>
        <v>2075</v>
      </c>
      <c r="M856" s="4">
        <f t="shared" si="68"/>
        <v>3</v>
      </c>
      <c r="N856" s="4" t="str">
        <f t="shared" si="69"/>
        <v>S</v>
      </c>
      <c r="O856" t="str">
        <f t="shared" si="70"/>
        <v>S</v>
      </c>
    </row>
    <row r="857" spans="1:15" x14ac:dyDescent="0.25">
      <c r="A857">
        <v>29</v>
      </c>
      <c r="B857" s="1">
        <v>59055</v>
      </c>
      <c r="C857" t="s">
        <v>235</v>
      </c>
      <c r="D857" t="s">
        <v>4591</v>
      </c>
      <c r="E857">
        <v>169</v>
      </c>
      <c r="F857">
        <v>3167</v>
      </c>
      <c r="G857">
        <f t="shared" si="66"/>
        <v>0</v>
      </c>
      <c r="H857" t="str">
        <f>_xlfn.XLOOKUP(C857,obszary!A:A,obszary!B:B)</f>
        <v>Memnonia</v>
      </c>
      <c r="I857" t="str">
        <f>_xlfn.XLOOKUP($A857,laziki!B:B,laziki!C:C)</f>
        <v>Deimos 4</v>
      </c>
      <c r="J857" t="str">
        <f>_xlfn.XLOOKUP(I857,laziki!C:C,laziki!E:E)</f>
        <v>33.88S, 148.04W</v>
      </c>
      <c r="K857">
        <f>_xlfn.XLOOKUP($A857,laziki!B:B,laziki!D:D)</f>
        <v>2058</v>
      </c>
      <c r="L857">
        <f t="shared" si="67"/>
        <v>2061</v>
      </c>
      <c r="M857" s="4">
        <f t="shared" si="68"/>
        <v>3</v>
      </c>
      <c r="N857" s="4" t="str">
        <f t="shared" si="69"/>
        <v>S</v>
      </c>
      <c r="O857" t="str">
        <f t="shared" si="70"/>
        <v>S</v>
      </c>
    </row>
    <row r="858" spans="1:15" x14ac:dyDescent="0.25">
      <c r="A858">
        <v>69</v>
      </c>
      <c r="B858" s="1">
        <v>63437</v>
      </c>
      <c r="C858" t="s">
        <v>265</v>
      </c>
      <c r="D858" t="s">
        <v>4590</v>
      </c>
      <c r="E858">
        <v>572</v>
      </c>
      <c r="F858">
        <v>17718</v>
      </c>
      <c r="G858">
        <f t="shared" si="66"/>
        <v>0</v>
      </c>
      <c r="H858" t="str">
        <f>_xlfn.XLOOKUP(C858,obszary!A:A,obszary!B:B)</f>
        <v>Mare Boreum</v>
      </c>
      <c r="I858" t="str">
        <f>_xlfn.XLOOKUP($A858,laziki!B:B,laziki!C:C)</f>
        <v>Rosetta 13</v>
      </c>
      <c r="J858" t="str">
        <f>_xlfn.XLOOKUP(I858,laziki!C:C,laziki!E:E)</f>
        <v>69.41N, 168.67E</v>
      </c>
      <c r="K858">
        <f>_xlfn.XLOOKUP($A858,laziki!B:B,laziki!D:D)</f>
        <v>2069</v>
      </c>
      <c r="L858">
        <f t="shared" si="67"/>
        <v>2073</v>
      </c>
      <c r="M858" s="4">
        <f t="shared" si="68"/>
        <v>4</v>
      </c>
      <c r="N858" s="4" t="str">
        <f t="shared" si="69"/>
        <v>N</v>
      </c>
      <c r="O858" t="str">
        <f t="shared" si="70"/>
        <v>N</v>
      </c>
    </row>
    <row r="859" spans="1:15" x14ac:dyDescent="0.25">
      <c r="A859">
        <v>79</v>
      </c>
      <c r="B859" s="1">
        <v>64411</v>
      </c>
      <c r="C859" t="s">
        <v>253</v>
      </c>
      <c r="D859" t="s">
        <v>4589</v>
      </c>
      <c r="E859">
        <v>90</v>
      </c>
      <c r="F859">
        <v>883</v>
      </c>
      <c r="G859">
        <f t="shared" si="66"/>
        <v>883</v>
      </c>
      <c r="H859" t="str">
        <f>_xlfn.XLOOKUP(C859,obszary!A:A,obszary!B:B)</f>
        <v>Cebrenia</v>
      </c>
      <c r="I859" t="str">
        <f>_xlfn.XLOOKUP($A859,laziki!B:B,laziki!C:C)</f>
        <v>Rosetta 29</v>
      </c>
      <c r="J859" t="str">
        <f>_xlfn.XLOOKUP(I859,laziki!C:C,laziki!E:E)</f>
        <v>18.24N, 120.68E</v>
      </c>
      <c r="K859">
        <f>_xlfn.XLOOKUP($A859,laziki!B:B,laziki!D:D)</f>
        <v>2073</v>
      </c>
      <c r="L859">
        <f t="shared" si="67"/>
        <v>2076</v>
      </c>
      <c r="M859" s="4">
        <f t="shared" si="68"/>
        <v>3</v>
      </c>
      <c r="N859" s="4" t="str">
        <f t="shared" si="69"/>
        <v>N</v>
      </c>
      <c r="O859" t="str">
        <f t="shared" si="70"/>
        <v>N</v>
      </c>
    </row>
    <row r="860" spans="1:15" x14ac:dyDescent="0.25">
      <c r="A860">
        <v>55</v>
      </c>
      <c r="B860" s="1">
        <v>62539</v>
      </c>
      <c r="C860" t="s">
        <v>253</v>
      </c>
      <c r="D860" t="s">
        <v>4588</v>
      </c>
      <c r="E860">
        <v>47</v>
      </c>
      <c r="F860">
        <v>7752</v>
      </c>
      <c r="G860">
        <f t="shared" si="66"/>
        <v>7752</v>
      </c>
      <c r="H860" t="str">
        <f>_xlfn.XLOOKUP(C860,obszary!A:A,obszary!B:B)</f>
        <v>Cebrenia</v>
      </c>
      <c r="I860" t="str">
        <f>_xlfn.XLOOKUP($A860,laziki!B:B,laziki!C:C)</f>
        <v>Opportunity 7</v>
      </c>
      <c r="J860" t="str">
        <f>_xlfn.XLOOKUP(I860,laziki!C:C,laziki!E:E)</f>
        <v>37.14N, 148.66E</v>
      </c>
      <c r="K860">
        <f>_xlfn.XLOOKUP($A860,laziki!B:B,laziki!D:D)</f>
        <v>2066</v>
      </c>
      <c r="L860">
        <f t="shared" si="67"/>
        <v>2071</v>
      </c>
      <c r="M860" s="4">
        <f t="shared" si="68"/>
        <v>5</v>
      </c>
      <c r="N860" s="4" t="str">
        <f t="shared" si="69"/>
        <v>N</v>
      </c>
      <c r="O860" t="str">
        <f t="shared" si="70"/>
        <v>N</v>
      </c>
    </row>
    <row r="861" spans="1:15" x14ac:dyDescent="0.25">
      <c r="A861">
        <v>52</v>
      </c>
      <c r="B861" s="1">
        <v>61346</v>
      </c>
      <c r="C861" t="s">
        <v>233</v>
      </c>
      <c r="D861" t="s">
        <v>4587</v>
      </c>
      <c r="E861">
        <v>389</v>
      </c>
      <c r="F861">
        <v>7512</v>
      </c>
      <c r="G861">
        <f t="shared" si="66"/>
        <v>0</v>
      </c>
      <c r="H861" t="str">
        <f>_xlfn.XLOOKUP(C861,obszary!A:A,obszary!B:B)</f>
        <v>Phoenicis Lacus</v>
      </c>
      <c r="I861" t="str">
        <f>_xlfn.XLOOKUP($A861,laziki!B:B,laziki!C:C)</f>
        <v>Opportunity 4</v>
      </c>
      <c r="J861" t="str">
        <f>_xlfn.XLOOKUP(I861,laziki!C:C,laziki!E:E)</f>
        <v>9.63N, 121.52W</v>
      </c>
      <c r="K861">
        <f>_xlfn.XLOOKUP($A861,laziki!B:B,laziki!D:D)</f>
        <v>2065</v>
      </c>
      <c r="L861">
        <f t="shared" si="67"/>
        <v>2067</v>
      </c>
      <c r="M861" s="4">
        <f t="shared" si="68"/>
        <v>2</v>
      </c>
      <c r="N861" s="4" t="str">
        <f t="shared" si="69"/>
        <v>S</v>
      </c>
      <c r="O861" t="str">
        <f t="shared" si="70"/>
        <v>N</v>
      </c>
    </row>
    <row r="862" spans="1:15" x14ac:dyDescent="0.25">
      <c r="A862">
        <v>2</v>
      </c>
      <c r="B862" s="1">
        <v>56455</v>
      </c>
      <c r="C862" t="s">
        <v>223</v>
      </c>
      <c r="D862" t="s">
        <v>4586</v>
      </c>
      <c r="E862">
        <v>702</v>
      </c>
      <c r="F862">
        <v>8791</v>
      </c>
      <c r="G862">
        <f t="shared" si="66"/>
        <v>0</v>
      </c>
      <c r="H862" t="str">
        <f>_xlfn.XLOOKUP(C862,obszary!A:A,obszary!B:B)</f>
        <v>Mare Tyrrhenum</v>
      </c>
      <c r="I862" t="str">
        <f>_xlfn.XLOOKUP($A862,laziki!B:B,laziki!C:C)</f>
        <v>Mariner 6</v>
      </c>
      <c r="J862" t="str">
        <f>_xlfn.XLOOKUP(I862,laziki!C:C,laziki!E:E)</f>
        <v>11.90N, 119.49E</v>
      </c>
      <c r="K862">
        <f>_xlfn.XLOOKUP($A862,laziki!B:B,laziki!D:D)</f>
        <v>2050</v>
      </c>
      <c r="L862">
        <f t="shared" si="67"/>
        <v>2054</v>
      </c>
      <c r="M862" s="4">
        <f t="shared" si="68"/>
        <v>4</v>
      </c>
      <c r="N862" s="4" t="str">
        <f t="shared" si="69"/>
        <v>S</v>
      </c>
      <c r="O862" t="str">
        <f t="shared" si="70"/>
        <v>N</v>
      </c>
    </row>
    <row r="863" spans="1:15" x14ac:dyDescent="0.25">
      <c r="A863">
        <v>65</v>
      </c>
      <c r="B863" s="1">
        <v>61877</v>
      </c>
      <c r="C863" t="s">
        <v>229</v>
      </c>
      <c r="D863" t="s">
        <v>4585</v>
      </c>
      <c r="E863">
        <v>106</v>
      </c>
      <c r="F863">
        <v>756</v>
      </c>
      <c r="G863">
        <f t="shared" si="66"/>
        <v>0</v>
      </c>
      <c r="H863" t="str">
        <f>_xlfn.XLOOKUP(C863,obszary!A:A,obszary!B:B)</f>
        <v>Margaritifer Sinus</v>
      </c>
      <c r="I863" t="str">
        <f>_xlfn.XLOOKUP($A863,laziki!B:B,laziki!C:C)</f>
        <v>Rosetta 8</v>
      </c>
      <c r="J863" t="str">
        <f>_xlfn.XLOOKUP(I863,laziki!C:C,laziki!E:E)</f>
        <v>3.05S, 8.90W</v>
      </c>
      <c r="K863">
        <f>_xlfn.XLOOKUP($A863,laziki!B:B,laziki!D:D)</f>
        <v>2067</v>
      </c>
      <c r="L863">
        <f t="shared" si="67"/>
        <v>2069</v>
      </c>
      <c r="M863" s="4">
        <f t="shared" si="68"/>
        <v>2</v>
      </c>
      <c r="N863" s="4" t="str">
        <f t="shared" si="69"/>
        <v>S</v>
      </c>
      <c r="O863" t="str">
        <f t="shared" si="70"/>
        <v>S</v>
      </c>
    </row>
    <row r="864" spans="1:15" x14ac:dyDescent="0.25">
      <c r="A864">
        <v>38</v>
      </c>
      <c r="B864" s="1">
        <v>61420</v>
      </c>
      <c r="C864" t="s">
        <v>265</v>
      </c>
      <c r="D864" t="s">
        <v>4584</v>
      </c>
      <c r="E864">
        <v>54</v>
      </c>
      <c r="F864">
        <v>1656</v>
      </c>
      <c r="G864">
        <f t="shared" si="66"/>
        <v>1656</v>
      </c>
      <c r="H864" t="str">
        <f>_xlfn.XLOOKUP(C864,obszary!A:A,obszary!B:B)</f>
        <v>Mare Boreum</v>
      </c>
      <c r="I864" t="str">
        <f>_xlfn.XLOOKUP($A864,laziki!B:B,laziki!C:C)</f>
        <v>Pathfinder 7</v>
      </c>
      <c r="J864" t="str">
        <f>_xlfn.XLOOKUP(I864,laziki!C:C,laziki!E:E)</f>
        <v>79.27N, 111.64W</v>
      </c>
      <c r="K864">
        <f>_xlfn.XLOOKUP($A864,laziki!B:B,laziki!D:D)</f>
        <v>2062</v>
      </c>
      <c r="L864">
        <f t="shared" si="67"/>
        <v>2068</v>
      </c>
      <c r="M864" s="4">
        <f t="shared" si="68"/>
        <v>6</v>
      </c>
      <c r="N864" s="4" t="str">
        <f t="shared" si="69"/>
        <v>N</v>
      </c>
      <c r="O864" t="str">
        <f t="shared" si="70"/>
        <v>N</v>
      </c>
    </row>
    <row r="865" spans="1:15" x14ac:dyDescent="0.25">
      <c r="A865">
        <v>52</v>
      </c>
      <c r="B865" s="1">
        <v>62029</v>
      </c>
      <c r="C865" t="s">
        <v>235</v>
      </c>
      <c r="D865" t="s">
        <v>4583</v>
      </c>
      <c r="E865">
        <v>524</v>
      </c>
      <c r="F865">
        <v>3612</v>
      </c>
      <c r="G865">
        <f t="shared" si="66"/>
        <v>0</v>
      </c>
      <c r="H865" t="str">
        <f>_xlfn.XLOOKUP(C865,obszary!A:A,obszary!B:B)</f>
        <v>Memnonia</v>
      </c>
      <c r="I865" t="str">
        <f>_xlfn.XLOOKUP($A865,laziki!B:B,laziki!C:C)</f>
        <v>Opportunity 4</v>
      </c>
      <c r="J865" t="str">
        <f>_xlfn.XLOOKUP(I865,laziki!C:C,laziki!E:E)</f>
        <v>9.63N, 121.52W</v>
      </c>
      <c r="K865">
        <f>_xlfn.XLOOKUP($A865,laziki!B:B,laziki!D:D)</f>
        <v>2065</v>
      </c>
      <c r="L865">
        <f t="shared" si="67"/>
        <v>2069</v>
      </c>
      <c r="M865" s="4">
        <f t="shared" si="68"/>
        <v>4</v>
      </c>
      <c r="N865" s="4" t="str">
        <f t="shared" si="69"/>
        <v>S</v>
      </c>
      <c r="O865" t="str">
        <f t="shared" si="70"/>
        <v>N</v>
      </c>
    </row>
    <row r="866" spans="1:15" x14ac:dyDescent="0.25">
      <c r="A866">
        <v>56</v>
      </c>
      <c r="B866" s="1">
        <v>62874</v>
      </c>
      <c r="C866" t="s">
        <v>217</v>
      </c>
      <c r="D866" t="s">
        <v>4582</v>
      </c>
      <c r="E866">
        <v>100</v>
      </c>
      <c r="F866">
        <v>1267</v>
      </c>
      <c r="G866">
        <f t="shared" si="66"/>
        <v>1267</v>
      </c>
      <c r="H866" t="str">
        <f>_xlfn.XLOOKUP(C866,obszary!A:A,obszary!B:B)</f>
        <v>Thaumasia</v>
      </c>
      <c r="I866" t="str">
        <f>_xlfn.XLOOKUP($A866,laziki!B:B,laziki!C:C)</f>
        <v>Opportunity 10</v>
      </c>
      <c r="J866" t="str">
        <f>_xlfn.XLOOKUP(I866,laziki!C:C,laziki!E:E)</f>
        <v>35.35S, 72.67W</v>
      </c>
      <c r="K866">
        <f>_xlfn.XLOOKUP($A866,laziki!B:B,laziki!D:D)</f>
        <v>2067</v>
      </c>
      <c r="L866">
        <f t="shared" si="67"/>
        <v>2072</v>
      </c>
      <c r="M866" s="4">
        <f t="shared" si="68"/>
        <v>5</v>
      </c>
      <c r="N866" s="4" t="str">
        <f t="shared" si="69"/>
        <v>S</v>
      </c>
      <c r="O866" t="str">
        <f t="shared" si="70"/>
        <v>S</v>
      </c>
    </row>
    <row r="867" spans="1:15" x14ac:dyDescent="0.25">
      <c r="A867">
        <v>31</v>
      </c>
      <c r="B867" s="1">
        <v>59536</v>
      </c>
      <c r="C867" t="s">
        <v>261</v>
      </c>
      <c r="D867" t="s">
        <v>4581</v>
      </c>
      <c r="E867">
        <v>196</v>
      </c>
      <c r="F867">
        <v>24621</v>
      </c>
      <c r="G867">
        <f t="shared" si="66"/>
        <v>0</v>
      </c>
      <c r="H867" t="str">
        <f>_xlfn.XLOOKUP(C867,obszary!A:A,obszary!B:B)</f>
        <v>Arcadia</v>
      </c>
      <c r="I867" t="str">
        <f>_xlfn.XLOOKUP($A867,laziki!B:B,laziki!C:C)</f>
        <v>Deimos 10</v>
      </c>
      <c r="J867" t="str">
        <f>_xlfn.XLOOKUP(I867,laziki!C:C,laziki!E:E)</f>
        <v>66.67N, 93.37W</v>
      </c>
      <c r="K867">
        <f>_xlfn.XLOOKUP($A867,laziki!B:B,laziki!D:D)</f>
        <v>2059</v>
      </c>
      <c r="L867">
        <f t="shared" si="67"/>
        <v>2062</v>
      </c>
      <c r="M867" s="4">
        <f t="shared" si="68"/>
        <v>3</v>
      </c>
      <c r="N867" s="4" t="str">
        <f t="shared" si="69"/>
        <v>N</v>
      </c>
      <c r="O867" t="str">
        <f t="shared" si="70"/>
        <v>N</v>
      </c>
    </row>
    <row r="868" spans="1:15" x14ac:dyDescent="0.25">
      <c r="A868">
        <v>99</v>
      </c>
      <c r="B868" s="1">
        <v>63675</v>
      </c>
      <c r="C868" t="s">
        <v>257</v>
      </c>
      <c r="D868" t="s">
        <v>4580</v>
      </c>
      <c r="E868">
        <v>702</v>
      </c>
      <c r="F868">
        <v>8000</v>
      </c>
      <c r="G868">
        <f t="shared" si="66"/>
        <v>0</v>
      </c>
      <c r="H868" t="str">
        <f>_xlfn.XLOOKUP(C868,obszary!A:A,obszary!B:B)</f>
        <v>Ismenius Lacus</v>
      </c>
      <c r="I868" t="str">
        <f>_xlfn.XLOOKUP($A868,laziki!B:B,laziki!C:C)</f>
        <v>Perseverance 6</v>
      </c>
      <c r="J868" t="str">
        <f>_xlfn.XLOOKUP(I868,laziki!C:C,laziki!E:E)</f>
        <v>34.38N, 12.41E</v>
      </c>
      <c r="K868">
        <f>_xlfn.XLOOKUP($A868,laziki!B:B,laziki!D:D)</f>
        <v>2070</v>
      </c>
      <c r="L868">
        <f t="shared" si="67"/>
        <v>2074</v>
      </c>
      <c r="M868" s="4">
        <f t="shared" si="68"/>
        <v>4</v>
      </c>
      <c r="N868" s="4" t="str">
        <f t="shared" si="69"/>
        <v>N</v>
      </c>
      <c r="O868" t="str">
        <f t="shared" si="70"/>
        <v>N</v>
      </c>
    </row>
    <row r="869" spans="1:15" x14ac:dyDescent="0.25">
      <c r="A869">
        <v>61</v>
      </c>
      <c r="B869" s="1">
        <v>62337</v>
      </c>
      <c r="C869" t="s">
        <v>207</v>
      </c>
      <c r="D869" t="s">
        <v>4579</v>
      </c>
      <c r="E869">
        <v>365</v>
      </c>
      <c r="F869">
        <v>4563</v>
      </c>
      <c r="G869">
        <f t="shared" si="66"/>
        <v>0</v>
      </c>
      <c r="H869" t="str">
        <f>_xlfn.XLOOKUP(C869,obszary!A:A,obszary!B:B)</f>
        <v>Mare Australe</v>
      </c>
      <c r="I869" t="str">
        <f>_xlfn.XLOOKUP($A869,laziki!B:B,laziki!C:C)</f>
        <v>Opportunity 19</v>
      </c>
      <c r="J869" t="str">
        <f>_xlfn.XLOOKUP(I869,laziki!C:C,laziki!E:E)</f>
        <v>68.17S, 21.83W</v>
      </c>
      <c r="K869">
        <f>_xlfn.XLOOKUP($A869,laziki!B:B,laziki!D:D)</f>
        <v>2069</v>
      </c>
      <c r="L869">
        <f t="shared" si="67"/>
        <v>2070</v>
      </c>
      <c r="M869" s="4">
        <f t="shared" si="68"/>
        <v>1</v>
      </c>
      <c r="N869" s="4" t="str">
        <f t="shared" si="69"/>
        <v>S</v>
      </c>
      <c r="O869" t="str">
        <f t="shared" si="70"/>
        <v>S</v>
      </c>
    </row>
    <row r="870" spans="1:15" x14ac:dyDescent="0.25">
      <c r="A870">
        <v>44</v>
      </c>
      <c r="B870" s="1">
        <v>61306</v>
      </c>
      <c r="C870" t="s">
        <v>253</v>
      </c>
      <c r="D870" t="s">
        <v>4578</v>
      </c>
      <c r="E870">
        <v>19</v>
      </c>
      <c r="F870">
        <v>6832</v>
      </c>
      <c r="G870">
        <f t="shared" si="66"/>
        <v>6832</v>
      </c>
      <c r="H870" t="str">
        <f>_xlfn.XLOOKUP(C870,obszary!A:A,obszary!B:B)</f>
        <v>Cebrenia</v>
      </c>
      <c r="I870" t="str">
        <f>_xlfn.XLOOKUP($A870,laziki!B:B,laziki!C:C)</f>
        <v>Spirit 11</v>
      </c>
      <c r="J870" t="str">
        <f>_xlfn.XLOOKUP(I870,laziki!C:C,laziki!E:E)</f>
        <v>64.61N, 131.25E</v>
      </c>
      <c r="K870">
        <f>_xlfn.XLOOKUP($A870,laziki!B:B,laziki!D:D)</f>
        <v>2064</v>
      </c>
      <c r="L870">
        <f t="shared" si="67"/>
        <v>2067</v>
      </c>
      <c r="M870" s="4">
        <f t="shared" si="68"/>
        <v>3</v>
      </c>
      <c r="N870" s="4" t="str">
        <f t="shared" si="69"/>
        <v>N</v>
      </c>
      <c r="O870" t="str">
        <f t="shared" si="70"/>
        <v>N</v>
      </c>
    </row>
    <row r="871" spans="1:15" x14ac:dyDescent="0.25">
      <c r="A871">
        <v>57</v>
      </c>
      <c r="B871" s="1">
        <v>61710</v>
      </c>
      <c r="C871" t="s">
        <v>217</v>
      </c>
      <c r="D871" t="s">
        <v>4577</v>
      </c>
      <c r="E871">
        <v>39</v>
      </c>
      <c r="F871">
        <v>5622</v>
      </c>
      <c r="G871">
        <f t="shared" si="66"/>
        <v>5622</v>
      </c>
      <c r="H871" t="str">
        <f>_xlfn.XLOOKUP(C871,obszary!A:A,obszary!B:B)</f>
        <v>Thaumasia</v>
      </c>
      <c r="I871" t="str">
        <f>_xlfn.XLOOKUP($A871,laziki!B:B,laziki!C:C)</f>
        <v>Opportunity 13</v>
      </c>
      <c r="J871" t="str">
        <f>_xlfn.XLOOKUP(I871,laziki!C:C,laziki!E:E)</f>
        <v>44.72S, 102.07W</v>
      </c>
      <c r="K871">
        <f>_xlfn.XLOOKUP($A871,laziki!B:B,laziki!D:D)</f>
        <v>2067</v>
      </c>
      <c r="L871">
        <f t="shared" si="67"/>
        <v>2068</v>
      </c>
      <c r="M871" s="4">
        <f t="shared" si="68"/>
        <v>1</v>
      </c>
      <c r="N871" s="4" t="str">
        <f t="shared" si="69"/>
        <v>S</v>
      </c>
      <c r="O871" t="str">
        <f t="shared" si="70"/>
        <v>S</v>
      </c>
    </row>
    <row r="872" spans="1:15" x14ac:dyDescent="0.25">
      <c r="A872">
        <v>31</v>
      </c>
      <c r="B872" s="1">
        <v>59193</v>
      </c>
      <c r="C872" t="s">
        <v>261</v>
      </c>
      <c r="D872" t="s">
        <v>4576</v>
      </c>
      <c r="E872">
        <v>43</v>
      </c>
      <c r="F872">
        <v>5812</v>
      </c>
      <c r="G872">
        <f t="shared" si="66"/>
        <v>5812</v>
      </c>
      <c r="H872" t="str">
        <f>_xlfn.XLOOKUP(C872,obszary!A:A,obszary!B:B)</f>
        <v>Arcadia</v>
      </c>
      <c r="I872" t="str">
        <f>_xlfn.XLOOKUP($A872,laziki!B:B,laziki!C:C)</f>
        <v>Deimos 10</v>
      </c>
      <c r="J872" t="str">
        <f>_xlfn.XLOOKUP(I872,laziki!C:C,laziki!E:E)</f>
        <v>66.67N, 93.37W</v>
      </c>
      <c r="K872">
        <f>_xlfn.XLOOKUP($A872,laziki!B:B,laziki!D:D)</f>
        <v>2059</v>
      </c>
      <c r="L872">
        <f t="shared" si="67"/>
        <v>2062</v>
      </c>
      <c r="M872" s="4">
        <f t="shared" si="68"/>
        <v>3</v>
      </c>
      <c r="N872" s="4" t="str">
        <f t="shared" si="69"/>
        <v>N</v>
      </c>
      <c r="O872" t="str">
        <f t="shared" si="70"/>
        <v>N</v>
      </c>
    </row>
    <row r="873" spans="1:15" x14ac:dyDescent="0.25">
      <c r="A873">
        <v>56</v>
      </c>
      <c r="B873" s="1">
        <v>62740</v>
      </c>
      <c r="C873" t="s">
        <v>231</v>
      </c>
      <c r="D873" t="s">
        <v>4575</v>
      </c>
      <c r="E873">
        <v>631</v>
      </c>
      <c r="F873">
        <v>4731</v>
      </c>
      <c r="G873">
        <f t="shared" si="66"/>
        <v>0</v>
      </c>
      <c r="H873" t="str">
        <f>_xlfn.XLOOKUP(C873,obszary!A:A,obszary!B:B)</f>
        <v>Coprates</v>
      </c>
      <c r="I873" t="str">
        <f>_xlfn.XLOOKUP($A873,laziki!B:B,laziki!C:C)</f>
        <v>Opportunity 10</v>
      </c>
      <c r="J873" t="str">
        <f>_xlfn.XLOOKUP(I873,laziki!C:C,laziki!E:E)</f>
        <v>35.35S, 72.67W</v>
      </c>
      <c r="K873">
        <f>_xlfn.XLOOKUP($A873,laziki!B:B,laziki!D:D)</f>
        <v>2067</v>
      </c>
      <c r="L873">
        <f t="shared" si="67"/>
        <v>2071</v>
      </c>
      <c r="M873" s="4">
        <f t="shared" si="68"/>
        <v>4</v>
      </c>
      <c r="N873" s="4" t="str">
        <f t="shared" si="69"/>
        <v>S</v>
      </c>
      <c r="O873" t="str">
        <f t="shared" si="70"/>
        <v>S</v>
      </c>
    </row>
    <row r="874" spans="1:15" x14ac:dyDescent="0.25">
      <c r="A874">
        <v>86</v>
      </c>
      <c r="B874" s="1">
        <v>63507</v>
      </c>
      <c r="C874" t="s">
        <v>253</v>
      </c>
      <c r="D874" t="s">
        <v>4574</v>
      </c>
      <c r="E874">
        <v>11</v>
      </c>
      <c r="F874">
        <v>3612</v>
      </c>
      <c r="G874">
        <f t="shared" si="66"/>
        <v>3612</v>
      </c>
      <c r="H874" t="str">
        <f>_xlfn.XLOOKUP(C874,obszary!A:A,obszary!B:B)</f>
        <v>Cebrenia</v>
      </c>
      <c r="I874" t="str">
        <f>_xlfn.XLOOKUP($A874,laziki!B:B,laziki!C:C)</f>
        <v>Phoenix 16</v>
      </c>
      <c r="J874" t="str">
        <f>_xlfn.XLOOKUP(I874,laziki!C:C,laziki!E:E)</f>
        <v>75.84N, 122.24E</v>
      </c>
      <c r="K874">
        <f>_xlfn.XLOOKUP($A874,laziki!B:B,laziki!D:D)</f>
        <v>2071</v>
      </c>
      <c r="L874">
        <f t="shared" si="67"/>
        <v>2073</v>
      </c>
      <c r="M874" s="4">
        <f t="shared" si="68"/>
        <v>2</v>
      </c>
      <c r="N874" s="4" t="str">
        <f t="shared" si="69"/>
        <v>N</v>
      </c>
      <c r="O874" t="str">
        <f t="shared" si="70"/>
        <v>N</v>
      </c>
    </row>
    <row r="875" spans="1:15" x14ac:dyDescent="0.25">
      <c r="A875">
        <v>7</v>
      </c>
      <c r="B875" s="1">
        <v>57013</v>
      </c>
      <c r="C875" t="s">
        <v>259</v>
      </c>
      <c r="D875" t="s">
        <v>4573</v>
      </c>
      <c r="E875">
        <v>93</v>
      </c>
      <c r="F875">
        <v>11771</v>
      </c>
      <c r="G875">
        <f t="shared" si="66"/>
        <v>11771</v>
      </c>
      <c r="H875" t="str">
        <f>_xlfn.XLOOKUP(C875,obszary!A:A,obszary!B:B)</f>
        <v>Mare Acidalium</v>
      </c>
      <c r="I875" t="str">
        <f>_xlfn.XLOOKUP($A875,laziki!B:B,laziki!C:C)</f>
        <v>Mariner 12</v>
      </c>
      <c r="J875" t="str">
        <f>_xlfn.XLOOKUP(I875,laziki!C:C,laziki!E:E)</f>
        <v>53.29N, 45.78W</v>
      </c>
      <c r="K875">
        <f>_xlfn.XLOOKUP($A875,laziki!B:B,laziki!D:D)</f>
        <v>2053</v>
      </c>
      <c r="L875">
        <f t="shared" si="67"/>
        <v>2056</v>
      </c>
      <c r="M875" s="4">
        <f t="shared" si="68"/>
        <v>3</v>
      </c>
      <c r="N875" s="4" t="str">
        <f t="shared" si="69"/>
        <v>N</v>
      </c>
      <c r="O875" t="str">
        <f t="shared" si="70"/>
        <v>N</v>
      </c>
    </row>
    <row r="876" spans="1:15" x14ac:dyDescent="0.25">
      <c r="A876">
        <v>86</v>
      </c>
      <c r="B876" s="1">
        <v>64645</v>
      </c>
      <c r="C876" t="s">
        <v>255</v>
      </c>
      <c r="D876" t="s">
        <v>4572</v>
      </c>
      <c r="E876">
        <v>47</v>
      </c>
      <c r="F876">
        <v>45837</v>
      </c>
      <c r="G876">
        <f t="shared" si="66"/>
        <v>45837</v>
      </c>
      <c r="H876" t="str">
        <f>_xlfn.XLOOKUP(C876,obszary!A:A,obszary!B:B)</f>
        <v>Casius</v>
      </c>
      <c r="I876" t="str">
        <f>_xlfn.XLOOKUP($A876,laziki!B:B,laziki!C:C)</f>
        <v>Phoenix 16</v>
      </c>
      <c r="J876" t="str">
        <f>_xlfn.XLOOKUP(I876,laziki!C:C,laziki!E:E)</f>
        <v>75.84N, 122.24E</v>
      </c>
      <c r="K876">
        <f>_xlfn.XLOOKUP($A876,laziki!B:B,laziki!D:D)</f>
        <v>2071</v>
      </c>
      <c r="L876">
        <f t="shared" si="67"/>
        <v>2076</v>
      </c>
      <c r="M876" s="4">
        <f t="shared" si="68"/>
        <v>5</v>
      </c>
      <c r="N876" s="4" t="str">
        <f t="shared" si="69"/>
        <v>N</v>
      </c>
      <c r="O876" t="str">
        <f t="shared" si="70"/>
        <v>N</v>
      </c>
    </row>
    <row r="877" spans="1:15" x14ac:dyDescent="0.25">
      <c r="A877">
        <v>53</v>
      </c>
      <c r="B877" s="1">
        <v>60862</v>
      </c>
      <c r="C877" t="s">
        <v>207</v>
      </c>
      <c r="D877" t="s">
        <v>4571</v>
      </c>
      <c r="E877">
        <v>70</v>
      </c>
      <c r="F877">
        <v>15109</v>
      </c>
      <c r="G877">
        <f t="shared" si="66"/>
        <v>15109</v>
      </c>
      <c r="H877" t="str">
        <f>_xlfn.XLOOKUP(C877,obszary!A:A,obszary!B:B)</f>
        <v>Mare Australe</v>
      </c>
      <c r="I877" t="str">
        <f>_xlfn.XLOOKUP($A877,laziki!B:B,laziki!C:C)</f>
        <v>Opportunity 5</v>
      </c>
      <c r="J877" t="str">
        <f>_xlfn.XLOOKUP(I877,laziki!C:C,laziki!E:E)</f>
        <v>70.62S, 159.12W</v>
      </c>
      <c r="K877">
        <f>_xlfn.XLOOKUP($A877,laziki!B:B,laziki!D:D)</f>
        <v>2065</v>
      </c>
      <c r="L877">
        <f t="shared" si="67"/>
        <v>2066</v>
      </c>
      <c r="M877" s="4">
        <f t="shared" si="68"/>
        <v>1</v>
      </c>
      <c r="N877" s="4" t="str">
        <f t="shared" si="69"/>
        <v>S</v>
      </c>
      <c r="O877" t="str">
        <f t="shared" si="70"/>
        <v>S</v>
      </c>
    </row>
    <row r="878" spans="1:15" x14ac:dyDescent="0.25">
      <c r="A878">
        <v>35</v>
      </c>
      <c r="B878" s="1">
        <v>59773</v>
      </c>
      <c r="C878" t="s">
        <v>233</v>
      </c>
      <c r="D878" t="s">
        <v>4570</v>
      </c>
      <c r="E878">
        <v>204</v>
      </c>
      <c r="F878">
        <v>5436</v>
      </c>
      <c r="G878">
        <f t="shared" si="66"/>
        <v>0</v>
      </c>
      <c r="H878" t="str">
        <f>_xlfn.XLOOKUP(C878,obszary!A:A,obszary!B:B)</f>
        <v>Phoenicis Lacus</v>
      </c>
      <c r="I878" t="str">
        <f>_xlfn.XLOOKUP($A878,laziki!B:B,laziki!C:C)</f>
        <v>Pathfinder 2</v>
      </c>
      <c r="J878" t="str">
        <f>_xlfn.XLOOKUP(I878,laziki!C:C,laziki!E:E)</f>
        <v>16.90S, 101.43W</v>
      </c>
      <c r="K878">
        <f>_xlfn.XLOOKUP($A878,laziki!B:B,laziki!D:D)</f>
        <v>2060</v>
      </c>
      <c r="L878">
        <f t="shared" si="67"/>
        <v>2063</v>
      </c>
      <c r="M878" s="4">
        <f t="shared" si="68"/>
        <v>3</v>
      </c>
      <c r="N878" s="4" t="str">
        <f t="shared" si="69"/>
        <v>S</v>
      </c>
      <c r="O878" t="str">
        <f t="shared" si="70"/>
        <v>S</v>
      </c>
    </row>
    <row r="879" spans="1:15" x14ac:dyDescent="0.25">
      <c r="A879">
        <v>47</v>
      </c>
      <c r="B879" s="1">
        <v>63831</v>
      </c>
      <c r="C879" t="s">
        <v>245</v>
      </c>
      <c r="D879" t="s">
        <v>4569</v>
      </c>
      <c r="E879">
        <v>1057</v>
      </c>
      <c r="F879">
        <v>7512</v>
      </c>
      <c r="G879">
        <f t="shared" si="66"/>
        <v>0</v>
      </c>
      <c r="H879" t="str">
        <f>_xlfn.XLOOKUP(C879,obszary!A:A,obszary!B:B)</f>
        <v>Oxia Palus</v>
      </c>
      <c r="I879" t="str">
        <f>_xlfn.XLOOKUP($A879,laziki!B:B,laziki!C:C)</f>
        <v>Spirit 14</v>
      </c>
      <c r="J879" t="str">
        <f>_xlfn.XLOOKUP(I879,laziki!C:C,laziki!E:E)</f>
        <v>27.30N, 17.48W</v>
      </c>
      <c r="K879">
        <f>_xlfn.XLOOKUP($A879,laziki!B:B,laziki!D:D)</f>
        <v>2065</v>
      </c>
      <c r="L879">
        <f t="shared" si="67"/>
        <v>2074</v>
      </c>
      <c r="M879" s="4">
        <f t="shared" si="68"/>
        <v>9</v>
      </c>
      <c r="N879" s="4" t="str">
        <f t="shared" si="69"/>
        <v>N</v>
      </c>
      <c r="O879" t="str">
        <f t="shared" si="70"/>
        <v>N</v>
      </c>
    </row>
    <row r="880" spans="1:15" x14ac:dyDescent="0.25">
      <c r="A880">
        <v>77</v>
      </c>
      <c r="B880" s="1">
        <v>64820</v>
      </c>
      <c r="C880" t="s">
        <v>211</v>
      </c>
      <c r="D880" t="s">
        <v>4568</v>
      </c>
      <c r="E880">
        <v>32</v>
      </c>
      <c r="F880">
        <v>17718</v>
      </c>
      <c r="G880">
        <f t="shared" si="66"/>
        <v>17718</v>
      </c>
      <c r="H880" t="str">
        <f>_xlfn.XLOOKUP(C880,obszary!A:A,obszary!B:B)</f>
        <v>Hellas</v>
      </c>
      <c r="I880" t="str">
        <f>_xlfn.XLOOKUP($A880,laziki!B:B,laziki!C:C)</f>
        <v>Rosetta 27</v>
      </c>
      <c r="J880" t="str">
        <f>_xlfn.XLOOKUP(I880,laziki!C:C,laziki!E:E)</f>
        <v>28.90S, 98.55E</v>
      </c>
      <c r="K880">
        <f>_xlfn.XLOOKUP($A880,laziki!B:B,laziki!D:D)</f>
        <v>2073</v>
      </c>
      <c r="L880">
        <f t="shared" si="67"/>
        <v>2077</v>
      </c>
      <c r="M880" s="4">
        <f t="shared" si="68"/>
        <v>4</v>
      </c>
      <c r="N880" s="4" t="str">
        <f t="shared" si="69"/>
        <v>S</v>
      </c>
      <c r="O880" t="str">
        <f t="shared" si="70"/>
        <v>S</v>
      </c>
    </row>
    <row r="881" spans="1:15" x14ac:dyDescent="0.25">
      <c r="A881">
        <v>31</v>
      </c>
      <c r="B881" s="1">
        <v>58922</v>
      </c>
      <c r="C881" t="s">
        <v>261</v>
      </c>
      <c r="D881" t="s">
        <v>4567</v>
      </c>
      <c r="E881">
        <v>181</v>
      </c>
      <c r="F881">
        <v>29243</v>
      </c>
      <c r="G881">
        <f t="shared" si="66"/>
        <v>0</v>
      </c>
      <c r="H881" t="str">
        <f>_xlfn.XLOOKUP(C881,obszary!A:A,obszary!B:B)</f>
        <v>Arcadia</v>
      </c>
      <c r="I881" t="str">
        <f>_xlfn.XLOOKUP($A881,laziki!B:B,laziki!C:C)</f>
        <v>Deimos 10</v>
      </c>
      <c r="J881" t="str">
        <f>_xlfn.XLOOKUP(I881,laziki!C:C,laziki!E:E)</f>
        <v>66.67N, 93.37W</v>
      </c>
      <c r="K881">
        <f>_xlfn.XLOOKUP($A881,laziki!B:B,laziki!D:D)</f>
        <v>2059</v>
      </c>
      <c r="L881">
        <f t="shared" si="67"/>
        <v>2061</v>
      </c>
      <c r="M881" s="4">
        <f t="shared" si="68"/>
        <v>2</v>
      </c>
      <c r="N881" s="4" t="str">
        <f t="shared" si="69"/>
        <v>N</v>
      </c>
      <c r="O881" t="str">
        <f t="shared" si="70"/>
        <v>N</v>
      </c>
    </row>
    <row r="882" spans="1:15" x14ac:dyDescent="0.25">
      <c r="A882">
        <v>8</v>
      </c>
      <c r="B882" s="1">
        <v>56722</v>
      </c>
      <c r="C882" t="s">
        <v>213</v>
      </c>
      <c r="D882" t="s">
        <v>4566</v>
      </c>
      <c r="E882">
        <v>20</v>
      </c>
      <c r="F882">
        <v>63326</v>
      </c>
      <c r="G882">
        <f t="shared" si="66"/>
        <v>63326</v>
      </c>
      <c r="H882" t="str">
        <f>_xlfn.XLOOKUP(C882,obszary!A:A,obszary!B:B)</f>
        <v>Noachis</v>
      </c>
      <c r="I882" t="str">
        <f>_xlfn.XLOOKUP($A882,laziki!B:B,laziki!C:C)</f>
        <v>Mariner 13</v>
      </c>
      <c r="J882" t="str">
        <f>_xlfn.XLOOKUP(I882,laziki!C:C,laziki!E:E)</f>
        <v>57.37S, 25.45E</v>
      </c>
      <c r="K882">
        <f>_xlfn.XLOOKUP($A882,laziki!B:B,laziki!D:D)</f>
        <v>2053</v>
      </c>
      <c r="L882">
        <f t="shared" si="67"/>
        <v>2055</v>
      </c>
      <c r="M882" s="4">
        <f t="shared" si="68"/>
        <v>2</v>
      </c>
      <c r="N882" s="4" t="str">
        <f t="shared" si="69"/>
        <v>S</v>
      </c>
      <c r="O882" t="str">
        <f t="shared" si="70"/>
        <v>S</v>
      </c>
    </row>
    <row r="883" spans="1:15" x14ac:dyDescent="0.25">
      <c r="A883">
        <v>2</v>
      </c>
      <c r="B883" s="1">
        <v>55335</v>
      </c>
      <c r="C883" t="s">
        <v>239</v>
      </c>
      <c r="D883" t="s">
        <v>4565</v>
      </c>
      <c r="E883">
        <v>204</v>
      </c>
      <c r="F883">
        <v>8255</v>
      </c>
      <c r="G883">
        <f t="shared" si="66"/>
        <v>0</v>
      </c>
      <c r="H883" t="str">
        <f>_xlfn.XLOOKUP(C883,obszary!A:A,obszary!B:B)</f>
        <v>Amenthes</v>
      </c>
      <c r="I883" t="str">
        <f>_xlfn.XLOOKUP($A883,laziki!B:B,laziki!C:C)</f>
        <v>Mariner 6</v>
      </c>
      <c r="J883" t="str">
        <f>_xlfn.XLOOKUP(I883,laziki!C:C,laziki!E:E)</f>
        <v>11.90N, 119.49E</v>
      </c>
      <c r="K883">
        <f>_xlfn.XLOOKUP($A883,laziki!B:B,laziki!D:D)</f>
        <v>2050</v>
      </c>
      <c r="L883">
        <f t="shared" si="67"/>
        <v>2051</v>
      </c>
      <c r="M883" s="4">
        <f t="shared" si="68"/>
        <v>1</v>
      </c>
      <c r="N883" s="4" t="str">
        <f t="shared" si="69"/>
        <v>N</v>
      </c>
      <c r="O883" t="str">
        <f t="shared" si="70"/>
        <v>N</v>
      </c>
    </row>
    <row r="884" spans="1:15" x14ac:dyDescent="0.25">
      <c r="A884">
        <v>34</v>
      </c>
      <c r="B884" s="1">
        <v>60140</v>
      </c>
      <c r="C884" t="s">
        <v>255</v>
      </c>
      <c r="D884" t="s">
        <v>4564</v>
      </c>
      <c r="E884">
        <v>175</v>
      </c>
      <c r="F884">
        <v>7752</v>
      </c>
      <c r="G884">
        <f t="shared" si="66"/>
        <v>0</v>
      </c>
      <c r="H884" t="str">
        <f>_xlfn.XLOOKUP(C884,obszary!A:A,obszary!B:B)</f>
        <v>Casius</v>
      </c>
      <c r="I884" t="str">
        <f>_xlfn.XLOOKUP($A884,laziki!B:B,laziki!C:C)</f>
        <v>Deimos 14</v>
      </c>
      <c r="J884" t="str">
        <f>_xlfn.XLOOKUP(I884,laziki!C:C,laziki!E:E)</f>
        <v>24.45N, 112.91E</v>
      </c>
      <c r="K884">
        <f>_xlfn.XLOOKUP($A884,laziki!B:B,laziki!D:D)</f>
        <v>2060</v>
      </c>
      <c r="L884">
        <f t="shared" si="67"/>
        <v>2064</v>
      </c>
      <c r="M884" s="4">
        <f t="shared" si="68"/>
        <v>4</v>
      </c>
      <c r="N884" s="4" t="str">
        <f t="shared" si="69"/>
        <v>N</v>
      </c>
      <c r="O884" t="str">
        <f t="shared" si="70"/>
        <v>N</v>
      </c>
    </row>
    <row r="885" spans="1:15" x14ac:dyDescent="0.25">
      <c r="A885">
        <v>76</v>
      </c>
      <c r="B885" s="1">
        <v>63590</v>
      </c>
      <c r="C885" t="s">
        <v>253</v>
      </c>
      <c r="D885" t="s">
        <v>4563</v>
      </c>
      <c r="E885">
        <v>133</v>
      </c>
      <c r="F885">
        <v>6409</v>
      </c>
      <c r="G885">
        <f t="shared" si="66"/>
        <v>0</v>
      </c>
      <c r="H885" t="str">
        <f>_xlfn.XLOOKUP(C885,obszary!A:A,obszary!B:B)</f>
        <v>Cebrenia</v>
      </c>
      <c r="I885" t="str">
        <f>_xlfn.XLOOKUP($A885,laziki!B:B,laziki!C:C)</f>
        <v>Rosetta 25</v>
      </c>
      <c r="J885" t="str">
        <f>_xlfn.XLOOKUP(I885,laziki!C:C,laziki!E:E)</f>
        <v>47.84N, 169.44E</v>
      </c>
      <c r="K885">
        <f>_xlfn.XLOOKUP($A885,laziki!B:B,laziki!D:D)</f>
        <v>2072</v>
      </c>
      <c r="L885">
        <f t="shared" si="67"/>
        <v>2074</v>
      </c>
      <c r="M885" s="4">
        <f t="shared" si="68"/>
        <v>2</v>
      </c>
      <c r="N885" s="4" t="str">
        <f t="shared" si="69"/>
        <v>N</v>
      </c>
      <c r="O885" t="str">
        <f t="shared" si="70"/>
        <v>N</v>
      </c>
    </row>
    <row r="886" spans="1:15" x14ac:dyDescent="0.25">
      <c r="A886">
        <v>99</v>
      </c>
      <c r="B886" s="1">
        <v>64079</v>
      </c>
      <c r="C886" t="s">
        <v>257</v>
      </c>
      <c r="D886" t="s">
        <v>4562</v>
      </c>
      <c r="E886">
        <v>50</v>
      </c>
      <c r="F886">
        <v>27536</v>
      </c>
      <c r="G886">
        <f t="shared" si="66"/>
        <v>27536</v>
      </c>
      <c r="H886" t="str">
        <f>_xlfn.XLOOKUP(C886,obszary!A:A,obszary!B:B)</f>
        <v>Ismenius Lacus</v>
      </c>
      <c r="I886" t="str">
        <f>_xlfn.XLOOKUP($A886,laziki!B:B,laziki!C:C)</f>
        <v>Perseverance 6</v>
      </c>
      <c r="J886" t="str">
        <f>_xlfn.XLOOKUP(I886,laziki!C:C,laziki!E:E)</f>
        <v>34.38N, 12.41E</v>
      </c>
      <c r="K886">
        <f>_xlfn.XLOOKUP($A886,laziki!B:B,laziki!D:D)</f>
        <v>2070</v>
      </c>
      <c r="L886">
        <f t="shared" si="67"/>
        <v>2075</v>
      </c>
      <c r="M886" s="4">
        <f t="shared" si="68"/>
        <v>5</v>
      </c>
      <c r="N886" s="4" t="str">
        <f t="shared" si="69"/>
        <v>N</v>
      </c>
      <c r="O886" t="str">
        <f t="shared" si="70"/>
        <v>N</v>
      </c>
    </row>
    <row r="887" spans="1:15" x14ac:dyDescent="0.25">
      <c r="A887">
        <v>54</v>
      </c>
      <c r="B887" s="1">
        <v>61487</v>
      </c>
      <c r="C887" t="s">
        <v>239</v>
      </c>
      <c r="D887" t="s">
        <v>4561</v>
      </c>
      <c r="E887">
        <v>93</v>
      </c>
      <c r="F887">
        <v>6205</v>
      </c>
      <c r="G887">
        <f t="shared" si="66"/>
        <v>6205</v>
      </c>
      <c r="H887" t="str">
        <f>_xlfn.XLOOKUP(C887,obszary!A:A,obszary!B:B)</f>
        <v>Amenthes</v>
      </c>
      <c r="I887" t="str">
        <f>_xlfn.XLOOKUP($A887,laziki!B:B,laziki!C:C)</f>
        <v>Opportunity 6</v>
      </c>
      <c r="J887" t="str">
        <f>_xlfn.XLOOKUP(I887,laziki!C:C,laziki!E:E)</f>
        <v>14.31N, 112.28E</v>
      </c>
      <c r="K887">
        <f>_xlfn.XLOOKUP($A887,laziki!B:B,laziki!D:D)</f>
        <v>2065</v>
      </c>
      <c r="L887">
        <f t="shared" si="67"/>
        <v>2068</v>
      </c>
      <c r="M887" s="4">
        <f t="shared" si="68"/>
        <v>3</v>
      </c>
      <c r="N887" s="4" t="str">
        <f t="shared" si="69"/>
        <v>N</v>
      </c>
      <c r="O887" t="str">
        <f t="shared" si="70"/>
        <v>N</v>
      </c>
    </row>
    <row r="888" spans="1:15" x14ac:dyDescent="0.25">
      <c r="A888">
        <v>72</v>
      </c>
      <c r="B888" s="1">
        <v>62880</v>
      </c>
      <c r="C888" t="s">
        <v>233</v>
      </c>
      <c r="D888" t="s">
        <v>4560</v>
      </c>
      <c r="E888">
        <v>27</v>
      </c>
      <c r="F888">
        <v>3022</v>
      </c>
      <c r="G888">
        <f t="shared" si="66"/>
        <v>3022</v>
      </c>
      <c r="H888" t="str">
        <f>_xlfn.XLOOKUP(C888,obszary!A:A,obszary!B:B)</f>
        <v>Phoenicis Lacus</v>
      </c>
      <c r="I888" t="str">
        <f>_xlfn.XLOOKUP($A888,laziki!B:B,laziki!C:C)</f>
        <v>Rosetta 16</v>
      </c>
      <c r="J888" t="str">
        <f>_xlfn.XLOOKUP(I888,laziki!C:C,laziki!E:E)</f>
        <v>29.49S, 118.42W</v>
      </c>
      <c r="K888">
        <f>_xlfn.XLOOKUP($A888,laziki!B:B,laziki!D:D)</f>
        <v>2071</v>
      </c>
      <c r="L888">
        <f t="shared" si="67"/>
        <v>2072</v>
      </c>
      <c r="M888" s="4">
        <f t="shared" si="68"/>
        <v>1</v>
      </c>
      <c r="N888" s="4" t="str">
        <f t="shared" si="69"/>
        <v>S</v>
      </c>
      <c r="O888" t="str">
        <f t="shared" si="70"/>
        <v>S</v>
      </c>
    </row>
    <row r="889" spans="1:15" x14ac:dyDescent="0.25">
      <c r="A889">
        <v>28</v>
      </c>
      <c r="B889" s="1">
        <v>59119</v>
      </c>
      <c r="C889" t="s">
        <v>207</v>
      </c>
      <c r="D889" t="s">
        <v>4559</v>
      </c>
      <c r="E889">
        <v>65</v>
      </c>
      <c r="F889">
        <v>21171</v>
      </c>
      <c r="G889">
        <f t="shared" si="66"/>
        <v>21171</v>
      </c>
      <c r="H889" t="str">
        <f>_xlfn.XLOOKUP(C889,obszary!A:A,obszary!B:B)</f>
        <v>Mare Australe</v>
      </c>
      <c r="I889" t="str">
        <f>_xlfn.XLOOKUP($A889,laziki!B:B,laziki!C:C)</f>
        <v>Deimos 3</v>
      </c>
      <c r="J889" t="str">
        <f>_xlfn.XLOOKUP(I889,laziki!C:C,laziki!E:E)</f>
        <v>63.27S, 66.46W</v>
      </c>
      <c r="K889">
        <f>_xlfn.XLOOKUP($A889,laziki!B:B,laziki!D:D)</f>
        <v>2058</v>
      </c>
      <c r="L889">
        <f t="shared" si="67"/>
        <v>2061</v>
      </c>
      <c r="M889" s="4">
        <f t="shared" si="68"/>
        <v>3</v>
      </c>
      <c r="N889" s="4" t="str">
        <f t="shared" si="69"/>
        <v>S</v>
      </c>
      <c r="O889" t="str">
        <f t="shared" si="70"/>
        <v>S</v>
      </c>
    </row>
    <row r="890" spans="1:15" x14ac:dyDescent="0.25">
      <c r="A890">
        <v>28</v>
      </c>
      <c r="B890" s="1">
        <v>59630</v>
      </c>
      <c r="C890" t="s">
        <v>217</v>
      </c>
      <c r="D890" t="s">
        <v>4558</v>
      </c>
      <c r="E890">
        <v>32</v>
      </c>
      <c r="F890">
        <v>11771</v>
      </c>
      <c r="G890">
        <f t="shared" si="66"/>
        <v>11771</v>
      </c>
      <c r="H890" t="str">
        <f>_xlfn.XLOOKUP(C890,obszary!A:A,obszary!B:B)</f>
        <v>Thaumasia</v>
      </c>
      <c r="I890" t="str">
        <f>_xlfn.XLOOKUP($A890,laziki!B:B,laziki!C:C)</f>
        <v>Deimos 3</v>
      </c>
      <c r="J890" t="str">
        <f>_xlfn.XLOOKUP(I890,laziki!C:C,laziki!E:E)</f>
        <v>63.27S, 66.46W</v>
      </c>
      <c r="K890">
        <f>_xlfn.XLOOKUP($A890,laziki!B:B,laziki!D:D)</f>
        <v>2058</v>
      </c>
      <c r="L890">
        <f t="shared" si="67"/>
        <v>2063</v>
      </c>
      <c r="M890" s="4">
        <f t="shared" si="68"/>
        <v>5</v>
      </c>
      <c r="N890" s="4" t="str">
        <f t="shared" si="69"/>
        <v>S</v>
      </c>
      <c r="O890" t="str">
        <f t="shared" si="70"/>
        <v>S</v>
      </c>
    </row>
    <row r="891" spans="1:15" x14ac:dyDescent="0.25">
      <c r="A891">
        <v>98</v>
      </c>
      <c r="B891" s="1">
        <v>62491</v>
      </c>
      <c r="C891" t="s">
        <v>211</v>
      </c>
      <c r="D891" t="s">
        <v>4557</v>
      </c>
      <c r="E891">
        <v>447</v>
      </c>
      <c r="F891">
        <v>12605</v>
      </c>
      <c r="G891">
        <f t="shared" si="66"/>
        <v>0</v>
      </c>
      <c r="H891" t="str">
        <f>_xlfn.XLOOKUP(C891,obszary!A:A,obszary!B:B)</f>
        <v>Hellas</v>
      </c>
      <c r="I891" t="str">
        <f>_xlfn.XLOOKUP($A891,laziki!B:B,laziki!C:C)</f>
        <v>Perseverance 5</v>
      </c>
      <c r="J891" t="str">
        <f>_xlfn.XLOOKUP(I891,laziki!C:C,laziki!E:E)</f>
        <v>48.97S, 86.32E</v>
      </c>
      <c r="K891">
        <f>_xlfn.XLOOKUP($A891,laziki!B:B,laziki!D:D)</f>
        <v>2070</v>
      </c>
      <c r="L891">
        <f t="shared" si="67"/>
        <v>2071</v>
      </c>
      <c r="M891" s="4">
        <f t="shared" si="68"/>
        <v>1</v>
      </c>
      <c r="N891" s="4" t="str">
        <f t="shared" si="69"/>
        <v>S</v>
      </c>
      <c r="O891" t="str">
        <f t="shared" si="70"/>
        <v>S</v>
      </c>
    </row>
    <row r="892" spans="1:15" x14ac:dyDescent="0.25">
      <c r="A892">
        <v>8</v>
      </c>
      <c r="B892" s="1">
        <v>57156</v>
      </c>
      <c r="C892" t="s">
        <v>213</v>
      </c>
      <c r="D892" t="s">
        <v>4556</v>
      </c>
      <c r="E892">
        <v>212</v>
      </c>
      <c r="F892">
        <v>7052</v>
      </c>
      <c r="G892">
        <f t="shared" si="66"/>
        <v>0</v>
      </c>
      <c r="H892" t="str">
        <f>_xlfn.XLOOKUP(C892,obszary!A:A,obszary!B:B)</f>
        <v>Noachis</v>
      </c>
      <c r="I892" t="str">
        <f>_xlfn.XLOOKUP($A892,laziki!B:B,laziki!C:C)</f>
        <v>Mariner 13</v>
      </c>
      <c r="J892" t="str">
        <f>_xlfn.XLOOKUP(I892,laziki!C:C,laziki!E:E)</f>
        <v>57.37S, 25.45E</v>
      </c>
      <c r="K892">
        <f>_xlfn.XLOOKUP($A892,laziki!B:B,laziki!D:D)</f>
        <v>2053</v>
      </c>
      <c r="L892">
        <f t="shared" si="67"/>
        <v>2056</v>
      </c>
      <c r="M892" s="4">
        <f t="shared" si="68"/>
        <v>3</v>
      </c>
      <c r="N892" s="4" t="str">
        <f t="shared" si="69"/>
        <v>S</v>
      </c>
      <c r="O892" t="str">
        <f t="shared" si="70"/>
        <v>S</v>
      </c>
    </row>
    <row r="893" spans="1:15" x14ac:dyDescent="0.25">
      <c r="A893">
        <v>74</v>
      </c>
      <c r="B893" s="1">
        <v>63322</v>
      </c>
      <c r="C893" t="s">
        <v>243</v>
      </c>
      <c r="D893" t="s">
        <v>4555</v>
      </c>
      <c r="E893">
        <v>117</v>
      </c>
      <c r="F893">
        <v>5255</v>
      </c>
      <c r="G893">
        <f t="shared" si="66"/>
        <v>0</v>
      </c>
      <c r="H893" t="str">
        <f>_xlfn.XLOOKUP(C893,obszary!A:A,obszary!B:B)</f>
        <v>Arabia</v>
      </c>
      <c r="I893" t="str">
        <f>_xlfn.XLOOKUP($A893,laziki!B:B,laziki!C:C)</f>
        <v>Rosetta 21</v>
      </c>
      <c r="J893" t="str">
        <f>_xlfn.XLOOKUP(I893,laziki!C:C,laziki!E:E)</f>
        <v>17.28N, 7.12E</v>
      </c>
      <c r="K893">
        <f>_xlfn.XLOOKUP($A893,laziki!B:B,laziki!D:D)</f>
        <v>2071</v>
      </c>
      <c r="L893">
        <f t="shared" si="67"/>
        <v>2073</v>
      </c>
      <c r="M893" s="4">
        <f t="shared" si="68"/>
        <v>2</v>
      </c>
      <c r="N893" s="4" t="str">
        <f t="shared" si="69"/>
        <v>N</v>
      </c>
      <c r="O893" t="str">
        <f t="shared" si="70"/>
        <v>N</v>
      </c>
    </row>
    <row r="894" spans="1:15" x14ac:dyDescent="0.25">
      <c r="A894">
        <v>96</v>
      </c>
      <c r="B894" s="1">
        <v>61673</v>
      </c>
      <c r="C894" t="s">
        <v>265</v>
      </c>
      <c r="D894" t="s">
        <v>4554</v>
      </c>
      <c r="E894">
        <v>61</v>
      </c>
      <c r="F894">
        <v>17718</v>
      </c>
      <c r="G894">
        <f t="shared" si="66"/>
        <v>17718</v>
      </c>
      <c r="H894" t="str">
        <f>_xlfn.XLOOKUP(C894,obszary!A:A,obszary!B:B)</f>
        <v>Mare Boreum</v>
      </c>
      <c r="I894" t="str">
        <f>_xlfn.XLOOKUP($A894,laziki!B:B,laziki!C:C)</f>
        <v>Dawn 9</v>
      </c>
      <c r="J894" t="str">
        <f>_xlfn.XLOOKUP(I894,laziki!C:C,laziki!E:E)</f>
        <v>77.71N, 179.82E</v>
      </c>
      <c r="K894">
        <f>_xlfn.XLOOKUP($A894,laziki!B:B,laziki!D:D)</f>
        <v>2067</v>
      </c>
      <c r="L894">
        <f t="shared" si="67"/>
        <v>2068</v>
      </c>
      <c r="M894" s="4">
        <f t="shared" si="68"/>
        <v>1</v>
      </c>
      <c r="N894" s="4" t="str">
        <f t="shared" si="69"/>
        <v>N</v>
      </c>
      <c r="O894" t="str">
        <f t="shared" si="70"/>
        <v>N</v>
      </c>
    </row>
    <row r="895" spans="1:15" x14ac:dyDescent="0.25">
      <c r="A895">
        <v>83</v>
      </c>
      <c r="B895" s="1">
        <v>62435</v>
      </c>
      <c r="C895" t="s">
        <v>265</v>
      </c>
      <c r="D895" t="s">
        <v>4553</v>
      </c>
      <c r="E895">
        <v>109</v>
      </c>
      <c r="F895">
        <v>7279</v>
      </c>
      <c r="G895">
        <f t="shared" si="66"/>
        <v>0</v>
      </c>
      <c r="H895" t="str">
        <f>_xlfn.XLOOKUP(C895,obszary!A:A,obszary!B:B)</f>
        <v>Mare Boreum</v>
      </c>
      <c r="I895" t="str">
        <f>_xlfn.XLOOKUP($A895,laziki!B:B,laziki!C:C)</f>
        <v>Phoenix 11</v>
      </c>
      <c r="J895" t="str">
        <f>_xlfn.XLOOKUP(I895,laziki!C:C,laziki!E:E)</f>
        <v>56.07N, 79.63E</v>
      </c>
      <c r="K895">
        <f>_xlfn.XLOOKUP($A895,laziki!B:B,laziki!D:D)</f>
        <v>2069</v>
      </c>
      <c r="L895">
        <f t="shared" si="67"/>
        <v>2070</v>
      </c>
      <c r="M895" s="4">
        <f t="shared" si="68"/>
        <v>1</v>
      </c>
      <c r="N895" s="4" t="str">
        <f t="shared" si="69"/>
        <v>N</v>
      </c>
      <c r="O895" t="str">
        <f t="shared" si="70"/>
        <v>N</v>
      </c>
    </row>
    <row r="896" spans="1:15" x14ac:dyDescent="0.25">
      <c r="A896">
        <v>35</v>
      </c>
      <c r="B896" s="1">
        <v>60111</v>
      </c>
      <c r="C896" t="s">
        <v>233</v>
      </c>
      <c r="D896" t="s">
        <v>4552</v>
      </c>
      <c r="E896">
        <v>188</v>
      </c>
      <c r="F896">
        <v>5255</v>
      </c>
      <c r="G896">
        <f t="shared" si="66"/>
        <v>0</v>
      </c>
      <c r="H896" t="str">
        <f>_xlfn.XLOOKUP(C896,obszary!A:A,obszary!B:B)</f>
        <v>Phoenicis Lacus</v>
      </c>
      <c r="I896" t="str">
        <f>_xlfn.XLOOKUP($A896,laziki!B:B,laziki!C:C)</f>
        <v>Pathfinder 2</v>
      </c>
      <c r="J896" t="str">
        <f>_xlfn.XLOOKUP(I896,laziki!C:C,laziki!E:E)</f>
        <v>16.90S, 101.43W</v>
      </c>
      <c r="K896">
        <f>_xlfn.XLOOKUP($A896,laziki!B:B,laziki!D:D)</f>
        <v>2060</v>
      </c>
      <c r="L896">
        <f t="shared" si="67"/>
        <v>2064</v>
      </c>
      <c r="M896" s="4">
        <f t="shared" si="68"/>
        <v>4</v>
      </c>
      <c r="N896" s="4" t="str">
        <f t="shared" si="69"/>
        <v>S</v>
      </c>
      <c r="O896" t="str">
        <f t="shared" si="70"/>
        <v>S</v>
      </c>
    </row>
    <row r="897" spans="1:15" x14ac:dyDescent="0.25">
      <c r="A897">
        <v>27</v>
      </c>
      <c r="B897" s="1">
        <v>59225</v>
      </c>
      <c r="C897" t="s">
        <v>211</v>
      </c>
      <c r="D897" t="s">
        <v>4551</v>
      </c>
      <c r="E897">
        <v>702</v>
      </c>
      <c r="F897">
        <v>10313</v>
      </c>
      <c r="G897">
        <f t="shared" si="66"/>
        <v>0</v>
      </c>
      <c r="H897" t="str">
        <f>_xlfn.XLOOKUP(C897,obszary!A:A,obszary!B:B)</f>
        <v>Hellas</v>
      </c>
      <c r="I897" t="str">
        <f>_xlfn.XLOOKUP($A897,laziki!B:B,laziki!C:C)</f>
        <v>Phobos 6</v>
      </c>
      <c r="J897" t="str">
        <f>_xlfn.XLOOKUP(I897,laziki!C:C,laziki!E:E)</f>
        <v>74.62S, 100.08E</v>
      </c>
      <c r="K897">
        <f>_xlfn.XLOOKUP($A897,laziki!B:B,laziki!D:D)</f>
        <v>2054</v>
      </c>
      <c r="L897">
        <f t="shared" si="67"/>
        <v>2062</v>
      </c>
      <c r="M897" s="4">
        <f t="shared" si="68"/>
        <v>8</v>
      </c>
      <c r="N897" s="4" t="str">
        <f t="shared" si="69"/>
        <v>S</v>
      </c>
      <c r="O897" t="str">
        <f t="shared" si="70"/>
        <v>S</v>
      </c>
    </row>
    <row r="898" spans="1:15" x14ac:dyDescent="0.25">
      <c r="A898">
        <v>28</v>
      </c>
      <c r="B898" s="1">
        <v>58998</v>
      </c>
      <c r="C898" t="s">
        <v>207</v>
      </c>
      <c r="D898" t="s">
        <v>4550</v>
      </c>
      <c r="E898">
        <v>47</v>
      </c>
      <c r="F898">
        <v>24621</v>
      </c>
      <c r="G898">
        <f t="shared" si="66"/>
        <v>24621</v>
      </c>
      <c r="H898" t="str">
        <f>_xlfn.XLOOKUP(C898,obszary!A:A,obszary!B:B)</f>
        <v>Mare Australe</v>
      </c>
      <c r="I898" t="str">
        <f>_xlfn.XLOOKUP($A898,laziki!B:B,laziki!C:C)</f>
        <v>Deimos 3</v>
      </c>
      <c r="J898" t="str">
        <f>_xlfn.XLOOKUP(I898,laziki!C:C,laziki!E:E)</f>
        <v>63.27S, 66.46W</v>
      </c>
      <c r="K898">
        <f>_xlfn.XLOOKUP($A898,laziki!B:B,laziki!D:D)</f>
        <v>2058</v>
      </c>
      <c r="L898">
        <f t="shared" si="67"/>
        <v>2061</v>
      </c>
      <c r="M898" s="4">
        <f t="shared" si="68"/>
        <v>3</v>
      </c>
      <c r="N898" s="4" t="str">
        <f t="shared" si="69"/>
        <v>S</v>
      </c>
      <c r="O898" t="str">
        <f t="shared" si="70"/>
        <v>S</v>
      </c>
    </row>
    <row r="899" spans="1:15" x14ac:dyDescent="0.25">
      <c r="A899">
        <v>47</v>
      </c>
      <c r="B899" s="1">
        <v>63074</v>
      </c>
      <c r="C899" t="s">
        <v>245</v>
      </c>
      <c r="D899" t="s">
        <v>4549</v>
      </c>
      <c r="E899">
        <v>72</v>
      </c>
      <c r="F899">
        <v>1267</v>
      </c>
      <c r="G899">
        <f t="shared" ref="G899:G962" si="71">IF($E899 &lt;= 100,F899,0)</f>
        <v>1267</v>
      </c>
      <c r="H899" t="str">
        <f>_xlfn.XLOOKUP(C899,obszary!A:A,obszary!B:B)</f>
        <v>Oxia Palus</v>
      </c>
      <c r="I899" t="str">
        <f>_xlfn.XLOOKUP($A899,laziki!B:B,laziki!C:C)</f>
        <v>Spirit 14</v>
      </c>
      <c r="J899" t="str">
        <f>_xlfn.XLOOKUP(I899,laziki!C:C,laziki!E:E)</f>
        <v>27.30N, 17.48W</v>
      </c>
      <c r="K899">
        <f>_xlfn.XLOOKUP($A899,laziki!B:B,laziki!D:D)</f>
        <v>2065</v>
      </c>
      <c r="L899">
        <f t="shared" ref="L899:L962" si="72">YEAR(B899)</f>
        <v>2072</v>
      </c>
      <c r="M899" s="4">
        <f t="shared" ref="M899:M962" si="73">L899-K899</f>
        <v>7</v>
      </c>
      <c r="N899" s="4" t="str">
        <f t="shared" ref="N899:N962" si="74">IF(NOT(ISERROR(SEARCH("S",D899))),"S","N")</f>
        <v>N</v>
      </c>
      <c r="O899" t="str">
        <f t="shared" si="70"/>
        <v>N</v>
      </c>
    </row>
    <row r="900" spans="1:15" x14ac:dyDescent="0.25">
      <c r="A900">
        <v>52</v>
      </c>
      <c r="B900" s="1">
        <v>61399</v>
      </c>
      <c r="C900" t="s">
        <v>249</v>
      </c>
      <c r="D900" t="s">
        <v>4548</v>
      </c>
      <c r="E900">
        <v>45</v>
      </c>
      <c r="F900">
        <v>7052</v>
      </c>
      <c r="G900">
        <f t="shared" si="71"/>
        <v>7052</v>
      </c>
      <c r="H900" t="str">
        <f>_xlfn.XLOOKUP(C900,obszary!A:A,obszary!B:B)</f>
        <v>Tharsis</v>
      </c>
      <c r="I900" t="str">
        <f>_xlfn.XLOOKUP($A900,laziki!B:B,laziki!C:C)</f>
        <v>Opportunity 4</v>
      </c>
      <c r="J900" t="str">
        <f>_xlfn.XLOOKUP(I900,laziki!C:C,laziki!E:E)</f>
        <v>9.63N, 121.52W</v>
      </c>
      <c r="K900">
        <f>_xlfn.XLOOKUP($A900,laziki!B:B,laziki!D:D)</f>
        <v>2065</v>
      </c>
      <c r="L900">
        <f t="shared" si="72"/>
        <v>2068</v>
      </c>
      <c r="M900" s="4">
        <f t="shared" si="73"/>
        <v>3</v>
      </c>
      <c r="N900" s="4" t="str">
        <f t="shared" si="74"/>
        <v>N</v>
      </c>
      <c r="O900" t="str">
        <f t="shared" si="70"/>
        <v>N</v>
      </c>
    </row>
    <row r="901" spans="1:15" x14ac:dyDescent="0.25">
      <c r="A901">
        <v>66</v>
      </c>
      <c r="B901" s="1">
        <v>62005</v>
      </c>
      <c r="C901" t="s">
        <v>237</v>
      </c>
      <c r="D901" t="s">
        <v>4547</v>
      </c>
      <c r="E901">
        <v>231</v>
      </c>
      <c r="F901">
        <v>5622</v>
      </c>
      <c r="G901">
        <f t="shared" si="71"/>
        <v>0</v>
      </c>
      <c r="H901" t="str">
        <f>_xlfn.XLOOKUP(C901,obszary!A:A,obszary!B:B)</f>
        <v>Elysium</v>
      </c>
      <c r="I901" t="str">
        <f>_xlfn.XLOOKUP($A901,laziki!B:B,laziki!C:C)</f>
        <v>Rosetta 9</v>
      </c>
      <c r="J901" t="str">
        <f>_xlfn.XLOOKUP(I901,laziki!C:C,laziki!E:E)</f>
        <v>17.54N, 149.60E</v>
      </c>
      <c r="K901">
        <f>_xlfn.XLOOKUP($A901,laziki!B:B,laziki!D:D)</f>
        <v>2067</v>
      </c>
      <c r="L901">
        <f t="shared" si="72"/>
        <v>2069</v>
      </c>
      <c r="M901" s="4">
        <f t="shared" si="73"/>
        <v>2</v>
      </c>
      <c r="N901" s="4" t="str">
        <f t="shared" si="74"/>
        <v>N</v>
      </c>
      <c r="O901" t="str">
        <f t="shared" si="70"/>
        <v>N</v>
      </c>
    </row>
    <row r="902" spans="1:15" x14ac:dyDescent="0.25">
      <c r="A902">
        <v>14</v>
      </c>
      <c r="B902" s="1">
        <v>56580</v>
      </c>
      <c r="C902" t="s">
        <v>245</v>
      </c>
      <c r="D902" t="s">
        <v>4546</v>
      </c>
      <c r="E902">
        <v>9</v>
      </c>
      <c r="F902">
        <v>2054</v>
      </c>
      <c r="G902">
        <f t="shared" si="71"/>
        <v>2054</v>
      </c>
      <c r="H902" t="str">
        <f>_xlfn.XLOOKUP(C902,obszary!A:A,obszary!B:B)</f>
        <v>Oxia Palus</v>
      </c>
      <c r="I902" t="str">
        <f>_xlfn.XLOOKUP($A902,laziki!B:B,laziki!C:C)</f>
        <v>Viking 4</v>
      </c>
      <c r="J902" t="str">
        <f>_xlfn.XLOOKUP(I902,laziki!C:C,laziki!E:E)</f>
        <v>18.71N, 17.14W</v>
      </c>
      <c r="K902">
        <f>_xlfn.XLOOKUP($A902,laziki!B:B,laziki!D:D)</f>
        <v>2053</v>
      </c>
      <c r="L902">
        <f t="shared" si="72"/>
        <v>2054</v>
      </c>
      <c r="M902" s="4">
        <f t="shared" si="73"/>
        <v>1</v>
      </c>
      <c r="N902" s="4" t="str">
        <f t="shared" si="74"/>
        <v>N</v>
      </c>
      <c r="O902" t="str">
        <f t="shared" ref="O902:O965" si="75">IF(NOT(ISERROR(SEARCH("S",J902))),"S","N")</f>
        <v>N</v>
      </c>
    </row>
    <row r="903" spans="1:15" x14ac:dyDescent="0.25">
      <c r="A903">
        <v>56</v>
      </c>
      <c r="B903" s="1">
        <v>63294</v>
      </c>
      <c r="C903" t="s">
        <v>217</v>
      </c>
      <c r="D903" t="s">
        <v>4545</v>
      </c>
      <c r="E903">
        <v>30</v>
      </c>
      <c r="F903">
        <v>38630</v>
      </c>
      <c r="G903">
        <f t="shared" si="71"/>
        <v>38630</v>
      </c>
      <c r="H903" t="str">
        <f>_xlfn.XLOOKUP(C903,obszary!A:A,obszary!B:B)</f>
        <v>Thaumasia</v>
      </c>
      <c r="I903" t="str">
        <f>_xlfn.XLOOKUP($A903,laziki!B:B,laziki!C:C)</f>
        <v>Opportunity 10</v>
      </c>
      <c r="J903" t="str">
        <f>_xlfn.XLOOKUP(I903,laziki!C:C,laziki!E:E)</f>
        <v>35.35S, 72.67W</v>
      </c>
      <c r="K903">
        <f>_xlfn.XLOOKUP($A903,laziki!B:B,laziki!D:D)</f>
        <v>2067</v>
      </c>
      <c r="L903">
        <f t="shared" si="72"/>
        <v>2073</v>
      </c>
      <c r="M903" s="4">
        <f t="shared" si="73"/>
        <v>6</v>
      </c>
      <c r="N903" s="4" t="str">
        <f t="shared" si="74"/>
        <v>S</v>
      </c>
      <c r="O903" t="str">
        <f t="shared" si="75"/>
        <v>S</v>
      </c>
    </row>
    <row r="904" spans="1:15" x14ac:dyDescent="0.25">
      <c r="A904">
        <v>28</v>
      </c>
      <c r="B904" s="1">
        <v>59018</v>
      </c>
      <c r="C904" t="s">
        <v>217</v>
      </c>
      <c r="D904" t="s">
        <v>4544</v>
      </c>
      <c r="E904">
        <v>307</v>
      </c>
      <c r="F904">
        <v>9985</v>
      </c>
      <c r="G904">
        <f t="shared" si="71"/>
        <v>0</v>
      </c>
      <c r="H904" t="str">
        <f>_xlfn.XLOOKUP(C904,obszary!A:A,obszary!B:B)</f>
        <v>Thaumasia</v>
      </c>
      <c r="I904" t="str">
        <f>_xlfn.XLOOKUP($A904,laziki!B:B,laziki!C:C)</f>
        <v>Deimos 3</v>
      </c>
      <c r="J904" t="str">
        <f>_xlfn.XLOOKUP(I904,laziki!C:C,laziki!E:E)</f>
        <v>63.27S, 66.46W</v>
      </c>
      <c r="K904">
        <f>_xlfn.XLOOKUP($A904,laziki!B:B,laziki!D:D)</f>
        <v>2058</v>
      </c>
      <c r="L904">
        <f t="shared" si="72"/>
        <v>2061</v>
      </c>
      <c r="M904" s="4">
        <f t="shared" si="73"/>
        <v>3</v>
      </c>
      <c r="N904" s="4" t="str">
        <f t="shared" si="74"/>
        <v>S</v>
      </c>
      <c r="O904" t="str">
        <f t="shared" si="75"/>
        <v>S</v>
      </c>
    </row>
    <row r="905" spans="1:15" x14ac:dyDescent="0.25">
      <c r="A905">
        <v>31</v>
      </c>
      <c r="B905" s="1">
        <v>59577</v>
      </c>
      <c r="C905" t="s">
        <v>261</v>
      </c>
      <c r="D905" t="s">
        <v>4543</v>
      </c>
      <c r="E905">
        <v>175</v>
      </c>
      <c r="F905">
        <v>2739</v>
      </c>
      <c r="G905">
        <f t="shared" si="71"/>
        <v>0</v>
      </c>
      <c r="H905" t="str">
        <f>_xlfn.XLOOKUP(C905,obszary!A:A,obszary!B:B)</f>
        <v>Arcadia</v>
      </c>
      <c r="I905" t="str">
        <f>_xlfn.XLOOKUP($A905,laziki!B:B,laziki!C:C)</f>
        <v>Deimos 10</v>
      </c>
      <c r="J905" t="str">
        <f>_xlfn.XLOOKUP(I905,laziki!C:C,laziki!E:E)</f>
        <v>66.67N, 93.37W</v>
      </c>
      <c r="K905">
        <f>_xlfn.XLOOKUP($A905,laziki!B:B,laziki!D:D)</f>
        <v>2059</v>
      </c>
      <c r="L905">
        <f t="shared" si="72"/>
        <v>2063</v>
      </c>
      <c r="M905" s="4">
        <f t="shared" si="73"/>
        <v>4</v>
      </c>
      <c r="N905" s="4" t="str">
        <f t="shared" si="74"/>
        <v>N</v>
      </c>
      <c r="O905" t="str">
        <f t="shared" si="75"/>
        <v>N</v>
      </c>
    </row>
    <row r="906" spans="1:15" x14ac:dyDescent="0.25">
      <c r="A906">
        <v>15</v>
      </c>
      <c r="B906" s="1">
        <v>56674</v>
      </c>
      <c r="C906" t="s">
        <v>219</v>
      </c>
      <c r="D906" t="s">
        <v>4542</v>
      </c>
      <c r="E906">
        <v>37</v>
      </c>
      <c r="F906">
        <v>8791</v>
      </c>
      <c r="G906">
        <f t="shared" si="71"/>
        <v>8791</v>
      </c>
      <c r="H906" t="str">
        <f>_xlfn.XLOOKUP(C906,obszary!A:A,obszary!B:B)</f>
        <v>Phaethontis</v>
      </c>
      <c r="I906" t="str">
        <f>_xlfn.XLOOKUP($A906,laziki!B:B,laziki!C:C)</f>
        <v>Viking 5</v>
      </c>
      <c r="J906" t="str">
        <f>_xlfn.XLOOKUP(I906,laziki!C:C,laziki!E:E)</f>
        <v>33.52S, 162.36W</v>
      </c>
      <c r="K906">
        <f>_xlfn.XLOOKUP($A906,laziki!B:B,laziki!D:D)</f>
        <v>2053</v>
      </c>
      <c r="L906">
        <f t="shared" si="72"/>
        <v>2055</v>
      </c>
      <c r="M906" s="4">
        <f t="shared" si="73"/>
        <v>2</v>
      </c>
      <c r="N906" s="4" t="str">
        <f t="shared" si="74"/>
        <v>S</v>
      </c>
      <c r="O906" t="str">
        <f t="shared" si="75"/>
        <v>S</v>
      </c>
    </row>
    <row r="907" spans="1:15" x14ac:dyDescent="0.25">
      <c r="A907">
        <v>42</v>
      </c>
      <c r="B907" s="1">
        <v>60963</v>
      </c>
      <c r="C907" t="s">
        <v>237</v>
      </c>
      <c r="D907" t="s">
        <v>4541</v>
      </c>
      <c r="E907">
        <v>128</v>
      </c>
      <c r="F907">
        <v>7052</v>
      </c>
      <c r="G907">
        <f t="shared" si="71"/>
        <v>0</v>
      </c>
      <c r="H907" t="str">
        <f>_xlfn.XLOOKUP(C907,obszary!A:A,obszary!B:B)</f>
        <v>Elysium</v>
      </c>
      <c r="I907" t="str">
        <f>_xlfn.XLOOKUP($A907,laziki!B:B,laziki!C:C)</f>
        <v>Spirit 6</v>
      </c>
      <c r="J907" t="str">
        <f>_xlfn.XLOOKUP(I907,laziki!C:C,laziki!E:E)</f>
        <v>27.80N, 160.30E</v>
      </c>
      <c r="K907">
        <f>_xlfn.XLOOKUP($A907,laziki!B:B,laziki!D:D)</f>
        <v>2063</v>
      </c>
      <c r="L907">
        <f t="shared" si="72"/>
        <v>2066</v>
      </c>
      <c r="M907" s="4">
        <f t="shared" si="73"/>
        <v>3</v>
      </c>
      <c r="N907" s="4" t="str">
        <f t="shared" si="74"/>
        <v>N</v>
      </c>
      <c r="O907" t="str">
        <f t="shared" si="75"/>
        <v>N</v>
      </c>
    </row>
    <row r="908" spans="1:15" x14ac:dyDescent="0.25">
      <c r="A908">
        <v>86</v>
      </c>
      <c r="B908" s="1">
        <v>62897</v>
      </c>
      <c r="C908" t="s">
        <v>265</v>
      </c>
      <c r="D908" t="s">
        <v>4540</v>
      </c>
      <c r="E908">
        <v>48</v>
      </c>
      <c r="F908">
        <v>14025</v>
      </c>
      <c r="G908">
        <f t="shared" si="71"/>
        <v>14025</v>
      </c>
      <c r="H908" t="str">
        <f>_xlfn.XLOOKUP(C908,obszary!A:A,obszary!B:B)</f>
        <v>Mare Boreum</v>
      </c>
      <c r="I908" t="str">
        <f>_xlfn.XLOOKUP($A908,laziki!B:B,laziki!C:C)</f>
        <v>Phoenix 16</v>
      </c>
      <c r="J908" t="str">
        <f>_xlfn.XLOOKUP(I908,laziki!C:C,laziki!E:E)</f>
        <v>75.84N, 122.24E</v>
      </c>
      <c r="K908">
        <f>_xlfn.XLOOKUP($A908,laziki!B:B,laziki!D:D)</f>
        <v>2071</v>
      </c>
      <c r="L908">
        <f t="shared" si="72"/>
        <v>2072</v>
      </c>
      <c r="M908" s="4">
        <f t="shared" si="73"/>
        <v>1</v>
      </c>
      <c r="N908" s="4" t="str">
        <f t="shared" si="74"/>
        <v>N</v>
      </c>
      <c r="O908" t="str">
        <f t="shared" si="75"/>
        <v>N</v>
      </c>
    </row>
    <row r="909" spans="1:15" x14ac:dyDescent="0.25">
      <c r="A909">
        <v>5</v>
      </c>
      <c r="B909" s="1">
        <v>57007</v>
      </c>
      <c r="C909" t="s">
        <v>225</v>
      </c>
      <c r="D909" t="s">
        <v>4539</v>
      </c>
      <c r="E909">
        <v>54</v>
      </c>
      <c r="F909">
        <v>4563</v>
      </c>
      <c r="G909">
        <f t="shared" si="71"/>
        <v>4563</v>
      </c>
      <c r="H909" t="str">
        <f>_xlfn.XLOOKUP(C909,obszary!A:A,obszary!B:B)</f>
        <v>Iapygia</v>
      </c>
      <c r="I909" t="str">
        <f>_xlfn.XLOOKUP($A909,laziki!B:B,laziki!C:C)</f>
        <v>Mariner 10</v>
      </c>
      <c r="J909" t="str">
        <f>_xlfn.XLOOKUP(I909,laziki!C:C,laziki!E:E)</f>
        <v>4.88N, 63.43E</v>
      </c>
      <c r="K909">
        <f>_xlfn.XLOOKUP($A909,laziki!B:B,laziki!D:D)</f>
        <v>2051</v>
      </c>
      <c r="L909">
        <f t="shared" si="72"/>
        <v>2056</v>
      </c>
      <c r="M909" s="4">
        <f t="shared" si="73"/>
        <v>5</v>
      </c>
      <c r="N909" s="4" t="str">
        <f t="shared" si="74"/>
        <v>S</v>
      </c>
      <c r="O909" t="str">
        <f t="shared" si="75"/>
        <v>N</v>
      </c>
    </row>
    <row r="910" spans="1:15" x14ac:dyDescent="0.25">
      <c r="A910">
        <v>39</v>
      </c>
      <c r="B910" s="1">
        <v>60390</v>
      </c>
      <c r="C910" t="s">
        <v>219</v>
      </c>
      <c r="D910" t="s">
        <v>4538</v>
      </c>
      <c r="E910">
        <v>77</v>
      </c>
      <c r="F910">
        <v>22220</v>
      </c>
      <c r="G910">
        <f t="shared" si="71"/>
        <v>22220</v>
      </c>
      <c r="H910" t="str">
        <f>_xlfn.XLOOKUP(C910,obszary!A:A,obszary!B:B)</f>
        <v>Phaethontis</v>
      </c>
      <c r="I910" t="str">
        <f>_xlfn.XLOOKUP($A910,laziki!B:B,laziki!C:C)</f>
        <v>Pathfinder 9</v>
      </c>
      <c r="J910" t="str">
        <f>_xlfn.XLOOKUP(I910,laziki!C:C,laziki!E:E)</f>
        <v>59.92S, 179.01W</v>
      </c>
      <c r="K910">
        <f>_xlfn.XLOOKUP($A910,laziki!B:B,laziki!D:D)</f>
        <v>2062</v>
      </c>
      <c r="L910">
        <f t="shared" si="72"/>
        <v>2065</v>
      </c>
      <c r="M910" s="4">
        <f t="shared" si="73"/>
        <v>3</v>
      </c>
      <c r="N910" s="4" t="str">
        <f t="shared" si="74"/>
        <v>S</v>
      </c>
      <c r="O910" t="str">
        <f t="shared" si="75"/>
        <v>S</v>
      </c>
    </row>
    <row r="911" spans="1:15" x14ac:dyDescent="0.25">
      <c r="A911">
        <v>92</v>
      </c>
      <c r="B911" s="1">
        <v>63953</v>
      </c>
      <c r="C911" t="s">
        <v>265</v>
      </c>
      <c r="D911" t="s">
        <v>4537</v>
      </c>
      <c r="E911">
        <v>117</v>
      </c>
      <c r="F911">
        <v>2461</v>
      </c>
      <c r="G911">
        <f t="shared" si="71"/>
        <v>0</v>
      </c>
      <c r="H911" t="str">
        <f>_xlfn.XLOOKUP(C911,obszary!A:A,obszary!B:B)</f>
        <v>Mare Boreum</v>
      </c>
      <c r="I911" t="str">
        <f>_xlfn.XLOOKUP($A911,laziki!B:B,laziki!C:C)</f>
        <v>Phoenix 28</v>
      </c>
      <c r="J911" t="str">
        <f>_xlfn.XLOOKUP(I911,laziki!C:C,laziki!E:E)</f>
        <v>77.60N, 60.62E</v>
      </c>
      <c r="K911">
        <f>_xlfn.XLOOKUP($A911,laziki!B:B,laziki!D:D)</f>
        <v>2073</v>
      </c>
      <c r="L911">
        <f t="shared" si="72"/>
        <v>2075</v>
      </c>
      <c r="M911" s="4">
        <f t="shared" si="73"/>
        <v>2</v>
      </c>
      <c r="N911" s="4" t="str">
        <f t="shared" si="74"/>
        <v>N</v>
      </c>
      <c r="O911" t="str">
        <f t="shared" si="75"/>
        <v>N</v>
      </c>
    </row>
    <row r="912" spans="1:15" x14ac:dyDescent="0.25">
      <c r="A912">
        <v>5</v>
      </c>
      <c r="B912" s="1">
        <v>57513</v>
      </c>
      <c r="C912" t="s">
        <v>225</v>
      </c>
      <c r="D912" t="s">
        <v>4536</v>
      </c>
      <c r="E912">
        <v>61</v>
      </c>
      <c r="F912">
        <v>2188</v>
      </c>
      <c r="G912">
        <f t="shared" si="71"/>
        <v>2188</v>
      </c>
      <c r="H912" t="str">
        <f>_xlfn.XLOOKUP(C912,obszary!A:A,obszary!B:B)</f>
        <v>Iapygia</v>
      </c>
      <c r="I912" t="str">
        <f>_xlfn.XLOOKUP($A912,laziki!B:B,laziki!C:C)</f>
        <v>Mariner 10</v>
      </c>
      <c r="J912" t="str">
        <f>_xlfn.XLOOKUP(I912,laziki!C:C,laziki!E:E)</f>
        <v>4.88N, 63.43E</v>
      </c>
      <c r="K912">
        <f>_xlfn.XLOOKUP($A912,laziki!B:B,laziki!D:D)</f>
        <v>2051</v>
      </c>
      <c r="L912">
        <f t="shared" si="72"/>
        <v>2057</v>
      </c>
      <c r="M912" s="4">
        <f t="shared" si="73"/>
        <v>6</v>
      </c>
      <c r="N912" s="4" t="str">
        <f t="shared" si="74"/>
        <v>S</v>
      </c>
      <c r="O912" t="str">
        <f t="shared" si="75"/>
        <v>N</v>
      </c>
    </row>
    <row r="913" spans="1:15" x14ac:dyDescent="0.25">
      <c r="A913">
        <v>61</v>
      </c>
      <c r="B913" s="1">
        <v>63161</v>
      </c>
      <c r="C913" t="s">
        <v>215</v>
      </c>
      <c r="D913" t="s">
        <v>4535</v>
      </c>
      <c r="E913">
        <v>54</v>
      </c>
      <c r="F913">
        <v>1920</v>
      </c>
      <c r="G913">
        <f t="shared" si="71"/>
        <v>1920</v>
      </c>
      <c r="H913" t="str">
        <f>_xlfn.XLOOKUP(C913,obszary!A:A,obszary!B:B)</f>
        <v>Argyre</v>
      </c>
      <c r="I913" t="str">
        <f>_xlfn.XLOOKUP($A913,laziki!B:B,laziki!C:C)</f>
        <v>Opportunity 19</v>
      </c>
      <c r="J913" t="str">
        <f>_xlfn.XLOOKUP(I913,laziki!C:C,laziki!E:E)</f>
        <v>68.17S, 21.83W</v>
      </c>
      <c r="K913">
        <f>_xlfn.XLOOKUP($A913,laziki!B:B,laziki!D:D)</f>
        <v>2069</v>
      </c>
      <c r="L913">
        <f t="shared" si="72"/>
        <v>2072</v>
      </c>
      <c r="M913" s="4">
        <f t="shared" si="73"/>
        <v>3</v>
      </c>
      <c r="N913" s="4" t="str">
        <f t="shared" si="74"/>
        <v>S</v>
      </c>
      <c r="O913" t="str">
        <f t="shared" si="75"/>
        <v>S</v>
      </c>
    </row>
    <row r="914" spans="1:15" x14ac:dyDescent="0.25">
      <c r="A914">
        <v>7</v>
      </c>
      <c r="B914" s="1">
        <v>56281</v>
      </c>
      <c r="C914" t="s">
        <v>259</v>
      </c>
      <c r="D914" t="s">
        <v>4534</v>
      </c>
      <c r="E914">
        <v>36</v>
      </c>
      <c r="F914">
        <v>11382</v>
      </c>
      <c r="G914">
        <f t="shared" si="71"/>
        <v>11382</v>
      </c>
      <c r="H914" t="str">
        <f>_xlfn.XLOOKUP(C914,obszary!A:A,obszary!B:B)</f>
        <v>Mare Acidalium</v>
      </c>
      <c r="I914" t="str">
        <f>_xlfn.XLOOKUP($A914,laziki!B:B,laziki!C:C)</f>
        <v>Mariner 12</v>
      </c>
      <c r="J914" t="str">
        <f>_xlfn.XLOOKUP(I914,laziki!C:C,laziki!E:E)</f>
        <v>53.29N, 45.78W</v>
      </c>
      <c r="K914">
        <f>_xlfn.XLOOKUP($A914,laziki!B:B,laziki!D:D)</f>
        <v>2053</v>
      </c>
      <c r="L914">
        <f t="shared" si="72"/>
        <v>2054</v>
      </c>
      <c r="M914" s="4">
        <f t="shared" si="73"/>
        <v>1</v>
      </c>
      <c r="N914" s="4" t="str">
        <f t="shared" si="74"/>
        <v>N</v>
      </c>
      <c r="O914" t="str">
        <f t="shared" si="75"/>
        <v>N</v>
      </c>
    </row>
    <row r="915" spans="1:15" x14ac:dyDescent="0.25">
      <c r="A915">
        <v>66</v>
      </c>
      <c r="B915" s="1">
        <v>62610</v>
      </c>
      <c r="C915" t="s">
        <v>239</v>
      </c>
      <c r="D915" t="s">
        <v>4533</v>
      </c>
      <c r="E915">
        <v>57</v>
      </c>
      <c r="F915">
        <v>4902</v>
      </c>
      <c r="G915">
        <f t="shared" si="71"/>
        <v>4902</v>
      </c>
      <c r="H915" t="str">
        <f>_xlfn.XLOOKUP(C915,obszary!A:A,obszary!B:B)</f>
        <v>Amenthes</v>
      </c>
      <c r="I915" t="str">
        <f>_xlfn.XLOOKUP($A915,laziki!B:B,laziki!C:C)</f>
        <v>Rosetta 9</v>
      </c>
      <c r="J915" t="str">
        <f>_xlfn.XLOOKUP(I915,laziki!C:C,laziki!E:E)</f>
        <v>17.54N, 149.60E</v>
      </c>
      <c r="K915">
        <f>_xlfn.XLOOKUP($A915,laziki!B:B,laziki!D:D)</f>
        <v>2067</v>
      </c>
      <c r="L915">
        <f t="shared" si="72"/>
        <v>2071</v>
      </c>
      <c r="M915" s="4">
        <f t="shared" si="73"/>
        <v>4</v>
      </c>
      <c r="N915" s="4" t="str">
        <f t="shared" si="74"/>
        <v>N</v>
      </c>
      <c r="O915" t="str">
        <f t="shared" si="75"/>
        <v>N</v>
      </c>
    </row>
    <row r="916" spans="1:15" x14ac:dyDescent="0.25">
      <c r="A916">
        <v>18</v>
      </c>
      <c r="B916" s="1">
        <v>57306</v>
      </c>
      <c r="C916" t="s">
        <v>209</v>
      </c>
      <c r="D916" t="s">
        <v>4532</v>
      </c>
      <c r="E916">
        <v>147</v>
      </c>
      <c r="F916">
        <v>3764</v>
      </c>
      <c r="G916">
        <f t="shared" si="71"/>
        <v>0</v>
      </c>
      <c r="H916" t="str">
        <f>_xlfn.XLOOKUP(C916,obszary!A:A,obszary!B:B)</f>
        <v>Eridania</v>
      </c>
      <c r="I916" t="str">
        <f>_xlfn.XLOOKUP($A916,laziki!B:B,laziki!C:C)</f>
        <v>Viking 10</v>
      </c>
      <c r="J916" t="str">
        <f>_xlfn.XLOOKUP(I916,laziki!C:C,laziki!E:E)</f>
        <v>25.21S, 169.35E</v>
      </c>
      <c r="K916">
        <f>_xlfn.XLOOKUP($A916,laziki!B:B,laziki!D:D)</f>
        <v>2055</v>
      </c>
      <c r="L916">
        <f t="shared" si="72"/>
        <v>2056</v>
      </c>
      <c r="M916" s="4">
        <f t="shared" si="73"/>
        <v>1</v>
      </c>
      <c r="N916" s="4" t="str">
        <f t="shared" si="74"/>
        <v>S</v>
      </c>
      <c r="O916" t="str">
        <f t="shared" si="75"/>
        <v>S</v>
      </c>
    </row>
    <row r="917" spans="1:15" x14ac:dyDescent="0.25">
      <c r="A917">
        <v>5</v>
      </c>
      <c r="B917" s="1">
        <v>56797</v>
      </c>
      <c r="C917" t="s">
        <v>225</v>
      </c>
      <c r="D917" t="s">
        <v>4531</v>
      </c>
      <c r="E917">
        <v>106</v>
      </c>
      <c r="F917">
        <v>2188</v>
      </c>
      <c r="G917">
        <f t="shared" si="71"/>
        <v>0</v>
      </c>
      <c r="H917" t="str">
        <f>_xlfn.XLOOKUP(C917,obszary!A:A,obszary!B:B)</f>
        <v>Iapygia</v>
      </c>
      <c r="I917" t="str">
        <f>_xlfn.XLOOKUP($A917,laziki!B:B,laziki!C:C)</f>
        <v>Mariner 10</v>
      </c>
      <c r="J917" t="str">
        <f>_xlfn.XLOOKUP(I917,laziki!C:C,laziki!E:E)</f>
        <v>4.88N, 63.43E</v>
      </c>
      <c r="K917">
        <f>_xlfn.XLOOKUP($A917,laziki!B:B,laziki!D:D)</f>
        <v>2051</v>
      </c>
      <c r="L917">
        <f t="shared" si="72"/>
        <v>2055</v>
      </c>
      <c r="M917" s="4">
        <f t="shared" si="73"/>
        <v>4</v>
      </c>
      <c r="N917" s="4" t="str">
        <f t="shared" si="74"/>
        <v>S</v>
      </c>
      <c r="O917" t="str">
        <f t="shared" si="75"/>
        <v>N</v>
      </c>
    </row>
    <row r="918" spans="1:15" x14ac:dyDescent="0.25">
      <c r="A918">
        <v>46</v>
      </c>
      <c r="B918" s="1">
        <v>61209</v>
      </c>
      <c r="C918" t="s">
        <v>219</v>
      </c>
      <c r="D918" t="s">
        <v>4530</v>
      </c>
      <c r="E918">
        <v>1057</v>
      </c>
      <c r="F918">
        <v>13054</v>
      </c>
      <c r="G918">
        <f t="shared" si="71"/>
        <v>0</v>
      </c>
      <c r="H918" t="str">
        <f>_xlfn.XLOOKUP(C918,obszary!A:A,obszary!B:B)</f>
        <v>Phaethontis</v>
      </c>
      <c r="I918" t="str">
        <f>_xlfn.XLOOKUP($A918,laziki!B:B,laziki!C:C)</f>
        <v>Spirit 13</v>
      </c>
      <c r="J918" t="str">
        <f>_xlfn.XLOOKUP(I918,laziki!C:C,laziki!E:E)</f>
        <v>58.80S, 113.46W</v>
      </c>
      <c r="K918">
        <f>_xlfn.XLOOKUP($A918,laziki!B:B,laziki!D:D)</f>
        <v>2065</v>
      </c>
      <c r="L918">
        <f t="shared" si="72"/>
        <v>2067</v>
      </c>
      <c r="M918" s="4">
        <f t="shared" si="73"/>
        <v>2</v>
      </c>
      <c r="N918" s="4" t="str">
        <f t="shared" si="74"/>
        <v>S</v>
      </c>
      <c r="O918" t="str">
        <f t="shared" si="75"/>
        <v>S</v>
      </c>
    </row>
    <row r="919" spans="1:15" x14ac:dyDescent="0.25">
      <c r="A919">
        <v>75</v>
      </c>
      <c r="B919" s="1">
        <v>63175</v>
      </c>
      <c r="C919" t="s">
        <v>211</v>
      </c>
      <c r="D919" t="s">
        <v>4529</v>
      </c>
      <c r="E919">
        <v>152</v>
      </c>
      <c r="F919">
        <v>5255</v>
      </c>
      <c r="G919">
        <f t="shared" si="71"/>
        <v>0</v>
      </c>
      <c r="H919" t="str">
        <f>_xlfn.XLOOKUP(C919,obszary!A:A,obszary!B:B)</f>
        <v>Hellas</v>
      </c>
      <c r="I919" t="str">
        <f>_xlfn.XLOOKUP($A919,laziki!B:B,laziki!C:C)</f>
        <v>Rosetta 22</v>
      </c>
      <c r="J919" t="str">
        <f>_xlfn.XLOOKUP(I919,laziki!C:C,laziki!E:E)</f>
        <v>43.21S, 109.99E</v>
      </c>
      <c r="K919">
        <f>_xlfn.XLOOKUP($A919,laziki!B:B,laziki!D:D)</f>
        <v>2071</v>
      </c>
      <c r="L919">
        <f t="shared" si="72"/>
        <v>2072</v>
      </c>
      <c r="M919" s="4">
        <f t="shared" si="73"/>
        <v>1</v>
      </c>
      <c r="N919" s="4" t="str">
        <f t="shared" si="74"/>
        <v>S</v>
      </c>
      <c r="O919" t="str">
        <f t="shared" si="75"/>
        <v>S</v>
      </c>
    </row>
    <row r="920" spans="1:15" x14ac:dyDescent="0.25">
      <c r="A920">
        <v>5</v>
      </c>
      <c r="B920" s="1">
        <v>55907</v>
      </c>
      <c r="C920" t="s">
        <v>225</v>
      </c>
      <c r="D920" t="s">
        <v>4528</v>
      </c>
      <c r="E920">
        <v>120</v>
      </c>
      <c r="F920">
        <v>883</v>
      </c>
      <c r="G920">
        <f t="shared" si="71"/>
        <v>0</v>
      </c>
      <c r="H920" t="str">
        <f>_xlfn.XLOOKUP(C920,obszary!A:A,obszary!B:B)</f>
        <v>Iapygia</v>
      </c>
      <c r="I920" t="str">
        <f>_xlfn.XLOOKUP($A920,laziki!B:B,laziki!C:C)</f>
        <v>Mariner 10</v>
      </c>
      <c r="J920" t="str">
        <f>_xlfn.XLOOKUP(I920,laziki!C:C,laziki!E:E)</f>
        <v>4.88N, 63.43E</v>
      </c>
      <c r="K920">
        <f>_xlfn.XLOOKUP($A920,laziki!B:B,laziki!D:D)</f>
        <v>2051</v>
      </c>
      <c r="L920">
        <f t="shared" si="72"/>
        <v>2053</v>
      </c>
      <c r="M920" s="4">
        <f t="shared" si="73"/>
        <v>2</v>
      </c>
      <c r="N920" s="4" t="str">
        <f t="shared" si="74"/>
        <v>S</v>
      </c>
      <c r="O920" t="str">
        <f t="shared" si="75"/>
        <v>N</v>
      </c>
    </row>
    <row r="921" spans="1:15" x14ac:dyDescent="0.25">
      <c r="A921">
        <v>55</v>
      </c>
      <c r="B921" s="1">
        <v>61822</v>
      </c>
      <c r="C921" t="s">
        <v>253</v>
      </c>
      <c r="D921" t="s">
        <v>4527</v>
      </c>
      <c r="E921">
        <v>50</v>
      </c>
      <c r="F921">
        <v>41937</v>
      </c>
      <c r="G921">
        <f t="shared" si="71"/>
        <v>41937</v>
      </c>
      <c r="H921" t="str">
        <f>_xlfn.XLOOKUP(C921,obszary!A:A,obszary!B:B)</f>
        <v>Cebrenia</v>
      </c>
      <c r="I921" t="str">
        <f>_xlfn.XLOOKUP($A921,laziki!B:B,laziki!C:C)</f>
        <v>Opportunity 7</v>
      </c>
      <c r="J921" t="str">
        <f>_xlfn.XLOOKUP(I921,laziki!C:C,laziki!E:E)</f>
        <v>37.14N, 148.66E</v>
      </c>
      <c r="K921">
        <f>_xlfn.XLOOKUP($A921,laziki!B:B,laziki!D:D)</f>
        <v>2066</v>
      </c>
      <c r="L921">
        <f t="shared" si="72"/>
        <v>2069</v>
      </c>
      <c r="M921" s="4">
        <f t="shared" si="73"/>
        <v>3</v>
      </c>
      <c r="N921" s="4" t="str">
        <f t="shared" si="74"/>
        <v>N</v>
      </c>
      <c r="O921" t="str">
        <f t="shared" si="75"/>
        <v>N</v>
      </c>
    </row>
    <row r="922" spans="1:15" x14ac:dyDescent="0.25">
      <c r="A922">
        <v>84</v>
      </c>
      <c r="B922" s="1">
        <v>62705</v>
      </c>
      <c r="C922" t="s">
        <v>253</v>
      </c>
      <c r="D922" t="s">
        <v>4526</v>
      </c>
      <c r="E922">
        <v>572</v>
      </c>
      <c r="F922">
        <v>45837</v>
      </c>
      <c r="G922">
        <f t="shared" si="71"/>
        <v>0</v>
      </c>
      <c r="H922" t="str">
        <f>_xlfn.XLOOKUP(C922,obszary!A:A,obszary!B:B)</f>
        <v>Cebrenia</v>
      </c>
      <c r="I922" t="str">
        <f>_xlfn.XLOOKUP($A922,laziki!B:B,laziki!C:C)</f>
        <v>Phoenix 12</v>
      </c>
      <c r="J922" t="str">
        <f>_xlfn.XLOOKUP(I922,laziki!C:C,laziki!E:E)</f>
        <v>53.00N, 129.64E</v>
      </c>
      <c r="K922">
        <f>_xlfn.XLOOKUP($A922,laziki!B:B,laziki!D:D)</f>
        <v>2069</v>
      </c>
      <c r="L922">
        <f t="shared" si="72"/>
        <v>2071</v>
      </c>
      <c r="M922" s="4">
        <f t="shared" si="73"/>
        <v>2</v>
      </c>
      <c r="N922" s="4" t="str">
        <f t="shared" si="74"/>
        <v>N</v>
      </c>
      <c r="O922" t="str">
        <f t="shared" si="75"/>
        <v>N</v>
      </c>
    </row>
    <row r="923" spans="1:15" x14ac:dyDescent="0.25">
      <c r="A923">
        <v>87</v>
      </c>
      <c r="B923" s="1">
        <v>63178</v>
      </c>
      <c r="C923" t="s">
        <v>229</v>
      </c>
      <c r="D923" t="s">
        <v>4525</v>
      </c>
      <c r="E923">
        <v>93</v>
      </c>
      <c r="F923">
        <v>1656</v>
      </c>
      <c r="G923">
        <f t="shared" si="71"/>
        <v>1656</v>
      </c>
      <c r="H923" t="str">
        <f>_xlfn.XLOOKUP(C923,obszary!A:A,obszary!B:B)</f>
        <v>Margaritifer Sinus</v>
      </c>
      <c r="I923" t="str">
        <f>_xlfn.XLOOKUP($A923,laziki!B:B,laziki!C:C)</f>
        <v>Phoenix 17</v>
      </c>
      <c r="J923" t="str">
        <f>_xlfn.XLOOKUP(I923,laziki!C:C,laziki!E:E)</f>
        <v>34.44S, 25.42W</v>
      </c>
      <c r="K923">
        <f>_xlfn.XLOOKUP($A923,laziki!B:B,laziki!D:D)</f>
        <v>2071</v>
      </c>
      <c r="L923">
        <f t="shared" si="72"/>
        <v>2072</v>
      </c>
      <c r="M923" s="4">
        <f t="shared" si="73"/>
        <v>1</v>
      </c>
      <c r="N923" s="4" t="str">
        <f t="shared" si="74"/>
        <v>S</v>
      </c>
      <c r="O923" t="str">
        <f t="shared" si="75"/>
        <v>S</v>
      </c>
    </row>
    <row r="924" spans="1:15" x14ac:dyDescent="0.25">
      <c r="A924">
        <v>75</v>
      </c>
      <c r="B924" s="1">
        <v>64806</v>
      </c>
      <c r="C924" t="s">
        <v>211</v>
      </c>
      <c r="D924" t="s">
        <v>4524</v>
      </c>
      <c r="E924">
        <v>157</v>
      </c>
      <c r="F924">
        <v>8255</v>
      </c>
      <c r="G924">
        <f t="shared" si="71"/>
        <v>0</v>
      </c>
      <c r="H924" t="str">
        <f>_xlfn.XLOOKUP(C924,obszary!A:A,obszary!B:B)</f>
        <v>Hellas</v>
      </c>
      <c r="I924" t="str">
        <f>_xlfn.XLOOKUP($A924,laziki!B:B,laziki!C:C)</f>
        <v>Rosetta 22</v>
      </c>
      <c r="J924" t="str">
        <f>_xlfn.XLOOKUP(I924,laziki!C:C,laziki!E:E)</f>
        <v>43.21S, 109.99E</v>
      </c>
      <c r="K924">
        <f>_xlfn.XLOOKUP($A924,laziki!B:B,laziki!D:D)</f>
        <v>2071</v>
      </c>
      <c r="L924">
        <f t="shared" si="72"/>
        <v>2077</v>
      </c>
      <c r="M924" s="4">
        <f t="shared" si="73"/>
        <v>6</v>
      </c>
      <c r="N924" s="4" t="str">
        <f t="shared" si="74"/>
        <v>S</v>
      </c>
      <c r="O924" t="str">
        <f t="shared" si="75"/>
        <v>S</v>
      </c>
    </row>
    <row r="925" spans="1:15" x14ac:dyDescent="0.25">
      <c r="A925">
        <v>79</v>
      </c>
      <c r="B925" s="1">
        <v>64257</v>
      </c>
      <c r="C925" t="s">
        <v>239</v>
      </c>
      <c r="D925" t="s">
        <v>4523</v>
      </c>
      <c r="E925">
        <v>54</v>
      </c>
      <c r="F925">
        <v>2188</v>
      </c>
      <c r="G925">
        <f t="shared" si="71"/>
        <v>2188</v>
      </c>
      <c r="H925" t="str">
        <f>_xlfn.XLOOKUP(C925,obszary!A:A,obszary!B:B)</f>
        <v>Amenthes</v>
      </c>
      <c r="I925" t="str">
        <f>_xlfn.XLOOKUP($A925,laziki!B:B,laziki!C:C)</f>
        <v>Rosetta 29</v>
      </c>
      <c r="J925" t="str">
        <f>_xlfn.XLOOKUP(I925,laziki!C:C,laziki!E:E)</f>
        <v>18.24N, 120.68E</v>
      </c>
      <c r="K925">
        <f>_xlfn.XLOOKUP($A925,laziki!B:B,laziki!D:D)</f>
        <v>2073</v>
      </c>
      <c r="L925">
        <f t="shared" si="72"/>
        <v>2075</v>
      </c>
      <c r="M925" s="4">
        <f t="shared" si="73"/>
        <v>2</v>
      </c>
      <c r="N925" s="4" t="str">
        <f t="shared" si="74"/>
        <v>N</v>
      </c>
      <c r="O925" t="str">
        <f t="shared" si="75"/>
        <v>N</v>
      </c>
    </row>
    <row r="926" spans="1:15" x14ac:dyDescent="0.25">
      <c r="A926">
        <v>32</v>
      </c>
      <c r="B926" s="1">
        <v>60936</v>
      </c>
      <c r="C926" t="s">
        <v>217</v>
      </c>
      <c r="D926" t="s">
        <v>4522</v>
      </c>
      <c r="E926">
        <v>25</v>
      </c>
      <c r="F926">
        <v>3919</v>
      </c>
      <c r="G926">
        <f t="shared" si="71"/>
        <v>3919</v>
      </c>
      <c r="H926" t="str">
        <f>_xlfn.XLOOKUP(C926,obszary!A:A,obszary!B:B)</f>
        <v>Thaumasia</v>
      </c>
      <c r="I926" t="str">
        <f>_xlfn.XLOOKUP($A926,laziki!B:B,laziki!C:C)</f>
        <v>Deimos 11</v>
      </c>
      <c r="J926" t="str">
        <f>_xlfn.XLOOKUP(I926,laziki!C:C,laziki!E:E)</f>
        <v>39.82S, 96.42W</v>
      </c>
      <c r="K926">
        <f>_xlfn.XLOOKUP($A926,laziki!B:B,laziki!D:D)</f>
        <v>2059</v>
      </c>
      <c r="L926">
        <f t="shared" si="72"/>
        <v>2066</v>
      </c>
      <c r="M926" s="4">
        <f t="shared" si="73"/>
        <v>7</v>
      </c>
      <c r="N926" s="4" t="str">
        <f t="shared" si="74"/>
        <v>S</v>
      </c>
      <c r="O926" t="str">
        <f t="shared" si="75"/>
        <v>S</v>
      </c>
    </row>
    <row r="927" spans="1:15" x14ac:dyDescent="0.25">
      <c r="A927">
        <v>38</v>
      </c>
      <c r="B927" s="1">
        <v>59991</v>
      </c>
      <c r="C927" t="s">
        <v>265</v>
      </c>
      <c r="D927" t="s">
        <v>4521</v>
      </c>
      <c r="E927">
        <v>48</v>
      </c>
      <c r="F927">
        <v>7052</v>
      </c>
      <c r="G927">
        <f t="shared" si="71"/>
        <v>7052</v>
      </c>
      <c r="H927" t="str">
        <f>_xlfn.XLOOKUP(C927,obszary!A:A,obszary!B:B)</f>
        <v>Mare Boreum</v>
      </c>
      <c r="I927" t="str">
        <f>_xlfn.XLOOKUP($A927,laziki!B:B,laziki!C:C)</f>
        <v>Pathfinder 7</v>
      </c>
      <c r="J927" t="str">
        <f>_xlfn.XLOOKUP(I927,laziki!C:C,laziki!E:E)</f>
        <v>79.27N, 111.64W</v>
      </c>
      <c r="K927">
        <f>_xlfn.XLOOKUP($A927,laziki!B:B,laziki!D:D)</f>
        <v>2062</v>
      </c>
      <c r="L927">
        <f t="shared" si="72"/>
        <v>2064</v>
      </c>
      <c r="M927" s="4">
        <f t="shared" si="73"/>
        <v>2</v>
      </c>
      <c r="N927" s="4" t="str">
        <f t="shared" si="74"/>
        <v>N</v>
      </c>
      <c r="O927" t="str">
        <f t="shared" si="75"/>
        <v>N</v>
      </c>
    </row>
    <row r="928" spans="1:15" x14ac:dyDescent="0.25">
      <c r="A928">
        <v>7</v>
      </c>
      <c r="B928" s="1">
        <v>56795</v>
      </c>
      <c r="C928" t="s">
        <v>259</v>
      </c>
      <c r="D928" t="s">
        <v>4520</v>
      </c>
      <c r="E928">
        <v>93</v>
      </c>
      <c r="F928">
        <v>5436</v>
      </c>
      <c r="G928">
        <f t="shared" si="71"/>
        <v>5436</v>
      </c>
      <c r="H928" t="str">
        <f>_xlfn.XLOOKUP(C928,obszary!A:A,obszary!B:B)</f>
        <v>Mare Acidalium</v>
      </c>
      <c r="I928" t="str">
        <f>_xlfn.XLOOKUP($A928,laziki!B:B,laziki!C:C)</f>
        <v>Mariner 12</v>
      </c>
      <c r="J928" t="str">
        <f>_xlfn.XLOOKUP(I928,laziki!C:C,laziki!E:E)</f>
        <v>53.29N, 45.78W</v>
      </c>
      <c r="K928">
        <f>_xlfn.XLOOKUP($A928,laziki!B:B,laziki!D:D)</f>
        <v>2053</v>
      </c>
      <c r="L928">
        <f t="shared" si="72"/>
        <v>2055</v>
      </c>
      <c r="M928" s="4">
        <f t="shared" si="73"/>
        <v>2</v>
      </c>
      <c r="N928" s="4" t="str">
        <f t="shared" si="74"/>
        <v>N</v>
      </c>
      <c r="O928" t="str">
        <f t="shared" si="75"/>
        <v>N</v>
      </c>
    </row>
    <row r="929" spans="1:15" x14ac:dyDescent="0.25">
      <c r="A929">
        <v>76</v>
      </c>
      <c r="B929" s="1">
        <v>65729</v>
      </c>
      <c r="C929" t="s">
        <v>237</v>
      </c>
      <c r="D929" t="s">
        <v>4519</v>
      </c>
      <c r="E929">
        <v>572</v>
      </c>
      <c r="F929">
        <v>15700</v>
      </c>
      <c r="G929">
        <f t="shared" si="71"/>
        <v>0</v>
      </c>
      <c r="H929" t="str">
        <f>_xlfn.XLOOKUP(C929,obszary!A:A,obszary!B:B)</f>
        <v>Elysium</v>
      </c>
      <c r="I929" t="str">
        <f>_xlfn.XLOOKUP($A929,laziki!B:B,laziki!C:C)</f>
        <v>Rosetta 25</v>
      </c>
      <c r="J929" t="str">
        <f>_xlfn.XLOOKUP(I929,laziki!C:C,laziki!E:E)</f>
        <v>47.84N, 169.44E</v>
      </c>
      <c r="K929">
        <f>_xlfn.XLOOKUP($A929,laziki!B:B,laziki!D:D)</f>
        <v>2072</v>
      </c>
      <c r="L929">
        <f t="shared" si="72"/>
        <v>2079</v>
      </c>
      <c r="M929" s="4">
        <f t="shared" si="73"/>
        <v>7</v>
      </c>
      <c r="N929" s="4" t="str">
        <f t="shared" si="74"/>
        <v>N</v>
      </c>
      <c r="O929" t="str">
        <f t="shared" si="75"/>
        <v>N</v>
      </c>
    </row>
    <row r="930" spans="1:15" x14ac:dyDescent="0.25">
      <c r="A930">
        <v>100</v>
      </c>
      <c r="B930" s="1">
        <v>63576</v>
      </c>
      <c r="C930" t="s">
        <v>219</v>
      </c>
      <c r="D930" t="s">
        <v>4518</v>
      </c>
      <c r="E930">
        <v>905</v>
      </c>
      <c r="F930">
        <v>3167</v>
      </c>
      <c r="G930">
        <f t="shared" si="71"/>
        <v>0</v>
      </c>
      <c r="H930" t="str">
        <f>_xlfn.XLOOKUP(C930,obszary!A:A,obszary!B:B)</f>
        <v>Phaethontis</v>
      </c>
      <c r="I930" t="str">
        <f>_xlfn.XLOOKUP($A930,laziki!B:B,laziki!C:C)</f>
        <v>Perseverance 7</v>
      </c>
      <c r="J930" t="str">
        <f>_xlfn.XLOOKUP(I930,laziki!C:C,laziki!E:E)</f>
        <v>61.39S, 157.42W</v>
      </c>
      <c r="K930">
        <f>_xlfn.XLOOKUP($A930,laziki!B:B,laziki!D:D)</f>
        <v>2070</v>
      </c>
      <c r="L930">
        <f t="shared" si="72"/>
        <v>2074</v>
      </c>
      <c r="M930" s="4">
        <f t="shared" si="73"/>
        <v>4</v>
      </c>
      <c r="N930" s="4" t="str">
        <f t="shared" si="74"/>
        <v>S</v>
      </c>
      <c r="O930" t="str">
        <f t="shared" si="75"/>
        <v>S</v>
      </c>
    </row>
    <row r="931" spans="1:15" x14ac:dyDescent="0.25">
      <c r="A931">
        <v>49</v>
      </c>
      <c r="B931" s="1">
        <v>61872</v>
      </c>
      <c r="C931" t="s">
        <v>215</v>
      </c>
      <c r="D931" t="s">
        <v>4517</v>
      </c>
      <c r="E931">
        <v>59</v>
      </c>
      <c r="F931">
        <v>5622</v>
      </c>
      <c r="G931">
        <f t="shared" si="71"/>
        <v>5622</v>
      </c>
      <c r="H931" t="str">
        <f>_xlfn.XLOOKUP(C931,obszary!A:A,obszary!B:B)</f>
        <v>Argyre</v>
      </c>
      <c r="I931" t="str">
        <f>_xlfn.XLOOKUP($A931,laziki!B:B,laziki!C:C)</f>
        <v>Spirit 16</v>
      </c>
      <c r="J931" t="str">
        <f>_xlfn.XLOOKUP(I931,laziki!C:C,laziki!E:E)</f>
        <v>30.54S, 24.75W</v>
      </c>
      <c r="K931">
        <f>_xlfn.XLOOKUP($A931,laziki!B:B,laziki!D:D)</f>
        <v>2066</v>
      </c>
      <c r="L931">
        <f t="shared" si="72"/>
        <v>2069</v>
      </c>
      <c r="M931" s="4">
        <f t="shared" si="73"/>
        <v>3</v>
      </c>
      <c r="N931" s="4" t="str">
        <f t="shared" si="74"/>
        <v>S</v>
      </c>
      <c r="O931" t="str">
        <f t="shared" si="75"/>
        <v>S</v>
      </c>
    </row>
    <row r="932" spans="1:15" x14ac:dyDescent="0.25">
      <c r="A932">
        <v>67</v>
      </c>
      <c r="B932" s="1">
        <v>61771</v>
      </c>
      <c r="C932" t="s">
        <v>215</v>
      </c>
      <c r="D932" t="s">
        <v>4516</v>
      </c>
      <c r="E932">
        <v>113</v>
      </c>
      <c r="F932">
        <v>9074</v>
      </c>
      <c r="G932">
        <f t="shared" si="71"/>
        <v>0</v>
      </c>
      <c r="H932" t="str">
        <f>_xlfn.XLOOKUP(C932,obszary!A:A,obszary!B:B)</f>
        <v>Argyre</v>
      </c>
      <c r="I932" t="str">
        <f>_xlfn.XLOOKUP($A932,laziki!B:B,laziki!C:C)</f>
        <v>Rosetta 10</v>
      </c>
      <c r="J932" t="str">
        <f>_xlfn.XLOOKUP(I932,laziki!C:C,laziki!E:E)</f>
        <v>29.82S, 66.01W</v>
      </c>
      <c r="K932">
        <f>_xlfn.XLOOKUP($A932,laziki!B:B,laziki!D:D)</f>
        <v>2068</v>
      </c>
      <c r="L932">
        <f t="shared" si="72"/>
        <v>2069</v>
      </c>
      <c r="M932" s="4">
        <f t="shared" si="73"/>
        <v>1</v>
      </c>
      <c r="N932" s="4" t="str">
        <f t="shared" si="74"/>
        <v>S</v>
      </c>
      <c r="O932" t="str">
        <f t="shared" si="75"/>
        <v>S</v>
      </c>
    </row>
    <row r="933" spans="1:15" x14ac:dyDescent="0.25">
      <c r="A933">
        <v>27</v>
      </c>
      <c r="B933" s="1">
        <v>57374</v>
      </c>
      <c r="C933" t="s">
        <v>207</v>
      </c>
      <c r="D933" t="s">
        <v>4515</v>
      </c>
      <c r="E933">
        <v>137</v>
      </c>
      <c r="F933">
        <v>16330</v>
      </c>
      <c r="G933">
        <f t="shared" si="71"/>
        <v>0</v>
      </c>
      <c r="H933" t="str">
        <f>_xlfn.XLOOKUP(C933,obszary!A:A,obszary!B:B)</f>
        <v>Mare Australe</v>
      </c>
      <c r="I933" t="str">
        <f>_xlfn.XLOOKUP($A933,laziki!B:B,laziki!C:C)</f>
        <v>Phobos 6</v>
      </c>
      <c r="J933" t="str">
        <f>_xlfn.XLOOKUP(I933,laziki!C:C,laziki!E:E)</f>
        <v>74.62S, 100.08E</v>
      </c>
      <c r="K933">
        <f>_xlfn.XLOOKUP($A933,laziki!B:B,laziki!D:D)</f>
        <v>2054</v>
      </c>
      <c r="L933">
        <f t="shared" si="72"/>
        <v>2057</v>
      </c>
      <c r="M933" s="4">
        <f t="shared" si="73"/>
        <v>3</v>
      </c>
      <c r="N933" s="4" t="str">
        <f t="shared" si="74"/>
        <v>S</v>
      </c>
      <c r="O933" t="str">
        <f t="shared" si="75"/>
        <v>S</v>
      </c>
    </row>
    <row r="934" spans="1:15" x14ac:dyDescent="0.25">
      <c r="A934">
        <v>45</v>
      </c>
      <c r="B934" s="1">
        <v>61078</v>
      </c>
      <c r="C934" t="s">
        <v>241</v>
      </c>
      <c r="D934" t="s">
        <v>4514</v>
      </c>
      <c r="E934">
        <v>147</v>
      </c>
      <c r="F934">
        <v>1526</v>
      </c>
      <c r="G934">
        <f t="shared" si="71"/>
        <v>0</v>
      </c>
      <c r="H934" t="str">
        <f>_xlfn.XLOOKUP(C934,obszary!A:A,obszary!B:B)</f>
        <v>Syrtis Major</v>
      </c>
      <c r="I934" t="str">
        <f>_xlfn.XLOOKUP($A934,laziki!B:B,laziki!C:C)</f>
        <v>Spirit 12</v>
      </c>
      <c r="J934" t="str">
        <f>_xlfn.XLOOKUP(I934,laziki!C:C,laziki!E:E)</f>
        <v>0.43S, 61.64E</v>
      </c>
      <c r="K934">
        <f>_xlfn.XLOOKUP($A934,laziki!B:B,laziki!D:D)</f>
        <v>2064</v>
      </c>
      <c r="L934">
        <f t="shared" si="72"/>
        <v>2067</v>
      </c>
      <c r="M934" s="4">
        <f t="shared" si="73"/>
        <v>3</v>
      </c>
      <c r="N934" s="4" t="str">
        <f t="shared" si="74"/>
        <v>N</v>
      </c>
      <c r="O934" t="str">
        <f t="shared" si="75"/>
        <v>S</v>
      </c>
    </row>
    <row r="935" spans="1:15" x14ac:dyDescent="0.25">
      <c r="A935">
        <v>77</v>
      </c>
      <c r="B935" s="1">
        <v>64001</v>
      </c>
      <c r="C935" t="s">
        <v>211</v>
      </c>
      <c r="D935" t="s">
        <v>4513</v>
      </c>
      <c r="E935">
        <v>163</v>
      </c>
      <c r="F935">
        <v>18486</v>
      </c>
      <c r="G935">
        <f t="shared" si="71"/>
        <v>0</v>
      </c>
      <c r="H935" t="str">
        <f>_xlfn.XLOOKUP(C935,obszary!A:A,obszary!B:B)</f>
        <v>Hellas</v>
      </c>
      <c r="I935" t="str">
        <f>_xlfn.XLOOKUP($A935,laziki!B:B,laziki!C:C)</f>
        <v>Rosetta 27</v>
      </c>
      <c r="J935" t="str">
        <f>_xlfn.XLOOKUP(I935,laziki!C:C,laziki!E:E)</f>
        <v>28.90S, 98.55E</v>
      </c>
      <c r="K935">
        <f>_xlfn.XLOOKUP($A935,laziki!B:B,laziki!D:D)</f>
        <v>2073</v>
      </c>
      <c r="L935">
        <f t="shared" si="72"/>
        <v>2075</v>
      </c>
      <c r="M935" s="4">
        <f t="shared" si="73"/>
        <v>2</v>
      </c>
      <c r="N935" s="4" t="str">
        <f t="shared" si="74"/>
        <v>S</v>
      </c>
      <c r="O935" t="str">
        <f t="shared" si="75"/>
        <v>S</v>
      </c>
    </row>
    <row r="936" spans="1:15" x14ac:dyDescent="0.25">
      <c r="A936">
        <v>5</v>
      </c>
      <c r="B936" s="1">
        <v>55766</v>
      </c>
      <c r="C936" t="s">
        <v>241</v>
      </c>
      <c r="D936" t="s">
        <v>4512</v>
      </c>
      <c r="E936">
        <v>307</v>
      </c>
      <c r="F936">
        <v>756</v>
      </c>
      <c r="G936">
        <f t="shared" si="71"/>
        <v>0</v>
      </c>
      <c r="H936" t="str">
        <f>_xlfn.XLOOKUP(C936,obszary!A:A,obszary!B:B)</f>
        <v>Syrtis Major</v>
      </c>
      <c r="I936" t="str">
        <f>_xlfn.XLOOKUP($A936,laziki!B:B,laziki!C:C)</f>
        <v>Mariner 10</v>
      </c>
      <c r="J936" t="str">
        <f>_xlfn.XLOOKUP(I936,laziki!C:C,laziki!E:E)</f>
        <v>4.88N, 63.43E</v>
      </c>
      <c r="K936">
        <f>_xlfn.XLOOKUP($A936,laziki!B:B,laziki!D:D)</f>
        <v>2051</v>
      </c>
      <c r="L936">
        <f t="shared" si="72"/>
        <v>2052</v>
      </c>
      <c r="M936" s="4">
        <f t="shared" si="73"/>
        <v>1</v>
      </c>
      <c r="N936" s="4" t="str">
        <f t="shared" si="74"/>
        <v>N</v>
      </c>
      <c r="O936" t="str">
        <f t="shared" si="75"/>
        <v>N</v>
      </c>
    </row>
    <row r="937" spans="1:15" x14ac:dyDescent="0.25">
      <c r="A937">
        <v>95</v>
      </c>
      <c r="B937" s="1">
        <v>63541</v>
      </c>
      <c r="C937" t="s">
        <v>249</v>
      </c>
      <c r="D937" t="s">
        <v>4511</v>
      </c>
      <c r="E937">
        <v>85</v>
      </c>
      <c r="F937">
        <v>5812</v>
      </c>
      <c r="G937">
        <f t="shared" si="71"/>
        <v>5812</v>
      </c>
      <c r="H937" t="str">
        <f>_xlfn.XLOOKUP(C937,obszary!A:A,obszary!B:B)</f>
        <v>Tharsis</v>
      </c>
      <c r="I937" t="str">
        <f>_xlfn.XLOOKUP($A937,laziki!B:B,laziki!C:C)</f>
        <v>Dawn 6</v>
      </c>
      <c r="J937" t="str">
        <f>_xlfn.XLOOKUP(I937,laziki!C:C,laziki!E:E)</f>
        <v>8.80N, 79.73W</v>
      </c>
      <c r="K937">
        <f>_xlfn.XLOOKUP($A937,laziki!B:B,laziki!D:D)</f>
        <v>2067</v>
      </c>
      <c r="L937">
        <f t="shared" si="72"/>
        <v>2073</v>
      </c>
      <c r="M937" s="4">
        <f t="shared" si="73"/>
        <v>6</v>
      </c>
      <c r="N937" s="4" t="str">
        <f t="shared" si="74"/>
        <v>N</v>
      </c>
      <c r="O937" t="str">
        <f t="shared" si="75"/>
        <v>N</v>
      </c>
    </row>
    <row r="938" spans="1:15" x14ac:dyDescent="0.25">
      <c r="A938">
        <v>85</v>
      </c>
      <c r="B938" s="1">
        <v>63101</v>
      </c>
      <c r="C938" t="s">
        <v>239</v>
      </c>
      <c r="D938" t="s">
        <v>4510</v>
      </c>
      <c r="E938">
        <v>157</v>
      </c>
      <c r="F938">
        <v>3764</v>
      </c>
      <c r="G938">
        <f t="shared" si="71"/>
        <v>0</v>
      </c>
      <c r="H938" t="str">
        <f>_xlfn.XLOOKUP(C938,obszary!A:A,obszary!B:B)</f>
        <v>Amenthes</v>
      </c>
      <c r="I938" t="str">
        <f>_xlfn.XLOOKUP($A938,laziki!B:B,laziki!C:C)</f>
        <v>Phoenix 13</v>
      </c>
      <c r="J938" t="str">
        <f>_xlfn.XLOOKUP(I938,laziki!C:C,laziki!E:E)</f>
        <v>6.43S, 95.96E</v>
      </c>
      <c r="K938">
        <f>_xlfn.XLOOKUP($A938,laziki!B:B,laziki!D:D)</f>
        <v>2070</v>
      </c>
      <c r="L938">
        <f t="shared" si="72"/>
        <v>2072</v>
      </c>
      <c r="M938" s="4">
        <f t="shared" si="73"/>
        <v>2</v>
      </c>
      <c r="N938" s="4" t="str">
        <f t="shared" si="74"/>
        <v>N</v>
      </c>
      <c r="O938" t="str">
        <f t="shared" si="75"/>
        <v>S</v>
      </c>
    </row>
    <row r="939" spans="1:15" x14ac:dyDescent="0.25">
      <c r="A939">
        <v>5</v>
      </c>
      <c r="B939" s="1">
        <v>58459</v>
      </c>
      <c r="C939" t="s">
        <v>225</v>
      </c>
      <c r="D939" t="s">
        <v>4509</v>
      </c>
      <c r="E939">
        <v>57</v>
      </c>
      <c r="F939">
        <v>883</v>
      </c>
      <c r="G939">
        <f t="shared" si="71"/>
        <v>883</v>
      </c>
      <c r="H939" t="str">
        <f>_xlfn.XLOOKUP(C939,obszary!A:A,obszary!B:B)</f>
        <v>Iapygia</v>
      </c>
      <c r="I939" t="str">
        <f>_xlfn.XLOOKUP($A939,laziki!B:B,laziki!C:C)</f>
        <v>Mariner 10</v>
      </c>
      <c r="J939" t="str">
        <f>_xlfn.XLOOKUP(I939,laziki!C:C,laziki!E:E)</f>
        <v>4.88N, 63.43E</v>
      </c>
      <c r="K939">
        <f>_xlfn.XLOOKUP($A939,laziki!B:B,laziki!D:D)</f>
        <v>2051</v>
      </c>
      <c r="L939">
        <f t="shared" si="72"/>
        <v>2060</v>
      </c>
      <c r="M939" s="4">
        <f t="shared" si="73"/>
        <v>9</v>
      </c>
      <c r="N939" s="4" t="str">
        <f t="shared" si="74"/>
        <v>S</v>
      </c>
      <c r="O939" t="str">
        <f t="shared" si="75"/>
        <v>N</v>
      </c>
    </row>
    <row r="940" spans="1:15" x14ac:dyDescent="0.25">
      <c r="A940">
        <v>12</v>
      </c>
      <c r="B940" s="1">
        <v>58109</v>
      </c>
      <c r="C940" t="s">
        <v>233</v>
      </c>
      <c r="D940" t="s">
        <v>4508</v>
      </c>
      <c r="E940">
        <v>169</v>
      </c>
      <c r="F940">
        <v>1267</v>
      </c>
      <c r="G940">
        <f t="shared" si="71"/>
        <v>0</v>
      </c>
      <c r="H940" t="str">
        <f>_xlfn.XLOOKUP(C940,obszary!A:A,obszary!B:B)</f>
        <v>Phoenicis Lacus</v>
      </c>
      <c r="I940" t="str">
        <f>_xlfn.XLOOKUP($A940,laziki!B:B,laziki!C:C)</f>
        <v>Mariner 20</v>
      </c>
      <c r="J940" t="str">
        <f>_xlfn.XLOOKUP(I940,laziki!C:C,laziki!E:E)</f>
        <v>6.41S, 116.10W</v>
      </c>
      <c r="K940">
        <f>_xlfn.XLOOKUP($A940,laziki!B:B,laziki!D:D)</f>
        <v>2055</v>
      </c>
      <c r="L940">
        <f t="shared" si="72"/>
        <v>2059</v>
      </c>
      <c r="M940" s="4">
        <f t="shared" si="73"/>
        <v>4</v>
      </c>
      <c r="N940" s="4" t="str">
        <f t="shared" si="74"/>
        <v>S</v>
      </c>
      <c r="O940" t="str">
        <f t="shared" si="75"/>
        <v>S</v>
      </c>
    </row>
    <row r="941" spans="1:15" x14ac:dyDescent="0.25">
      <c r="A941">
        <v>11</v>
      </c>
      <c r="B941" s="1">
        <v>57291</v>
      </c>
      <c r="C941" t="s">
        <v>215</v>
      </c>
      <c r="D941" t="s">
        <v>4507</v>
      </c>
      <c r="E941">
        <v>17</v>
      </c>
      <c r="F941">
        <v>16330</v>
      </c>
      <c r="G941">
        <f t="shared" si="71"/>
        <v>16330</v>
      </c>
      <c r="H941" t="str">
        <f>_xlfn.XLOOKUP(C941,obszary!A:A,obszary!B:B)</f>
        <v>Argyre</v>
      </c>
      <c r="I941" t="str">
        <f>_xlfn.XLOOKUP($A941,laziki!B:B,laziki!C:C)</f>
        <v>Mariner 16</v>
      </c>
      <c r="J941" t="str">
        <f>_xlfn.XLOOKUP(I941,laziki!C:C,laziki!E:E)</f>
        <v>59.42S, 15.97W</v>
      </c>
      <c r="K941">
        <f>_xlfn.XLOOKUP($A941,laziki!B:B,laziki!D:D)</f>
        <v>2055</v>
      </c>
      <c r="L941">
        <f t="shared" si="72"/>
        <v>2056</v>
      </c>
      <c r="M941" s="4">
        <f t="shared" si="73"/>
        <v>1</v>
      </c>
      <c r="N941" s="4" t="str">
        <f t="shared" si="74"/>
        <v>S</v>
      </c>
      <c r="O941" t="str">
        <f t="shared" si="75"/>
        <v>S</v>
      </c>
    </row>
    <row r="942" spans="1:15" x14ac:dyDescent="0.25">
      <c r="A942">
        <v>23</v>
      </c>
      <c r="B942" s="1">
        <v>56802</v>
      </c>
      <c r="C942" t="s">
        <v>235</v>
      </c>
      <c r="D942" t="s">
        <v>4506</v>
      </c>
      <c r="E942">
        <v>37</v>
      </c>
      <c r="F942">
        <v>5622</v>
      </c>
      <c r="G942">
        <f t="shared" si="71"/>
        <v>5622</v>
      </c>
      <c r="H942" t="str">
        <f>_xlfn.XLOOKUP(C942,obszary!A:A,obszary!B:B)</f>
        <v>Memnonia</v>
      </c>
      <c r="I942" t="str">
        <f>_xlfn.XLOOKUP($A942,laziki!B:B,laziki!C:C)</f>
        <v>Phobos 2</v>
      </c>
      <c r="J942" t="str">
        <f>_xlfn.XLOOKUP(I942,laziki!C:C,laziki!E:E)</f>
        <v>23.80S, 156.02W</v>
      </c>
      <c r="K942">
        <f>_xlfn.XLOOKUP($A942,laziki!B:B,laziki!D:D)</f>
        <v>2053</v>
      </c>
      <c r="L942">
        <f t="shared" si="72"/>
        <v>2055</v>
      </c>
      <c r="M942" s="4">
        <f t="shared" si="73"/>
        <v>2</v>
      </c>
      <c r="N942" s="4" t="str">
        <f t="shared" si="74"/>
        <v>S</v>
      </c>
      <c r="O942" t="str">
        <f t="shared" si="75"/>
        <v>S</v>
      </c>
    </row>
    <row r="943" spans="1:15" x14ac:dyDescent="0.25">
      <c r="A943">
        <v>27</v>
      </c>
      <c r="B943" s="1">
        <v>58592</v>
      </c>
      <c r="C943" t="s">
        <v>207</v>
      </c>
      <c r="D943" t="s">
        <v>4505</v>
      </c>
      <c r="E943">
        <v>34</v>
      </c>
      <c r="F943">
        <v>1010</v>
      </c>
      <c r="G943">
        <f t="shared" si="71"/>
        <v>1010</v>
      </c>
      <c r="H943" t="str">
        <f>_xlfn.XLOOKUP(C943,obszary!A:A,obszary!B:B)</f>
        <v>Mare Australe</v>
      </c>
      <c r="I943" t="str">
        <f>_xlfn.XLOOKUP($A943,laziki!B:B,laziki!C:C)</f>
        <v>Phobos 6</v>
      </c>
      <c r="J943" t="str">
        <f>_xlfn.XLOOKUP(I943,laziki!C:C,laziki!E:E)</f>
        <v>74.62S, 100.08E</v>
      </c>
      <c r="K943">
        <f>_xlfn.XLOOKUP($A943,laziki!B:B,laziki!D:D)</f>
        <v>2054</v>
      </c>
      <c r="L943">
        <f t="shared" si="72"/>
        <v>2060</v>
      </c>
      <c r="M943" s="4">
        <f t="shared" si="73"/>
        <v>6</v>
      </c>
      <c r="N943" s="4" t="str">
        <f t="shared" si="74"/>
        <v>S</v>
      </c>
      <c r="O943" t="str">
        <f t="shared" si="75"/>
        <v>S</v>
      </c>
    </row>
    <row r="944" spans="1:15" x14ac:dyDescent="0.25">
      <c r="A944">
        <v>36</v>
      </c>
      <c r="B944" s="1">
        <v>59231</v>
      </c>
      <c r="C944" t="s">
        <v>235</v>
      </c>
      <c r="D944" t="s">
        <v>4504</v>
      </c>
      <c r="E944">
        <v>70</v>
      </c>
      <c r="F944">
        <v>6006</v>
      </c>
      <c r="G944">
        <f t="shared" si="71"/>
        <v>6006</v>
      </c>
      <c r="H944" t="str">
        <f>_xlfn.XLOOKUP(C944,obszary!A:A,obszary!B:B)</f>
        <v>Memnonia</v>
      </c>
      <c r="I944" t="str">
        <f>_xlfn.XLOOKUP($A944,laziki!B:B,laziki!C:C)</f>
        <v>Pathfinder 3</v>
      </c>
      <c r="J944" t="str">
        <f>_xlfn.XLOOKUP(I944,laziki!C:C,laziki!E:E)</f>
        <v>5.85N, 156.58W</v>
      </c>
      <c r="K944">
        <f>_xlfn.XLOOKUP($A944,laziki!B:B,laziki!D:D)</f>
        <v>2061</v>
      </c>
      <c r="L944">
        <f t="shared" si="72"/>
        <v>2062</v>
      </c>
      <c r="M944" s="4">
        <f t="shared" si="73"/>
        <v>1</v>
      </c>
      <c r="N944" s="4" t="str">
        <f t="shared" si="74"/>
        <v>S</v>
      </c>
      <c r="O944" t="str">
        <f t="shared" si="75"/>
        <v>N</v>
      </c>
    </row>
    <row r="945" spans="1:15" x14ac:dyDescent="0.25">
      <c r="A945">
        <v>32</v>
      </c>
      <c r="B945" s="1">
        <v>60026</v>
      </c>
      <c r="C945" t="s">
        <v>217</v>
      </c>
      <c r="D945" t="s">
        <v>4503</v>
      </c>
      <c r="E945">
        <v>152</v>
      </c>
      <c r="F945">
        <v>8519</v>
      </c>
      <c r="G945">
        <f t="shared" si="71"/>
        <v>0</v>
      </c>
      <c r="H945" t="str">
        <f>_xlfn.XLOOKUP(C945,obszary!A:A,obszary!B:B)</f>
        <v>Thaumasia</v>
      </c>
      <c r="I945" t="str">
        <f>_xlfn.XLOOKUP($A945,laziki!B:B,laziki!C:C)</f>
        <v>Deimos 11</v>
      </c>
      <c r="J945" t="str">
        <f>_xlfn.XLOOKUP(I945,laziki!C:C,laziki!E:E)</f>
        <v>39.82S, 96.42W</v>
      </c>
      <c r="K945">
        <f>_xlfn.XLOOKUP($A945,laziki!B:B,laziki!D:D)</f>
        <v>2059</v>
      </c>
      <c r="L945">
        <f t="shared" si="72"/>
        <v>2064</v>
      </c>
      <c r="M945" s="4">
        <f t="shared" si="73"/>
        <v>5</v>
      </c>
      <c r="N945" s="4" t="str">
        <f t="shared" si="74"/>
        <v>S</v>
      </c>
      <c r="O945" t="str">
        <f t="shared" si="75"/>
        <v>S</v>
      </c>
    </row>
    <row r="946" spans="1:15" x14ac:dyDescent="0.25">
      <c r="A946">
        <v>99</v>
      </c>
      <c r="B946" s="1">
        <v>64238</v>
      </c>
      <c r="C946" t="s">
        <v>257</v>
      </c>
      <c r="D946" t="s">
        <v>4502</v>
      </c>
      <c r="E946">
        <v>147</v>
      </c>
      <c r="F946">
        <v>18486</v>
      </c>
      <c r="G946">
        <f t="shared" si="71"/>
        <v>0</v>
      </c>
      <c r="H946" t="str">
        <f>_xlfn.XLOOKUP(C946,obszary!A:A,obszary!B:B)</f>
        <v>Ismenius Lacus</v>
      </c>
      <c r="I946" t="str">
        <f>_xlfn.XLOOKUP($A946,laziki!B:B,laziki!C:C)</f>
        <v>Perseverance 6</v>
      </c>
      <c r="J946" t="str">
        <f>_xlfn.XLOOKUP(I946,laziki!C:C,laziki!E:E)</f>
        <v>34.38N, 12.41E</v>
      </c>
      <c r="K946">
        <f>_xlfn.XLOOKUP($A946,laziki!B:B,laziki!D:D)</f>
        <v>2070</v>
      </c>
      <c r="L946">
        <f t="shared" si="72"/>
        <v>2075</v>
      </c>
      <c r="M946" s="4">
        <f t="shared" si="73"/>
        <v>5</v>
      </c>
      <c r="N946" s="4" t="str">
        <f t="shared" si="74"/>
        <v>N</v>
      </c>
      <c r="O946" t="str">
        <f t="shared" si="75"/>
        <v>N</v>
      </c>
    </row>
    <row r="947" spans="1:15" x14ac:dyDescent="0.25">
      <c r="A947">
        <v>5</v>
      </c>
      <c r="B947" s="1">
        <v>58314</v>
      </c>
      <c r="C947" t="s">
        <v>225</v>
      </c>
      <c r="D947" t="s">
        <v>4501</v>
      </c>
      <c r="E947">
        <v>905</v>
      </c>
      <c r="F947">
        <v>8791</v>
      </c>
      <c r="G947">
        <f t="shared" si="71"/>
        <v>0</v>
      </c>
      <c r="H947" t="str">
        <f>_xlfn.XLOOKUP(C947,obszary!A:A,obszary!B:B)</f>
        <v>Iapygia</v>
      </c>
      <c r="I947" t="str">
        <f>_xlfn.XLOOKUP($A947,laziki!B:B,laziki!C:C)</f>
        <v>Mariner 10</v>
      </c>
      <c r="J947" t="str">
        <f>_xlfn.XLOOKUP(I947,laziki!C:C,laziki!E:E)</f>
        <v>4.88N, 63.43E</v>
      </c>
      <c r="K947">
        <f>_xlfn.XLOOKUP($A947,laziki!B:B,laziki!D:D)</f>
        <v>2051</v>
      </c>
      <c r="L947">
        <f t="shared" si="72"/>
        <v>2059</v>
      </c>
      <c r="M947" s="4">
        <f t="shared" si="73"/>
        <v>8</v>
      </c>
      <c r="N947" s="4" t="str">
        <f t="shared" si="74"/>
        <v>S</v>
      </c>
      <c r="O947" t="str">
        <f t="shared" si="75"/>
        <v>N</v>
      </c>
    </row>
    <row r="948" spans="1:15" x14ac:dyDescent="0.25">
      <c r="A948">
        <v>83</v>
      </c>
      <c r="B948" s="1">
        <v>62264</v>
      </c>
      <c r="C948" t="s">
        <v>265</v>
      </c>
      <c r="D948" t="s">
        <v>4500</v>
      </c>
      <c r="E948">
        <v>77</v>
      </c>
      <c r="F948">
        <v>23366</v>
      </c>
      <c r="G948">
        <f t="shared" si="71"/>
        <v>23366</v>
      </c>
      <c r="H948" t="str">
        <f>_xlfn.XLOOKUP(C948,obszary!A:A,obszary!B:B)</f>
        <v>Mare Boreum</v>
      </c>
      <c r="I948" t="str">
        <f>_xlfn.XLOOKUP($A948,laziki!B:B,laziki!C:C)</f>
        <v>Phoenix 11</v>
      </c>
      <c r="J948" t="str">
        <f>_xlfn.XLOOKUP(I948,laziki!C:C,laziki!E:E)</f>
        <v>56.07N, 79.63E</v>
      </c>
      <c r="K948">
        <f>_xlfn.XLOOKUP($A948,laziki!B:B,laziki!D:D)</f>
        <v>2069</v>
      </c>
      <c r="L948">
        <f t="shared" si="72"/>
        <v>2070</v>
      </c>
      <c r="M948" s="4">
        <f t="shared" si="73"/>
        <v>1</v>
      </c>
      <c r="N948" s="4" t="str">
        <f t="shared" si="74"/>
        <v>N</v>
      </c>
      <c r="O948" t="str">
        <f t="shared" si="75"/>
        <v>N</v>
      </c>
    </row>
    <row r="949" spans="1:15" x14ac:dyDescent="0.25">
      <c r="A949">
        <v>71</v>
      </c>
      <c r="B949" s="1">
        <v>62848</v>
      </c>
      <c r="C949" t="s">
        <v>219</v>
      </c>
      <c r="D949" t="s">
        <v>4499</v>
      </c>
      <c r="E949">
        <v>37</v>
      </c>
      <c r="F949">
        <v>15700</v>
      </c>
      <c r="G949">
        <f t="shared" si="71"/>
        <v>15700</v>
      </c>
      <c r="H949" t="str">
        <f>_xlfn.XLOOKUP(C949,obszary!A:A,obszary!B:B)</f>
        <v>Phaethontis</v>
      </c>
      <c r="I949" t="str">
        <f>_xlfn.XLOOKUP($A949,laziki!B:B,laziki!C:C)</f>
        <v>Rosetta 15</v>
      </c>
      <c r="J949" t="str">
        <f>_xlfn.XLOOKUP(I949,laziki!C:C,laziki!E:E)</f>
        <v>50.96S, 146.33W</v>
      </c>
      <c r="K949">
        <f>_xlfn.XLOOKUP($A949,laziki!B:B,laziki!D:D)</f>
        <v>2070</v>
      </c>
      <c r="L949">
        <f t="shared" si="72"/>
        <v>2072</v>
      </c>
      <c r="M949" s="4">
        <f t="shared" si="73"/>
        <v>2</v>
      </c>
      <c r="N949" s="4" t="str">
        <f t="shared" si="74"/>
        <v>S</v>
      </c>
      <c r="O949" t="str">
        <f t="shared" si="75"/>
        <v>S</v>
      </c>
    </row>
    <row r="950" spans="1:15" x14ac:dyDescent="0.25">
      <c r="A950">
        <v>83</v>
      </c>
      <c r="B950" s="1">
        <v>62509</v>
      </c>
      <c r="C950" t="s">
        <v>255</v>
      </c>
      <c r="D950" t="s">
        <v>4498</v>
      </c>
      <c r="E950">
        <v>96</v>
      </c>
      <c r="F950">
        <v>11382</v>
      </c>
      <c r="G950">
        <f t="shared" si="71"/>
        <v>11382</v>
      </c>
      <c r="H950" t="str">
        <f>_xlfn.XLOOKUP(C950,obszary!A:A,obszary!B:B)</f>
        <v>Casius</v>
      </c>
      <c r="I950" t="str">
        <f>_xlfn.XLOOKUP($A950,laziki!B:B,laziki!C:C)</f>
        <v>Phoenix 11</v>
      </c>
      <c r="J950" t="str">
        <f>_xlfn.XLOOKUP(I950,laziki!C:C,laziki!E:E)</f>
        <v>56.07N, 79.63E</v>
      </c>
      <c r="K950">
        <f>_xlfn.XLOOKUP($A950,laziki!B:B,laziki!D:D)</f>
        <v>2069</v>
      </c>
      <c r="L950">
        <f t="shared" si="72"/>
        <v>2071</v>
      </c>
      <c r="M950" s="4">
        <f t="shared" si="73"/>
        <v>2</v>
      </c>
      <c r="N950" s="4" t="str">
        <f t="shared" si="74"/>
        <v>N</v>
      </c>
      <c r="O950" t="str">
        <f t="shared" si="75"/>
        <v>N</v>
      </c>
    </row>
    <row r="951" spans="1:15" x14ac:dyDescent="0.25">
      <c r="A951">
        <v>91</v>
      </c>
      <c r="B951" s="1">
        <v>63638</v>
      </c>
      <c r="C951" t="s">
        <v>265</v>
      </c>
      <c r="D951" t="s">
        <v>4497</v>
      </c>
      <c r="E951">
        <v>9</v>
      </c>
      <c r="F951">
        <v>29243</v>
      </c>
      <c r="G951">
        <f t="shared" si="71"/>
        <v>29243</v>
      </c>
      <c r="H951" t="str">
        <f>_xlfn.XLOOKUP(C951,obszary!A:A,obszary!B:B)</f>
        <v>Mare Boreum</v>
      </c>
      <c r="I951" t="str">
        <f>_xlfn.XLOOKUP($A951,laziki!B:B,laziki!C:C)</f>
        <v>Phoenix 27</v>
      </c>
      <c r="J951" t="str">
        <f>_xlfn.XLOOKUP(I951,laziki!C:C,laziki!E:E)</f>
        <v>75.27N, 138.32W</v>
      </c>
      <c r="K951">
        <f>_xlfn.XLOOKUP($A951,laziki!B:B,laziki!D:D)</f>
        <v>2073</v>
      </c>
      <c r="L951">
        <f t="shared" si="72"/>
        <v>2074</v>
      </c>
      <c r="M951" s="4">
        <f t="shared" si="73"/>
        <v>1</v>
      </c>
      <c r="N951" s="4" t="str">
        <f t="shared" si="74"/>
        <v>N</v>
      </c>
      <c r="O951" t="str">
        <f t="shared" si="75"/>
        <v>N</v>
      </c>
    </row>
    <row r="952" spans="1:15" x14ac:dyDescent="0.25">
      <c r="A952">
        <v>72</v>
      </c>
      <c r="B952" s="1">
        <v>64328</v>
      </c>
      <c r="C952" t="s">
        <v>219</v>
      </c>
      <c r="D952" t="s">
        <v>4496</v>
      </c>
      <c r="E952">
        <v>117</v>
      </c>
      <c r="F952">
        <v>3461</v>
      </c>
      <c r="G952">
        <f t="shared" si="71"/>
        <v>0</v>
      </c>
      <c r="H952" t="str">
        <f>_xlfn.XLOOKUP(C952,obszary!A:A,obszary!B:B)</f>
        <v>Phaethontis</v>
      </c>
      <c r="I952" t="str">
        <f>_xlfn.XLOOKUP($A952,laziki!B:B,laziki!C:C)</f>
        <v>Rosetta 16</v>
      </c>
      <c r="J952" t="str">
        <f>_xlfn.XLOOKUP(I952,laziki!C:C,laziki!E:E)</f>
        <v>29.49S, 118.42W</v>
      </c>
      <c r="K952">
        <f>_xlfn.XLOOKUP($A952,laziki!B:B,laziki!D:D)</f>
        <v>2071</v>
      </c>
      <c r="L952">
        <f t="shared" si="72"/>
        <v>2076</v>
      </c>
      <c r="M952" s="4">
        <f t="shared" si="73"/>
        <v>5</v>
      </c>
      <c r="N952" s="4" t="str">
        <f t="shared" si="74"/>
        <v>S</v>
      </c>
      <c r="O952" t="str">
        <f t="shared" si="75"/>
        <v>S</v>
      </c>
    </row>
    <row r="953" spans="1:15" x14ac:dyDescent="0.25">
      <c r="A953">
        <v>42</v>
      </c>
      <c r="B953" s="1">
        <v>60939</v>
      </c>
      <c r="C953" t="s">
        <v>253</v>
      </c>
      <c r="D953" t="s">
        <v>4495</v>
      </c>
      <c r="E953">
        <v>9</v>
      </c>
      <c r="F953">
        <v>21171</v>
      </c>
      <c r="G953">
        <f t="shared" si="71"/>
        <v>21171</v>
      </c>
      <c r="H953" t="str">
        <f>_xlfn.XLOOKUP(C953,obszary!A:A,obszary!B:B)</f>
        <v>Cebrenia</v>
      </c>
      <c r="I953" t="str">
        <f>_xlfn.XLOOKUP($A953,laziki!B:B,laziki!C:C)</f>
        <v>Spirit 6</v>
      </c>
      <c r="J953" t="str">
        <f>_xlfn.XLOOKUP(I953,laziki!C:C,laziki!E:E)</f>
        <v>27.80N, 160.30E</v>
      </c>
      <c r="K953">
        <f>_xlfn.XLOOKUP($A953,laziki!B:B,laziki!D:D)</f>
        <v>2063</v>
      </c>
      <c r="L953">
        <f t="shared" si="72"/>
        <v>2066</v>
      </c>
      <c r="M953" s="4">
        <f t="shared" si="73"/>
        <v>3</v>
      </c>
      <c r="N953" s="4" t="str">
        <f t="shared" si="74"/>
        <v>N</v>
      </c>
      <c r="O953" t="str">
        <f t="shared" si="75"/>
        <v>N</v>
      </c>
    </row>
    <row r="954" spans="1:15" x14ac:dyDescent="0.25">
      <c r="A954">
        <v>45</v>
      </c>
      <c r="B954" s="1">
        <v>60475</v>
      </c>
      <c r="C954" t="s">
        <v>225</v>
      </c>
      <c r="D954" t="s">
        <v>4494</v>
      </c>
      <c r="E954">
        <v>59</v>
      </c>
      <c r="F954">
        <v>4076</v>
      </c>
      <c r="G954">
        <f t="shared" si="71"/>
        <v>4076</v>
      </c>
      <c r="H954" t="str">
        <f>_xlfn.XLOOKUP(C954,obszary!A:A,obszary!B:B)</f>
        <v>Iapygia</v>
      </c>
      <c r="I954" t="str">
        <f>_xlfn.XLOOKUP($A954,laziki!B:B,laziki!C:C)</f>
        <v>Spirit 12</v>
      </c>
      <c r="J954" t="str">
        <f>_xlfn.XLOOKUP(I954,laziki!C:C,laziki!E:E)</f>
        <v>0.43S, 61.64E</v>
      </c>
      <c r="K954">
        <f>_xlfn.XLOOKUP($A954,laziki!B:B,laziki!D:D)</f>
        <v>2064</v>
      </c>
      <c r="L954">
        <f t="shared" si="72"/>
        <v>2065</v>
      </c>
      <c r="M954" s="4">
        <f t="shared" si="73"/>
        <v>1</v>
      </c>
      <c r="N954" s="4" t="str">
        <f t="shared" si="74"/>
        <v>S</v>
      </c>
      <c r="O954" t="str">
        <f t="shared" si="75"/>
        <v>S</v>
      </c>
    </row>
    <row r="955" spans="1:15" x14ac:dyDescent="0.25">
      <c r="A955">
        <v>8</v>
      </c>
      <c r="B955" s="1">
        <v>56894</v>
      </c>
      <c r="C955" t="s">
        <v>207</v>
      </c>
      <c r="D955" t="s">
        <v>4493</v>
      </c>
      <c r="E955">
        <v>75</v>
      </c>
      <c r="F955">
        <v>6618</v>
      </c>
      <c r="G955">
        <f t="shared" si="71"/>
        <v>6618</v>
      </c>
      <c r="H955" t="str">
        <f>_xlfn.XLOOKUP(C955,obszary!A:A,obszary!B:B)</f>
        <v>Mare Australe</v>
      </c>
      <c r="I955" t="str">
        <f>_xlfn.XLOOKUP($A955,laziki!B:B,laziki!C:C)</f>
        <v>Mariner 13</v>
      </c>
      <c r="J955" t="str">
        <f>_xlfn.XLOOKUP(I955,laziki!C:C,laziki!E:E)</f>
        <v>57.37S, 25.45E</v>
      </c>
      <c r="K955">
        <f>_xlfn.XLOOKUP($A955,laziki!B:B,laziki!D:D)</f>
        <v>2053</v>
      </c>
      <c r="L955">
        <f t="shared" si="72"/>
        <v>2055</v>
      </c>
      <c r="M955" s="4">
        <f t="shared" si="73"/>
        <v>2</v>
      </c>
      <c r="N955" s="4" t="str">
        <f t="shared" si="74"/>
        <v>S</v>
      </c>
      <c r="O955" t="str">
        <f t="shared" si="75"/>
        <v>S</v>
      </c>
    </row>
    <row r="956" spans="1:15" x14ac:dyDescent="0.25">
      <c r="A956">
        <v>38</v>
      </c>
      <c r="B956" s="1">
        <v>59970</v>
      </c>
      <c r="C956" t="s">
        <v>265</v>
      </c>
      <c r="D956" t="s">
        <v>4492</v>
      </c>
      <c r="E956">
        <v>61</v>
      </c>
      <c r="F956">
        <v>2188</v>
      </c>
      <c r="G956">
        <f t="shared" si="71"/>
        <v>2188</v>
      </c>
      <c r="H956" t="str">
        <f>_xlfn.XLOOKUP(C956,obszary!A:A,obszary!B:B)</f>
        <v>Mare Boreum</v>
      </c>
      <c r="I956" t="str">
        <f>_xlfn.XLOOKUP($A956,laziki!B:B,laziki!C:C)</f>
        <v>Pathfinder 7</v>
      </c>
      <c r="J956" t="str">
        <f>_xlfn.XLOOKUP(I956,laziki!C:C,laziki!E:E)</f>
        <v>79.27N, 111.64W</v>
      </c>
      <c r="K956">
        <f>_xlfn.XLOOKUP($A956,laziki!B:B,laziki!D:D)</f>
        <v>2062</v>
      </c>
      <c r="L956">
        <f t="shared" si="72"/>
        <v>2064</v>
      </c>
      <c r="M956" s="4">
        <f t="shared" si="73"/>
        <v>2</v>
      </c>
      <c r="N956" s="4" t="str">
        <f t="shared" si="74"/>
        <v>N</v>
      </c>
      <c r="O956" t="str">
        <f t="shared" si="75"/>
        <v>N</v>
      </c>
    </row>
    <row r="957" spans="1:15" x14ac:dyDescent="0.25">
      <c r="A957">
        <v>69</v>
      </c>
      <c r="B957" s="1">
        <v>63410</v>
      </c>
      <c r="C957" t="s">
        <v>265</v>
      </c>
      <c r="D957" t="s">
        <v>4491</v>
      </c>
      <c r="E957">
        <v>524</v>
      </c>
      <c r="F957">
        <v>7512</v>
      </c>
      <c r="G957">
        <f t="shared" si="71"/>
        <v>0</v>
      </c>
      <c r="H957" t="str">
        <f>_xlfn.XLOOKUP(C957,obszary!A:A,obszary!B:B)</f>
        <v>Mare Boreum</v>
      </c>
      <c r="I957" t="str">
        <f>_xlfn.XLOOKUP($A957,laziki!B:B,laziki!C:C)</f>
        <v>Rosetta 13</v>
      </c>
      <c r="J957" t="str">
        <f>_xlfn.XLOOKUP(I957,laziki!C:C,laziki!E:E)</f>
        <v>69.41N, 168.67E</v>
      </c>
      <c r="K957">
        <f>_xlfn.XLOOKUP($A957,laziki!B:B,laziki!D:D)</f>
        <v>2069</v>
      </c>
      <c r="L957">
        <f t="shared" si="72"/>
        <v>2073</v>
      </c>
      <c r="M957" s="4">
        <f t="shared" si="73"/>
        <v>4</v>
      </c>
      <c r="N957" s="4" t="str">
        <f t="shared" si="74"/>
        <v>N</v>
      </c>
      <c r="O957" t="str">
        <f t="shared" si="75"/>
        <v>N</v>
      </c>
    </row>
    <row r="958" spans="1:15" x14ac:dyDescent="0.25">
      <c r="A958">
        <v>6</v>
      </c>
      <c r="B958" s="1">
        <v>56470</v>
      </c>
      <c r="C958" t="s">
        <v>265</v>
      </c>
      <c r="D958" t="s">
        <v>4490</v>
      </c>
      <c r="E958">
        <v>20</v>
      </c>
      <c r="F958">
        <v>5436</v>
      </c>
      <c r="G958">
        <f t="shared" si="71"/>
        <v>5436</v>
      </c>
      <c r="H958" t="str">
        <f>_xlfn.XLOOKUP(C958,obszary!A:A,obszary!B:B)</f>
        <v>Mare Boreum</v>
      </c>
      <c r="I958" t="str">
        <f>_xlfn.XLOOKUP($A958,laziki!B:B,laziki!C:C)</f>
        <v>Mariner 11</v>
      </c>
      <c r="J958" t="str">
        <f>_xlfn.XLOOKUP(I958,laziki!C:C,laziki!E:E)</f>
        <v>77.71N, 148.53E</v>
      </c>
      <c r="K958">
        <f>_xlfn.XLOOKUP($A958,laziki!B:B,laziki!D:D)</f>
        <v>2052</v>
      </c>
      <c r="L958">
        <f t="shared" si="72"/>
        <v>2054</v>
      </c>
      <c r="M958" s="4">
        <f t="shared" si="73"/>
        <v>2</v>
      </c>
      <c r="N958" s="4" t="str">
        <f t="shared" si="74"/>
        <v>N</v>
      </c>
      <c r="O958" t="str">
        <f t="shared" si="75"/>
        <v>N</v>
      </c>
    </row>
    <row r="959" spans="1:15" x14ac:dyDescent="0.25">
      <c r="A959">
        <v>70</v>
      </c>
      <c r="B959" s="1">
        <v>62580</v>
      </c>
      <c r="C959" t="s">
        <v>231</v>
      </c>
      <c r="D959" t="s">
        <v>4489</v>
      </c>
      <c r="E959">
        <v>103</v>
      </c>
      <c r="F959">
        <v>6205</v>
      </c>
      <c r="G959">
        <f t="shared" si="71"/>
        <v>0</v>
      </c>
      <c r="H959" t="str">
        <f>_xlfn.XLOOKUP(C959,obszary!A:A,obszary!B:B)</f>
        <v>Coprates</v>
      </c>
      <c r="I959" t="str">
        <f>_xlfn.XLOOKUP($A959,laziki!B:B,laziki!C:C)</f>
        <v>Rosetta 14</v>
      </c>
      <c r="J959" t="str">
        <f>_xlfn.XLOOKUP(I959,laziki!C:C,laziki!E:E)</f>
        <v>24.07S, 46.44W</v>
      </c>
      <c r="K959">
        <f>_xlfn.XLOOKUP($A959,laziki!B:B,laziki!D:D)</f>
        <v>2069</v>
      </c>
      <c r="L959">
        <f t="shared" si="72"/>
        <v>2071</v>
      </c>
      <c r="M959" s="4">
        <f t="shared" si="73"/>
        <v>2</v>
      </c>
      <c r="N959" s="4" t="str">
        <f t="shared" si="74"/>
        <v>S</v>
      </c>
      <c r="O959" t="str">
        <f t="shared" si="75"/>
        <v>S</v>
      </c>
    </row>
    <row r="960" spans="1:15" x14ac:dyDescent="0.25">
      <c r="A960">
        <v>46</v>
      </c>
      <c r="B960" s="1">
        <v>60668</v>
      </c>
      <c r="C960" t="s">
        <v>217</v>
      </c>
      <c r="D960" t="s">
        <v>4488</v>
      </c>
      <c r="E960">
        <v>241</v>
      </c>
      <c r="F960">
        <v>4076</v>
      </c>
      <c r="G960">
        <f t="shared" si="71"/>
        <v>0</v>
      </c>
      <c r="H960" t="str">
        <f>_xlfn.XLOOKUP(C960,obszary!A:A,obszary!B:B)</f>
        <v>Thaumasia</v>
      </c>
      <c r="I960" t="str">
        <f>_xlfn.XLOOKUP($A960,laziki!B:B,laziki!C:C)</f>
        <v>Spirit 13</v>
      </c>
      <c r="J960" t="str">
        <f>_xlfn.XLOOKUP(I960,laziki!C:C,laziki!E:E)</f>
        <v>58.80S, 113.46W</v>
      </c>
      <c r="K960">
        <f>_xlfn.XLOOKUP($A960,laziki!B:B,laziki!D:D)</f>
        <v>2065</v>
      </c>
      <c r="L960">
        <f t="shared" si="72"/>
        <v>2066</v>
      </c>
      <c r="M960" s="4">
        <f t="shared" si="73"/>
        <v>1</v>
      </c>
      <c r="N960" s="4" t="str">
        <f t="shared" si="74"/>
        <v>S</v>
      </c>
      <c r="O960" t="str">
        <f t="shared" si="75"/>
        <v>S</v>
      </c>
    </row>
    <row r="961" spans="1:15" x14ac:dyDescent="0.25">
      <c r="A961">
        <v>33</v>
      </c>
      <c r="B961" s="1">
        <v>58762</v>
      </c>
      <c r="C961" t="s">
        <v>257</v>
      </c>
      <c r="D961" t="s">
        <v>4487</v>
      </c>
      <c r="E961">
        <v>30</v>
      </c>
      <c r="F961">
        <v>50510</v>
      </c>
      <c r="G961">
        <f t="shared" si="71"/>
        <v>50510</v>
      </c>
      <c r="H961" t="str">
        <f>_xlfn.XLOOKUP(C961,obszary!A:A,obszary!B:B)</f>
        <v>Ismenius Lacus</v>
      </c>
      <c r="I961" t="str">
        <f>_xlfn.XLOOKUP($A961,laziki!B:B,laziki!C:C)</f>
        <v>Deimos 13</v>
      </c>
      <c r="J961" t="str">
        <f>_xlfn.XLOOKUP(I961,laziki!C:C,laziki!E:E)</f>
        <v>73.37N, 48.09E</v>
      </c>
      <c r="K961">
        <f>_xlfn.XLOOKUP($A961,laziki!B:B,laziki!D:D)</f>
        <v>2060</v>
      </c>
      <c r="L961">
        <f t="shared" si="72"/>
        <v>2060</v>
      </c>
      <c r="M961" s="4">
        <f t="shared" si="73"/>
        <v>0</v>
      </c>
      <c r="N961" s="4" t="str">
        <f t="shared" si="74"/>
        <v>N</v>
      </c>
      <c r="O961" t="str">
        <f t="shared" si="75"/>
        <v>N</v>
      </c>
    </row>
    <row r="962" spans="1:15" x14ac:dyDescent="0.25">
      <c r="A962">
        <v>25</v>
      </c>
      <c r="B962" s="1">
        <v>56716</v>
      </c>
      <c r="C962" t="s">
        <v>219</v>
      </c>
      <c r="D962" t="s">
        <v>4486</v>
      </c>
      <c r="E962">
        <v>482</v>
      </c>
      <c r="F962">
        <v>2188</v>
      </c>
      <c r="G962">
        <f t="shared" si="71"/>
        <v>0</v>
      </c>
      <c r="H962" t="str">
        <f>_xlfn.XLOOKUP(C962,obszary!A:A,obszary!B:B)</f>
        <v>Phaethontis</v>
      </c>
      <c r="I962" t="str">
        <f>_xlfn.XLOOKUP($A962,laziki!B:B,laziki!C:C)</f>
        <v>Phobos 4</v>
      </c>
      <c r="J962" t="str">
        <f>_xlfn.XLOOKUP(I962,laziki!C:C,laziki!E:E)</f>
        <v>51.58S, 161.55W</v>
      </c>
      <c r="K962">
        <f>_xlfn.XLOOKUP($A962,laziki!B:B,laziki!D:D)</f>
        <v>2054</v>
      </c>
      <c r="L962">
        <f t="shared" si="72"/>
        <v>2055</v>
      </c>
      <c r="M962" s="4">
        <f t="shared" si="73"/>
        <v>1</v>
      </c>
      <c r="N962" s="4" t="str">
        <f t="shared" si="74"/>
        <v>S</v>
      </c>
      <c r="O962" t="str">
        <f t="shared" si="75"/>
        <v>S</v>
      </c>
    </row>
    <row r="963" spans="1:15" x14ac:dyDescent="0.25">
      <c r="A963">
        <v>47</v>
      </c>
      <c r="B963" s="1">
        <v>61606</v>
      </c>
      <c r="C963" t="s">
        <v>245</v>
      </c>
      <c r="D963" t="s">
        <v>4485</v>
      </c>
      <c r="E963">
        <v>59</v>
      </c>
      <c r="F963">
        <v>8000</v>
      </c>
      <c r="G963">
        <f t="shared" ref="G963:G1026" si="76">IF($E963 &lt;= 100,F963,0)</f>
        <v>8000</v>
      </c>
      <c r="H963" t="str">
        <f>_xlfn.XLOOKUP(C963,obszary!A:A,obszary!B:B)</f>
        <v>Oxia Palus</v>
      </c>
      <c r="I963" t="str">
        <f>_xlfn.XLOOKUP($A963,laziki!B:B,laziki!C:C)</f>
        <v>Spirit 14</v>
      </c>
      <c r="J963" t="str">
        <f>_xlfn.XLOOKUP(I963,laziki!C:C,laziki!E:E)</f>
        <v>27.30N, 17.48W</v>
      </c>
      <c r="K963">
        <f>_xlfn.XLOOKUP($A963,laziki!B:B,laziki!D:D)</f>
        <v>2065</v>
      </c>
      <c r="L963">
        <f t="shared" ref="L963:L1026" si="77">YEAR(B963)</f>
        <v>2068</v>
      </c>
      <c r="M963" s="4">
        <f t="shared" ref="M963:M1026" si="78">L963-K963</f>
        <v>3</v>
      </c>
      <c r="N963" s="4" t="str">
        <f t="shared" ref="N963:N1026" si="79">IF(NOT(ISERROR(SEARCH("S",D963))),"S","N")</f>
        <v>N</v>
      </c>
      <c r="O963" t="str">
        <f t="shared" si="75"/>
        <v>N</v>
      </c>
    </row>
    <row r="964" spans="1:15" x14ac:dyDescent="0.25">
      <c r="A964">
        <v>51</v>
      </c>
      <c r="B964" s="1">
        <v>60886</v>
      </c>
      <c r="C964" t="s">
        <v>215</v>
      </c>
      <c r="D964" t="s">
        <v>4484</v>
      </c>
      <c r="E964">
        <v>32</v>
      </c>
      <c r="F964">
        <v>1267</v>
      </c>
      <c r="G964">
        <f t="shared" si="76"/>
        <v>1267</v>
      </c>
      <c r="H964" t="str">
        <f>_xlfn.XLOOKUP(C964,obszary!A:A,obszary!B:B)</f>
        <v>Argyre</v>
      </c>
      <c r="I964" t="str">
        <f>_xlfn.XLOOKUP($A964,laziki!B:B,laziki!C:C)</f>
        <v>Opportunity 3</v>
      </c>
      <c r="J964" t="str">
        <f>_xlfn.XLOOKUP(I964,laziki!C:C,laziki!E:E)</f>
        <v>50.59S, 47.85W</v>
      </c>
      <c r="K964">
        <f>_xlfn.XLOOKUP($A964,laziki!B:B,laziki!D:D)</f>
        <v>2064</v>
      </c>
      <c r="L964">
        <f t="shared" si="77"/>
        <v>2066</v>
      </c>
      <c r="M964" s="4">
        <f t="shared" si="78"/>
        <v>2</v>
      </c>
      <c r="N964" s="4" t="str">
        <f t="shared" si="79"/>
        <v>S</v>
      </c>
      <c r="O964" t="str">
        <f t="shared" si="75"/>
        <v>S</v>
      </c>
    </row>
    <row r="965" spans="1:15" x14ac:dyDescent="0.25">
      <c r="A965">
        <v>27</v>
      </c>
      <c r="B965" s="1">
        <v>56813</v>
      </c>
      <c r="C965" t="s">
        <v>207</v>
      </c>
      <c r="D965" t="s">
        <v>4483</v>
      </c>
      <c r="E965">
        <v>196</v>
      </c>
      <c r="F965">
        <v>23366</v>
      </c>
      <c r="G965">
        <f t="shared" si="76"/>
        <v>0</v>
      </c>
      <c r="H965" t="str">
        <f>_xlfn.XLOOKUP(C965,obszary!A:A,obszary!B:B)</f>
        <v>Mare Australe</v>
      </c>
      <c r="I965" t="str">
        <f>_xlfn.XLOOKUP($A965,laziki!B:B,laziki!C:C)</f>
        <v>Phobos 6</v>
      </c>
      <c r="J965" t="str">
        <f>_xlfn.XLOOKUP(I965,laziki!C:C,laziki!E:E)</f>
        <v>74.62S, 100.08E</v>
      </c>
      <c r="K965">
        <f>_xlfn.XLOOKUP($A965,laziki!B:B,laziki!D:D)</f>
        <v>2054</v>
      </c>
      <c r="L965">
        <f t="shared" si="77"/>
        <v>2055</v>
      </c>
      <c r="M965" s="4">
        <f t="shared" si="78"/>
        <v>1</v>
      </c>
      <c r="N965" s="4" t="str">
        <f t="shared" si="79"/>
        <v>S</v>
      </c>
      <c r="O965" t="str">
        <f t="shared" si="75"/>
        <v>S</v>
      </c>
    </row>
    <row r="966" spans="1:15" x14ac:dyDescent="0.25">
      <c r="A966">
        <v>37</v>
      </c>
      <c r="B966" s="1">
        <v>59580</v>
      </c>
      <c r="C966" t="s">
        <v>239</v>
      </c>
      <c r="D966" t="s">
        <v>4482</v>
      </c>
      <c r="E966">
        <v>109</v>
      </c>
      <c r="F966">
        <v>8255</v>
      </c>
      <c r="G966">
        <f t="shared" si="76"/>
        <v>0</v>
      </c>
      <c r="H966" t="str">
        <f>_xlfn.XLOOKUP(C966,obszary!A:A,obszary!B:B)</f>
        <v>Amenthes</v>
      </c>
      <c r="I966" t="str">
        <f>_xlfn.XLOOKUP($A966,laziki!B:B,laziki!C:C)</f>
        <v>Pathfinder 5</v>
      </c>
      <c r="J966" t="str">
        <f>_xlfn.XLOOKUP(I966,laziki!C:C,laziki!E:E)</f>
        <v>10.83N, 133.81E</v>
      </c>
      <c r="K966">
        <f>_xlfn.XLOOKUP($A966,laziki!B:B,laziki!D:D)</f>
        <v>2061</v>
      </c>
      <c r="L966">
        <f t="shared" si="77"/>
        <v>2063</v>
      </c>
      <c r="M966" s="4">
        <f t="shared" si="78"/>
        <v>2</v>
      </c>
      <c r="N966" s="4" t="str">
        <f t="shared" si="79"/>
        <v>N</v>
      </c>
      <c r="O966" t="str">
        <f t="shared" ref="O966:O1029" si="80">IF(NOT(ISERROR(SEARCH("S",J966))),"S","N")</f>
        <v>N</v>
      </c>
    </row>
    <row r="967" spans="1:15" x14ac:dyDescent="0.25">
      <c r="A967">
        <v>2</v>
      </c>
      <c r="B967" s="1">
        <v>57275</v>
      </c>
      <c r="C967" t="s">
        <v>223</v>
      </c>
      <c r="D967" t="s">
        <v>4481</v>
      </c>
      <c r="E967">
        <v>524</v>
      </c>
      <c r="F967">
        <v>1920</v>
      </c>
      <c r="G967">
        <f t="shared" si="76"/>
        <v>0</v>
      </c>
      <c r="H967" t="str">
        <f>_xlfn.XLOOKUP(C967,obszary!A:A,obszary!B:B)</f>
        <v>Mare Tyrrhenum</v>
      </c>
      <c r="I967" t="str">
        <f>_xlfn.XLOOKUP($A967,laziki!B:B,laziki!C:C)</f>
        <v>Mariner 6</v>
      </c>
      <c r="J967" t="str">
        <f>_xlfn.XLOOKUP(I967,laziki!C:C,laziki!E:E)</f>
        <v>11.90N, 119.49E</v>
      </c>
      <c r="K967">
        <f>_xlfn.XLOOKUP($A967,laziki!B:B,laziki!D:D)</f>
        <v>2050</v>
      </c>
      <c r="L967">
        <f t="shared" si="77"/>
        <v>2056</v>
      </c>
      <c r="M967" s="4">
        <f t="shared" si="78"/>
        <v>6</v>
      </c>
      <c r="N967" s="4" t="str">
        <f t="shared" si="79"/>
        <v>S</v>
      </c>
      <c r="O967" t="str">
        <f t="shared" si="80"/>
        <v>N</v>
      </c>
    </row>
    <row r="968" spans="1:15" x14ac:dyDescent="0.25">
      <c r="A968">
        <v>47</v>
      </c>
      <c r="B968" s="1">
        <v>62995</v>
      </c>
      <c r="C968" t="s">
        <v>259</v>
      </c>
      <c r="D968" t="s">
        <v>4480</v>
      </c>
      <c r="E968">
        <v>50</v>
      </c>
      <c r="F968">
        <v>1010</v>
      </c>
      <c r="G968">
        <f t="shared" si="76"/>
        <v>1010</v>
      </c>
      <c r="H968" t="str">
        <f>_xlfn.XLOOKUP(C968,obszary!A:A,obszary!B:B)</f>
        <v>Mare Acidalium</v>
      </c>
      <c r="I968" t="str">
        <f>_xlfn.XLOOKUP($A968,laziki!B:B,laziki!C:C)</f>
        <v>Spirit 14</v>
      </c>
      <c r="J968" t="str">
        <f>_xlfn.XLOOKUP(I968,laziki!C:C,laziki!E:E)</f>
        <v>27.30N, 17.48W</v>
      </c>
      <c r="K968">
        <f>_xlfn.XLOOKUP($A968,laziki!B:B,laziki!D:D)</f>
        <v>2065</v>
      </c>
      <c r="L968">
        <f t="shared" si="77"/>
        <v>2072</v>
      </c>
      <c r="M968" s="4">
        <f t="shared" si="78"/>
        <v>7</v>
      </c>
      <c r="N968" s="4" t="str">
        <f t="shared" si="79"/>
        <v>N</v>
      </c>
      <c r="O968" t="str">
        <f t="shared" si="80"/>
        <v>N</v>
      </c>
    </row>
    <row r="969" spans="1:15" x14ac:dyDescent="0.25">
      <c r="A969">
        <v>10</v>
      </c>
      <c r="B969" s="1">
        <v>57312</v>
      </c>
      <c r="C969" t="s">
        <v>231</v>
      </c>
      <c r="D969" t="s">
        <v>4479</v>
      </c>
      <c r="E969">
        <v>128</v>
      </c>
      <c r="F969">
        <v>1010</v>
      </c>
      <c r="G969">
        <f t="shared" si="76"/>
        <v>0</v>
      </c>
      <c r="H969" t="str">
        <f>_xlfn.XLOOKUP(C969,obszary!A:A,obszary!B:B)</f>
        <v>Coprates</v>
      </c>
      <c r="I969" t="str">
        <f>_xlfn.XLOOKUP($A969,laziki!B:B,laziki!C:C)</f>
        <v>Mariner 15</v>
      </c>
      <c r="J969" t="str">
        <f>_xlfn.XLOOKUP(I969,laziki!C:C,laziki!E:E)</f>
        <v>23.79S, 56.97W</v>
      </c>
      <c r="K969">
        <f>_xlfn.XLOOKUP($A969,laziki!B:B,laziki!D:D)</f>
        <v>2054</v>
      </c>
      <c r="L969">
        <f t="shared" si="77"/>
        <v>2056</v>
      </c>
      <c r="M969" s="4">
        <f t="shared" si="78"/>
        <v>2</v>
      </c>
      <c r="N969" s="4" t="str">
        <f t="shared" si="79"/>
        <v>S</v>
      </c>
      <c r="O969" t="str">
        <f t="shared" si="80"/>
        <v>S</v>
      </c>
    </row>
    <row r="970" spans="1:15" x14ac:dyDescent="0.25">
      <c r="A970">
        <v>52</v>
      </c>
      <c r="B970" s="1">
        <v>61602</v>
      </c>
      <c r="C970" t="s">
        <v>233</v>
      </c>
      <c r="D970" t="s">
        <v>4478</v>
      </c>
      <c r="E970">
        <v>702</v>
      </c>
      <c r="F970">
        <v>629</v>
      </c>
      <c r="G970">
        <f t="shared" si="76"/>
        <v>0</v>
      </c>
      <c r="H970" t="str">
        <f>_xlfn.XLOOKUP(C970,obszary!A:A,obszary!B:B)</f>
        <v>Phoenicis Lacus</v>
      </c>
      <c r="I970" t="str">
        <f>_xlfn.XLOOKUP($A970,laziki!B:B,laziki!C:C)</f>
        <v>Opportunity 4</v>
      </c>
      <c r="J970" t="str">
        <f>_xlfn.XLOOKUP(I970,laziki!C:C,laziki!E:E)</f>
        <v>9.63N, 121.52W</v>
      </c>
      <c r="K970">
        <f>_xlfn.XLOOKUP($A970,laziki!B:B,laziki!D:D)</f>
        <v>2065</v>
      </c>
      <c r="L970">
        <f t="shared" si="77"/>
        <v>2068</v>
      </c>
      <c r="M970" s="4">
        <f t="shared" si="78"/>
        <v>3</v>
      </c>
      <c r="N970" s="4" t="str">
        <f t="shared" si="79"/>
        <v>S</v>
      </c>
      <c r="O970" t="str">
        <f t="shared" si="80"/>
        <v>N</v>
      </c>
    </row>
    <row r="971" spans="1:15" x14ac:dyDescent="0.25">
      <c r="A971">
        <v>32</v>
      </c>
      <c r="B971" s="1">
        <v>59280</v>
      </c>
      <c r="C971" t="s">
        <v>217</v>
      </c>
      <c r="D971" t="s">
        <v>4477</v>
      </c>
      <c r="E971">
        <v>163</v>
      </c>
      <c r="F971">
        <v>756</v>
      </c>
      <c r="G971">
        <f t="shared" si="76"/>
        <v>0</v>
      </c>
      <c r="H971" t="str">
        <f>_xlfn.XLOOKUP(C971,obszary!A:A,obszary!B:B)</f>
        <v>Thaumasia</v>
      </c>
      <c r="I971" t="str">
        <f>_xlfn.XLOOKUP($A971,laziki!B:B,laziki!C:C)</f>
        <v>Deimos 11</v>
      </c>
      <c r="J971" t="str">
        <f>_xlfn.XLOOKUP(I971,laziki!C:C,laziki!E:E)</f>
        <v>39.82S, 96.42W</v>
      </c>
      <c r="K971">
        <f>_xlfn.XLOOKUP($A971,laziki!B:B,laziki!D:D)</f>
        <v>2059</v>
      </c>
      <c r="L971">
        <f t="shared" si="77"/>
        <v>2062</v>
      </c>
      <c r="M971" s="4">
        <f t="shared" si="78"/>
        <v>3</v>
      </c>
      <c r="N971" s="4" t="str">
        <f t="shared" si="79"/>
        <v>S</v>
      </c>
      <c r="O971" t="str">
        <f t="shared" si="80"/>
        <v>S</v>
      </c>
    </row>
    <row r="972" spans="1:15" x14ac:dyDescent="0.25">
      <c r="A972">
        <v>99</v>
      </c>
      <c r="B972" s="1">
        <v>63967</v>
      </c>
      <c r="C972" t="s">
        <v>257</v>
      </c>
      <c r="D972" t="s">
        <v>4476</v>
      </c>
      <c r="E972">
        <v>85</v>
      </c>
      <c r="F972">
        <v>8519</v>
      </c>
      <c r="G972">
        <f t="shared" si="76"/>
        <v>8519</v>
      </c>
      <c r="H972" t="str">
        <f>_xlfn.XLOOKUP(C972,obszary!A:A,obszary!B:B)</f>
        <v>Ismenius Lacus</v>
      </c>
      <c r="I972" t="str">
        <f>_xlfn.XLOOKUP($A972,laziki!B:B,laziki!C:C)</f>
        <v>Perseverance 6</v>
      </c>
      <c r="J972" t="str">
        <f>_xlfn.XLOOKUP(I972,laziki!C:C,laziki!E:E)</f>
        <v>34.38N, 12.41E</v>
      </c>
      <c r="K972">
        <f>_xlfn.XLOOKUP($A972,laziki!B:B,laziki!D:D)</f>
        <v>2070</v>
      </c>
      <c r="L972">
        <f t="shared" si="77"/>
        <v>2075</v>
      </c>
      <c r="M972" s="4">
        <f t="shared" si="78"/>
        <v>5</v>
      </c>
      <c r="N972" s="4" t="str">
        <f t="shared" si="79"/>
        <v>N</v>
      </c>
      <c r="O972" t="str">
        <f t="shared" si="80"/>
        <v>N</v>
      </c>
    </row>
    <row r="973" spans="1:15" x14ac:dyDescent="0.25">
      <c r="A973">
        <v>95</v>
      </c>
      <c r="B973" s="1">
        <v>63151</v>
      </c>
      <c r="C973" t="s">
        <v>231</v>
      </c>
      <c r="D973" t="s">
        <v>4475</v>
      </c>
      <c r="E973">
        <v>72</v>
      </c>
      <c r="F973">
        <v>7052</v>
      </c>
      <c r="G973">
        <f t="shared" si="76"/>
        <v>7052</v>
      </c>
      <c r="H973" t="str">
        <f>_xlfn.XLOOKUP(C973,obszary!A:A,obszary!B:B)</f>
        <v>Coprates</v>
      </c>
      <c r="I973" t="str">
        <f>_xlfn.XLOOKUP($A973,laziki!B:B,laziki!C:C)</f>
        <v>Dawn 6</v>
      </c>
      <c r="J973" t="str">
        <f>_xlfn.XLOOKUP(I973,laziki!C:C,laziki!E:E)</f>
        <v>8.80N, 79.73W</v>
      </c>
      <c r="K973">
        <f>_xlfn.XLOOKUP($A973,laziki!B:B,laziki!D:D)</f>
        <v>2067</v>
      </c>
      <c r="L973">
        <f t="shared" si="77"/>
        <v>2072</v>
      </c>
      <c r="M973" s="4">
        <f t="shared" si="78"/>
        <v>5</v>
      </c>
      <c r="N973" s="4" t="str">
        <f t="shared" si="79"/>
        <v>S</v>
      </c>
      <c r="O973" t="str">
        <f t="shared" si="80"/>
        <v>N</v>
      </c>
    </row>
    <row r="974" spans="1:15" x14ac:dyDescent="0.25">
      <c r="A974">
        <v>81</v>
      </c>
      <c r="B974" s="1">
        <v>61831</v>
      </c>
      <c r="C974" t="s">
        <v>251</v>
      </c>
      <c r="D974" t="s">
        <v>4474</v>
      </c>
      <c r="E974">
        <v>702</v>
      </c>
      <c r="F974">
        <v>2324</v>
      </c>
      <c r="G974">
        <f t="shared" si="76"/>
        <v>0</v>
      </c>
      <c r="H974" t="str">
        <f>_xlfn.XLOOKUP(C974,obszary!A:A,obszary!B:B)</f>
        <v>Amazonis</v>
      </c>
      <c r="I974" t="str">
        <f>_xlfn.XLOOKUP($A974,laziki!B:B,laziki!C:C)</f>
        <v>Phoenix 3</v>
      </c>
      <c r="J974" t="str">
        <f>_xlfn.XLOOKUP(I974,laziki!C:C,laziki!E:E)</f>
        <v>4.04S, 171.74W</v>
      </c>
      <c r="K974">
        <f>_xlfn.XLOOKUP($A974,laziki!B:B,laziki!D:D)</f>
        <v>2068</v>
      </c>
      <c r="L974">
        <f t="shared" si="77"/>
        <v>2069</v>
      </c>
      <c r="M974" s="4">
        <f t="shared" si="78"/>
        <v>1</v>
      </c>
      <c r="N974" s="4" t="str">
        <f t="shared" si="79"/>
        <v>N</v>
      </c>
      <c r="O974" t="str">
        <f t="shared" si="80"/>
        <v>S</v>
      </c>
    </row>
    <row r="975" spans="1:15" x14ac:dyDescent="0.25">
      <c r="A975">
        <v>41</v>
      </c>
      <c r="B975" s="1">
        <v>62149</v>
      </c>
      <c r="C975" t="s">
        <v>265</v>
      </c>
      <c r="D975" t="s">
        <v>4473</v>
      </c>
      <c r="E975">
        <v>82</v>
      </c>
      <c r="F975">
        <v>4902</v>
      </c>
      <c r="G975">
        <f t="shared" si="76"/>
        <v>4902</v>
      </c>
      <c r="H975" t="str">
        <f>_xlfn.XLOOKUP(C975,obszary!A:A,obszary!B:B)</f>
        <v>Mare Boreum</v>
      </c>
      <c r="I975" t="str">
        <f>_xlfn.XLOOKUP($A975,laziki!B:B,laziki!C:C)</f>
        <v>Spirit 5</v>
      </c>
      <c r="J975" t="str">
        <f>_xlfn.XLOOKUP(I975,laziki!C:C,laziki!E:E)</f>
        <v>66.19N, 33.82E</v>
      </c>
      <c r="K975">
        <f>_xlfn.XLOOKUP($A975,laziki!B:B,laziki!D:D)</f>
        <v>2063</v>
      </c>
      <c r="L975">
        <f t="shared" si="77"/>
        <v>2070</v>
      </c>
      <c r="M975" s="4">
        <f t="shared" si="78"/>
        <v>7</v>
      </c>
      <c r="N975" s="4" t="str">
        <f t="shared" si="79"/>
        <v>N</v>
      </c>
      <c r="O975" t="str">
        <f t="shared" si="80"/>
        <v>N</v>
      </c>
    </row>
    <row r="976" spans="1:15" x14ac:dyDescent="0.25">
      <c r="A976">
        <v>68</v>
      </c>
      <c r="B976" s="1">
        <v>61969</v>
      </c>
      <c r="C976" t="s">
        <v>239</v>
      </c>
      <c r="D976" t="s">
        <v>4472</v>
      </c>
      <c r="E976">
        <v>152</v>
      </c>
      <c r="F976">
        <v>1396</v>
      </c>
      <c r="G976">
        <f t="shared" si="76"/>
        <v>0</v>
      </c>
      <c r="H976" t="str">
        <f>_xlfn.XLOOKUP(C976,obszary!A:A,obszary!B:B)</f>
        <v>Amenthes</v>
      </c>
      <c r="I976" t="str">
        <f>_xlfn.XLOOKUP($A976,laziki!B:B,laziki!C:C)</f>
        <v>Rosetta 11</v>
      </c>
      <c r="J976" t="str">
        <f>_xlfn.XLOOKUP(I976,laziki!C:C,laziki!E:E)</f>
        <v>21.49N, 105.87E</v>
      </c>
      <c r="K976">
        <f>_xlfn.XLOOKUP($A976,laziki!B:B,laziki!D:D)</f>
        <v>2068</v>
      </c>
      <c r="L976">
        <f t="shared" si="77"/>
        <v>2069</v>
      </c>
      <c r="M976" s="4">
        <f t="shared" si="78"/>
        <v>1</v>
      </c>
      <c r="N976" s="4" t="str">
        <f t="shared" si="79"/>
        <v>N</v>
      </c>
      <c r="O976" t="str">
        <f t="shared" si="80"/>
        <v>N</v>
      </c>
    </row>
    <row r="977" spans="1:15" x14ac:dyDescent="0.25">
      <c r="A977">
        <v>7</v>
      </c>
      <c r="B977" s="1">
        <v>56737</v>
      </c>
      <c r="C977" t="s">
        <v>259</v>
      </c>
      <c r="D977" t="s">
        <v>4471</v>
      </c>
      <c r="E977">
        <v>50</v>
      </c>
      <c r="F977">
        <v>14025</v>
      </c>
      <c r="G977">
        <f t="shared" si="76"/>
        <v>14025</v>
      </c>
      <c r="H977" t="str">
        <f>_xlfn.XLOOKUP(C977,obszary!A:A,obszary!B:B)</f>
        <v>Mare Acidalium</v>
      </c>
      <c r="I977" t="str">
        <f>_xlfn.XLOOKUP($A977,laziki!B:B,laziki!C:C)</f>
        <v>Mariner 12</v>
      </c>
      <c r="J977" t="str">
        <f>_xlfn.XLOOKUP(I977,laziki!C:C,laziki!E:E)</f>
        <v>53.29N, 45.78W</v>
      </c>
      <c r="K977">
        <f>_xlfn.XLOOKUP($A977,laziki!B:B,laziki!D:D)</f>
        <v>2053</v>
      </c>
      <c r="L977">
        <f t="shared" si="77"/>
        <v>2055</v>
      </c>
      <c r="M977" s="4">
        <f t="shared" si="78"/>
        <v>2</v>
      </c>
      <c r="N977" s="4" t="str">
        <f t="shared" si="79"/>
        <v>N</v>
      </c>
      <c r="O977" t="str">
        <f t="shared" si="80"/>
        <v>N</v>
      </c>
    </row>
    <row r="978" spans="1:15" x14ac:dyDescent="0.25">
      <c r="A978">
        <v>86</v>
      </c>
      <c r="B978" s="1">
        <v>63470</v>
      </c>
      <c r="C978" t="s">
        <v>253</v>
      </c>
      <c r="D978" t="s">
        <v>4470</v>
      </c>
      <c r="E978">
        <v>20</v>
      </c>
      <c r="F978">
        <v>4902</v>
      </c>
      <c r="G978">
        <f t="shared" si="76"/>
        <v>4902</v>
      </c>
      <c r="H978" t="str">
        <f>_xlfn.XLOOKUP(C978,obszary!A:A,obszary!B:B)</f>
        <v>Cebrenia</v>
      </c>
      <c r="I978" t="str">
        <f>_xlfn.XLOOKUP($A978,laziki!B:B,laziki!C:C)</f>
        <v>Phoenix 16</v>
      </c>
      <c r="J978" t="str">
        <f>_xlfn.XLOOKUP(I978,laziki!C:C,laziki!E:E)</f>
        <v>75.84N, 122.24E</v>
      </c>
      <c r="K978">
        <f>_xlfn.XLOOKUP($A978,laziki!B:B,laziki!D:D)</f>
        <v>2071</v>
      </c>
      <c r="L978">
        <f t="shared" si="77"/>
        <v>2073</v>
      </c>
      <c r="M978" s="4">
        <f t="shared" si="78"/>
        <v>2</v>
      </c>
      <c r="N978" s="4" t="str">
        <f t="shared" si="79"/>
        <v>N</v>
      </c>
      <c r="O978" t="str">
        <f t="shared" si="80"/>
        <v>N</v>
      </c>
    </row>
    <row r="979" spans="1:15" x14ac:dyDescent="0.25">
      <c r="A979">
        <v>12</v>
      </c>
      <c r="B979" s="1">
        <v>58075</v>
      </c>
      <c r="C979" t="s">
        <v>233</v>
      </c>
      <c r="D979" t="s">
        <v>4469</v>
      </c>
      <c r="E979">
        <v>45</v>
      </c>
      <c r="F979">
        <v>1267</v>
      </c>
      <c r="G979">
        <f t="shared" si="76"/>
        <v>1267</v>
      </c>
      <c r="H979" t="str">
        <f>_xlfn.XLOOKUP(C979,obszary!A:A,obszary!B:B)</f>
        <v>Phoenicis Lacus</v>
      </c>
      <c r="I979" t="str">
        <f>_xlfn.XLOOKUP($A979,laziki!B:B,laziki!C:C)</f>
        <v>Mariner 20</v>
      </c>
      <c r="J979" t="str">
        <f>_xlfn.XLOOKUP(I979,laziki!C:C,laziki!E:E)</f>
        <v>6.41S, 116.10W</v>
      </c>
      <c r="K979">
        <f>_xlfn.XLOOKUP($A979,laziki!B:B,laziki!D:D)</f>
        <v>2055</v>
      </c>
      <c r="L979">
        <f t="shared" si="77"/>
        <v>2058</v>
      </c>
      <c r="M979" s="4">
        <f t="shared" si="78"/>
        <v>3</v>
      </c>
      <c r="N979" s="4" t="str">
        <f t="shared" si="79"/>
        <v>S</v>
      </c>
      <c r="O979" t="str">
        <f t="shared" si="80"/>
        <v>S</v>
      </c>
    </row>
    <row r="980" spans="1:15" x14ac:dyDescent="0.25">
      <c r="A980">
        <v>28</v>
      </c>
      <c r="B980" s="1">
        <v>59217</v>
      </c>
      <c r="C980" t="s">
        <v>207</v>
      </c>
      <c r="D980" t="s">
        <v>4468</v>
      </c>
      <c r="E980">
        <v>36</v>
      </c>
      <c r="F980">
        <v>22220</v>
      </c>
      <c r="G980">
        <f t="shared" si="76"/>
        <v>22220</v>
      </c>
      <c r="H980" t="str">
        <f>_xlfn.XLOOKUP(C980,obszary!A:A,obszary!B:B)</f>
        <v>Mare Australe</v>
      </c>
      <c r="I980" t="str">
        <f>_xlfn.XLOOKUP($A980,laziki!B:B,laziki!C:C)</f>
        <v>Deimos 3</v>
      </c>
      <c r="J980" t="str">
        <f>_xlfn.XLOOKUP(I980,laziki!C:C,laziki!E:E)</f>
        <v>63.27S, 66.46W</v>
      </c>
      <c r="K980">
        <f>_xlfn.XLOOKUP($A980,laziki!B:B,laziki!D:D)</f>
        <v>2058</v>
      </c>
      <c r="L980">
        <f t="shared" si="77"/>
        <v>2062</v>
      </c>
      <c r="M980" s="4">
        <f t="shared" si="78"/>
        <v>4</v>
      </c>
      <c r="N980" s="4" t="str">
        <f t="shared" si="79"/>
        <v>S</v>
      </c>
      <c r="O980" t="str">
        <f t="shared" si="80"/>
        <v>S</v>
      </c>
    </row>
    <row r="981" spans="1:15" x14ac:dyDescent="0.25">
      <c r="A981">
        <v>56</v>
      </c>
      <c r="B981" s="1">
        <v>62401</v>
      </c>
      <c r="C981" t="s">
        <v>231</v>
      </c>
      <c r="D981" t="s">
        <v>4467</v>
      </c>
      <c r="E981">
        <v>181</v>
      </c>
      <c r="F981">
        <v>3764</v>
      </c>
      <c r="G981">
        <f t="shared" si="76"/>
        <v>0</v>
      </c>
      <c r="H981" t="str">
        <f>_xlfn.XLOOKUP(C981,obszary!A:A,obszary!B:B)</f>
        <v>Coprates</v>
      </c>
      <c r="I981" t="str">
        <f>_xlfn.XLOOKUP($A981,laziki!B:B,laziki!C:C)</f>
        <v>Opportunity 10</v>
      </c>
      <c r="J981" t="str">
        <f>_xlfn.XLOOKUP(I981,laziki!C:C,laziki!E:E)</f>
        <v>35.35S, 72.67W</v>
      </c>
      <c r="K981">
        <f>_xlfn.XLOOKUP($A981,laziki!B:B,laziki!D:D)</f>
        <v>2067</v>
      </c>
      <c r="L981">
        <f t="shared" si="77"/>
        <v>2070</v>
      </c>
      <c r="M981" s="4">
        <f t="shared" si="78"/>
        <v>3</v>
      </c>
      <c r="N981" s="4" t="str">
        <f t="shared" si="79"/>
        <v>S</v>
      </c>
      <c r="O981" t="str">
        <f t="shared" si="80"/>
        <v>S</v>
      </c>
    </row>
    <row r="982" spans="1:15" x14ac:dyDescent="0.25">
      <c r="A982">
        <v>60</v>
      </c>
      <c r="B982" s="1">
        <v>62833</v>
      </c>
      <c r="C982" t="s">
        <v>215</v>
      </c>
      <c r="D982" t="s">
        <v>4466</v>
      </c>
      <c r="E982">
        <v>241</v>
      </c>
      <c r="F982">
        <v>3919</v>
      </c>
      <c r="G982">
        <f t="shared" si="76"/>
        <v>0</v>
      </c>
      <c r="H982" t="str">
        <f>_xlfn.XLOOKUP(C982,obszary!A:A,obszary!B:B)</f>
        <v>Argyre</v>
      </c>
      <c r="I982" t="str">
        <f>_xlfn.XLOOKUP($A982,laziki!B:B,laziki!C:C)</f>
        <v>Opportunity 18</v>
      </c>
      <c r="J982" t="str">
        <f>_xlfn.XLOOKUP(I982,laziki!C:C,laziki!E:E)</f>
        <v>47.77S, 28.62W</v>
      </c>
      <c r="K982">
        <f>_xlfn.XLOOKUP($A982,laziki!B:B,laziki!D:D)</f>
        <v>2069</v>
      </c>
      <c r="L982">
        <f t="shared" si="77"/>
        <v>2072</v>
      </c>
      <c r="M982" s="4">
        <f t="shared" si="78"/>
        <v>3</v>
      </c>
      <c r="N982" s="4" t="str">
        <f t="shared" si="79"/>
        <v>S</v>
      </c>
      <c r="O982" t="str">
        <f t="shared" si="80"/>
        <v>S</v>
      </c>
    </row>
    <row r="983" spans="1:15" x14ac:dyDescent="0.25">
      <c r="A983">
        <v>91</v>
      </c>
      <c r="B983" s="1">
        <v>63799</v>
      </c>
      <c r="C983" t="s">
        <v>265</v>
      </c>
      <c r="D983" t="s">
        <v>4465</v>
      </c>
      <c r="E983">
        <v>905</v>
      </c>
      <c r="F983">
        <v>12605</v>
      </c>
      <c r="G983">
        <f t="shared" si="76"/>
        <v>0</v>
      </c>
      <c r="H983" t="str">
        <f>_xlfn.XLOOKUP(C983,obszary!A:A,obszary!B:B)</f>
        <v>Mare Boreum</v>
      </c>
      <c r="I983" t="str">
        <f>_xlfn.XLOOKUP($A983,laziki!B:B,laziki!C:C)</f>
        <v>Phoenix 27</v>
      </c>
      <c r="J983" t="str">
        <f>_xlfn.XLOOKUP(I983,laziki!C:C,laziki!E:E)</f>
        <v>75.27N, 138.32W</v>
      </c>
      <c r="K983">
        <f>_xlfn.XLOOKUP($A983,laziki!B:B,laziki!D:D)</f>
        <v>2073</v>
      </c>
      <c r="L983">
        <f t="shared" si="77"/>
        <v>2074</v>
      </c>
      <c r="M983" s="4">
        <f t="shared" si="78"/>
        <v>1</v>
      </c>
      <c r="N983" s="4" t="str">
        <f t="shared" si="79"/>
        <v>N</v>
      </c>
      <c r="O983" t="str">
        <f t="shared" si="80"/>
        <v>N</v>
      </c>
    </row>
    <row r="984" spans="1:15" x14ac:dyDescent="0.25">
      <c r="A984">
        <v>28</v>
      </c>
      <c r="B984" s="1">
        <v>58171</v>
      </c>
      <c r="C984" t="s">
        <v>217</v>
      </c>
      <c r="D984" t="s">
        <v>4464</v>
      </c>
      <c r="E984">
        <v>39</v>
      </c>
      <c r="F984">
        <v>12178</v>
      </c>
      <c r="G984">
        <f t="shared" si="76"/>
        <v>12178</v>
      </c>
      <c r="H984" t="str">
        <f>_xlfn.XLOOKUP(C984,obszary!A:A,obszary!B:B)</f>
        <v>Thaumasia</v>
      </c>
      <c r="I984" t="str">
        <f>_xlfn.XLOOKUP($A984,laziki!B:B,laziki!C:C)</f>
        <v>Deimos 3</v>
      </c>
      <c r="J984" t="str">
        <f>_xlfn.XLOOKUP(I984,laziki!C:C,laziki!E:E)</f>
        <v>63.27S, 66.46W</v>
      </c>
      <c r="K984">
        <f>_xlfn.XLOOKUP($A984,laziki!B:B,laziki!D:D)</f>
        <v>2058</v>
      </c>
      <c r="L984">
        <f t="shared" si="77"/>
        <v>2059</v>
      </c>
      <c r="M984" s="4">
        <f t="shared" si="78"/>
        <v>1</v>
      </c>
      <c r="N984" s="4" t="str">
        <f t="shared" si="79"/>
        <v>S</v>
      </c>
      <c r="O984" t="str">
        <f t="shared" si="80"/>
        <v>S</v>
      </c>
    </row>
    <row r="985" spans="1:15" x14ac:dyDescent="0.25">
      <c r="A985">
        <v>4</v>
      </c>
      <c r="B985" s="1">
        <v>57384</v>
      </c>
      <c r="C985" t="s">
        <v>215</v>
      </c>
      <c r="D985" t="s">
        <v>4463</v>
      </c>
      <c r="E985">
        <v>252</v>
      </c>
      <c r="F985">
        <v>7752</v>
      </c>
      <c r="G985">
        <f t="shared" si="76"/>
        <v>0</v>
      </c>
      <c r="H985" t="str">
        <f>_xlfn.XLOOKUP(C985,obszary!A:A,obszary!B:B)</f>
        <v>Argyre</v>
      </c>
      <c r="I985" t="str">
        <f>_xlfn.XLOOKUP($A985,laziki!B:B,laziki!C:C)</f>
        <v>Mariner 9</v>
      </c>
      <c r="J985" t="str">
        <f>_xlfn.XLOOKUP(I985,laziki!C:C,laziki!E:E)</f>
        <v>43.20S, 21.89W</v>
      </c>
      <c r="K985">
        <f>_xlfn.XLOOKUP($A985,laziki!B:B,laziki!D:D)</f>
        <v>2051</v>
      </c>
      <c r="L985">
        <f t="shared" si="77"/>
        <v>2057</v>
      </c>
      <c r="M985" s="4">
        <f t="shared" si="78"/>
        <v>6</v>
      </c>
      <c r="N985" s="4" t="str">
        <f t="shared" si="79"/>
        <v>S</v>
      </c>
      <c r="O985" t="str">
        <f t="shared" si="80"/>
        <v>S</v>
      </c>
    </row>
    <row r="986" spans="1:15" x14ac:dyDescent="0.25">
      <c r="A986">
        <v>55</v>
      </c>
      <c r="B986" s="1">
        <v>61472</v>
      </c>
      <c r="C986" t="s">
        <v>253</v>
      </c>
      <c r="D986" t="s">
        <v>4462</v>
      </c>
      <c r="E986">
        <v>365</v>
      </c>
      <c r="F986">
        <v>7279</v>
      </c>
      <c r="G986">
        <f t="shared" si="76"/>
        <v>0</v>
      </c>
      <c r="H986" t="str">
        <f>_xlfn.XLOOKUP(C986,obszary!A:A,obszary!B:B)</f>
        <v>Cebrenia</v>
      </c>
      <c r="I986" t="str">
        <f>_xlfn.XLOOKUP($A986,laziki!B:B,laziki!C:C)</f>
        <v>Opportunity 7</v>
      </c>
      <c r="J986" t="str">
        <f>_xlfn.XLOOKUP(I986,laziki!C:C,laziki!E:E)</f>
        <v>37.14N, 148.66E</v>
      </c>
      <c r="K986">
        <f>_xlfn.XLOOKUP($A986,laziki!B:B,laziki!D:D)</f>
        <v>2066</v>
      </c>
      <c r="L986">
        <f t="shared" si="77"/>
        <v>2068</v>
      </c>
      <c r="M986" s="4">
        <f t="shared" si="78"/>
        <v>2</v>
      </c>
      <c r="N986" s="4" t="str">
        <f t="shared" si="79"/>
        <v>N</v>
      </c>
      <c r="O986" t="str">
        <f t="shared" si="80"/>
        <v>N</v>
      </c>
    </row>
    <row r="987" spans="1:15" x14ac:dyDescent="0.25">
      <c r="A987">
        <v>54</v>
      </c>
      <c r="B987" s="1">
        <v>60990</v>
      </c>
      <c r="C987" t="s">
        <v>239</v>
      </c>
      <c r="D987" t="s">
        <v>4461</v>
      </c>
      <c r="E987">
        <v>54</v>
      </c>
      <c r="F987">
        <v>4731</v>
      </c>
      <c r="G987">
        <f t="shared" si="76"/>
        <v>4731</v>
      </c>
      <c r="H987" t="str">
        <f>_xlfn.XLOOKUP(C987,obszary!A:A,obszary!B:B)</f>
        <v>Amenthes</v>
      </c>
      <c r="I987" t="str">
        <f>_xlfn.XLOOKUP($A987,laziki!B:B,laziki!C:C)</f>
        <v>Opportunity 6</v>
      </c>
      <c r="J987" t="str">
        <f>_xlfn.XLOOKUP(I987,laziki!C:C,laziki!E:E)</f>
        <v>14.31N, 112.28E</v>
      </c>
      <c r="K987">
        <f>_xlfn.XLOOKUP($A987,laziki!B:B,laziki!D:D)</f>
        <v>2065</v>
      </c>
      <c r="L987">
        <f t="shared" si="77"/>
        <v>2066</v>
      </c>
      <c r="M987" s="4">
        <f t="shared" si="78"/>
        <v>1</v>
      </c>
      <c r="N987" s="4" t="str">
        <f t="shared" si="79"/>
        <v>N</v>
      </c>
      <c r="O987" t="str">
        <f t="shared" si="80"/>
        <v>N</v>
      </c>
    </row>
    <row r="988" spans="1:15" x14ac:dyDescent="0.25">
      <c r="A988">
        <v>39</v>
      </c>
      <c r="B988" s="1">
        <v>59935</v>
      </c>
      <c r="C988" t="s">
        <v>209</v>
      </c>
      <c r="D988" t="s">
        <v>4460</v>
      </c>
      <c r="E988">
        <v>204</v>
      </c>
      <c r="F988">
        <v>2054</v>
      </c>
      <c r="G988">
        <f t="shared" si="76"/>
        <v>0</v>
      </c>
      <c r="H988" t="str">
        <f>_xlfn.XLOOKUP(C988,obszary!A:A,obszary!B:B)</f>
        <v>Eridania</v>
      </c>
      <c r="I988" t="str">
        <f>_xlfn.XLOOKUP($A988,laziki!B:B,laziki!C:C)</f>
        <v>Pathfinder 9</v>
      </c>
      <c r="J988" t="str">
        <f>_xlfn.XLOOKUP(I988,laziki!C:C,laziki!E:E)</f>
        <v>59.92S, 179.01W</v>
      </c>
      <c r="K988">
        <f>_xlfn.XLOOKUP($A988,laziki!B:B,laziki!D:D)</f>
        <v>2062</v>
      </c>
      <c r="L988">
        <f t="shared" si="77"/>
        <v>2064</v>
      </c>
      <c r="M988" s="4">
        <f t="shared" si="78"/>
        <v>2</v>
      </c>
      <c r="N988" s="4" t="str">
        <f t="shared" si="79"/>
        <v>S</v>
      </c>
      <c r="O988" t="str">
        <f t="shared" si="80"/>
        <v>S</v>
      </c>
    </row>
    <row r="989" spans="1:15" x14ac:dyDescent="0.25">
      <c r="A989">
        <v>38</v>
      </c>
      <c r="B989" s="1">
        <v>59676</v>
      </c>
      <c r="C989" t="s">
        <v>265</v>
      </c>
      <c r="D989" t="s">
        <v>4459</v>
      </c>
      <c r="E989">
        <v>11</v>
      </c>
      <c r="F989">
        <v>4563</v>
      </c>
      <c r="G989">
        <f t="shared" si="76"/>
        <v>4563</v>
      </c>
      <c r="H989" t="str">
        <f>_xlfn.XLOOKUP(C989,obszary!A:A,obszary!B:B)</f>
        <v>Mare Boreum</v>
      </c>
      <c r="I989" t="str">
        <f>_xlfn.XLOOKUP($A989,laziki!B:B,laziki!C:C)</f>
        <v>Pathfinder 7</v>
      </c>
      <c r="J989" t="str">
        <f>_xlfn.XLOOKUP(I989,laziki!C:C,laziki!E:E)</f>
        <v>79.27N, 111.64W</v>
      </c>
      <c r="K989">
        <f>_xlfn.XLOOKUP($A989,laziki!B:B,laziki!D:D)</f>
        <v>2062</v>
      </c>
      <c r="L989">
        <f t="shared" si="77"/>
        <v>2063</v>
      </c>
      <c r="M989" s="4">
        <f t="shared" si="78"/>
        <v>1</v>
      </c>
      <c r="N989" s="4" t="str">
        <f t="shared" si="79"/>
        <v>N</v>
      </c>
      <c r="O989" t="str">
        <f t="shared" si="80"/>
        <v>N</v>
      </c>
    </row>
    <row r="990" spans="1:15" x14ac:dyDescent="0.25">
      <c r="A990">
        <v>30</v>
      </c>
      <c r="B990" s="1">
        <v>58700</v>
      </c>
      <c r="C990" t="s">
        <v>261</v>
      </c>
      <c r="D990" t="s">
        <v>4458</v>
      </c>
      <c r="E990">
        <v>163</v>
      </c>
      <c r="F990">
        <v>3919</v>
      </c>
      <c r="G990">
        <f t="shared" si="76"/>
        <v>0</v>
      </c>
      <c r="H990" t="str">
        <f>_xlfn.XLOOKUP(C990,obszary!A:A,obszary!B:B)</f>
        <v>Arcadia</v>
      </c>
      <c r="I990" t="str">
        <f>_xlfn.XLOOKUP($A990,laziki!B:B,laziki!C:C)</f>
        <v>Deimos 8</v>
      </c>
      <c r="J990" t="str">
        <f>_xlfn.XLOOKUP(I990,laziki!C:C,laziki!E:E)</f>
        <v>21.43N, 76.62W</v>
      </c>
      <c r="K990">
        <f>_xlfn.XLOOKUP($A990,laziki!B:B,laziki!D:D)</f>
        <v>2058</v>
      </c>
      <c r="L990">
        <f t="shared" si="77"/>
        <v>2060</v>
      </c>
      <c r="M990" s="4">
        <f t="shared" si="78"/>
        <v>2</v>
      </c>
      <c r="N990" s="4" t="str">
        <f t="shared" si="79"/>
        <v>N</v>
      </c>
      <c r="O990" t="str">
        <f t="shared" si="80"/>
        <v>N</v>
      </c>
    </row>
    <row r="991" spans="1:15" x14ac:dyDescent="0.25">
      <c r="A991">
        <v>36</v>
      </c>
      <c r="B991" s="1">
        <v>59515</v>
      </c>
      <c r="C991" t="s">
        <v>251</v>
      </c>
      <c r="D991" t="s">
        <v>4457</v>
      </c>
      <c r="E991">
        <v>241</v>
      </c>
      <c r="F991">
        <v>12605</v>
      </c>
      <c r="G991">
        <f t="shared" si="76"/>
        <v>0</v>
      </c>
      <c r="H991" t="str">
        <f>_xlfn.XLOOKUP(C991,obszary!A:A,obszary!B:B)</f>
        <v>Amazonis</v>
      </c>
      <c r="I991" t="str">
        <f>_xlfn.XLOOKUP($A991,laziki!B:B,laziki!C:C)</f>
        <v>Pathfinder 3</v>
      </c>
      <c r="J991" t="str">
        <f>_xlfn.XLOOKUP(I991,laziki!C:C,laziki!E:E)</f>
        <v>5.85N, 156.58W</v>
      </c>
      <c r="K991">
        <f>_xlfn.XLOOKUP($A991,laziki!B:B,laziki!D:D)</f>
        <v>2061</v>
      </c>
      <c r="L991">
        <f t="shared" si="77"/>
        <v>2062</v>
      </c>
      <c r="M991" s="4">
        <f t="shared" si="78"/>
        <v>1</v>
      </c>
      <c r="N991" s="4" t="str">
        <f t="shared" si="79"/>
        <v>N</v>
      </c>
      <c r="O991" t="str">
        <f t="shared" si="80"/>
        <v>N</v>
      </c>
    </row>
    <row r="992" spans="1:15" x14ac:dyDescent="0.25">
      <c r="A992">
        <v>66</v>
      </c>
      <c r="B992" s="1">
        <v>63146</v>
      </c>
      <c r="C992" t="s">
        <v>239</v>
      </c>
      <c r="D992" t="s">
        <v>4456</v>
      </c>
      <c r="E992">
        <v>43</v>
      </c>
      <c r="F992">
        <v>5436</v>
      </c>
      <c r="G992">
        <f t="shared" si="76"/>
        <v>5436</v>
      </c>
      <c r="H992" t="str">
        <f>_xlfn.XLOOKUP(C992,obszary!A:A,obszary!B:B)</f>
        <v>Amenthes</v>
      </c>
      <c r="I992" t="str">
        <f>_xlfn.XLOOKUP($A992,laziki!B:B,laziki!C:C)</f>
        <v>Rosetta 9</v>
      </c>
      <c r="J992" t="str">
        <f>_xlfn.XLOOKUP(I992,laziki!C:C,laziki!E:E)</f>
        <v>17.54N, 149.60E</v>
      </c>
      <c r="K992">
        <f>_xlfn.XLOOKUP($A992,laziki!B:B,laziki!D:D)</f>
        <v>2067</v>
      </c>
      <c r="L992">
        <f t="shared" si="77"/>
        <v>2072</v>
      </c>
      <c r="M992" s="4">
        <f t="shared" si="78"/>
        <v>5</v>
      </c>
      <c r="N992" s="4" t="str">
        <f t="shared" si="79"/>
        <v>N</v>
      </c>
      <c r="O992" t="str">
        <f t="shared" si="80"/>
        <v>N</v>
      </c>
    </row>
    <row r="993" spans="1:15" x14ac:dyDescent="0.25">
      <c r="A993">
        <v>63</v>
      </c>
      <c r="B993" s="1">
        <v>61305</v>
      </c>
      <c r="C993" t="s">
        <v>211</v>
      </c>
      <c r="D993" t="s">
        <v>4455</v>
      </c>
      <c r="E993">
        <v>137</v>
      </c>
      <c r="F993">
        <v>29243</v>
      </c>
      <c r="G993">
        <f t="shared" si="76"/>
        <v>0</v>
      </c>
      <c r="H993" t="str">
        <f>_xlfn.XLOOKUP(C993,obszary!A:A,obszary!B:B)</f>
        <v>Hellas</v>
      </c>
      <c r="I993" t="str">
        <f>_xlfn.XLOOKUP($A993,laziki!B:B,laziki!C:C)</f>
        <v>Rosetta 3</v>
      </c>
      <c r="J993" t="str">
        <f>_xlfn.XLOOKUP(I993,laziki!C:C,laziki!E:E)</f>
        <v>54.72S, 108.92E</v>
      </c>
      <c r="K993">
        <f>_xlfn.XLOOKUP($A993,laziki!B:B,laziki!D:D)</f>
        <v>2066</v>
      </c>
      <c r="L993">
        <f t="shared" si="77"/>
        <v>2067</v>
      </c>
      <c r="M993" s="4">
        <f t="shared" si="78"/>
        <v>1</v>
      </c>
      <c r="N993" s="4" t="str">
        <f t="shared" si="79"/>
        <v>S</v>
      </c>
      <c r="O993" t="str">
        <f t="shared" si="80"/>
        <v>S</v>
      </c>
    </row>
    <row r="994" spans="1:15" x14ac:dyDescent="0.25">
      <c r="A994">
        <v>51</v>
      </c>
      <c r="B994" s="1">
        <v>60463</v>
      </c>
      <c r="C994" t="s">
        <v>215</v>
      </c>
      <c r="D994" t="s">
        <v>4454</v>
      </c>
      <c r="E994">
        <v>61</v>
      </c>
      <c r="F994">
        <v>8519</v>
      </c>
      <c r="G994">
        <f t="shared" si="76"/>
        <v>8519</v>
      </c>
      <c r="H994" t="str">
        <f>_xlfn.XLOOKUP(C994,obszary!A:A,obszary!B:B)</f>
        <v>Argyre</v>
      </c>
      <c r="I994" t="str">
        <f>_xlfn.XLOOKUP($A994,laziki!B:B,laziki!C:C)</f>
        <v>Opportunity 3</v>
      </c>
      <c r="J994" t="str">
        <f>_xlfn.XLOOKUP(I994,laziki!C:C,laziki!E:E)</f>
        <v>50.59S, 47.85W</v>
      </c>
      <c r="K994">
        <f>_xlfn.XLOOKUP($A994,laziki!B:B,laziki!D:D)</f>
        <v>2064</v>
      </c>
      <c r="L994">
        <f t="shared" si="77"/>
        <v>2065</v>
      </c>
      <c r="M994" s="4">
        <f t="shared" si="78"/>
        <v>1</v>
      </c>
      <c r="N994" s="4" t="str">
        <f t="shared" si="79"/>
        <v>S</v>
      </c>
      <c r="O994" t="str">
        <f t="shared" si="80"/>
        <v>S</v>
      </c>
    </row>
    <row r="995" spans="1:15" x14ac:dyDescent="0.25">
      <c r="A995">
        <v>39</v>
      </c>
      <c r="B995" s="1">
        <v>60325</v>
      </c>
      <c r="C995" t="s">
        <v>209</v>
      </c>
      <c r="D995" t="s">
        <v>4453</v>
      </c>
      <c r="E995">
        <v>196</v>
      </c>
      <c r="F995">
        <v>8000</v>
      </c>
      <c r="G995">
        <f t="shared" si="76"/>
        <v>0</v>
      </c>
      <c r="H995" t="str">
        <f>_xlfn.XLOOKUP(C995,obszary!A:A,obszary!B:B)</f>
        <v>Eridania</v>
      </c>
      <c r="I995" t="str">
        <f>_xlfn.XLOOKUP($A995,laziki!B:B,laziki!C:C)</f>
        <v>Pathfinder 9</v>
      </c>
      <c r="J995" t="str">
        <f>_xlfn.XLOOKUP(I995,laziki!C:C,laziki!E:E)</f>
        <v>59.92S, 179.01W</v>
      </c>
      <c r="K995">
        <f>_xlfn.XLOOKUP($A995,laziki!B:B,laziki!D:D)</f>
        <v>2062</v>
      </c>
      <c r="L995">
        <f t="shared" si="77"/>
        <v>2065</v>
      </c>
      <c r="M995" s="4">
        <f t="shared" si="78"/>
        <v>3</v>
      </c>
      <c r="N995" s="4" t="str">
        <f t="shared" si="79"/>
        <v>S</v>
      </c>
      <c r="O995" t="str">
        <f t="shared" si="80"/>
        <v>S</v>
      </c>
    </row>
    <row r="996" spans="1:15" x14ac:dyDescent="0.25">
      <c r="A996">
        <v>3</v>
      </c>
      <c r="B996" s="1">
        <v>55610</v>
      </c>
      <c r="C996" t="s">
        <v>217</v>
      </c>
      <c r="D996" t="s">
        <v>4452</v>
      </c>
      <c r="E996">
        <v>447</v>
      </c>
      <c r="F996">
        <v>33322</v>
      </c>
      <c r="G996">
        <f t="shared" si="76"/>
        <v>0</v>
      </c>
      <c r="H996" t="str">
        <f>_xlfn.XLOOKUP(C996,obszary!A:A,obszary!B:B)</f>
        <v>Thaumasia</v>
      </c>
      <c r="I996" t="str">
        <f>_xlfn.XLOOKUP($A996,laziki!B:B,laziki!C:C)</f>
        <v>Mariner 7</v>
      </c>
      <c r="J996" t="str">
        <f>_xlfn.XLOOKUP(I996,laziki!C:C,laziki!E:E)</f>
        <v>44.90S, 130.80W</v>
      </c>
      <c r="K996">
        <f>_xlfn.XLOOKUP($A996,laziki!B:B,laziki!D:D)</f>
        <v>2050</v>
      </c>
      <c r="L996">
        <f t="shared" si="77"/>
        <v>2052</v>
      </c>
      <c r="M996" s="4">
        <f t="shared" si="78"/>
        <v>2</v>
      </c>
      <c r="N996" s="4" t="str">
        <f t="shared" si="79"/>
        <v>S</v>
      </c>
      <c r="O996" t="str">
        <f t="shared" si="80"/>
        <v>S</v>
      </c>
    </row>
    <row r="997" spans="1:15" x14ac:dyDescent="0.25">
      <c r="A997">
        <v>39</v>
      </c>
      <c r="B997" s="1">
        <v>59691</v>
      </c>
      <c r="C997" t="s">
        <v>207</v>
      </c>
      <c r="D997" t="s">
        <v>4451</v>
      </c>
      <c r="E997">
        <v>9</v>
      </c>
      <c r="F997">
        <v>29243</v>
      </c>
      <c r="G997">
        <f t="shared" si="76"/>
        <v>29243</v>
      </c>
      <c r="H997" t="str">
        <f>_xlfn.XLOOKUP(C997,obszary!A:A,obszary!B:B)</f>
        <v>Mare Australe</v>
      </c>
      <c r="I997" t="str">
        <f>_xlfn.XLOOKUP($A997,laziki!B:B,laziki!C:C)</f>
        <v>Pathfinder 9</v>
      </c>
      <c r="J997" t="str">
        <f>_xlfn.XLOOKUP(I997,laziki!C:C,laziki!E:E)</f>
        <v>59.92S, 179.01W</v>
      </c>
      <c r="K997">
        <f>_xlfn.XLOOKUP($A997,laziki!B:B,laziki!D:D)</f>
        <v>2062</v>
      </c>
      <c r="L997">
        <f t="shared" si="77"/>
        <v>2063</v>
      </c>
      <c r="M997" s="4">
        <f t="shared" si="78"/>
        <v>1</v>
      </c>
      <c r="N997" s="4" t="str">
        <f t="shared" si="79"/>
        <v>S</v>
      </c>
      <c r="O997" t="str">
        <f t="shared" si="80"/>
        <v>S</v>
      </c>
    </row>
    <row r="998" spans="1:15" x14ac:dyDescent="0.25">
      <c r="A998">
        <v>4</v>
      </c>
      <c r="B998" s="1">
        <v>55828</v>
      </c>
      <c r="C998" t="s">
        <v>215</v>
      </c>
      <c r="D998" t="s">
        <v>4450</v>
      </c>
      <c r="E998">
        <v>133</v>
      </c>
      <c r="F998">
        <v>27536</v>
      </c>
      <c r="G998">
        <f t="shared" si="76"/>
        <v>0</v>
      </c>
      <c r="H998" t="str">
        <f>_xlfn.XLOOKUP(C998,obszary!A:A,obszary!B:B)</f>
        <v>Argyre</v>
      </c>
      <c r="I998" t="str">
        <f>_xlfn.XLOOKUP($A998,laziki!B:B,laziki!C:C)</f>
        <v>Mariner 9</v>
      </c>
      <c r="J998" t="str">
        <f>_xlfn.XLOOKUP(I998,laziki!C:C,laziki!E:E)</f>
        <v>43.20S, 21.89W</v>
      </c>
      <c r="K998">
        <f>_xlfn.XLOOKUP($A998,laziki!B:B,laziki!D:D)</f>
        <v>2051</v>
      </c>
      <c r="L998">
        <f t="shared" si="77"/>
        <v>2052</v>
      </c>
      <c r="M998" s="4">
        <f t="shared" si="78"/>
        <v>1</v>
      </c>
      <c r="N998" s="4" t="str">
        <f t="shared" si="79"/>
        <v>S</v>
      </c>
      <c r="O998" t="str">
        <f t="shared" si="80"/>
        <v>S</v>
      </c>
    </row>
    <row r="999" spans="1:15" x14ac:dyDescent="0.25">
      <c r="A999">
        <v>32</v>
      </c>
      <c r="B999" s="1">
        <v>58886</v>
      </c>
      <c r="C999" t="s">
        <v>217</v>
      </c>
      <c r="D999" t="s">
        <v>4449</v>
      </c>
      <c r="E999">
        <v>157</v>
      </c>
      <c r="F999">
        <v>9366</v>
      </c>
      <c r="G999">
        <f t="shared" si="76"/>
        <v>0</v>
      </c>
      <c r="H999" t="str">
        <f>_xlfn.XLOOKUP(C999,obszary!A:A,obszary!B:B)</f>
        <v>Thaumasia</v>
      </c>
      <c r="I999" t="str">
        <f>_xlfn.XLOOKUP($A999,laziki!B:B,laziki!C:C)</f>
        <v>Deimos 11</v>
      </c>
      <c r="J999" t="str">
        <f>_xlfn.XLOOKUP(I999,laziki!C:C,laziki!E:E)</f>
        <v>39.82S, 96.42W</v>
      </c>
      <c r="K999">
        <f>_xlfn.XLOOKUP($A999,laziki!B:B,laziki!D:D)</f>
        <v>2059</v>
      </c>
      <c r="L999">
        <f t="shared" si="77"/>
        <v>2061</v>
      </c>
      <c r="M999" s="4">
        <f t="shared" si="78"/>
        <v>2</v>
      </c>
      <c r="N999" s="4" t="str">
        <f t="shared" si="79"/>
        <v>S</v>
      </c>
      <c r="O999" t="str">
        <f t="shared" si="80"/>
        <v>S</v>
      </c>
    </row>
    <row r="1000" spans="1:15" x14ac:dyDescent="0.25">
      <c r="A1000">
        <v>40</v>
      </c>
      <c r="B1000" s="1">
        <v>59800</v>
      </c>
      <c r="C1000" t="s">
        <v>221</v>
      </c>
      <c r="D1000" t="s">
        <v>4448</v>
      </c>
      <c r="E1000">
        <v>39</v>
      </c>
      <c r="F1000">
        <v>7279</v>
      </c>
      <c r="G1000">
        <f t="shared" si="76"/>
        <v>7279</v>
      </c>
      <c r="H1000" t="str">
        <f>_xlfn.XLOOKUP(C1000,obszary!A:A,obszary!B:B)</f>
        <v>Aeolis</v>
      </c>
      <c r="I1000" t="str">
        <f>_xlfn.XLOOKUP($A1000,laziki!B:B,laziki!C:C)</f>
        <v>Spirit 1</v>
      </c>
      <c r="J1000" t="str">
        <f>_xlfn.XLOOKUP(I1000,laziki!C:C,laziki!E:E)</f>
        <v>23.56S, 147.94E</v>
      </c>
      <c r="K1000">
        <f>_xlfn.XLOOKUP($A1000,laziki!B:B,laziki!D:D)</f>
        <v>2062</v>
      </c>
      <c r="L1000">
        <f t="shared" si="77"/>
        <v>2063</v>
      </c>
      <c r="M1000" s="4">
        <f t="shared" si="78"/>
        <v>1</v>
      </c>
      <c r="N1000" s="4" t="str">
        <f t="shared" si="79"/>
        <v>S</v>
      </c>
      <c r="O1000" t="str">
        <f t="shared" si="80"/>
        <v>S</v>
      </c>
    </row>
    <row r="1001" spans="1:15" x14ac:dyDescent="0.25">
      <c r="A1001">
        <v>97</v>
      </c>
      <c r="B1001" s="1">
        <v>63118</v>
      </c>
      <c r="C1001" t="s">
        <v>265</v>
      </c>
      <c r="D1001" t="s">
        <v>4447</v>
      </c>
      <c r="E1001">
        <v>25</v>
      </c>
      <c r="F1001">
        <v>1920</v>
      </c>
      <c r="G1001">
        <f t="shared" si="76"/>
        <v>1920</v>
      </c>
      <c r="H1001" t="str">
        <f>_xlfn.XLOOKUP(C1001,obszary!A:A,obszary!B:B)</f>
        <v>Mare Boreum</v>
      </c>
      <c r="I1001" t="str">
        <f>_xlfn.XLOOKUP($A1001,laziki!B:B,laziki!C:C)</f>
        <v>Perseverance 4</v>
      </c>
      <c r="J1001" t="str">
        <f>_xlfn.XLOOKUP(I1001,laziki!C:C,laziki!E:E)</f>
        <v>80.24N, 27.18W</v>
      </c>
      <c r="K1001">
        <f>_xlfn.XLOOKUP($A1001,laziki!B:B,laziki!D:D)</f>
        <v>2069</v>
      </c>
      <c r="L1001">
        <f t="shared" si="77"/>
        <v>2072</v>
      </c>
      <c r="M1001" s="4">
        <f t="shared" si="78"/>
        <v>3</v>
      </c>
      <c r="N1001" s="4" t="str">
        <f t="shared" si="79"/>
        <v>N</v>
      </c>
      <c r="O1001" t="str">
        <f t="shared" si="80"/>
        <v>N</v>
      </c>
    </row>
    <row r="1002" spans="1:15" x14ac:dyDescent="0.25">
      <c r="A1002">
        <v>85</v>
      </c>
      <c r="B1002" s="1">
        <v>64214</v>
      </c>
      <c r="C1002" t="s">
        <v>223</v>
      </c>
      <c r="D1002" t="s">
        <v>4446</v>
      </c>
      <c r="E1002">
        <v>82</v>
      </c>
      <c r="F1002">
        <v>1138</v>
      </c>
      <c r="G1002">
        <f t="shared" si="76"/>
        <v>1138</v>
      </c>
      <c r="H1002" t="str">
        <f>_xlfn.XLOOKUP(C1002,obszary!A:A,obszary!B:B)</f>
        <v>Mare Tyrrhenum</v>
      </c>
      <c r="I1002" t="str">
        <f>_xlfn.XLOOKUP($A1002,laziki!B:B,laziki!C:C)</f>
        <v>Phoenix 13</v>
      </c>
      <c r="J1002" t="str">
        <f>_xlfn.XLOOKUP(I1002,laziki!C:C,laziki!E:E)</f>
        <v>6.43S, 95.96E</v>
      </c>
      <c r="K1002">
        <f>_xlfn.XLOOKUP($A1002,laziki!B:B,laziki!D:D)</f>
        <v>2070</v>
      </c>
      <c r="L1002">
        <f t="shared" si="77"/>
        <v>2075</v>
      </c>
      <c r="M1002" s="4">
        <f t="shared" si="78"/>
        <v>5</v>
      </c>
      <c r="N1002" s="4" t="str">
        <f t="shared" si="79"/>
        <v>S</v>
      </c>
      <c r="O1002" t="str">
        <f t="shared" si="80"/>
        <v>S</v>
      </c>
    </row>
    <row r="1003" spans="1:15" x14ac:dyDescent="0.25">
      <c r="A1003">
        <v>71</v>
      </c>
      <c r="B1003" s="1">
        <v>62662</v>
      </c>
      <c r="C1003" t="s">
        <v>219</v>
      </c>
      <c r="D1003" t="s">
        <v>4445</v>
      </c>
      <c r="E1003">
        <v>65</v>
      </c>
      <c r="F1003">
        <v>17000</v>
      </c>
      <c r="G1003">
        <f t="shared" si="76"/>
        <v>17000</v>
      </c>
      <c r="H1003" t="str">
        <f>_xlfn.XLOOKUP(C1003,obszary!A:A,obszary!B:B)</f>
        <v>Phaethontis</v>
      </c>
      <c r="I1003" t="str">
        <f>_xlfn.XLOOKUP($A1003,laziki!B:B,laziki!C:C)</f>
        <v>Rosetta 15</v>
      </c>
      <c r="J1003" t="str">
        <f>_xlfn.XLOOKUP(I1003,laziki!C:C,laziki!E:E)</f>
        <v>50.96S, 146.33W</v>
      </c>
      <c r="K1003">
        <f>_xlfn.XLOOKUP($A1003,laziki!B:B,laziki!D:D)</f>
        <v>2070</v>
      </c>
      <c r="L1003">
        <f t="shared" si="77"/>
        <v>2071</v>
      </c>
      <c r="M1003" s="4">
        <f t="shared" si="78"/>
        <v>1</v>
      </c>
      <c r="N1003" s="4" t="str">
        <f t="shared" si="79"/>
        <v>S</v>
      </c>
      <c r="O1003" t="str">
        <f t="shared" si="80"/>
        <v>S</v>
      </c>
    </row>
    <row r="1004" spans="1:15" x14ac:dyDescent="0.25">
      <c r="A1004">
        <v>54</v>
      </c>
      <c r="B1004" s="1">
        <v>61088</v>
      </c>
      <c r="C1004" t="s">
        <v>239</v>
      </c>
      <c r="D1004" t="s">
        <v>4444</v>
      </c>
      <c r="E1004">
        <v>61</v>
      </c>
      <c r="F1004">
        <v>3313</v>
      </c>
      <c r="G1004">
        <f t="shared" si="76"/>
        <v>3313</v>
      </c>
      <c r="H1004" t="str">
        <f>_xlfn.XLOOKUP(C1004,obszary!A:A,obszary!B:B)</f>
        <v>Amenthes</v>
      </c>
      <c r="I1004" t="str">
        <f>_xlfn.XLOOKUP($A1004,laziki!B:B,laziki!C:C)</f>
        <v>Opportunity 6</v>
      </c>
      <c r="J1004" t="str">
        <f>_xlfn.XLOOKUP(I1004,laziki!C:C,laziki!E:E)</f>
        <v>14.31N, 112.28E</v>
      </c>
      <c r="K1004">
        <f>_xlfn.XLOOKUP($A1004,laziki!B:B,laziki!D:D)</f>
        <v>2065</v>
      </c>
      <c r="L1004">
        <f t="shared" si="77"/>
        <v>2067</v>
      </c>
      <c r="M1004" s="4">
        <f t="shared" si="78"/>
        <v>2</v>
      </c>
      <c r="N1004" s="4" t="str">
        <f t="shared" si="79"/>
        <v>N</v>
      </c>
      <c r="O1004" t="str">
        <f t="shared" si="80"/>
        <v>N</v>
      </c>
    </row>
    <row r="1005" spans="1:15" x14ac:dyDescent="0.25">
      <c r="A1005">
        <v>61</v>
      </c>
      <c r="B1005" s="1">
        <v>63497</v>
      </c>
      <c r="C1005" t="s">
        <v>207</v>
      </c>
      <c r="D1005" t="s">
        <v>4443</v>
      </c>
      <c r="E1005">
        <v>365</v>
      </c>
      <c r="F1005">
        <v>63326</v>
      </c>
      <c r="G1005">
        <f t="shared" si="76"/>
        <v>0</v>
      </c>
      <c r="H1005" t="str">
        <f>_xlfn.XLOOKUP(C1005,obszary!A:A,obszary!B:B)</f>
        <v>Mare Australe</v>
      </c>
      <c r="I1005" t="str">
        <f>_xlfn.XLOOKUP($A1005,laziki!B:B,laziki!C:C)</f>
        <v>Opportunity 19</v>
      </c>
      <c r="J1005" t="str">
        <f>_xlfn.XLOOKUP(I1005,laziki!C:C,laziki!E:E)</f>
        <v>68.17S, 21.83W</v>
      </c>
      <c r="K1005">
        <f>_xlfn.XLOOKUP($A1005,laziki!B:B,laziki!D:D)</f>
        <v>2069</v>
      </c>
      <c r="L1005">
        <f t="shared" si="77"/>
        <v>2073</v>
      </c>
      <c r="M1005" s="4">
        <f t="shared" si="78"/>
        <v>4</v>
      </c>
      <c r="N1005" s="4" t="str">
        <f t="shared" si="79"/>
        <v>S</v>
      </c>
      <c r="O1005" t="str">
        <f t="shared" si="80"/>
        <v>S</v>
      </c>
    </row>
    <row r="1006" spans="1:15" x14ac:dyDescent="0.25">
      <c r="A1006">
        <v>98</v>
      </c>
      <c r="B1006" s="1">
        <v>63482</v>
      </c>
      <c r="C1006" t="s">
        <v>211</v>
      </c>
      <c r="D1006" t="s">
        <v>4442</v>
      </c>
      <c r="E1006">
        <v>59</v>
      </c>
      <c r="F1006">
        <v>45837</v>
      </c>
      <c r="G1006">
        <f t="shared" si="76"/>
        <v>45837</v>
      </c>
      <c r="H1006" t="str">
        <f>_xlfn.XLOOKUP(C1006,obszary!A:A,obszary!B:B)</f>
        <v>Hellas</v>
      </c>
      <c r="I1006" t="str">
        <f>_xlfn.XLOOKUP($A1006,laziki!B:B,laziki!C:C)</f>
        <v>Perseverance 5</v>
      </c>
      <c r="J1006" t="str">
        <f>_xlfn.XLOOKUP(I1006,laziki!C:C,laziki!E:E)</f>
        <v>48.97S, 86.32E</v>
      </c>
      <c r="K1006">
        <f>_xlfn.XLOOKUP($A1006,laziki!B:B,laziki!D:D)</f>
        <v>2070</v>
      </c>
      <c r="L1006">
        <f t="shared" si="77"/>
        <v>2073</v>
      </c>
      <c r="M1006" s="4">
        <f t="shared" si="78"/>
        <v>3</v>
      </c>
      <c r="N1006" s="4" t="str">
        <f t="shared" si="79"/>
        <v>S</v>
      </c>
      <c r="O1006" t="str">
        <f t="shared" si="80"/>
        <v>S</v>
      </c>
    </row>
    <row r="1007" spans="1:15" x14ac:dyDescent="0.25">
      <c r="A1007">
        <v>94</v>
      </c>
      <c r="B1007" s="1">
        <v>63098</v>
      </c>
      <c r="C1007" t="s">
        <v>209</v>
      </c>
      <c r="D1007" t="s">
        <v>4441</v>
      </c>
      <c r="E1007">
        <v>221</v>
      </c>
      <c r="F1007">
        <v>4398</v>
      </c>
      <c r="G1007">
        <f t="shared" si="76"/>
        <v>0</v>
      </c>
      <c r="H1007" t="str">
        <f>_xlfn.XLOOKUP(C1007,obszary!A:A,obszary!B:B)</f>
        <v>Eridania</v>
      </c>
      <c r="I1007" t="str">
        <f>_xlfn.XLOOKUP($A1007,laziki!B:B,laziki!C:C)</f>
        <v>Dawn 4</v>
      </c>
      <c r="J1007" t="str">
        <f>_xlfn.XLOOKUP(I1007,laziki!C:C,laziki!E:E)</f>
        <v>46.81S, 143.88E</v>
      </c>
      <c r="K1007">
        <f>_xlfn.XLOOKUP($A1007,laziki!B:B,laziki!D:D)</f>
        <v>2066</v>
      </c>
      <c r="L1007">
        <f t="shared" si="77"/>
        <v>2072</v>
      </c>
      <c r="M1007" s="4">
        <f t="shared" si="78"/>
        <v>6</v>
      </c>
      <c r="N1007" s="4" t="str">
        <f t="shared" si="79"/>
        <v>S</v>
      </c>
      <c r="O1007" t="str">
        <f t="shared" si="80"/>
        <v>S</v>
      </c>
    </row>
    <row r="1008" spans="1:15" x14ac:dyDescent="0.25">
      <c r="A1008">
        <v>41</v>
      </c>
      <c r="B1008" s="1">
        <v>61659</v>
      </c>
      <c r="C1008" t="s">
        <v>257</v>
      </c>
      <c r="D1008" t="s">
        <v>4440</v>
      </c>
      <c r="E1008">
        <v>29</v>
      </c>
      <c r="F1008">
        <v>2188</v>
      </c>
      <c r="G1008">
        <f t="shared" si="76"/>
        <v>2188</v>
      </c>
      <c r="H1008" t="str">
        <f>_xlfn.XLOOKUP(C1008,obszary!A:A,obszary!B:B)</f>
        <v>Ismenius Lacus</v>
      </c>
      <c r="I1008" t="str">
        <f>_xlfn.XLOOKUP($A1008,laziki!B:B,laziki!C:C)</f>
        <v>Spirit 5</v>
      </c>
      <c r="J1008" t="str">
        <f>_xlfn.XLOOKUP(I1008,laziki!C:C,laziki!E:E)</f>
        <v>66.19N, 33.82E</v>
      </c>
      <c r="K1008">
        <f>_xlfn.XLOOKUP($A1008,laziki!B:B,laziki!D:D)</f>
        <v>2063</v>
      </c>
      <c r="L1008">
        <f t="shared" si="77"/>
        <v>2068</v>
      </c>
      <c r="M1008" s="4">
        <f t="shared" si="78"/>
        <v>5</v>
      </c>
      <c r="N1008" s="4" t="str">
        <f t="shared" si="79"/>
        <v>N</v>
      </c>
      <c r="O1008" t="str">
        <f t="shared" si="80"/>
        <v>N</v>
      </c>
    </row>
    <row r="1009" spans="1:15" x14ac:dyDescent="0.25">
      <c r="A1009">
        <v>35</v>
      </c>
      <c r="B1009" s="1">
        <v>59118</v>
      </c>
      <c r="C1009" t="s">
        <v>233</v>
      </c>
      <c r="D1009" t="s">
        <v>4439</v>
      </c>
      <c r="E1009">
        <v>12</v>
      </c>
      <c r="F1009">
        <v>6205</v>
      </c>
      <c r="G1009">
        <f t="shared" si="76"/>
        <v>6205</v>
      </c>
      <c r="H1009" t="str">
        <f>_xlfn.XLOOKUP(C1009,obszary!A:A,obszary!B:B)</f>
        <v>Phoenicis Lacus</v>
      </c>
      <c r="I1009" t="str">
        <f>_xlfn.XLOOKUP($A1009,laziki!B:B,laziki!C:C)</f>
        <v>Pathfinder 2</v>
      </c>
      <c r="J1009" t="str">
        <f>_xlfn.XLOOKUP(I1009,laziki!C:C,laziki!E:E)</f>
        <v>16.90S, 101.43W</v>
      </c>
      <c r="K1009">
        <f>_xlfn.XLOOKUP($A1009,laziki!B:B,laziki!D:D)</f>
        <v>2060</v>
      </c>
      <c r="L1009">
        <f t="shared" si="77"/>
        <v>2061</v>
      </c>
      <c r="M1009" s="4">
        <f t="shared" si="78"/>
        <v>1</v>
      </c>
      <c r="N1009" s="4" t="str">
        <f t="shared" si="79"/>
        <v>S</v>
      </c>
      <c r="O1009" t="str">
        <f t="shared" si="80"/>
        <v>S</v>
      </c>
    </row>
    <row r="1010" spans="1:15" x14ac:dyDescent="0.25">
      <c r="A1010">
        <v>58</v>
      </c>
      <c r="B1010" s="1">
        <v>62215</v>
      </c>
      <c r="C1010" t="s">
        <v>207</v>
      </c>
      <c r="D1010" t="s">
        <v>4438</v>
      </c>
      <c r="E1010">
        <v>103</v>
      </c>
      <c r="F1010">
        <v>2188</v>
      </c>
      <c r="G1010">
        <f t="shared" si="76"/>
        <v>0</v>
      </c>
      <c r="H1010" t="str">
        <f>_xlfn.XLOOKUP(C1010,obszary!A:A,obszary!B:B)</f>
        <v>Mare Australe</v>
      </c>
      <c r="I1010" t="str">
        <f>_xlfn.XLOOKUP($A1010,laziki!B:B,laziki!C:C)</f>
        <v>Opportunity 15</v>
      </c>
      <c r="J1010" t="str">
        <f>_xlfn.XLOOKUP(I1010,laziki!C:C,laziki!E:E)</f>
        <v>56.96S, 5.44W</v>
      </c>
      <c r="K1010">
        <f>_xlfn.XLOOKUP($A1010,laziki!B:B,laziki!D:D)</f>
        <v>2068</v>
      </c>
      <c r="L1010">
        <f t="shared" si="77"/>
        <v>2070</v>
      </c>
      <c r="M1010" s="4">
        <f t="shared" si="78"/>
        <v>2</v>
      </c>
      <c r="N1010" s="4" t="str">
        <f t="shared" si="79"/>
        <v>S</v>
      </c>
      <c r="O1010" t="str">
        <f t="shared" si="80"/>
        <v>S</v>
      </c>
    </row>
    <row r="1011" spans="1:15" x14ac:dyDescent="0.25">
      <c r="A1011">
        <v>17</v>
      </c>
      <c r="B1011" s="1">
        <v>57426</v>
      </c>
      <c r="C1011" t="s">
        <v>241</v>
      </c>
      <c r="D1011" t="s">
        <v>4437</v>
      </c>
      <c r="E1011">
        <v>15</v>
      </c>
      <c r="F1011">
        <v>5076</v>
      </c>
      <c r="G1011">
        <f t="shared" si="76"/>
        <v>5076</v>
      </c>
      <c r="H1011" t="str">
        <f>_xlfn.XLOOKUP(C1011,obszary!A:A,obszary!B:B)</f>
        <v>Syrtis Major</v>
      </c>
      <c r="I1011" t="str">
        <f>_xlfn.XLOOKUP($A1011,laziki!B:B,laziki!C:C)</f>
        <v>Viking 8</v>
      </c>
      <c r="J1011" t="str">
        <f>_xlfn.XLOOKUP(I1011,laziki!C:C,laziki!E:E)</f>
        <v>21.27N, 90.13E</v>
      </c>
      <c r="K1011">
        <f>_xlfn.XLOOKUP($A1011,laziki!B:B,laziki!D:D)</f>
        <v>2054</v>
      </c>
      <c r="L1011">
        <f t="shared" si="77"/>
        <v>2057</v>
      </c>
      <c r="M1011" s="4">
        <f t="shared" si="78"/>
        <v>3</v>
      </c>
      <c r="N1011" s="4" t="str">
        <f t="shared" si="79"/>
        <v>N</v>
      </c>
      <c r="O1011" t="str">
        <f t="shared" si="80"/>
        <v>N</v>
      </c>
    </row>
    <row r="1012" spans="1:15" x14ac:dyDescent="0.25">
      <c r="A1012">
        <v>47</v>
      </c>
      <c r="B1012" s="1">
        <v>62383</v>
      </c>
      <c r="C1012" t="s">
        <v>245</v>
      </c>
      <c r="D1012" t="s">
        <v>4436</v>
      </c>
      <c r="E1012">
        <v>252</v>
      </c>
      <c r="F1012">
        <v>6618</v>
      </c>
      <c r="G1012">
        <f t="shared" si="76"/>
        <v>0</v>
      </c>
      <c r="H1012" t="str">
        <f>_xlfn.XLOOKUP(C1012,obszary!A:A,obszary!B:B)</f>
        <v>Oxia Palus</v>
      </c>
      <c r="I1012" t="str">
        <f>_xlfn.XLOOKUP($A1012,laziki!B:B,laziki!C:C)</f>
        <v>Spirit 14</v>
      </c>
      <c r="J1012" t="str">
        <f>_xlfn.XLOOKUP(I1012,laziki!C:C,laziki!E:E)</f>
        <v>27.30N, 17.48W</v>
      </c>
      <c r="K1012">
        <f>_xlfn.XLOOKUP($A1012,laziki!B:B,laziki!D:D)</f>
        <v>2065</v>
      </c>
      <c r="L1012">
        <f t="shared" si="77"/>
        <v>2070</v>
      </c>
      <c r="M1012" s="4">
        <f t="shared" si="78"/>
        <v>5</v>
      </c>
      <c r="N1012" s="4" t="str">
        <f t="shared" si="79"/>
        <v>N</v>
      </c>
      <c r="O1012" t="str">
        <f t="shared" si="80"/>
        <v>N</v>
      </c>
    </row>
    <row r="1013" spans="1:15" x14ac:dyDescent="0.25">
      <c r="A1013">
        <v>100</v>
      </c>
      <c r="B1013" s="1">
        <v>63691</v>
      </c>
      <c r="C1013" t="s">
        <v>219</v>
      </c>
      <c r="D1013" t="s">
        <v>4435</v>
      </c>
      <c r="E1013">
        <v>241</v>
      </c>
      <c r="F1013">
        <v>4563</v>
      </c>
      <c r="G1013">
        <f t="shared" si="76"/>
        <v>0</v>
      </c>
      <c r="H1013" t="str">
        <f>_xlfn.XLOOKUP(C1013,obszary!A:A,obszary!B:B)</f>
        <v>Phaethontis</v>
      </c>
      <c r="I1013" t="str">
        <f>_xlfn.XLOOKUP($A1013,laziki!B:B,laziki!C:C)</f>
        <v>Perseverance 7</v>
      </c>
      <c r="J1013" t="str">
        <f>_xlfn.XLOOKUP(I1013,laziki!C:C,laziki!E:E)</f>
        <v>61.39S, 157.42W</v>
      </c>
      <c r="K1013">
        <f>_xlfn.XLOOKUP($A1013,laziki!B:B,laziki!D:D)</f>
        <v>2070</v>
      </c>
      <c r="L1013">
        <f t="shared" si="77"/>
        <v>2074</v>
      </c>
      <c r="M1013" s="4">
        <f t="shared" si="78"/>
        <v>4</v>
      </c>
      <c r="N1013" s="4" t="str">
        <f t="shared" si="79"/>
        <v>S</v>
      </c>
      <c r="O1013" t="str">
        <f t="shared" si="80"/>
        <v>S</v>
      </c>
    </row>
    <row r="1014" spans="1:15" x14ac:dyDescent="0.25">
      <c r="A1014">
        <v>76</v>
      </c>
      <c r="B1014" s="1">
        <v>65395</v>
      </c>
      <c r="C1014" t="s">
        <v>265</v>
      </c>
      <c r="D1014" t="s">
        <v>4434</v>
      </c>
      <c r="E1014">
        <v>48</v>
      </c>
      <c r="F1014">
        <v>6409</v>
      </c>
      <c r="G1014">
        <f t="shared" si="76"/>
        <v>6409</v>
      </c>
      <c r="H1014" t="str">
        <f>_xlfn.XLOOKUP(C1014,obszary!A:A,obszary!B:B)</f>
        <v>Mare Boreum</v>
      </c>
      <c r="I1014" t="str">
        <f>_xlfn.XLOOKUP($A1014,laziki!B:B,laziki!C:C)</f>
        <v>Rosetta 25</v>
      </c>
      <c r="J1014" t="str">
        <f>_xlfn.XLOOKUP(I1014,laziki!C:C,laziki!E:E)</f>
        <v>47.84N, 169.44E</v>
      </c>
      <c r="K1014">
        <f>_xlfn.XLOOKUP($A1014,laziki!B:B,laziki!D:D)</f>
        <v>2072</v>
      </c>
      <c r="L1014">
        <f t="shared" si="77"/>
        <v>2079</v>
      </c>
      <c r="M1014" s="4">
        <f t="shared" si="78"/>
        <v>7</v>
      </c>
      <c r="N1014" s="4" t="str">
        <f t="shared" si="79"/>
        <v>N</v>
      </c>
      <c r="O1014" t="str">
        <f t="shared" si="80"/>
        <v>N</v>
      </c>
    </row>
    <row r="1015" spans="1:15" x14ac:dyDescent="0.25">
      <c r="A1015">
        <v>44</v>
      </c>
      <c r="B1015" s="1">
        <v>62076</v>
      </c>
      <c r="C1015" t="s">
        <v>253</v>
      </c>
      <c r="D1015" t="s">
        <v>4433</v>
      </c>
      <c r="E1015">
        <v>20</v>
      </c>
      <c r="F1015">
        <v>9074</v>
      </c>
      <c r="G1015">
        <f t="shared" si="76"/>
        <v>9074</v>
      </c>
      <c r="H1015" t="str">
        <f>_xlfn.XLOOKUP(C1015,obszary!A:A,obszary!B:B)</f>
        <v>Cebrenia</v>
      </c>
      <c r="I1015" t="str">
        <f>_xlfn.XLOOKUP($A1015,laziki!B:B,laziki!C:C)</f>
        <v>Spirit 11</v>
      </c>
      <c r="J1015" t="str">
        <f>_xlfn.XLOOKUP(I1015,laziki!C:C,laziki!E:E)</f>
        <v>64.61N, 131.25E</v>
      </c>
      <c r="K1015">
        <f>_xlfn.XLOOKUP($A1015,laziki!B:B,laziki!D:D)</f>
        <v>2064</v>
      </c>
      <c r="L1015">
        <f t="shared" si="77"/>
        <v>2069</v>
      </c>
      <c r="M1015" s="4">
        <f t="shared" si="78"/>
        <v>5</v>
      </c>
      <c r="N1015" s="4" t="str">
        <f t="shared" si="79"/>
        <v>N</v>
      </c>
      <c r="O1015" t="str">
        <f t="shared" si="80"/>
        <v>N</v>
      </c>
    </row>
    <row r="1016" spans="1:15" x14ac:dyDescent="0.25">
      <c r="A1016">
        <v>50</v>
      </c>
      <c r="B1016" s="1">
        <v>60505</v>
      </c>
      <c r="C1016" t="s">
        <v>253</v>
      </c>
      <c r="D1016" t="s">
        <v>4432</v>
      </c>
      <c r="E1016">
        <v>365</v>
      </c>
      <c r="F1016">
        <v>3919</v>
      </c>
      <c r="G1016">
        <f t="shared" si="76"/>
        <v>0</v>
      </c>
      <c r="H1016" t="str">
        <f>_xlfn.XLOOKUP(C1016,obszary!A:A,obszary!B:B)</f>
        <v>Cebrenia</v>
      </c>
      <c r="I1016" t="str">
        <f>_xlfn.XLOOKUP($A1016,laziki!B:B,laziki!C:C)</f>
        <v>Opportunity 2</v>
      </c>
      <c r="J1016" t="str">
        <f>_xlfn.XLOOKUP(I1016,laziki!C:C,laziki!E:E)</f>
        <v>22.61N, 142.82E</v>
      </c>
      <c r="K1016">
        <f>_xlfn.XLOOKUP($A1016,laziki!B:B,laziki!D:D)</f>
        <v>2064</v>
      </c>
      <c r="L1016">
        <f t="shared" si="77"/>
        <v>2065</v>
      </c>
      <c r="M1016" s="4">
        <f t="shared" si="78"/>
        <v>1</v>
      </c>
      <c r="N1016" s="4" t="str">
        <f t="shared" si="79"/>
        <v>N</v>
      </c>
      <c r="O1016" t="str">
        <f t="shared" si="80"/>
        <v>N</v>
      </c>
    </row>
    <row r="1017" spans="1:15" x14ac:dyDescent="0.25">
      <c r="A1017">
        <v>95</v>
      </c>
      <c r="B1017" s="1">
        <v>62138</v>
      </c>
      <c r="C1017" t="s">
        <v>233</v>
      </c>
      <c r="D1017" t="s">
        <v>4431</v>
      </c>
      <c r="E1017">
        <v>72</v>
      </c>
      <c r="F1017">
        <v>2599</v>
      </c>
      <c r="G1017">
        <f t="shared" si="76"/>
        <v>2599</v>
      </c>
      <c r="H1017" t="str">
        <f>_xlfn.XLOOKUP(C1017,obszary!A:A,obszary!B:B)</f>
        <v>Phoenicis Lacus</v>
      </c>
      <c r="I1017" t="str">
        <f>_xlfn.XLOOKUP($A1017,laziki!B:B,laziki!C:C)</f>
        <v>Dawn 6</v>
      </c>
      <c r="J1017" t="str">
        <f>_xlfn.XLOOKUP(I1017,laziki!C:C,laziki!E:E)</f>
        <v>8.80N, 79.73W</v>
      </c>
      <c r="K1017">
        <f>_xlfn.XLOOKUP($A1017,laziki!B:B,laziki!D:D)</f>
        <v>2067</v>
      </c>
      <c r="L1017">
        <f t="shared" si="77"/>
        <v>2070</v>
      </c>
      <c r="M1017" s="4">
        <f t="shared" si="78"/>
        <v>3</v>
      </c>
      <c r="N1017" s="4" t="str">
        <f t="shared" si="79"/>
        <v>S</v>
      </c>
      <c r="O1017" t="str">
        <f t="shared" si="80"/>
        <v>N</v>
      </c>
    </row>
    <row r="1018" spans="1:15" x14ac:dyDescent="0.25">
      <c r="A1018">
        <v>9</v>
      </c>
      <c r="B1018" s="1">
        <v>58079</v>
      </c>
      <c r="C1018" t="s">
        <v>245</v>
      </c>
      <c r="D1018" t="s">
        <v>4430</v>
      </c>
      <c r="E1018">
        <v>106</v>
      </c>
      <c r="F1018">
        <v>6832</v>
      </c>
      <c r="G1018">
        <f t="shared" si="76"/>
        <v>0</v>
      </c>
      <c r="H1018" t="str">
        <f>_xlfn.XLOOKUP(C1018,obszary!A:A,obszary!B:B)</f>
        <v>Oxia Palus</v>
      </c>
      <c r="I1018" t="str">
        <f>_xlfn.XLOOKUP($A1018,laziki!B:B,laziki!C:C)</f>
        <v>Mariner 14</v>
      </c>
      <c r="J1018" t="str">
        <f>_xlfn.XLOOKUP(I1018,laziki!C:C,laziki!E:E)</f>
        <v>17.63S, 13.01W</v>
      </c>
      <c r="K1018">
        <f>_xlfn.XLOOKUP($A1018,laziki!B:B,laziki!D:D)</f>
        <v>2054</v>
      </c>
      <c r="L1018">
        <f t="shared" si="77"/>
        <v>2059</v>
      </c>
      <c r="M1018" s="4">
        <f t="shared" si="78"/>
        <v>5</v>
      </c>
      <c r="N1018" s="4" t="str">
        <f t="shared" si="79"/>
        <v>N</v>
      </c>
      <c r="O1018" t="str">
        <f t="shared" si="80"/>
        <v>S</v>
      </c>
    </row>
    <row r="1019" spans="1:15" x14ac:dyDescent="0.25">
      <c r="A1019">
        <v>10</v>
      </c>
      <c r="B1019" s="1">
        <v>59703</v>
      </c>
      <c r="C1019" t="s">
        <v>217</v>
      </c>
      <c r="D1019" t="s">
        <v>4429</v>
      </c>
      <c r="E1019">
        <v>11</v>
      </c>
      <c r="F1019">
        <v>6618</v>
      </c>
      <c r="G1019">
        <f t="shared" si="76"/>
        <v>6618</v>
      </c>
      <c r="H1019" t="str">
        <f>_xlfn.XLOOKUP(C1019,obszary!A:A,obszary!B:B)</f>
        <v>Thaumasia</v>
      </c>
      <c r="I1019" t="str">
        <f>_xlfn.XLOOKUP($A1019,laziki!B:B,laziki!C:C)</f>
        <v>Mariner 15</v>
      </c>
      <c r="J1019" t="str">
        <f>_xlfn.XLOOKUP(I1019,laziki!C:C,laziki!E:E)</f>
        <v>23.79S, 56.97W</v>
      </c>
      <c r="K1019">
        <f>_xlfn.XLOOKUP($A1019,laziki!B:B,laziki!D:D)</f>
        <v>2054</v>
      </c>
      <c r="L1019">
        <f t="shared" si="77"/>
        <v>2063</v>
      </c>
      <c r="M1019" s="4">
        <f t="shared" si="78"/>
        <v>9</v>
      </c>
      <c r="N1019" s="4" t="str">
        <f t="shared" si="79"/>
        <v>S</v>
      </c>
      <c r="O1019" t="str">
        <f t="shared" si="80"/>
        <v>S</v>
      </c>
    </row>
    <row r="1020" spans="1:15" x14ac:dyDescent="0.25">
      <c r="A1020">
        <v>10</v>
      </c>
      <c r="B1020" s="1">
        <v>59800</v>
      </c>
      <c r="C1020" t="s">
        <v>229</v>
      </c>
      <c r="D1020" t="s">
        <v>4428</v>
      </c>
      <c r="E1020">
        <v>1270</v>
      </c>
      <c r="F1020">
        <v>6409</v>
      </c>
      <c r="G1020">
        <f t="shared" si="76"/>
        <v>0</v>
      </c>
      <c r="H1020" t="str">
        <f>_xlfn.XLOOKUP(C1020,obszary!A:A,obszary!B:B)</f>
        <v>Margaritifer Sinus</v>
      </c>
      <c r="I1020" t="str">
        <f>_xlfn.XLOOKUP($A1020,laziki!B:B,laziki!C:C)</f>
        <v>Mariner 15</v>
      </c>
      <c r="J1020" t="str">
        <f>_xlfn.XLOOKUP(I1020,laziki!C:C,laziki!E:E)</f>
        <v>23.79S, 56.97W</v>
      </c>
      <c r="K1020">
        <f>_xlfn.XLOOKUP($A1020,laziki!B:B,laziki!D:D)</f>
        <v>2054</v>
      </c>
      <c r="L1020">
        <f t="shared" si="77"/>
        <v>2063</v>
      </c>
      <c r="M1020" s="4">
        <f t="shared" si="78"/>
        <v>9</v>
      </c>
      <c r="N1020" s="4" t="str">
        <f t="shared" si="79"/>
        <v>S</v>
      </c>
      <c r="O1020" t="str">
        <f t="shared" si="80"/>
        <v>S</v>
      </c>
    </row>
    <row r="1021" spans="1:15" x14ac:dyDescent="0.25">
      <c r="A1021">
        <v>86</v>
      </c>
      <c r="B1021" s="1">
        <v>64455</v>
      </c>
      <c r="C1021" t="s">
        <v>253</v>
      </c>
      <c r="D1021" t="s">
        <v>4427</v>
      </c>
      <c r="E1021">
        <v>1270</v>
      </c>
      <c r="F1021">
        <v>883</v>
      </c>
      <c r="G1021">
        <f t="shared" si="76"/>
        <v>0</v>
      </c>
      <c r="H1021" t="str">
        <f>_xlfn.XLOOKUP(C1021,obszary!A:A,obszary!B:B)</f>
        <v>Cebrenia</v>
      </c>
      <c r="I1021" t="str">
        <f>_xlfn.XLOOKUP($A1021,laziki!B:B,laziki!C:C)</f>
        <v>Phoenix 16</v>
      </c>
      <c r="J1021" t="str">
        <f>_xlfn.XLOOKUP(I1021,laziki!C:C,laziki!E:E)</f>
        <v>75.84N, 122.24E</v>
      </c>
      <c r="K1021">
        <f>_xlfn.XLOOKUP($A1021,laziki!B:B,laziki!D:D)</f>
        <v>2071</v>
      </c>
      <c r="L1021">
        <f t="shared" si="77"/>
        <v>2076</v>
      </c>
      <c r="M1021" s="4">
        <f t="shared" si="78"/>
        <v>5</v>
      </c>
      <c r="N1021" s="4" t="str">
        <f t="shared" si="79"/>
        <v>N</v>
      </c>
      <c r="O1021" t="str">
        <f t="shared" si="80"/>
        <v>N</v>
      </c>
    </row>
    <row r="1022" spans="1:15" x14ac:dyDescent="0.25">
      <c r="A1022">
        <v>85</v>
      </c>
      <c r="B1022" s="1">
        <v>62634</v>
      </c>
      <c r="C1022" t="s">
        <v>225</v>
      </c>
      <c r="D1022" t="s">
        <v>4426</v>
      </c>
      <c r="E1022">
        <v>702</v>
      </c>
      <c r="F1022">
        <v>2188</v>
      </c>
      <c r="G1022">
        <f t="shared" si="76"/>
        <v>0</v>
      </c>
      <c r="H1022" t="str">
        <f>_xlfn.XLOOKUP(C1022,obszary!A:A,obszary!B:B)</f>
        <v>Iapygia</v>
      </c>
      <c r="I1022" t="str">
        <f>_xlfn.XLOOKUP($A1022,laziki!B:B,laziki!C:C)</f>
        <v>Phoenix 13</v>
      </c>
      <c r="J1022" t="str">
        <f>_xlfn.XLOOKUP(I1022,laziki!C:C,laziki!E:E)</f>
        <v>6.43S, 95.96E</v>
      </c>
      <c r="K1022">
        <f>_xlfn.XLOOKUP($A1022,laziki!B:B,laziki!D:D)</f>
        <v>2070</v>
      </c>
      <c r="L1022">
        <f t="shared" si="77"/>
        <v>2071</v>
      </c>
      <c r="M1022" s="4">
        <f t="shared" si="78"/>
        <v>1</v>
      </c>
      <c r="N1022" s="4" t="str">
        <f t="shared" si="79"/>
        <v>S</v>
      </c>
      <c r="O1022" t="str">
        <f t="shared" si="80"/>
        <v>S</v>
      </c>
    </row>
    <row r="1023" spans="1:15" x14ac:dyDescent="0.25">
      <c r="A1023">
        <v>30</v>
      </c>
      <c r="B1023" s="1">
        <v>58529</v>
      </c>
      <c r="C1023" t="s">
        <v>247</v>
      </c>
      <c r="D1023" t="s">
        <v>4425</v>
      </c>
      <c r="E1023">
        <v>57</v>
      </c>
      <c r="F1023">
        <v>2054</v>
      </c>
      <c r="G1023">
        <f t="shared" si="76"/>
        <v>2054</v>
      </c>
      <c r="H1023" t="str">
        <f>_xlfn.XLOOKUP(C1023,obszary!A:A,obszary!B:B)</f>
        <v>Lunae Palus</v>
      </c>
      <c r="I1023" t="str">
        <f>_xlfn.XLOOKUP($A1023,laziki!B:B,laziki!C:C)</f>
        <v>Deimos 8</v>
      </c>
      <c r="J1023" t="str">
        <f>_xlfn.XLOOKUP(I1023,laziki!C:C,laziki!E:E)</f>
        <v>21.43N, 76.62W</v>
      </c>
      <c r="K1023">
        <f>_xlfn.XLOOKUP($A1023,laziki!B:B,laziki!D:D)</f>
        <v>2058</v>
      </c>
      <c r="L1023">
        <f t="shared" si="77"/>
        <v>2060</v>
      </c>
      <c r="M1023" s="4">
        <f t="shared" si="78"/>
        <v>2</v>
      </c>
      <c r="N1023" s="4" t="str">
        <f t="shared" si="79"/>
        <v>N</v>
      </c>
      <c r="O1023" t="str">
        <f t="shared" si="80"/>
        <v>N</v>
      </c>
    </row>
    <row r="1024" spans="1:15" x14ac:dyDescent="0.25">
      <c r="A1024">
        <v>27</v>
      </c>
      <c r="B1024" s="1">
        <v>57856</v>
      </c>
      <c r="C1024" t="s">
        <v>211</v>
      </c>
      <c r="D1024" t="s">
        <v>4424</v>
      </c>
      <c r="E1024">
        <v>85</v>
      </c>
      <c r="F1024">
        <v>1920</v>
      </c>
      <c r="G1024">
        <f t="shared" si="76"/>
        <v>1920</v>
      </c>
      <c r="H1024" t="str">
        <f>_xlfn.XLOOKUP(C1024,obszary!A:A,obszary!B:B)</f>
        <v>Hellas</v>
      </c>
      <c r="I1024" t="str">
        <f>_xlfn.XLOOKUP($A1024,laziki!B:B,laziki!C:C)</f>
        <v>Phobos 6</v>
      </c>
      <c r="J1024" t="str">
        <f>_xlfn.XLOOKUP(I1024,laziki!C:C,laziki!E:E)</f>
        <v>74.62S, 100.08E</v>
      </c>
      <c r="K1024">
        <f>_xlfn.XLOOKUP($A1024,laziki!B:B,laziki!D:D)</f>
        <v>2054</v>
      </c>
      <c r="L1024">
        <f t="shared" si="77"/>
        <v>2058</v>
      </c>
      <c r="M1024" s="4">
        <f t="shared" si="78"/>
        <v>4</v>
      </c>
      <c r="N1024" s="4" t="str">
        <f t="shared" si="79"/>
        <v>S</v>
      </c>
      <c r="O1024" t="str">
        <f t="shared" si="80"/>
        <v>S</v>
      </c>
    </row>
    <row r="1025" spans="1:15" x14ac:dyDescent="0.25">
      <c r="A1025">
        <v>56</v>
      </c>
      <c r="B1025" s="1">
        <v>63645</v>
      </c>
      <c r="C1025" t="s">
        <v>217</v>
      </c>
      <c r="D1025" t="s">
        <v>4423</v>
      </c>
      <c r="E1025">
        <v>365</v>
      </c>
      <c r="F1025">
        <v>8519</v>
      </c>
      <c r="G1025">
        <f t="shared" si="76"/>
        <v>0</v>
      </c>
      <c r="H1025" t="str">
        <f>_xlfn.XLOOKUP(C1025,obszary!A:A,obszary!B:B)</f>
        <v>Thaumasia</v>
      </c>
      <c r="I1025" t="str">
        <f>_xlfn.XLOOKUP($A1025,laziki!B:B,laziki!C:C)</f>
        <v>Opportunity 10</v>
      </c>
      <c r="J1025" t="str">
        <f>_xlfn.XLOOKUP(I1025,laziki!C:C,laziki!E:E)</f>
        <v>35.35S, 72.67W</v>
      </c>
      <c r="K1025">
        <f>_xlfn.XLOOKUP($A1025,laziki!B:B,laziki!D:D)</f>
        <v>2067</v>
      </c>
      <c r="L1025">
        <f t="shared" si="77"/>
        <v>2074</v>
      </c>
      <c r="M1025" s="4">
        <f t="shared" si="78"/>
        <v>7</v>
      </c>
      <c r="N1025" s="4" t="str">
        <f t="shared" si="79"/>
        <v>S</v>
      </c>
      <c r="O1025" t="str">
        <f t="shared" si="80"/>
        <v>S</v>
      </c>
    </row>
    <row r="1026" spans="1:15" x14ac:dyDescent="0.25">
      <c r="A1026">
        <v>69</v>
      </c>
      <c r="B1026" s="1">
        <v>62707</v>
      </c>
      <c r="C1026" t="s">
        <v>253</v>
      </c>
      <c r="D1026" t="s">
        <v>4422</v>
      </c>
      <c r="E1026">
        <v>482</v>
      </c>
      <c r="F1026">
        <v>31157</v>
      </c>
      <c r="G1026">
        <f t="shared" si="76"/>
        <v>0</v>
      </c>
      <c r="H1026" t="str">
        <f>_xlfn.XLOOKUP(C1026,obszary!A:A,obszary!B:B)</f>
        <v>Cebrenia</v>
      </c>
      <c r="I1026" t="str">
        <f>_xlfn.XLOOKUP($A1026,laziki!B:B,laziki!C:C)</f>
        <v>Rosetta 13</v>
      </c>
      <c r="J1026" t="str">
        <f>_xlfn.XLOOKUP(I1026,laziki!C:C,laziki!E:E)</f>
        <v>69.41N, 168.67E</v>
      </c>
      <c r="K1026">
        <f>_xlfn.XLOOKUP($A1026,laziki!B:B,laziki!D:D)</f>
        <v>2069</v>
      </c>
      <c r="L1026">
        <f t="shared" si="77"/>
        <v>2071</v>
      </c>
      <c r="M1026" s="4">
        <f t="shared" si="78"/>
        <v>2</v>
      </c>
      <c r="N1026" s="4" t="str">
        <f t="shared" si="79"/>
        <v>N</v>
      </c>
      <c r="O1026" t="str">
        <f t="shared" si="80"/>
        <v>N</v>
      </c>
    </row>
    <row r="1027" spans="1:15" x14ac:dyDescent="0.25">
      <c r="A1027">
        <v>34</v>
      </c>
      <c r="B1027" s="1">
        <v>59836</v>
      </c>
      <c r="C1027" t="s">
        <v>239</v>
      </c>
      <c r="D1027" t="s">
        <v>4421</v>
      </c>
      <c r="E1027">
        <v>188</v>
      </c>
      <c r="F1027">
        <v>2599</v>
      </c>
      <c r="G1027">
        <f t="shared" ref="G1027:G1090" si="81">IF($E1027 &lt;= 100,F1027,0)</f>
        <v>0</v>
      </c>
      <c r="H1027" t="str">
        <f>_xlfn.XLOOKUP(C1027,obszary!A:A,obszary!B:B)</f>
        <v>Amenthes</v>
      </c>
      <c r="I1027" t="str">
        <f>_xlfn.XLOOKUP($A1027,laziki!B:B,laziki!C:C)</f>
        <v>Deimos 14</v>
      </c>
      <c r="J1027" t="str">
        <f>_xlfn.XLOOKUP(I1027,laziki!C:C,laziki!E:E)</f>
        <v>24.45N, 112.91E</v>
      </c>
      <c r="K1027">
        <f>_xlfn.XLOOKUP($A1027,laziki!B:B,laziki!D:D)</f>
        <v>2060</v>
      </c>
      <c r="L1027">
        <f t="shared" ref="L1027:L1090" si="82">YEAR(B1027)</f>
        <v>2063</v>
      </c>
      <c r="M1027" s="4">
        <f t="shared" ref="M1027:M1090" si="83">L1027-K1027</f>
        <v>3</v>
      </c>
      <c r="N1027" s="4" t="str">
        <f t="shared" ref="N1027:N1090" si="84">IF(NOT(ISERROR(SEARCH("S",D1027))),"S","N")</f>
        <v>N</v>
      </c>
      <c r="O1027" t="str">
        <f t="shared" si="80"/>
        <v>N</v>
      </c>
    </row>
    <row r="1028" spans="1:15" x14ac:dyDescent="0.25">
      <c r="A1028">
        <v>56</v>
      </c>
      <c r="B1028" s="1">
        <v>63102</v>
      </c>
      <c r="C1028" t="s">
        <v>217</v>
      </c>
      <c r="D1028" t="s">
        <v>4420</v>
      </c>
      <c r="E1028">
        <v>264</v>
      </c>
      <c r="F1028">
        <v>7279</v>
      </c>
      <c r="G1028">
        <f t="shared" si="81"/>
        <v>0</v>
      </c>
      <c r="H1028" t="str">
        <f>_xlfn.XLOOKUP(C1028,obszary!A:A,obszary!B:B)</f>
        <v>Thaumasia</v>
      </c>
      <c r="I1028" t="str">
        <f>_xlfn.XLOOKUP($A1028,laziki!B:B,laziki!C:C)</f>
        <v>Opportunity 10</v>
      </c>
      <c r="J1028" t="str">
        <f>_xlfn.XLOOKUP(I1028,laziki!C:C,laziki!E:E)</f>
        <v>35.35S, 72.67W</v>
      </c>
      <c r="K1028">
        <f>_xlfn.XLOOKUP($A1028,laziki!B:B,laziki!D:D)</f>
        <v>2067</v>
      </c>
      <c r="L1028">
        <f t="shared" si="82"/>
        <v>2072</v>
      </c>
      <c r="M1028" s="4">
        <f t="shared" si="83"/>
        <v>5</v>
      </c>
      <c r="N1028" s="4" t="str">
        <f t="shared" si="84"/>
        <v>S</v>
      </c>
      <c r="O1028" t="str">
        <f t="shared" si="80"/>
        <v>S</v>
      </c>
    </row>
    <row r="1029" spans="1:15" x14ac:dyDescent="0.25">
      <c r="A1029">
        <v>10</v>
      </c>
      <c r="B1029" s="1">
        <v>57680</v>
      </c>
      <c r="C1029" t="s">
        <v>231</v>
      </c>
      <c r="D1029" t="s">
        <v>4419</v>
      </c>
      <c r="E1029">
        <v>82</v>
      </c>
      <c r="F1029">
        <v>5255</v>
      </c>
      <c r="G1029">
        <f t="shared" si="81"/>
        <v>5255</v>
      </c>
      <c r="H1029" t="str">
        <f>_xlfn.XLOOKUP(C1029,obszary!A:A,obszary!B:B)</f>
        <v>Coprates</v>
      </c>
      <c r="I1029" t="str">
        <f>_xlfn.XLOOKUP($A1029,laziki!B:B,laziki!C:C)</f>
        <v>Mariner 15</v>
      </c>
      <c r="J1029" t="str">
        <f>_xlfn.XLOOKUP(I1029,laziki!C:C,laziki!E:E)</f>
        <v>23.79S, 56.97W</v>
      </c>
      <c r="K1029">
        <f>_xlfn.XLOOKUP($A1029,laziki!B:B,laziki!D:D)</f>
        <v>2054</v>
      </c>
      <c r="L1029">
        <f t="shared" si="82"/>
        <v>2057</v>
      </c>
      <c r="M1029" s="4">
        <f t="shared" si="83"/>
        <v>3</v>
      </c>
      <c r="N1029" s="4" t="str">
        <f t="shared" si="84"/>
        <v>S</v>
      </c>
      <c r="O1029" t="str">
        <f t="shared" si="80"/>
        <v>S</v>
      </c>
    </row>
    <row r="1030" spans="1:15" x14ac:dyDescent="0.25">
      <c r="A1030">
        <v>16</v>
      </c>
      <c r="B1030" s="1">
        <v>56807</v>
      </c>
      <c r="C1030" t="s">
        <v>217</v>
      </c>
      <c r="D1030" t="s">
        <v>4418</v>
      </c>
      <c r="E1030">
        <v>88</v>
      </c>
      <c r="F1030">
        <v>4398</v>
      </c>
      <c r="G1030">
        <f t="shared" si="81"/>
        <v>4398</v>
      </c>
      <c r="H1030" t="str">
        <f>_xlfn.XLOOKUP(C1030,obszary!A:A,obszary!B:B)</f>
        <v>Thaumasia</v>
      </c>
      <c r="I1030" t="str">
        <f>_xlfn.XLOOKUP($A1030,laziki!B:B,laziki!C:C)</f>
        <v>Viking 7</v>
      </c>
      <c r="J1030" t="str">
        <f>_xlfn.XLOOKUP(I1030,laziki!C:C,laziki!E:E)</f>
        <v>47.12S, 102.95W</v>
      </c>
      <c r="K1030">
        <f>_xlfn.XLOOKUP($A1030,laziki!B:B,laziki!D:D)</f>
        <v>2054</v>
      </c>
      <c r="L1030">
        <f t="shared" si="82"/>
        <v>2055</v>
      </c>
      <c r="M1030" s="4">
        <f t="shared" si="83"/>
        <v>1</v>
      </c>
      <c r="N1030" s="4" t="str">
        <f t="shared" si="84"/>
        <v>S</v>
      </c>
      <c r="O1030" t="str">
        <f t="shared" ref="O1030:O1093" si="85">IF(NOT(ISERROR(SEARCH("S",J1030))),"S","N")</f>
        <v>S</v>
      </c>
    </row>
    <row r="1031" spans="1:15" x14ac:dyDescent="0.25">
      <c r="A1031">
        <v>18</v>
      </c>
      <c r="B1031" s="1">
        <v>57199</v>
      </c>
      <c r="C1031" t="s">
        <v>221</v>
      </c>
      <c r="D1031" t="s">
        <v>4417</v>
      </c>
      <c r="E1031">
        <v>221</v>
      </c>
      <c r="F1031">
        <v>6618</v>
      </c>
      <c r="G1031">
        <f t="shared" si="81"/>
        <v>0</v>
      </c>
      <c r="H1031" t="str">
        <f>_xlfn.XLOOKUP(C1031,obszary!A:A,obszary!B:B)</f>
        <v>Aeolis</v>
      </c>
      <c r="I1031" t="str">
        <f>_xlfn.XLOOKUP($A1031,laziki!B:B,laziki!C:C)</f>
        <v>Viking 10</v>
      </c>
      <c r="J1031" t="str">
        <f>_xlfn.XLOOKUP(I1031,laziki!C:C,laziki!E:E)</f>
        <v>25.21S, 169.35E</v>
      </c>
      <c r="K1031">
        <f>_xlfn.XLOOKUP($A1031,laziki!B:B,laziki!D:D)</f>
        <v>2055</v>
      </c>
      <c r="L1031">
        <f t="shared" si="82"/>
        <v>2056</v>
      </c>
      <c r="M1031" s="4">
        <f t="shared" si="83"/>
        <v>1</v>
      </c>
      <c r="N1031" s="4" t="str">
        <f t="shared" si="84"/>
        <v>S</v>
      </c>
      <c r="O1031" t="str">
        <f t="shared" si="85"/>
        <v>S</v>
      </c>
    </row>
    <row r="1032" spans="1:15" x14ac:dyDescent="0.25">
      <c r="A1032">
        <v>34</v>
      </c>
      <c r="B1032" s="1">
        <v>60467</v>
      </c>
      <c r="C1032" t="s">
        <v>239</v>
      </c>
      <c r="D1032" t="s">
        <v>4416</v>
      </c>
      <c r="E1032">
        <v>152</v>
      </c>
      <c r="F1032">
        <v>4731</v>
      </c>
      <c r="G1032">
        <f t="shared" si="81"/>
        <v>0</v>
      </c>
      <c r="H1032" t="str">
        <f>_xlfn.XLOOKUP(C1032,obszary!A:A,obszary!B:B)</f>
        <v>Amenthes</v>
      </c>
      <c r="I1032" t="str">
        <f>_xlfn.XLOOKUP($A1032,laziki!B:B,laziki!C:C)</f>
        <v>Deimos 14</v>
      </c>
      <c r="J1032" t="str">
        <f>_xlfn.XLOOKUP(I1032,laziki!C:C,laziki!E:E)</f>
        <v>24.45N, 112.91E</v>
      </c>
      <c r="K1032">
        <f>_xlfn.XLOOKUP($A1032,laziki!B:B,laziki!D:D)</f>
        <v>2060</v>
      </c>
      <c r="L1032">
        <f t="shared" si="82"/>
        <v>2065</v>
      </c>
      <c r="M1032" s="4">
        <f t="shared" si="83"/>
        <v>5</v>
      </c>
      <c r="N1032" s="4" t="str">
        <f t="shared" si="84"/>
        <v>N</v>
      </c>
      <c r="O1032" t="str">
        <f t="shared" si="85"/>
        <v>N</v>
      </c>
    </row>
    <row r="1033" spans="1:15" x14ac:dyDescent="0.25">
      <c r="A1033">
        <v>90</v>
      </c>
      <c r="B1033" s="1">
        <v>63926</v>
      </c>
      <c r="C1033" t="s">
        <v>207</v>
      </c>
      <c r="D1033" t="s">
        <v>4415</v>
      </c>
      <c r="E1033">
        <v>264</v>
      </c>
      <c r="F1033">
        <v>1526</v>
      </c>
      <c r="G1033">
        <f t="shared" si="81"/>
        <v>0</v>
      </c>
      <c r="H1033" t="str">
        <f>_xlfn.XLOOKUP(C1033,obszary!A:A,obszary!B:B)</f>
        <v>Mare Australe</v>
      </c>
      <c r="I1033" t="str">
        <f>_xlfn.XLOOKUP($A1033,laziki!B:B,laziki!C:C)</f>
        <v>Phoenix 23</v>
      </c>
      <c r="J1033" t="str">
        <f>_xlfn.XLOOKUP(I1033,laziki!C:C,laziki!E:E)</f>
        <v>65.99S, 161.89W</v>
      </c>
      <c r="K1033">
        <f>_xlfn.XLOOKUP($A1033,laziki!B:B,laziki!D:D)</f>
        <v>2072</v>
      </c>
      <c r="L1033">
        <f t="shared" si="82"/>
        <v>2075</v>
      </c>
      <c r="M1033" s="4">
        <f t="shared" si="83"/>
        <v>3</v>
      </c>
      <c r="N1033" s="4" t="str">
        <f t="shared" si="84"/>
        <v>S</v>
      </c>
      <c r="O1033" t="str">
        <f t="shared" si="85"/>
        <v>S</v>
      </c>
    </row>
    <row r="1034" spans="1:15" x14ac:dyDescent="0.25">
      <c r="A1034">
        <v>55</v>
      </c>
      <c r="B1034" s="1">
        <v>61195</v>
      </c>
      <c r="C1034" t="s">
        <v>253</v>
      </c>
      <c r="D1034" t="s">
        <v>4414</v>
      </c>
      <c r="E1034">
        <v>100</v>
      </c>
      <c r="F1034">
        <v>5255</v>
      </c>
      <c r="G1034">
        <f t="shared" si="81"/>
        <v>5255</v>
      </c>
      <c r="H1034" t="str">
        <f>_xlfn.XLOOKUP(C1034,obszary!A:A,obszary!B:B)</f>
        <v>Cebrenia</v>
      </c>
      <c r="I1034" t="str">
        <f>_xlfn.XLOOKUP($A1034,laziki!B:B,laziki!C:C)</f>
        <v>Opportunity 7</v>
      </c>
      <c r="J1034" t="str">
        <f>_xlfn.XLOOKUP(I1034,laziki!C:C,laziki!E:E)</f>
        <v>37.14N, 148.66E</v>
      </c>
      <c r="K1034">
        <f>_xlfn.XLOOKUP($A1034,laziki!B:B,laziki!D:D)</f>
        <v>2066</v>
      </c>
      <c r="L1034">
        <f t="shared" si="82"/>
        <v>2067</v>
      </c>
      <c r="M1034" s="4">
        <f t="shared" si="83"/>
        <v>1</v>
      </c>
      <c r="N1034" s="4" t="str">
        <f t="shared" si="84"/>
        <v>N</v>
      </c>
      <c r="O1034" t="str">
        <f t="shared" si="85"/>
        <v>N</v>
      </c>
    </row>
    <row r="1035" spans="1:15" x14ac:dyDescent="0.25">
      <c r="A1035">
        <v>2</v>
      </c>
      <c r="B1035" s="1">
        <v>57349</v>
      </c>
      <c r="C1035" t="s">
        <v>223</v>
      </c>
      <c r="D1035" t="s">
        <v>4413</v>
      </c>
      <c r="E1035">
        <v>34</v>
      </c>
      <c r="F1035">
        <v>5076</v>
      </c>
      <c r="G1035">
        <f t="shared" si="81"/>
        <v>5076</v>
      </c>
      <c r="H1035" t="str">
        <f>_xlfn.XLOOKUP(C1035,obszary!A:A,obszary!B:B)</f>
        <v>Mare Tyrrhenum</v>
      </c>
      <c r="I1035" t="str">
        <f>_xlfn.XLOOKUP($A1035,laziki!B:B,laziki!C:C)</f>
        <v>Mariner 6</v>
      </c>
      <c r="J1035" t="str">
        <f>_xlfn.XLOOKUP(I1035,laziki!C:C,laziki!E:E)</f>
        <v>11.90N, 119.49E</v>
      </c>
      <c r="K1035">
        <f>_xlfn.XLOOKUP($A1035,laziki!B:B,laziki!D:D)</f>
        <v>2050</v>
      </c>
      <c r="L1035">
        <f t="shared" si="82"/>
        <v>2057</v>
      </c>
      <c r="M1035" s="4">
        <f t="shared" si="83"/>
        <v>7</v>
      </c>
      <c r="N1035" s="4" t="str">
        <f t="shared" si="84"/>
        <v>S</v>
      </c>
      <c r="O1035" t="str">
        <f t="shared" si="85"/>
        <v>N</v>
      </c>
    </row>
    <row r="1036" spans="1:15" x14ac:dyDescent="0.25">
      <c r="A1036">
        <v>32</v>
      </c>
      <c r="B1036" s="1">
        <v>58611</v>
      </c>
      <c r="C1036" t="s">
        <v>217</v>
      </c>
      <c r="D1036" t="s">
        <v>4412</v>
      </c>
      <c r="E1036">
        <v>204</v>
      </c>
      <c r="F1036">
        <v>6006</v>
      </c>
      <c r="G1036">
        <f t="shared" si="81"/>
        <v>0</v>
      </c>
      <c r="H1036" t="str">
        <f>_xlfn.XLOOKUP(C1036,obszary!A:A,obszary!B:B)</f>
        <v>Thaumasia</v>
      </c>
      <c r="I1036" t="str">
        <f>_xlfn.XLOOKUP($A1036,laziki!B:B,laziki!C:C)</f>
        <v>Deimos 11</v>
      </c>
      <c r="J1036" t="str">
        <f>_xlfn.XLOOKUP(I1036,laziki!C:C,laziki!E:E)</f>
        <v>39.82S, 96.42W</v>
      </c>
      <c r="K1036">
        <f>_xlfn.XLOOKUP($A1036,laziki!B:B,laziki!D:D)</f>
        <v>2059</v>
      </c>
      <c r="L1036">
        <f t="shared" si="82"/>
        <v>2060</v>
      </c>
      <c r="M1036" s="4">
        <f t="shared" si="83"/>
        <v>1</v>
      </c>
      <c r="N1036" s="4" t="str">
        <f t="shared" si="84"/>
        <v>S</v>
      </c>
      <c r="O1036" t="str">
        <f t="shared" si="85"/>
        <v>S</v>
      </c>
    </row>
    <row r="1037" spans="1:15" x14ac:dyDescent="0.25">
      <c r="A1037">
        <v>62</v>
      </c>
      <c r="B1037" s="1">
        <v>61091</v>
      </c>
      <c r="C1037" t="s">
        <v>243</v>
      </c>
      <c r="D1037" t="s">
        <v>4411</v>
      </c>
      <c r="E1037">
        <v>75</v>
      </c>
      <c r="F1037">
        <v>3461</v>
      </c>
      <c r="G1037">
        <f t="shared" si="81"/>
        <v>3461</v>
      </c>
      <c r="H1037" t="str">
        <f>_xlfn.XLOOKUP(C1037,obszary!A:A,obszary!B:B)</f>
        <v>Arabia</v>
      </c>
      <c r="I1037" t="str">
        <f>_xlfn.XLOOKUP($A1037,laziki!B:B,laziki!C:C)</f>
        <v>Rosetta 1</v>
      </c>
      <c r="J1037" t="str">
        <f>_xlfn.XLOOKUP(I1037,laziki!C:C,laziki!E:E)</f>
        <v>3.33S, 27.57E</v>
      </c>
      <c r="K1037">
        <f>_xlfn.XLOOKUP($A1037,laziki!B:B,laziki!D:D)</f>
        <v>2065</v>
      </c>
      <c r="L1037">
        <f t="shared" si="82"/>
        <v>2067</v>
      </c>
      <c r="M1037" s="4">
        <f t="shared" si="83"/>
        <v>2</v>
      </c>
      <c r="N1037" s="4" t="str">
        <f t="shared" si="84"/>
        <v>N</v>
      </c>
      <c r="O1037" t="str">
        <f t="shared" si="85"/>
        <v>S</v>
      </c>
    </row>
    <row r="1038" spans="1:15" x14ac:dyDescent="0.25">
      <c r="A1038">
        <v>77</v>
      </c>
      <c r="B1038" s="1">
        <v>64282</v>
      </c>
      <c r="C1038" t="s">
        <v>223</v>
      </c>
      <c r="D1038" t="s">
        <v>4410</v>
      </c>
      <c r="E1038">
        <v>524</v>
      </c>
      <c r="F1038">
        <v>7052</v>
      </c>
      <c r="G1038">
        <f t="shared" si="81"/>
        <v>0</v>
      </c>
      <c r="H1038" t="str">
        <f>_xlfn.XLOOKUP(C1038,obszary!A:A,obszary!B:B)</f>
        <v>Mare Tyrrhenum</v>
      </c>
      <c r="I1038" t="str">
        <f>_xlfn.XLOOKUP($A1038,laziki!B:B,laziki!C:C)</f>
        <v>Rosetta 27</v>
      </c>
      <c r="J1038" t="str">
        <f>_xlfn.XLOOKUP(I1038,laziki!C:C,laziki!E:E)</f>
        <v>28.90S, 98.55E</v>
      </c>
      <c r="K1038">
        <f>_xlfn.XLOOKUP($A1038,laziki!B:B,laziki!D:D)</f>
        <v>2073</v>
      </c>
      <c r="L1038">
        <f t="shared" si="82"/>
        <v>2075</v>
      </c>
      <c r="M1038" s="4">
        <f t="shared" si="83"/>
        <v>2</v>
      </c>
      <c r="N1038" s="4" t="str">
        <f t="shared" si="84"/>
        <v>S</v>
      </c>
      <c r="O1038" t="str">
        <f t="shared" si="85"/>
        <v>S</v>
      </c>
    </row>
    <row r="1039" spans="1:15" x14ac:dyDescent="0.25">
      <c r="A1039">
        <v>31</v>
      </c>
      <c r="B1039" s="1">
        <v>60486</v>
      </c>
      <c r="C1039" t="s">
        <v>265</v>
      </c>
      <c r="D1039" t="s">
        <v>4409</v>
      </c>
      <c r="E1039">
        <v>482</v>
      </c>
      <c r="F1039">
        <v>4731</v>
      </c>
      <c r="G1039">
        <f t="shared" si="81"/>
        <v>0</v>
      </c>
      <c r="H1039" t="str">
        <f>_xlfn.XLOOKUP(C1039,obszary!A:A,obszary!B:B)</f>
        <v>Mare Boreum</v>
      </c>
      <c r="I1039" t="str">
        <f>_xlfn.XLOOKUP($A1039,laziki!B:B,laziki!C:C)</f>
        <v>Deimos 10</v>
      </c>
      <c r="J1039" t="str">
        <f>_xlfn.XLOOKUP(I1039,laziki!C:C,laziki!E:E)</f>
        <v>66.67N, 93.37W</v>
      </c>
      <c r="K1039">
        <f>_xlfn.XLOOKUP($A1039,laziki!B:B,laziki!D:D)</f>
        <v>2059</v>
      </c>
      <c r="L1039">
        <f t="shared" si="82"/>
        <v>2065</v>
      </c>
      <c r="M1039" s="4">
        <f t="shared" si="83"/>
        <v>6</v>
      </c>
      <c r="N1039" s="4" t="str">
        <f t="shared" si="84"/>
        <v>N</v>
      </c>
      <c r="O1039" t="str">
        <f t="shared" si="85"/>
        <v>N</v>
      </c>
    </row>
    <row r="1040" spans="1:15" x14ac:dyDescent="0.25">
      <c r="A1040">
        <v>34</v>
      </c>
      <c r="B1040" s="1">
        <v>59480</v>
      </c>
      <c r="C1040" t="s">
        <v>239</v>
      </c>
      <c r="D1040" t="s">
        <v>4408</v>
      </c>
      <c r="E1040">
        <v>241</v>
      </c>
      <c r="F1040">
        <v>9074</v>
      </c>
      <c r="G1040">
        <f t="shared" si="81"/>
        <v>0</v>
      </c>
      <c r="H1040" t="str">
        <f>_xlfn.XLOOKUP(C1040,obszary!A:A,obszary!B:B)</f>
        <v>Amenthes</v>
      </c>
      <c r="I1040" t="str">
        <f>_xlfn.XLOOKUP($A1040,laziki!B:B,laziki!C:C)</f>
        <v>Deimos 14</v>
      </c>
      <c r="J1040" t="str">
        <f>_xlfn.XLOOKUP(I1040,laziki!C:C,laziki!E:E)</f>
        <v>24.45N, 112.91E</v>
      </c>
      <c r="K1040">
        <f>_xlfn.XLOOKUP($A1040,laziki!B:B,laziki!D:D)</f>
        <v>2060</v>
      </c>
      <c r="L1040">
        <f t="shared" si="82"/>
        <v>2062</v>
      </c>
      <c r="M1040" s="4">
        <f t="shared" si="83"/>
        <v>2</v>
      </c>
      <c r="N1040" s="4" t="str">
        <f t="shared" si="84"/>
        <v>N</v>
      </c>
      <c r="O1040" t="str">
        <f t="shared" si="85"/>
        <v>N</v>
      </c>
    </row>
    <row r="1041" spans="1:15" x14ac:dyDescent="0.25">
      <c r="A1041">
        <v>84</v>
      </c>
      <c r="B1041" s="1">
        <v>62432</v>
      </c>
      <c r="C1041" t="s">
        <v>255</v>
      </c>
      <c r="D1041" t="s">
        <v>4407</v>
      </c>
      <c r="E1041">
        <v>109</v>
      </c>
      <c r="F1041">
        <v>12605</v>
      </c>
      <c r="G1041">
        <f t="shared" si="81"/>
        <v>0</v>
      </c>
      <c r="H1041" t="str">
        <f>_xlfn.XLOOKUP(C1041,obszary!A:A,obszary!B:B)</f>
        <v>Casius</v>
      </c>
      <c r="I1041" t="str">
        <f>_xlfn.XLOOKUP($A1041,laziki!B:B,laziki!C:C)</f>
        <v>Phoenix 12</v>
      </c>
      <c r="J1041" t="str">
        <f>_xlfn.XLOOKUP(I1041,laziki!C:C,laziki!E:E)</f>
        <v>53.00N, 129.64E</v>
      </c>
      <c r="K1041">
        <f>_xlfn.XLOOKUP($A1041,laziki!B:B,laziki!D:D)</f>
        <v>2069</v>
      </c>
      <c r="L1041">
        <f t="shared" si="82"/>
        <v>2070</v>
      </c>
      <c r="M1041" s="4">
        <f t="shared" si="83"/>
        <v>1</v>
      </c>
      <c r="N1041" s="4" t="str">
        <f t="shared" si="84"/>
        <v>N</v>
      </c>
      <c r="O1041" t="str">
        <f t="shared" si="85"/>
        <v>N</v>
      </c>
    </row>
    <row r="1042" spans="1:15" x14ac:dyDescent="0.25">
      <c r="A1042">
        <v>22</v>
      </c>
      <c r="B1042" s="1">
        <v>57154</v>
      </c>
      <c r="C1042" t="s">
        <v>225</v>
      </c>
      <c r="D1042" t="s">
        <v>4406</v>
      </c>
      <c r="E1042">
        <v>80</v>
      </c>
      <c r="F1042">
        <v>6832</v>
      </c>
      <c r="G1042">
        <f t="shared" si="81"/>
        <v>6832</v>
      </c>
      <c r="H1042" t="str">
        <f>_xlfn.XLOOKUP(C1042,obszary!A:A,obszary!B:B)</f>
        <v>Iapygia</v>
      </c>
      <c r="I1042" t="str">
        <f>_xlfn.XLOOKUP($A1042,laziki!B:B,laziki!C:C)</f>
        <v>Phobos 1</v>
      </c>
      <c r="J1042" t="str">
        <f>_xlfn.XLOOKUP(I1042,laziki!C:C,laziki!E:E)</f>
        <v>5.89N, 39.91E</v>
      </c>
      <c r="K1042">
        <f>_xlfn.XLOOKUP($A1042,laziki!B:B,laziki!D:D)</f>
        <v>2053</v>
      </c>
      <c r="L1042">
        <f t="shared" si="82"/>
        <v>2056</v>
      </c>
      <c r="M1042" s="4">
        <f t="shared" si="83"/>
        <v>3</v>
      </c>
      <c r="N1042" s="4" t="str">
        <f t="shared" si="84"/>
        <v>S</v>
      </c>
      <c r="O1042" t="str">
        <f t="shared" si="85"/>
        <v>N</v>
      </c>
    </row>
    <row r="1043" spans="1:15" x14ac:dyDescent="0.25">
      <c r="A1043">
        <v>8</v>
      </c>
      <c r="B1043" s="1">
        <v>57184</v>
      </c>
      <c r="C1043" t="s">
        <v>213</v>
      </c>
      <c r="D1043" t="s">
        <v>4405</v>
      </c>
      <c r="E1043">
        <v>82</v>
      </c>
      <c r="F1043">
        <v>4902</v>
      </c>
      <c r="G1043">
        <f t="shared" si="81"/>
        <v>4902</v>
      </c>
      <c r="H1043" t="str">
        <f>_xlfn.XLOOKUP(C1043,obszary!A:A,obszary!B:B)</f>
        <v>Noachis</v>
      </c>
      <c r="I1043" t="str">
        <f>_xlfn.XLOOKUP($A1043,laziki!B:B,laziki!C:C)</f>
        <v>Mariner 13</v>
      </c>
      <c r="J1043" t="str">
        <f>_xlfn.XLOOKUP(I1043,laziki!C:C,laziki!E:E)</f>
        <v>57.37S, 25.45E</v>
      </c>
      <c r="K1043">
        <f>_xlfn.XLOOKUP($A1043,laziki!B:B,laziki!D:D)</f>
        <v>2053</v>
      </c>
      <c r="L1043">
        <f t="shared" si="82"/>
        <v>2056</v>
      </c>
      <c r="M1043" s="4">
        <f t="shared" si="83"/>
        <v>3</v>
      </c>
      <c r="N1043" s="4" t="str">
        <f t="shared" si="84"/>
        <v>S</v>
      </c>
      <c r="O1043" t="str">
        <f t="shared" si="85"/>
        <v>S</v>
      </c>
    </row>
    <row r="1044" spans="1:15" x14ac:dyDescent="0.25">
      <c r="A1044">
        <v>1</v>
      </c>
      <c r="B1044" s="1">
        <v>54984</v>
      </c>
      <c r="C1044" t="s">
        <v>255</v>
      </c>
      <c r="D1044" t="s">
        <v>4404</v>
      </c>
      <c r="E1044">
        <v>54</v>
      </c>
      <c r="F1044">
        <v>4731</v>
      </c>
      <c r="G1044">
        <f t="shared" si="81"/>
        <v>4731</v>
      </c>
      <c r="H1044" t="str">
        <f>_xlfn.XLOOKUP(C1044,obszary!A:A,obszary!B:B)</f>
        <v>Casius</v>
      </c>
      <c r="I1044" t="str">
        <f>_xlfn.XLOOKUP($A1044,laziki!B:B,laziki!C:C)</f>
        <v>Mariner 3</v>
      </c>
      <c r="J1044" t="str">
        <f>_xlfn.XLOOKUP(I1044,laziki!C:C,laziki!E:E)</f>
        <v>50.51N, 70.01E</v>
      </c>
      <c r="K1044">
        <f>_xlfn.XLOOKUP($A1044,laziki!B:B,laziki!D:D)</f>
        <v>2049</v>
      </c>
      <c r="L1044">
        <f t="shared" si="82"/>
        <v>2050</v>
      </c>
      <c r="M1044" s="4">
        <f t="shared" si="83"/>
        <v>1</v>
      </c>
      <c r="N1044" s="4" t="str">
        <f t="shared" si="84"/>
        <v>N</v>
      </c>
      <c r="O1044" t="str">
        <f t="shared" si="85"/>
        <v>N</v>
      </c>
    </row>
    <row r="1045" spans="1:15" x14ac:dyDescent="0.25">
      <c r="A1045">
        <v>95</v>
      </c>
      <c r="B1045" s="1">
        <v>62375</v>
      </c>
      <c r="C1045" t="s">
        <v>247</v>
      </c>
      <c r="D1045" t="s">
        <v>4403</v>
      </c>
      <c r="E1045">
        <v>88</v>
      </c>
      <c r="F1045">
        <v>3919</v>
      </c>
      <c r="G1045">
        <f t="shared" si="81"/>
        <v>3919</v>
      </c>
      <c r="H1045" t="str">
        <f>_xlfn.XLOOKUP(C1045,obszary!A:A,obszary!B:B)</f>
        <v>Lunae Palus</v>
      </c>
      <c r="I1045" t="str">
        <f>_xlfn.XLOOKUP($A1045,laziki!B:B,laziki!C:C)</f>
        <v>Dawn 6</v>
      </c>
      <c r="J1045" t="str">
        <f>_xlfn.XLOOKUP(I1045,laziki!C:C,laziki!E:E)</f>
        <v>8.80N, 79.73W</v>
      </c>
      <c r="K1045">
        <f>_xlfn.XLOOKUP($A1045,laziki!B:B,laziki!D:D)</f>
        <v>2067</v>
      </c>
      <c r="L1045">
        <f t="shared" si="82"/>
        <v>2070</v>
      </c>
      <c r="M1045" s="4">
        <f t="shared" si="83"/>
        <v>3</v>
      </c>
      <c r="N1045" s="4" t="str">
        <f t="shared" si="84"/>
        <v>N</v>
      </c>
      <c r="O1045" t="str">
        <f t="shared" si="85"/>
        <v>N</v>
      </c>
    </row>
    <row r="1046" spans="1:15" x14ac:dyDescent="0.25">
      <c r="A1046">
        <v>52</v>
      </c>
      <c r="B1046" s="1">
        <v>62437</v>
      </c>
      <c r="C1046" t="s">
        <v>249</v>
      </c>
      <c r="D1046" t="s">
        <v>4402</v>
      </c>
      <c r="E1046">
        <v>231</v>
      </c>
      <c r="F1046">
        <v>3612</v>
      </c>
      <c r="G1046">
        <f t="shared" si="81"/>
        <v>0</v>
      </c>
      <c r="H1046" t="str">
        <f>_xlfn.XLOOKUP(C1046,obszary!A:A,obszary!B:B)</f>
        <v>Tharsis</v>
      </c>
      <c r="I1046" t="str">
        <f>_xlfn.XLOOKUP($A1046,laziki!B:B,laziki!C:C)</f>
        <v>Opportunity 4</v>
      </c>
      <c r="J1046" t="str">
        <f>_xlfn.XLOOKUP(I1046,laziki!C:C,laziki!E:E)</f>
        <v>9.63N, 121.52W</v>
      </c>
      <c r="K1046">
        <f>_xlfn.XLOOKUP($A1046,laziki!B:B,laziki!D:D)</f>
        <v>2065</v>
      </c>
      <c r="L1046">
        <f t="shared" si="82"/>
        <v>2070</v>
      </c>
      <c r="M1046" s="4">
        <f t="shared" si="83"/>
        <v>5</v>
      </c>
      <c r="N1046" s="4" t="str">
        <f t="shared" si="84"/>
        <v>N</v>
      </c>
      <c r="O1046" t="str">
        <f t="shared" si="85"/>
        <v>N</v>
      </c>
    </row>
    <row r="1047" spans="1:15" x14ac:dyDescent="0.25">
      <c r="A1047">
        <v>32</v>
      </c>
      <c r="B1047" s="1">
        <v>60993</v>
      </c>
      <c r="C1047" t="s">
        <v>217</v>
      </c>
      <c r="D1047" t="s">
        <v>4401</v>
      </c>
      <c r="E1047">
        <v>344</v>
      </c>
      <c r="F1047">
        <v>1267</v>
      </c>
      <c r="G1047">
        <f t="shared" si="81"/>
        <v>0</v>
      </c>
      <c r="H1047" t="str">
        <f>_xlfn.XLOOKUP(C1047,obszary!A:A,obszary!B:B)</f>
        <v>Thaumasia</v>
      </c>
      <c r="I1047" t="str">
        <f>_xlfn.XLOOKUP($A1047,laziki!B:B,laziki!C:C)</f>
        <v>Deimos 11</v>
      </c>
      <c r="J1047" t="str">
        <f>_xlfn.XLOOKUP(I1047,laziki!C:C,laziki!E:E)</f>
        <v>39.82S, 96.42W</v>
      </c>
      <c r="K1047">
        <f>_xlfn.XLOOKUP($A1047,laziki!B:B,laziki!D:D)</f>
        <v>2059</v>
      </c>
      <c r="L1047">
        <f t="shared" si="82"/>
        <v>2066</v>
      </c>
      <c r="M1047" s="4">
        <f t="shared" si="83"/>
        <v>7</v>
      </c>
      <c r="N1047" s="4" t="str">
        <f t="shared" si="84"/>
        <v>S</v>
      </c>
      <c r="O1047" t="str">
        <f t="shared" si="85"/>
        <v>S</v>
      </c>
    </row>
    <row r="1048" spans="1:15" x14ac:dyDescent="0.25">
      <c r="A1048">
        <v>4</v>
      </c>
      <c r="B1048" s="1">
        <v>57056</v>
      </c>
      <c r="C1048" t="s">
        <v>215</v>
      </c>
      <c r="D1048" t="s">
        <v>4400</v>
      </c>
      <c r="E1048">
        <v>252</v>
      </c>
      <c r="F1048">
        <v>19313</v>
      </c>
      <c r="G1048">
        <f t="shared" si="81"/>
        <v>0</v>
      </c>
      <c r="H1048" t="str">
        <f>_xlfn.XLOOKUP(C1048,obszary!A:A,obszary!B:B)</f>
        <v>Argyre</v>
      </c>
      <c r="I1048" t="str">
        <f>_xlfn.XLOOKUP($A1048,laziki!B:B,laziki!C:C)</f>
        <v>Mariner 9</v>
      </c>
      <c r="J1048" t="str">
        <f>_xlfn.XLOOKUP(I1048,laziki!C:C,laziki!E:E)</f>
        <v>43.20S, 21.89W</v>
      </c>
      <c r="K1048">
        <f>_xlfn.XLOOKUP($A1048,laziki!B:B,laziki!D:D)</f>
        <v>2051</v>
      </c>
      <c r="L1048">
        <f t="shared" si="82"/>
        <v>2056</v>
      </c>
      <c r="M1048" s="4">
        <f t="shared" si="83"/>
        <v>5</v>
      </c>
      <c r="N1048" s="4" t="str">
        <f t="shared" si="84"/>
        <v>S</v>
      </c>
      <c r="O1048" t="str">
        <f t="shared" si="85"/>
        <v>S</v>
      </c>
    </row>
    <row r="1049" spans="1:15" x14ac:dyDescent="0.25">
      <c r="A1049">
        <v>22</v>
      </c>
      <c r="B1049" s="1">
        <v>56851</v>
      </c>
      <c r="C1049" t="s">
        <v>241</v>
      </c>
      <c r="D1049" t="s">
        <v>4399</v>
      </c>
      <c r="E1049">
        <v>231</v>
      </c>
      <c r="F1049">
        <v>5812</v>
      </c>
      <c r="G1049">
        <f t="shared" si="81"/>
        <v>0</v>
      </c>
      <c r="H1049" t="str">
        <f>_xlfn.XLOOKUP(C1049,obszary!A:A,obszary!B:B)</f>
        <v>Syrtis Major</v>
      </c>
      <c r="I1049" t="str">
        <f>_xlfn.XLOOKUP($A1049,laziki!B:B,laziki!C:C)</f>
        <v>Phobos 1</v>
      </c>
      <c r="J1049" t="str">
        <f>_xlfn.XLOOKUP(I1049,laziki!C:C,laziki!E:E)</f>
        <v>5.89N, 39.91E</v>
      </c>
      <c r="K1049">
        <f>_xlfn.XLOOKUP($A1049,laziki!B:B,laziki!D:D)</f>
        <v>2053</v>
      </c>
      <c r="L1049">
        <f t="shared" si="82"/>
        <v>2055</v>
      </c>
      <c r="M1049" s="4">
        <f t="shared" si="83"/>
        <v>2</v>
      </c>
      <c r="N1049" s="4" t="str">
        <f t="shared" si="84"/>
        <v>N</v>
      </c>
      <c r="O1049" t="str">
        <f t="shared" si="85"/>
        <v>N</v>
      </c>
    </row>
    <row r="1050" spans="1:15" x14ac:dyDescent="0.25">
      <c r="A1050">
        <v>40</v>
      </c>
      <c r="B1050" s="1">
        <v>60055</v>
      </c>
      <c r="C1050" t="s">
        <v>221</v>
      </c>
      <c r="D1050" t="s">
        <v>4398</v>
      </c>
      <c r="E1050">
        <v>90</v>
      </c>
      <c r="F1050">
        <v>8000</v>
      </c>
      <c r="G1050">
        <f t="shared" si="81"/>
        <v>8000</v>
      </c>
      <c r="H1050" t="str">
        <f>_xlfn.XLOOKUP(C1050,obszary!A:A,obszary!B:B)</f>
        <v>Aeolis</v>
      </c>
      <c r="I1050" t="str">
        <f>_xlfn.XLOOKUP($A1050,laziki!B:B,laziki!C:C)</f>
        <v>Spirit 1</v>
      </c>
      <c r="J1050" t="str">
        <f>_xlfn.XLOOKUP(I1050,laziki!C:C,laziki!E:E)</f>
        <v>23.56S, 147.94E</v>
      </c>
      <c r="K1050">
        <f>_xlfn.XLOOKUP($A1050,laziki!B:B,laziki!D:D)</f>
        <v>2062</v>
      </c>
      <c r="L1050">
        <f t="shared" si="82"/>
        <v>2064</v>
      </c>
      <c r="M1050" s="4">
        <f t="shared" si="83"/>
        <v>2</v>
      </c>
      <c r="N1050" s="4" t="str">
        <f t="shared" si="84"/>
        <v>S</v>
      </c>
      <c r="O1050" t="str">
        <f t="shared" si="85"/>
        <v>S</v>
      </c>
    </row>
    <row r="1051" spans="1:15" x14ac:dyDescent="0.25">
      <c r="A1051">
        <v>86</v>
      </c>
      <c r="B1051" s="1">
        <v>63732</v>
      </c>
      <c r="C1051" t="s">
        <v>265</v>
      </c>
      <c r="D1051" t="s">
        <v>4397</v>
      </c>
      <c r="E1051">
        <v>117</v>
      </c>
      <c r="F1051">
        <v>15700</v>
      </c>
      <c r="G1051">
        <f t="shared" si="81"/>
        <v>0</v>
      </c>
      <c r="H1051" t="str">
        <f>_xlfn.XLOOKUP(C1051,obszary!A:A,obszary!B:B)</f>
        <v>Mare Boreum</v>
      </c>
      <c r="I1051" t="str">
        <f>_xlfn.XLOOKUP($A1051,laziki!B:B,laziki!C:C)</f>
        <v>Phoenix 16</v>
      </c>
      <c r="J1051" t="str">
        <f>_xlfn.XLOOKUP(I1051,laziki!C:C,laziki!E:E)</f>
        <v>75.84N, 122.24E</v>
      </c>
      <c r="K1051">
        <f>_xlfn.XLOOKUP($A1051,laziki!B:B,laziki!D:D)</f>
        <v>2071</v>
      </c>
      <c r="L1051">
        <f t="shared" si="82"/>
        <v>2074</v>
      </c>
      <c r="M1051" s="4">
        <f t="shared" si="83"/>
        <v>3</v>
      </c>
      <c r="N1051" s="4" t="str">
        <f t="shared" si="84"/>
        <v>N</v>
      </c>
      <c r="O1051" t="str">
        <f t="shared" si="85"/>
        <v>N</v>
      </c>
    </row>
    <row r="1052" spans="1:15" x14ac:dyDescent="0.25">
      <c r="A1052">
        <v>54</v>
      </c>
      <c r="B1052" s="1">
        <v>60888</v>
      </c>
      <c r="C1052" t="s">
        <v>239</v>
      </c>
      <c r="D1052" t="s">
        <v>4396</v>
      </c>
      <c r="E1052">
        <v>241</v>
      </c>
      <c r="F1052">
        <v>4076</v>
      </c>
      <c r="G1052">
        <f t="shared" si="81"/>
        <v>0</v>
      </c>
      <c r="H1052" t="str">
        <f>_xlfn.XLOOKUP(C1052,obszary!A:A,obszary!B:B)</f>
        <v>Amenthes</v>
      </c>
      <c r="I1052" t="str">
        <f>_xlfn.XLOOKUP($A1052,laziki!B:B,laziki!C:C)</f>
        <v>Opportunity 6</v>
      </c>
      <c r="J1052" t="str">
        <f>_xlfn.XLOOKUP(I1052,laziki!C:C,laziki!E:E)</f>
        <v>14.31N, 112.28E</v>
      </c>
      <c r="K1052">
        <f>_xlfn.XLOOKUP($A1052,laziki!B:B,laziki!D:D)</f>
        <v>2065</v>
      </c>
      <c r="L1052">
        <f t="shared" si="82"/>
        <v>2066</v>
      </c>
      <c r="M1052" s="4">
        <f t="shared" si="83"/>
        <v>1</v>
      </c>
      <c r="N1052" s="4" t="str">
        <f t="shared" si="84"/>
        <v>N</v>
      </c>
      <c r="O1052" t="str">
        <f t="shared" si="85"/>
        <v>N</v>
      </c>
    </row>
    <row r="1053" spans="1:15" x14ac:dyDescent="0.25">
      <c r="A1053">
        <v>6</v>
      </c>
      <c r="B1053" s="1">
        <v>56662</v>
      </c>
      <c r="C1053" t="s">
        <v>265</v>
      </c>
      <c r="D1053" t="s">
        <v>4395</v>
      </c>
      <c r="E1053">
        <v>447</v>
      </c>
      <c r="F1053">
        <v>31157</v>
      </c>
      <c r="G1053">
        <f t="shared" si="81"/>
        <v>0</v>
      </c>
      <c r="H1053" t="str">
        <f>_xlfn.XLOOKUP(C1053,obszary!A:A,obszary!B:B)</f>
        <v>Mare Boreum</v>
      </c>
      <c r="I1053" t="str">
        <f>_xlfn.XLOOKUP($A1053,laziki!B:B,laziki!C:C)</f>
        <v>Mariner 11</v>
      </c>
      <c r="J1053" t="str">
        <f>_xlfn.XLOOKUP(I1053,laziki!C:C,laziki!E:E)</f>
        <v>77.71N, 148.53E</v>
      </c>
      <c r="K1053">
        <f>_xlfn.XLOOKUP($A1053,laziki!B:B,laziki!D:D)</f>
        <v>2052</v>
      </c>
      <c r="L1053">
        <f t="shared" si="82"/>
        <v>2055</v>
      </c>
      <c r="M1053" s="4">
        <f t="shared" si="83"/>
        <v>3</v>
      </c>
      <c r="N1053" s="4" t="str">
        <f t="shared" si="84"/>
        <v>N</v>
      </c>
      <c r="O1053" t="str">
        <f t="shared" si="85"/>
        <v>N</v>
      </c>
    </row>
    <row r="1054" spans="1:15" x14ac:dyDescent="0.25">
      <c r="A1054">
        <v>32</v>
      </c>
      <c r="B1054" s="1">
        <v>60100</v>
      </c>
      <c r="C1054" t="s">
        <v>217</v>
      </c>
      <c r="D1054" t="s">
        <v>4394</v>
      </c>
      <c r="E1054">
        <v>447</v>
      </c>
      <c r="F1054">
        <v>6006</v>
      </c>
      <c r="G1054">
        <f t="shared" si="81"/>
        <v>0</v>
      </c>
      <c r="H1054" t="str">
        <f>_xlfn.XLOOKUP(C1054,obszary!A:A,obszary!B:B)</f>
        <v>Thaumasia</v>
      </c>
      <c r="I1054" t="str">
        <f>_xlfn.XLOOKUP($A1054,laziki!B:B,laziki!C:C)</f>
        <v>Deimos 11</v>
      </c>
      <c r="J1054" t="str">
        <f>_xlfn.XLOOKUP(I1054,laziki!C:C,laziki!E:E)</f>
        <v>39.82S, 96.42W</v>
      </c>
      <c r="K1054">
        <f>_xlfn.XLOOKUP($A1054,laziki!B:B,laziki!D:D)</f>
        <v>2059</v>
      </c>
      <c r="L1054">
        <f t="shared" si="82"/>
        <v>2064</v>
      </c>
      <c r="M1054" s="4">
        <f t="shared" si="83"/>
        <v>5</v>
      </c>
      <c r="N1054" s="4" t="str">
        <f t="shared" si="84"/>
        <v>S</v>
      </c>
      <c r="O1054" t="str">
        <f t="shared" si="85"/>
        <v>S</v>
      </c>
    </row>
    <row r="1055" spans="1:15" x14ac:dyDescent="0.25">
      <c r="A1055">
        <v>9</v>
      </c>
      <c r="B1055" s="1">
        <v>57385</v>
      </c>
      <c r="C1055" t="s">
        <v>227</v>
      </c>
      <c r="D1055" t="s">
        <v>4393</v>
      </c>
      <c r="E1055">
        <v>389</v>
      </c>
      <c r="F1055">
        <v>6205</v>
      </c>
      <c r="G1055">
        <f t="shared" si="81"/>
        <v>0</v>
      </c>
      <c r="H1055" t="str">
        <f>_xlfn.XLOOKUP(C1055,obszary!A:A,obszary!B:B)</f>
        <v>Sinus Sabaeus</v>
      </c>
      <c r="I1055" t="str">
        <f>_xlfn.XLOOKUP($A1055,laziki!B:B,laziki!C:C)</f>
        <v>Mariner 14</v>
      </c>
      <c r="J1055" t="str">
        <f>_xlfn.XLOOKUP(I1055,laziki!C:C,laziki!E:E)</f>
        <v>17.63S, 13.01W</v>
      </c>
      <c r="K1055">
        <f>_xlfn.XLOOKUP($A1055,laziki!B:B,laziki!D:D)</f>
        <v>2054</v>
      </c>
      <c r="L1055">
        <f t="shared" si="82"/>
        <v>2057</v>
      </c>
      <c r="M1055" s="4">
        <f t="shared" si="83"/>
        <v>3</v>
      </c>
      <c r="N1055" s="4" t="str">
        <f t="shared" si="84"/>
        <v>S</v>
      </c>
      <c r="O1055" t="str">
        <f t="shared" si="85"/>
        <v>S</v>
      </c>
    </row>
    <row r="1056" spans="1:15" x14ac:dyDescent="0.25">
      <c r="A1056">
        <v>5</v>
      </c>
      <c r="B1056" s="1">
        <v>55804</v>
      </c>
      <c r="C1056" t="s">
        <v>225</v>
      </c>
      <c r="D1056" t="s">
        <v>4392</v>
      </c>
      <c r="E1056">
        <v>142</v>
      </c>
      <c r="F1056">
        <v>8791</v>
      </c>
      <c r="G1056">
        <f t="shared" si="81"/>
        <v>0</v>
      </c>
      <c r="H1056" t="str">
        <f>_xlfn.XLOOKUP(C1056,obszary!A:A,obszary!B:B)</f>
        <v>Iapygia</v>
      </c>
      <c r="I1056" t="str">
        <f>_xlfn.XLOOKUP($A1056,laziki!B:B,laziki!C:C)</f>
        <v>Mariner 10</v>
      </c>
      <c r="J1056" t="str">
        <f>_xlfn.XLOOKUP(I1056,laziki!C:C,laziki!E:E)</f>
        <v>4.88N, 63.43E</v>
      </c>
      <c r="K1056">
        <f>_xlfn.XLOOKUP($A1056,laziki!B:B,laziki!D:D)</f>
        <v>2051</v>
      </c>
      <c r="L1056">
        <f t="shared" si="82"/>
        <v>2052</v>
      </c>
      <c r="M1056" s="4">
        <f t="shared" si="83"/>
        <v>1</v>
      </c>
      <c r="N1056" s="4" t="str">
        <f t="shared" si="84"/>
        <v>S</v>
      </c>
      <c r="O1056" t="str">
        <f t="shared" si="85"/>
        <v>N</v>
      </c>
    </row>
    <row r="1057" spans="1:15" x14ac:dyDescent="0.25">
      <c r="A1057">
        <v>77</v>
      </c>
      <c r="B1057" s="1">
        <v>64579</v>
      </c>
      <c r="C1057" t="s">
        <v>211</v>
      </c>
      <c r="D1057" t="s">
        <v>4391</v>
      </c>
      <c r="E1057">
        <v>41</v>
      </c>
      <c r="F1057">
        <v>1267</v>
      </c>
      <c r="G1057">
        <f t="shared" si="81"/>
        <v>1267</v>
      </c>
      <c r="H1057" t="str">
        <f>_xlfn.XLOOKUP(C1057,obszary!A:A,obszary!B:B)</f>
        <v>Hellas</v>
      </c>
      <c r="I1057" t="str">
        <f>_xlfn.XLOOKUP($A1057,laziki!B:B,laziki!C:C)</f>
        <v>Rosetta 27</v>
      </c>
      <c r="J1057" t="str">
        <f>_xlfn.XLOOKUP(I1057,laziki!C:C,laziki!E:E)</f>
        <v>28.90S, 98.55E</v>
      </c>
      <c r="K1057">
        <f>_xlfn.XLOOKUP($A1057,laziki!B:B,laziki!D:D)</f>
        <v>2073</v>
      </c>
      <c r="L1057">
        <f t="shared" si="82"/>
        <v>2076</v>
      </c>
      <c r="M1057" s="4">
        <f t="shared" si="83"/>
        <v>3</v>
      </c>
      <c r="N1057" s="4" t="str">
        <f t="shared" si="84"/>
        <v>S</v>
      </c>
      <c r="O1057" t="str">
        <f t="shared" si="85"/>
        <v>S</v>
      </c>
    </row>
    <row r="1058" spans="1:15" x14ac:dyDescent="0.25">
      <c r="A1058">
        <v>5</v>
      </c>
      <c r="B1058" s="1">
        <v>58151</v>
      </c>
      <c r="C1058" t="s">
        <v>225</v>
      </c>
      <c r="D1058" t="s">
        <v>4390</v>
      </c>
      <c r="E1058">
        <v>82</v>
      </c>
      <c r="F1058">
        <v>1267</v>
      </c>
      <c r="G1058">
        <f t="shared" si="81"/>
        <v>1267</v>
      </c>
      <c r="H1058" t="str">
        <f>_xlfn.XLOOKUP(C1058,obszary!A:A,obszary!B:B)</f>
        <v>Iapygia</v>
      </c>
      <c r="I1058" t="str">
        <f>_xlfn.XLOOKUP($A1058,laziki!B:B,laziki!C:C)</f>
        <v>Mariner 10</v>
      </c>
      <c r="J1058" t="str">
        <f>_xlfn.XLOOKUP(I1058,laziki!C:C,laziki!E:E)</f>
        <v>4.88N, 63.43E</v>
      </c>
      <c r="K1058">
        <f>_xlfn.XLOOKUP($A1058,laziki!B:B,laziki!D:D)</f>
        <v>2051</v>
      </c>
      <c r="L1058">
        <f t="shared" si="82"/>
        <v>2059</v>
      </c>
      <c r="M1058" s="4">
        <f t="shared" si="83"/>
        <v>8</v>
      </c>
      <c r="N1058" s="4" t="str">
        <f t="shared" si="84"/>
        <v>S</v>
      </c>
      <c r="O1058" t="str">
        <f t="shared" si="85"/>
        <v>N</v>
      </c>
    </row>
    <row r="1059" spans="1:15" x14ac:dyDescent="0.25">
      <c r="A1059">
        <v>74</v>
      </c>
      <c r="B1059" s="1">
        <v>63406</v>
      </c>
      <c r="C1059" t="s">
        <v>243</v>
      </c>
      <c r="D1059" t="s">
        <v>4389</v>
      </c>
      <c r="E1059">
        <v>82</v>
      </c>
      <c r="F1059">
        <v>8519</v>
      </c>
      <c r="G1059">
        <f t="shared" si="81"/>
        <v>8519</v>
      </c>
      <c r="H1059" t="str">
        <f>_xlfn.XLOOKUP(C1059,obszary!A:A,obszary!B:B)</f>
        <v>Arabia</v>
      </c>
      <c r="I1059" t="str">
        <f>_xlfn.XLOOKUP($A1059,laziki!B:B,laziki!C:C)</f>
        <v>Rosetta 21</v>
      </c>
      <c r="J1059" t="str">
        <f>_xlfn.XLOOKUP(I1059,laziki!C:C,laziki!E:E)</f>
        <v>17.28N, 7.12E</v>
      </c>
      <c r="K1059">
        <f>_xlfn.XLOOKUP($A1059,laziki!B:B,laziki!D:D)</f>
        <v>2071</v>
      </c>
      <c r="L1059">
        <f t="shared" si="82"/>
        <v>2073</v>
      </c>
      <c r="M1059" s="4">
        <f t="shared" si="83"/>
        <v>2</v>
      </c>
      <c r="N1059" s="4" t="str">
        <f t="shared" si="84"/>
        <v>N</v>
      </c>
      <c r="O1059" t="str">
        <f t="shared" si="85"/>
        <v>N</v>
      </c>
    </row>
    <row r="1060" spans="1:15" x14ac:dyDescent="0.25">
      <c r="A1060">
        <v>3</v>
      </c>
      <c r="B1060" s="1">
        <v>55427</v>
      </c>
      <c r="C1060" t="s">
        <v>219</v>
      </c>
      <c r="D1060" t="s">
        <v>4388</v>
      </c>
      <c r="E1060">
        <v>1057</v>
      </c>
      <c r="F1060">
        <v>14551</v>
      </c>
      <c r="G1060">
        <f t="shared" si="81"/>
        <v>0</v>
      </c>
      <c r="H1060" t="str">
        <f>_xlfn.XLOOKUP(C1060,obszary!A:A,obszary!B:B)</f>
        <v>Phaethontis</v>
      </c>
      <c r="I1060" t="str">
        <f>_xlfn.XLOOKUP($A1060,laziki!B:B,laziki!C:C)</f>
        <v>Mariner 7</v>
      </c>
      <c r="J1060" t="str">
        <f>_xlfn.XLOOKUP(I1060,laziki!C:C,laziki!E:E)</f>
        <v>44.90S, 130.80W</v>
      </c>
      <c r="K1060">
        <f>_xlfn.XLOOKUP($A1060,laziki!B:B,laziki!D:D)</f>
        <v>2050</v>
      </c>
      <c r="L1060">
        <f t="shared" si="82"/>
        <v>2051</v>
      </c>
      <c r="M1060" s="4">
        <f t="shared" si="83"/>
        <v>1</v>
      </c>
      <c r="N1060" s="4" t="str">
        <f t="shared" si="84"/>
        <v>S</v>
      </c>
      <c r="O1060" t="str">
        <f t="shared" si="85"/>
        <v>S</v>
      </c>
    </row>
    <row r="1061" spans="1:15" x14ac:dyDescent="0.25">
      <c r="A1061">
        <v>69</v>
      </c>
      <c r="B1061" s="1">
        <v>63248</v>
      </c>
      <c r="C1061" t="s">
        <v>253</v>
      </c>
      <c r="D1061" t="s">
        <v>4387</v>
      </c>
      <c r="E1061">
        <v>147</v>
      </c>
      <c r="F1061">
        <v>3022</v>
      </c>
      <c r="G1061">
        <f t="shared" si="81"/>
        <v>0</v>
      </c>
      <c r="H1061" t="str">
        <f>_xlfn.XLOOKUP(C1061,obszary!A:A,obszary!B:B)</f>
        <v>Cebrenia</v>
      </c>
      <c r="I1061" t="str">
        <f>_xlfn.XLOOKUP($A1061,laziki!B:B,laziki!C:C)</f>
        <v>Rosetta 13</v>
      </c>
      <c r="J1061" t="str">
        <f>_xlfn.XLOOKUP(I1061,laziki!C:C,laziki!E:E)</f>
        <v>69.41N, 168.67E</v>
      </c>
      <c r="K1061">
        <f>_xlfn.XLOOKUP($A1061,laziki!B:B,laziki!D:D)</f>
        <v>2069</v>
      </c>
      <c r="L1061">
        <f t="shared" si="82"/>
        <v>2073</v>
      </c>
      <c r="M1061" s="4">
        <f t="shared" si="83"/>
        <v>4</v>
      </c>
      <c r="N1061" s="4" t="str">
        <f t="shared" si="84"/>
        <v>N</v>
      </c>
      <c r="O1061" t="str">
        <f t="shared" si="85"/>
        <v>N</v>
      </c>
    </row>
    <row r="1062" spans="1:15" x14ac:dyDescent="0.25">
      <c r="A1062">
        <v>7</v>
      </c>
      <c r="B1062" s="1">
        <v>56932</v>
      </c>
      <c r="C1062" t="s">
        <v>259</v>
      </c>
      <c r="D1062" t="s">
        <v>4386</v>
      </c>
      <c r="E1062">
        <v>27</v>
      </c>
      <c r="F1062">
        <v>756</v>
      </c>
      <c r="G1062">
        <f t="shared" si="81"/>
        <v>756</v>
      </c>
      <c r="H1062" t="str">
        <f>_xlfn.XLOOKUP(C1062,obszary!A:A,obszary!B:B)</f>
        <v>Mare Acidalium</v>
      </c>
      <c r="I1062" t="str">
        <f>_xlfn.XLOOKUP($A1062,laziki!B:B,laziki!C:C)</f>
        <v>Mariner 12</v>
      </c>
      <c r="J1062" t="str">
        <f>_xlfn.XLOOKUP(I1062,laziki!C:C,laziki!E:E)</f>
        <v>53.29N, 45.78W</v>
      </c>
      <c r="K1062">
        <f>_xlfn.XLOOKUP($A1062,laziki!B:B,laziki!D:D)</f>
        <v>2053</v>
      </c>
      <c r="L1062">
        <f t="shared" si="82"/>
        <v>2055</v>
      </c>
      <c r="M1062" s="4">
        <f t="shared" si="83"/>
        <v>2</v>
      </c>
      <c r="N1062" s="4" t="str">
        <f t="shared" si="84"/>
        <v>N</v>
      </c>
      <c r="O1062" t="str">
        <f t="shared" si="85"/>
        <v>N</v>
      </c>
    </row>
    <row r="1063" spans="1:15" x14ac:dyDescent="0.25">
      <c r="A1063">
        <v>38</v>
      </c>
      <c r="B1063" s="1">
        <v>61285</v>
      </c>
      <c r="C1063" t="s">
        <v>265</v>
      </c>
      <c r="D1063" t="s">
        <v>4385</v>
      </c>
      <c r="E1063">
        <v>252</v>
      </c>
      <c r="F1063">
        <v>19313</v>
      </c>
      <c r="G1063">
        <f t="shared" si="81"/>
        <v>0</v>
      </c>
      <c r="H1063" t="str">
        <f>_xlfn.XLOOKUP(C1063,obszary!A:A,obszary!B:B)</f>
        <v>Mare Boreum</v>
      </c>
      <c r="I1063" t="str">
        <f>_xlfn.XLOOKUP($A1063,laziki!B:B,laziki!C:C)</f>
        <v>Pathfinder 7</v>
      </c>
      <c r="J1063" t="str">
        <f>_xlfn.XLOOKUP(I1063,laziki!C:C,laziki!E:E)</f>
        <v>79.27N, 111.64W</v>
      </c>
      <c r="K1063">
        <f>_xlfn.XLOOKUP($A1063,laziki!B:B,laziki!D:D)</f>
        <v>2062</v>
      </c>
      <c r="L1063">
        <f t="shared" si="82"/>
        <v>2067</v>
      </c>
      <c r="M1063" s="4">
        <f t="shared" si="83"/>
        <v>5</v>
      </c>
      <c r="N1063" s="4" t="str">
        <f t="shared" si="84"/>
        <v>N</v>
      </c>
      <c r="O1063" t="str">
        <f t="shared" si="85"/>
        <v>N</v>
      </c>
    </row>
    <row r="1064" spans="1:15" x14ac:dyDescent="0.25">
      <c r="A1064">
        <v>69</v>
      </c>
      <c r="B1064" s="1">
        <v>64835</v>
      </c>
      <c r="C1064" t="s">
        <v>265</v>
      </c>
      <c r="D1064" t="s">
        <v>4384</v>
      </c>
      <c r="E1064">
        <v>14</v>
      </c>
      <c r="F1064">
        <v>22220</v>
      </c>
      <c r="G1064">
        <f t="shared" si="81"/>
        <v>22220</v>
      </c>
      <c r="H1064" t="str">
        <f>_xlfn.XLOOKUP(C1064,obszary!A:A,obszary!B:B)</f>
        <v>Mare Boreum</v>
      </c>
      <c r="I1064" t="str">
        <f>_xlfn.XLOOKUP($A1064,laziki!B:B,laziki!C:C)</f>
        <v>Rosetta 13</v>
      </c>
      <c r="J1064" t="str">
        <f>_xlfn.XLOOKUP(I1064,laziki!C:C,laziki!E:E)</f>
        <v>69.41N, 168.67E</v>
      </c>
      <c r="K1064">
        <f>_xlfn.XLOOKUP($A1064,laziki!B:B,laziki!D:D)</f>
        <v>2069</v>
      </c>
      <c r="L1064">
        <f t="shared" si="82"/>
        <v>2077</v>
      </c>
      <c r="M1064" s="4">
        <f t="shared" si="83"/>
        <v>8</v>
      </c>
      <c r="N1064" s="4" t="str">
        <f t="shared" si="84"/>
        <v>N</v>
      </c>
      <c r="O1064" t="str">
        <f t="shared" si="85"/>
        <v>N</v>
      </c>
    </row>
    <row r="1065" spans="1:15" x14ac:dyDescent="0.25">
      <c r="A1065">
        <v>56</v>
      </c>
      <c r="B1065" s="1">
        <v>63577</v>
      </c>
      <c r="C1065" t="s">
        <v>217</v>
      </c>
      <c r="D1065" t="s">
        <v>4383</v>
      </c>
      <c r="E1065">
        <v>19</v>
      </c>
      <c r="F1065">
        <v>22220</v>
      </c>
      <c r="G1065">
        <f t="shared" si="81"/>
        <v>22220</v>
      </c>
      <c r="H1065" t="str">
        <f>_xlfn.XLOOKUP(C1065,obszary!A:A,obszary!B:B)</f>
        <v>Thaumasia</v>
      </c>
      <c r="I1065" t="str">
        <f>_xlfn.XLOOKUP($A1065,laziki!B:B,laziki!C:C)</f>
        <v>Opportunity 10</v>
      </c>
      <c r="J1065" t="str">
        <f>_xlfn.XLOOKUP(I1065,laziki!C:C,laziki!E:E)</f>
        <v>35.35S, 72.67W</v>
      </c>
      <c r="K1065">
        <f>_xlfn.XLOOKUP($A1065,laziki!B:B,laziki!D:D)</f>
        <v>2067</v>
      </c>
      <c r="L1065">
        <f t="shared" si="82"/>
        <v>2074</v>
      </c>
      <c r="M1065" s="4">
        <f t="shared" si="83"/>
        <v>7</v>
      </c>
      <c r="N1065" s="4" t="str">
        <f t="shared" si="84"/>
        <v>S</v>
      </c>
      <c r="O1065" t="str">
        <f t="shared" si="85"/>
        <v>S</v>
      </c>
    </row>
    <row r="1066" spans="1:15" x14ac:dyDescent="0.25">
      <c r="A1066">
        <v>44</v>
      </c>
      <c r="B1066" s="1">
        <v>61742</v>
      </c>
      <c r="C1066" t="s">
        <v>255</v>
      </c>
      <c r="D1066" t="s">
        <v>4382</v>
      </c>
      <c r="E1066">
        <v>85</v>
      </c>
      <c r="F1066">
        <v>2324</v>
      </c>
      <c r="G1066">
        <f t="shared" si="81"/>
        <v>2324</v>
      </c>
      <c r="H1066" t="str">
        <f>_xlfn.XLOOKUP(C1066,obszary!A:A,obszary!B:B)</f>
        <v>Casius</v>
      </c>
      <c r="I1066" t="str">
        <f>_xlfn.XLOOKUP($A1066,laziki!B:B,laziki!C:C)</f>
        <v>Spirit 11</v>
      </c>
      <c r="J1066" t="str">
        <f>_xlfn.XLOOKUP(I1066,laziki!C:C,laziki!E:E)</f>
        <v>64.61N, 131.25E</v>
      </c>
      <c r="K1066">
        <f>_xlfn.XLOOKUP($A1066,laziki!B:B,laziki!D:D)</f>
        <v>2064</v>
      </c>
      <c r="L1066">
        <f t="shared" si="82"/>
        <v>2069</v>
      </c>
      <c r="M1066" s="4">
        <f t="shared" si="83"/>
        <v>5</v>
      </c>
      <c r="N1066" s="4" t="str">
        <f t="shared" si="84"/>
        <v>N</v>
      </c>
      <c r="O1066" t="str">
        <f t="shared" si="85"/>
        <v>N</v>
      </c>
    </row>
    <row r="1067" spans="1:15" x14ac:dyDescent="0.25">
      <c r="A1067">
        <v>55</v>
      </c>
      <c r="B1067" s="1">
        <v>62445</v>
      </c>
      <c r="C1067" t="s">
        <v>253</v>
      </c>
      <c r="D1067" t="s">
        <v>4381</v>
      </c>
      <c r="E1067">
        <v>88</v>
      </c>
      <c r="F1067">
        <v>3167</v>
      </c>
      <c r="G1067">
        <f t="shared" si="81"/>
        <v>3167</v>
      </c>
      <c r="H1067" t="str">
        <f>_xlfn.XLOOKUP(C1067,obszary!A:A,obszary!B:B)</f>
        <v>Cebrenia</v>
      </c>
      <c r="I1067" t="str">
        <f>_xlfn.XLOOKUP($A1067,laziki!B:B,laziki!C:C)</f>
        <v>Opportunity 7</v>
      </c>
      <c r="J1067" t="str">
        <f>_xlfn.XLOOKUP(I1067,laziki!C:C,laziki!E:E)</f>
        <v>37.14N, 148.66E</v>
      </c>
      <c r="K1067">
        <f>_xlfn.XLOOKUP($A1067,laziki!B:B,laziki!D:D)</f>
        <v>2066</v>
      </c>
      <c r="L1067">
        <f t="shared" si="82"/>
        <v>2070</v>
      </c>
      <c r="M1067" s="4">
        <f t="shared" si="83"/>
        <v>4</v>
      </c>
      <c r="N1067" s="4" t="str">
        <f t="shared" si="84"/>
        <v>N</v>
      </c>
      <c r="O1067" t="str">
        <f t="shared" si="85"/>
        <v>N</v>
      </c>
    </row>
    <row r="1068" spans="1:15" x14ac:dyDescent="0.25">
      <c r="A1068">
        <v>27</v>
      </c>
      <c r="B1068" s="1">
        <v>57428</v>
      </c>
      <c r="C1068" t="s">
        <v>207</v>
      </c>
      <c r="D1068" t="s">
        <v>4380</v>
      </c>
      <c r="E1068">
        <v>307</v>
      </c>
      <c r="F1068">
        <v>13527</v>
      </c>
      <c r="G1068">
        <f t="shared" si="81"/>
        <v>0</v>
      </c>
      <c r="H1068" t="str">
        <f>_xlfn.XLOOKUP(C1068,obszary!A:A,obszary!B:B)</f>
        <v>Mare Australe</v>
      </c>
      <c r="I1068" t="str">
        <f>_xlfn.XLOOKUP($A1068,laziki!B:B,laziki!C:C)</f>
        <v>Phobos 6</v>
      </c>
      <c r="J1068" t="str">
        <f>_xlfn.XLOOKUP(I1068,laziki!C:C,laziki!E:E)</f>
        <v>74.62S, 100.08E</v>
      </c>
      <c r="K1068">
        <f>_xlfn.XLOOKUP($A1068,laziki!B:B,laziki!D:D)</f>
        <v>2054</v>
      </c>
      <c r="L1068">
        <f t="shared" si="82"/>
        <v>2057</v>
      </c>
      <c r="M1068" s="4">
        <f t="shared" si="83"/>
        <v>3</v>
      </c>
      <c r="N1068" s="4" t="str">
        <f t="shared" si="84"/>
        <v>S</v>
      </c>
      <c r="O1068" t="str">
        <f t="shared" si="85"/>
        <v>S</v>
      </c>
    </row>
    <row r="1069" spans="1:15" x14ac:dyDescent="0.25">
      <c r="A1069">
        <v>75</v>
      </c>
      <c r="B1069" s="1">
        <v>64670</v>
      </c>
      <c r="C1069" t="s">
        <v>211</v>
      </c>
      <c r="D1069" t="s">
        <v>4379</v>
      </c>
      <c r="E1069">
        <v>36</v>
      </c>
      <c r="F1069">
        <v>19313</v>
      </c>
      <c r="G1069">
        <f t="shared" si="81"/>
        <v>19313</v>
      </c>
      <c r="H1069" t="str">
        <f>_xlfn.XLOOKUP(C1069,obszary!A:A,obszary!B:B)</f>
        <v>Hellas</v>
      </c>
      <c r="I1069" t="str">
        <f>_xlfn.XLOOKUP($A1069,laziki!B:B,laziki!C:C)</f>
        <v>Rosetta 22</v>
      </c>
      <c r="J1069" t="str">
        <f>_xlfn.XLOOKUP(I1069,laziki!C:C,laziki!E:E)</f>
        <v>43.21S, 109.99E</v>
      </c>
      <c r="K1069">
        <f>_xlfn.XLOOKUP($A1069,laziki!B:B,laziki!D:D)</f>
        <v>2071</v>
      </c>
      <c r="L1069">
        <f t="shared" si="82"/>
        <v>2077</v>
      </c>
      <c r="M1069" s="4">
        <f t="shared" si="83"/>
        <v>6</v>
      </c>
      <c r="N1069" s="4" t="str">
        <f t="shared" si="84"/>
        <v>S</v>
      </c>
      <c r="O1069" t="str">
        <f t="shared" si="85"/>
        <v>S</v>
      </c>
    </row>
    <row r="1070" spans="1:15" x14ac:dyDescent="0.25">
      <c r="A1070">
        <v>86</v>
      </c>
      <c r="B1070" s="1">
        <v>63332</v>
      </c>
      <c r="C1070" t="s">
        <v>255</v>
      </c>
      <c r="D1070" t="s">
        <v>4378</v>
      </c>
      <c r="E1070">
        <v>264</v>
      </c>
      <c r="F1070">
        <v>756</v>
      </c>
      <c r="G1070">
        <f t="shared" si="81"/>
        <v>0</v>
      </c>
      <c r="H1070" t="str">
        <f>_xlfn.XLOOKUP(C1070,obszary!A:A,obszary!B:B)</f>
        <v>Casius</v>
      </c>
      <c r="I1070" t="str">
        <f>_xlfn.XLOOKUP($A1070,laziki!B:B,laziki!C:C)</f>
        <v>Phoenix 16</v>
      </c>
      <c r="J1070" t="str">
        <f>_xlfn.XLOOKUP(I1070,laziki!C:C,laziki!E:E)</f>
        <v>75.84N, 122.24E</v>
      </c>
      <c r="K1070">
        <f>_xlfn.XLOOKUP($A1070,laziki!B:B,laziki!D:D)</f>
        <v>2071</v>
      </c>
      <c r="L1070">
        <f t="shared" si="82"/>
        <v>2073</v>
      </c>
      <c r="M1070" s="4">
        <f t="shared" si="83"/>
        <v>2</v>
      </c>
      <c r="N1070" s="4" t="str">
        <f t="shared" si="84"/>
        <v>N</v>
      </c>
      <c r="O1070" t="str">
        <f t="shared" si="85"/>
        <v>N</v>
      </c>
    </row>
    <row r="1071" spans="1:15" x14ac:dyDescent="0.25">
      <c r="A1071">
        <v>28</v>
      </c>
      <c r="B1071" s="1">
        <v>58378</v>
      </c>
      <c r="C1071" t="s">
        <v>215</v>
      </c>
      <c r="D1071" t="s">
        <v>4377</v>
      </c>
      <c r="E1071">
        <v>52</v>
      </c>
      <c r="F1071">
        <v>6618</v>
      </c>
      <c r="G1071">
        <f t="shared" si="81"/>
        <v>6618</v>
      </c>
      <c r="H1071" t="str">
        <f>_xlfn.XLOOKUP(C1071,obszary!A:A,obszary!B:B)</f>
        <v>Argyre</v>
      </c>
      <c r="I1071" t="str">
        <f>_xlfn.XLOOKUP($A1071,laziki!B:B,laziki!C:C)</f>
        <v>Deimos 3</v>
      </c>
      <c r="J1071" t="str">
        <f>_xlfn.XLOOKUP(I1071,laziki!C:C,laziki!E:E)</f>
        <v>63.27S, 66.46W</v>
      </c>
      <c r="K1071">
        <f>_xlfn.XLOOKUP($A1071,laziki!B:B,laziki!D:D)</f>
        <v>2058</v>
      </c>
      <c r="L1071">
        <f t="shared" si="82"/>
        <v>2059</v>
      </c>
      <c r="M1071" s="4">
        <f t="shared" si="83"/>
        <v>1</v>
      </c>
      <c r="N1071" s="4" t="str">
        <f t="shared" si="84"/>
        <v>S</v>
      </c>
      <c r="O1071" t="str">
        <f t="shared" si="85"/>
        <v>S</v>
      </c>
    </row>
    <row r="1072" spans="1:15" x14ac:dyDescent="0.25">
      <c r="A1072">
        <v>54</v>
      </c>
      <c r="B1072" s="1">
        <v>61443</v>
      </c>
      <c r="C1072" t="s">
        <v>239</v>
      </c>
      <c r="D1072" t="s">
        <v>4376</v>
      </c>
      <c r="E1072">
        <v>41</v>
      </c>
      <c r="F1072">
        <v>10313</v>
      </c>
      <c r="G1072">
        <f t="shared" si="81"/>
        <v>10313</v>
      </c>
      <c r="H1072" t="str">
        <f>_xlfn.XLOOKUP(C1072,obszary!A:A,obszary!B:B)</f>
        <v>Amenthes</v>
      </c>
      <c r="I1072" t="str">
        <f>_xlfn.XLOOKUP($A1072,laziki!B:B,laziki!C:C)</f>
        <v>Opportunity 6</v>
      </c>
      <c r="J1072" t="str">
        <f>_xlfn.XLOOKUP(I1072,laziki!C:C,laziki!E:E)</f>
        <v>14.31N, 112.28E</v>
      </c>
      <c r="K1072">
        <f>_xlfn.XLOOKUP($A1072,laziki!B:B,laziki!D:D)</f>
        <v>2065</v>
      </c>
      <c r="L1072">
        <f t="shared" si="82"/>
        <v>2068</v>
      </c>
      <c r="M1072" s="4">
        <f t="shared" si="83"/>
        <v>3</v>
      </c>
      <c r="N1072" s="4" t="str">
        <f t="shared" si="84"/>
        <v>N</v>
      </c>
      <c r="O1072" t="str">
        <f t="shared" si="85"/>
        <v>N</v>
      </c>
    </row>
    <row r="1073" spans="1:15" x14ac:dyDescent="0.25">
      <c r="A1073">
        <v>95</v>
      </c>
      <c r="B1073" s="1">
        <v>62724</v>
      </c>
      <c r="C1073" t="s">
        <v>233</v>
      </c>
      <c r="D1073" t="s">
        <v>4375</v>
      </c>
      <c r="E1073">
        <v>389</v>
      </c>
      <c r="F1073">
        <v>5255</v>
      </c>
      <c r="G1073">
        <f t="shared" si="81"/>
        <v>0</v>
      </c>
      <c r="H1073" t="str">
        <f>_xlfn.XLOOKUP(C1073,obszary!A:A,obszary!B:B)</f>
        <v>Phoenicis Lacus</v>
      </c>
      <c r="I1073" t="str">
        <f>_xlfn.XLOOKUP($A1073,laziki!B:B,laziki!C:C)</f>
        <v>Dawn 6</v>
      </c>
      <c r="J1073" t="str">
        <f>_xlfn.XLOOKUP(I1073,laziki!C:C,laziki!E:E)</f>
        <v>8.80N, 79.73W</v>
      </c>
      <c r="K1073">
        <f>_xlfn.XLOOKUP($A1073,laziki!B:B,laziki!D:D)</f>
        <v>2067</v>
      </c>
      <c r="L1073">
        <f t="shared" si="82"/>
        <v>2071</v>
      </c>
      <c r="M1073" s="4">
        <f t="shared" si="83"/>
        <v>4</v>
      </c>
      <c r="N1073" s="4" t="str">
        <f t="shared" si="84"/>
        <v>S</v>
      </c>
      <c r="O1073" t="str">
        <f t="shared" si="85"/>
        <v>N</v>
      </c>
    </row>
    <row r="1074" spans="1:15" x14ac:dyDescent="0.25">
      <c r="A1074">
        <v>71</v>
      </c>
      <c r="B1074" s="1">
        <v>63071</v>
      </c>
      <c r="C1074" t="s">
        <v>219</v>
      </c>
      <c r="D1074" t="s">
        <v>4374</v>
      </c>
      <c r="E1074">
        <v>20</v>
      </c>
      <c r="F1074">
        <v>1396</v>
      </c>
      <c r="G1074">
        <f t="shared" si="81"/>
        <v>1396</v>
      </c>
      <c r="H1074" t="str">
        <f>_xlfn.XLOOKUP(C1074,obszary!A:A,obszary!B:B)</f>
        <v>Phaethontis</v>
      </c>
      <c r="I1074" t="str">
        <f>_xlfn.XLOOKUP($A1074,laziki!B:B,laziki!C:C)</f>
        <v>Rosetta 15</v>
      </c>
      <c r="J1074" t="str">
        <f>_xlfn.XLOOKUP(I1074,laziki!C:C,laziki!E:E)</f>
        <v>50.96S, 146.33W</v>
      </c>
      <c r="K1074">
        <f>_xlfn.XLOOKUP($A1074,laziki!B:B,laziki!D:D)</f>
        <v>2070</v>
      </c>
      <c r="L1074">
        <f t="shared" si="82"/>
        <v>2072</v>
      </c>
      <c r="M1074" s="4">
        <f t="shared" si="83"/>
        <v>2</v>
      </c>
      <c r="N1074" s="4" t="str">
        <f t="shared" si="84"/>
        <v>S</v>
      </c>
      <c r="O1074" t="str">
        <f t="shared" si="85"/>
        <v>S</v>
      </c>
    </row>
    <row r="1075" spans="1:15" x14ac:dyDescent="0.25">
      <c r="A1075">
        <v>91</v>
      </c>
      <c r="B1075" s="1">
        <v>63823</v>
      </c>
      <c r="C1075" t="s">
        <v>265</v>
      </c>
      <c r="D1075" t="s">
        <v>4373</v>
      </c>
      <c r="E1075">
        <v>188</v>
      </c>
      <c r="F1075">
        <v>20205</v>
      </c>
      <c r="G1075">
        <f t="shared" si="81"/>
        <v>0</v>
      </c>
      <c r="H1075" t="str">
        <f>_xlfn.XLOOKUP(C1075,obszary!A:A,obszary!B:B)</f>
        <v>Mare Boreum</v>
      </c>
      <c r="I1075" t="str">
        <f>_xlfn.XLOOKUP($A1075,laziki!B:B,laziki!C:C)</f>
        <v>Phoenix 27</v>
      </c>
      <c r="J1075" t="str">
        <f>_xlfn.XLOOKUP(I1075,laziki!C:C,laziki!E:E)</f>
        <v>75.27N, 138.32W</v>
      </c>
      <c r="K1075">
        <f>_xlfn.XLOOKUP($A1075,laziki!B:B,laziki!D:D)</f>
        <v>2073</v>
      </c>
      <c r="L1075">
        <f t="shared" si="82"/>
        <v>2074</v>
      </c>
      <c r="M1075" s="4">
        <f t="shared" si="83"/>
        <v>1</v>
      </c>
      <c r="N1075" s="4" t="str">
        <f t="shared" si="84"/>
        <v>N</v>
      </c>
      <c r="O1075" t="str">
        <f t="shared" si="85"/>
        <v>N</v>
      </c>
    </row>
    <row r="1076" spans="1:15" x14ac:dyDescent="0.25">
      <c r="A1076">
        <v>34</v>
      </c>
      <c r="B1076" s="1">
        <v>59590</v>
      </c>
      <c r="C1076" t="s">
        <v>239</v>
      </c>
      <c r="D1076" t="s">
        <v>4372</v>
      </c>
      <c r="E1076">
        <v>147</v>
      </c>
      <c r="F1076">
        <v>2054</v>
      </c>
      <c r="G1076">
        <f t="shared" si="81"/>
        <v>0</v>
      </c>
      <c r="H1076" t="str">
        <f>_xlfn.XLOOKUP(C1076,obszary!A:A,obszary!B:B)</f>
        <v>Amenthes</v>
      </c>
      <c r="I1076" t="str">
        <f>_xlfn.XLOOKUP($A1076,laziki!B:B,laziki!C:C)</f>
        <v>Deimos 14</v>
      </c>
      <c r="J1076" t="str">
        <f>_xlfn.XLOOKUP(I1076,laziki!C:C,laziki!E:E)</f>
        <v>24.45N, 112.91E</v>
      </c>
      <c r="K1076">
        <f>_xlfn.XLOOKUP($A1076,laziki!B:B,laziki!D:D)</f>
        <v>2060</v>
      </c>
      <c r="L1076">
        <f t="shared" si="82"/>
        <v>2063</v>
      </c>
      <c r="M1076" s="4">
        <f t="shared" si="83"/>
        <v>3</v>
      </c>
      <c r="N1076" s="4" t="str">
        <f t="shared" si="84"/>
        <v>N</v>
      </c>
      <c r="O1076" t="str">
        <f t="shared" si="85"/>
        <v>N</v>
      </c>
    </row>
    <row r="1077" spans="1:15" x14ac:dyDescent="0.25">
      <c r="A1077">
        <v>44</v>
      </c>
      <c r="B1077" s="1">
        <v>62776</v>
      </c>
      <c r="C1077" t="s">
        <v>255</v>
      </c>
      <c r="D1077" t="s">
        <v>4371</v>
      </c>
      <c r="E1077">
        <v>90</v>
      </c>
      <c r="F1077">
        <v>14025</v>
      </c>
      <c r="G1077">
        <f t="shared" si="81"/>
        <v>14025</v>
      </c>
      <c r="H1077" t="str">
        <f>_xlfn.XLOOKUP(C1077,obszary!A:A,obszary!B:B)</f>
        <v>Casius</v>
      </c>
      <c r="I1077" t="str">
        <f>_xlfn.XLOOKUP($A1077,laziki!B:B,laziki!C:C)</f>
        <v>Spirit 11</v>
      </c>
      <c r="J1077" t="str">
        <f>_xlfn.XLOOKUP(I1077,laziki!C:C,laziki!E:E)</f>
        <v>64.61N, 131.25E</v>
      </c>
      <c r="K1077">
        <f>_xlfn.XLOOKUP($A1077,laziki!B:B,laziki!D:D)</f>
        <v>2064</v>
      </c>
      <c r="L1077">
        <f t="shared" si="82"/>
        <v>2071</v>
      </c>
      <c r="M1077" s="4">
        <f t="shared" si="83"/>
        <v>7</v>
      </c>
      <c r="N1077" s="4" t="str">
        <f t="shared" si="84"/>
        <v>N</v>
      </c>
      <c r="O1077" t="str">
        <f t="shared" si="85"/>
        <v>N</v>
      </c>
    </row>
    <row r="1078" spans="1:15" x14ac:dyDescent="0.25">
      <c r="A1078">
        <v>41</v>
      </c>
      <c r="B1078" s="1">
        <v>60063</v>
      </c>
      <c r="C1078" t="s">
        <v>265</v>
      </c>
      <c r="D1078" t="s">
        <v>4370</v>
      </c>
      <c r="E1078">
        <v>152</v>
      </c>
      <c r="F1078">
        <v>15700</v>
      </c>
      <c r="G1078">
        <f t="shared" si="81"/>
        <v>0</v>
      </c>
      <c r="H1078" t="str">
        <f>_xlfn.XLOOKUP(C1078,obszary!A:A,obszary!B:B)</f>
        <v>Mare Boreum</v>
      </c>
      <c r="I1078" t="str">
        <f>_xlfn.XLOOKUP($A1078,laziki!B:B,laziki!C:C)</f>
        <v>Spirit 5</v>
      </c>
      <c r="J1078" t="str">
        <f>_xlfn.XLOOKUP(I1078,laziki!C:C,laziki!E:E)</f>
        <v>66.19N, 33.82E</v>
      </c>
      <c r="K1078">
        <f>_xlfn.XLOOKUP($A1078,laziki!B:B,laziki!D:D)</f>
        <v>2063</v>
      </c>
      <c r="L1078">
        <f t="shared" si="82"/>
        <v>2064</v>
      </c>
      <c r="M1078" s="4">
        <f t="shared" si="83"/>
        <v>1</v>
      </c>
      <c r="N1078" s="4" t="str">
        <f t="shared" si="84"/>
        <v>N</v>
      </c>
      <c r="O1078" t="str">
        <f t="shared" si="85"/>
        <v>N</v>
      </c>
    </row>
    <row r="1079" spans="1:15" x14ac:dyDescent="0.25">
      <c r="A1079">
        <v>5</v>
      </c>
      <c r="B1079" s="1">
        <v>57448</v>
      </c>
      <c r="C1079" t="s">
        <v>241</v>
      </c>
      <c r="D1079" t="s">
        <v>4369</v>
      </c>
      <c r="E1079">
        <v>631</v>
      </c>
      <c r="F1079">
        <v>2599</v>
      </c>
      <c r="G1079">
        <f t="shared" si="81"/>
        <v>0</v>
      </c>
      <c r="H1079" t="str">
        <f>_xlfn.XLOOKUP(C1079,obszary!A:A,obszary!B:B)</f>
        <v>Syrtis Major</v>
      </c>
      <c r="I1079" t="str">
        <f>_xlfn.XLOOKUP($A1079,laziki!B:B,laziki!C:C)</f>
        <v>Mariner 10</v>
      </c>
      <c r="J1079" t="str">
        <f>_xlfn.XLOOKUP(I1079,laziki!C:C,laziki!E:E)</f>
        <v>4.88N, 63.43E</v>
      </c>
      <c r="K1079">
        <f>_xlfn.XLOOKUP($A1079,laziki!B:B,laziki!D:D)</f>
        <v>2051</v>
      </c>
      <c r="L1079">
        <f t="shared" si="82"/>
        <v>2057</v>
      </c>
      <c r="M1079" s="4">
        <f t="shared" si="83"/>
        <v>6</v>
      </c>
      <c r="N1079" s="4" t="str">
        <f t="shared" si="84"/>
        <v>N</v>
      </c>
      <c r="O1079" t="str">
        <f t="shared" si="85"/>
        <v>N</v>
      </c>
    </row>
    <row r="1080" spans="1:15" x14ac:dyDescent="0.25">
      <c r="A1080">
        <v>28</v>
      </c>
      <c r="B1080" s="1">
        <v>58131</v>
      </c>
      <c r="C1080" t="s">
        <v>215</v>
      </c>
      <c r="D1080" t="s">
        <v>4368</v>
      </c>
      <c r="E1080">
        <v>277</v>
      </c>
      <c r="F1080">
        <v>8791</v>
      </c>
      <c r="G1080">
        <f t="shared" si="81"/>
        <v>0</v>
      </c>
      <c r="H1080" t="str">
        <f>_xlfn.XLOOKUP(C1080,obszary!A:A,obszary!B:B)</f>
        <v>Argyre</v>
      </c>
      <c r="I1080" t="str">
        <f>_xlfn.XLOOKUP($A1080,laziki!B:B,laziki!C:C)</f>
        <v>Deimos 3</v>
      </c>
      <c r="J1080" t="str">
        <f>_xlfn.XLOOKUP(I1080,laziki!C:C,laziki!E:E)</f>
        <v>63.27S, 66.46W</v>
      </c>
      <c r="K1080">
        <f>_xlfn.XLOOKUP($A1080,laziki!B:B,laziki!D:D)</f>
        <v>2058</v>
      </c>
      <c r="L1080">
        <f t="shared" si="82"/>
        <v>2059</v>
      </c>
      <c r="M1080" s="4">
        <f t="shared" si="83"/>
        <v>1</v>
      </c>
      <c r="N1080" s="4" t="str">
        <f t="shared" si="84"/>
        <v>S</v>
      </c>
      <c r="O1080" t="str">
        <f t="shared" si="85"/>
        <v>S</v>
      </c>
    </row>
    <row r="1081" spans="1:15" x14ac:dyDescent="0.25">
      <c r="A1081">
        <v>33</v>
      </c>
      <c r="B1081" s="1">
        <v>58976</v>
      </c>
      <c r="C1081" t="s">
        <v>265</v>
      </c>
      <c r="D1081" t="s">
        <v>4367</v>
      </c>
      <c r="E1081">
        <v>24</v>
      </c>
      <c r="F1081">
        <v>4902</v>
      </c>
      <c r="G1081">
        <f t="shared" si="81"/>
        <v>4902</v>
      </c>
      <c r="H1081" t="str">
        <f>_xlfn.XLOOKUP(C1081,obszary!A:A,obszary!B:B)</f>
        <v>Mare Boreum</v>
      </c>
      <c r="I1081" t="str">
        <f>_xlfn.XLOOKUP($A1081,laziki!B:B,laziki!C:C)</f>
        <v>Deimos 13</v>
      </c>
      <c r="J1081" t="str">
        <f>_xlfn.XLOOKUP(I1081,laziki!C:C,laziki!E:E)</f>
        <v>73.37N, 48.09E</v>
      </c>
      <c r="K1081">
        <f>_xlfn.XLOOKUP($A1081,laziki!B:B,laziki!D:D)</f>
        <v>2060</v>
      </c>
      <c r="L1081">
        <f t="shared" si="82"/>
        <v>2061</v>
      </c>
      <c r="M1081" s="4">
        <f t="shared" si="83"/>
        <v>1</v>
      </c>
      <c r="N1081" s="4" t="str">
        <f t="shared" si="84"/>
        <v>N</v>
      </c>
      <c r="O1081" t="str">
        <f t="shared" si="85"/>
        <v>N</v>
      </c>
    </row>
    <row r="1082" spans="1:15" x14ac:dyDescent="0.25">
      <c r="A1082">
        <v>17</v>
      </c>
      <c r="B1082" s="1">
        <v>58547</v>
      </c>
      <c r="C1082" t="s">
        <v>255</v>
      </c>
      <c r="D1082" t="s">
        <v>4366</v>
      </c>
      <c r="E1082">
        <v>147</v>
      </c>
      <c r="F1082">
        <v>14025</v>
      </c>
      <c r="G1082">
        <f t="shared" si="81"/>
        <v>0</v>
      </c>
      <c r="H1082" t="str">
        <f>_xlfn.XLOOKUP(C1082,obszary!A:A,obszary!B:B)</f>
        <v>Casius</v>
      </c>
      <c r="I1082" t="str">
        <f>_xlfn.XLOOKUP($A1082,laziki!B:B,laziki!C:C)</f>
        <v>Viking 8</v>
      </c>
      <c r="J1082" t="str">
        <f>_xlfn.XLOOKUP(I1082,laziki!C:C,laziki!E:E)</f>
        <v>21.27N, 90.13E</v>
      </c>
      <c r="K1082">
        <f>_xlfn.XLOOKUP($A1082,laziki!B:B,laziki!D:D)</f>
        <v>2054</v>
      </c>
      <c r="L1082">
        <f t="shared" si="82"/>
        <v>2060</v>
      </c>
      <c r="M1082" s="4">
        <f t="shared" si="83"/>
        <v>6</v>
      </c>
      <c r="N1082" s="4" t="str">
        <f t="shared" si="84"/>
        <v>N</v>
      </c>
      <c r="O1082" t="str">
        <f t="shared" si="85"/>
        <v>N</v>
      </c>
    </row>
    <row r="1083" spans="1:15" x14ac:dyDescent="0.25">
      <c r="A1083">
        <v>5</v>
      </c>
      <c r="B1083" s="1">
        <v>56712</v>
      </c>
      <c r="C1083" t="s">
        <v>241</v>
      </c>
      <c r="D1083" t="s">
        <v>4365</v>
      </c>
      <c r="E1083">
        <v>147</v>
      </c>
      <c r="F1083">
        <v>7752</v>
      </c>
      <c r="G1083">
        <f t="shared" si="81"/>
        <v>0</v>
      </c>
      <c r="H1083" t="str">
        <f>_xlfn.XLOOKUP(C1083,obszary!A:A,obszary!B:B)</f>
        <v>Syrtis Major</v>
      </c>
      <c r="I1083" t="str">
        <f>_xlfn.XLOOKUP($A1083,laziki!B:B,laziki!C:C)</f>
        <v>Mariner 10</v>
      </c>
      <c r="J1083" t="str">
        <f>_xlfn.XLOOKUP(I1083,laziki!C:C,laziki!E:E)</f>
        <v>4.88N, 63.43E</v>
      </c>
      <c r="K1083">
        <f>_xlfn.XLOOKUP($A1083,laziki!B:B,laziki!D:D)</f>
        <v>2051</v>
      </c>
      <c r="L1083">
        <f t="shared" si="82"/>
        <v>2055</v>
      </c>
      <c r="M1083" s="4">
        <f t="shared" si="83"/>
        <v>4</v>
      </c>
      <c r="N1083" s="4" t="str">
        <f t="shared" si="84"/>
        <v>N</v>
      </c>
      <c r="O1083" t="str">
        <f t="shared" si="85"/>
        <v>N</v>
      </c>
    </row>
    <row r="1084" spans="1:15" x14ac:dyDescent="0.25">
      <c r="A1084">
        <v>38</v>
      </c>
      <c r="B1084" s="1">
        <v>60057</v>
      </c>
      <c r="C1084" t="s">
        <v>261</v>
      </c>
      <c r="D1084" t="s">
        <v>4364</v>
      </c>
      <c r="E1084">
        <v>124</v>
      </c>
      <c r="F1084">
        <v>18486</v>
      </c>
      <c r="G1084">
        <f t="shared" si="81"/>
        <v>0</v>
      </c>
      <c r="H1084" t="str">
        <f>_xlfn.XLOOKUP(C1084,obszary!A:A,obszary!B:B)</f>
        <v>Arcadia</v>
      </c>
      <c r="I1084" t="str">
        <f>_xlfn.XLOOKUP($A1084,laziki!B:B,laziki!C:C)</f>
        <v>Pathfinder 7</v>
      </c>
      <c r="J1084" t="str">
        <f>_xlfn.XLOOKUP(I1084,laziki!C:C,laziki!E:E)</f>
        <v>79.27N, 111.64W</v>
      </c>
      <c r="K1084">
        <f>_xlfn.XLOOKUP($A1084,laziki!B:B,laziki!D:D)</f>
        <v>2062</v>
      </c>
      <c r="L1084">
        <f t="shared" si="82"/>
        <v>2064</v>
      </c>
      <c r="M1084" s="4">
        <f t="shared" si="83"/>
        <v>2</v>
      </c>
      <c r="N1084" s="4" t="str">
        <f t="shared" si="84"/>
        <v>N</v>
      </c>
      <c r="O1084" t="str">
        <f t="shared" si="85"/>
        <v>N</v>
      </c>
    </row>
    <row r="1085" spans="1:15" x14ac:dyDescent="0.25">
      <c r="A1085">
        <v>39</v>
      </c>
      <c r="B1085" s="1">
        <v>60185</v>
      </c>
      <c r="C1085" t="s">
        <v>219</v>
      </c>
      <c r="D1085" t="s">
        <v>4363</v>
      </c>
      <c r="E1085">
        <v>252</v>
      </c>
      <c r="F1085">
        <v>6205</v>
      </c>
      <c r="G1085">
        <f t="shared" si="81"/>
        <v>0</v>
      </c>
      <c r="H1085" t="str">
        <f>_xlfn.XLOOKUP(C1085,obszary!A:A,obszary!B:B)</f>
        <v>Phaethontis</v>
      </c>
      <c r="I1085" t="str">
        <f>_xlfn.XLOOKUP($A1085,laziki!B:B,laziki!C:C)</f>
        <v>Pathfinder 9</v>
      </c>
      <c r="J1085" t="str">
        <f>_xlfn.XLOOKUP(I1085,laziki!C:C,laziki!E:E)</f>
        <v>59.92S, 179.01W</v>
      </c>
      <c r="K1085">
        <f>_xlfn.XLOOKUP($A1085,laziki!B:B,laziki!D:D)</f>
        <v>2062</v>
      </c>
      <c r="L1085">
        <f t="shared" si="82"/>
        <v>2064</v>
      </c>
      <c r="M1085" s="4">
        <f t="shared" si="83"/>
        <v>2</v>
      </c>
      <c r="N1085" s="4" t="str">
        <f t="shared" si="84"/>
        <v>S</v>
      </c>
      <c r="O1085" t="str">
        <f t="shared" si="85"/>
        <v>S</v>
      </c>
    </row>
    <row r="1086" spans="1:15" x14ac:dyDescent="0.25">
      <c r="A1086">
        <v>32</v>
      </c>
      <c r="B1086" s="1">
        <v>59373</v>
      </c>
      <c r="C1086" t="s">
        <v>231</v>
      </c>
      <c r="D1086" t="s">
        <v>4362</v>
      </c>
      <c r="E1086">
        <v>791</v>
      </c>
      <c r="F1086">
        <v>12178</v>
      </c>
      <c r="G1086">
        <f t="shared" si="81"/>
        <v>0</v>
      </c>
      <c r="H1086" t="str">
        <f>_xlfn.XLOOKUP(C1086,obszary!A:A,obszary!B:B)</f>
        <v>Coprates</v>
      </c>
      <c r="I1086" t="str">
        <f>_xlfn.XLOOKUP($A1086,laziki!B:B,laziki!C:C)</f>
        <v>Deimos 11</v>
      </c>
      <c r="J1086" t="str">
        <f>_xlfn.XLOOKUP(I1086,laziki!C:C,laziki!E:E)</f>
        <v>39.82S, 96.42W</v>
      </c>
      <c r="K1086">
        <f>_xlfn.XLOOKUP($A1086,laziki!B:B,laziki!D:D)</f>
        <v>2059</v>
      </c>
      <c r="L1086">
        <f t="shared" si="82"/>
        <v>2062</v>
      </c>
      <c r="M1086" s="4">
        <f t="shared" si="83"/>
        <v>3</v>
      </c>
      <c r="N1086" s="4" t="str">
        <f t="shared" si="84"/>
        <v>S</v>
      </c>
      <c r="O1086" t="str">
        <f t="shared" si="85"/>
        <v>S</v>
      </c>
    </row>
    <row r="1087" spans="1:15" x14ac:dyDescent="0.25">
      <c r="A1087">
        <v>95</v>
      </c>
      <c r="B1087" s="1">
        <v>61894</v>
      </c>
      <c r="C1087" t="s">
        <v>247</v>
      </c>
      <c r="D1087" t="s">
        <v>4361</v>
      </c>
      <c r="E1087">
        <v>52</v>
      </c>
      <c r="F1087">
        <v>6205</v>
      </c>
      <c r="G1087">
        <f t="shared" si="81"/>
        <v>6205</v>
      </c>
      <c r="H1087" t="str">
        <f>_xlfn.XLOOKUP(C1087,obszary!A:A,obszary!B:B)</f>
        <v>Lunae Palus</v>
      </c>
      <c r="I1087" t="str">
        <f>_xlfn.XLOOKUP($A1087,laziki!B:B,laziki!C:C)</f>
        <v>Dawn 6</v>
      </c>
      <c r="J1087" t="str">
        <f>_xlfn.XLOOKUP(I1087,laziki!C:C,laziki!E:E)</f>
        <v>8.80N, 79.73W</v>
      </c>
      <c r="K1087">
        <f>_xlfn.XLOOKUP($A1087,laziki!B:B,laziki!D:D)</f>
        <v>2067</v>
      </c>
      <c r="L1087">
        <f t="shared" si="82"/>
        <v>2069</v>
      </c>
      <c r="M1087" s="4">
        <f t="shared" si="83"/>
        <v>2</v>
      </c>
      <c r="N1087" s="4" t="str">
        <f t="shared" si="84"/>
        <v>N</v>
      </c>
      <c r="O1087" t="str">
        <f t="shared" si="85"/>
        <v>N</v>
      </c>
    </row>
    <row r="1088" spans="1:15" x14ac:dyDescent="0.25">
      <c r="A1088">
        <v>55</v>
      </c>
      <c r="B1088" s="1">
        <v>61399</v>
      </c>
      <c r="C1088" t="s">
        <v>253</v>
      </c>
      <c r="D1088" t="s">
        <v>4360</v>
      </c>
      <c r="E1088">
        <v>67</v>
      </c>
      <c r="F1088">
        <v>3612</v>
      </c>
      <c r="G1088">
        <f t="shared" si="81"/>
        <v>3612</v>
      </c>
      <c r="H1088" t="str">
        <f>_xlfn.XLOOKUP(C1088,obszary!A:A,obszary!B:B)</f>
        <v>Cebrenia</v>
      </c>
      <c r="I1088" t="str">
        <f>_xlfn.XLOOKUP($A1088,laziki!B:B,laziki!C:C)</f>
        <v>Opportunity 7</v>
      </c>
      <c r="J1088" t="str">
        <f>_xlfn.XLOOKUP(I1088,laziki!C:C,laziki!E:E)</f>
        <v>37.14N, 148.66E</v>
      </c>
      <c r="K1088">
        <f>_xlfn.XLOOKUP($A1088,laziki!B:B,laziki!D:D)</f>
        <v>2066</v>
      </c>
      <c r="L1088">
        <f t="shared" si="82"/>
        <v>2068</v>
      </c>
      <c r="M1088" s="4">
        <f t="shared" si="83"/>
        <v>2</v>
      </c>
      <c r="N1088" s="4" t="str">
        <f t="shared" si="84"/>
        <v>N</v>
      </c>
      <c r="O1088" t="str">
        <f t="shared" si="85"/>
        <v>N</v>
      </c>
    </row>
    <row r="1089" spans="1:15" x14ac:dyDescent="0.25">
      <c r="A1089">
        <v>100</v>
      </c>
      <c r="B1089" s="1">
        <v>63761</v>
      </c>
      <c r="C1089" t="s">
        <v>207</v>
      </c>
      <c r="D1089" t="s">
        <v>4359</v>
      </c>
      <c r="E1089">
        <v>19</v>
      </c>
      <c r="F1089">
        <v>4398</v>
      </c>
      <c r="G1089">
        <f t="shared" si="81"/>
        <v>4398</v>
      </c>
      <c r="H1089" t="str">
        <f>_xlfn.XLOOKUP(C1089,obszary!A:A,obszary!B:B)</f>
        <v>Mare Australe</v>
      </c>
      <c r="I1089" t="str">
        <f>_xlfn.XLOOKUP($A1089,laziki!B:B,laziki!C:C)</f>
        <v>Perseverance 7</v>
      </c>
      <c r="J1089" t="str">
        <f>_xlfn.XLOOKUP(I1089,laziki!C:C,laziki!E:E)</f>
        <v>61.39S, 157.42W</v>
      </c>
      <c r="K1089">
        <f>_xlfn.XLOOKUP($A1089,laziki!B:B,laziki!D:D)</f>
        <v>2070</v>
      </c>
      <c r="L1089">
        <f t="shared" si="82"/>
        <v>2074</v>
      </c>
      <c r="M1089" s="4">
        <f t="shared" si="83"/>
        <v>4</v>
      </c>
      <c r="N1089" s="4" t="str">
        <f t="shared" si="84"/>
        <v>S</v>
      </c>
      <c r="O1089" t="str">
        <f t="shared" si="85"/>
        <v>S</v>
      </c>
    </row>
    <row r="1090" spans="1:15" x14ac:dyDescent="0.25">
      <c r="A1090">
        <v>86</v>
      </c>
      <c r="B1090" s="1">
        <v>64044</v>
      </c>
      <c r="C1090" t="s">
        <v>255</v>
      </c>
      <c r="D1090" t="s">
        <v>4358</v>
      </c>
      <c r="E1090">
        <v>524</v>
      </c>
      <c r="F1090">
        <v>8255</v>
      </c>
      <c r="G1090">
        <f t="shared" si="81"/>
        <v>0</v>
      </c>
      <c r="H1090" t="str">
        <f>_xlfn.XLOOKUP(C1090,obszary!A:A,obszary!B:B)</f>
        <v>Casius</v>
      </c>
      <c r="I1090" t="str">
        <f>_xlfn.XLOOKUP($A1090,laziki!B:B,laziki!C:C)</f>
        <v>Phoenix 16</v>
      </c>
      <c r="J1090" t="str">
        <f>_xlfn.XLOOKUP(I1090,laziki!C:C,laziki!E:E)</f>
        <v>75.84N, 122.24E</v>
      </c>
      <c r="K1090">
        <f>_xlfn.XLOOKUP($A1090,laziki!B:B,laziki!D:D)</f>
        <v>2071</v>
      </c>
      <c r="L1090">
        <f t="shared" si="82"/>
        <v>2075</v>
      </c>
      <c r="M1090" s="4">
        <f t="shared" si="83"/>
        <v>4</v>
      </c>
      <c r="N1090" s="4" t="str">
        <f t="shared" si="84"/>
        <v>N</v>
      </c>
      <c r="O1090" t="str">
        <f t="shared" si="85"/>
        <v>N</v>
      </c>
    </row>
    <row r="1091" spans="1:15" x14ac:dyDescent="0.25">
      <c r="A1091">
        <v>50</v>
      </c>
      <c r="B1091" s="1">
        <v>60634</v>
      </c>
      <c r="C1091" t="s">
        <v>237</v>
      </c>
      <c r="D1091" t="s">
        <v>4357</v>
      </c>
      <c r="E1091">
        <v>1270</v>
      </c>
      <c r="F1091">
        <v>2599</v>
      </c>
      <c r="G1091">
        <f t="shared" ref="G1091:G1154" si="86">IF($E1091 &lt;= 100,F1091,0)</f>
        <v>0</v>
      </c>
      <c r="H1091" t="str">
        <f>_xlfn.XLOOKUP(C1091,obszary!A:A,obszary!B:B)</f>
        <v>Elysium</v>
      </c>
      <c r="I1091" t="str">
        <f>_xlfn.XLOOKUP($A1091,laziki!B:B,laziki!C:C)</f>
        <v>Opportunity 2</v>
      </c>
      <c r="J1091" t="str">
        <f>_xlfn.XLOOKUP(I1091,laziki!C:C,laziki!E:E)</f>
        <v>22.61N, 142.82E</v>
      </c>
      <c r="K1091">
        <f>_xlfn.XLOOKUP($A1091,laziki!B:B,laziki!D:D)</f>
        <v>2064</v>
      </c>
      <c r="L1091">
        <f t="shared" ref="L1091:L1154" si="87">YEAR(B1091)</f>
        <v>2066</v>
      </c>
      <c r="M1091" s="4">
        <f t="shared" ref="M1091:M1154" si="88">L1091-K1091</f>
        <v>2</v>
      </c>
      <c r="N1091" s="4" t="str">
        <f t="shared" ref="N1091:N1154" si="89">IF(NOT(ISERROR(SEARCH("S",D1091))),"S","N")</f>
        <v>N</v>
      </c>
      <c r="O1091" t="str">
        <f t="shared" si="85"/>
        <v>N</v>
      </c>
    </row>
    <row r="1092" spans="1:15" x14ac:dyDescent="0.25">
      <c r="A1092">
        <v>41</v>
      </c>
      <c r="B1092" s="1">
        <v>61051</v>
      </c>
      <c r="C1092" t="s">
        <v>265</v>
      </c>
      <c r="D1092" t="s">
        <v>4356</v>
      </c>
      <c r="E1092">
        <v>24</v>
      </c>
      <c r="F1092">
        <v>72463</v>
      </c>
      <c r="G1092">
        <f t="shared" si="86"/>
        <v>72463</v>
      </c>
      <c r="H1092" t="str">
        <f>_xlfn.XLOOKUP(C1092,obszary!A:A,obszary!B:B)</f>
        <v>Mare Boreum</v>
      </c>
      <c r="I1092" t="str">
        <f>_xlfn.XLOOKUP($A1092,laziki!B:B,laziki!C:C)</f>
        <v>Spirit 5</v>
      </c>
      <c r="J1092" t="str">
        <f>_xlfn.XLOOKUP(I1092,laziki!C:C,laziki!E:E)</f>
        <v>66.19N, 33.82E</v>
      </c>
      <c r="K1092">
        <f>_xlfn.XLOOKUP($A1092,laziki!B:B,laziki!D:D)</f>
        <v>2063</v>
      </c>
      <c r="L1092">
        <f t="shared" si="87"/>
        <v>2067</v>
      </c>
      <c r="M1092" s="4">
        <f t="shared" si="88"/>
        <v>4</v>
      </c>
      <c r="N1092" s="4" t="str">
        <f t="shared" si="89"/>
        <v>N</v>
      </c>
      <c r="O1092" t="str">
        <f t="shared" si="85"/>
        <v>N</v>
      </c>
    </row>
    <row r="1093" spans="1:15" x14ac:dyDescent="0.25">
      <c r="A1093">
        <v>71</v>
      </c>
      <c r="B1093" s="1">
        <v>62585</v>
      </c>
      <c r="C1093" t="s">
        <v>219</v>
      </c>
      <c r="D1093" t="s">
        <v>4355</v>
      </c>
      <c r="E1093">
        <v>157</v>
      </c>
      <c r="F1093">
        <v>883</v>
      </c>
      <c r="G1093">
        <f t="shared" si="86"/>
        <v>0</v>
      </c>
      <c r="H1093" t="str">
        <f>_xlfn.XLOOKUP(C1093,obszary!A:A,obszary!B:B)</f>
        <v>Phaethontis</v>
      </c>
      <c r="I1093" t="str">
        <f>_xlfn.XLOOKUP($A1093,laziki!B:B,laziki!C:C)</f>
        <v>Rosetta 15</v>
      </c>
      <c r="J1093" t="str">
        <f>_xlfn.XLOOKUP(I1093,laziki!C:C,laziki!E:E)</f>
        <v>50.96S, 146.33W</v>
      </c>
      <c r="K1093">
        <f>_xlfn.XLOOKUP($A1093,laziki!B:B,laziki!D:D)</f>
        <v>2070</v>
      </c>
      <c r="L1093">
        <f t="shared" si="87"/>
        <v>2071</v>
      </c>
      <c r="M1093" s="4">
        <f t="shared" si="88"/>
        <v>1</v>
      </c>
      <c r="N1093" s="4" t="str">
        <f t="shared" si="89"/>
        <v>S</v>
      </c>
      <c r="O1093" t="str">
        <f t="shared" si="85"/>
        <v>S</v>
      </c>
    </row>
    <row r="1094" spans="1:15" x14ac:dyDescent="0.25">
      <c r="A1094">
        <v>42</v>
      </c>
      <c r="B1094" s="1">
        <v>61392</v>
      </c>
      <c r="C1094" t="s">
        <v>237</v>
      </c>
      <c r="D1094" t="s">
        <v>4354</v>
      </c>
      <c r="E1094">
        <v>9</v>
      </c>
      <c r="F1094">
        <v>13054</v>
      </c>
      <c r="G1094">
        <f t="shared" si="86"/>
        <v>13054</v>
      </c>
      <c r="H1094" t="str">
        <f>_xlfn.XLOOKUP(C1094,obszary!A:A,obszary!B:B)</f>
        <v>Elysium</v>
      </c>
      <c r="I1094" t="str">
        <f>_xlfn.XLOOKUP($A1094,laziki!B:B,laziki!C:C)</f>
        <v>Spirit 6</v>
      </c>
      <c r="J1094" t="str">
        <f>_xlfn.XLOOKUP(I1094,laziki!C:C,laziki!E:E)</f>
        <v>27.80N, 160.30E</v>
      </c>
      <c r="K1094">
        <f>_xlfn.XLOOKUP($A1094,laziki!B:B,laziki!D:D)</f>
        <v>2063</v>
      </c>
      <c r="L1094">
        <f t="shared" si="87"/>
        <v>2068</v>
      </c>
      <c r="M1094" s="4">
        <f t="shared" si="88"/>
        <v>5</v>
      </c>
      <c r="N1094" s="4" t="str">
        <f t="shared" si="89"/>
        <v>N</v>
      </c>
      <c r="O1094" t="str">
        <f t="shared" ref="O1094:O1157" si="90">IF(NOT(ISERROR(SEARCH("S",J1094))),"S","N")</f>
        <v>N</v>
      </c>
    </row>
    <row r="1095" spans="1:15" x14ac:dyDescent="0.25">
      <c r="A1095">
        <v>86</v>
      </c>
      <c r="B1095" s="1">
        <v>63722</v>
      </c>
      <c r="C1095" t="s">
        <v>265</v>
      </c>
      <c r="D1095" t="s">
        <v>4353</v>
      </c>
      <c r="E1095">
        <v>22</v>
      </c>
      <c r="F1095">
        <v>4235</v>
      </c>
      <c r="G1095">
        <f t="shared" si="86"/>
        <v>4235</v>
      </c>
      <c r="H1095" t="str">
        <f>_xlfn.XLOOKUP(C1095,obszary!A:A,obszary!B:B)</f>
        <v>Mare Boreum</v>
      </c>
      <c r="I1095" t="str">
        <f>_xlfn.XLOOKUP($A1095,laziki!B:B,laziki!C:C)</f>
        <v>Phoenix 16</v>
      </c>
      <c r="J1095" t="str">
        <f>_xlfn.XLOOKUP(I1095,laziki!C:C,laziki!E:E)</f>
        <v>75.84N, 122.24E</v>
      </c>
      <c r="K1095">
        <f>_xlfn.XLOOKUP($A1095,laziki!B:B,laziki!D:D)</f>
        <v>2071</v>
      </c>
      <c r="L1095">
        <f t="shared" si="87"/>
        <v>2074</v>
      </c>
      <c r="M1095" s="4">
        <f t="shared" si="88"/>
        <v>3</v>
      </c>
      <c r="N1095" s="4" t="str">
        <f t="shared" si="89"/>
        <v>N</v>
      </c>
      <c r="O1095" t="str">
        <f t="shared" si="90"/>
        <v>N</v>
      </c>
    </row>
    <row r="1096" spans="1:15" x14ac:dyDescent="0.25">
      <c r="A1096">
        <v>7</v>
      </c>
      <c r="B1096" s="1">
        <v>56665</v>
      </c>
      <c r="C1096" t="s">
        <v>259</v>
      </c>
      <c r="D1096" t="s">
        <v>4352</v>
      </c>
      <c r="E1096">
        <v>389</v>
      </c>
      <c r="F1096">
        <v>10654</v>
      </c>
      <c r="G1096">
        <f t="shared" si="86"/>
        <v>0</v>
      </c>
      <c r="H1096" t="str">
        <f>_xlfn.XLOOKUP(C1096,obszary!A:A,obszary!B:B)</f>
        <v>Mare Acidalium</v>
      </c>
      <c r="I1096" t="str">
        <f>_xlfn.XLOOKUP($A1096,laziki!B:B,laziki!C:C)</f>
        <v>Mariner 12</v>
      </c>
      <c r="J1096" t="str">
        <f>_xlfn.XLOOKUP(I1096,laziki!C:C,laziki!E:E)</f>
        <v>53.29N, 45.78W</v>
      </c>
      <c r="K1096">
        <f>_xlfn.XLOOKUP($A1096,laziki!B:B,laziki!D:D)</f>
        <v>2053</v>
      </c>
      <c r="L1096">
        <f t="shared" si="87"/>
        <v>2055</v>
      </c>
      <c r="M1096" s="4">
        <f t="shared" si="88"/>
        <v>2</v>
      </c>
      <c r="N1096" s="4" t="str">
        <f t="shared" si="89"/>
        <v>N</v>
      </c>
      <c r="O1096" t="str">
        <f t="shared" si="90"/>
        <v>N</v>
      </c>
    </row>
    <row r="1097" spans="1:15" x14ac:dyDescent="0.25">
      <c r="A1097">
        <v>17</v>
      </c>
      <c r="B1097" s="1">
        <v>57542</v>
      </c>
      <c r="C1097" t="s">
        <v>241</v>
      </c>
      <c r="D1097" t="s">
        <v>4351</v>
      </c>
      <c r="E1097">
        <v>325</v>
      </c>
      <c r="F1097">
        <v>4398</v>
      </c>
      <c r="G1097">
        <f t="shared" si="86"/>
        <v>0</v>
      </c>
      <c r="H1097" t="str">
        <f>_xlfn.XLOOKUP(C1097,obszary!A:A,obszary!B:B)</f>
        <v>Syrtis Major</v>
      </c>
      <c r="I1097" t="str">
        <f>_xlfn.XLOOKUP($A1097,laziki!B:B,laziki!C:C)</f>
        <v>Viking 8</v>
      </c>
      <c r="J1097" t="str">
        <f>_xlfn.XLOOKUP(I1097,laziki!C:C,laziki!E:E)</f>
        <v>21.27N, 90.13E</v>
      </c>
      <c r="K1097">
        <f>_xlfn.XLOOKUP($A1097,laziki!B:B,laziki!D:D)</f>
        <v>2054</v>
      </c>
      <c r="L1097">
        <f t="shared" si="87"/>
        <v>2057</v>
      </c>
      <c r="M1097" s="4">
        <f t="shared" si="88"/>
        <v>3</v>
      </c>
      <c r="N1097" s="4" t="str">
        <f t="shared" si="89"/>
        <v>N</v>
      </c>
      <c r="O1097" t="str">
        <f t="shared" si="90"/>
        <v>N</v>
      </c>
    </row>
    <row r="1098" spans="1:15" x14ac:dyDescent="0.25">
      <c r="A1098">
        <v>38</v>
      </c>
      <c r="B1098" s="1">
        <v>59654</v>
      </c>
      <c r="C1098" t="s">
        <v>263</v>
      </c>
      <c r="D1098" t="s">
        <v>4350</v>
      </c>
      <c r="E1098">
        <v>17</v>
      </c>
      <c r="F1098">
        <v>5436</v>
      </c>
      <c r="G1098">
        <f t="shared" si="86"/>
        <v>5436</v>
      </c>
      <c r="H1098" t="str">
        <f>_xlfn.XLOOKUP(C1098,obszary!A:A,obszary!B:B)</f>
        <v>Diacria</v>
      </c>
      <c r="I1098" t="str">
        <f>_xlfn.XLOOKUP($A1098,laziki!B:B,laziki!C:C)</f>
        <v>Pathfinder 7</v>
      </c>
      <c r="J1098" t="str">
        <f>_xlfn.XLOOKUP(I1098,laziki!C:C,laziki!E:E)</f>
        <v>79.27N, 111.64W</v>
      </c>
      <c r="K1098">
        <f>_xlfn.XLOOKUP($A1098,laziki!B:B,laziki!D:D)</f>
        <v>2062</v>
      </c>
      <c r="L1098">
        <f t="shared" si="87"/>
        <v>2063</v>
      </c>
      <c r="M1098" s="4">
        <f t="shared" si="88"/>
        <v>1</v>
      </c>
      <c r="N1098" s="4" t="str">
        <f t="shared" si="89"/>
        <v>N</v>
      </c>
      <c r="O1098" t="str">
        <f t="shared" si="90"/>
        <v>N</v>
      </c>
    </row>
    <row r="1099" spans="1:15" x14ac:dyDescent="0.25">
      <c r="A1099">
        <v>53</v>
      </c>
      <c r="B1099" s="1">
        <v>61127</v>
      </c>
      <c r="C1099" t="s">
        <v>207</v>
      </c>
      <c r="D1099" t="s">
        <v>4349</v>
      </c>
      <c r="E1099">
        <v>120</v>
      </c>
      <c r="F1099">
        <v>5076</v>
      </c>
      <c r="G1099">
        <f t="shared" si="86"/>
        <v>0</v>
      </c>
      <c r="H1099" t="str">
        <f>_xlfn.XLOOKUP(C1099,obszary!A:A,obszary!B:B)</f>
        <v>Mare Australe</v>
      </c>
      <c r="I1099" t="str">
        <f>_xlfn.XLOOKUP($A1099,laziki!B:B,laziki!C:C)</f>
        <v>Opportunity 5</v>
      </c>
      <c r="J1099" t="str">
        <f>_xlfn.XLOOKUP(I1099,laziki!C:C,laziki!E:E)</f>
        <v>70.62S, 159.12W</v>
      </c>
      <c r="K1099">
        <f>_xlfn.XLOOKUP($A1099,laziki!B:B,laziki!D:D)</f>
        <v>2065</v>
      </c>
      <c r="L1099">
        <f t="shared" si="87"/>
        <v>2067</v>
      </c>
      <c r="M1099" s="4">
        <f t="shared" si="88"/>
        <v>2</v>
      </c>
      <c r="N1099" s="4" t="str">
        <f t="shared" si="89"/>
        <v>S</v>
      </c>
      <c r="O1099" t="str">
        <f t="shared" si="90"/>
        <v>S</v>
      </c>
    </row>
    <row r="1100" spans="1:15" x14ac:dyDescent="0.25">
      <c r="A1100">
        <v>27</v>
      </c>
      <c r="B1100" s="1">
        <v>58089</v>
      </c>
      <c r="C1100" t="s">
        <v>207</v>
      </c>
      <c r="D1100" t="s">
        <v>4348</v>
      </c>
      <c r="E1100">
        <v>157</v>
      </c>
      <c r="F1100">
        <v>4902</v>
      </c>
      <c r="G1100">
        <f t="shared" si="86"/>
        <v>0</v>
      </c>
      <c r="H1100" t="str">
        <f>_xlfn.XLOOKUP(C1100,obszary!A:A,obszary!B:B)</f>
        <v>Mare Australe</v>
      </c>
      <c r="I1100" t="str">
        <f>_xlfn.XLOOKUP($A1100,laziki!B:B,laziki!C:C)</f>
        <v>Phobos 6</v>
      </c>
      <c r="J1100" t="str">
        <f>_xlfn.XLOOKUP(I1100,laziki!C:C,laziki!E:E)</f>
        <v>74.62S, 100.08E</v>
      </c>
      <c r="K1100">
        <f>_xlfn.XLOOKUP($A1100,laziki!B:B,laziki!D:D)</f>
        <v>2054</v>
      </c>
      <c r="L1100">
        <f t="shared" si="87"/>
        <v>2059</v>
      </c>
      <c r="M1100" s="4">
        <f t="shared" si="88"/>
        <v>5</v>
      </c>
      <c r="N1100" s="4" t="str">
        <f t="shared" si="89"/>
        <v>S</v>
      </c>
      <c r="O1100" t="str">
        <f t="shared" si="90"/>
        <v>S</v>
      </c>
    </row>
    <row r="1101" spans="1:15" x14ac:dyDescent="0.25">
      <c r="A1101">
        <v>22</v>
      </c>
      <c r="B1101" s="1">
        <v>57199</v>
      </c>
      <c r="C1101" t="s">
        <v>243</v>
      </c>
      <c r="D1101" t="s">
        <v>4347</v>
      </c>
      <c r="E1101">
        <v>100</v>
      </c>
      <c r="F1101">
        <v>4398</v>
      </c>
      <c r="G1101">
        <f t="shared" si="86"/>
        <v>4398</v>
      </c>
      <c r="H1101" t="str">
        <f>_xlfn.XLOOKUP(C1101,obszary!A:A,obszary!B:B)</f>
        <v>Arabia</v>
      </c>
      <c r="I1101" t="str">
        <f>_xlfn.XLOOKUP($A1101,laziki!B:B,laziki!C:C)</f>
        <v>Phobos 1</v>
      </c>
      <c r="J1101" t="str">
        <f>_xlfn.XLOOKUP(I1101,laziki!C:C,laziki!E:E)</f>
        <v>5.89N, 39.91E</v>
      </c>
      <c r="K1101">
        <f>_xlfn.XLOOKUP($A1101,laziki!B:B,laziki!D:D)</f>
        <v>2053</v>
      </c>
      <c r="L1101">
        <f t="shared" si="87"/>
        <v>2056</v>
      </c>
      <c r="M1101" s="4">
        <f t="shared" si="88"/>
        <v>3</v>
      </c>
      <c r="N1101" s="4" t="str">
        <f t="shared" si="89"/>
        <v>N</v>
      </c>
      <c r="O1101" t="str">
        <f t="shared" si="90"/>
        <v>N</v>
      </c>
    </row>
    <row r="1102" spans="1:15" x14ac:dyDescent="0.25">
      <c r="A1102">
        <v>89</v>
      </c>
      <c r="B1102" s="1">
        <v>64159</v>
      </c>
      <c r="C1102" t="s">
        <v>207</v>
      </c>
      <c r="D1102" t="s">
        <v>4346</v>
      </c>
      <c r="E1102">
        <v>93</v>
      </c>
      <c r="F1102">
        <v>4563</v>
      </c>
      <c r="G1102">
        <f t="shared" si="86"/>
        <v>4563</v>
      </c>
      <c r="H1102" t="str">
        <f>_xlfn.XLOOKUP(C1102,obszary!A:A,obszary!B:B)</f>
        <v>Mare Australe</v>
      </c>
      <c r="I1102" t="str">
        <f>_xlfn.XLOOKUP($A1102,laziki!B:B,laziki!C:C)</f>
        <v>Phoenix 22</v>
      </c>
      <c r="J1102" t="str">
        <f>_xlfn.XLOOKUP(I1102,laziki!C:C,laziki!E:E)</f>
        <v>65.07S, 96.09W</v>
      </c>
      <c r="K1102">
        <f>_xlfn.XLOOKUP($A1102,laziki!B:B,laziki!D:D)</f>
        <v>2072</v>
      </c>
      <c r="L1102">
        <f t="shared" si="87"/>
        <v>2075</v>
      </c>
      <c r="M1102" s="4">
        <f t="shared" si="88"/>
        <v>3</v>
      </c>
      <c r="N1102" s="4" t="str">
        <f t="shared" si="89"/>
        <v>S</v>
      </c>
      <c r="O1102" t="str">
        <f t="shared" si="90"/>
        <v>S</v>
      </c>
    </row>
    <row r="1103" spans="1:15" x14ac:dyDescent="0.25">
      <c r="A1103">
        <v>18</v>
      </c>
      <c r="B1103" s="1">
        <v>58151</v>
      </c>
      <c r="C1103" t="s">
        <v>235</v>
      </c>
      <c r="D1103" t="s">
        <v>4345</v>
      </c>
      <c r="E1103">
        <v>29</v>
      </c>
      <c r="F1103">
        <v>9366</v>
      </c>
      <c r="G1103">
        <f t="shared" si="86"/>
        <v>9366</v>
      </c>
      <c r="H1103" t="str">
        <f>_xlfn.XLOOKUP(C1103,obszary!A:A,obszary!B:B)</f>
        <v>Memnonia</v>
      </c>
      <c r="I1103" t="str">
        <f>_xlfn.XLOOKUP($A1103,laziki!B:B,laziki!C:C)</f>
        <v>Viking 10</v>
      </c>
      <c r="J1103" t="str">
        <f>_xlfn.XLOOKUP(I1103,laziki!C:C,laziki!E:E)</f>
        <v>25.21S, 169.35E</v>
      </c>
      <c r="K1103">
        <f>_xlfn.XLOOKUP($A1103,laziki!B:B,laziki!D:D)</f>
        <v>2055</v>
      </c>
      <c r="L1103">
        <f t="shared" si="87"/>
        <v>2059</v>
      </c>
      <c r="M1103" s="4">
        <f t="shared" si="88"/>
        <v>4</v>
      </c>
      <c r="N1103" s="4" t="str">
        <f t="shared" si="89"/>
        <v>S</v>
      </c>
      <c r="O1103" t="str">
        <f t="shared" si="90"/>
        <v>S</v>
      </c>
    </row>
    <row r="1104" spans="1:15" x14ac:dyDescent="0.25">
      <c r="A1104">
        <v>9</v>
      </c>
      <c r="B1104" s="1">
        <v>57159</v>
      </c>
      <c r="C1104" t="s">
        <v>215</v>
      </c>
      <c r="D1104" t="s">
        <v>4344</v>
      </c>
      <c r="E1104">
        <v>45</v>
      </c>
      <c r="F1104">
        <v>9366</v>
      </c>
      <c r="G1104">
        <f t="shared" si="86"/>
        <v>9366</v>
      </c>
      <c r="H1104" t="str">
        <f>_xlfn.XLOOKUP(C1104,obszary!A:A,obszary!B:B)</f>
        <v>Argyre</v>
      </c>
      <c r="I1104" t="str">
        <f>_xlfn.XLOOKUP($A1104,laziki!B:B,laziki!C:C)</f>
        <v>Mariner 14</v>
      </c>
      <c r="J1104" t="str">
        <f>_xlfn.XLOOKUP(I1104,laziki!C:C,laziki!E:E)</f>
        <v>17.63S, 13.01W</v>
      </c>
      <c r="K1104">
        <f>_xlfn.XLOOKUP($A1104,laziki!B:B,laziki!D:D)</f>
        <v>2054</v>
      </c>
      <c r="L1104">
        <f t="shared" si="87"/>
        <v>2056</v>
      </c>
      <c r="M1104" s="4">
        <f t="shared" si="88"/>
        <v>2</v>
      </c>
      <c r="N1104" s="4" t="str">
        <f t="shared" si="89"/>
        <v>S</v>
      </c>
      <c r="O1104" t="str">
        <f t="shared" si="90"/>
        <v>S</v>
      </c>
    </row>
    <row r="1105" spans="1:15" x14ac:dyDescent="0.25">
      <c r="A1105">
        <v>100</v>
      </c>
      <c r="B1105" s="1">
        <v>63626</v>
      </c>
      <c r="C1105" t="s">
        <v>207</v>
      </c>
      <c r="D1105" t="s">
        <v>4343</v>
      </c>
      <c r="E1105">
        <v>147</v>
      </c>
      <c r="F1105">
        <v>2739</v>
      </c>
      <c r="G1105">
        <f t="shared" si="86"/>
        <v>0</v>
      </c>
      <c r="H1105" t="str">
        <f>_xlfn.XLOOKUP(C1105,obszary!A:A,obszary!B:B)</f>
        <v>Mare Australe</v>
      </c>
      <c r="I1105" t="str">
        <f>_xlfn.XLOOKUP($A1105,laziki!B:B,laziki!C:C)</f>
        <v>Perseverance 7</v>
      </c>
      <c r="J1105" t="str">
        <f>_xlfn.XLOOKUP(I1105,laziki!C:C,laziki!E:E)</f>
        <v>61.39S, 157.42W</v>
      </c>
      <c r="K1105">
        <f>_xlfn.XLOOKUP($A1105,laziki!B:B,laziki!D:D)</f>
        <v>2070</v>
      </c>
      <c r="L1105">
        <f t="shared" si="87"/>
        <v>2074</v>
      </c>
      <c r="M1105" s="4">
        <f t="shared" si="88"/>
        <v>4</v>
      </c>
      <c r="N1105" s="4" t="str">
        <f t="shared" si="89"/>
        <v>S</v>
      </c>
      <c r="O1105" t="str">
        <f t="shared" si="90"/>
        <v>S</v>
      </c>
    </row>
    <row r="1106" spans="1:15" x14ac:dyDescent="0.25">
      <c r="A1106">
        <v>100</v>
      </c>
      <c r="B1106" s="1">
        <v>62950</v>
      </c>
      <c r="C1106" t="s">
        <v>207</v>
      </c>
      <c r="D1106" t="s">
        <v>4342</v>
      </c>
      <c r="E1106">
        <v>113</v>
      </c>
      <c r="F1106">
        <v>2599</v>
      </c>
      <c r="G1106">
        <f t="shared" si="86"/>
        <v>0</v>
      </c>
      <c r="H1106" t="str">
        <f>_xlfn.XLOOKUP(C1106,obszary!A:A,obszary!B:B)</f>
        <v>Mare Australe</v>
      </c>
      <c r="I1106" t="str">
        <f>_xlfn.XLOOKUP($A1106,laziki!B:B,laziki!C:C)</f>
        <v>Perseverance 7</v>
      </c>
      <c r="J1106" t="str">
        <f>_xlfn.XLOOKUP(I1106,laziki!C:C,laziki!E:E)</f>
        <v>61.39S, 157.42W</v>
      </c>
      <c r="K1106">
        <f>_xlfn.XLOOKUP($A1106,laziki!B:B,laziki!D:D)</f>
        <v>2070</v>
      </c>
      <c r="L1106">
        <f t="shared" si="87"/>
        <v>2072</v>
      </c>
      <c r="M1106" s="4">
        <f t="shared" si="88"/>
        <v>2</v>
      </c>
      <c r="N1106" s="4" t="str">
        <f t="shared" si="89"/>
        <v>S</v>
      </c>
      <c r="O1106" t="str">
        <f t="shared" si="90"/>
        <v>S</v>
      </c>
    </row>
    <row r="1107" spans="1:15" x14ac:dyDescent="0.25">
      <c r="A1107">
        <v>27</v>
      </c>
      <c r="B1107" s="1">
        <v>57807</v>
      </c>
      <c r="C1107" t="s">
        <v>207</v>
      </c>
      <c r="D1107" t="s">
        <v>4341</v>
      </c>
      <c r="E1107">
        <v>7</v>
      </c>
      <c r="F1107">
        <v>3022</v>
      </c>
      <c r="G1107">
        <f t="shared" si="86"/>
        <v>3022</v>
      </c>
      <c r="H1107" t="str">
        <f>_xlfn.XLOOKUP(C1107,obszary!A:A,obszary!B:B)</f>
        <v>Mare Australe</v>
      </c>
      <c r="I1107" t="str">
        <f>_xlfn.XLOOKUP($A1107,laziki!B:B,laziki!C:C)</f>
        <v>Phobos 6</v>
      </c>
      <c r="J1107" t="str">
        <f>_xlfn.XLOOKUP(I1107,laziki!C:C,laziki!E:E)</f>
        <v>74.62S, 100.08E</v>
      </c>
      <c r="K1107">
        <f>_xlfn.XLOOKUP($A1107,laziki!B:B,laziki!D:D)</f>
        <v>2054</v>
      </c>
      <c r="L1107">
        <f t="shared" si="87"/>
        <v>2058</v>
      </c>
      <c r="M1107" s="4">
        <f t="shared" si="88"/>
        <v>4</v>
      </c>
      <c r="N1107" s="4" t="str">
        <f t="shared" si="89"/>
        <v>S</v>
      </c>
      <c r="O1107" t="str">
        <f t="shared" si="90"/>
        <v>S</v>
      </c>
    </row>
    <row r="1108" spans="1:15" x14ac:dyDescent="0.25">
      <c r="A1108">
        <v>36</v>
      </c>
      <c r="B1108" s="1">
        <v>59461</v>
      </c>
      <c r="C1108" t="s">
        <v>251</v>
      </c>
      <c r="D1108" t="s">
        <v>4340</v>
      </c>
      <c r="E1108">
        <v>157</v>
      </c>
      <c r="F1108">
        <v>8519</v>
      </c>
      <c r="G1108">
        <f t="shared" si="86"/>
        <v>0</v>
      </c>
      <c r="H1108" t="str">
        <f>_xlfn.XLOOKUP(C1108,obszary!A:A,obszary!B:B)</f>
        <v>Amazonis</v>
      </c>
      <c r="I1108" t="str">
        <f>_xlfn.XLOOKUP($A1108,laziki!B:B,laziki!C:C)</f>
        <v>Pathfinder 3</v>
      </c>
      <c r="J1108" t="str">
        <f>_xlfn.XLOOKUP(I1108,laziki!C:C,laziki!E:E)</f>
        <v>5.85N, 156.58W</v>
      </c>
      <c r="K1108">
        <f>_xlfn.XLOOKUP($A1108,laziki!B:B,laziki!D:D)</f>
        <v>2061</v>
      </c>
      <c r="L1108">
        <f t="shared" si="87"/>
        <v>2062</v>
      </c>
      <c r="M1108" s="4">
        <f t="shared" si="88"/>
        <v>1</v>
      </c>
      <c r="N1108" s="4" t="str">
        <f t="shared" si="89"/>
        <v>N</v>
      </c>
      <c r="O1108" t="str">
        <f t="shared" si="90"/>
        <v>N</v>
      </c>
    </row>
    <row r="1109" spans="1:15" x14ac:dyDescent="0.25">
      <c r="A1109">
        <v>84</v>
      </c>
      <c r="B1109" s="1">
        <v>62556</v>
      </c>
      <c r="C1109" t="s">
        <v>253</v>
      </c>
      <c r="D1109" t="s">
        <v>4339</v>
      </c>
      <c r="E1109">
        <v>27</v>
      </c>
      <c r="F1109">
        <v>3022</v>
      </c>
      <c r="G1109">
        <f t="shared" si="86"/>
        <v>3022</v>
      </c>
      <c r="H1109" t="str">
        <f>_xlfn.XLOOKUP(C1109,obszary!A:A,obszary!B:B)</f>
        <v>Cebrenia</v>
      </c>
      <c r="I1109" t="str">
        <f>_xlfn.XLOOKUP($A1109,laziki!B:B,laziki!C:C)</f>
        <v>Phoenix 12</v>
      </c>
      <c r="J1109" t="str">
        <f>_xlfn.XLOOKUP(I1109,laziki!C:C,laziki!E:E)</f>
        <v>53.00N, 129.64E</v>
      </c>
      <c r="K1109">
        <f>_xlfn.XLOOKUP($A1109,laziki!B:B,laziki!D:D)</f>
        <v>2069</v>
      </c>
      <c r="L1109">
        <f t="shared" si="87"/>
        <v>2071</v>
      </c>
      <c r="M1109" s="4">
        <f t="shared" si="88"/>
        <v>2</v>
      </c>
      <c r="N1109" s="4" t="str">
        <f t="shared" si="89"/>
        <v>N</v>
      </c>
      <c r="O1109" t="str">
        <f t="shared" si="90"/>
        <v>N</v>
      </c>
    </row>
    <row r="1110" spans="1:15" x14ac:dyDescent="0.25">
      <c r="A1110">
        <v>89</v>
      </c>
      <c r="B1110" s="1">
        <v>64301</v>
      </c>
      <c r="C1110" t="s">
        <v>217</v>
      </c>
      <c r="D1110" t="s">
        <v>4338</v>
      </c>
      <c r="E1110">
        <v>24</v>
      </c>
      <c r="F1110">
        <v>7752</v>
      </c>
      <c r="G1110">
        <f t="shared" si="86"/>
        <v>7752</v>
      </c>
      <c r="H1110" t="str">
        <f>_xlfn.XLOOKUP(C1110,obszary!A:A,obszary!B:B)</f>
        <v>Thaumasia</v>
      </c>
      <c r="I1110" t="str">
        <f>_xlfn.XLOOKUP($A1110,laziki!B:B,laziki!C:C)</f>
        <v>Phoenix 22</v>
      </c>
      <c r="J1110" t="str">
        <f>_xlfn.XLOOKUP(I1110,laziki!C:C,laziki!E:E)</f>
        <v>65.07S, 96.09W</v>
      </c>
      <c r="K1110">
        <f>_xlfn.XLOOKUP($A1110,laziki!B:B,laziki!D:D)</f>
        <v>2072</v>
      </c>
      <c r="L1110">
        <f t="shared" si="87"/>
        <v>2076</v>
      </c>
      <c r="M1110" s="4">
        <f t="shared" si="88"/>
        <v>4</v>
      </c>
      <c r="N1110" s="4" t="str">
        <f t="shared" si="89"/>
        <v>S</v>
      </c>
      <c r="O1110" t="str">
        <f t="shared" si="90"/>
        <v>S</v>
      </c>
    </row>
    <row r="1111" spans="1:15" x14ac:dyDescent="0.25">
      <c r="A1111">
        <v>62</v>
      </c>
      <c r="B1111" s="1">
        <v>61404</v>
      </c>
      <c r="C1111" t="s">
        <v>243</v>
      </c>
      <c r="D1111" t="s">
        <v>4337</v>
      </c>
      <c r="E1111">
        <v>188</v>
      </c>
      <c r="F1111">
        <v>6006</v>
      </c>
      <c r="G1111">
        <f t="shared" si="86"/>
        <v>0</v>
      </c>
      <c r="H1111" t="str">
        <f>_xlfn.XLOOKUP(C1111,obszary!A:A,obszary!B:B)</f>
        <v>Arabia</v>
      </c>
      <c r="I1111" t="str">
        <f>_xlfn.XLOOKUP($A1111,laziki!B:B,laziki!C:C)</f>
        <v>Rosetta 1</v>
      </c>
      <c r="J1111" t="str">
        <f>_xlfn.XLOOKUP(I1111,laziki!C:C,laziki!E:E)</f>
        <v>3.33S, 27.57E</v>
      </c>
      <c r="K1111">
        <f>_xlfn.XLOOKUP($A1111,laziki!B:B,laziki!D:D)</f>
        <v>2065</v>
      </c>
      <c r="L1111">
        <f t="shared" si="87"/>
        <v>2068</v>
      </c>
      <c r="M1111" s="4">
        <f t="shared" si="88"/>
        <v>3</v>
      </c>
      <c r="N1111" s="4" t="str">
        <f t="shared" si="89"/>
        <v>N</v>
      </c>
      <c r="O1111" t="str">
        <f t="shared" si="90"/>
        <v>S</v>
      </c>
    </row>
    <row r="1112" spans="1:15" x14ac:dyDescent="0.25">
      <c r="A1112">
        <v>7</v>
      </c>
      <c r="B1112" s="1">
        <v>57140</v>
      </c>
      <c r="C1112" t="s">
        <v>259</v>
      </c>
      <c r="D1112" t="s">
        <v>4336</v>
      </c>
      <c r="E1112">
        <v>27</v>
      </c>
      <c r="F1112">
        <v>6618</v>
      </c>
      <c r="G1112">
        <f t="shared" si="86"/>
        <v>6618</v>
      </c>
      <c r="H1112" t="str">
        <f>_xlfn.XLOOKUP(C1112,obszary!A:A,obszary!B:B)</f>
        <v>Mare Acidalium</v>
      </c>
      <c r="I1112" t="str">
        <f>_xlfn.XLOOKUP($A1112,laziki!B:B,laziki!C:C)</f>
        <v>Mariner 12</v>
      </c>
      <c r="J1112" t="str">
        <f>_xlfn.XLOOKUP(I1112,laziki!C:C,laziki!E:E)</f>
        <v>53.29N, 45.78W</v>
      </c>
      <c r="K1112">
        <f>_xlfn.XLOOKUP($A1112,laziki!B:B,laziki!D:D)</f>
        <v>2053</v>
      </c>
      <c r="L1112">
        <f t="shared" si="87"/>
        <v>2056</v>
      </c>
      <c r="M1112" s="4">
        <f t="shared" si="88"/>
        <v>3</v>
      </c>
      <c r="N1112" s="4" t="str">
        <f t="shared" si="89"/>
        <v>N</v>
      </c>
      <c r="O1112" t="str">
        <f t="shared" si="90"/>
        <v>N</v>
      </c>
    </row>
    <row r="1113" spans="1:15" x14ac:dyDescent="0.25">
      <c r="A1113">
        <v>101</v>
      </c>
      <c r="B1113" s="1">
        <v>63114</v>
      </c>
      <c r="C1113" t="s">
        <v>253</v>
      </c>
      <c r="D1113" t="s">
        <v>4335</v>
      </c>
      <c r="E1113">
        <v>59</v>
      </c>
      <c r="F1113">
        <v>4076</v>
      </c>
      <c r="G1113">
        <f t="shared" si="86"/>
        <v>4076</v>
      </c>
      <c r="H1113" t="str">
        <f>_xlfn.XLOOKUP(C1113,obszary!A:A,obszary!B:B)</f>
        <v>Cebrenia</v>
      </c>
      <c r="I1113" t="str">
        <f>_xlfn.XLOOKUP($A1113,laziki!B:B,laziki!C:C)</f>
        <v>Perseverance 8</v>
      </c>
      <c r="J1113" t="str">
        <f>_xlfn.XLOOKUP(I1113,laziki!C:C,laziki!E:E)</f>
        <v>53.93N, 163.34E</v>
      </c>
      <c r="K1113">
        <f>_xlfn.XLOOKUP($A1113,laziki!B:B,laziki!D:D)</f>
        <v>2071</v>
      </c>
      <c r="L1113">
        <f t="shared" si="87"/>
        <v>2072</v>
      </c>
      <c r="M1113" s="4">
        <f t="shared" si="88"/>
        <v>1</v>
      </c>
      <c r="N1113" s="4" t="str">
        <f t="shared" si="89"/>
        <v>N</v>
      </c>
      <c r="O1113" t="str">
        <f t="shared" si="90"/>
        <v>N</v>
      </c>
    </row>
    <row r="1114" spans="1:15" x14ac:dyDescent="0.25">
      <c r="A1114">
        <v>99</v>
      </c>
      <c r="B1114" s="1">
        <v>64361</v>
      </c>
      <c r="C1114" t="s">
        <v>245</v>
      </c>
      <c r="D1114" t="s">
        <v>4334</v>
      </c>
      <c r="E1114">
        <v>109</v>
      </c>
      <c r="F1114">
        <v>4902</v>
      </c>
      <c r="G1114">
        <f t="shared" si="86"/>
        <v>0</v>
      </c>
      <c r="H1114" t="str">
        <f>_xlfn.XLOOKUP(C1114,obszary!A:A,obszary!B:B)</f>
        <v>Oxia Palus</v>
      </c>
      <c r="I1114" t="str">
        <f>_xlfn.XLOOKUP($A1114,laziki!B:B,laziki!C:C)</f>
        <v>Perseverance 6</v>
      </c>
      <c r="J1114" t="str">
        <f>_xlfn.XLOOKUP(I1114,laziki!C:C,laziki!E:E)</f>
        <v>34.38N, 12.41E</v>
      </c>
      <c r="K1114">
        <f>_xlfn.XLOOKUP($A1114,laziki!B:B,laziki!D:D)</f>
        <v>2070</v>
      </c>
      <c r="L1114">
        <f t="shared" si="87"/>
        <v>2076</v>
      </c>
      <c r="M1114" s="4">
        <f t="shared" si="88"/>
        <v>6</v>
      </c>
      <c r="N1114" s="4" t="str">
        <f t="shared" si="89"/>
        <v>N</v>
      </c>
      <c r="O1114" t="str">
        <f t="shared" si="90"/>
        <v>N</v>
      </c>
    </row>
    <row r="1115" spans="1:15" x14ac:dyDescent="0.25">
      <c r="A1115">
        <v>18</v>
      </c>
      <c r="B1115" s="1">
        <v>57549</v>
      </c>
      <c r="C1115" t="s">
        <v>209</v>
      </c>
      <c r="D1115" t="s">
        <v>4333</v>
      </c>
      <c r="E1115">
        <v>169</v>
      </c>
      <c r="F1115">
        <v>4563</v>
      </c>
      <c r="G1115">
        <f t="shared" si="86"/>
        <v>0</v>
      </c>
      <c r="H1115" t="str">
        <f>_xlfn.XLOOKUP(C1115,obszary!A:A,obszary!B:B)</f>
        <v>Eridania</v>
      </c>
      <c r="I1115" t="str">
        <f>_xlfn.XLOOKUP($A1115,laziki!B:B,laziki!C:C)</f>
        <v>Viking 10</v>
      </c>
      <c r="J1115" t="str">
        <f>_xlfn.XLOOKUP(I1115,laziki!C:C,laziki!E:E)</f>
        <v>25.21S, 169.35E</v>
      </c>
      <c r="K1115">
        <f>_xlfn.XLOOKUP($A1115,laziki!B:B,laziki!D:D)</f>
        <v>2055</v>
      </c>
      <c r="L1115">
        <f t="shared" si="87"/>
        <v>2057</v>
      </c>
      <c r="M1115" s="4">
        <f t="shared" si="88"/>
        <v>2</v>
      </c>
      <c r="N1115" s="4" t="str">
        <f t="shared" si="89"/>
        <v>S</v>
      </c>
      <c r="O1115" t="str">
        <f t="shared" si="90"/>
        <v>S</v>
      </c>
    </row>
    <row r="1116" spans="1:15" x14ac:dyDescent="0.25">
      <c r="A1116">
        <v>27</v>
      </c>
      <c r="B1116" s="1">
        <v>60141</v>
      </c>
      <c r="C1116" t="s">
        <v>207</v>
      </c>
      <c r="D1116" t="s">
        <v>4332</v>
      </c>
      <c r="E1116">
        <v>25</v>
      </c>
      <c r="F1116">
        <v>3167</v>
      </c>
      <c r="G1116">
        <f t="shared" si="86"/>
        <v>3167</v>
      </c>
      <c r="H1116" t="str">
        <f>_xlfn.XLOOKUP(C1116,obszary!A:A,obszary!B:B)</f>
        <v>Mare Australe</v>
      </c>
      <c r="I1116" t="str">
        <f>_xlfn.XLOOKUP($A1116,laziki!B:B,laziki!C:C)</f>
        <v>Phobos 6</v>
      </c>
      <c r="J1116" t="str">
        <f>_xlfn.XLOOKUP(I1116,laziki!C:C,laziki!E:E)</f>
        <v>74.62S, 100.08E</v>
      </c>
      <c r="K1116">
        <f>_xlfn.XLOOKUP($A1116,laziki!B:B,laziki!D:D)</f>
        <v>2054</v>
      </c>
      <c r="L1116">
        <f t="shared" si="87"/>
        <v>2064</v>
      </c>
      <c r="M1116" s="4">
        <f t="shared" si="88"/>
        <v>10</v>
      </c>
      <c r="N1116" s="4" t="str">
        <f t="shared" si="89"/>
        <v>S</v>
      </c>
      <c r="O1116" t="str">
        <f t="shared" si="90"/>
        <v>S</v>
      </c>
    </row>
    <row r="1117" spans="1:15" x14ac:dyDescent="0.25">
      <c r="A1117">
        <v>71</v>
      </c>
      <c r="B1117" s="1">
        <v>62999</v>
      </c>
      <c r="C1117" t="s">
        <v>219</v>
      </c>
      <c r="D1117" t="s">
        <v>4331</v>
      </c>
      <c r="E1117">
        <v>120</v>
      </c>
      <c r="F1117">
        <v>756</v>
      </c>
      <c r="G1117">
        <f t="shared" si="86"/>
        <v>0</v>
      </c>
      <c r="H1117" t="str">
        <f>_xlfn.XLOOKUP(C1117,obszary!A:A,obszary!B:B)</f>
        <v>Phaethontis</v>
      </c>
      <c r="I1117" t="str">
        <f>_xlfn.XLOOKUP($A1117,laziki!B:B,laziki!C:C)</f>
        <v>Rosetta 15</v>
      </c>
      <c r="J1117" t="str">
        <f>_xlfn.XLOOKUP(I1117,laziki!C:C,laziki!E:E)</f>
        <v>50.96S, 146.33W</v>
      </c>
      <c r="K1117">
        <f>_xlfn.XLOOKUP($A1117,laziki!B:B,laziki!D:D)</f>
        <v>2070</v>
      </c>
      <c r="L1117">
        <f t="shared" si="87"/>
        <v>2072</v>
      </c>
      <c r="M1117" s="4">
        <f t="shared" si="88"/>
        <v>2</v>
      </c>
      <c r="N1117" s="4" t="str">
        <f t="shared" si="89"/>
        <v>S</v>
      </c>
      <c r="O1117" t="str">
        <f t="shared" si="90"/>
        <v>S</v>
      </c>
    </row>
    <row r="1118" spans="1:15" x14ac:dyDescent="0.25">
      <c r="A1118">
        <v>27</v>
      </c>
      <c r="B1118" s="1">
        <v>60256</v>
      </c>
      <c r="C1118" t="s">
        <v>207</v>
      </c>
      <c r="D1118" t="s">
        <v>4330</v>
      </c>
      <c r="E1118">
        <v>188</v>
      </c>
      <c r="F1118">
        <v>24621</v>
      </c>
      <c r="G1118">
        <f t="shared" si="86"/>
        <v>0</v>
      </c>
      <c r="H1118" t="str">
        <f>_xlfn.XLOOKUP(C1118,obszary!A:A,obszary!B:B)</f>
        <v>Mare Australe</v>
      </c>
      <c r="I1118" t="str">
        <f>_xlfn.XLOOKUP($A1118,laziki!B:B,laziki!C:C)</f>
        <v>Phobos 6</v>
      </c>
      <c r="J1118" t="str">
        <f>_xlfn.XLOOKUP(I1118,laziki!C:C,laziki!E:E)</f>
        <v>74.62S, 100.08E</v>
      </c>
      <c r="K1118">
        <f>_xlfn.XLOOKUP($A1118,laziki!B:B,laziki!D:D)</f>
        <v>2054</v>
      </c>
      <c r="L1118">
        <f t="shared" si="87"/>
        <v>2064</v>
      </c>
      <c r="M1118" s="4">
        <f t="shared" si="88"/>
        <v>10</v>
      </c>
      <c r="N1118" s="4" t="str">
        <f t="shared" si="89"/>
        <v>S</v>
      </c>
      <c r="O1118" t="str">
        <f t="shared" si="90"/>
        <v>S</v>
      </c>
    </row>
    <row r="1119" spans="1:15" x14ac:dyDescent="0.25">
      <c r="A1119">
        <v>45</v>
      </c>
      <c r="B1119" s="1">
        <v>60771</v>
      </c>
      <c r="C1119" t="s">
        <v>225</v>
      </c>
      <c r="D1119" t="s">
        <v>4329</v>
      </c>
      <c r="E1119">
        <v>277</v>
      </c>
      <c r="F1119">
        <v>1010</v>
      </c>
      <c r="G1119">
        <f t="shared" si="86"/>
        <v>0</v>
      </c>
      <c r="H1119" t="str">
        <f>_xlfn.XLOOKUP(C1119,obszary!A:A,obszary!B:B)</f>
        <v>Iapygia</v>
      </c>
      <c r="I1119" t="str">
        <f>_xlfn.XLOOKUP($A1119,laziki!B:B,laziki!C:C)</f>
        <v>Spirit 12</v>
      </c>
      <c r="J1119" t="str">
        <f>_xlfn.XLOOKUP(I1119,laziki!C:C,laziki!E:E)</f>
        <v>0.43S, 61.64E</v>
      </c>
      <c r="K1119">
        <f>_xlfn.XLOOKUP($A1119,laziki!B:B,laziki!D:D)</f>
        <v>2064</v>
      </c>
      <c r="L1119">
        <f t="shared" si="87"/>
        <v>2066</v>
      </c>
      <c r="M1119" s="4">
        <f t="shared" si="88"/>
        <v>2</v>
      </c>
      <c r="N1119" s="4" t="str">
        <f t="shared" si="89"/>
        <v>S</v>
      </c>
      <c r="O1119" t="str">
        <f t="shared" si="90"/>
        <v>S</v>
      </c>
    </row>
    <row r="1120" spans="1:15" x14ac:dyDescent="0.25">
      <c r="A1120">
        <v>27</v>
      </c>
      <c r="B1120" s="1">
        <v>57113</v>
      </c>
      <c r="C1120" t="s">
        <v>211</v>
      </c>
      <c r="D1120" t="s">
        <v>4328</v>
      </c>
      <c r="E1120">
        <v>30</v>
      </c>
      <c r="F1120">
        <v>4235</v>
      </c>
      <c r="G1120">
        <f t="shared" si="86"/>
        <v>4235</v>
      </c>
      <c r="H1120" t="str">
        <f>_xlfn.XLOOKUP(C1120,obszary!A:A,obszary!B:B)</f>
        <v>Hellas</v>
      </c>
      <c r="I1120" t="str">
        <f>_xlfn.XLOOKUP($A1120,laziki!B:B,laziki!C:C)</f>
        <v>Phobos 6</v>
      </c>
      <c r="J1120" t="str">
        <f>_xlfn.XLOOKUP(I1120,laziki!C:C,laziki!E:E)</f>
        <v>74.62S, 100.08E</v>
      </c>
      <c r="K1120">
        <f>_xlfn.XLOOKUP($A1120,laziki!B:B,laziki!D:D)</f>
        <v>2054</v>
      </c>
      <c r="L1120">
        <f t="shared" si="87"/>
        <v>2056</v>
      </c>
      <c r="M1120" s="4">
        <f t="shared" si="88"/>
        <v>2</v>
      </c>
      <c r="N1120" s="4" t="str">
        <f t="shared" si="89"/>
        <v>S</v>
      </c>
      <c r="O1120" t="str">
        <f t="shared" si="90"/>
        <v>S</v>
      </c>
    </row>
    <row r="1121" spans="1:15" x14ac:dyDescent="0.25">
      <c r="A1121">
        <v>76</v>
      </c>
      <c r="B1121" s="1">
        <v>65076</v>
      </c>
      <c r="C1121" t="s">
        <v>253</v>
      </c>
      <c r="D1121" t="s">
        <v>4327</v>
      </c>
      <c r="E1121">
        <v>27</v>
      </c>
      <c r="F1121">
        <v>4076</v>
      </c>
      <c r="G1121">
        <f t="shared" si="86"/>
        <v>4076</v>
      </c>
      <c r="H1121" t="str">
        <f>_xlfn.XLOOKUP(C1121,obszary!A:A,obszary!B:B)</f>
        <v>Cebrenia</v>
      </c>
      <c r="I1121" t="str">
        <f>_xlfn.XLOOKUP($A1121,laziki!B:B,laziki!C:C)</f>
        <v>Rosetta 25</v>
      </c>
      <c r="J1121" t="str">
        <f>_xlfn.XLOOKUP(I1121,laziki!C:C,laziki!E:E)</f>
        <v>47.84N, 169.44E</v>
      </c>
      <c r="K1121">
        <f>_xlfn.XLOOKUP($A1121,laziki!B:B,laziki!D:D)</f>
        <v>2072</v>
      </c>
      <c r="L1121">
        <f t="shared" si="87"/>
        <v>2078</v>
      </c>
      <c r="M1121" s="4">
        <f t="shared" si="88"/>
        <v>6</v>
      </c>
      <c r="N1121" s="4" t="str">
        <f t="shared" si="89"/>
        <v>N</v>
      </c>
      <c r="O1121" t="str">
        <f t="shared" si="90"/>
        <v>N</v>
      </c>
    </row>
    <row r="1122" spans="1:15" x14ac:dyDescent="0.25">
      <c r="A1122">
        <v>25</v>
      </c>
      <c r="B1122" s="1">
        <v>56789</v>
      </c>
      <c r="C1122" t="s">
        <v>219</v>
      </c>
      <c r="D1122" t="s">
        <v>4326</v>
      </c>
      <c r="E1122">
        <v>325</v>
      </c>
      <c r="F1122">
        <v>29243</v>
      </c>
      <c r="G1122">
        <f t="shared" si="86"/>
        <v>0</v>
      </c>
      <c r="H1122" t="str">
        <f>_xlfn.XLOOKUP(C1122,obszary!A:A,obszary!B:B)</f>
        <v>Phaethontis</v>
      </c>
      <c r="I1122" t="str">
        <f>_xlfn.XLOOKUP($A1122,laziki!B:B,laziki!C:C)</f>
        <v>Phobos 4</v>
      </c>
      <c r="J1122" t="str">
        <f>_xlfn.XLOOKUP(I1122,laziki!C:C,laziki!E:E)</f>
        <v>51.58S, 161.55W</v>
      </c>
      <c r="K1122">
        <f>_xlfn.XLOOKUP($A1122,laziki!B:B,laziki!D:D)</f>
        <v>2054</v>
      </c>
      <c r="L1122">
        <f t="shared" si="87"/>
        <v>2055</v>
      </c>
      <c r="M1122" s="4">
        <f t="shared" si="88"/>
        <v>1</v>
      </c>
      <c r="N1122" s="4" t="str">
        <f t="shared" si="89"/>
        <v>S</v>
      </c>
      <c r="O1122" t="str">
        <f t="shared" si="90"/>
        <v>S</v>
      </c>
    </row>
    <row r="1123" spans="1:15" x14ac:dyDescent="0.25">
      <c r="A1123">
        <v>37</v>
      </c>
      <c r="B1123" s="1">
        <v>59511</v>
      </c>
      <c r="C1123" t="s">
        <v>237</v>
      </c>
      <c r="D1123" t="s">
        <v>4325</v>
      </c>
      <c r="E1123">
        <v>241</v>
      </c>
      <c r="F1123">
        <v>6006</v>
      </c>
      <c r="G1123">
        <f t="shared" si="86"/>
        <v>0</v>
      </c>
      <c r="H1123" t="str">
        <f>_xlfn.XLOOKUP(C1123,obszary!A:A,obszary!B:B)</f>
        <v>Elysium</v>
      </c>
      <c r="I1123" t="str">
        <f>_xlfn.XLOOKUP($A1123,laziki!B:B,laziki!C:C)</f>
        <v>Pathfinder 5</v>
      </c>
      <c r="J1123" t="str">
        <f>_xlfn.XLOOKUP(I1123,laziki!C:C,laziki!E:E)</f>
        <v>10.83N, 133.81E</v>
      </c>
      <c r="K1123">
        <f>_xlfn.XLOOKUP($A1123,laziki!B:B,laziki!D:D)</f>
        <v>2061</v>
      </c>
      <c r="L1123">
        <f t="shared" si="87"/>
        <v>2062</v>
      </c>
      <c r="M1123" s="4">
        <f t="shared" si="88"/>
        <v>1</v>
      </c>
      <c r="N1123" s="4" t="str">
        <f t="shared" si="89"/>
        <v>N</v>
      </c>
      <c r="O1123" t="str">
        <f t="shared" si="90"/>
        <v>N</v>
      </c>
    </row>
    <row r="1124" spans="1:15" x14ac:dyDescent="0.25">
      <c r="A1124">
        <v>5</v>
      </c>
      <c r="B1124" s="1">
        <v>56050</v>
      </c>
      <c r="C1124" t="s">
        <v>241</v>
      </c>
      <c r="D1124" t="s">
        <v>4324</v>
      </c>
      <c r="E1124">
        <v>188</v>
      </c>
      <c r="F1124">
        <v>4398</v>
      </c>
      <c r="G1124">
        <f t="shared" si="86"/>
        <v>0</v>
      </c>
      <c r="H1124" t="str">
        <f>_xlfn.XLOOKUP(C1124,obszary!A:A,obszary!B:B)</f>
        <v>Syrtis Major</v>
      </c>
      <c r="I1124" t="str">
        <f>_xlfn.XLOOKUP($A1124,laziki!B:B,laziki!C:C)</f>
        <v>Mariner 10</v>
      </c>
      <c r="J1124" t="str">
        <f>_xlfn.XLOOKUP(I1124,laziki!C:C,laziki!E:E)</f>
        <v>4.88N, 63.43E</v>
      </c>
      <c r="K1124">
        <f>_xlfn.XLOOKUP($A1124,laziki!B:B,laziki!D:D)</f>
        <v>2051</v>
      </c>
      <c r="L1124">
        <f t="shared" si="87"/>
        <v>2053</v>
      </c>
      <c r="M1124" s="4">
        <f t="shared" si="88"/>
        <v>2</v>
      </c>
      <c r="N1124" s="4" t="str">
        <f t="shared" si="89"/>
        <v>N</v>
      </c>
      <c r="O1124" t="str">
        <f t="shared" si="90"/>
        <v>N</v>
      </c>
    </row>
    <row r="1125" spans="1:15" x14ac:dyDescent="0.25">
      <c r="A1125">
        <v>38</v>
      </c>
      <c r="B1125" s="1">
        <v>59765</v>
      </c>
      <c r="C1125" t="s">
        <v>265</v>
      </c>
      <c r="D1125" t="s">
        <v>4323</v>
      </c>
      <c r="E1125">
        <v>175</v>
      </c>
      <c r="F1125">
        <v>5255</v>
      </c>
      <c r="G1125">
        <f t="shared" si="86"/>
        <v>0</v>
      </c>
      <c r="H1125" t="str">
        <f>_xlfn.XLOOKUP(C1125,obszary!A:A,obszary!B:B)</f>
        <v>Mare Boreum</v>
      </c>
      <c r="I1125" t="str">
        <f>_xlfn.XLOOKUP($A1125,laziki!B:B,laziki!C:C)</f>
        <v>Pathfinder 7</v>
      </c>
      <c r="J1125" t="str">
        <f>_xlfn.XLOOKUP(I1125,laziki!C:C,laziki!E:E)</f>
        <v>79.27N, 111.64W</v>
      </c>
      <c r="K1125">
        <f>_xlfn.XLOOKUP($A1125,laziki!B:B,laziki!D:D)</f>
        <v>2062</v>
      </c>
      <c r="L1125">
        <f t="shared" si="87"/>
        <v>2063</v>
      </c>
      <c r="M1125" s="4">
        <f t="shared" si="88"/>
        <v>1</v>
      </c>
      <c r="N1125" s="4" t="str">
        <f t="shared" si="89"/>
        <v>N</v>
      </c>
      <c r="O1125" t="str">
        <f t="shared" si="90"/>
        <v>N</v>
      </c>
    </row>
    <row r="1126" spans="1:15" x14ac:dyDescent="0.25">
      <c r="A1126">
        <v>22</v>
      </c>
      <c r="B1126" s="1">
        <v>57470</v>
      </c>
      <c r="C1126" t="s">
        <v>227</v>
      </c>
      <c r="D1126" t="s">
        <v>4322</v>
      </c>
      <c r="E1126">
        <v>67</v>
      </c>
      <c r="F1126">
        <v>2880</v>
      </c>
      <c r="G1126">
        <f t="shared" si="86"/>
        <v>2880</v>
      </c>
      <c r="H1126" t="str">
        <f>_xlfn.XLOOKUP(C1126,obszary!A:A,obszary!B:B)</f>
        <v>Sinus Sabaeus</v>
      </c>
      <c r="I1126" t="str">
        <f>_xlfn.XLOOKUP($A1126,laziki!B:B,laziki!C:C)</f>
        <v>Phobos 1</v>
      </c>
      <c r="J1126" t="str">
        <f>_xlfn.XLOOKUP(I1126,laziki!C:C,laziki!E:E)</f>
        <v>5.89N, 39.91E</v>
      </c>
      <c r="K1126">
        <f>_xlfn.XLOOKUP($A1126,laziki!B:B,laziki!D:D)</f>
        <v>2053</v>
      </c>
      <c r="L1126">
        <f t="shared" si="87"/>
        <v>2057</v>
      </c>
      <c r="M1126" s="4">
        <f t="shared" si="88"/>
        <v>4</v>
      </c>
      <c r="N1126" s="4" t="str">
        <f t="shared" si="89"/>
        <v>S</v>
      </c>
      <c r="O1126" t="str">
        <f t="shared" si="90"/>
        <v>N</v>
      </c>
    </row>
    <row r="1127" spans="1:15" x14ac:dyDescent="0.25">
      <c r="A1127">
        <v>99</v>
      </c>
      <c r="B1127" s="1">
        <v>63052</v>
      </c>
      <c r="C1127" t="s">
        <v>245</v>
      </c>
      <c r="D1127" t="s">
        <v>4321</v>
      </c>
      <c r="E1127">
        <v>120</v>
      </c>
      <c r="F1127">
        <v>2188</v>
      </c>
      <c r="G1127">
        <f t="shared" si="86"/>
        <v>0</v>
      </c>
      <c r="H1127" t="str">
        <f>_xlfn.XLOOKUP(C1127,obszary!A:A,obszary!B:B)</f>
        <v>Oxia Palus</v>
      </c>
      <c r="I1127" t="str">
        <f>_xlfn.XLOOKUP($A1127,laziki!B:B,laziki!C:C)</f>
        <v>Perseverance 6</v>
      </c>
      <c r="J1127" t="str">
        <f>_xlfn.XLOOKUP(I1127,laziki!C:C,laziki!E:E)</f>
        <v>34.38N, 12.41E</v>
      </c>
      <c r="K1127">
        <f>_xlfn.XLOOKUP($A1127,laziki!B:B,laziki!D:D)</f>
        <v>2070</v>
      </c>
      <c r="L1127">
        <f t="shared" si="87"/>
        <v>2072</v>
      </c>
      <c r="M1127" s="4">
        <f t="shared" si="88"/>
        <v>2</v>
      </c>
      <c r="N1127" s="4" t="str">
        <f t="shared" si="89"/>
        <v>N</v>
      </c>
      <c r="O1127" t="str">
        <f t="shared" si="90"/>
        <v>N</v>
      </c>
    </row>
    <row r="1128" spans="1:15" x14ac:dyDescent="0.25">
      <c r="A1128">
        <v>2</v>
      </c>
      <c r="B1128" s="1">
        <v>56794</v>
      </c>
      <c r="C1128" t="s">
        <v>237</v>
      </c>
      <c r="D1128" t="s">
        <v>4320</v>
      </c>
      <c r="E1128">
        <v>61</v>
      </c>
      <c r="F1128">
        <v>2599</v>
      </c>
      <c r="G1128">
        <f t="shared" si="86"/>
        <v>2599</v>
      </c>
      <c r="H1128" t="str">
        <f>_xlfn.XLOOKUP(C1128,obszary!A:A,obszary!B:B)</f>
        <v>Elysium</v>
      </c>
      <c r="I1128" t="str">
        <f>_xlfn.XLOOKUP($A1128,laziki!B:B,laziki!C:C)</f>
        <v>Mariner 6</v>
      </c>
      <c r="J1128" t="str">
        <f>_xlfn.XLOOKUP(I1128,laziki!C:C,laziki!E:E)</f>
        <v>11.90N, 119.49E</v>
      </c>
      <c r="K1128">
        <f>_xlfn.XLOOKUP($A1128,laziki!B:B,laziki!D:D)</f>
        <v>2050</v>
      </c>
      <c r="L1128">
        <f t="shared" si="87"/>
        <v>2055</v>
      </c>
      <c r="M1128" s="4">
        <f t="shared" si="88"/>
        <v>5</v>
      </c>
      <c r="N1128" s="4" t="str">
        <f t="shared" si="89"/>
        <v>N</v>
      </c>
      <c r="O1128" t="str">
        <f t="shared" si="90"/>
        <v>N</v>
      </c>
    </row>
    <row r="1129" spans="1:15" x14ac:dyDescent="0.25">
      <c r="A1129">
        <v>67</v>
      </c>
      <c r="B1129" s="1">
        <v>62166</v>
      </c>
      <c r="C1129" t="s">
        <v>217</v>
      </c>
      <c r="D1129" t="s">
        <v>4319</v>
      </c>
      <c r="E1129">
        <v>27</v>
      </c>
      <c r="F1129">
        <v>9366</v>
      </c>
      <c r="G1129">
        <f t="shared" si="86"/>
        <v>9366</v>
      </c>
      <c r="H1129" t="str">
        <f>_xlfn.XLOOKUP(C1129,obszary!A:A,obszary!B:B)</f>
        <v>Thaumasia</v>
      </c>
      <c r="I1129" t="str">
        <f>_xlfn.XLOOKUP($A1129,laziki!B:B,laziki!C:C)</f>
        <v>Rosetta 10</v>
      </c>
      <c r="J1129" t="str">
        <f>_xlfn.XLOOKUP(I1129,laziki!C:C,laziki!E:E)</f>
        <v>29.82S, 66.01W</v>
      </c>
      <c r="K1129">
        <f>_xlfn.XLOOKUP($A1129,laziki!B:B,laziki!D:D)</f>
        <v>2068</v>
      </c>
      <c r="L1129">
        <f t="shared" si="87"/>
        <v>2070</v>
      </c>
      <c r="M1129" s="4">
        <f t="shared" si="88"/>
        <v>2</v>
      </c>
      <c r="N1129" s="4" t="str">
        <f t="shared" si="89"/>
        <v>S</v>
      </c>
      <c r="O1129" t="str">
        <f t="shared" si="90"/>
        <v>S</v>
      </c>
    </row>
    <row r="1130" spans="1:15" x14ac:dyDescent="0.25">
      <c r="A1130">
        <v>62</v>
      </c>
      <c r="B1130" s="1">
        <v>61517</v>
      </c>
      <c r="C1130" t="s">
        <v>227</v>
      </c>
      <c r="D1130" t="s">
        <v>4318</v>
      </c>
      <c r="E1130">
        <v>75</v>
      </c>
      <c r="F1130">
        <v>9366</v>
      </c>
      <c r="G1130">
        <f t="shared" si="86"/>
        <v>9366</v>
      </c>
      <c r="H1130" t="str">
        <f>_xlfn.XLOOKUP(C1130,obszary!A:A,obszary!B:B)</f>
        <v>Sinus Sabaeus</v>
      </c>
      <c r="I1130" t="str">
        <f>_xlfn.XLOOKUP($A1130,laziki!B:B,laziki!C:C)</f>
        <v>Rosetta 1</v>
      </c>
      <c r="J1130" t="str">
        <f>_xlfn.XLOOKUP(I1130,laziki!C:C,laziki!E:E)</f>
        <v>3.33S, 27.57E</v>
      </c>
      <c r="K1130">
        <f>_xlfn.XLOOKUP($A1130,laziki!B:B,laziki!D:D)</f>
        <v>2065</v>
      </c>
      <c r="L1130">
        <f t="shared" si="87"/>
        <v>2068</v>
      </c>
      <c r="M1130" s="4">
        <f t="shared" si="88"/>
        <v>3</v>
      </c>
      <c r="N1130" s="4" t="str">
        <f t="shared" si="89"/>
        <v>S</v>
      </c>
      <c r="O1130" t="str">
        <f t="shared" si="90"/>
        <v>S</v>
      </c>
    </row>
    <row r="1131" spans="1:15" x14ac:dyDescent="0.25">
      <c r="A1131">
        <v>47</v>
      </c>
      <c r="B1131" s="1">
        <v>61203</v>
      </c>
      <c r="C1131" t="s">
        <v>245</v>
      </c>
      <c r="D1131" t="s">
        <v>4317</v>
      </c>
      <c r="E1131">
        <v>416</v>
      </c>
      <c r="F1131">
        <v>5436</v>
      </c>
      <c r="G1131">
        <f t="shared" si="86"/>
        <v>0</v>
      </c>
      <c r="H1131" t="str">
        <f>_xlfn.XLOOKUP(C1131,obszary!A:A,obszary!B:B)</f>
        <v>Oxia Palus</v>
      </c>
      <c r="I1131" t="str">
        <f>_xlfn.XLOOKUP($A1131,laziki!B:B,laziki!C:C)</f>
        <v>Spirit 14</v>
      </c>
      <c r="J1131" t="str">
        <f>_xlfn.XLOOKUP(I1131,laziki!C:C,laziki!E:E)</f>
        <v>27.30N, 17.48W</v>
      </c>
      <c r="K1131">
        <f>_xlfn.XLOOKUP($A1131,laziki!B:B,laziki!D:D)</f>
        <v>2065</v>
      </c>
      <c r="L1131">
        <f t="shared" si="87"/>
        <v>2067</v>
      </c>
      <c r="M1131" s="4">
        <f t="shared" si="88"/>
        <v>2</v>
      </c>
      <c r="N1131" s="4" t="str">
        <f t="shared" si="89"/>
        <v>N</v>
      </c>
      <c r="O1131" t="str">
        <f t="shared" si="90"/>
        <v>N</v>
      </c>
    </row>
    <row r="1132" spans="1:15" x14ac:dyDescent="0.25">
      <c r="A1132">
        <v>66</v>
      </c>
      <c r="B1132" s="1">
        <v>62481</v>
      </c>
      <c r="C1132" t="s">
        <v>237</v>
      </c>
      <c r="D1132" t="s">
        <v>4316</v>
      </c>
      <c r="E1132">
        <v>100</v>
      </c>
      <c r="F1132">
        <v>1656</v>
      </c>
      <c r="G1132">
        <f t="shared" si="86"/>
        <v>1656</v>
      </c>
      <c r="H1132" t="str">
        <f>_xlfn.XLOOKUP(C1132,obszary!A:A,obszary!B:B)</f>
        <v>Elysium</v>
      </c>
      <c r="I1132" t="str">
        <f>_xlfn.XLOOKUP($A1132,laziki!B:B,laziki!C:C)</f>
        <v>Rosetta 9</v>
      </c>
      <c r="J1132" t="str">
        <f>_xlfn.XLOOKUP(I1132,laziki!C:C,laziki!E:E)</f>
        <v>17.54N, 149.60E</v>
      </c>
      <c r="K1132">
        <f>_xlfn.XLOOKUP($A1132,laziki!B:B,laziki!D:D)</f>
        <v>2067</v>
      </c>
      <c r="L1132">
        <f t="shared" si="87"/>
        <v>2071</v>
      </c>
      <c r="M1132" s="4">
        <f t="shared" si="88"/>
        <v>4</v>
      </c>
      <c r="N1132" s="4" t="str">
        <f t="shared" si="89"/>
        <v>N</v>
      </c>
      <c r="O1132" t="str">
        <f t="shared" si="90"/>
        <v>N</v>
      </c>
    </row>
    <row r="1133" spans="1:15" x14ac:dyDescent="0.25">
      <c r="A1133">
        <v>55</v>
      </c>
      <c r="B1133" s="1">
        <v>62476</v>
      </c>
      <c r="C1133" t="s">
        <v>237</v>
      </c>
      <c r="D1133" t="s">
        <v>4315</v>
      </c>
      <c r="E1133">
        <v>447</v>
      </c>
      <c r="F1133">
        <v>6006</v>
      </c>
      <c r="G1133">
        <f t="shared" si="86"/>
        <v>0</v>
      </c>
      <c r="H1133" t="str">
        <f>_xlfn.XLOOKUP(C1133,obszary!A:A,obszary!B:B)</f>
        <v>Elysium</v>
      </c>
      <c r="I1133" t="str">
        <f>_xlfn.XLOOKUP($A1133,laziki!B:B,laziki!C:C)</f>
        <v>Opportunity 7</v>
      </c>
      <c r="J1133" t="str">
        <f>_xlfn.XLOOKUP(I1133,laziki!C:C,laziki!E:E)</f>
        <v>37.14N, 148.66E</v>
      </c>
      <c r="K1133">
        <f>_xlfn.XLOOKUP($A1133,laziki!B:B,laziki!D:D)</f>
        <v>2066</v>
      </c>
      <c r="L1133">
        <f t="shared" si="87"/>
        <v>2071</v>
      </c>
      <c r="M1133" s="4">
        <f t="shared" si="88"/>
        <v>5</v>
      </c>
      <c r="N1133" s="4" t="str">
        <f t="shared" si="89"/>
        <v>N</v>
      </c>
      <c r="O1133" t="str">
        <f t="shared" si="90"/>
        <v>N</v>
      </c>
    </row>
    <row r="1134" spans="1:15" x14ac:dyDescent="0.25">
      <c r="A1134">
        <v>42</v>
      </c>
      <c r="B1134" s="1">
        <v>61883</v>
      </c>
      <c r="C1134" t="s">
        <v>253</v>
      </c>
      <c r="D1134" t="s">
        <v>4314</v>
      </c>
      <c r="E1134">
        <v>77</v>
      </c>
      <c r="F1134">
        <v>9074</v>
      </c>
      <c r="G1134">
        <f t="shared" si="86"/>
        <v>9074</v>
      </c>
      <c r="H1134" t="str">
        <f>_xlfn.XLOOKUP(C1134,obszary!A:A,obszary!B:B)</f>
        <v>Cebrenia</v>
      </c>
      <c r="I1134" t="str">
        <f>_xlfn.XLOOKUP($A1134,laziki!B:B,laziki!C:C)</f>
        <v>Spirit 6</v>
      </c>
      <c r="J1134" t="str">
        <f>_xlfn.XLOOKUP(I1134,laziki!C:C,laziki!E:E)</f>
        <v>27.80N, 160.30E</v>
      </c>
      <c r="K1134">
        <f>_xlfn.XLOOKUP($A1134,laziki!B:B,laziki!D:D)</f>
        <v>2063</v>
      </c>
      <c r="L1134">
        <f t="shared" si="87"/>
        <v>2069</v>
      </c>
      <c r="M1134" s="4">
        <f t="shared" si="88"/>
        <v>6</v>
      </c>
      <c r="N1134" s="4" t="str">
        <f t="shared" si="89"/>
        <v>N</v>
      </c>
      <c r="O1134" t="str">
        <f t="shared" si="90"/>
        <v>N</v>
      </c>
    </row>
    <row r="1135" spans="1:15" x14ac:dyDescent="0.25">
      <c r="A1135">
        <v>82</v>
      </c>
      <c r="B1135" s="1">
        <v>62621</v>
      </c>
      <c r="C1135" t="s">
        <v>209</v>
      </c>
      <c r="D1135" t="s">
        <v>4313</v>
      </c>
      <c r="E1135">
        <v>36</v>
      </c>
      <c r="F1135">
        <v>26004</v>
      </c>
      <c r="G1135">
        <f t="shared" si="86"/>
        <v>26004</v>
      </c>
      <c r="H1135" t="str">
        <f>_xlfn.XLOOKUP(C1135,obszary!A:A,obszary!B:B)</f>
        <v>Eridania</v>
      </c>
      <c r="I1135" t="str">
        <f>_xlfn.XLOOKUP($A1135,laziki!B:B,laziki!C:C)</f>
        <v>Phoenix 7</v>
      </c>
      <c r="J1135" t="str">
        <f>_xlfn.XLOOKUP(I1135,laziki!C:C,laziki!E:E)</f>
        <v>42.36S, 157.15E</v>
      </c>
      <c r="K1135">
        <f>_xlfn.XLOOKUP($A1135,laziki!B:B,laziki!D:D)</f>
        <v>2068</v>
      </c>
      <c r="L1135">
        <f t="shared" si="87"/>
        <v>2071</v>
      </c>
      <c r="M1135" s="4">
        <f t="shared" si="88"/>
        <v>3</v>
      </c>
      <c r="N1135" s="4" t="str">
        <f t="shared" si="89"/>
        <v>S</v>
      </c>
      <c r="O1135" t="str">
        <f t="shared" si="90"/>
        <v>S</v>
      </c>
    </row>
    <row r="1136" spans="1:15" x14ac:dyDescent="0.25">
      <c r="A1136">
        <v>46</v>
      </c>
      <c r="B1136" s="1">
        <v>61030</v>
      </c>
      <c r="C1136" t="s">
        <v>217</v>
      </c>
      <c r="D1136" t="s">
        <v>4312</v>
      </c>
      <c r="E1136">
        <v>48</v>
      </c>
      <c r="F1136">
        <v>22220</v>
      </c>
      <c r="G1136">
        <f t="shared" si="86"/>
        <v>22220</v>
      </c>
      <c r="H1136" t="str">
        <f>_xlfn.XLOOKUP(C1136,obszary!A:A,obszary!B:B)</f>
        <v>Thaumasia</v>
      </c>
      <c r="I1136" t="str">
        <f>_xlfn.XLOOKUP($A1136,laziki!B:B,laziki!C:C)</f>
        <v>Spirit 13</v>
      </c>
      <c r="J1136" t="str">
        <f>_xlfn.XLOOKUP(I1136,laziki!C:C,laziki!E:E)</f>
        <v>58.80S, 113.46W</v>
      </c>
      <c r="K1136">
        <f>_xlfn.XLOOKUP($A1136,laziki!B:B,laziki!D:D)</f>
        <v>2065</v>
      </c>
      <c r="L1136">
        <f t="shared" si="87"/>
        <v>2067</v>
      </c>
      <c r="M1136" s="4">
        <f t="shared" si="88"/>
        <v>2</v>
      </c>
      <c r="N1136" s="4" t="str">
        <f t="shared" si="89"/>
        <v>S</v>
      </c>
      <c r="O1136" t="str">
        <f t="shared" si="90"/>
        <v>S</v>
      </c>
    </row>
    <row r="1137" spans="1:15" x14ac:dyDescent="0.25">
      <c r="A1137">
        <v>8</v>
      </c>
      <c r="B1137" s="1">
        <v>56547</v>
      </c>
      <c r="C1137" t="s">
        <v>213</v>
      </c>
      <c r="D1137" t="s">
        <v>4311</v>
      </c>
      <c r="E1137">
        <v>482</v>
      </c>
      <c r="F1137">
        <v>84631</v>
      </c>
      <c r="G1137">
        <f t="shared" si="86"/>
        <v>0</v>
      </c>
      <c r="H1137" t="str">
        <f>_xlfn.XLOOKUP(C1137,obszary!A:A,obszary!B:B)</f>
        <v>Noachis</v>
      </c>
      <c r="I1137" t="str">
        <f>_xlfn.XLOOKUP($A1137,laziki!B:B,laziki!C:C)</f>
        <v>Mariner 13</v>
      </c>
      <c r="J1137" t="str">
        <f>_xlfn.XLOOKUP(I1137,laziki!C:C,laziki!E:E)</f>
        <v>57.37S, 25.45E</v>
      </c>
      <c r="K1137">
        <f>_xlfn.XLOOKUP($A1137,laziki!B:B,laziki!D:D)</f>
        <v>2053</v>
      </c>
      <c r="L1137">
        <f t="shared" si="87"/>
        <v>2054</v>
      </c>
      <c r="M1137" s="4">
        <f t="shared" si="88"/>
        <v>1</v>
      </c>
      <c r="N1137" s="4" t="str">
        <f t="shared" si="89"/>
        <v>S</v>
      </c>
      <c r="O1137" t="str">
        <f t="shared" si="90"/>
        <v>S</v>
      </c>
    </row>
    <row r="1138" spans="1:15" x14ac:dyDescent="0.25">
      <c r="A1138">
        <v>56</v>
      </c>
      <c r="B1138" s="1">
        <v>61471</v>
      </c>
      <c r="C1138" t="s">
        <v>217</v>
      </c>
      <c r="D1138" t="s">
        <v>4310</v>
      </c>
      <c r="E1138">
        <v>14</v>
      </c>
      <c r="F1138">
        <v>33322</v>
      </c>
      <c r="G1138">
        <f t="shared" si="86"/>
        <v>33322</v>
      </c>
      <c r="H1138" t="str">
        <f>_xlfn.XLOOKUP(C1138,obszary!A:A,obszary!B:B)</f>
        <v>Thaumasia</v>
      </c>
      <c r="I1138" t="str">
        <f>_xlfn.XLOOKUP($A1138,laziki!B:B,laziki!C:C)</f>
        <v>Opportunity 10</v>
      </c>
      <c r="J1138" t="str">
        <f>_xlfn.XLOOKUP(I1138,laziki!C:C,laziki!E:E)</f>
        <v>35.35S, 72.67W</v>
      </c>
      <c r="K1138">
        <f>_xlfn.XLOOKUP($A1138,laziki!B:B,laziki!D:D)</f>
        <v>2067</v>
      </c>
      <c r="L1138">
        <f t="shared" si="87"/>
        <v>2068</v>
      </c>
      <c r="M1138" s="4">
        <f t="shared" si="88"/>
        <v>1</v>
      </c>
      <c r="N1138" s="4" t="str">
        <f t="shared" si="89"/>
        <v>S</v>
      </c>
      <c r="O1138" t="str">
        <f t="shared" si="90"/>
        <v>S</v>
      </c>
    </row>
    <row r="1139" spans="1:15" x14ac:dyDescent="0.25">
      <c r="A1139">
        <v>30</v>
      </c>
      <c r="B1139" s="1">
        <v>58394</v>
      </c>
      <c r="C1139" t="s">
        <v>247</v>
      </c>
      <c r="D1139" t="s">
        <v>4309</v>
      </c>
      <c r="E1139">
        <v>48</v>
      </c>
      <c r="F1139">
        <v>4076</v>
      </c>
      <c r="G1139">
        <f t="shared" si="86"/>
        <v>4076</v>
      </c>
      <c r="H1139" t="str">
        <f>_xlfn.XLOOKUP(C1139,obszary!A:A,obszary!B:B)</f>
        <v>Lunae Palus</v>
      </c>
      <c r="I1139" t="str">
        <f>_xlfn.XLOOKUP($A1139,laziki!B:B,laziki!C:C)</f>
        <v>Deimos 8</v>
      </c>
      <c r="J1139" t="str">
        <f>_xlfn.XLOOKUP(I1139,laziki!C:C,laziki!E:E)</f>
        <v>21.43N, 76.62W</v>
      </c>
      <c r="K1139">
        <f>_xlfn.XLOOKUP($A1139,laziki!B:B,laziki!D:D)</f>
        <v>2058</v>
      </c>
      <c r="L1139">
        <f t="shared" si="87"/>
        <v>2059</v>
      </c>
      <c r="M1139" s="4">
        <f t="shared" si="88"/>
        <v>1</v>
      </c>
      <c r="N1139" s="4" t="str">
        <f t="shared" si="89"/>
        <v>N</v>
      </c>
      <c r="O1139" t="str">
        <f t="shared" si="90"/>
        <v>N</v>
      </c>
    </row>
    <row r="1140" spans="1:15" x14ac:dyDescent="0.25">
      <c r="A1140">
        <v>86</v>
      </c>
      <c r="B1140" s="1">
        <v>63546</v>
      </c>
      <c r="C1140" t="s">
        <v>253</v>
      </c>
      <c r="D1140" t="s">
        <v>4308</v>
      </c>
      <c r="E1140">
        <v>152</v>
      </c>
      <c r="F1140">
        <v>7052</v>
      </c>
      <c r="G1140">
        <f t="shared" si="86"/>
        <v>0</v>
      </c>
      <c r="H1140" t="str">
        <f>_xlfn.XLOOKUP(C1140,obszary!A:A,obszary!B:B)</f>
        <v>Cebrenia</v>
      </c>
      <c r="I1140" t="str">
        <f>_xlfn.XLOOKUP($A1140,laziki!B:B,laziki!C:C)</f>
        <v>Phoenix 16</v>
      </c>
      <c r="J1140" t="str">
        <f>_xlfn.XLOOKUP(I1140,laziki!C:C,laziki!E:E)</f>
        <v>75.84N, 122.24E</v>
      </c>
      <c r="K1140">
        <f>_xlfn.XLOOKUP($A1140,laziki!B:B,laziki!D:D)</f>
        <v>2071</v>
      </c>
      <c r="L1140">
        <f t="shared" si="87"/>
        <v>2073</v>
      </c>
      <c r="M1140" s="4">
        <f t="shared" si="88"/>
        <v>2</v>
      </c>
      <c r="N1140" s="4" t="str">
        <f t="shared" si="89"/>
        <v>N</v>
      </c>
      <c r="O1140" t="str">
        <f t="shared" si="90"/>
        <v>N</v>
      </c>
    </row>
    <row r="1141" spans="1:15" x14ac:dyDescent="0.25">
      <c r="A1141">
        <v>99</v>
      </c>
      <c r="B1141" s="1">
        <v>62545</v>
      </c>
      <c r="C1141" t="s">
        <v>257</v>
      </c>
      <c r="D1141" t="s">
        <v>4307</v>
      </c>
      <c r="E1141">
        <v>169</v>
      </c>
      <c r="F1141">
        <v>4731</v>
      </c>
      <c r="G1141">
        <f t="shared" si="86"/>
        <v>0</v>
      </c>
      <c r="H1141" t="str">
        <f>_xlfn.XLOOKUP(C1141,obszary!A:A,obszary!B:B)</f>
        <v>Ismenius Lacus</v>
      </c>
      <c r="I1141" t="str">
        <f>_xlfn.XLOOKUP($A1141,laziki!B:B,laziki!C:C)</f>
        <v>Perseverance 6</v>
      </c>
      <c r="J1141" t="str">
        <f>_xlfn.XLOOKUP(I1141,laziki!C:C,laziki!E:E)</f>
        <v>34.38N, 12.41E</v>
      </c>
      <c r="K1141">
        <f>_xlfn.XLOOKUP($A1141,laziki!B:B,laziki!D:D)</f>
        <v>2070</v>
      </c>
      <c r="L1141">
        <f t="shared" si="87"/>
        <v>2071</v>
      </c>
      <c r="M1141" s="4">
        <f t="shared" si="88"/>
        <v>1</v>
      </c>
      <c r="N1141" s="4" t="str">
        <f t="shared" si="89"/>
        <v>N</v>
      </c>
      <c r="O1141" t="str">
        <f t="shared" si="90"/>
        <v>N</v>
      </c>
    </row>
    <row r="1142" spans="1:15" x14ac:dyDescent="0.25">
      <c r="A1142">
        <v>10</v>
      </c>
      <c r="B1142" s="1">
        <v>59481</v>
      </c>
      <c r="C1142" t="s">
        <v>231</v>
      </c>
      <c r="D1142" t="s">
        <v>4306</v>
      </c>
      <c r="E1142">
        <v>292</v>
      </c>
      <c r="F1142">
        <v>7052</v>
      </c>
      <c r="G1142">
        <f t="shared" si="86"/>
        <v>0</v>
      </c>
      <c r="H1142" t="str">
        <f>_xlfn.XLOOKUP(C1142,obszary!A:A,obszary!B:B)</f>
        <v>Coprates</v>
      </c>
      <c r="I1142" t="str">
        <f>_xlfn.XLOOKUP($A1142,laziki!B:B,laziki!C:C)</f>
        <v>Mariner 15</v>
      </c>
      <c r="J1142" t="str">
        <f>_xlfn.XLOOKUP(I1142,laziki!C:C,laziki!E:E)</f>
        <v>23.79S, 56.97W</v>
      </c>
      <c r="K1142">
        <f>_xlfn.XLOOKUP($A1142,laziki!B:B,laziki!D:D)</f>
        <v>2054</v>
      </c>
      <c r="L1142">
        <f t="shared" si="87"/>
        <v>2062</v>
      </c>
      <c r="M1142" s="4">
        <f t="shared" si="88"/>
        <v>8</v>
      </c>
      <c r="N1142" s="4" t="str">
        <f t="shared" si="89"/>
        <v>S</v>
      </c>
      <c r="O1142" t="str">
        <f t="shared" si="90"/>
        <v>S</v>
      </c>
    </row>
    <row r="1143" spans="1:15" x14ac:dyDescent="0.25">
      <c r="A1143">
        <v>2</v>
      </c>
      <c r="B1143" s="1">
        <v>57006</v>
      </c>
      <c r="C1143" t="s">
        <v>239</v>
      </c>
      <c r="D1143" t="s">
        <v>4305</v>
      </c>
      <c r="E1143">
        <v>416</v>
      </c>
      <c r="F1143">
        <v>2461</v>
      </c>
      <c r="G1143">
        <f t="shared" si="86"/>
        <v>0</v>
      </c>
      <c r="H1143" t="str">
        <f>_xlfn.XLOOKUP(C1143,obszary!A:A,obszary!B:B)</f>
        <v>Amenthes</v>
      </c>
      <c r="I1143" t="str">
        <f>_xlfn.XLOOKUP($A1143,laziki!B:B,laziki!C:C)</f>
        <v>Mariner 6</v>
      </c>
      <c r="J1143" t="str">
        <f>_xlfn.XLOOKUP(I1143,laziki!C:C,laziki!E:E)</f>
        <v>11.90N, 119.49E</v>
      </c>
      <c r="K1143">
        <f>_xlfn.XLOOKUP($A1143,laziki!B:B,laziki!D:D)</f>
        <v>2050</v>
      </c>
      <c r="L1143">
        <f t="shared" si="87"/>
        <v>2056</v>
      </c>
      <c r="M1143" s="4">
        <f t="shared" si="88"/>
        <v>6</v>
      </c>
      <c r="N1143" s="4" t="str">
        <f t="shared" si="89"/>
        <v>N</v>
      </c>
      <c r="O1143" t="str">
        <f t="shared" si="90"/>
        <v>N</v>
      </c>
    </row>
    <row r="1144" spans="1:15" x14ac:dyDescent="0.25">
      <c r="A1144">
        <v>38</v>
      </c>
      <c r="B1144" s="1">
        <v>59530</v>
      </c>
      <c r="C1144" t="s">
        <v>265</v>
      </c>
      <c r="D1144" t="s">
        <v>4304</v>
      </c>
      <c r="E1144">
        <v>137</v>
      </c>
      <c r="F1144">
        <v>9074</v>
      </c>
      <c r="G1144">
        <f t="shared" si="86"/>
        <v>0</v>
      </c>
      <c r="H1144" t="str">
        <f>_xlfn.XLOOKUP(C1144,obszary!A:A,obszary!B:B)</f>
        <v>Mare Boreum</v>
      </c>
      <c r="I1144" t="str">
        <f>_xlfn.XLOOKUP($A1144,laziki!B:B,laziki!C:C)</f>
        <v>Pathfinder 7</v>
      </c>
      <c r="J1144" t="str">
        <f>_xlfn.XLOOKUP(I1144,laziki!C:C,laziki!E:E)</f>
        <v>79.27N, 111.64W</v>
      </c>
      <c r="K1144">
        <f>_xlfn.XLOOKUP($A1144,laziki!B:B,laziki!D:D)</f>
        <v>2062</v>
      </c>
      <c r="L1144">
        <f t="shared" si="87"/>
        <v>2062</v>
      </c>
      <c r="M1144" s="4">
        <f t="shared" si="88"/>
        <v>0</v>
      </c>
      <c r="N1144" s="4" t="str">
        <f t="shared" si="89"/>
        <v>N</v>
      </c>
      <c r="O1144" t="str">
        <f t="shared" si="90"/>
        <v>N</v>
      </c>
    </row>
    <row r="1145" spans="1:15" x14ac:dyDescent="0.25">
      <c r="A1145">
        <v>69</v>
      </c>
      <c r="B1145" s="1">
        <v>63014</v>
      </c>
      <c r="C1145" t="s">
        <v>265</v>
      </c>
      <c r="D1145" t="s">
        <v>4303</v>
      </c>
      <c r="E1145">
        <v>15</v>
      </c>
      <c r="F1145">
        <v>56210</v>
      </c>
      <c r="G1145">
        <f t="shared" si="86"/>
        <v>56210</v>
      </c>
      <c r="H1145" t="str">
        <f>_xlfn.XLOOKUP(C1145,obszary!A:A,obszary!B:B)</f>
        <v>Mare Boreum</v>
      </c>
      <c r="I1145" t="str">
        <f>_xlfn.XLOOKUP($A1145,laziki!B:B,laziki!C:C)</f>
        <v>Rosetta 13</v>
      </c>
      <c r="J1145" t="str">
        <f>_xlfn.XLOOKUP(I1145,laziki!C:C,laziki!E:E)</f>
        <v>69.41N, 168.67E</v>
      </c>
      <c r="K1145">
        <f>_xlfn.XLOOKUP($A1145,laziki!B:B,laziki!D:D)</f>
        <v>2069</v>
      </c>
      <c r="L1145">
        <f t="shared" si="87"/>
        <v>2072</v>
      </c>
      <c r="M1145" s="4">
        <f t="shared" si="88"/>
        <v>3</v>
      </c>
      <c r="N1145" s="4" t="str">
        <f t="shared" si="89"/>
        <v>N</v>
      </c>
      <c r="O1145" t="str">
        <f t="shared" si="90"/>
        <v>N</v>
      </c>
    </row>
    <row r="1146" spans="1:15" x14ac:dyDescent="0.25">
      <c r="A1146">
        <v>94</v>
      </c>
      <c r="B1146" s="1">
        <v>61367</v>
      </c>
      <c r="C1146" t="s">
        <v>209</v>
      </c>
      <c r="D1146" t="s">
        <v>4302</v>
      </c>
      <c r="E1146">
        <v>344</v>
      </c>
      <c r="F1146">
        <v>8791</v>
      </c>
      <c r="G1146">
        <f t="shared" si="86"/>
        <v>0</v>
      </c>
      <c r="H1146" t="str">
        <f>_xlfn.XLOOKUP(C1146,obszary!A:A,obszary!B:B)</f>
        <v>Eridania</v>
      </c>
      <c r="I1146" t="str">
        <f>_xlfn.XLOOKUP($A1146,laziki!B:B,laziki!C:C)</f>
        <v>Dawn 4</v>
      </c>
      <c r="J1146" t="str">
        <f>_xlfn.XLOOKUP(I1146,laziki!C:C,laziki!E:E)</f>
        <v>46.81S, 143.88E</v>
      </c>
      <c r="K1146">
        <f>_xlfn.XLOOKUP($A1146,laziki!B:B,laziki!D:D)</f>
        <v>2066</v>
      </c>
      <c r="L1146">
        <f t="shared" si="87"/>
        <v>2068</v>
      </c>
      <c r="M1146" s="4">
        <f t="shared" si="88"/>
        <v>2</v>
      </c>
      <c r="N1146" s="4" t="str">
        <f t="shared" si="89"/>
        <v>S</v>
      </c>
      <c r="O1146" t="str">
        <f t="shared" si="90"/>
        <v>S</v>
      </c>
    </row>
    <row r="1147" spans="1:15" x14ac:dyDescent="0.25">
      <c r="A1147">
        <v>31</v>
      </c>
      <c r="B1147" s="1">
        <v>58965</v>
      </c>
      <c r="C1147" t="s">
        <v>261</v>
      </c>
      <c r="D1147" t="s">
        <v>4301</v>
      </c>
      <c r="E1147">
        <v>416</v>
      </c>
      <c r="F1147">
        <v>883</v>
      </c>
      <c r="G1147">
        <f t="shared" si="86"/>
        <v>0</v>
      </c>
      <c r="H1147" t="str">
        <f>_xlfn.XLOOKUP(C1147,obszary!A:A,obszary!B:B)</f>
        <v>Arcadia</v>
      </c>
      <c r="I1147" t="str">
        <f>_xlfn.XLOOKUP($A1147,laziki!B:B,laziki!C:C)</f>
        <v>Deimos 10</v>
      </c>
      <c r="J1147" t="str">
        <f>_xlfn.XLOOKUP(I1147,laziki!C:C,laziki!E:E)</f>
        <v>66.67N, 93.37W</v>
      </c>
      <c r="K1147">
        <f>_xlfn.XLOOKUP($A1147,laziki!B:B,laziki!D:D)</f>
        <v>2059</v>
      </c>
      <c r="L1147">
        <f t="shared" si="87"/>
        <v>2061</v>
      </c>
      <c r="M1147" s="4">
        <f t="shared" si="88"/>
        <v>2</v>
      </c>
      <c r="N1147" s="4" t="str">
        <f t="shared" si="89"/>
        <v>N</v>
      </c>
      <c r="O1147" t="str">
        <f t="shared" si="90"/>
        <v>N</v>
      </c>
    </row>
    <row r="1148" spans="1:15" x14ac:dyDescent="0.25">
      <c r="A1148">
        <v>83</v>
      </c>
      <c r="B1148" s="1">
        <v>62467</v>
      </c>
      <c r="C1148" t="s">
        <v>265</v>
      </c>
      <c r="D1148" t="s">
        <v>4300</v>
      </c>
      <c r="E1148">
        <v>447</v>
      </c>
      <c r="F1148">
        <v>101649</v>
      </c>
      <c r="G1148">
        <f t="shared" si="86"/>
        <v>0</v>
      </c>
      <c r="H1148" t="str">
        <f>_xlfn.XLOOKUP(C1148,obszary!A:A,obszary!B:B)</f>
        <v>Mare Boreum</v>
      </c>
      <c r="I1148" t="str">
        <f>_xlfn.XLOOKUP($A1148,laziki!B:B,laziki!C:C)</f>
        <v>Phoenix 11</v>
      </c>
      <c r="J1148" t="str">
        <f>_xlfn.XLOOKUP(I1148,laziki!C:C,laziki!E:E)</f>
        <v>56.07N, 79.63E</v>
      </c>
      <c r="K1148">
        <f>_xlfn.XLOOKUP($A1148,laziki!B:B,laziki!D:D)</f>
        <v>2069</v>
      </c>
      <c r="L1148">
        <f t="shared" si="87"/>
        <v>2071</v>
      </c>
      <c r="M1148" s="4">
        <f t="shared" si="88"/>
        <v>2</v>
      </c>
      <c r="N1148" s="4" t="str">
        <f t="shared" si="89"/>
        <v>N</v>
      </c>
      <c r="O1148" t="str">
        <f t="shared" si="90"/>
        <v>N</v>
      </c>
    </row>
    <row r="1149" spans="1:15" x14ac:dyDescent="0.25">
      <c r="A1149">
        <v>71</v>
      </c>
      <c r="B1149" s="1">
        <v>62931</v>
      </c>
      <c r="C1149" t="s">
        <v>219</v>
      </c>
      <c r="D1149" t="s">
        <v>4299</v>
      </c>
      <c r="E1149">
        <v>128</v>
      </c>
      <c r="F1149">
        <v>1267</v>
      </c>
      <c r="G1149">
        <f t="shared" si="86"/>
        <v>0</v>
      </c>
      <c r="H1149" t="str">
        <f>_xlfn.XLOOKUP(C1149,obszary!A:A,obszary!B:B)</f>
        <v>Phaethontis</v>
      </c>
      <c r="I1149" t="str">
        <f>_xlfn.XLOOKUP($A1149,laziki!B:B,laziki!C:C)</f>
        <v>Rosetta 15</v>
      </c>
      <c r="J1149" t="str">
        <f>_xlfn.XLOOKUP(I1149,laziki!C:C,laziki!E:E)</f>
        <v>50.96S, 146.33W</v>
      </c>
      <c r="K1149">
        <f>_xlfn.XLOOKUP($A1149,laziki!B:B,laziki!D:D)</f>
        <v>2070</v>
      </c>
      <c r="L1149">
        <f t="shared" si="87"/>
        <v>2072</v>
      </c>
      <c r="M1149" s="4">
        <f t="shared" si="88"/>
        <v>2</v>
      </c>
      <c r="N1149" s="4" t="str">
        <f t="shared" si="89"/>
        <v>S</v>
      </c>
      <c r="O1149" t="str">
        <f t="shared" si="90"/>
        <v>S</v>
      </c>
    </row>
    <row r="1150" spans="1:15" x14ac:dyDescent="0.25">
      <c r="A1150">
        <v>31</v>
      </c>
      <c r="B1150" s="1">
        <v>61034</v>
      </c>
      <c r="C1150" t="s">
        <v>261</v>
      </c>
      <c r="D1150" t="s">
        <v>4298</v>
      </c>
      <c r="E1150">
        <v>163</v>
      </c>
      <c r="F1150">
        <v>883</v>
      </c>
      <c r="G1150">
        <f t="shared" si="86"/>
        <v>0</v>
      </c>
      <c r="H1150" t="str">
        <f>_xlfn.XLOOKUP(C1150,obszary!A:A,obszary!B:B)</f>
        <v>Arcadia</v>
      </c>
      <c r="I1150" t="str">
        <f>_xlfn.XLOOKUP($A1150,laziki!B:B,laziki!C:C)</f>
        <v>Deimos 10</v>
      </c>
      <c r="J1150" t="str">
        <f>_xlfn.XLOOKUP(I1150,laziki!C:C,laziki!E:E)</f>
        <v>66.67N, 93.37W</v>
      </c>
      <c r="K1150">
        <f>_xlfn.XLOOKUP($A1150,laziki!B:B,laziki!D:D)</f>
        <v>2059</v>
      </c>
      <c r="L1150">
        <f t="shared" si="87"/>
        <v>2067</v>
      </c>
      <c r="M1150" s="4">
        <f t="shared" si="88"/>
        <v>8</v>
      </c>
      <c r="N1150" s="4" t="str">
        <f t="shared" si="89"/>
        <v>N</v>
      </c>
      <c r="O1150" t="str">
        <f t="shared" si="90"/>
        <v>N</v>
      </c>
    </row>
    <row r="1151" spans="1:15" x14ac:dyDescent="0.25">
      <c r="A1151">
        <v>47</v>
      </c>
      <c r="B1151" s="1">
        <v>61856</v>
      </c>
      <c r="C1151" t="s">
        <v>243</v>
      </c>
      <c r="D1151" t="s">
        <v>4297</v>
      </c>
      <c r="E1151">
        <v>47</v>
      </c>
      <c r="F1151">
        <v>4731</v>
      </c>
      <c r="G1151">
        <f t="shared" si="86"/>
        <v>4731</v>
      </c>
      <c r="H1151" t="str">
        <f>_xlfn.XLOOKUP(C1151,obszary!A:A,obszary!B:B)</f>
        <v>Arabia</v>
      </c>
      <c r="I1151" t="str">
        <f>_xlfn.XLOOKUP($A1151,laziki!B:B,laziki!C:C)</f>
        <v>Spirit 14</v>
      </c>
      <c r="J1151" t="str">
        <f>_xlfn.XLOOKUP(I1151,laziki!C:C,laziki!E:E)</f>
        <v>27.30N, 17.48W</v>
      </c>
      <c r="K1151">
        <f>_xlfn.XLOOKUP($A1151,laziki!B:B,laziki!D:D)</f>
        <v>2065</v>
      </c>
      <c r="L1151">
        <f t="shared" si="87"/>
        <v>2069</v>
      </c>
      <c r="M1151" s="4">
        <f t="shared" si="88"/>
        <v>4</v>
      </c>
      <c r="N1151" s="4" t="str">
        <f t="shared" si="89"/>
        <v>N</v>
      </c>
      <c r="O1151" t="str">
        <f t="shared" si="90"/>
        <v>N</v>
      </c>
    </row>
    <row r="1152" spans="1:15" x14ac:dyDescent="0.25">
      <c r="A1152">
        <v>99</v>
      </c>
      <c r="B1152" s="1">
        <v>62973</v>
      </c>
      <c r="C1152" t="s">
        <v>245</v>
      </c>
      <c r="D1152" t="s">
        <v>4296</v>
      </c>
      <c r="E1152">
        <v>137</v>
      </c>
      <c r="F1152">
        <v>7279</v>
      </c>
      <c r="G1152">
        <f t="shared" si="86"/>
        <v>0</v>
      </c>
      <c r="H1152" t="str">
        <f>_xlfn.XLOOKUP(C1152,obszary!A:A,obszary!B:B)</f>
        <v>Oxia Palus</v>
      </c>
      <c r="I1152" t="str">
        <f>_xlfn.XLOOKUP($A1152,laziki!B:B,laziki!C:C)</f>
        <v>Perseverance 6</v>
      </c>
      <c r="J1152" t="str">
        <f>_xlfn.XLOOKUP(I1152,laziki!C:C,laziki!E:E)</f>
        <v>34.38N, 12.41E</v>
      </c>
      <c r="K1152">
        <f>_xlfn.XLOOKUP($A1152,laziki!B:B,laziki!D:D)</f>
        <v>2070</v>
      </c>
      <c r="L1152">
        <f t="shared" si="87"/>
        <v>2072</v>
      </c>
      <c r="M1152" s="4">
        <f t="shared" si="88"/>
        <v>2</v>
      </c>
      <c r="N1152" s="4" t="str">
        <f t="shared" si="89"/>
        <v>N</v>
      </c>
      <c r="O1152" t="str">
        <f t="shared" si="90"/>
        <v>N</v>
      </c>
    </row>
    <row r="1153" spans="1:15" x14ac:dyDescent="0.25">
      <c r="A1153">
        <v>53</v>
      </c>
      <c r="B1153" s="1">
        <v>61614</v>
      </c>
      <c r="C1153" t="s">
        <v>219</v>
      </c>
      <c r="D1153" t="s">
        <v>4295</v>
      </c>
      <c r="E1153">
        <v>32</v>
      </c>
      <c r="F1153">
        <v>3764</v>
      </c>
      <c r="G1153">
        <f t="shared" si="86"/>
        <v>3764</v>
      </c>
      <c r="H1153" t="str">
        <f>_xlfn.XLOOKUP(C1153,obszary!A:A,obszary!B:B)</f>
        <v>Phaethontis</v>
      </c>
      <c r="I1153" t="str">
        <f>_xlfn.XLOOKUP($A1153,laziki!B:B,laziki!C:C)</f>
        <v>Opportunity 5</v>
      </c>
      <c r="J1153" t="str">
        <f>_xlfn.XLOOKUP(I1153,laziki!C:C,laziki!E:E)</f>
        <v>70.62S, 159.12W</v>
      </c>
      <c r="K1153">
        <f>_xlfn.XLOOKUP($A1153,laziki!B:B,laziki!D:D)</f>
        <v>2065</v>
      </c>
      <c r="L1153">
        <f t="shared" si="87"/>
        <v>2068</v>
      </c>
      <c r="M1153" s="4">
        <f t="shared" si="88"/>
        <v>3</v>
      </c>
      <c r="N1153" s="4" t="str">
        <f t="shared" si="89"/>
        <v>S</v>
      </c>
      <c r="O1153" t="str">
        <f t="shared" si="90"/>
        <v>S</v>
      </c>
    </row>
    <row r="1154" spans="1:15" x14ac:dyDescent="0.25">
      <c r="A1154">
        <v>72</v>
      </c>
      <c r="B1154" s="1">
        <v>64165</v>
      </c>
      <c r="C1154" t="s">
        <v>217</v>
      </c>
      <c r="D1154" t="s">
        <v>4294</v>
      </c>
      <c r="E1154">
        <v>27</v>
      </c>
      <c r="F1154">
        <v>7512</v>
      </c>
      <c r="G1154">
        <f t="shared" si="86"/>
        <v>7512</v>
      </c>
      <c r="H1154" t="str">
        <f>_xlfn.XLOOKUP(C1154,obszary!A:A,obszary!B:B)</f>
        <v>Thaumasia</v>
      </c>
      <c r="I1154" t="str">
        <f>_xlfn.XLOOKUP($A1154,laziki!B:B,laziki!C:C)</f>
        <v>Rosetta 16</v>
      </c>
      <c r="J1154" t="str">
        <f>_xlfn.XLOOKUP(I1154,laziki!C:C,laziki!E:E)</f>
        <v>29.49S, 118.42W</v>
      </c>
      <c r="K1154">
        <f>_xlfn.XLOOKUP($A1154,laziki!B:B,laziki!D:D)</f>
        <v>2071</v>
      </c>
      <c r="L1154">
        <f t="shared" si="87"/>
        <v>2075</v>
      </c>
      <c r="M1154" s="4">
        <f t="shared" si="88"/>
        <v>4</v>
      </c>
      <c r="N1154" s="4" t="str">
        <f t="shared" si="89"/>
        <v>S</v>
      </c>
      <c r="O1154" t="str">
        <f t="shared" si="90"/>
        <v>S</v>
      </c>
    </row>
    <row r="1155" spans="1:15" x14ac:dyDescent="0.25">
      <c r="A1155">
        <v>62</v>
      </c>
      <c r="B1155" s="1">
        <v>61162</v>
      </c>
      <c r="C1155" t="s">
        <v>227</v>
      </c>
      <c r="D1155" t="s">
        <v>4293</v>
      </c>
      <c r="E1155">
        <v>791</v>
      </c>
      <c r="F1155">
        <v>2461</v>
      </c>
      <c r="G1155">
        <f t="shared" ref="G1155:G1218" si="91">IF($E1155 &lt;= 100,F1155,0)</f>
        <v>0</v>
      </c>
      <c r="H1155" t="str">
        <f>_xlfn.XLOOKUP(C1155,obszary!A:A,obszary!B:B)</f>
        <v>Sinus Sabaeus</v>
      </c>
      <c r="I1155" t="str">
        <f>_xlfn.XLOOKUP($A1155,laziki!B:B,laziki!C:C)</f>
        <v>Rosetta 1</v>
      </c>
      <c r="J1155" t="str">
        <f>_xlfn.XLOOKUP(I1155,laziki!C:C,laziki!E:E)</f>
        <v>3.33S, 27.57E</v>
      </c>
      <c r="K1155">
        <f>_xlfn.XLOOKUP($A1155,laziki!B:B,laziki!D:D)</f>
        <v>2065</v>
      </c>
      <c r="L1155">
        <f t="shared" ref="L1155:L1218" si="92">YEAR(B1155)</f>
        <v>2067</v>
      </c>
      <c r="M1155" s="4">
        <f t="shared" ref="M1155:M1218" si="93">L1155-K1155</f>
        <v>2</v>
      </c>
      <c r="N1155" s="4" t="str">
        <f t="shared" ref="N1155:N1218" si="94">IF(NOT(ISERROR(SEARCH("S",D1155))),"S","N")</f>
        <v>S</v>
      </c>
      <c r="O1155" t="str">
        <f t="shared" si="90"/>
        <v>S</v>
      </c>
    </row>
    <row r="1156" spans="1:15" x14ac:dyDescent="0.25">
      <c r="A1156">
        <v>89</v>
      </c>
      <c r="B1156" s="1">
        <v>64612</v>
      </c>
      <c r="C1156" t="s">
        <v>207</v>
      </c>
      <c r="D1156" t="s">
        <v>4292</v>
      </c>
      <c r="E1156">
        <v>117</v>
      </c>
      <c r="F1156">
        <v>3764</v>
      </c>
      <c r="G1156">
        <f t="shared" si="91"/>
        <v>0</v>
      </c>
      <c r="H1156" t="str">
        <f>_xlfn.XLOOKUP(C1156,obszary!A:A,obszary!B:B)</f>
        <v>Mare Australe</v>
      </c>
      <c r="I1156" t="str">
        <f>_xlfn.XLOOKUP($A1156,laziki!B:B,laziki!C:C)</f>
        <v>Phoenix 22</v>
      </c>
      <c r="J1156" t="str">
        <f>_xlfn.XLOOKUP(I1156,laziki!C:C,laziki!E:E)</f>
        <v>65.07S, 96.09W</v>
      </c>
      <c r="K1156">
        <f>_xlfn.XLOOKUP($A1156,laziki!B:B,laziki!D:D)</f>
        <v>2072</v>
      </c>
      <c r="L1156">
        <f t="shared" si="92"/>
        <v>2076</v>
      </c>
      <c r="M1156" s="4">
        <f t="shared" si="93"/>
        <v>4</v>
      </c>
      <c r="N1156" s="4" t="str">
        <f t="shared" si="94"/>
        <v>S</v>
      </c>
      <c r="O1156" t="str">
        <f t="shared" si="90"/>
        <v>S</v>
      </c>
    </row>
    <row r="1157" spans="1:15" x14ac:dyDescent="0.25">
      <c r="A1157">
        <v>82</v>
      </c>
      <c r="B1157" s="1">
        <v>62983</v>
      </c>
      <c r="C1157" t="s">
        <v>209</v>
      </c>
      <c r="D1157" t="s">
        <v>4291</v>
      </c>
      <c r="E1157">
        <v>25</v>
      </c>
      <c r="F1157">
        <v>50510</v>
      </c>
      <c r="G1157">
        <f t="shared" si="91"/>
        <v>50510</v>
      </c>
      <c r="H1157" t="str">
        <f>_xlfn.XLOOKUP(C1157,obszary!A:A,obszary!B:B)</f>
        <v>Eridania</v>
      </c>
      <c r="I1157" t="str">
        <f>_xlfn.XLOOKUP($A1157,laziki!B:B,laziki!C:C)</f>
        <v>Phoenix 7</v>
      </c>
      <c r="J1157" t="str">
        <f>_xlfn.XLOOKUP(I1157,laziki!C:C,laziki!E:E)</f>
        <v>42.36S, 157.15E</v>
      </c>
      <c r="K1157">
        <f>_xlfn.XLOOKUP($A1157,laziki!B:B,laziki!D:D)</f>
        <v>2068</v>
      </c>
      <c r="L1157">
        <f t="shared" si="92"/>
        <v>2072</v>
      </c>
      <c r="M1157" s="4">
        <f t="shared" si="93"/>
        <v>4</v>
      </c>
      <c r="N1157" s="4" t="str">
        <f t="shared" si="94"/>
        <v>S</v>
      </c>
      <c r="O1157" t="str">
        <f t="shared" si="90"/>
        <v>S</v>
      </c>
    </row>
    <row r="1158" spans="1:15" x14ac:dyDescent="0.25">
      <c r="A1158">
        <v>27</v>
      </c>
      <c r="B1158" s="1">
        <v>58379</v>
      </c>
      <c r="C1158" t="s">
        <v>207</v>
      </c>
      <c r="D1158" t="s">
        <v>4290</v>
      </c>
      <c r="E1158">
        <v>45</v>
      </c>
      <c r="F1158">
        <v>14025</v>
      </c>
      <c r="G1158">
        <f t="shared" si="91"/>
        <v>14025</v>
      </c>
      <c r="H1158" t="str">
        <f>_xlfn.XLOOKUP(C1158,obszary!A:A,obszary!B:B)</f>
        <v>Mare Australe</v>
      </c>
      <c r="I1158" t="str">
        <f>_xlfn.XLOOKUP($A1158,laziki!B:B,laziki!C:C)</f>
        <v>Phobos 6</v>
      </c>
      <c r="J1158" t="str">
        <f>_xlfn.XLOOKUP(I1158,laziki!C:C,laziki!E:E)</f>
        <v>74.62S, 100.08E</v>
      </c>
      <c r="K1158">
        <f>_xlfn.XLOOKUP($A1158,laziki!B:B,laziki!D:D)</f>
        <v>2054</v>
      </c>
      <c r="L1158">
        <f t="shared" si="92"/>
        <v>2059</v>
      </c>
      <c r="M1158" s="4">
        <f t="shared" si="93"/>
        <v>5</v>
      </c>
      <c r="N1158" s="4" t="str">
        <f t="shared" si="94"/>
        <v>S</v>
      </c>
      <c r="O1158" t="str">
        <f t="shared" ref="O1158:O1221" si="95">IF(NOT(ISERROR(SEARCH("S",J1158))),"S","N")</f>
        <v>S</v>
      </c>
    </row>
    <row r="1159" spans="1:15" x14ac:dyDescent="0.25">
      <c r="A1159">
        <v>78</v>
      </c>
      <c r="B1159" s="1">
        <v>63615</v>
      </c>
      <c r="C1159" t="s">
        <v>251</v>
      </c>
      <c r="D1159" t="s">
        <v>4289</v>
      </c>
      <c r="E1159">
        <v>70</v>
      </c>
      <c r="F1159">
        <v>4076</v>
      </c>
      <c r="G1159">
        <f t="shared" si="91"/>
        <v>4076</v>
      </c>
      <c r="H1159" t="str">
        <f>_xlfn.XLOOKUP(C1159,obszary!A:A,obszary!B:B)</f>
        <v>Amazonis</v>
      </c>
      <c r="I1159" t="str">
        <f>_xlfn.XLOOKUP($A1159,laziki!B:B,laziki!C:C)</f>
        <v>Rosetta 28</v>
      </c>
      <c r="J1159" t="str">
        <f>_xlfn.XLOOKUP(I1159,laziki!C:C,laziki!E:E)</f>
        <v>2.95N, 160.52W</v>
      </c>
      <c r="K1159">
        <f>_xlfn.XLOOKUP($A1159,laziki!B:B,laziki!D:D)</f>
        <v>2073</v>
      </c>
      <c r="L1159">
        <f t="shared" si="92"/>
        <v>2074</v>
      </c>
      <c r="M1159" s="4">
        <f t="shared" si="93"/>
        <v>1</v>
      </c>
      <c r="N1159" s="4" t="str">
        <f t="shared" si="94"/>
        <v>N</v>
      </c>
      <c r="O1159" t="str">
        <f t="shared" si="95"/>
        <v>N</v>
      </c>
    </row>
    <row r="1160" spans="1:15" x14ac:dyDescent="0.25">
      <c r="A1160">
        <v>61</v>
      </c>
      <c r="B1160" s="1">
        <v>62955</v>
      </c>
      <c r="C1160" t="s">
        <v>207</v>
      </c>
      <c r="D1160" t="s">
        <v>4288</v>
      </c>
      <c r="E1160">
        <v>50</v>
      </c>
      <c r="F1160">
        <v>63326</v>
      </c>
      <c r="G1160">
        <f t="shared" si="91"/>
        <v>63326</v>
      </c>
      <c r="H1160" t="str">
        <f>_xlfn.XLOOKUP(C1160,obszary!A:A,obszary!B:B)</f>
        <v>Mare Australe</v>
      </c>
      <c r="I1160" t="str">
        <f>_xlfn.XLOOKUP($A1160,laziki!B:B,laziki!C:C)</f>
        <v>Opportunity 19</v>
      </c>
      <c r="J1160" t="str">
        <f>_xlfn.XLOOKUP(I1160,laziki!C:C,laziki!E:E)</f>
        <v>68.17S, 21.83W</v>
      </c>
      <c r="K1160">
        <f>_xlfn.XLOOKUP($A1160,laziki!B:B,laziki!D:D)</f>
        <v>2069</v>
      </c>
      <c r="L1160">
        <f t="shared" si="92"/>
        <v>2072</v>
      </c>
      <c r="M1160" s="4">
        <f t="shared" si="93"/>
        <v>3</v>
      </c>
      <c r="N1160" s="4" t="str">
        <f t="shared" si="94"/>
        <v>S</v>
      </c>
      <c r="O1160" t="str">
        <f t="shared" si="95"/>
        <v>S</v>
      </c>
    </row>
    <row r="1161" spans="1:15" x14ac:dyDescent="0.25">
      <c r="A1161">
        <v>44</v>
      </c>
      <c r="B1161" s="1">
        <v>61679</v>
      </c>
      <c r="C1161" t="s">
        <v>255</v>
      </c>
      <c r="D1161" t="s">
        <v>4287</v>
      </c>
      <c r="E1161">
        <v>88</v>
      </c>
      <c r="F1161">
        <v>16330</v>
      </c>
      <c r="G1161">
        <f t="shared" si="91"/>
        <v>16330</v>
      </c>
      <c r="H1161" t="str">
        <f>_xlfn.XLOOKUP(C1161,obszary!A:A,obszary!B:B)</f>
        <v>Casius</v>
      </c>
      <c r="I1161" t="str">
        <f>_xlfn.XLOOKUP($A1161,laziki!B:B,laziki!C:C)</f>
        <v>Spirit 11</v>
      </c>
      <c r="J1161" t="str">
        <f>_xlfn.XLOOKUP(I1161,laziki!C:C,laziki!E:E)</f>
        <v>64.61N, 131.25E</v>
      </c>
      <c r="K1161">
        <f>_xlfn.XLOOKUP($A1161,laziki!B:B,laziki!D:D)</f>
        <v>2064</v>
      </c>
      <c r="L1161">
        <f t="shared" si="92"/>
        <v>2068</v>
      </c>
      <c r="M1161" s="4">
        <f t="shared" si="93"/>
        <v>4</v>
      </c>
      <c r="N1161" s="4" t="str">
        <f t="shared" si="94"/>
        <v>N</v>
      </c>
      <c r="O1161" t="str">
        <f t="shared" si="95"/>
        <v>N</v>
      </c>
    </row>
    <row r="1162" spans="1:15" x14ac:dyDescent="0.25">
      <c r="A1162">
        <v>71</v>
      </c>
      <c r="B1162" s="1">
        <v>63116</v>
      </c>
      <c r="C1162" t="s">
        <v>219</v>
      </c>
      <c r="D1162" t="s">
        <v>4286</v>
      </c>
      <c r="E1162">
        <v>389</v>
      </c>
      <c r="F1162">
        <v>31157</v>
      </c>
      <c r="G1162">
        <f t="shared" si="91"/>
        <v>0</v>
      </c>
      <c r="H1162" t="str">
        <f>_xlfn.XLOOKUP(C1162,obszary!A:A,obszary!B:B)</f>
        <v>Phaethontis</v>
      </c>
      <c r="I1162" t="str">
        <f>_xlfn.XLOOKUP($A1162,laziki!B:B,laziki!C:C)</f>
        <v>Rosetta 15</v>
      </c>
      <c r="J1162" t="str">
        <f>_xlfn.XLOOKUP(I1162,laziki!C:C,laziki!E:E)</f>
        <v>50.96S, 146.33W</v>
      </c>
      <c r="K1162">
        <f>_xlfn.XLOOKUP($A1162,laziki!B:B,laziki!D:D)</f>
        <v>2070</v>
      </c>
      <c r="L1162">
        <f t="shared" si="92"/>
        <v>2072</v>
      </c>
      <c r="M1162" s="4">
        <f t="shared" si="93"/>
        <v>2</v>
      </c>
      <c r="N1162" s="4" t="str">
        <f t="shared" si="94"/>
        <v>S</v>
      </c>
      <c r="O1162" t="str">
        <f t="shared" si="95"/>
        <v>S</v>
      </c>
    </row>
    <row r="1163" spans="1:15" x14ac:dyDescent="0.25">
      <c r="A1163">
        <v>95</v>
      </c>
      <c r="B1163" s="1">
        <v>61955</v>
      </c>
      <c r="C1163" t="s">
        <v>249</v>
      </c>
      <c r="D1163" t="s">
        <v>4285</v>
      </c>
      <c r="E1163">
        <v>221</v>
      </c>
      <c r="F1163">
        <v>1010</v>
      </c>
      <c r="G1163">
        <f t="shared" si="91"/>
        <v>0</v>
      </c>
      <c r="H1163" t="str">
        <f>_xlfn.XLOOKUP(C1163,obszary!A:A,obszary!B:B)</f>
        <v>Tharsis</v>
      </c>
      <c r="I1163" t="str">
        <f>_xlfn.XLOOKUP($A1163,laziki!B:B,laziki!C:C)</f>
        <v>Dawn 6</v>
      </c>
      <c r="J1163" t="str">
        <f>_xlfn.XLOOKUP(I1163,laziki!C:C,laziki!E:E)</f>
        <v>8.80N, 79.73W</v>
      </c>
      <c r="K1163">
        <f>_xlfn.XLOOKUP($A1163,laziki!B:B,laziki!D:D)</f>
        <v>2067</v>
      </c>
      <c r="L1163">
        <f t="shared" si="92"/>
        <v>2069</v>
      </c>
      <c r="M1163" s="4">
        <f t="shared" si="93"/>
        <v>2</v>
      </c>
      <c r="N1163" s="4" t="str">
        <f t="shared" si="94"/>
        <v>N</v>
      </c>
      <c r="O1163" t="str">
        <f t="shared" si="95"/>
        <v>N</v>
      </c>
    </row>
    <row r="1164" spans="1:15" x14ac:dyDescent="0.25">
      <c r="A1164">
        <v>6</v>
      </c>
      <c r="B1164" s="1">
        <v>56302</v>
      </c>
      <c r="C1164" t="s">
        <v>265</v>
      </c>
      <c r="D1164" t="s">
        <v>4284</v>
      </c>
      <c r="E1164">
        <v>631</v>
      </c>
      <c r="F1164">
        <v>3612</v>
      </c>
      <c r="G1164">
        <f t="shared" si="91"/>
        <v>0</v>
      </c>
      <c r="H1164" t="str">
        <f>_xlfn.XLOOKUP(C1164,obszary!A:A,obszary!B:B)</f>
        <v>Mare Boreum</v>
      </c>
      <c r="I1164" t="str">
        <f>_xlfn.XLOOKUP($A1164,laziki!B:B,laziki!C:C)</f>
        <v>Mariner 11</v>
      </c>
      <c r="J1164" t="str">
        <f>_xlfn.XLOOKUP(I1164,laziki!C:C,laziki!E:E)</f>
        <v>77.71N, 148.53E</v>
      </c>
      <c r="K1164">
        <f>_xlfn.XLOOKUP($A1164,laziki!B:B,laziki!D:D)</f>
        <v>2052</v>
      </c>
      <c r="L1164">
        <f t="shared" si="92"/>
        <v>2054</v>
      </c>
      <c r="M1164" s="4">
        <f t="shared" si="93"/>
        <v>2</v>
      </c>
      <c r="N1164" s="4" t="str">
        <f t="shared" si="94"/>
        <v>N</v>
      </c>
      <c r="O1164" t="str">
        <f t="shared" si="95"/>
        <v>N</v>
      </c>
    </row>
    <row r="1165" spans="1:15" x14ac:dyDescent="0.25">
      <c r="A1165">
        <v>55</v>
      </c>
      <c r="B1165" s="1">
        <v>62337</v>
      </c>
      <c r="C1165" t="s">
        <v>239</v>
      </c>
      <c r="D1165" t="s">
        <v>4283</v>
      </c>
      <c r="E1165">
        <v>24</v>
      </c>
      <c r="F1165">
        <v>2054</v>
      </c>
      <c r="G1165">
        <f t="shared" si="91"/>
        <v>2054</v>
      </c>
      <c r="H1165" t="str">
        <f>_xlfn.XLOOKUP(C1165,obszary!A:A,obszary!B:B)</f>
        <v>Amenthes</v>
      </c>
      <c r="I1165" t="str">
        <f>_xlfn.XLOOKUP($A1165,laziki!B:B,laziki!C:C)</f>
        <v>Opportunity 7</v>
      </c>
      <c r="J1165" t="str">
        <f>_xlfn.XLOOKUP(I1165,laziki!C:C,laziki!E:E)</f>
        <v>37.14N, 148.66E</v>
      </c>
      <c r="K1165">
        <f>_xlfn.XLOOKUP($A1165,laziki!B:B,laziki!D:D)</f>
        <v>2066</v>
      </c>
      <c r="L1165">
        <f t="shared" si="92"/>
        <v>2070</v>
      </c>
      <c r="M1165" s="4">
        <f t="shared" si="93"/>
        <v>4</v>
      </c>
      <c r="N1165" s="4" t="str">
        <f t="shared" si="94"/>
        <v>N</v>
      </c>
      <c r="O1165" t="str">
        <f t="shared" si="95"/>
        <v>N</v>
      </c>
    </row>
    <row r="1166" spans="1:15" x14ac:dyDescent="0.25">
      <c r="A1166">
        <v>5</v>
      </c>
      <c r="B1166" s="1">
        <v>56683</v>
      </c>
      <c r="C1166" t="s">
        <v>241</v>
      </c>
      <c r="D1166" t="s">
        <v>4282</v>
      </c>
      <c r="E1166">
        <v>45</v>
      </c>
      <c r="F1166">
        <v>4731</v>
      </c>
      <c r="G1166">
        <f t="shared" si="91"/>
        <v>4731</v>
      </c>
      <c r="H1166" t="str">
        <f>_xlfn.XLOOKUP(C1166,obszary!A:A,obszary!B:B)</f>
        <v>Syrtis Major</v>
      </c>
      <c r="I1166" t="str">
        <f>_xlfn.XLOOKUP($A1166,laziki!B:B,laziki!C:C)</f>
        <v>Mariner 10</v>
      </c>
      <c r="J1166" t="str">
        <f>_xlfn.XLOOKUP(I1166,laziki!C:C,laziki!E:E)</f>
        <v>4.88N, 63.43E</v>
      </c>
      <c r="K1166">
        <f>_xlfn.XLOOKUP($A1166,laziki!B:B,laziki!D:D)</f>
        <v>2051</v>
      </c>
      <c r="L1166">
        <f t="shared" si="92"/>
        <v>2055</v>
      </c>
      <c r="M1166" s="4">
        <f t="shared" si="93"/>
        <v>4</v>
      </c>
      <c r="N1166" s="4" t="str">
        <f t="shared" si="94"/>
        <v>N</v>
      </c>
      <c r="O1166" t="str">
        <f t="shared" si="95"/>
        <v>N</v>
      </c>
    </row>
    <row r="1167" spans="1:15" x14ac:dyDescent="0.25">
      <c r="A1167">
        <v>56</v>
      </c>
      <c r="B1167" s="1">
        <v>63175</v>
      </c>
      <c r="C1167" t="s">
        <v>231</v>
      </c>
      <c r="D1167" t="s">
        <v>4281</v>
      </c>
      <c r="E1167">
        <v>77</v>
      </c>
      <c r="F1167">
        <v>6618</v>
      </c>
      <c r="G1167">
        <f t="shared" si="91"/>
        <v>6618</v>
      </c>
      <c r="H1167" t="str">
        <f>_xlfn.XLOOKUP(C1167,obszary!A:A,obszary!B:B)</f>
        <v>Coprates</v>
      </c>
      <c r="I1167" t="str">
        <f>_xlfn.XLOOKUP($A1167,laziki!B:B,laziki!C:C)</f>
        <v>Opportunity 10</v>
      </c>
      <c r="J1167" t="str">
        <f>_xlfn.XLOOKUP(I1167,laziki!C:C,laziki!E:E)</f>
        <v>35.35S, 72.67W</v>
      </c>
      <c r="K1167">
        <f>_xlfn.XLOOKUP($A1167,laziki!B:B,laziki!D:D)</f>
        <v>2067</v>
      </c>
      <c r="L1167">
        <f t="shared" si="92"/>
        <v>2072</v>
      </c>
      <c r="M1167" s="4">
        <f t="shared" si="93"/>
        <v>5</v>
      </c>
      <c r="N1167" s="4" t="str">
        <f t="shared" si="94"/>
        <v>S</v>
      </c>
      <c r="O1167" t="str">
        <f t="shared" si="95"/>
        <v>S</v>
      </c>
    </row>
    <row r="1168" spans="1:15" x14ac:dyDescent="0.25">
      <c r="A1168">
        <v>2</v>
      </c>
      <c r="B1168" s="1">
        <v>55313</v>
      </c>
      <c r="C1168" t="s">
        <v>239</v>
      </c>
      <c r="D1168" t="s">
        <v>4280</v>
      </c>
      <c r="E1168">
        <v>252</v>
      </c>
      <c r="F1168">
        <v>6832</v>
      </c>
      <c r="G1168">
        <f t="shared" si="91"/>
        <v>0</v>
      </c>
      <c r="H1168" t="str">
        <f>_xlfn.XLOOKUP(C1168,obszary!A:A,obszary!B:B)</f>
        <v>Amenthes</v>
      </c>
      <c r="I1168" t="str">
        <f>_xlfn.XLOOKUP($A1168,laziki!B:B,laziki!C:C)</f>
        <v>Mariner 6</v>
      </c>
      <c r="J1168" t="str">
        <f>_xlfn.XLOOKUP(I1168,laziki!C:C,laziki!E:E)</f>
        <v>11.90N, 119.49E</v>
      </c>
      <c r="K1168">
        <f>_xlfn.XLOOKUP($A1168,laziki!B:B,laziki!D:D)</f>
        <v>2050</v>
      </c>
      <c r="L1168">
        <f t="shared" si="92"/>
        <v>2051</v>
      </c>
      <c r="M1168" s="4">
        <f t="shared" si="93"/>
        <v>1</v>
      </c>
      <c r="N1168" s="4" t="str">
        <f t="shared" si="94"/>
        <v>N</v>
      </c>
      <c r="O1168" t="str">
        <f t="shared" si="95"/>
        <v>N</v>
      </c>
    </row>
    <row r="1169" spans="1:15" x14ac:dyDescent="0.25">
      <c r="A1169">
        <v>70</v>
      </c>
      <c r="B1169" s="1">
        <v>62534</v>
      </c>
      <c r="C1169" t="s">
        <v>229</v>
      </c>
      <c r="D1169" t="s">
        <v>4279</v>
      </c>
      <c r="E1169">
        <v>109</v>
      </c>
      <c r="F1169">
        <v>11011</v>
      </c>
      <c r="G1169">
        <f t="shared" si="91"/>
        <v>0</v>
      </c>
      <c r="H1169" t="str">
        <f>_xlfn.XLOOKUP(C1169,obszary!A:A,obszary!B:B)</f>
        <v>Margaritifer Sinus</v>
      </c>
      <c r="I1169" t="str">
        <f>_xlfn.XLOOKUP($A1169,laziki!B:B,laziki!C:C)</f>
        <v>Rosetta 14</v>
      </c>
      <c r="J1169" t="str">
        <f>_xlfn.XLOOKUP(I1169,laziki!C:C,laziki!E:E)</f>
        <v>24.07S, 46.44W</v>
      </c>
      <c r="K1169">
        <f>_xlfn.XLOOKUP($A1169,laziki!B:B,laziki!D:D)</f>
        <v>2069</v>
      </c>
      <c r="L1169">
        <f t="shared" si="92"/>
        <v>2071</v>
      </c>
      <c r="M1169" s="4">
        <f t="shared" si="93"/>
        <v>2</v>
      </c>
      <c r="N1169" s="4" t="str">
        <f t="shared" si="94"/>
        <v>S</v>
      </c>
      <c r="O1169" t="str">
        <f t="shared" si="95"/>
        <v>S</v>
      </c>
    </row>
    <row r="1170" spans="1:15" x14ac:dyDescent="0.25">
      <c r="A1170">
        <v>55</v>
      </c>
      <c r="B1170" s="1">
        <v>62378</v>
      </c>
      <c r="C1170" t="s">
        <v>253</v>
      </c>
      <c r="D1170" t="s">
        <v>4278</v>
      </c>
      <c r="E1170">
        <v>27</v>
      </c>
      <c r="F1170">
        <v>4731</v>
      </c>
      <c r="G1170">
        <f t="shared" si="91"/>
        <v>4731</v>
      </c>
      <c r="H1170" t="str">
        <f>_xlfn.XLOOKUP(C1170,obszary!A:A,obszary!B:B)</f>
        <v>Cebrenia</v>
      </c>
      <c r="I1170" t="str">
        <f>_xlfn.XLOOKUP($A1170,laziki!B:B,laziki!C:C)</f>
        <v>Opportunity 7</v>
      </c>
      <c r="J1170" t="str">
        <f>_xlfn.XLOOKUP(I1170,laziki!C:C,laziki!E:E)</f>
        <v>37.14N, 148.66E</v>
      </c>
      <c r="K1170">
        <f>_xlfn.XLOOKUP($A1170,laziki!B:B,laziki!D:D)</f>
        <v>2066</v>
      </c>
      <c r="L1170">
        <f t="shared" si="92"/>
        <v>2070</v>
      </c>
      <c r="M1170" s="4">
        <f t="shared" si="93"/>
        <v>4</v>
      </c>
      <c r="N1170" s="4" t="str">
        <f t="shared" si="94"/>
        <v>N</v>
      </c>
      <c r="O1170" t="str">
        <f t="shared" si="95"/>
        <v>N</v>
      </c>
    </row>
    <row r="1171" spans="1:15" x14ac:dyDescent="0.25">
      <c r="A1171">
        <v>85</v>
      </c>
      <c r="B1171" s="1">
        <v>62755</v>
      </c>
      <c r="C1171" t="s">
        <v>225</v>
      </c>
      <c r="D1171" t="s">
        <v>4277</v>
      </c>
      <c r="E1171">
        <v>72</v>
      </c>
      <c r="F1171">
        <v>2461</v>
      </c>
      <c r="G1171">
        <f t="shared" si="91"/>
        <v>2461</v>
      </c>
      <c r="H1171" t="str">
        <f>_xlfn.XLOOKUP(C1171,obszary!A:A,obszary!B:B)</f>
        <v>Iapygia</v>
      </c>
      <c r="I1171" t="str">
        <f>_xlfn.XLOOKUP($A1171,laziki!B:B,laziki!C:C)</f>
        <v>Phoenix 13</v>
      </c>
      <c r="J1171" t="str">
        <f>_xlfn.XLOOKUP(I1171,laziki!C:C,laziki!E:E)</f>
        <v>6.43S, 95.96E</v>
      </c>
      <c r="K1171">
        <f>_xlfn.XLOOKUP($A1171,laziki!B:B,laziki!D:D)</f>
        <v>2070</v>
      </c>
      <c r="L1171">
        <f t="shared" si="92"/>
        <v>2071</v>
      </c>
      <c r="M1171" s="4">
        <f t="shared" si="93"/>
        <v>1</v>
      </c>
      <c r="N1171" s="4" t="str">
        <f t="shared" si="94"/>
        <v>S</v>
      </c>
      <c r="O1171" t="str">
        <f t="shared" si="95"/>
        <v>S</v>
      </c>
    </row>
    <row r="1172" spans="1:15" x14ac:dyDescent="0.25">
      <c r="A1172">
        <v>5</v>
      </c>
      <c r="B1172" s="1">
        <v>58421</v>
      </c>
      <c r="C1172" t="s">
        <v>225</v>
      </c>
      <c r="D1172" t="s">
        <v>4276</v>
      </c>
      <c r="E1172">
        <v>241</v>
      </c>
      <c r="F1172">
        <v>5255</v>
      </c>
      <c r="G1172">
        <f t="shared" si="91"/>
        <v>0</v>
      </c>
      <c r="H1172" t="str">
        <f>_xlfn.XLOOKUP(C1172,obszary!A:A,obszary!B:B)</f>
        <v>Iapygia</v>
      </c>
      <c r="I1172" t="str">
        <f>_xlfn.XLOOKUP($A1172,laziki!B:B,laziki!C:C)</f>
        <v>Mariner 10</v>
      </c>
      <c r="J1172" t="str">
        <f>_xlfn.XLOOKUP(I1172,laziki!C:C,laziki!E:E)</f>
        <v>4.88N, 63.43E</v>
      </c>
      <c r="K1172">
        <f>_xlfn.XLOOKUP($A1172,laziki!B:B,laziki!D:D)</f>
        <v>2051</v>
      </c>
      <c r="L1172">
        <f t="shared" si="92"/>
        <v>2059</v>
      </c>
      <c r="M1172" s="4">
        <f t="shared" si="93"/>
        <v>8</v>
      </c>
      <c r="N1172" s="4" t="str">
        <f t="shared" si="94"/>
        <v>S</v>
      </c>
      <c r="O1172" t="str">
        <f t="shared" si="95"/>
        <v>N</v>
      </c>
    </row>
    <row r="1173" spans="1:15" x14ac:dyDescent="0.25">
      <c r="A1173">
        <v>18</v>
      </c>
      <c r="B1173" s="1">
        <v>57995</v>
      </c>
      <c r="C1173" t="s">
        <v>219</v>
      </c>
      <c r="D1173" t="s">
        <v>4275</v>
      </c>
      <c r="E1173">
        <v>325</v>
      </c>
      <c r="F1173">
        <v>13054</v>
      </c>
      <c r="G1173">
        <f t="shared" si="91"/>
        <v>0</v>
      </c>
      <c r="H1173" t="str">
        <f>_xlfn.XLOOKUP(C1173,obszary!A:A,obszary!B:B)</f>
        <v>Phaethontis</v>
      </c>
      <c r="I1173" t="str">
        <f>_xlfn.XLOOKUP($A1173,laziki!B:B,laziki!C:C)</f>
        <v>Viking 10</v>
      </c>
      <c r="J1173" t="str">
        <f>_xlfn.XLOOKUP(I1173,laziki!C:C,laziki!E:E)</f>
        <v>25.21S, 169.35E</v>
      </c>
      <c r="K1173">
        <f>_xlfn.XLOOKUP($A1173,laziki!B:B,laziki!D:D)</f>
        <v>2055</v>
      </c>
      <c r="L1173">
        <f t="shared" si="92"/>
        <v>2058</v>
      </c>
      <c r="M1173" s="4">
        <f t="shared" si="93"/>
        <v>3</v>
      </c>
      <c r="N1173" s="4" t="str">
        <f t="shared" si="94"/>
        <v>S</v>
      </c>
      <c r="O1173" t="str">
        <f t="shared" si="95"/>
        <v>S</v>
      </c>
    </row>
    <row r="1174" spans="1:15" x14ac:dyDescent="0.25">
      <c r="A1174">
        <v>77</v>
      </c>
      <c r="B1174" s="1">
        <v>64937</v>
      </c>
      <c r="C1174" t="s">
        <v>223</v>
      </c>
      <c r="D1174" t="s">
        <v>4274</v>
      </c>
      <c r="E1174">
        <v>30</v>
      </c>
      <c r="F1174">
        <v>756</v>
      </c>
      <c r="G1174">
        <f t="shared" si="91"/>
        <v>756</v>
      </c>
      <c r="H1174" t="str">
        <f>_xlfn.XLOOKUP(C1174,obszary!A:A,obszary!B:B)</f>
        <v>Mare Tyrrhenum</v>
      </c>
      <c r="I1174" t="str">
        <f>_xlfn.XLOOKUP($A1174,laziki!B:B,laziki!C:C)</f>
        <v>Rosetta 27</v>
      </c>
      <c r="J1174" t="str">
        <f>_xlfn.XLOOKUP(I1174,laziki!C:C,laziki!E:E)</f>
        <v>28.90S, 98.55E</v>
      </c>
      <c r="K1174">
        <f>_xlfn.XLOOKUP($A1174,laziki!B:B,laziki!D:D)</f>
        <v>2073</v>
      </c>
      <c r="L1174">
        <f t="shared" si="92"/>
        <v>2077</v>
      </c>
      <c r="M1174" s="4">
        <f t="shared" si="93"/>
        <v>4</v>
      </c>
      <c r="N1174" s="4" t="str">
        <f t="shared" si="94"/>
        <v>S</v>
      </c>
      <c r="O1174" t="str">
        <f t="shared" si="95"/>
        <v>S</v>
      </c>
    </row>
    <row r="1175" spans="1:15" x14ac:dyDescent="0.25">
      <c r="A1175">
        <v>53</v>
      </c>
      <c r="B1175" s="1">
        <v>60928</v>
      </c>
      <c r="C1175" t="s">
        <v>207</v>
      </c>
      <c r="D1175" t="s">
        <v>4273</v>
      </c>
      <c r="E1175">
        <v>72</v>
      </c>
      <c r="F1175">
        <v>2188</v>
      </c>
      <c r="G1175">
        <f t="shared" si="91"/>
        <v>2188</v>
      </c>
      <c r="H1175" t="str">
        <f>_xlfn.XLOOKUP(C1175,obszary!A:A,obszary!B:B)</f>
        <v>Mare Australe</v>
      </c>
      <c r="I1175" t="str">
        <f>_xlfn.XLOOKUP($A1175,laziki!B:B,laziki!C:C)</f>
        <v>Opportunity 5</v>
      </c>
      <c r="J1175" t="str">
        <f>_xlfn.XLOOKUP(I1175,laziki!C:C,laziki!E:E)</f>
        <v>70.62S, 159.12W</v>
      </c>
      <c r="K1175">
        <f>_xlfn.XLOOKUP($A1175,laziki!B:B,laziki!D:D)</f>
        <v>2065</v>
      </c>
      <c r="L1175">
        <f t="shared" si="92"/>
        <v>2066</v>
      </c>
      <c r="M1175" s="4">
        <f t="shared" si="93"/>
        <v>1</v>
      </c>
      <c r="N1175" s="4" t="str">
        <f t="shared" si="94"/>
        <v>S</v>
      </c>
      <c r="O1175" t="str">
        <f t="shared" si="95"/>
        <v>S</v>
      </c>
    </row>
    <row r="1176" spans="1:15" x14ac:dyDescent="0.25">
      <c r="A1176">
        <v>54</v>
      </c>
      <c r="B1176" s="1">
        <v>61033</v>
      </c>
      <c r="C1176" t="s">
        <v>239</v>
      </c>
      <c r="D1176" t="s">
        <v>4272</v>
      </c>
      <c r="E1176">
        <v>482</v>
      </c>
      <c r="F1176">
        <v>1267</v>
      </c>
      <c r="G1176">
        <f t="shared" si="91"/>
        <v>0</v>
      </c>
      <c r="H1176" t="str">
        <f>_xlfn.XLOOKUP(C1176,obszary!A:A,obszary!B:B)</f>
        <v>Amenthes</v>
      </c>
      <c r="I1176" t="str">
        <f>_xlfn.XLOOKUP($A1176,laziki!B:B,laziki!C:C)</f>
        <v>Opportunity 6</v>
      </c>
      <c r="J1176" t="str">
        <f>_xlfn.XLOOKUP(I1176,laziki!C:C,laziki!E:E)</f>
        <v>14.31N, 112.28E</v>
      </c>
      <c r="K1176">
        <f>_xlfn.XLOOKUP($A1176,laziki!B:B,laziki!D:D)</f>
        <v>2065</v>
      </c>
      <c r="L1176">
        <f t="shared" si="92"/>
        <v>2067</v>
      </c>
      <c r="M1176" s="4">
        <f t="shared" si="93"/>
        <v>2</v>
      </c>
      <c r="N1176" s="4" t="str">
        <f t="shared" si="94"/>
        <v>N</v>
      </c>
      <c r="O1176" t="str">
        <f t="shared" si="95"/>
        <v>N</v>
      </c>
    </row>
    <row r="1177" spans="1:15" x14ac:dyDescent="0.25">
      <c r="A1177">
        <v>74</v>
      </c>
      <c r="B1177" s="1">
        <v>63590</v>
      </c>
      <c r="C1177" t="s">
        <v>243</v>
      </c>
      <c r="D1177" t="s">
        <v>4271</v>
      </c>
      <c r="E1177">
        <v>67</v>
      </c>
      <c r="F1177">
        <v>1138</v>
      </c>
      <c r="G1177">
        <f t="shared" si="91"/>
        <v>1138</v>
      </c>
      <c r="H1177" t="str">
        <f>_xlfn.XLOOKUP(C1177,obszary!A:A,obszary!B:B)</f>
        <v>Arabia</v>
      </c>
      <c r="I1177" t="str">
        <f>_xlfn.XLOOKUP($A1177,laziki!B:B,laziki!C:C)</f>
        <v>Rosetta 21</v>
      </c>
      <c r="J1177" t="str">
        <f>_xlfn.XLOOKUP(I1177,laziki!C:C,laziki!E:E)</f>
        <v>17.28N, 7.12E</v>
      </c>
      <c r="K1177">
        <f>_xlfn.XLOOKUP($A1177,laziki!B:B,laziki!D:D)</f>
        <v>2071</v>
      </c>
      <c r="L1177">
        <f t="shared" si="92"/>
        <v>2074</v>
      </c>
      <c r="M1177" s="4">
        <f t="shared" si="93"/>
        <v>3</v>
      </c>
      <c r="N1177" s="4" t="str">
        <f t="shared" si="94"/>
        <v>N</v>
      </c>
      <c r="O1177" t="str">
        <f t="shared" si="95"/>
        <v>N</v>
      </c>
    </row>
    <row r="1178" spans="1:15" x14ac:dyDescent="0.25">
      <c r="A1178">
        <v>36</v>
      </c>
      <c r="B1178" s="1">
        <v>59951</v>
      </c>
      <c r="C1178" t="s">
        <v>251</v>
      </c>
      <c r="D1178" t="s">
        <v>4270</v>
      </c>
      <c r="E1178">
        <v>702</v>
      </c>
      <c r="F1178">
        <v>4731</v>
      </c>
      <c r="G1178">
        <f t="shared" si="91"/>
        <v>0</v>
      </c>
      <c r="H1178" t="str">
        <f>_xlfn.XLOOKUP(C1178,obszary!A:A,obszary!B:B)</f>
        <v>Amazonis</v>
      </c>
      <c r="I1178" t="str">
        <f>_xlfn.XLOOKUP($A1178,laziki!B:B,laziki!C:C)</f>
        <v>Pathfinder 3</v>
      </c>
      <c r="J1178" t="str">
        <f>_xlfn.XLOOKUP(I1178,laziki!C:C,laziki!E:E)</f>
        <v>5.85N, 156.58W</v>
      </c>
      <c r="K1178">
        <f>_xlfn.XLOOKUP($A1178,laziki!B:B,laziki!D:D)</f>
        <v>2061</v>
      </c>
      <c r="L1178">
        <f t="shared" si="92"/>
        <v>2064</v>
      </c>
      <c r="M1178" s="4">
        <f t="shared" si="93"/>
        <v>3</v>
      </c>
      <c r="N1178" s="4" t="str">
        <f t="shared" si="94"/>
        <v>N</v>
      </c>
      <c r="O1178" t="str">
        <f t="shared" si="95"/>
        <v>N</v>
      </c>
    </row>
    <row r="1179" spans="1:15" x14ac:dyDescent="0.25">
      <c r="A1179">
        <v>10</v>
      </c>
      <c r="B1179" s="1">
        <v>59318</v>
      </c>
      <c r="C1179" t="s">
        <v>231</v>
      </c>
      <c r="D1179" t="s">
        <v>4269</v>
      </c>
      <c r="E1179">
        <v>63</v>
      </c>
      <c r="F1179">
        <v>3764</v>
      </c>
      <c r="G1179">
        <f t="shared" si="91"/>
        <v>3764</v>
      </c>
      <c r="H1179" t="str">
        <f>_xlfn.XLOOKUP(C1179,obszary!A:A,obszary!B:B)</f>
        <v>Coprates</v>
      </c>
      <c r="I1179" t="str">
        <f>_xlfn.XLOOKUP($A1179,laziki!B:B,laziki!C:C)</f>
        <v>Mariner 15</v>
      </c>
      <c r="J1179" t="str">
        <f>_xlfn.XLOOKUP(I1179,laziki!C:C,laziki!E:E)</f>
        <v>23.79S, 56.97W</v>
      </c>
      <c r="K1179">
        <f>_xlfn.XLOOKUP($A1179,laziki!B:B,laziki!D:D)</f>
        <v>2054</v>
      </c>
      <c r="L1179">
        <f t="shared" si="92"/>
        <v>2062</v>
      </c>
      <c r="M1179" s="4">
        <f t="shared" si="93"/>
        <v>8</v>
      </c>
      <c r="N1179" s="4" t="str">
        <f t="shared" si="94"/>
        <v>S</v>
      </c>
      <c r="O1179" t="str">
        <f t="shared" si="95"/>
        <v>S</v>
      </c>
    </row>
    <row r="1180" spans="1:15" x14ac:dyDescent="0.25">
      <c r="A1180">
        <v>60</v>
      </c>
      <c r="B1180" s="1">
        <v>62957</v>
      </c>
      <c r="C1180" t="s">
        <v>215</v>
      </c>
      <c r="D1180" t="s">
        <v>4268</v>
      </c>
      <c r="E1180">
        <v>204</v>
      </c>
      <c r="F1180">
        <v>5436</v>
      </c>
      <c r="G1180">
        <f t="shared" si="91"/>
        <v>0</v>
      </c>
      <c r="H1180" t="str">
        <f>_xlfn.XLOOKUP(C1180,obszary!A:A,obszary!B:B)</f>
        <v>Argyre</v>
      </c>
      <c r="I1180" t="str">
        <f>_xlfn.XLOOKUP($A1180,laziki!B:B,laziki!C:C)</f>
        <v>Opportunity 18</v>
      </c>
      <c r="J1180" t="str">
        <f>_xlfn.XLOOKUP(I1180,laziki!C:C,laziki!E:E)</f>
        <v>47.77S, 28.62W</v>
      </c>
      <c r="K1180">
        <f>_xlfn.XLOOKUP($A1180,laziki!B:B,laziki!D:D)</f>
        <v>2069</v>
      </c>
      <c r="L1180">
        <f t="shared" si="92"/>
        <v>2072</v>
      </c>
      <c r="M1180" s="4">
        <f t="shared" si="93"/>
        <v>3</v>
      </c>
      <c r="N1180" s="4" t="str">
        <f t="shared" si="94"/>
        <v>S</v>
      </c>
      <c r="O1180" t="str">
        <f t="shared" si="95"/>
        <v>S</v>
      </c>
    </row>
    <row r="1181" spans="1:15" x14ac:dyDescent="0.25">
      <c r="A1181">
        <v>7</v>
      </c>
      <c r="B1181" s="1">
        <v>56200</v>
      </c>
      <c r="C1181" t="s">
        <v>259</v>
      </c>
      <c r="D1181" t="s">
        <v>4267</v>
      </c>
      <c r="E1181">
        <v>48</v>
      </c>
      <c r="F1181">
        <v>4076</v>
      </c>
      <c r="G1181">
        <f t="shared" si="91"/>
        <v>4076</v>
      </c>
      <c r="H1181" t="str">
        <f>_xlfn.XLOOKUP(C1181,obszary!A:A,obszary!B:B)</f>
        <v>Mare Acidalium</v>
      </c>
      <c r="I1181" t="str">
        <f>_xlfn.XLOOKUP($A1181,laziki!B:B,laziki!C:C)</f>
        <v>Mariner 12</v>
      </c>
      <c r="J1181" t="str">
        <f>_xlfn.XLOOKUP(I1181,laziki!C:C,laziki!E:E)</f>
        <v>53.29N, 45.78W</v>
      </c>
      <c r="K1181">
        <f>_xlfn.XLOOKUP($A1181,laziki!B:B,laziki!D:D)</f>
        <v>2053</v>
      </c>
      <c r="L1181">
        <f t="shared" si="92"/>
        <v>2053</v>
      </c>
      <c r="M1181" s="4">
        <f t="shared" si="93"/>
        <v>0</v>
      </c>
      <c r="N1181" s="4" t="str">
        <f t="shared" si="94"/>
        <v>N</v>
      </c>
      <c r="O1181" t="str">
        <f t="shared" si="95"/>
        <v>N</v>
      </c>
    </row>
    <row r="1182" spans="1:15" x14ac:dyDescent="0.25">
      <c r="A1182">
        <v>28</v>
      </c>
      <c r="B1182" s="1">
        <v>59428</v>
      </c>
      <c r="C1182" t="s">
        <v>207</v>
      </c>
      <c r="D1182" t="s">
        <v>4266</v>
      </c>
      <c r="E1182">
        <v>163</v>
      </c>
      <c r="F1182">
        <v>2324</v>
      </c>
      <c r="G1182">
        <f t="shared" si="91"/>
        <v>0</v>
      </c>
      <c r="H1182" t="str">
        <f>_xlfn.XLOOKUP(C1182,obszary!A:A,obszary!B:B)</f>
        <v>Mare Australe</v>
      </c>
      <c r="I1182" t="str">
        <f>_xlfn.XLOOKUP($A1182,laziki!B:B,laziki!C:C)</f>
        <v>Deimos 3</v>
      </c>
      <c r="J1182" t="str">
        <f>_xlfn.XLOOKUP(I1182,laziki!C:C,laziki!E:E)</f>
        <v>63.27S, 66.46W</v>
      </c>
      <c r="K1182">
        <f>_xlfn.XLOOKUP($A1182,laziki!B:B,laziki!D:D)</f>
        <v>2058</v>
      </c>
      <c r="L1182">
        <f t="shared" si="92"/>
        <v>2062</v>
      </c>
      <c r="M1182" s="4">
        <f t="shared" si="93"/>
        <v>4</v>
      </c>
      <c r="N1182" s="4" t="str">
        <f t="shared" si="94"/>
        <v>S</v>
      </c>
      <c r="O1182" t="str">
        <f t="shared" si="95"/>
        <v>S</v>
      </c>
    </row>
    <row r="1183" spans="1:15" x14ac:dyDescent="0.25">
      <c r="A1183">
        <v>39</v>
      </c>
      <c r="B1183" s="1">
        <v>60657</v>
      </c>
      <c r="C1183" t="s">
        <v>207</v>
      </c>
      <c r="D1183" t="s">
        <v>4265</v>
      </c>
      <c r="E1183">
        <v>416</v>
      </c>
      <c r="F1183">
        <v>16330</v>
      </c>
      <c r="G1183">
        <f t="shared" si="91"/>
        <v>0</v>
      </c>
      <c r="H1183" t="str">
        <f>_xlfn.XLOOKUP(C1183,obszary!A:A,obszary!B:B)</f>
        <v>Mare Australe</v>
      </c>
      <c r="I1183" t="str">
        <f>_xlfn.XLOOKUP($A1183,laziki!B:B,laziki!C:C)</f>
        <v>Pathfinder 9</v>
      </c>
      <c r="J1183" t="str">
        <f>_xlfn.XLOOKUP(I1183,laziki!C:C,laziki!E:E)</f>
        <v>59.92S, 179.01W</v>
      </c>
      <c r="K1183">
        <f>_xlfn.XLOOKUP($A1183,laziki!B:B,laziki!D:D)</f>
        <v>2062</v>
      </c>
      <c r="L1183">
        <f t="shared" si="92"/>
        <v>2066</v>
      </c>
      <c r="M1183" s="4">
        <f t="shared" si="93"/>
        <v>4</v>
      </c>
      <c r="N1183" s="4" t="str">
        <f t="shared" si="94"/>
        <v>S</v>
      </c>
      <c r="O1183" t="str">
        <f t="shared" si="95"/>
        <v>S</v>
      </c>
    </row>
    <row r="1184" spans="1:15" x14ac:dyDescent="0.25">
      <c r="A1184">
        <v>94</v>
      </c>
      <c r="B1184" s="1">
        <v>62401</v>
      </c>
      <c r="C1184" t="s">
        <v>209</v>
      </c>
      <c r="D1184" t="s">
        <v>4264</v>
      </c>
      <c r="E1184">
        <v>19</v>
      </c>
      <c r="F1184">
        <v>11771</v>
      </c>
      <c r="G1184">
        <f t="shared" si="91"/>
        <v>11771</v>
      </c>
      <c r="H1184" t="str">
        <f>_xlfn.XLOOKUP(C1184,obszary!A:A,obszary!B:B)</f>
        <v>Eridania</v>
      </c>
      <c r="I1184" t="str">
        <f>_xlfn.XLOOKUP($A1184,laziki!B:B,laziki!C:C)</f>
        <v>Dawn 4</v>
      </c>
      <c r="J1184" t="str">
        <f>_xlfn.XLOOKUP(I1184,laziki!C:C,laziki!E:E)</f>
        <v>46.81S, 143.88E</v>
      </c>
      <c r="K1184">
        <f>_xlfn.XLOOKUP($A1184,laziki!B:B,laziki!D:D)</f>
        <v>2066</v>
      </c>
      <c r="L1184">
        <f t="shared" si="92"/>
        <v>2070</v>
      </c>
      <c r="M1184" s="4">
        <f t="shared" si="93"/>
        <v>4</v>
      </c>
      <c r="N1184" s="4" t="str">
        <f t="shared" si="94"/>
        <v>S</v>
      </c>
      <c r="O1184" t="str">
        <f t="shared" si="95"/>
        <v>S</v>
      </c>
    </row>
    <row r="1185" spans="1:15" x14ac:dyDescent="0.25">
      <c r="A1185">
        <v>41</v>
      </c>
      <c r="B1185" s="1">
        <v>61927</v>
      </c>
      <c r="C1185" t="s">
        <v>265</v>
      </c>
      <c r="D1185" t="s">
        <v>4263</v>
      </c>
      <c r="E1185">
        <v>50</v>
      </c>
      <c r="F1185">
        <v>27536</v>
      </c>
      <c r="G1185">
        <f t="shared" si="91"/>
        <v>27536</v>
      </c>
      <c r="H1185" t="str">
        <f>_xlfn.XLOOKUP(C1185,obszary!A:A,obszary!B:B)</f>
        <v>Mare Boreum</v>
      </c>
      <c r="I1185" t="str">
        <f>_xlfn.XLOOKUP($A1185,laziki!B:B,laziki!C:C)</f>
        <v>Spirit 5</v>
      </c>
      <c r="J1185" t="str">
        <f>_xlfn.XLOOKUP(I1185,laziki!C:C,laziki!E:E)</f>
        <v>66.19N, 33.82E</v>
      </c>
      <c r="K1185">
        <f>_xlfn.XLOOKUP($A1185,laziki!B:B,laziki!D:D)</f>
        <v>2063</v>
      </c>
      <c r="L1185">
        <f t="shared" si="92"/>
        <v>2069</v>
      </c>
      <c r="M1185" s="4">
        <f t="shared" si="93"/>
        <v>6</v>
      </c>
      <c r="N1185" s="4" t="str">
        <f t="shared" si="94"/>
        <v>N</v>
      </c>
      <c r="O1185" t="str">
        <f t="shared" si="95"/>
        <v>N</v>
      </c>
    </row>
    <row r="1186" spans="1:15" x14ac:dyDescent="0.25">
      <c r="A1186">
        <v>95</v>
      </c>
      <c r="B1186" s="1">
        <v>61659</v>
      </c>
      <c r="C1186" t="s">
        <v>249</v>
      </c>
      <c r="D1186" t="s">
        <v>4262</v>
      </c>
      <c r="E1186">
        <v>15</v>
      </c>
      <c r="F1186">
        <v>8255</v>
      </c>
      <c r="G1186">
        <f t="shared" si="91"/>
        <v>8255</v>
      </c>
      <c r="H1186" t="str">
        <f>_xlfn.XLOOKUP(C1186,obszary!A:A,obszary!B:B)</f>
        <v>Tharsis</v>
      </c>
      <c r="I1186" t="str">
        <f>_xlfn.XLOOKUP($A1186,laziki!B:B,laziki!C:C)</f>
        <v>Dawn 6</v>
      </c>
      <c r="J1186" t="str">
        <f>_xlfn.XLOOKUP(I1186,laziki!C:C,laziki!E:E)</f>
        <v>8.80N, 79.73W</v>
      </c>
      <c r="K1186">
        <f>_xlfn.XLOOKUP($A1186,laziki!B:B,laziki!D:D)</f>
        <v>2067</v>
      </c>
      <c r="L1186">
        <f t="shared" si="92"/>
        <v>2068</v>
      </c>
      <c r="M1186" s="4">
        <f t="shared" si="93"/>
        <v>1</v>
      </c>
      <c r="N1186" s="4" t="str">
        <f t="shared" si="94"/>
        <v>N</v>
      </c>
      <c r="O1186" t="str">
        <f t="shared" si="95"/>
        <v>N</v>
      </c>
    </row>
    <row r="1187" spans="1:15" x14ac:dyDescent="0.25">
      <c r="A1187">
        <v>38</v>
      </c>
      <c r="B1187" s="1">
        <v>60203</v>
      </c>
      <c r="C1187" t="s">
        <v>265</v>
      </c>
      <c r="D1187" t="s">
        <v>4261</v>
      </c>
      <c r="E1187">
        <v>88</v>
      </c>
      <c r="F1187">
        <v>5436</v>
      </c>
      <c r="G1187">
        <f t="shared" si="91"/>
        <v>5436</v>
      </c>
      <c r="H1187" t="str">
        <f>_xlfn.XLOOKUP(C1187,obszary!A:A,obszary!B:B)</f>
        <v>Mare Boreum</v>
      </c>
      <c r="I1187" t="str">
        <f>_xlfn.XLOOKUP($A1187,laziki!B:B,laziki!C:C)</f>
        <v>Pathfinder 7</v>
      </c>
      <c r="J1187" t="str">
        <f>_xlfn.XLOOKUP(I1187,laziki!C:C,laziki!E:E)</f>
        <v>79.27N, 111.64W</v>
      </c>
      <c r="K1187">
        <f>_xlfn.XLOOKUP($A1187,laziki!B:B,laziki!D:D)</f>
        <v>2062</v>
      </c>
      <c r="L1187">
        <f t="shared" si="92"/>
        <v>2064</v>
      </c>
      <c r="M1187" s="4">
        <f t="shared" si="93"/>
        <v>2</v>
      </c>
      <c r="N1187" s="4" t="str">
        <f t="shared" si="94"/>
        <v>N</v>
      </c>
      <c r="O1187" t="str">
        <f t="shared" si="95"/>
        <v>N</v>
      </c>
    </row>
    <row r="1188" spans="1:15" x14ac:dyDescent="0.25">
      <c r="A1188">
        <v>25</v>
      </c>
      <c r="B1188" s="1">
        <v>57100</v>
      </c>
      <c r="C1188" t="s">
        <v>219</v>
      </c>
      <c r="D1188" t="s">
        <v>4260</v>
      </c>
      <c r="E1188">
        <v>11</v>
      </c>
      <c r="F1188">
        <v>7752</v>
      </c>
      <c r="G1188">
        <f t="shared" si="91"/>
        <v>7752</v>
      </c>
      <c r="H1188" t="str">
        <f>_xlfn.XLOOKUP(C1188,obszary!A:A,obszary!B:B)</f>
        <v>Phaethontis</v>
      </c>
      <c r="I1188" t="str">
        <f>_xlfn.XLOOKUP($A1188,laziki!B:B,laziki!C:C)</f>
        <v>Phobos 4</v>
      </c>
      <c r="J1188" t="str">
        <f>_xlfn.XLOOKUP(I1188,laziki!C:C,laziki!E:E)</f>
        <v>51.58S, 161.55W</v>
      </c>
      <c r="K1188">
        <f>_xlfn.XLOOKUP($A1188,laziki!B:B,laziki!D:D)</f>
        <v>2054</v>
      </c>
      <c r="L1188">
        <f t="shared" si="92"/>
        <v>2056</v>
      </c>
      <c r="M1188" s="4">
        <f t="shared" si="93"/>
        <v>2</v>
      </c>
      <c r="N1188" s="4" t="str">
        <f t="shared" si="94"/>
        <v>S</v>
      </c>
      <c r="O1188" t="str">
        <f t="shared" si="95"/>
        <v>S</v>
      </c>
    </row>
    <row r="1189" spans="1:15" x14ac:dyDescent="0.25">
      <c r="A1189">
        <v>4</v>
      </c>
      <c r="B1189" s="1">
        <v>56962</v>
      </c>
      <c r="C1189" t="s">
        <v>215</v>
      </c>
      <c r="D1189" t="s">
        <v>4259</v>
      </c>
      <c r="E1189">
        <v>70</v>
      </c>
      <c r="F1189">
        <v>3461</v>
      </c>
      <c r="G1189">
        <f t="shared" si="91"/>
        <v>3461</v>
      </c>
      <c r="H1189" t="str">
        <f>_xlfn.XLOOKUP(C1189,obszary!A:A,obszary!B:B)</f>
        <v>Argyre</v>
      </c>
      <c r="I1189" t="str">
        <f>_xlfn.XLOOKUP($A1189,laziki!B:B,laziki!C:C)</f>
        <v>Mariner 9</v>
      </c>
      <c r="J1189" t="str">
        <f>_xlfn.XLOOKUP(I1189,laziki!C:C,laziki!E:E)</f>
        <v>43.20S, 21.89W</v>
      </c>
      <c r="K1189">
        <f>_xlfn.XLOOKUP($A1189,laziki!B:B,laziki!D:D)</f>
        <v>2051</v>
      </c>
      <c r="L1189">
        <f t="shared" si="92"/>
        <v>2055</v>
      </c>
      <c r="M1189" s="4">
        <f t="shared" si="93"/>
        <v>4</v>
      </c>
      <c r="N1189" s="4" t="str">
        <f t="shared" si="94"/>
        <v>S</v>
      </c>
      <c r="O1189" t="str">
        <f t="shared" si="95"/>
        <v>S</v>
      </c>
    </row>
    <row r="1190" spans="1:15" x14ac:dyDescent="0.25">
      <c r="A1190">
        <v>26</v>
      </c>
      <c r="B1190" s="1">
        <v>57270</v>
      </c>
      <c r="C1190" t="s">
        <v>213</v>
      </c>
      <c r="D1190" t="s">
        <v>4258</v>
      </c>
      <c r="E1190">
        <v>221</v>
      </c>
      <c r="F1190">
        <v>41937</v>
      </c>
      <c r="G1190">
        <f t="shared" si="91"/>
        <v>0</v>
      </c>
      <c r="H1190" t="str">
        <f>_xlfn.XLOOKUP(C1190,obszary!A:A,obszary!B:B)</f>
        <v>Noachis</v>
      </c>
      <c r="I1190" t="str">
        <f>_xlfn.XLOOKUP($A1190,laziki!B:B,laziki!C:C)</f>
        <v>Phobos 5</v>
      </c>
      <c r="J1190" t="str">
        <f>_xlfn.XLOOKUP(I1190,laziki!C:C,laziki!E:E)</f>
        <v>48.99S, 67.17E</v>
      </c>
      <c r="K1190">
        <f>_xlfn.XLOOKUP($A1190,laziki!B:B,laziki!D:D)</f>
        <v>2054</v>
      </c>
      <c r="L1190">
        <f t="shared" si="92"/>
        <v>2056</v>
      </c>
      <c r="M1190" s="4">
        <f t="shared" si="93"/>
        <v>2</v>
      </c>
      <c r="N1190" s="4" t="str">
        <f t="shared" si="94"/>
        <v>S</v>
      </c>
      <c r="O1190" t="str">
        <f t="shared" si="95"/>
        <v>S</v>
      </c>
    </row>
    <row r="1191" spans="1:15" x14ac:dyDescent="0.25">
      <c r="A1191">
        <v>27</v>
      </c>
      <c r="B1191" s="1">
        <v>57709</v>
      </c>
      <c r="C1191" t="s">
        <v>211</v>
      </c>
      <c r="D1191" t="s">
        <v>4257</v>
      </c>
      <c r="E1191">
        <v>124</v>
      </c>
      <c r="F1191">
        <v>38630</v>
      </c>
      <c r="G1191">
        <f t="shared" si="91"/>
        <v>0</v>
      </c>
      <c r="H1191" t="str">
        <f>_xlfn.XLOOKUP(C1191,obszary!A:A,obszary!B:B)</f>
        <v>Hellas</v>
      </c>
      <c r="I1191" t="str">
        <f>_xlfn.XLOOKUP($A1191,laziki!B:B,laziki!C:C)</f>
        <v>Phobos 6</v>
      </c>
      <c r="J1191" t="str">
        <f>_xlfn.XLOOKUP(I1191,laziki!C:C,laziki!E:E)</f>
        <v>74.62S, 100.08E</v>
      </c>
      <c r="K1191">
        <f>_xlfn.XLOOKUP($A1191,laziki!B:B,laziki!D:D)</f>
        <v>2054</v>
      </c>
      <c r="L1191">
        <f t="shared" si="92"/>
        <v>2057</v>
      </c>
      <c r="M1191" s="4">
        <f t="shared" si="93"/>
        <v>3</v>
      </c>
      <c r="N1191" s="4" t="str">
        <f t="shared" si="94"/>
        <v>S</v>
      </c>
      <c r="O1191" t="str">
        <f t="shared" si="95"/>
        <v>S</v>
      </c>
    </row>
    <row r="1192" spans="1:15" x14ac:dyDescent="0.25">
      <c r="A1192">
        <v>18</v>
      </c>
      <c r="B1192" s="1">
        <v>58266</v>
      </c>
      <c r="C1192" t="s">
        <v>221</v>
      </c>
      <c r="D1192" t="s">
        <v>4256</v>
      </c>
      <c r="E1192">
        <v>147</v>
      </c>
      <c r="F1192">
        <v>2739</v>
      </c>
      <c r="G1192">
        <f t="shared" si="91"/>
        <v>0</v>
      </c>
      <c r="H1192" t="str">
        <f>_xlfn.XLOOKUP(C1192,obszary!A:A,obszary!B:B)</f>
        <v>Aeolis</v>
      </c>
      <c r="I1192" t="str">
        <f>_xlfn.XLOOKUP($A1192,laziki!B:B,laziki!C:C)</f>
        <v>Viking 10</v>
      </c>
      <c r="J1192" t="str">
        <f>_xlfn.XLOOKUP(I1192,laziki!C:C,laziki!E:E)</f>
        <v>25.21S, 169.35E</v>
      </c>
      <c r="K1192">
        <f>_xlfn.XLOOKUP($A1192,laziki!B:B,laziki!D:D)</f>
        <v>2055</v>
      </c>
      <c r="L1192">
        <f t="shared" si="92"/>
        <v>2059</v>
      </c>
      <c r="M1192" s="4">
        <f t="shared" si="93"/>
        <v>4</v>
      </c>
      <c r="N1192" s="4" t="str">
        <f t="shared" si="94"/>
        <v>S</v>
      </c>
      <c r="O1192" t="str">
        <f t="shared" si="95"/>
        <v>S</v>
      </c>
    </row>
    <row r="1193" spans="1:15" x14ac:dyDescent="0.25">
      <c r="A1193">
        <v>22</v>
      </c>
      <c r="B1193" s="1">
        <v>56436</v>
      </c>
      <c r="C1193" t="s">
        <v>227</v>
      </c>
      <c r="D1193" t="s">
        <v>4255</v>
      </c>
      <c r="E1193">
        <v>204</v>
      </c>
      <c r="F1193">
        <v>1920</v>
      </c>
      <c r="G1193">
        <f t="shared" si="91"/>
        <v>0</v>
      </c>
      <c r="H1193" t="str">
        <f>_xlfn.XLOOKUP(C1193,obszary!A:A,obszary!B:B)</f>
        <v>Sinus Sabaeus</v>
      </c>
      <c r="I1193" t="str">
        <f>_xlfn.XLOOKUP($A1193,laziki!B:B,laziki!C:C)</f>
        <v>Phobos 1</v>
      </c>
      <c r="J1193" t="str">
        <f>_xlfn.XLOOKUP(I1193,laziki!C:C,laziki!E:E)</f>
        <v>5.89N, 39.91E</v>
      </c>
      <c r="K1193">
        <f>_xlfn.XLOOKUP($A1193,laziki!B:B,laziki!D:D)</f>
        <v>2053</v>
      </c>
      <c r="L1193">
        <f t="shared" si="92"/>
        <v>2054</v>
      </c>
      <c r="M1193" s="4">
        <f t="shared" si="93"/>
        <v>1</v>
      </c>
      <c r="N1193" s="4" t="str">
        <f t="shared" si="94"/>
        <v>S</v>
      </c>
      <c r="O1193" t="str">
        <f t="shared" si="95"/>
        <v>N</v>
      </c>
    </row>
    <row r="1194" spans="1:15" x14ac:dyDescent="0.25">
      <c r="A1194">
        <v>25</v>
      </c>
      <c r="B1194" s="1">
        <v>56852</v>
      </c>
      <c r="C1194" t="s">
        <v>219</v>
      </c>
      <c r="D1194" t="s">
        <v>4254</v>
      </c>
      <c r="E1194">
        <v>57</v>
      </c>
      <c r="F1194">
        <v>2880</v>
      </c>
      <c r="G1194">
        <f t="shared" si="91"/>
        <v>2880</v>
      </c>
      <c r="H1194" t="str">
        <f>_xlfn.XLOOKUP(C1194,obszary!A:A,obszary!B:B)</f>
        <v>Phaethontis</v>
      </c>
      <c r="I1194" t="str">
        <f>_xlfn.XLOOKUP($A1194,laziki!B:B,laziki!C:C)</f>
        <v>Phobos 4</v>
      </c>
      <c r="J1194" t="str">
        <f>_xlfn.XLOOKUP(I1194,laziki!C:C,laziki!E:E)</f>
        <v>51.58S, 161.55W</v>
      </c>
      <c r="K1194">
        <f>_xlfn.XLOOKUP($A1194,laziki!B:B,laziki!D:D)</f>
        <v>2054</v>
      </c>
      <c r="L1194">
        <f t="shared" si="92"/>
        <v>2055</v>
      </c>
      <c r="M1194" s="4">
        <f t="shared" si="93"/>
        <v>1</v>
      </c>
      <c r="N1194" s="4" t="str">
        <f t="shared" si="94"/>
        <v>S</v>
      </c>
      <c r="O1194" t="str">
        <f t="shared" si="95"/>
        <v>S</v>
      </c>
    </row>
    <row r="1195" spans="1:15" x14ac:dyDescent="0.25">
      <c r="A1195">
        <v>90</v>
      </c>
      <c r="B1195" s="1">
        <v>63704</v>
      </c>
      <c r="C1195" t="s">
        <v>207</v>
      </c>
      <c r="D1195" t="s">
        <v>4253</v>
      </c>
      <c r="E1195">
        <v>157</v>
      </c>
      <c r="F1195">
        <v>4902</v>
      </c>
      <c r="G1195">
        <f t="shared" si="91"/>
        <v>0</v>
      </c>
      <c r="H1195" t="str">
        <f>_xlfn.XLOOKUP(C1195,obszary!A:A,obszary!B:B)</f>
        <v>Mare Australe</v>
      </c>
      <c r="I1195" t="str">
        <f>_xlfn.XLOOKUP($A1195,laziki!B:B,laziki!C:C)</f>
        <v>Phoenix 23</v>
      </c>
      <c r="J1195" t="str">
        <f>_xlfn.XLOOKUP(I1195,laziki!C:C,laziki!E:E)</f>
        <v>65.99S, 161.89W</v>
      </c>
      <c r="K1195">
        <f>_xlfn.XLOOKUP($A1195,laziki!B:B,laziki!D:D)</f>
        <v>2072</v>
      </c>
      <c r="L1195">
        <f t="shared" si="92"/>
        <v>2074</v>
      </c>
      <c r="M1195" s="4">
        <f t="shared" si="93"/>
        <v>2</v>
      </c>
      <c r="N1195" s="4" t="str">
        <f t="shared" si="94"/>
        <v>S</v>
      </c>
      <c r="O1195" t="str">
        <f t="shared" si="95"/>
        <v>S</v>
      </c>
    </row>
    <row r="1196" spans="1:15" x14ac:dyDescent="0.25">
      <c r="A1196">
        <v>39</v>
      </c>
      <c r="B1196" s="1">
        <v>60214</v>
      </c>
      <c r="C1196" t="s">
        <v>219</v>
      </c>
      <c r="D1196" t="s">
        <v>4252</v>
      </c>
      <c r="E1196">
        <v>24</v>
      </c>
      <c r="F1196">
        <v>9074</v>
      </c>
      <c r="G1196">
        <f t="shared" si="91"/>
        <v>9074</v>
      </c>
      <c r="H1196" t="str">
        <f>_xlfn.XLOOKUP(C1196,obszary!A:A,obszary!B:B)</f>
        <v>Phaethontis</v>
      </c>
      <c r="I1196" t="str">
        <f>_xlfn.XLOOKUP($A1196,laziki!B:B,laziki!C:C)</f>
        <v>Pathfinder 9</v>
      </c>
      <c r="J1196" t="str">
        <f>_xlfn.XLOOKUP(I1196,laziki!C:C,laziki!E:E)</f>
        <v>59.92S, 179.01W</v>
      </c>
      <c r="K1196">
        <f>_xlfn.XLOOKUP($A1196,laziki!B:B,laziki!D:D)</f>
        <v>2062</v>
      </c>
      <c r="L1196">
        <f t="shared" si="92"/>
        <v>2064</v>
      </c>
      <c r="M1196" s="4">
        <f t="shared" si="93"/>
        <v>2</v>
      </c>
      <c r="N1196" s="4" t="str">
        <f t="shared" si="94"/>
        <v>S</v>
      </c>
      <c r="O1196" t="str">
        <f t="shared" si="95"/>
        <v>S</v>
      </c>
    </row>
    <row r="1197" spans="1:15" x14ac:dyDescent="0.25">
      <c r="A1197">
        <v>47</v>
      </c>
      <c r="B1197" s="1">
        <v>62166</v>
      </c>
      <c r="C1197" t="s">
        <v>257</v>
      </c>
      <c r="D1197" t="s">
        <v>4251</v>
      </c>
      <c r="E1197">
        <v>25</v>
      </c>
      <c r="F1197">
        <v>9366</v>
      </c>
      <c r="G1197">
        <f t="shared" si="91"/>
        <v>9366</v>
      </c>
      <c r="H1197" t="str">
        <f>_xlfn.XLOOKUP(C1197,obszary!A:A,obszary!B:B)</f>
        <v>Ismenius Lacus</v>
      </c>
      <c r="I1197" t="str">
        <f>_xlfn.XLOOKUP($A1197,laziki!B:B,laziki!C:C)</f>
        <v>Spirit 14</v>
      </c>
      <c r="J1197" t="str">
        <f>_xlfn.XLOOKUP(I1197,laziki!C:C,laziki!E:E)</f>
        <v>27.30N, 17.48W</v>
      </c>
      <c r="K1197">
        <f>_xlfn.XLOOKUP($A1197,laziki!B:B,laziki!D:D)</f>
        <v>2065</v>
      </c>
      <c r="L1197">
        <f t="shared" si="92"/>
        <v>2070</v>
      </c>
      <c r="M1197" s="4">
        <f t="shared" si="93"/>
        <v>5</v>
      </c>
      <c r="N1197" s="4" t="str">
        <f t="shared" si="94"/>
        <v>N</v>
      </c>
      <c r="O1197" t="str">
        <f t="shared" si="95"/>
        <v>N</v>
      </c>
    </row>
    <row r="1198" spans="1:15" x14ac:dyDescent="0.25">
      <c r="A1198">
        <v>26</v>
      </c>
      <c r="B1198" s="1">
        <v>57007</v>
      </c>
      <c r="C1198" t="s">
        <v>211</v>
      </c>
      <c r="D1198" t="s">
        <v>4250</v>
      </c>
      <c r="E1198">
        <v>264</v>
      </c>
      <c r="F1198">
        <v>63326</v>
      </c>
      <c r="G1198">
        <f t="shared" si="91"/>
        <v>0</v>
      </c>
      <c r="H1198" t="str">
        <f>_xlfn.XLOOKUP(C1198,obszary!A:A,obszary!B:B)</f>
        <v>Hellas</v>
      </c>
      <c r="I1198" t="str">
        <f>_xlfn.XLOOKUP($A1198,laziki!B:B,laziki!C:C)</f>
        <v>Phobos 5</v>
      </c>
      <c r="J1198" t="str">
        <f>_xlfn.XLOOKUP(I1198,laziki!C:C,laziki!E:E)</f>
        <v>48.99S, 67.17E</v>
      </c>
      <c r="K1198">
        <f>_xlfn.XLOOKUP($A1198,laziki!B:B,laziki!D:D)</f>
        <v>2054</v>
      </c>
      <c r="L1198">
        <f t="shared" si="92"/>
        <v>2056</v>
      </c>
      <c r="M1198" s="4">
        <f t="shared" si="93"/>
        <v>2</v>
      </c>
      <c r="N1198" s="4" t="str">
        <f t="shared" si="94"/>
        <v>S</v>
      </c>
      <c r="O1198" t="str">
        <f t="shared" si="95"/>
        <v>S</v>
      </c>
    </row>
    <row r="1199" spans="1:15" x14ac:dyDescent="0.25">
      <c r="A1199">
        <v>31</v>
      </c>
      <c r="B1199" s="1">
        <v>58997</v>
      </c>
      <c r="C1199" t="s">
        <v>265</v>
      </c>
      <c r="D1199" t="s">
        <v>4249</v>
      </c>
      <c r="E1199">
        <v>120</v>
      </c>
      <c r="F1199">
        <v>2461</v>
      </c>
      <c r="G1199">
        <f t="shared" si="91"/>
        <v>0</v>
      </c>
      <c r="H1199" t="str">
        <f>_xlfn.XLOOKUP(C1199,obszary!A:A,obszary!B:B)</f>
        <v>Mare Boreum</v>
      </c>
      <c r="I1199" t="str">
        <f>_xlfn.XLOOKUP($A1199,laziki!B:B,laziki!C:C)</f>
        <v>Deimos 10</v>
      </c>
      <c r="J1199" t="str">
        <f>_xlfn.XLOOKUP(I1199,laziki!C:C,laziki!E:E)</f>
        <v>66.67N, 93.37W</v>
      </c>
      <c r="K1199">
        <f>_xlfn.XLOOKUP($A1199,laziki!B:B,laziki!D:D)</f>
        <v>2059</v>
      </c>
      <c r="L1199">
        <f t="shared" si="92"/>
        <v>2061</v>
      </c>
      <c r="M1199" s="4">
        <f t="shared" si="93"/>
        <v>2</v>
      </c>
      <c r="N1199" s="4" t="str">
        <f t="shared" si="94"/>
        <v>N</v>
      </c>
      <c r="O1199" t="str">
        <f t="shared" si="95"/>
        <v>N</v>
      </c>
    </row>
    <row r="1200" spans="1:15" x14ac:dyDescent="0.25">
      <c r="A1200">
        <v>53</v>
      </c>
      <c r="B1200" s="1">
        <v>60979</v>
      </c>
      <c r="C1200" t="s">
        <v>219</v>
      </c>
      <c r="D1200" t="s">
        <v>4248</v>
      </c>
      <c r="E1200">
        <v>96</v>
      </c>
      <c r="F1200">
        <v>6006</v>
      </c>
      <c r="G1200">
        <f t="shared" si="91"/>
        <v>6006</v>
      </c>
      <c r="H1200" t="str">
        <f>_xlfn.XLOOKUP(C1200,obszary!A:A,obszary!B:B)</f>
        <v>Phaethontis</v>
      </c>
      <c r="I1200" t="str">
        <f>_xlfn.XLOOKUP($A1200,laziki!B:B,laziki!C:C)</f>
        <v>Opportunity 5</v>
      </c>
      <c r="J1200" t="str">
        <f>_xlfn.XLOOKUP(I1200,laziki!C:C,laziki!E:E)</f>
        <v>70.62S, 159.12W</v>
      </c>
      <c r="K1200">
        <f>_xlfn.XLOOKUP($A1200,laziki!B:B,laziki!D:D)</f>
        <v>2065</v>
      </c>
      <c r="L1200">
        <f t="shared" si="92"/>
        <v>2066</v>
      </c>
      <c r="M1200" s="4">
        <f t="shared" si="93"/>
        <v>1</v>
      </c>
      <c r="N1200" s="4" t="str">
        <f t="shared" si="94"/>
        <v>S</v>
      </c>
      <c r="O1200" t="str">
        <f t="shared" si="95"/>
        <v>S</v>
      </c>
    </row>
    <row r="1201" spans="1:15" x14ac:dyDescent="0.25">
      <c r="A1201">
        <v>8</v>
      </c>
      <c r="B1201" s="1">
        <v>56581</v>
      </c>
      <c r="C1201" t="s">
        <v>207</v>
      </c>
      <c r="D1201" t="s">
        <v>4247</v>
      </c>
      <c r="E1201">
        <v>175</v>
      </c>
      <c r="F1201">
        <v>9670</v>
      </c>
      <c r="G1201">
        <f t="shared" si="91"/>
        <v>0</v>
      </c>
      <c r="H1201" t="str">
        <f>_xlfn.XLOOKUP(C1201,obszary!A:A,obszary!B:B)</f>
        <v>Mare Australe</v>
      </c>
      <c r="I1201" t="str">
        <f>_xlfn.XLOOKUP($A1201,laziki!B:B,laziki!C:C)</f>
        <v>Mariner 13</v>
      </c>
      <c r="J1201" t="str">
        <f>_xlfn.XLOOKUP(I1201,laziki!C:C,laziki!E:E)</f>
        <v>57.37S, 25.45E</v>
      </c>
      <c r="K1201">
        <f>_xlfn.XLOOKUP($A1201,laziki!B:B,laziki!D:D)</f>
        <v>2053</v>
      </c>
      <c r="L1201">
        <f t="shared" si="92"/>
        <v>2054</v>
      </c>
      <c r="M1201" s="4">
        <f t="shared" si="93"/>
        <v>1</v>
      </c>
      <c r="N1201" s="4" t="str">
        <f t="shared" si="94"/>
        <v>S</v>
      </c>
      <c r="O1201" t="str">
        <f t="shared" si="95"/>
        <v>S</v>
      </c>
    </row>
    <row r="1202" spans="1:15" x14ac:dyDescent="0.25">
      <c r="A1202">
        <v>60</v>
      </c>
      <c r="B1202" s="1">
        <v>62369</v>
      </c>
      <c r="C1202" t="s">
        <v>215</v>
      </c>
      <c r="D1202" t="s">
        <v>4246</v>
      </c>
      <c r="E1202">
        <v>204</v>
      </c>
      <c r="F1202">
        <v>18486</v>
      </c>
      <c r="G1202">
        <f t="shared" si="91"/>
        <v>0</v>
      </c>
      <c r="H1202" t="str">
        <f>_xlfn.XLOOKUP(C1202,obszary!A:A,obszary!B:B)</f>
        <v>Argyre</v>
      </c>
      <c r="I1202" t="str">
        <f>_xlfn.XLOOKUP($A1202,laziki!B:B,laziki!C:C)</f>
        <v>Opportunity 18</v>
      </c>
      <c r="J1202" t="str">
        <f>_xlfn.XLOOKUP(I1202,laziki!C:C,laziki!E:E)</f>
        <v>47.77S, 28.62W</v>
      </c>
      <c r="K1202">
        <f>_xlfn.XLOOKUP($A1202,laziki!B:B,laziki!D:D)</f>
        <v>2069</v>
      </c>
      <c r="L1202">
        <f t="shared" si="92"/>
        <v>2070</v>
      </c>
      <c r="M1202" s="4">
        <f t="shared" si="93"/>
        <v>1</v>
      </c>
      <c r="N1202" s="4" t="str">
        <f t="shared" si="94"/>
        <v>S</v>
      </c>
      <c r="O1202" t="str">
        <f t="shared" si="95"/>
        <v>S</v>
      </c>
    </row>
    <row r="1203" spans="1:15" x14ac:dyDescent="0.25">
      <c r="A1203">
        <v>41</v>
      </c>
      <c r="B1203" s="1">
        <v>61273</v>
      </c>
      <c r="C1203" t="s">
        <v>265</v>
      </c>
      <c r="D1203" t="s">
        <v>4245</v>
      </c>
      <c r="E1203">
        <v>181</v>
      </c>
      <c r="F1203">
        <v>56210</v>
      </c>
      <c r="G1203">
        <f t="shared" si="91"/>
        <v>0</v>
      </c>
      <c r="H1203" t="str">
        <f>_xlfn.XLOOKUP(C1203,obszary!A:A,obszary!B:B)</f>
        <v>Mare Boreum</v>
      </c>
      <c r="I1203" t="str">
        <f>_xlfn.XLOOKUP($A1203,laziki!B:B,laziki!C:C)</f>
        <v>Spirit 5</v>
      </c>
      <c r="J1203" t="str">
        <f>_xlfn.XLOOKUP(I1203,laziki!C:C,laziki!E:E)</f>
        <v>66.19N, 33.82E</v>
      </c>
      <c r="K1203">
        <f>_xlfn.XLOOKUP($A1203,laziki!B:B,laziki!D:D)</f>
        <v>2063</v>
      </c>
      <c r="L1203">
        <f t="shared" si="92"/>
        <v>2067</v>
      </c>
      <c r="M1203" s="4">
        <f t="shared" si="93"/>
        <v>4</v>
      </c>
      <c r="N1203" s="4" t="str">
        <f t="shared" si="94"/>
        <v>N</v>
      </c>
      <c r="O1203" t="str">
        <f t="shared" si="95"/>
        <v>N</v>
      </c>
    </row>
    <row r="1204" spans="1:15" x14ac:dyDescent="0.25">
      <c r="A1204">
        <v>95</v>
      </c>
      <c r="B1204" s="1">
        <v>63234</v>
      </c>
      <c r="C1204" t="s">
        <v>247</v>
      </c>
      <c r="D1204" t="s">
        <v>4244</v>
      </c>
      <c r="E1204">
        <v>791</v>
      </c>
      <c r="F1204">
        <v>4902</v>
      </c>
      <c r="G1204">
        <f t="shared" si="91"/>
        <v>0</v>
      </c>
      <c r="H1204" t="str">
        <f>_xlfn.XLOOKUP(C1204,obszary!A:A,obszary!B:B)</f>
        <v>Lunae Palus</v>
      </c>
      <c r="I1204" t="str">
        <f>_xlfn.XLOOKUP($A1204,laziki!B:B,laziki!C:C)</f>
        <v>Dawn 6</v>
      </c>
      <c r="J1204" t="str">
        <f>_xlfn.XLOOKUP(I1204,laziki!C:C,laziki!E:E)</f>
        <v>8.80N, 79.73W</v>
      </c>
      <c r="K1204">
        <f>_xlfn.XLOOKUP($A1204,laziki!B:B,laziki!D:D)</f>
        <v>2067</v>
      </c>
      <c r="L1204">
        <f t="shared" si="92"/>
        <v>2073</v>
      </c>
      <c r="M1204" s="4">
        <f t="shared" si="93"/>
        <v>6</v>
      </c>
      <c r="N1204" s="4" t="str">
        <f t="shared" si="94"/>
        <v>N</v>
      </c>
      <c r="O1204" t="str">
        <f t="shared" si="95"/>
        <v>N</v>
      </c>
    </row>
    <row r="1205" spans="1:15" x14ac:dyDescent="0.25">
      <c r="A1205">
        <v>83</v>
      </c>
      <c r="B1205" s="1">
        <v>62916</v>
      </c>
      <c r="C1205" t="s">
        <v>255</v>
      </c>
      <c r="D1205" t="s">
        <v>4243</v>
      </c>
      <c r="E1205">
        <v>15</v>
      </c>
      <c r="F1205">
        <v>13054</v>
      </c>
      <c r="G1205">
        <f t="shared" si="91"/>
        <v>13054</v>
      </c>
      <c r="H1205" t="str">
        <f>_xlfn.XLOOKUP(C1205,obszary!A:A,obszary!B:B)</f>
        <v>Casius</v>
      </c>
      <c r="I1205" t="str">
        <f>_xlfn.XLOOKUP($A1205,laziki!B:B,laziki!C:C)</f>
        <v>Phoenix 11</v>
      </c>
      <c r="J1205" t="str">
        <f>_xlfn.XLOOKUP(I1205,laziki!C:C,laziki!E:E)</f>
        <v>56.07N, 79.63E</v>
      </c>
      <c r="K1205">
        <f>_xlfn.XLOOKUP($A1205,laziki!B:B,laziki!D:D)</f>
        <v>2069</v>
      </c>
      <c r="L1205">
        <f t="shared" si="92"/>
        <v>2072</v>
      </c>
      <c r="M1205" s="4">
        <f t="shared" si="93"/>
        <v>3</v>
      </c>
      <c r="N1205" s="4" t="str">
        <f t="shared" si="94"/>
        <v>N</v>
      </c>
      <c r="O1205" t="str">
        <f t="shared" si="95"/>
        <v>N</v>
      </c>
    </row>
    <row r="1206" spans="1:15" x14ac:dyDescent="0.25">
      <c r="A1206">
        <v>7</v>
      </c>
      <c r="B1206" s="1">
        <v>57472</v>
      </c>
      <c r="C1206" t="s">
        <v>259</v>
      </c>
      <c r="D1206" t="s">
        <v>4242</v>
      </c>
      <c r="E1206">
        <v>133</v>
      </c>
      <c r="F1206">
        <v>883</v>
      </c>
      <c r="G1206">
        <f t="shared" si="91"/>
        <v>0</v>
      </c>
      <c r="H1206" t="str">
        <f>_xlfn.XLOOKUP(C1206,obszary!A:A,obszary!B:B)</f>
        <v>Mare Acidalium</v>
      </c>
      <c r="I1206" t="str">
        <f>_xlfn.XLOOKUP($A1206,laziki!B:B,laziki!C:C)</f>
        <v>Mariner 12</v>
      </c>
      <c r="J1206" t="str">
        <f>_xlfn.XLOOKUP(I1206,laziki!C:C,laziki!E:E)</f>
        <v>53.29N, 45.78W</v>
      </c>
      <c r="K1206">
        <f>_xlfn.XLOOKUP($A1206,laziki!B:B,laziki!D:D)</f>
        <v>2053</v>
      </c>
      <c r="L1206">
        <f t="shared" si="92"/>
        <v>2057</v>
      </c>
      <c r="M1206" s="4">
        <f t="shared" si="93"/>
        <v>4</v>
      </c>
      <c r="N1206" s="4" t="str">
        <f t="shared" si="94"/>
        <v>N</v>
      </c>
      <c r="O1206" t="str">
        <f t="shared" si="95"/>
        <v>N</v>
      </c>
    </row>
    <row r="1207" spans="1:15" x14ac:dyDescent="0.25">
      <c r="A1207">
        <v>34</v>
      </c>
      <c r="B1207" s="1">
        <v>59254</v>
      </c>
      <c r="C1207" t="s">
        <v>239</v>
      </c>
      <c r="D1207" t="s">
        <v>4241</v>
      </c>
      <c r="E1207">
        <v>181</v>
      </c>
      <c r="F1207">
        <v>8791</v>
      </c>
      <c r="G1207">
        <f t="shared" si="91"/>
        <v>0</v>
      </c>
      <c r="H1207" t="str">
        <f>_xlfn.XLOOKUP(C1207,obszary!A:A,obszary!B:B)</f>
        <v>Amenthes</v>
      </c>
      <c r="I1207" t="str">
        <f>_xlfn.XLOOKUP($A1207,laziki!B:B,laziki!C:C)</f>
        <v>Deimos 14</v>
      </c>
      <c r="J1207" t="str">
        <f>_xlfn.XLOOKUP(I1207,laziki!C:C,laziki!E:E)</f>
        <v>24.45N, 112.91E</v>
      </c>
      <c r="K1207">
        <f>_xlfn.XLOOKUP($A1207,laziki!B:B,laziki!D:D)</f>
        <v>2060</v>
      </c>
      <c r="L1207">
        <f t="shared" si="92"/>
        <v>2062</v>
      </c>
      <c r="M1207" s="4">
        <f t="shared" si="93"/>
        <v>2</v>
      </c>
      <c r="N1207" s="4" t="str">
        <f t="shared" si="94"/>
        <v>N</v>
      </c>
      <c r="O1207" t="str">
        <f t="shared" si="95"/>
        <v>N</v>
      </c>
    </row>
    <row r="1208" spans="1:15" x14ac:dyDescent="0.25">
      <c r="A1208">
        <v>47</v>
      </c>
      <c r="B1208" s="1">
        <v>63859</v>
      </c>
      <c r="C1208" t="s">
        <v>245</v>
      </c>
      <c r="D1208" t="s">
        <v>4240</v>
      </c>
      <c r="E1208">
        <v>196</v>
      </c>
      <c r="F1208">
        <v>4398</v>
      </c>
      <c r="G1208">
        <f t="shared" si="91"/>
        <v>0</v>
      </c>
      <c r="H1208" t="str">
        <f>_xlfn.XLOOKUP(C1208,obszary!A:A,obszary!B:B)</f>
        <v>Oxia Palus</v>
      </c>
      <c r="I1208" t="str">
        <f>_xlfn.XLOOKUP($A1208,laziki!B:B,laziki!C:C)</f>
        <v>Spirit 14</v>
      </c>
      <c r="J1208" t="str">
        <f>_xlfn.XLOOKUP(I1208,laziki!C:C,laziki!E:E)</f>
        <v>27.30N, 17.48W</v>
      </c>
      <c r="K1208">
        <f>_xlfn.XLOOKUP($A1208,laziki!B:B,laziki!D:D)</f>
        <v>2065</v>
      </c>
      <c r="L1208">
        <f t="shared" si="92"/>
        <v>2074</v>
      </c>
      <c r="M1208" s="4">
        <f t="shared" si="93"/>
        <v>9</v>
      </c>
      <c r="N1208" s="4" t="str">
        <f t="shared" si="94"/>
        <v>N</v>
      </c>
      <c r="O1208" t="str">
        <f t="shared" si="95"/>
        <v>N</v>
      </c>
    </row>
    <row r="1209" spans="1:15" x14ac:dyDescent="0.25">
      <c r="A1209">
        <v>11</v>
      </c>
      <c r="B1209" s="1">
        <v>57114</v>
      </c>
      <c r="C1209" t="s">
        <v>215</v>
      </c>
      <c r="D1209" t="s">
        <v>4239</v>
      </c>
      <c r="E1209">
        <v>85</v>
      </c>
      <c r="F1209">
        <v>5622</v>
      </c>
      <c r="G1209">
        <f t="shared" si="91"/>
        <v>5622</v>
      </c>
      <c r="H1209" t="str">
        <f>_xlfn.XLOOKUP(C1209,obszary!A:A,obszary!B:B)</f>
        <v>Argyre</v>
      </c>
      <c r="I1209" t="str">
        <f>_xlfn.XLOOKUP($A1209,laziki!B:B,laziki!C:C)</f>
        <v>Mariner 16</v>
      </c>
      <c r="J1209" t="str">
        <f>_xlfn.XLOOKUP(I1209,laziki!C:C,laziki!E:E)</f>
        <v>59.42S, 15.97W</v>
      </c>
      <c r="K1209">
        <f>_xlfn.XLOOKUP($A1209,laziki!B:B,laziki!D:D)</f>
        <v>2055</v>
      </c>
      <c r="L1209">
        <f t="shared" si="92"/>
        <v>2056</v>
      </c>
      <c r="M1209" s="4">
        <f t="shared" si="93"/>
        <v>1</v>
      </c>
      <c r="N1209" s="4" t="str">
        <f t="shared" si="94"/>
        <v>S</v>
      </c>
      <c r="O1209" t="str">
        <f t="shared" si="95"/>
        <v>S</v>
      </c>
    </row>
    <row r="1210" spans="1:15" x14ac:dyDescent="0.25">
      <c r="A1210">
        <v>39</v>
      </c>
      <c r="B1210" s="1">
        <v>60120</v>
      </c>
      <c r="C1210" t="s">
        <v>219</v>
      </c>
      <c r="D1210" t="s">
        <v>4238</v>
      </c>
      <c r="E1210">
        <v>106</v>
      </c>
      <c r="F1210">
        <v>1267</v>
      </c>
      <c r="G1210">
        <f t="shared" si="91"/>
        <v>0</v>
      </c>
      <c r="H1210" t="str">
        <f>_xlfn.XLOOKUP(C1210,obszary!A:A,obszary!B:B)</f>
        <v>Phaethontis</v>
      </c>
      <c r="I1210" t="str">
        <f>_xlfn.XLOOKUP($A1210,laziki!B:B,laziki!C:C)</f>
        <v>Pathfinder 9</v>
      </c>
      <c r="J1210" t="str">
        <f>_xlfn.XLOOKUP(I1210,laziki!C:C,laziki!E:E)</f>
        <v>59.92S, 179.01W</v>
      </c>
      <c r="K1210">
        <f>_xlfn.XLOOKUP($A1210,laziki!B:B,laziki!D:D)</f>
        <v>2062</v>
      </c>
      <c r="L1210">
        <f t="shared" si="92"/>
        <v>2064</v>
      </c>
      <c r="M1210" s="4">
        <f t="shared" si="93"/>
        <v>2</v>
      </c>
      <c r="N1210" s="4" t="str">
        <f t="shared" si="94"/>
        <v>S</v>
      </c>
      <c r="O1210" t="str">
        <f t="shared" si="95"/>
        <v>S</v>
      </c>
    </row>
    <row r="1211" spans="1:15" x14ac:dyDescent="0.25">
      <c r="A1211">
        <v>43</v>
      </c>
      <c r="B1211" s="1">
        <v>60524</v>
      </c>
      <c r="C1211" t="s">
        <v>233</v>
      </c>
      <c r="D1211" t="s">
        <v>4237</v>
      </c>
      <c r="E1211">
        <v>264</v>
      </c>
      <c r="F1211">
        <v>6006</v>
      </c>
      <c r="G1211">
        <f t="shared" si="91"/>
        <v>0</v>
      </c>
      <c r="H1211" t="str">
        <f>_xlfn.XLOOKUP(C1211,obszary!A:A,obszary!B:B)</f>
        <v>Phoenicis Lacus</v>
      </c>
      <c r="I1211" t="str">
        <f>_xlfn.XLOOKUP($A1211,laziki!B:B,laziki!C:C)</f>
        <v>Spirit 7</v>
      </c>
      <c r="J1211" t="str">
        <f>_xlfn.XLOOKUP(I1211,laziki!C:C,laziki!E:E)</f>
        <v>13.98S, 98.57W</v>
      </c>
      <c r="K1211">
        <f>_xlfn.XLOOKUP($A1211,laziki!B:B,laziki!D:D)</f>
        <v>2063</v>
      </c>
      <c r="L1211">
        <f t="shared" si="92"/>
        <v>2065</v>
      </c>
      <c r="M1211" s="4">
        <f t="shared" si="93"/>
        <v>2</v>
      </c>
      <c r="N1211" s="4" t="str">
        <f t="shared" si="94"/>
        <v>S</v>
      </c>
      <c r="O1211" t="str">
        <f t="shared" si="95"/>
        <v>S</v>
      </c>
    </row>
    <row r="1212" spans="1:15" x14ac:dyDescent="0.25">
      <c r="A1212">
        <v>95</v>
      </c>
      <c r="B1212" s="1">
        <v>62062</v>
      </c>
      <c r="C1212" t="s">
        <v>231</v>
      </c>
      <c r="D1212" t="s">
        <v>4236</v>
      </c>
      <c r="E1212">
        <v>204</v>
      </c>
      <c r="F1212">
        <v>2054</v>
      </c>
      <c r="G1212">
        <f t="shared" si="91"/>
        <v>0</v>
      </c>
      <c r="H1212" t="str">
        <f>_xlfn.XLOOKUP(C1212,obszary!A:A,obszary!B:B)</f>
        <v>Coprates</v>
      </c>
      <c r="I1212" t="str">
        <f>_xlfn.XLOOKUP($A1212,laziki!B:B,laziki!C:C)</f>
        <v>Dawn 6</v>
      </c>
      <c r="J1212" t="str">
        <f>_xlfn.XLOOKUP(I1212,laziki!C:C,laziki!E:E)</f>
        <v>8.80N, 79.73W</v>
      </c>
      <c r="K1212">
        <f>_xlfn.XLOOKUP($A1212,laziki!B:B,laziki!D:D)</f>
        <v>2067</v>
      </c>
      <c r="L1212">
        <f t="shared" si="92"/>
        <v>2069</v>
      </c>
      <c r="M1212" s="4">
        <f t="shared" si="93"/>
        <v>2</v>
      </c>
      <c r="N1212" s="4" t="str">
        <f t="shared" si="94"/>
        <v>S</v>
      </c>
      <c r="O1212" t="str">
        <f t="shared" si="95"/>
        <v>N</v>
      </c>
    </row>
    <row r="1213" spans="1:15" x14ac:dyDescent="0.25">
      <c r="A1213">
        <v>52</v>
      </c>
      <c r="B1213" s="1">
        <v>61477</v>
      </c>
      <c r="C1213" t="s">
        <v>235</v>
      </c>
      <c r="D1213" t="s">
        <v>4235</v>
      </c>
      <c r="E1213">
        <v>482</v>
      </c>
      <c r="F1213">
        <v>2599</v>
      </c>
      <c r="G1213">
        <f t="shared" si="91"/>
        <v>0</v>
      </c>
      <c r="H1213" t="str">
        <f>_xlfn.XLOOKUP(C1213,obszary!A:A,obszary!B:B)</f>
        <v>Memnonia</v>
      </c>
      <c r="I1213" t="str">
        <f>_xlfn.XLOOKUP($A1213,laziki!B:B,laziki!C:C)</f>
        <v>Opportunity 4</v>
      </c>
      <c r="J1213" t="str">
        <f>_xlfn.XLOOKUP(I1213,laziki!C:C,laziki!E:E)</f>
        <v>9.63N, 121.52W</v>
      </c>
      <c r="K1213">
        <f>_xlfn.XLOOKUP($A1213,laziki!B:B,laziki!D:D)</f>
        <v>2065</v>
      </c>
      <c r="L1213">
        <f t="shared" si="92"/>
        <v>2068</v>
      </c>
      <c r="M1213" s="4">
        <f t="shared" si="93"/>
        <v>3</v>
      </c>
      <c r="N1213" s="4" t="str">
        <f t="shared" si="94"/>
        <v>S</v>
      </c>
      <c r="O1213" t="str">
        <f t="shared" si="95"/>
        <v>N</v>
      </c>
    </row>
    <row r="1214" spans="1:15" x14ac:dyDescent="0.25">
      <c r="A1214">
        <v>60</v>
      </c>
      <c r="B1214" s="1">
        <v>62304</v>
      </c>
      <c r="C1214" t="s">
        <v>215</v>
      </c>
      <c r="D1214" t="s">
        <v>4234</v>
      </c>
      <c r="E1214">
        <v>93</v>
      </c>
      <c r="F1214">
        <v>5255</v>
      </c>
      <c r="G1214">
        <f t="shared" si="91"/>
        <v>5255</v>
      </c>
      <c r="H1214" t="str">
        <f>_xlfn.XLOOKUP(C1214,obszary!A:A,obszary!B:B)</f>
        <v>Argyre</v>
      </c>
      <c r="I1214" t="str">
        <f>_xlfn.XLOOKUP($A1214,laziki!B:B,laziki!C:C)</f>
        <v>Opportunity 18</v>
      </c>
      <c r="J1214" t="str">
        <f>_xlfn.XLOOKUP(I1214,laziki!C:C,laziki!E:E)</f>
        <v>47.77S, 28.62W</v>
      </c>
      <c r="K1214">
        <f>_xlfn.XLOOKUP($A1214,laziki!B:B,laziki!D:D)</f>
        <v>2069</v>
      </c>
      <c r="L1214">
        <f t="shared" si="92"/>
        <v>2070</v>
      </c>
      <c r="M1214" s="4">
        <f t="shared" si="93"/>
        <v>1</v>
      </c>
      <c r="N1214" s="4" t="str">
        <f t="shared" si="94"/>
        <v>S</v>
      </c>
      <c r="O1214" t="str">
        <f t="shared" si="95"/>
        <v>S</v>
      </c>
    </row>
    <row r="1215" spans="1:15" x14ac:dyDescent="0.25">
      <c r="A1215">
        <v>47</v>
      </c>
      <c r="B1215" s="1">
        <v>64343</v>
      </c>
      <c r="C1215" t="s">
        <v>245</v>
      </c>
      <c r="D1215" t="s">
        <v>4233</v>
      </c>
      <c r="E1215">
        <v>103</v>
      </c>
      <c r="F1215">
        <v>7512</v>
      </c>
      <c r="G1215">
        <f t="shared" si="91"/>
        <v>0</v>
      </c>
      <c r="H1215" t="str">
        <f>_xlfn.XLOOKUP(C1215,obszary!A:A,obszary!B:B)</f>
        <v>Oxia Palus</v>
      </c>
      <c r="I1215" t="str">
        <f>_xlfn.XLOOKUP($A1215,laziki!B:B,laziki!C:C)</f>
        <v>Spirit 14</v>
      </c>
      <c r="J1215" t="str">
        <f>_xlfn.XLOOKUP(I1215,laziki!C:C,laziki!E:E)</f>
        <v>27.30N, 17.48W</v>
      </c>
      <c r="K1215">
        <f>_xlfn.XLOOKUP($A1215,laziki!B:B,laziki!D:D)</f>
        <v>2065</v>
      </c>
      <c r="L1215">
        <f t="shared" si="92"/>
        <v>2076</v>
      </c>
      <c r="M1215" s="4">
        <f t="shared" si="93"/>
        <v>11</v>
      </c>
      <c r="N1215" s="4" t="str">
        <f t="shared" si="94"/>
        <v>N</v>
      </c>
      <c r="O1215" t="str">
        <f t="shared" si="95"/>
        <v>N</v>
      </c>
    </row>
    <row r="1216" spans="1:15" x14ac:dyDescent="0.25">
      <c r="A1216">
        <v>77</v>
      </c>
      <c r="B1216" s="1">
        <v>63968</v>
      </c>
      <c r="C1216" t="s">
        <v>211</v>
      </c>
      <c r="D1216" t="s">
        <v>4232</v>
      </c>
      <c r="E1216">
        <v>14</v>
      </c>
      <c r="F1216">
        <v>13527</v>
      </c>
      <c r="G1216">
        <f t="shared" si="91"/>
        <v>13527</v>
      </c>
      <c r="H1216" t="str">
        <f>_xlfn.XLOOKUP(C1216,obszary!A:A,obszary!B:B)</f>
        <v>Hellas</v>
      </c>
      <c r="I1216" t="str">
        <f>_xlfn.XLOOKUP($A1216,laziki!B:B,laziki!C:C)</f>
        <v>Rosetta 27</v>
      </c>
      <c r="J1216" t="str">
        <f>_xlfn.XLOOKUP(I1216,laziki!C:C,laziki!E:E)</f>
        <v>28.90S, 98.55E</v>
      </c>
      <c r="K1216">
        <f>_xlfn.XLOOKUP($A1216,laziki!B:B,laziki!D:D)</f>
        <v>2073</v>
      </c>
      <c r="L1216">
        <f t="shared" si="92"/>
        <v>2075</v>
      </c>
      <c r="M1216" s="4">
        <f t="shared" si="93"/>
        <v>2</v>
      </c>
      <c r="N1216" s="4" t="str">
        <f t="shared" si="94"/>
        <v>S</v>
      </c>
      <c r="O1216" t="str">
        <f t="shared" si="95"/>
        <v>S</v>
      </c>
    </row>
    <row r="1217" spans="1:15" x14ac:dyDescent="0.25">
      <c r="A1217">
        <v>31</v>
      </c>
      <c r="B1217" s="1">
        <v>60016</v>
      </c>
      <c r="C1217" t="s">
        <v>265</v>
      </c>
      <c r="D1217" t="s">
        <v>4231</v>
      </c>
      <c r="E1217">
        <v>29</v>
      </c>
      <c r="F1217">
        <v>883</v>
      </c>
      <c r="G1217">
        <f t="shared" si="91"/>
        <v>883</v>
      </c>
      <c r="H1217" t="str">
        <f>_xlfn.XLOOKUP(C1217,obszary!A:A,obszary!B:B)</f>
        <v>Mare Boreum</v>
      </c>
      <c r="I1217" t="str">
        <f>_xlfn.XLOOKUP($A1217,laziki!B:B,laziki!C:C)</f>
        <v>Deimos 10</v>
      </c>
      <c r="J1217" t="str">
        <f>_xlfn.XLOOKUP(I1217,laziki!C:C,laziki!E:E)</f>
        <v>66.67N, 93.37W</v>
      </c>
      <c r="K1217">
        <f>_xlfn.XLOOKUP($A1217,laziki!B:B,laziki!D:D)</f>
        <v>2059</v>
      </c>
      <c r="L1217">
        <f t="shared" si="92"/>
        <v>2064</v>
      </c>
      <c r="M1217" s="4">
        <f t="shared" si="93"/>
        <v>5</v>
      </c>
      <c r="N1217" s="4" t="str">
        <f t="shared" si="94"/>
        <v>N</v>
      </c>
      <c r="O1217" t="str">
        <f t="shared" si="95"/>
        <v>N</v>
      </c>
    </row>
    <row r="1218" spans="1:15" x14ac:dyDescent="0.25">
      <c r="A1218">
        <v>89</v>
      </c>
      <c r="B1218" s="1">
        <v>63780</v>
      </c>
      <c r="C1218" t="s">
        <v>207</v>
      </c>
      <c r="D1218" t="s">
        <v>4230</v>
      </c>
      <c r="E1218">
        <v>36</v>
      </c>
      <c r="F1218">
        <v>7512</v>
      </c>
      <c r="G1218">
        <f t="shared" si="91"/>
        <v>7512</v>
      </c>
      <c r="H1218" t="str">
        <f>_xlfn.XLOOKUP(C1218,obszary!A:A,obszary!B:B)</f>
        <v>Mare Australe</v>
      </c>
      <c r="I1218" t="str">
        <f>_xlfn.XLOOKUP($A1218,laziki!B:B,laziki!C:C)</f>
        <v>Phoenix 22</v>
      </c>
      <c r="J1218" t="str">
        <f>_xlfn.XLOOKUP(I1218,laziki!C:C,laziki!E:E)</f>
        <v>65.07S, 96.09W</v>
      </c>
      <c r="K1218">
        <f>_xlfn.XLOOKUP($A1218,laziki!B:B,laziki!D:D)</f>
        <v>2072</v>
      </c>
      <c r="L1218">
        <f t="shared" si="92"/>
        <v>2074</v>
      </c>
      <c r="M1218" s="4">
        <f t="shared" si="93"/>
        <v>2</v>
      </c>
      <c r="N1218" s="4" t="str">
        <f t="shared" si="94"/>
        <v>S</v>
      </c>
      <c r="O1218" t="str">
        <f t="shared" si="95"/>
        <v>S</v>
      </c>
    </row>
    <row r="1219" spans="1:15" x14ac:dyDescent="0.25">
      <c r="A1219">
        <v>41</v>
      </c>
      <c r="B1219" s="1">
        <v>61442</v>
      </c>
      <c r="C1219" t="s">
        <v>257</v>
      </c>
      <c r="D1219" t="s">
        <v>4229</v>
      </c>
      <c r="E1219">
        <v>77</v>
      </c>
      <c r="F1219">
        <v>9366</v>
      </c>
      <c r="G1219">
        <f t="shared" ref="G1219:G1282" si="96">IF($E1219 &lt;= 100,F1219,0)</f>
        <v>9366</v>
      </c>
      <c r="H1219" t="str">
        <f>_xlfn.XLOOKUP(C1219,obszary!A:A,obszary!B:B)</f>
        <v>Ismenius Lacus</v>
      </c>
      <c r="I1219" t="str">
        <f>_xlfn.XLOOKUP($A1219,laziki!B:B,laziki!C:C)</f>
        <v>Spirit 5</v>
      </c>
      <c r="J1219" t="str">
        <f>_xlfn.XLOOKUP(I1219,laziki!C:C,laziki!E:E)</f>
        <v>66.19N, 33.82E</v>
      </c>
      <c r="K1219">
        <f>_xlfn.XLOOKUP($A1219,laziki!B:B,laziki!D:D)</f>
        <v>2063</v>
      </c>
      <c r="L1219">
        <f t="shared" ref="L1219:L1282" si="97">YEAR(B1219)</f>
        <v>2068</v>
      </c>
      <c r="M1219" s="4">
        <f t="shared" ref="M1219:M1282" si="98">L1219-K1219</f>
        <v>5</v>
      </c>
      <c r="N1219" s="4" t="str">
        <f t="shared" ref="N1219:N1282" si="99">IF(NOT(ISERROR(SEARCH("S",D1219))),"S","N")</f>
        <v>N</v>
      </c>
      <c r="O1219" t="str">
        <f t="shared" si="95"/>
        <v>N</v>
      </c>
    </row>
    <row r="1220" spans="1:15" x14ac:dyDescent="0.25">
      <c r="A1220">
        <v>73</v>
      </c>
      <c r="B1220" s="1">
        <v>63025</v>
      </c>
      <c r="C1220" t="s">
        <v>217</v>
      </c>
      <c r="D1220" t="s">
        <v>4228</v>
      </c>
      <c r="E1220">
        <v>80</v>
      </c>
      <c r="F1220">
        <v>883</v>
      </c>
      <c r="G1220">
        <f t="shared" si="96"/>
        <v>883</v>
      </c>
      <c r="H1220" t="str">
        <f>_xlfn.XLOOKUP(C1220,obszary!A:A,obszary!B:B)</f>
        <v>Thaumasia</v>
      </c>
      <c r="I1220" t="str">
        <f>_xlfn.XLOOKUP($A1220,laziki!B:B,laziki!C:C)</f>
        <v>Rosetta 20</v>
      </c>
      <c r="J1220" t="str">
        <f>_xlfn.XLOOKUP(I1220,laziki!C:C,laziki!E:E)</f>
        <v>69.31S, 68.72W</v>
      </c>
      <c r="K1220">
        <f>_xlfn.XLOOKUP($A1220,laziki!B:B,laziki!D:D)</f>
        <v>2071</v>
      </c>
      <c r="L1220">
        <f t="shared" si="97"/>
        <v>2072</v>
      </c>
      <c r="M1220" s="4">
        <f t="shared" si="98"/>
        <v>1</v>
      </c>
      <c r="N1220" s="4" t="str">
        <f t="shared" si="99"/>
        <v>S</v>
      </c>
      <c r="O1220" t="str">
        <f t="shared" si="95"/>
        <v>S</v>
      </c>
    </row>
    <row r="1221" spans="1:15" x14ac:dyDescent="0.25">
      <c r="A1221">
        <v>1</v>
      </c>
      <c r="B1221" s="1">
        <v>55092</v>
      </c>
      <c r="C1221" t="s">
        <v>255</v>
      </c>
      <c r="D1221" t="s">
        <v>4227</v>
      </c>
      <c r="E1221">
        <v>137</v>
      </c>
      <c r="F1221">
        <v>10313</v>
      </c>
      <c r="G1221">
        <f t="shared" si="96"/>
        <v>0</v>
      </c>
      <c r="H1221" t="str">
        <f>_xlfn.XLOOKUP(C1221,obszary!A:A,obszary!B:B)</f>
        <v>Casius</v>
      </c>
      <c r="I1221" t="str">
        <f>_xlfn.XLOOKUP($A1221,laziki!B:B,laziki!C:C)</f>
        <v>Mariner 3</v>
      </c>
      <c r="J1221" t="str">
        <f>_xlfn.XLOOKUP(I1221,laziki!C:C,laziki!E:E)</f>
        <v>50.51N, 70.01E</v>
      </c>
      <c r="K1221">
        <f>_xlfn.XLOOKUP($A1221,laziki!B:B,laziki!D:D)</f>
        <v>2049</v>
      </c>
      <c r="L1221">
        <f t="shared" si="97"/>
        <v>2050</v>
      </c>
      <c r="M1221" s="4">
        <f t="shared" si="98"/>
        <v>1</v>
      </c>
      <c r="N1221" s="4" t="str">
        <f t="shared" si="99"/>
        <v>N</v>
      </c>
      <c r="O1221" t="str">
        <f t="shared" si="95"/>
        <v>N</v>
      </c>
    </row>
    <row r="1222" spans="1:15" x14ac:dyDescent="0.25">
      <c r="A1222">
        <v>66</v>
      </c>
      <c r="B1222" s="1">
        <v>63537</v>
      </c>
      <c r="C1222" t="s">
        <v>237</v>
      </c>
      <c r="D1222" t="s">
        <v>4226</v>
      </c>
      <c r="E1222">
        <v>416</v>
      </c>
      <c r="F1222">
        <v>8255</v>
      </c>
      <c r="G1222">
        <f t="shared" si="96"/>
        <v>0</v>
      </c>
      <c r="H1222" t="str">
        <f>_xlfn.XLOOKUP(C1222,obszary!A:A,obszary!B:B)</f>
        <v>Elysium</v>
      </c>
      <c r="I1222" t="str">
        <f>_xlfn.XLOOKUP($A1222,laziki!B:B,laziki!C:C)</f>
        <v>Rosetta 9</v>
      </c>
      <c r="J1222" t="str">
        <f>_xlfn.XLOOKUP(I1222,laziki!C:C,laziki!E:E)</f>
        <v>17.54N, 149.60E</v>
      </c>
      <c r="K1222">
        <f>_xlfn.XLOOKUP($A1222,laziki!B:B,laziki!D:D)</f>
        <v>2067</v>
      </c>
      <c r="L1222">
        <f t="shared" si="97"/>
        <v>2073</v>
      </c>
      <c r="M1222" s="4">
        <f t="shared" si="98"/>
        <v>6</v>
      </c>
      <c r="N1222" s="4" t="str">
        <f t="shared" si="99"/>
        <v>N</v>
      </c>
      <c r="O1222" t="str">
        <f t="shared" ref="O1222:O1285" si="100">IF(NOT(ISERROR(SEARCH("S",J1222))),"S","N")</f>
        <v>N</v>
      </c>
    </row>
    <row r="1223" spans="1:15" x14ac:dyDescent="0.25">
      <c r="A1223">
        <v>63</v>
      </c>
      <c r="B1223" s="1">
        <v>61174</v>
      </c>
      <c r="C1223" t="s">
        <v>211</v>
      </c>
      <c r="D1223" t="s">
        <v>4225</v>
      </c>
      <c r="E1223">
        <v>7</v>
      </c>
      <c r="F1223">
        <v>21171</v>
      </c>
      <c r="G1223">
        <f t="shared" si="96"/>
        <v>21171</v>
      </c>
      <c r="H1223" t="str">
        <f>_xlfn.XLOOKUP(C1223,obszary!A:A,obszary!B:B)</f>
        <v>Hellas</v>
      </c>
      <c r="I1223" t="str">
        <f>_xlfn.XLOOKUP($A1223,laziki!B:B,laziki!C:C)</f>
        <v>Rosetta 3</v>
      </c>
      <c r="J1223" t="str">
        <f>_xlfn.XLOOKUP(I1223,laziki!C:C,laziki!E:E)</f>
        <v>54.72S, 108.92E</v>
      </c>
      <c r="K1223">
        <f>_xlfn.XLOOKUP($A1223,laziki!B:B,laziki!D:D)</f>
        <v>2066</v>
      </c>
      <c r="L1223">
        <f t="shared" si="97"/>
        <v>2067</v>
      </c>
      <c r="M1223" s="4">
        <f t="shared" si="98"/>
        <v>1</v>
      </c>
      <c r="N1223" s="4" t="str">
        <f t="shared" si="99"/>
        <v>S</v>
      </c>
      <c r="O1223" t="str">
        <f t="shared" si="100"/>
        <v>S</v>
      </c>
    </row>
    <row r="1224" spans="1:15" x14ac:dyDescent="0.25">
      <c r="A1224">
        <v>62</v>
      </c>
      <c r="B1224" s="1">
        <v>61684</v>
      </c>
      <c r="C1224" t="s">
        <v>243</v>
      </c>
      <c r="D1224" t="s">
        <v>4224</v>
      </c>
      <c r="E1224">
        <v>100</v>
      </c>
      <c r="F1224">
        <v>7279</v>
      </c>
      <c r="G1224">
        <f t="shared" si="96"/>
        <v>7279</v>
      </c>
      <c r="H1224" t="str">
        <f>_xlfn.XLOOKUP(C1224,obszary!A:A,obszary!B:B)</f>
        <v>Arabia</v>
      </c>
      <c r="I1224" t="str">
        <f>_xlfn.XLOOKUP($A1224,laziki!B:B,laziki!C:C)</f>
        <v>Rosetta 1</v>
      </c>
      <c r="J1224" t="str">
        <f>_xlfn.XLOOKUP(I1224,laziki!C:C,laziki!E:E)</f>
        <v>3.33S, 27.57E</v>
      </c>
      <c r="K1224">
        <f>_xlfn.XLOOKUP($A1224,laziki!B:B,laziki!D:D)</f>
        <v>2065</v>
      </c>
      <c r="L1224">
        <f t="shared" si="97"/>
        <v>2068</v>
      </c>
      <c r="M1224" s="4">
        <f t="shared" si="98"/>
        <v>3</v>
      </c>
      <c r="N1224" s="4" t="str">
        <f t="shared" si="99"/>
        <v>N</v>
      </c>
      <c r="O1224" t="str">
        <f t="shared" si="100"/>
        <v>S</v>
      </c>
    </row>
    <row r="1225" spans="1:15" x14ac:dyDescent="0.25">
      <c r="A1225">
        <v>89</v>
      </c>
      <c r="B1225" s="1">
        <v>63504</v>
      </c>
      <c r="C1225" t="s">
        <v>207</v>
      </c>
      <c r="D1225" t="s">
        <v>4223</v>
      </c>
      <c r="E1225">
        <v>75</v>
      </c>
      <c r="F1225">
        <v>5812</v>
      </c>
      <c r="G1225">
        <f t="shared" si="96"/>
        <v>5812</v>
      </c>
      <c r="H1225" t="str">
        <f>_xlfn.XLOOKUP(C1225,obszary!A:A,obszary!B:B)</f>
        <v>Mare Australe</v>
      </c>
      <c r="I1225" t="str">
        <f>_xlfn.XLOOKUP($A1225,laziki!B:B,laziki!C:C)</f>
        <v>Phoenix 22</v>
      </c>
      <c r="J1225" t="str">
        <f>_xlfn.XLOOKUP(I1225,laziki!C:C,laziki!E:E)</f>
        <v>65.07S, 96.09W</v>
      </c>
      <c r="K1225">
        <f>_xlfn.XLOOKUP($A1225,laziki!B:B,laziki!D:D)</f>
        <v>2072</v>
      </c>
      <c r="L1225">
        <f t="shared" si="97"/>
        <v>2073</v>
      </c>
      <c r="M1225" s="4">
        <f t="shared" si="98"/>
        <v>1</v>
      </c>
      <c r="N1225" s="4" t="str">
        <f t="shared" si="99"/>
        <v>S</v>
      </c>
      <c r="O1225" t="str">
        <f t="shared" si="100"/>
        <v>S</v>
      </c>
    </row>
    <row r="1226" spans="1:15" x14ac:dyDescent="0.25">
      <c r="A1226">
        <v>17</v>
      </c>
      <c r="B1226" s="1">
        <v>59207</v>
      </c>
      <c r="C1226" t="s">
        <v>239</v>
      </c>
      <c r="D1226" t="s">
        <v>4222</v>
      </c>
      <c r="E1226">
        <v>128</v>
      </c>
      <c r="F1226">
        <v>1138</v>
      </c>
      <c r="G1226">
        <f t="shared" si="96"/>
        <v>0</v>
      </c>
      <c r="H1226" t="str">
        <f>_xlfn.XLOOKUP(C1226,obszary!A:A,obszary!B:B)</f>
        <v>Amenthes</v>
      </c>
      <c r="I1226" t="str">
        <f>_xlfn.XLOOKUP($A1226,laziki!B:B,laziki!C:C)</f>
        <v>Viking 8</v>
      </c>
      <c r="J1226" t="str">
        <f>_xlfn.XLOOKUP(I1226,laziki!C:C,laziki!E:E)</f>
        <v>21.27N, 90.13E</v>
      </c>
      <c r="K1226">
        <f>_xlfn.XLOOKUP($A1226,laziki!B:B,laziki!D:D)</f>
        <v>2054</v>
      </c>
      <c r="L1226">
        <f t="shared" si="97"/>
        <v>2062</v>
      </c>
      <c r="M1226" s="4">
        <f t="shared" si="98"/>
        <v>8</v>
      </c>
      <c r="N1226" s="4" t="str">
        <f t="shared" si="99"/>
        <v>N</v>
      </c>
      <c r="O1226" t="str">
        <f t="shared" si="100"/>
        <v>N</v>
      </c>
    </row>
    <row r="1227" spans="1:15" x14ac:dyDescent="0.25">
      <c r="A1227">
        <v>29</v>
      </c>
      <c r="B1227" s="1">
        <v>58858</v>
      </c>
      <c r="C1227" t="s">
        <v>219</v>
      </c>
      <c r="D1227" t="s">
        <v>4221</v>
      </c>
      <c r="E1227">
        <v>241</v>
      </c>
      <c r="F1227">
        <v>4563</v>
      </c>
      <c r="G1227">
        <f t="shared" si="96"/>
        <v>0</v>
      </c>
      <c r="H1227" t="str">
        <f>_xlfn.XLOOKUP(C1227,obszary!A:A,obszary!B:B)</f>
        <v>Phaethontis</v>
      </c>
      <c r="I1227" t="str">
        <f>_xlfn.XLOOKUP($A1227,laziki!B:B,laziki!C:C)</f>
        <v>Deimos 4</v>
      </c>
      <c r="J1227" t="str">
        <f>_xlfn.XLOOKUP(I1227,laziki!C:C,laziki!E:E)</f>
        <v>33.88S, 148.04W</v>
      </c>
      <c r="K1227">
        <f>_xlfn.XLOOKUP($A1227,laziki!B:B,laziki!D:D)</f>
        <v>2058</v>
      </c>
      <c r="L1227">
        <f t="shared" si="97"/>
        <v>2061</v>
      </c>
      <c r="M1227" s="4">
        <f t="shared" si="98"/>
        <v>3</v>
      </c>
      <c r="N1227" s="4" t="str">
        <f t="shared" si="99"/>
        <v>S</v>
      </c>
      <c r="O1227" t="str">
        <f t="shared" si="100"/>
        <v>S</v>
      </c>
    </row>
    <row r="1228" spans="1:15" x14ac:dyDescent="0.25">
      <c r="A1228">
        <v>67</v>
      </c>
      <c r="B1228" s="1">
        <v>61662</v>
      </c>
      <c r="C1228" t="s">
        <v>215</v>
      </c>
      <c r="D1228" t="s">
        <v>4220</v>
      </c>
      <c r="E1228">
        <v>188</v>
      </c>
      <c r="F1228">
        <v>15700</v>
      </c>
      <c r="G1228">
        <f t="shared" si="96"/>
        <v>0</v>
      </c>
      <c r="H1228" t="str">
        <f>_xlfn.XLOOKUP(C1228,obszary!A:A,obszary!B:B)</f>
        <v>Argyre</v>
      </c>
      <c r="I1228" t="str">
        <f>_xlfn.XLOOKUP($A1228,laziki!B:B,laziki!C:C)</f>
        <v>Rosetta 10</v>
      </c>
      <c r="J1228" t="str">
        <f>_xlfn.XLOOKUP(I1228,laziki!C:C,laziki!E:E)</f>
        <v>29.82S, 66.01W</v>
      </c>
      <c r="K1228">
        <f>_xlfn.XLOOKUP($A1228,laziki!B:B,laziki!D:D)</f>
        <v>2068</v>
      </c>
      <c r="L1228">
        <f t="shared" si="97"/>
        <v>2068</v>
      </c>
      <c r="M1228" s="4">
        <f t="shared" si="98"/>
        <v>0</v>
      </c>
      <c r="N1228" s="4" t="str">
        <f t="shared" si="99"/>
        <v>S</v>
      </c>
      <c r="O1228" t="str">
        <f t="shared" si="100"/>
        <v>S</v>
      </c>
    </row>
    <row r="1229" spans="1:15" x14ac:dyDescent="0.25">
      <c r="A1229">
        <v>52</v>
      </c>
      <c r="B1229" s="1">
        <v>61492</v>
      </c>
      <c r="C1229" t="s">
        <v>235</v>
      </c>
      <c r="D1229" t="s">
        <v>4219</v>
      </c>
      <c r="E1229">
        <v>1057</v>
      </c>
      <c r="F1229">
        <v>8000</v>
      </c>
      <c r="G1229">
        <f t="shared" si="96"/>
        <v>0</v>
      </c>
      <c r="H1229" t="str">
        <f>_xlfn.XLOOKUP(C1229,obszary!A:A,obszary!B:B)</f>
        <v>Memnonia</v>
      </c>
      <c r="I1229" t="str">
        <f>_xlfn.XLOOKUP($A1229,laziki!B:B,laziki!C:C)</f>
        <v>Opportunity 4</v>
      </c>
      <c r="J1229" t="str">
        <f>_xlfn.XLOOKUP(I1229,laziki!C:C,laziki!E:E)</f>
        <v>9.63N, 121.52W</v>
      </c>
      <c r="K1229">
        <f>_xlfn.XLOOKUP($A1229,laziki!B:B,laziki!D:D)</f>
        <v>2065</v>
      </c>
      <c r="L1229">
        <f t="shared" si="97"/>
        <v>2068</v>
      </c>
      <c r="M1229" s="4">
        <f t="shared" si="98"/>
        <v>3</v>
      </c>
      <c r="N1229" s="4" t="str">
        <f t="shared" si="99"/>
        <v>S</v>
      </c>
      <c r="O1229" t="str">
        <f t="shared" si="100"/>
        <v>N</v>
      </c>
    </row>
    <row r="1230" spans="1:15" x14ac:dyDescent="0.25">
      <c r="A1230">
        <v>97</v>
      </c>
      <c r="B1230" s="1">
        <v>62304</v>
      </c>
      <c r="C1230" t="s">
        <v>265</v>
      </c>
      <c r="D1230" t="s">
        <v>4218</v>
      </c>
      <c r="E1230">
        <v>113</v>
      </c>
      <c r="F1230">
        <v>2739</v>
      </c>
      <c r="G1230">
        <f t="shared" si="96"/>
        <v>0</v>
      </c>
      <c r="H1230" t="str">
        <f>_xlfn.XLOOKUP(C1230,obszary!A:A,obszary!B:B)</f>
        <v>Mare Boreum</v>
      </c>
      <c r="I1230" t="str">
        <f>_xlfn.XLOOKUP($A1230,laziki!B:B,laziki!C:C)</f>
        <v>Perseverance 4</v>
      </c>
      <c r="J1230" t="str">
        <f>_xlfn.XLOOKUP(I1230,laziki!C:C,laziki!E:E)</f>
        <v>80.24N, 27.18W</v>
      </c>
      <c r="K1230">
        <f>_xlfn.XLOOKUP($A1230,laziki!B:B,laziki!D:D)</f>
        <v>2069</v>
      </c>
      <c r="L1230">
        <f t="shared" si="97"/>
        <v>2070</v>
      </c>
      <c r="M1230" s="4">
        <f t="shared" si="98"/>
        <v>1</v>
      </c>
      <c r="N1230" s="4" t="str">
        <f t="shared" si="99"/>
        <v>N</v>
      </c>
      <c r="O1230" t="str">
        <f t="shared" si="100"/>
        <v>N</v>
      </c>
    </row>
    <row r="1231" spans="1:15" x14ac:dyDescent="0.25">
      <c r="A1231">
        <v>18</v>
      </c>
      <c r="B1231" s="1">
        <v>58066</v>
      </c>
      <c r="C1231" t="s">
        <v>209</v>
      </c>
      <c r="D1231" t="s">
        <v>4217</v>
      </c>
      <c r="E1231">
        <v>188</v>
      </c>
      <c r="F1231">
        <v>5812</v>
      </c>
      <c r="G1231">
        <f t="shared" si="96"/>
        <v>0</v>
      </c>
      <c r="H1231" t="str">
        <f>_xlfn.XLOOKUP(C1231,obszary!A:A,obszary!B:B)</f>
        <v>Eridania</v>
      </c>
      <c r="I1231" t="str">
        <f>_xlfn.XLOOKUP($A1231,laziki!B:B,laziki!C:C)</f>
        <v>Viking 10</v>
      </c>
      <c r="J1231" t="str">
        <f>_xlfn.XLOOKUP(I1231,laziki!C:C,laziki!E:E)</f>
        <v>25.21S, 169.35E</v>
      </c>
      <c r="K1231">
        <f>_xlfn.XLOOKUP($A1231,laziki!B:B,laziki!D:D)</f>
        <v>2055</v>
      </c>
      <c r="L1231">
        <f t="shared" si="97"/>
        <v>2058</v>
      </c>
      <c r="M1231" s="4">
        <f t="shared" si="98"/>
        <v>3</v>
      </c>
      <c r="N1231" s="4" t="str">
        <f t="shared" si="99"/>
        <v>S</v>
      </c>
      <c r="O1231" t="str">
        <f t="shared" si="100"/>
        <v>S</v>
      </c>
    </row>
    <row r="1232" spans="1:15" x14ac:dyDescent="0.25">
      <c r="A1232">
        <v>19</v>
      </c>
      <c r="B1232" s="1">
        <v>57586</v>
      </c>
      <c r="C1232" t="s">
        <v>253</v>
      </c>
      <c r="D1232" t="s">
        <v>4216</v>
      </c>
      <c r="E1232">
        <v>90</v>
      </c>
      <c r="F1232">
        <v>6409</v>
      </c>
      <c r="G1232">
        <f t="shared" si="96"/>
        <v>6409</v>
      </c>
      <c r="H1232" t="str">
        <f>_xlfn.XLOOKUP(C1232,obszary!A:A,obszary!B:B)</f>
        <v>Cebrenia</v>
      </c>
      <c r="I1232" t="str">
        <f>_xlfn.XLOOKUP($A1232,laziki!B:B,laziki!C:C)</f>
        <v>Viking 13</v>
      </c>
      <c r="J1232" t="str">
        <f>_xlfn.XLOOKUP(I1232,laziki!C:C,laziki!E:E)</f>
        <v>47.43N, 160.74E</v>
      </c>
      <c r="K1232">
        <f>_xlfn.XLOOKUP($A1232,laziki!B:B,laziki!D:D)</f>
        <v>2056</v>
      </c>
      <c r="L1232">
        <f t="shared" si="97"/>
        <v>2057</v>
      </c>
      <c r="M1232" s="4">
        <f t="shared" si="98"/>
        <v>1</v>
      </c>
      <c r="N1232" s="4" t="str">
        <f t="shared" si="99"/>
        <v>N</v>
      </c>
      <c r="O1232" t="str">
        <f t="shared" si="100"/>
        <v>N</v>
      </c>
    </row>
    <row r="1233" spans="1:15" x14ac:dyDescent="0.25">
      <c r="A1233">
        <v>100</v>
      </c>
      <c r="B1233" s="1">
        <v>63346</v>
      </c>
      <c r="C1233" t="s">
        <v>207</v>
      </c>
      <c r="D1233" t="s">
        <v>4215</v>
      </c>
      <c r="E1233">
        <v>325</v>
      </c>
      <c r="F1233">
        <v>2324</v>
      </c>
      <c r="G1233">
        <f t="shared" si="96"/>
        <v>0</v>
      </c>
      <c r="H1233" t="str">
        <f>_xlfn.XLOOKUP(C1233,obszary!A:A,obszary!B:B)</f>
        <v>Mare Australe</v>
      </c>
      <c r="I1233" t="str">
        <f>_xlfn.XLOOKUP($A1233,laziki!B:B,laziki!C:C)</f>
        <v>Perseverance 7</v>
      </c>
      <c r="J1233" t="str">
        <f>_xlfn.XLOOKUP(I1233,laziki!C:C,laziki!E:E)</f>
        <v>61.39S, 157.42W</v>
      </c>
      <c r="K1233">
        <f>_xlfn.XLOOKUP($A1233,laziki!B:B,laziki!D:D)</f>
        <v>2070</v>
      </c>
      <c r="L1233">
        <f t="shared" si="97"/>
        <v>2073</v>
      </c>
      <c r="M1233" s="4">
        <f t="shared" si="98"/>
        <v>3</v>
      </c>
      <c r="N1233" s="4" t="str">
        <f t="shared" si="99"/>
        <v>S</v>
      </c>
      <c r="O1233" t="str">
        <f t="shared" si="100"/>
        <v>S</v>
      </c>
    </row>
    <row r="1234" spans="1:15" x14ac:dyDescent="0.25">
      <c r="A1234">
        <v>8</v>
      </c>
      <c r="B1234" s="1">
        <v>56739</v>
      </c>
      <c r="C1234" t="s">
        <v>213</v>
      </c>
      <c r="D1234" t="s">
        <v>4214</v>
      </c>
      <c r="E1234">
        <v>389</v>
      </c>
      <c r="F1234">
        <v>7512</v>
      </c>
      <c r="G1234">
        <f t="shared" si="96"/>
        <v>0</v>
      </c>
      <c r="H1234" t="str">
        <f>_xlfn.XLOOKUP(C1234,obszary!A:A,obszary!B:B)</f>
        <v>Noachis</v>
      </c>
      <c r="I1234" t="str">
        <f>_xlfn.XLOOKUP($A1234,laziki!B:B,laziki!C:C)</f>
        <v>Mariner 13</v>
      </c>
      <c r="J1234" t="str">
        <f>_xlfn.XLOOKUP(I1234,laziki!C:C,laziki!E:E)</f>
        <v>57.37S, 25.45E</v>
      </c>
      <c r="K1234">
        <f>_xlfn.XLOOKUP($A1234,laziki!B:B,laziki!D:D)</f>
        <v>2053</v>
      </c>
      <c r="L1234">
        <f t="shared" si="97"/>
        <v>2055</v>
      </c>
      <c r="M1234" s="4">
        <f t="shared" si="98"/>
        <v>2</v>
      </c>
      <c r="N1234" s="4" t="str">
        <f t="shared" si="99"/>
        <v>S</v>
      </c>
      <c r="O1234" t="str">
        <f t="shared" si="100"/>
        <v>S</v>
      </c>
    </row>
    <row r="1235" spans="1:15" x14ac:dyDescent="0.25">
      <c r="A1235">
        <v>79</v>
      </c>
      <c r="B1235" s="1">
        <v>64227</v>
      </c>
      <c r="C1235" t="s">
        <v>239</v>
      </c>
      <c r="D1235" t="s">
        <v>4213</v>
      </c>
      <c r="E1235">
        <v>1270</v>
      </c>
      <c r="F1235">
        <v>5812</v>
      </c>
      <c r="G1235">
        <f t="shared" si="96"/>
        <v>0</v>
      </c>
      <c r="H1235" t="str">
        <f>_xlfn.XLOOKUP(C1235,obszary!A:A,obszary!B:B)</f>
        <v>Amenthes</v>
      </c>
      <c r="I1235" t="str">
        <f>_xlfn.XLOOKUP($A1235,laziki!B:B,laziki!C:C)</f>
        <v>Rosetta 29</v>
      </c>
      <c r="J1235" t="str">
        <f>_xlfn.XLOOKUP(I1235,laziki!C:C,laziki!E:E)</f>
        <v>18.24N, 120.68E</v>
      </c>
      <c r="K1235">
        <f>_xlfn.XLOOKUP($A1235,laziki!B:B,laziki!D:D)</f>
        <v>2073</v>
      </c>
      <c r="L1235">
        <f t="shared" si="97"/>
        <v>2075</v>
      </c>
      <c r="M1235" s="4">
        <f t="shared" si="98"/>
        <v>2</v>
      </c>
      <c r="N1235" s="4" t="str">
        <f t="shared" si="99"/>
        <v>N</v>
      </c>
      <c r="O1235" t="str">
        <f t="shared" si="100"/>
        <v>N</v>
      </c>
    </row>
    <row r="1236" spans="1:15" x14ac:dyDescent="0.25">
      <c r="A1236">
        <v>90</v>
      </c>
      <c r="B1236" s="1">
        <v>63948</v>
      </c>
      <c r="C1236" t="s">
        <v>207</v>
      </c>
      <c r="D1236" t="s">
        <v>4212</v>
      </c>
      <c r="E1236">
        <v>447</v>
      </c>
      <c r="F1236">
        <v>24621</v>
      </c>
      <c r="G1236">
        <f t="shared" si="96"/>
        <v>0</v>
      </c>
      <c r="H1236" t="str">
        <f>_xlfn.XLOOKUP(C1236,obszary!A:A,obszary!B:B)</f>
        <v>Mare Australe</v>
      </c>
      <c r="I1236" t="str">
        <f>_xlfn.XLOOKUP($A1236,laziki!B:B,laziki!C:C)</f>
        <v>Phoenix 23</v>
      </c>
      <c r="J1236" t="str">
        <f>_xlfn.XLOOKUP(I1236,laziki!C:C,laziki!E:E)</f>
        <v>65.99S, 161.89W</v>
      </c>
      <c r="K1236">
        <f>_xlfn.XLOOKUP($A1236,laziki!B:B,laziki!D:D)</f>
        <v>2072</v>
      </c>
      <c r="L1236">
        <f t="shared" si="97"/>
        <v>2075</v>
      </c>
      <c r="M1236" s="4">
        <f t="shared" si="98"/>
        <v>3</v>
      </c>
      <c r="N1236" s="4" t="str">
        <f t="shared" si="99"/>
        <v>S</v>
      </c>
      <c r="O1236" t="str">
        <f t="shared" si="100"/>
        <v>S</v>
      </c>
    </row>
    <row r="1237" spans="1:15" x14ac:dyDescent="0.25">
      <c r="A1237">
        <v>28</v>
      </c>
      <c r="B1237" s="1">
        <v>59694</v>
      </c>
      <c r="C1237" t="s">
        <v>207</v>
      </c>
      <c r="D1237" t="s">
        <v>4211</v>
      </c>
      <c r="E1237">
        <v>88</v>
      </c>
      <c r="F1237">
        <v>5812</v>
      </c>
      <c r="G1237">
        <f t="shared" si="96"/>
        <v>5812</v>
      </c>
      <c r="H1237" t="str">
        <f>_xlfn.XLOOKUP(C1237,obszary!A:A,obszary!B:B)</f>
        <v>Mare Australe</v>
      </c>
      <c r="I1237" t="str">
        <f>_xlfn.XLOOKUP($A1237,laziki!B:B,laziki!C:C)</f>
        <v>Deimos 3</v>
      </c>
      <c r="J1237" t="str">
        <f>_xlfn.XLOOKUP(I1237,laziki!C:C,laziki!E:E)</f>
        <v>63.27S, 66.46W</v>
      </c>
      <c r="K1237">
        <f>_xlfn.XLOOKUP($A1237,laziki!B:B,laziki!D:D)</f>
        <v>2058</v>
      </c>
      <c r="L1237">
        <f t="shared" si="97"/>
        <v>2063</v>
      </c>
      <c r="M1237" s="4">
        <f t="shared" si="98"/>
        <v>5</v>
      </c>
      <c r="N1237" s="4" t="str">
        <f t="shared" si="99"/>
        <v>S</v>
      </c>
      <c r="O1237" t="str">
        <f t="shared" si="100"/>
        <v>S</v>
      </c>
    </row>
    <row r="1238" spans="1:15" x14ac:dyDescent="0.25">
      <c r="A1238">
        <v>32</v>
      </c>
      <c r="B1238" s="1">
        <v>59179</v>
      </c>
      <c r="C1238" t="s">
        <v>217</v>
      </c>
      <c r="D1238" t="s">
        <v>4210</v>
      </c>
      <c r="E1238">
        <v>169</v>
      </c>
      <c r="F1238">
        <v>29243</v>
      </c>
      <c r="G1238">
        <f t="shared" si="96"/>
        <v>0</v>
      </c>
      <c r="H1238" t="str">
        <f>_xlfn.XLOOKUP(C1238,obszary!A:A,obszary!B:B)</f>
        <v>Thaumasia</v>
      </c>
      <c r="I1238" t="str">
        <f>_xlfn.XLOOKUP($A1238,laziki!B:B,laziki!C:C)</f>
        <v>Deimos 11</v>
      </c>
      <c r="J1238" t="str">
        <f>_xlfn.XLOOKUP(I1238,laziki!C:C,laziki!E:E)</f>
        <v>39.82S, 96.42W</v>
      </c>
      <c r="K1238">
        <f>_xlfn.XLOOKUP($A1238,laziki!B:B,laziki!D:D)</f>
        <v>2059</v>
      </c>
      <c r="L1238">
        <f t="shared" si="97"/>
        <v>2062</v>
      </c>
      <c r="M1238" s="4">
        <f t="shared" si="98"/>
        <v>3</v>
      </c>
      <c r="N1238" s="4" t="str">
        <f t="shared" si="99"/>
        <v>S</v>
      </c>
      <c r="O1238" t="str">
        <f t="shared" si="100"/>
        <v>S</v>
      </c>
    </row>
    <row r="1239" spans="1:15" x14ac:dyDescent="0.25">
      <c r="A1239">
        <v>99</v>
      </c>
      <c r="B1239" s="1">
        <v>64428</v>
      </c>
      <c r="C1239" t="s">
        <v>257</v>
      </c>
      <c r="D1239" t="s">
        <v>4209</v>
      </c>
      <c r="E1239">
        <v>27</v>
      </c>
      <c r="F1239">
        <v>15109</v>
      </c>
      <c r="G1239">
        <f t="shared" si="96"/>
        <v>15109</v>
      </c>
      <c r="H1239" t="str">
        <f>_xlfn.XLOOKUP(C1239,obszary!A:A,obszary!B:B)</f>
        <v>Ismenius Lacus</v>
      </c>
      <c r="I1239" t="str">
        <f>_xlfn.XLOOKUP($A1239,laziki!B:B,laziki!C:C)</f>
        <v>Perseverance 6</v>
      </c>
      <c r="J1239" t="str">
        <f>_xlfn.XLOOKUP(I1239,laziki!C:C,laziki!E:E)</f>
        <v>34.38N, 12.41E</v>
      </c>
      <c r="K1239">
        <f>_xlfn.XLOOKUP($A1239,laziki!B:B,laziki!D:D)</f>
        <v>2070</v>
      </c>
      <c r="L1239">
        <f t="shared" si="97"/>
        <v>2076</v>
      </c>
      <c r="M1239" s="4">
        <f t="shared" si="98"/>
        <v>6</v>
      </c>
      <c r="N1239" s="4" t="str">
        <f t="shared" si="99"/>
        <v>N</v>
      </c>
      <c r="O1239" t="str">
        <f t="shared" si="100"/>
        <v>N</v>
      </c>
    </row>
    <row r="1240" spans="1:15" x14ac:dyDescent="0.25">
      <c r="A1240">
        <v>41</v>
      </c>
      <c r="B1240" s="1">
        <v>61143</v>
      </c>
      <c r="C1240" t="s">
        <v>257</v>
      </c>
      <c r="D1240" t="s">
        <v>4208</v>
      </c>
      <c r="E1240">
        <v>106</v>
      </c>
      <c r="F1240">
        <v>15109</v>
      </c>
      <c r="G1240">
        <f t="shared" si="96"/>
        <v>0</v>
      </c>
      <c r="H1240" t="str">
        <f>_xlfn.XLOOKUP(C1240,obszary!A:A,obszary!B:B)</f>
        <v>Ismenius Lacus</v>
      </c>
      <c r="I1240" t="str">
        <f>_xlfn.XLOOKUP($A1240,laziki!B:B,laziki!C:C)</f>
        <v>Spirit 5</v>
      </c>
      <c r="J1240" t="str">
        <f>_xlfn.XLOOKUP(I1240,laziki!C:C,laziki!E:E)</f>
        <v>66.19N, 33.82E</v>
      </c>
      <c r="K1240">
        <f>_xlfn.XLOOKUP($A1240,laziki!B:B,laziki!D:D)</f>
        <v>2063</v>
      </c>
      <c r="L1240">
        <f t="shared" si="97"/>
        <v>2067</v>
      </c>
      <c r="M1240" s="4">
        <f t="shared" si="98"/>
        <v>4</v>
      </c>
      <c r="N1240" s="4" t="str">
        <f t="shared" si="99"/>
        <v>N</v>
      </c>
      <c r="O1240" t="str">
        <f t="shared" si="100"/>
        <v>N</v>
      </c>
    </row>
    <row r="1241" spans="1:15" x14ac:dyDescent="0.25">
      <c r="A1241">
        <v>8</v>
      </c>
      <c r="B1241" s="1">
        <v>56652</v>
      </c>
      <c r="C1241" t="s">
        <v>213</v>
      </c>
      <c r="D1241" t="s">
        <v>4207</v>
      </c>
      <c r="E1241">
        <v>106</v>
      </c>
      <c r="F1241">
        <v>6409</v>
      </c>
      <c r="G1241">
        <f t="shared" si="96"/>
        <v>0</v>
      </c>
      <c r="H1241" t="str">
        <f>_xlfn.XLOOKUP(C1241,obszary!A:A,obszary!B:B)</f>
        <v>Noachis</v>
      </c>
      <c r="I1241" t="str">
        <f>_xlfn.XLOOKUP($A1241,laziki!B:B,laziki!C:C)</f>
        <v>Mariner 13</v>
      </c>
      <c r="J1241" t="str">
        <f>_xlfn.XLOOKUP(I1241,laziki!C:C,laziki!E:E)</f>
        <v>57.37S, 25.45E</v>
      </c>
      <c r="K1241">
        <f>_xlfn.XLOOKUP($A1241,laziki!B:B,laziki!D:D)</f>
        <v>2053</v>
      </c>
      <c r="L1241">
        <f t="shared" si="97"/>
        <v>2055</v>
      </c>
      <c r="M1241" s="4">
        <f t="shared" si="98"/>
        <v>2</v>
      </c>
      <c r="N1241" s="4" t="str">
        <f t="shared" si="99"/>
        <v>S</v>
      </c>
      <c r="O1241" t="str">
        <f t="shared" si="100"/>
        <v>S</v>
      </c>
    </row>
    <row r="1242" spans="1:15" x14ac:dyDescent="0.25">
      <c r="A1242">
        <v>74</v>
      </c>
      <c r="B1242" s="1">
        <v>63697</v>
      </c>
      <c r="C1242" t="s">
        <v>243</v>
      </c>
      <c r="D1242" t="s">
        <v>4206</v>
      </c>
      <c r="E1242">
        <v>124</v>
      </c>
      <c r="F1242">
        <v>7052</v>
      </c>
      <c r="G1242">
        <f t="shared" si="96"/>
        <v>0</v>
      </c>
      <c r="H1242" t="str">
        <f>_xlfn.XLOOKUP(C1242,obszary!A:A,obszary!B:B)</f>
        <v>Arabia</v>
      </c>
      <c r="I1242" t="str">
        <f>_xlfn.XLOOKUP($A1242,laziki!B:B,laziki!C:C)</f>
        <v>Rosetta 21</v>
      </c>
      <c r="J1242" t="str">
        <f>_xlfn.XLOOKUP(I1242,laziki!C:C,laziki!E:E)</f>
        <v>17.28N, 7.12E</v>
      </c>
      <c r="K1242">
        <f>_xlfn.XLOOKUP($A1242,laziki!B:B,laziki!D:D)</f>
        <v>2071</v>
      </c>
      <c r="L1242">
        <f t="shared" si="97"/>
        <v>2074</v>
      </c>
      <c r="M1242" s="4">
        <f t="shared" si="98"/>
        <v>3</v>
      </c>
      <c r="N1242" s="4" t="str">
        <f t="shared" si="99"/>
        <v>N</v>
      </c>
      <c r="O1242" t="str">
        <f t="shared" si="100"/>
        <v>N</v>
      </c>
    </row>
    <row r="1243" spans="1:15" x14ac:dyDescent="0.25">
      <c r="A1243">
        <v>34</v>
      </c>
      <c r="B1243" s="1">
        <v>59694</v>
      </c>
      <c r="C1243" t="s">
        <v>239</v>
      </c>
      <c r="D1243" t="s">
        <v>4205</v>
      </c>
      <c r="E1243">
        <v>54</v>
      </c>
      <c r="F1243">
        <v>2880</v>
      </c>
      <c r="G1243">
        <f t="shared" si="96"/>
        <v>2880</v>
      </c>
      <c r="H1243" t="str">
        <f>_xlfn.XLOOKUP(C1243,obszary!A:A,obszary!B:B)</f>
        <v>Amenthes</v>
      </c>
      <c r="I1243" t="str">
        <f>_xlfn.XLOOKUP($A1243,laziki!B:B,laziki!C:C)</f>
        <v>Deimos 14</v>
      </c>
      <c r="J1243" t="str">
        <f>_xlfn.XLOOKUP(I1243,laziki!C:C,laziki!E:E)</f>
        <v>24.45N, 112.91E</v>
      </c>
      <c r="K1243">
        <f>_xlfn.XLOOKUP($A1243,laziki!B:B,laziki!D:D)</f>
        <v>2060</v>
      </c>
      <c r="L1243">
        <f t="shared" si="97"/>
        <v>2063</v>
      </c>
      <c r="M1243" s="4">
        <f t="shared" si="98"/>
        <v>3</v>
      </c>
      <c r="N1243" s="4" t="str">
        <f t="shared" si="99"/>
        <v>N</v>
      </c>
      <c r="O1243" t="str">
        <f t="shared" si="100"/>
        <v>N</v>
      </c>
    </row>
    <row r="1244" spans="1:15" x14ac:dyDescent="0.25">
      <c r="A1244">
        <v>17</v>
      </c>
      <c r="B1244" s="1">
        <v>58016</v>
      </c>
      <c r="C1244" t="s">
        <v>241</v>
      </c>
      <c r="D1244" t="s">
        <v>4204</v>
      </c>
      <c r="E1244">
        <v>57</v>
      </c>
      <c r="F1244">
        <v>2188</v>
      </c>
      <c r="G1244">
        <f t="shared" si="96"/>
        <v>2188</v>
      </c>
      <c r="H1244" t="str">
        <f>_xlfn.XLOOKUP(C1244,obszary!A:A,obszary!B:B)</f>
        <v>Syrtis Major</v>
      </c>
      <c r="I1244" t="str">
        <f>_xlfn.XLOOKUP($A1244,laziki!B:B,laziki!C:C)</f>
        <v>Viking 8</v>
      </c>
      <c r="J1244" t="str">
        <f>_xlfn.XLOOKUP(I1244,laziki!C:C,laziki!E:E)</f>
        <v>21.27N, 90.13E</v>
      </c>
      <c r="K1244">
        <f>_xlfn.XLOOKUP($A1244,laziki!B:B,laziki!D:D)</f>
        <v>2054</v>
      </c>
      <c r="L1244">
        <f t="shared" si="97"/>
        <v>2058</v>
      </c>
      <c r="M1244" s="4">
        <f t="shared" si="98"/>
        <v>4</v>
      </c>
      <c r="N1244" s="4" t="str">
        <f t="shared" si="99"/>
        <v>N</v>
      </c>
      <c r="O1244" t="str">
        <f t="shared" si="100"/>
        <v>N</v>
      </c>
    </row>
    <row r="1245" spans="1:15" x14ac:dyDescent="0.25">
      <c r="A1245">
        <v>76</v>
      </c>
      <c r="B1245" s="1">
        <v>64802</v>
      </c>
      <c r="C1245" t="s">
        <v>263</v>
      </c>
      <c r="D1245" t="s">
        <v>4203</v>
      </c>
      <c r="E1245">
        <v>157</v>
      </c>
      <c r="F1245">
        <v>18486</v>
      </c>
      <c r="G1245">
        <f t="shared" si="96"/>
        <v>0</v>
      </c>
      <c r="H1245" t="str">
        <f>_xlfn.XLOOKUP(C1245,obszary!A:A,obszary!B:B)</f>
        <v>Diacria</v>
      </c>
      <c r="I1245" t="str">
        <f>_xlfn.XLOOKUP($A1245,laziki!B:B,laziki!C:C)</f>
        <v>Rosetta 25</v>
      </c>
      <c r="J1245" t="str">
        <f>_xlfn.XLOOKUP(I1245,laziki!C:C,laziki!E:E)</f>
        <v>47.84N, 169.44E</v>
      </c>
      <c r="K1245">
        <f>_xlfn.XLOOKUP($A1245,laziki!B:B,laziki!D:D)</f>
        <v>2072</v>
      </c>
      <c r="L1245">
        <f t="shared" si="97"/>
        <v>2077</v>
      </c>
      <c r="M1245" s="4">
        <f t="shared" si="98"/>
        <v>5</v>
      </c>
      <c r="N1245" s="4" t="str">
        <f t="shared" si="99"/>
        <v>N</v>
      </c>
      <c r="O1245" t="str">
        <f t="shared" si="100"/>
        <v>N</v>
      </c>
    </row>
    <row r="1246" spans="1:15" x14ac:dyDescent="0.25">
      <c r="A1246">
        <v>86</v>
      </c>
      <c r="B1246" s="1">
        <v>63864</v>
      </c>
      <c r="C1246" t="s">
        <v>265</v>
      </c>
      <c r="D1246" t="s">
        <v>4202</v>
      </c>
      <c r="E1246">
        <v>90</v>
      </c>
      <c r="F1246">
        <v>8000</v>
      </c>
      <c r="G1246">
        <f t="shared" si="96"/>
        <v>8000</v>
      </c>
      <c r="H1246" t="str">
        <f>_xlfn.XLOOKUP(C1246,obszary!A:A,obszary!B:B)</f>
        <v>Mare Boreum</v>
      </c>
      <c r="I1246" t="str">
        <f>_xlfn.XLOOKUP($A1246,laziki!B:B,laziki!C:C)</f>
        <v>Phoenix 16</v>
      </c>
      <c r="J1246" t="str">
        <f>_xlfn.XLOOKUP(I1246,laziki!C:C,laziki!E:E)</f>
        <v>75.84N, 122.24E</v>
      </c>
      <c r="K1246">
        <f>_xlfn.XLOOKUP($A1246,laziki!B:B,laziki!D:D)</f>
        <v>2071</v>
      </c>
      <c r="L1246">
        <f t="shared" si="97"/>
        <v>2074</v>
      </c>
      <c r="M1246" s="4">
        <f t="shared" si="98"/>
        <v>3</v>
      </c>
      <c r="N1246" s="4" t="str">
        <f t="shared" si="99"/>
        <v>N</v>
      </c>
      <c r="O1246" t="str">
        <f t="shared" si="100"/>
        <v>N</v>
      </c>
    </row>
    <row r="1247" spans="1:15" x14ac:dyDescent="0.25">
      <c r="A1247">
        <v>86</v>
      </c>
      <c r="B1247" s="1">
        <v>63921</v>
      </c>
      <c r="C1247" t="s">
        <v>265</v>
      </c>
      <c r="D1247" t="s">
        <v>4201</v>
      </c>
      <c r="E1247">
        <v>14</v>
      </c>
      <c r="F1247">
        <v>4235</v>
      </c>
      <c r="G1247">
        <f t="shared" si="96"/>
        <v>4235</v>
      </c>
      <c r="H1247" t="str">
        <f>_xlfn.XLOOKUP(C1247,obszary!A:A,obszary!B:B)</f>
        <v>Mare Boreum</v>
      </c>
      <c r="I1247" t="str">
        <f>_xlfn.XLOOKUP($A1247,laziki!B:B,laziki!C:C)</f>
        <v>Phoenix 16</v>
      </c>
      <c r="J1247" t="str">
        <f>_xlfn.XLOOKUP(I1247,laziki!C:C,laziki!E:E)</f>
        <v>75.84N, 122.24E</v>
      </c>
      <c r="K1247">
        <f>_xlfn.XLOOKUP($A1247,laziki!B:B,laziki!D:D)</f>
        <v>2071</v>
      </c>
      <c r="L1247">
        <f t="shared" si="97"/>
        <v>2075</v>
      </c>
      <c r="M1247" s="4">
        <f t="shared" si="98"/>
        <v>4</v>
      </c>
      <c r="N1247" s="4" t="str">
        <f t="shared" si="99"/>
        <v>N</v>
      </c>
      <c r="O1247" t="str">
        <f t="shared" si="100"/>
        <v>N</v>
      </c>
    </row>
    <row r="1248" spans="1:15" x14ac:dyDescent="0.25">
      <c r="A1248">
        <v>14</v>
      </c>
      <c r="B1248" s="1">
        <v>56520</v>
      </c>
      <c r="C1248" t="s">
        <v>245</v>
      </c>
      <c r="D1248" t="s">
        <v>4200</v>
      </c>
      <c r="E1248">
        <v>80</v>
      </c>
      <c r="F1248">
        <v>1010</v>
      </c>
      <c r="G1248">
        <f t="shared" si="96"/>
        <v>1010</v>
      </c>
      <c r="H1248" t="str">
        <f>_xlfn.XLOOKUP(C1248,obszary!A:A,obszary!B:B)</f>
        <v>Oxia Palus</v>
      </c>
      <c r="I1248" t="str">
        <f>_xlfn.XLOOKUP($A1248,laziki!B:B,laziki!C:C)</f>
        <v>Viking 4</v>
      </c>
      <c r="J1248" t="str">
        <f>_xlfn.XLOOKUP(I1248,laziki!C:C,laziki!E:E)</f>
        <v>18.71N, 17.14W</v>
      </c>
      <c r="K1248">
        <f>_xlfn.XLOOKUP($A1248,laziki!B:B,laziki!D:D)</f>
        <v>2053</v>
      </c>
      <c r="L1248">
        <f t="shared" si="97"/>
        <v>2054</v>
      </c>
      <c r="M1248" s="4">
        <f t="shared" si="98"/>
        <v>1</v>
      </c>
      <c r="N1248" s="4" t="str">
        <f t="shared" si="99"/>
        <v>N</v>
      </c>
      <c r="O1248" t="str">
        <f t="shared" si="100"/>
        <v>N</v>
      </c>
    </row>
    <row r="1249" spans="1:15" x14ac:dyDescent="0.25">
      <c r="A1249">
        <v>100</v>
      </c>
      <c r="B1249" s="1">
        <v>63679</v>
      </c>
      <c r="C1249" t="s">
        <v>219</v>
      </c>
      <c r="D1249" t="s">
        <v>4199</v>
      </c>
      <c r="E1249">
        <v>54</v>
      </c>
      <c r="F1249">
        <v>8000</v>
      </c>
      <c r="G1249">
        <f t="shared" si="96"/>
        <v>8000</v>
      </c>
      <c r="H1249" t="str">
        <f>_xlfn.XLOOKUP(C1249,obszary!A:A,obszary!B:B)</f>
        <v>Phaethontis</v>
      </c>
      <c r="I1249" t="str">
        <f>_xlfn.XLOOKUP($A1249,laziki!B:B,laziki!C:C)</f>
        <v>Perseverance 7</v>
      </c>
      <c r="J1249" t="str">
        <f>_xlfn.XLOOKUP(I1249,laziki!C:C,laziki!E:E)</f>
        <v>61.39S, 157.42W</v>
      </c>
      <c r="K1249">
        <f>_xlfn.XLOOKUP($A1249,laziki!B:B,laziki!D:D)</f>
        <v>2070</v>
      </c>
      <c r="L1249">
        <f t="shared" si="97"/>
        <v>2074</v>
      </c>
      <c r="M1249" s="4">
        <f t="shared" si="98"/>
        <v>4</v>
      </c>
      <c r="N1249" s="4" t="str">
        <f t="shared" si="99"/>
        <v>S</v>
      </c>
      <c r="O1249" t="str">
        <f t="shared" si="100"/>
        <v>S</v>
      </c>
    </row>
    <row r="1250" spans="1:15" x14ac:dyDescent="0.25">
      <c r="A1250">
        <v>69</v>
      </c>
      <c r="B1250" s="1">
        <v>63885</v>
      </c>
      <c r="C1250" t="s">
        <v>265</v>
      </c>
      <c r="D1250" t="s">
        <v>4198</v>
      </c>
      <c r="E1250">
        <v>63</v>
      </c>
      <c r="F1250">
        <v>6618</v>
      </c>
      <c r="G1250">
        <f t="shared" si="96"/>
        <v>6618</v>
      </c>
      <c r="H1250" t="str">
        <f>_xlfn.XLOOKUP(C1250,obszary!A:A,obszary!B:B)</f>
        <v>Mare Boreum</v>
      </c>
      <c r="I1250" t="str">
        <f>_xlfn.XLOOKUP($A1250,laziki!B:B,laziki!C:C)</f>
        <v>Rosetta 13</v>
      </c>
      <c r="J1250" t="str">
        <f>_xlfn.XLOOKUP(I1250,laziki!C:C,laziki!E:E)</f>
        <v>69.41N, 168.67E</v>
      </c>
      <c r="K1250">
        <f>_xlfn.XLOOKUP($A1250,laziki!B:B,laziki!D:D)</f>
        <v>2069</v>
      </c>
      <c r="L1250">
        <f t="shared" si="97"/>
        <v>2074</v>
      </c>
      <c r="M1250" s="4">
        <f t="shared" si="98"/>
        <v>5</v>
      </c>
      <c r="N1250" s="4" t="str">
        <f t="shared" si="99"/>
        <v>N</v>
      </c>
      <c r="O1250" t="str">
        <f t="shared" si="100"/>
        <v>N</v>
      </c>
    </row>
    <row r="1251" spans="1:15" x14ac:dyDescent="0.25">
      <c r="A1251">
        <v>64</v>
      </c>
      <c r="B1251" s="1">
        <v>61440</v>
      </c>
      <c r="C1251" t="s">
        <v>213</v>
      </c>
      <c r="D1251" t="s">
        <v>4197</v>
      </c>
      <c r="E1251">
        <v>61</v>
      </c>
      <c r="F1251">
        <v>2739</v>
      </c>
      <c r="G1251">
        <f t="shared" si="96"/>
        <v>2739</v>
      </c>
      <c r="H1251" t="str">
        <f>_xlfn.XLOOKUP(C1251,obszary!A:A,obszary!B:B)</f>
        <v>Noachis</v>
      </c>
      <c r="I1251" t="str">
        <f>_xlfn.XLOOKUP($A1251,laziki!B:B,laziki!C:C)</f>
        <v>Rosetta 7</v>
      </c>
      <c r="J1251" t="str">
        <f>_xlfn.XLOOKUP(I1251,laziki!C:C,laziki!E:E)</f>
        <v>48.64S, 67.03E</v>
      </c>
      <c r="K1251">
        <f>_xlfn.XLOOKUP($A1251,laziki!B:B,laziki!D:D)</f>
        <v>2067</v>
      </c>
      <c r="L1251">
        <f t="shared" si="97"/>
        <v>2068</v>
      </c>
      <c r="M1251" s="4">
        <f t="shared" si="98"/>
        <v>1</v>
      </c>
      <c r="N1251" s="4" t="str">
        <f t="shared" si="99"/>
        <v>S</v>
      </c>
      <c r="O1251" t="str">
        <f t="shared" si="100"/>
        <v>S</v>
      </c>
    </row>
    <row r="1252" spans="1:15" x14ac:dyDescent="0.25">
      <c r="A1252">
        <v>14</v>
      </c>
      <c r="B1252" s="1">
        <v>56772</v>
      </c>
      <c r="C1252" t="s">
        <v>245</v>
      </c>
      <c r="D1252" t="s">
        <v>4196</v>
      </c>
      <c r="E1252">
        <v>106</v>
      </c>
      <c r="F1252">
        <v>756</v>
      </c>
      <c r="G1252">
        <f t="shared" si="96"/>
        <v>0</v>
      </c>
      <c r="H1252" t="str">
        <f>_xlfn.XLOOKUP(C1252,obszary!A:A,obszary!B:B)</f>
        <v>Oxia Palus</v>
      </c>
      <c r="I1252" t="str">
        <f>_xlfn.XLOOKUP($A1252,laziki!B:B,laziki!C:C)</f>
        <v>Viking 4</v>
      </c>
      <c r="J1252" t="str">
        <f>_xlfn.XLOOKUP(I1252,laziki!C:C,laziki!E:E)</f>
        <v>18.71N, 17.14W</v>
      </c>
      <c r="K1252">
        <f>_xlfn.XLOOKUP($A1252,laziki!B:B,laziki!D:D)</f>
        <v>2053</v>
      </c>
      <c r="L1252">
        <f t="shared" si="97"/>
        <v>2055</v>
      </c>
      <c r="M1252" s="4">
        <f t="shared" si="98"/>
        <v>2</v>
      </c>
      <c r="N1252" s="4" t="str">
        <f t="shared" si="99"/>
        <v>N</v>
      </c>
      <c r="O1252" t="str">
        <f t="shared" si="100"/>
        <v>N</v>
      </c>
    </row>
    <row r="1253" spans="1:15" x14ac:dyDescent="0.25">
      <c r="A1253">
        <v>77</v>
      </c>
      <c r="B1253" s="1">
        <v>64993</v>
      </c>
      <c r="C1253" t="s">
        <v>211</v>
      </c>
      <c r="D1253" t="s">
        <v>4195</v>
      </c>
      <c r="E1253">
        <v>30</v>
      </c>
      <c r="F1253">
        <v>17718</v>
      </c>
      <c r="G1253">
        <f t="shared" si="96"/>
        <v>17718</v>
      </c>
      <c r="H1253" t="str">
        <f>_xlfn.XLOOKUP(C1253,obszary!A:A,obszary!B:B)</f>
        <v>Hellas</v>
      </c>
      <c r="I1253" t="str">
        <f>_xlfn.XLOOKUP($A1253,laziki!B:B,laziki!C:C)</f>
        <v>Rosetta 27</v>
      </c>
      <c r="J1253" t="str">
        <f>_xlfn.XLOOKUP(I1253,laziki!C:C,laziki!E:E)</f>
        <v>28.90S, 98.55E</v>
      </c>
      <c r="K1253">
        <f>_xlfn.XLOOKUP($A1253,laziki!B:B,laziki!D:D)</f>
        <v>2073</v>
      </c>
      <c r="L1253">
        <f t="shared" si="97"/>
        <v>2077</v>
      </c>
      <c r="M1253" s="4">
        <f t="shared" si="98"/>
        <v>4</v>
      </c>
      <c r="N1253" s="4" t="str">
        <f t="shared" si="99"/>
        <v>S</v>
      </c>
      <c r="O1253" t="str">
        <f t="shared" si="100"/>
        <v>S</v>
      </c>
    </row>
    <row r="1254" spans="1:15" x14ac:dyDescent="0.25">
      <c r="A1254">
        <v>90</v>
      </c>
      <c r="B1254" s="1">
        <v>63422</v>
      </c>
      <c r="C1254" t="s">
        <v>207</v>
      </c>
      <c r="D1254" t="s">
        <v>4194</v>
      </c>
      <c r="E1254">
        <v>22</v>
      </c>
      <c r="F1254">
        <v>3764</v>
      </c>
      <c r="G1254">
        <f t="shared" si="96"/>
        <v>3764</v>
      </c>
      <c r="H1254" t="str">
        <f>_xlfn.XLOOKUP(C1254,obszary!A:A,obszary!B:B)</f>
        <v>Mare Australe</v>
      </c>
      <c r="I1254" t="str">
        <f>_xlfn.XLOOKUP($A1254,laziki!B:B,laziki!C:C)</f>
        <v>Phoenix 23</v>
      </c>
      <c r="J1254" t="str">
        <f>_xlfn.XLOOKUP(I1254,laziki!C:C,laziki!E:E)</f>
        <v>65.99S, 161.89W</v>
      </c>
      <c r="K1254">
        <f>_xlfn.XLOOKUP($A1254,laziki!B:B,laziki!D:D)</f>
        <v>2072</v>
      </c>
      <c r="L1254">
        <f t="shared" si="97"/>
        <v>2073</v>
      </c>
      <c r="M1254" s="4">
        <f t="shared" si="98"/>
        <v>1</v>
      </c>
      <c r="N1254" s="4" t="str">
        <f t="shared" si="99"/>
        <v>S</v>
      </c>
      <c r="O1254" t="str">
        <f t="shared" si="100"/>
        <v>S</v>
      </c>
    </row>
    <row r="1255" spans="1:15" x14ac:dyDescent="0.25">
      <c r="A1255">
        <v>69</v>
      </c>
      <c r="B1255" s="1">
        <v>62217</v>
      </c>
      <c r="C1255" t="s">
        <v>265</v>
      </c>
      <c r="D1255" t="s">
        <v>4193</v>
      </c>
      <c r="E1255">
        <v>631</v>
      </c>
      <c r="F1255">
        <v>56210</v>
      </c>
      <c r="G1255">
        <f t="shared" si="96"/>
        <v>0</v>
      </c>
      <c r="H1255" t="str">
        <f>_xlfn.XLOOKUP(C1255,obszary!A:A,obszary!B:B)</f>
        <v>Mare Boreum</v>
      </c>
      <c r="I1255" t="str">
        <f>_xlfn.XLOOKUP($A1255,laziki!B:B,laziki!C:C)</f>
        <v>Rosetta 13</v>
      </c>
      <c r="J1255" t="str">
        <f>_xlfn.XLOOKUP(I1255,laziki!C:C,laziki!E:E)</f>
        <v>69.41N, 168.67E</v>
      </c>
      <c r="K1255">
        <f>_xlfn.XLOOKUP($A1255,laziki!B:B,laziki!D:D)</f>
        <v>2069</v>
      </c>
      <c r="L1255">
        <f t="shared" si="97"/>
        <v>2070</v>
      </c>
      <c r="M1255" s="4">
        <f t="shared" si="98"/>
        <v>1</v>
      </c>
      <c r="N1255" s="4" t="str">
        <f t="shared" si="99"/>
        <v>N</v>
      </c>
      <c r="O1255" t="str">
        <f t="shared" si="100"/>
        <v>N</v>
      </c>
    </row>
    <row r="1256" spans="1:15" x14ac:dyDescent="0.25">
      <c r="A1256">
        <v>84</v>
      </c>
      <c r="B1256" s="1">
        <v>62613</v>
      </c>
      <c r="C1256" t="s">
        <v>253</v>
      </c>
      <c r="D1256" t="s">
        <v>4192</v>
      </c>
      <c r="E1256">
        <v>30</v>
      </c>
      <c r="F1256">
        <v>9670</v>
      </c>
      <c r="G1256">
        <f t="shared" si="96"/>
        <v>9670</v>
      </c>
      <c r="H1256" t="str">
        <f>_xlfn.XLOOKUP(C1256,obszary!A:A,obszary!B:B)</f>
        <v>Cebrenia</v>
      </c>
      <c r="I1256" t="str">
        <f>_xlfn.XLOOKUP($A1256,laziki!B:B,laziki!C:C)</f>
        <v>Phoenix 12</v>
      </c>
      <c r="J1256" t="str">
        <f>_xlfn.XLOOKUP(I1256,laziki!C:C,laziki!E:E)</f>
        <v>53.00N, 129.64E</v>
      </c>
      <c r="K1256">
        <f>_xlfn.XLOOKUP($A1256,laziki!B:B,laziki!D:D)</f>
        <v>2069</v>
      </c>
      <c r="L1256">
        <f t="shared" si="97"/>
        <v>2071</v>
      </c>
      <c r="M1256" s="4">
        <f t="shared" si="98"/>
        <v>2</v>
      </c>
      <c r="N1256" s="4" t="str">
        <f t="shared" si="99"/>
        <v>N</v>
      </c>
      <c r="O1256" t="str">
        <f t="shared" si="100"/>
        <v>N</v>
      </c>
    </row>
    <row r="1257" spans="1:15" x14ac:dyDescent="0.25">
      <c r="A1257">
        <v>94</v>
      </c>
      <c r="B1257" s="1">
        <v>62860</v>
      </c>
      <c r="C1257" t="s">
        <v>221</v>
      </c>
      <c r="D1257" t="s">
        <v>4191</v>
      </c>
      <c r="E1257">
        <v>48</v>
      </c>
      <c r="F1257">
        <v>5255</v>
      </c>
      <c r="G1257">
        <f t="shared" si="96"/>
        <v>5255</v>
      </c>
      <c r="H1257" t="str">
        <f>_xlfn.XLOOKUP(C1257,obszary!A:A,obszary!B:B)</f>
        <v>Aeolis</v>
      </c>
      <c r="I1257" t="str">
        <f>_xlfn.XLOOKUP($A1257,laziki!B:B,laziki!C:C)</f>
        <v>Dawn 4</v>
      </c>
      <c r="J1257" t="str">
        <f>_xlfn.XLOOKUP(I1257,laziki!C:C,laziki!E:E)</f>
        <v>46.81S, 143.88E</v>
      </c>
      <c r="K1257">
        <f>_xlfn.XLOOKUP($A1257,laziki!B:B,laziki!D:D)</f>
        <v>2066</v>
      </c>
      <c r="L1257">
        <f t="shared" si="97"/>
        <v>2072</v>
      </c>
      <c r="M1257" s="4">
        <f t="shared" si="98"/>
        <v>6</v>
      </c>
      <c r="N1257" s="4" t="str">
        <f t="shared" si="99"/>
        <v>S</v>
      </c>
      <c r="O1257" t="str">
        <f t="shared" si="100"/>
        <v>S</v>
      </c>
    </row>
    <row r="1258" spans="1:15" x14ac:dyDescent="0.25">
      <c r="A1258">
        <v>61</v>
      </c>
      <c r="B1258" s="1">
        <v>63320</v>
      </c>
      <c r="C1258" t="s">
        <v>207</v>
      </c>
      <c r="D1258" t="s">
        <v>4190</v>
      </c>
      <c r="E1258">
        <v>905</v>
      </c>
      <c r="F1258">
        <v>50510</v>
      </c>
      <c r="G1258">
        <f t="shared" si="96"/>
        <v>0</v>
      </c>
      <c r="H1258" t="str">
        <f>_xlfn.XLOOKUP(C1258,obszary!A:A,obszary!B:B)</f>
        <v>Mare Australe</v>
      </c>
      <c r="I1258" t="str">
        <f>_xlfn.XLOOKUP($A1258,laziki!B:B,laziki!C:C)</f>
        <v>Opportunity 19</v>
      </c>
      <c r="J1258" t="str">
        <f>_xlfn.XLOOKUP(I1258,laziki!C:C,laziki!E:E)</f>
        <v>68.17S, 21.83W</v>
      </c>
      <c r="K1258">
        <f>_xlfn.XLOOKUP($A1258,laziki!B:B,laziki!D:D)</f>
        <v>2069</v>
      </c>
      <c r="L1258">
        <f t="shared" si="97"/>
        <v>2073</v>
      </c>
      <c r="M1258" s="4">
        <f t="shared" si="98"/>
        <v>4</v>
      </c>
      <c r="N1258" s="4" t="str">
        <f t="shared" si="99"/>
        <v>S</v>
      </c>
      <c r="O1258" t="str">
        <f t="shared" si="100"/>
        <v>S</v>
      </c>
    </row>
    <row r="1259" spans="1:15" x14ac:dyDescent="0.25">
      <c r="A1259">
        <v>2</v>
      </c>
      <c r="B1259" s="1">
        <v>55398</v>
      </c>
      <c r="C1259" t="s">
        <v>239</v>
      </c>
      <c r="D1259" t="s">
        <v>4189</v>
      </c>
      <c r="E1259">
        <v>57</v>
      </c>
      <c r="F1259">
        <v>4902</v>
      </c>
      <c r="G1259">
        <f t="shared" si="96"/>
        <v>4902</v>
      </c>
      <c r="H1259" t="str">
        <f>_xlfn.XLOOKUP(C1259,obszary!A:A,obszary!B:B)</f>
        <v>Amenthes</v>
      </c>
      <c r="I1259" t="str">
        <f>_xlfn.XLOOKUP($A1259,laziki!B:B,laziki!C:C)</f>
        <v>Mariner 6</v>
      </c>
      <c r="J1259" t="str">
        <f>_xlfn.XLOOKUP(I1259,laziki!C:C,laziki!E:E)</f>
        <v>11.90N, 119.49E</v>
      </c>
      <c r="K1259">
        <f>_xlfn.XLOOKUP($A1259,laziki!B:B,laziki!D:D)</f>
        <v>2050</v>
      </c>
      <c r="L1259">
        <f t="shared" si="97"/>
        <v>2051</v>
      </c>
      <c r="M1259" s="4">
        <f t="shared" si="98"/>
        <v>1</v>
      </c>
      <c r="N1259" s="4" t="str">
        <f t="shared" si="99"/>
        <v>N</v>
      </c>
      <c r="O1259" t="str">
        <f t="shared" si="100"/>
        <v>N</v>
      </c>
    </row>
    <row r="1260" spans="1:15" x14ac:dyDescent="0.25">
      <c r="A1260">
        <v>31</v>
      </c>
      <c r="B1260" s="1">
        <v>59743</v>
      </c>
      <c r="C1260" t="s">
        <v>261</v>
      </c>
      <c r="D1260" t="s">
        <v>4188</v>
      </c>
      <c r="E1260">
        <v>82</v>
      </c>
      <c r="F1260">
        <v>63326</v>
      </c>
      <c r="G1260">
        <f t="shared" si="96"/>
        <v>63326</v>
      </c>
      <c r="H1260" t="str">
        <f>_xlfn.XLOOKUP(C1260,obszary!A:A,obszary!B:B)</f>
        <v>Arcadia</v>
      </c>
      <c r="I1260" t="str">
        <f>_xlfn.XLOOKUP($A1260,laziki!B:B,laziki!C:C)</f>
        <v>Deimos 10</v>
      </c>
      <c r="J1260" t="str">
        <f>_xlfn.XLOOKUP(I1260,laziki!C:C,laziki!E:E)</f>
        <v>66.67N, 93.37W</v>
      </c>
      <c r="K1260">
        <f>_xlfn.XLOOKUP($A1260,laziki!B:B,laziki!D:D)</f>
        <v>2059</v>
      </c>
      <c r="L1260">
        <f t="shared" si="97"/>
        <v>2063</v>
      </c>
      <c r="M1260" s="4">
        <f t="shared" si="98"/>
        <v>4</v>
      </c>
      <c r="N1260" s="4" t="str">
        <f t="shared" si="99"/>
        <v>N</v>
      </c>
      <c r="O1260" t="str">
        <f t="shared" si="100"/>
        <v>N</v>
      </c>
    </row>
    <row r="1261" spans="1:15" x14ac:dyDescent="0.25">
      <c r="A1261">
        <v>20</v>
      </c>
      <c r="B1261" s="1">
        <v>57426</v>
      </c>
      <c r="C1261" t="s">
        <v>213</v>
      </c>
      <c r="D1261" t="s">
        <v>4187</v>
      </c>
      <c r="E1261">
        <v>416</v>
      </c>
      <c r="F1261">
        <v>1526</v>
      </c>
      <c r="G1261">
        <f t="shared" si="96"/>
        <v>0</v>
      </c>
      <c r="H1261" t="str">
        <f>_xlfn.XLOOKUP(C1261,obszary!A:A,obszary!B:B)</f>
        <v>Noachis</v>
      </c>
      <c r="I1261" t="str">
        <f>_xlfn.XLOOKUP($A1261,laziki!B:B,laziki!C:C)</f>
        <v>Viking 15</v>
      </c>
      <c r="J1261" t="str">
        <f>_xlfn.XLOOKUP(I1261,laziki!C:C,laziki!E:E)</f>
        <v>51.10S, 71.36E</v>
      </c>
      <c r="K1261">
        <f>_xlfn.XLOOKUP($A1261,laziki!B:B,laziki!D:D)</f>
        <v>2056</v>
      </c>
      <c r="L1261">
        <f t="shared" si="97"/>
        <v>2057</v>
      </c>
      <c r="M1261" s="4">
        <f t="shared" si="98"/>
        <v>1</v>
      </c>
      <c r="N1261" s="4" t="str">
        <f t="shared" si="99"/>
        <v>S</v>
      </c>
      <c r="O1261" t="str">
        <f t="shared" si="100"/>
        <v>S</v>
      </c>
    </row>
    <row r="1262" spans="1:15" x14ac:dyDescent="0.25">
      <c r="A1262">
        <v>56</v>
      </c>
      <c r="B1262" s="1">
        <v>62971</v>
      </c>
      <c r="C1262" t="s">
        <v>217</v>
      </c>
      <c r="D1262" t="s">
        <v>4186</v>
      </c>
      <c r="E1262">
        <v>85</v>
      </c>
      <c r="F1262">
        <v>756</v>
      </c>
      <c r="G1262">
        <f t="shared" si="96"/>
        <v>756</v>
      </c>
      <c r="H1262" t="str">
        <f>_xlfn.XLOOKUP(C1262,obszary!A:A,obszary!B:B)</f>
        <v>Thaumasia</v>
      </c>
      <c r="I1262" t="str">
        <f>_xlfn.XLOOKUP($A1262,laziki!B:B,laziki!C:C)</f>
        <v>Opportunity 10</v>
      </c>
      <c r="J1262" t="str">
        <f>_xlfn.XLOOKUP(I1262,laziki!C:C,laziki!E:E)</f>
        <v>35.35S, 72.67W</v>
      </c>
      <c r="K1262">
        <f>_xlfn.XLOOKUP($A1262,laziki!B:B,laziki!D:D)</f>
        <v>2067</v>
      </c>
      <c r="L1262">
        <f t="shared" si="97"/>
        <v>2072</v>
      </c>
      <c r="M1262" s="4">
        <f t="shared" si="98"/>
        <v>5</v>
      </c>
      <c r="N1262" s="4" t="str">
        <f t="shared" si="99"/>
        <v>S</v>
      </c>
      <c r="O1262" t="str">
        <f t="shared" si="100"/>
        <v>S</v>
      </c>
    </row>
    <row r="1263" spans="1:15" x14ac:dyDescent="0.25">
      <c r="A1263">
        <v>47</v>
      </c>
      <c r="B1263" s="1">
        <v>62492</v>
      </c>
      <c r="C1263" t="s">
        <v>245</v>
      </c>
      <c r="D1263" t="s">
        <v>4185</v>
      </c>
      <c r="E1263">
        <v>482</v>
      </c>
      <c r="F1263">
        <v>11382</v>
      </c>
      <c r="G1263">
        <f t="shared" si="96"/>
        <v>0</v>
      </c>
      <c r="H1263" t="str">
        <f>_xlfn.XLOOKUP(C1263,obszary!A:A,obszary!B:B)</f>
        <v>Oxia Palus</v>
      </c>
      <c r="I1263" t="str">
        <f>_xlfn.XLOOKUP($A1263,laziki!B:B,laziki!C:C)</f>
        <v>Spirit 14</v>
      </c>
      <c r="J1263" t="str">
        <f>_xlfn.XLOOKUP(I1263,laziki!C:C,laziki!E:E)</f>
        <v>27.30N, 17.48W</v>
      </c>
      <c r="K1263">
        <f>_xlfn.XLOOKUP($A1263,laziki!B:B,laziki!D:D)</f>
        <v>2065</v>
      </c>
      <c r="L1263">
        <f t="shared" si="97"/>
        <v>2071</v>
      </c>
      <c r="M1263" s="4">
        <f t="shared" si="98"/>
        <v>6</v>
      </c>
      <c r="N1263" s="4" t="str">
        <f t="shared" si="99"/>
        <v>N</v>
      </c>
      <c r="O1263" t="str">
        <f t="shared" si="100"/>
        <v>N</v>
      </c>
    </row>
    <row r="1264" spans="1:15" x14ac:dyDescent="0.25">
      <c r="A1264">
        <v>18</v>
      </c>
      <c r="B1264" s="1">
        <v>58433</v>
      </c>
      <c r="C1264" t="s">
        <v>219</v>
      </c>
      <c r="D1264" t="s">
        <v>4184</v>
      </c>
      <c r="E1264">
        <v>52</v>
      </c>
      <c r="F1264">
        <v>8000</v>
      </c>
      <c r="G1264">
        <f t="shared" si="96"/>
        <v>8000</v>
      </c>
      <c r="H1264" t="str">
        <f>_xlfn.XLOOKUP(C1264,obszary!A:A,obszary!B:B)</f>
        <v>Phaethontis</v>
      </c>
      <c r="I1264" t="str">
        <f>_xlfn.XLOOKUP($A1264,laziki!B:B,laziki!C:C)</f>
        <v>Viking 10</v>
      </c>
      <c r="J1264" t="str">
        <f>_xlfn.XLOOKUP(I1264,laziki!C:C,laziki!E:E)</f>
        <v>25.21S, 169.35E</v>
      </c>
      <c r="K1264">
        <f>_xlfn.XLOOKUP($A1264,laziki!B:B,laziki!D:D)</f>
        <v>2055</v>
      </c>
      <c r="L1264">
        <f t="shared" si="97"/>
        <v>2059</v>
      </c>
      <c r="M1264" s="4">
        <f t="shared" si="98"/>
        <v>4</v>
      </c>
      <c r="N1264" s="4" t="str">
        <f t="shared" si="99"/>
        <v>S</v>
      </c>
      <c r="O1264" t="str">
        <f t="shared" si="100"/>
        <v>S</v>
      </c>
    </row>
    <row r="1265" spans="1:15" x14ac:dyDescent="0.25">
      <c r="A1265">
        <v>87</v>
      </c>
      <c r="B1265" s="1">
        <v>63374</v>
      </c>
      <c r="C1265" t="s">
        <v>215</v>
      </c>
      <c r="D1265" t="s">
        <v>4183</v>
      </c>
      <c r="E1265">
        <v>45</v>
      </c>
      <c r="F1265">
        <v>5076</v>
      </c>
      <c r="G1265">
        <f t="shared" si="96"/>
        <v>5076</v>
      </c>
      <c r="H1265" t="str">
        <f>_xlfn.XLOOKUP(C1265,obszary!A:A,obszary!B:B)</f>
        <v>Argyre</v>
      </c>
      <c r="I1265" t="str">
        <f>_xlfn.XLOOKUP($A1265,laziki!B:B,laziki!C:C)</f>
        <v>Phoenix 17</v>
      </c>
      <c r="J1265" t="str">
        <f>_xlfn.XLOOKUP(I1265,laziki!C:C,laziki!E:E)</f>
        <v>34.44S, 25.42W</v>
      </c>
      <c r="K1265">
        <f>_xlfn.XLOOKUP($A1265,laziki!B:B,laziki!D:D)</f>
        <v>2071</v>
      </c>
      <c r="L1265">
        <f t="shared" si="97"/>
        <v>2073</v>
      </c>
      <c r="M1265" s="4">
        <f t="shared" si="98"/>
        <v>2</v>
      </c>
      <c r="N1265" s="4" t="str">
        <f t="shared" si="99"/>
        <v>S</v>
      </c>
      <c r="O1265" t="str">
        <f t="shared" si="100"/>
        <v>S</v>
      </c>
    </row>
    <row r="1266" spans="1:15" x14ac:dyDescent="0.25">
      <c r="A1266">
        <v>86</v>
      </c>
      <c r="B1266" s="1">
        <v>64166</v>
      </c>
      <c r="C1266" t="s">
        <v>253</v>
      </c>
      <c r="D1266" t="s">
        <v>4182</v>
      </c>
      <c r="E1266">
        <v>93</v>
      </c>
      <c r="F1266">
        <v>629</v>
      </c>
      <c r="G1266">
        <f t="shared" si="96"/>
        <v>629</v>
      </c>
      <c r="H1266" t="str">
        <f>_xlfn.XLOOKUP(C1266,obszary!A:A,obszary!B:B)</f>
        <v>Cebrenia</v>
      </c>
      <c r="I1266" t="str">
        <f>_xlfn.XLOOKUP($A1266,laziki!B:B,laziki!C:C)</f>
        <v>Phoenix 16</v>
      </c>
      <c r="J1266" t="str">
        <f>_xlfn.XLOOKUP(I1266,laziki!C:C,laziki!E:E)</f>
        <v>75.84N, 122.24E</v>
      </c>
      <c r="K1266">
        <f>_xlfn.XLOOKUP($A1266,laziki!B:B,laziki!D:D)</f>
        <v>2071</v>
      </c>
      <c r="L1266">
        <f t="shared" si="97"/>
        <v>2075</v>
      </c>
      <c r="M1266" s="4">
        <f t="shared" si="98"/>
        <v>4</v>
      </c>
      <c r="N1266" s="4" t="str">
        <f t="shared" si="99"/>
        <v>N</v>
      </c>
      <c r="O1266" t="str">
        <f t="shared" si="100"/>
        <v>N</v>
      </c>
    </row>
    <row r="1267" spans="1:15" x14ac:dyDescent="0.25">
      <c r="A1267">
        <v>5</v>
      </c>
      <c r="B1267" s="1">
        <v>56317</v>
      </c>
      <c r="C1267" t="s">
        <v>243</v>
      </c>
      <c r="D1267" t="s">
        <v>4181</v>
      </c>
      <c r="E1267">
        <v>52</v>
      </c>
      <c r="F1267">
        <v>10313</v>
      </c>
      <c r="G1267">
        <f t="shared" si="96"/>
        <v>10313</v>
      </c>
      <c r="H1267" t="str">
        <f>_xlfn.XLOOKUP(C1267,obszary!A:A,obszary!B:B)</f>
        <v>Arabia</v>
      </c>
      <c r="I1267" t="str">
        <f>_xlfn.XLOOKUP($A1267,laziki!B:B,laziki!C:C)</f>
        <v>Mariner 10</v>
      </c>
      <c r="J1267" t="str">
        <f>_xlfn.XLOOKUP(I1267,laziki!C:C,laziki!E:E)</f>
        <v>4.88N, 63.43E</v>
      </c>
      <c r="K1267">
        <f>_xlfn.XLOOKUP($A1267,laziki!B:B,laziki!D:D)</f>
        <v>2051</v>
      </c>
      <c r="L1267">
        <f t="shared" si="97"/>
        <v>2054</v>
      </c>
      <c r="M1267" s="4">
        <f t="shared" si="98"/>
        <v>3</v>
      </c>
      <c r="N1267" s="4" t="str">
        <f t="shared" si="99"/>
        <v>N</v>
      </c>
      <c r="O1267" t="str">
        <f t="shared" si="100"/>
        <v>N</v>
      </c>
    </row>
    <row r="1268" spans="1:15" x14ac:dyDescent="0.25">
      <c r="A1268">
        <v>20</v>
      </c>
      <c r="B1268" s="1">
        <v>58230</v>
      </c>
      <c r="C1268" t="s">
        <v>211</v>
      </c>
      <c r="D1268" t="s">
        <v>4180</v>
      </c>
      <c r="E1268">
        <v>120</v>
      </c>
      <c r="F1268">
        <v>1788</v>
      </c>
      <c r="G1268">
        <f t="shared" si="96"/>
        <v>0</v>
      </c>
      <c r="H1268" t="str">
        <f>_xlfn.XLOOKUP(C1268,obszary!A:A,obszary!B:B)</f>
        <v>Hellas</v>
      </c>
      <c r="I1268" t="str">
        <f>_xlfn.XLOOKUP($A1268,laziki!B:B,laziki!C:C)</f>
        <v>Viking 15</v>
      </c>
      <c r="J1268" t="str">
        <f>_xlfn.XLOOKUP(I1268,laziki!C:C,laziki!E:E)</f>
        <v>51.10S, 71.36E</v>
      </c>
      <c r="K1268">
        <f>_xlfn.XLOOKUP($A1268,laziki!B:B,laziki!D:D)</f>
        <v>2056</v>
      </c>
      <c r="L1268">
        <f t="shared" si="97"/>
        <v>2059</v>
      </c>
      <c r="M1268" s="4">
        <f t="shared" si="98"/>
        <v>3</v>
      </c>
      <c r="N1268" s="4" t="str">
        <f t="shared" si="99"/>
        <v>S</v>
      </c>
      <c r="O1268" t="str">
        <f t="shared" si="100"/>
        <v>S</v>
      </c>
    </row>
    <row r="1269" spans="1:15" x14ac:dyDescent="0.25">
      <c r="A1269">
        <v>86</v>
      </c>
      <c r="B1269" s="1">
        <v>64696</v>
      </c>
      <c r="C1269" t="s">
        <v>253</v>
      </c>
      <c r="D1269" t="s">
        <v>4179</v>
      </c>
      <c r="E1269">
        <v>30</v>
      </c>
      <c r="F1269">
        <v>27536</v>
      </c>
      <c r="G1269">
        <f t="shared" si="96"/>
        <v>27536</v>
      </c>
      <c r="H1269" t="str">
        <f>_xlfn.XLOOKUP(C1269,obszary!A:A,obszary!B:B)</f>
        <v>Cebrenia</v>
      </c>
      <c r="I1269" t="str">
        <f>_xlfn.XLOOKUP($A1269,laziki!B:B,laziki!C:C)</f>
        <v>Phoenix 16</v>
      </c>
      <c r="J1269" t="str">
        <f>_xlfn.XLOOKUP(I1269,laziki!C:C,laziki!E:E)</f>
        <v>75.84N, 122.24E</v>
      </c>
      <c r="K1269">
        <f>_xlfn.XLOOKUP($A1269,laziki!B:B,laziki!D:D)</f>
        <v>2071</v>
      </c>
      <c r="L1269">
        <f t="shared" si="97"/>
        <v>2077</v>
      </c>
      <c r="M1269" s="4">
        <f t="shared" si="98"/>
        <v>6</v>
      </c>
      <c r="N1269" s="4" t="str">
        <f t="shared" si="99"/>
        <v>N</v>
      </c>
      <c r="O1269" t="str">
        <f t="shared" si="100"/>
        <v>N</v>
      </c>
    </row>
    <row r="1270" spans="1:15" x14ac:dyDescent="0.25">
      <c r="A1270">
        <v>46</v>
      </c>
      <c r="B1270" s="1">
        <v>60840</v>
      </c>
      <c r="C1270" t="s">
        <v>217</v>
      </c>
      <c r="D1270" t="s">
        <v>4178</v>
      </c>
      <c r="E1270">
        <v>157</v>
      </c>
      <c r="F1270">
        <v>5812</v>
      </c>
      <c r="G1270">
        <f t="shared" si="96"/>
        <v>0</v>
      </c>
      <c r="H1270" t="str">
        <f>_xlfn.XLOOKUP(C1270,obszary!A:A,obszary!B:B)</f>
        <v>Thaumasia</v>
      </c>
      <c r="I1270" t="str">
        <f>_xlfn.XLOOKUP($A1270,laziki!B:B,laziki!C:C)</f>
        <v>Spirit 13</v>
      </c>
      <c r="J1270" t="str">
        <f>_xlfn.XLOOKUP(I1270,laziki!C:C,laziki!E:E)</f>
        <v>58.80S, 113.46W</v>
      </c>
      <c r="K1270">
        <f>_xlfn.XLOOKUP($A1270,laziki!B:B,laziki!D:D)</f>
        <v>2065</v>
      </c>
      <c r="L1270">
        <f t="shared" si="97"/>
        <v>2066</v>
      </c>
      <c r="M1270" s="4">
        <f t="shared" si="98"/>
        <v>1</v>
      </c>
      <c r="N1270" s="4" t="str">
        <f t="shared" si="99"/>
        <v>S</v>
      </c>
      <c r="O1270" t="str">
        <f t="shared" si="100"/>
        <v>S</v>
      </c>
    </row>
    <row r="1271" spans="1:15" x14ac:dyDescent="0.25">
      <c r="A1271">
        <v>34</v>
      </c>
      <c r="B1271" s="1">
        <v>58856</v>
      </c>
      <c r="C1271" t="s">
        <v>255</v>
      </c>
      <c r="D1271" t="s">
        <v>4177</v>
      </c>
      <c r="E1271">
        <v>77</v>
      </c>
      <c r="F1271">
        <v>883</v>
      </c>
      <c r="G1271">
        <f t="shared" si="96"/>
        <v>883</v>
      </c>
      <c r="H1271" t="str">
        <f>_xlfn.XLOOKUP(C1271,obszary!A:A,obszary!B:B)</f>
        <v>Casius</v>
      </c>
      <c r="I1271" t="str">
        <f>_xlfn.XLOOKUP($A1271,laziki!B:B,laziki!C:C)</f>
        <v>Deimos 14</v>
      </c>
      <c r="J1271" t="str">
        <f>_xlfn.XLOOKUP(I1271,laziki!C:C,laziki!E:E)</f>
        <v>24.45N, 112.91E</v>
      </c>
      <c r="K1271">
        <f>_xlfn.XLOOKUP($A1271,laziki!B:B,laziki!D:D)</f>
        <v>2060</v>
      </c>
      <c r="L1271">
        <f t="shared" si="97"/>
        <v>2061</v>
      </c>
      <c r="M1271" s="4">
        <f t="shared" si="98"/>
        <v>1</v>
      </c>
      <c r="N1271" s="4" t="str">
        <f t="shared" si="99"/>
        <v>N</v>
      </c>
      <c r="O1271" t="str">
        <f t="shared" si="100"/>
        <v>N</v>
      </c>
    </row>
    <row r="1272" spans="1:15" x14ac:dyDescent="0.25">
      <c r="A1272">
        <v>27</v>
      </c>
      <c r="B1272" s="1">
        <v>58154</v>
      </c>
      <c r="C1272" t="s">
        <v>207</v>
      </c>
      <c r="D1272" t="s">
        <v>4176</v>
      </c>
      <c r="E1272">
        <v>344</v>
      </c>
      <c r="F1272">
        <v>3612</v>
      </c>
      <c r="G1272">
        <f t="shared" si="96"/>
        <v>0</v>
      </c>
      <c r="H1272" t="str">
        <f>_xlfn.XLOOKUP(C1272,obszary!A:A,obszary!B:B)</f>
        <v>Mare Australe</v>
      </c>
      <c r="I1272" t="str">
        <f>_xlfn.XLOOKUP($A1272,laziki!B:B,laziki!C:C)</f>
        <v>Phobos 6</v>
      </c>
      <c r="J1272" t="str">
        <f>_xlfn.XLOOKUP(I1272,laziki!C:C,laziki!E:E)</f>
        <v>74.62S, 100.08E</v>
      </c>
      <c r="K1272">
        <f>_xlfn.XLOOKUP($A1272,laziki!B:B,laziki!D:D)</f>
        <v>2054</v>
      </c>
      <c r="L1272">
        <f t="shared" si="97"/>
        <v>2059</v>
      </c>
      <c r="M1272" s="4">
        <f t="shared" si="98"/>
        <v>5</v>
      </c>
      <c r="N1272" s="4" t="str">
        <f t="shared" si="99"/>
        <v>S</v>
      </c>
      <c r="O1272" t="str">
        <f t="shared" si="100"/>
        <v>S</v>
      </c>
    </row>
    <row r="1273" spans="1:15" x14ac:dyDescent="0.25">
      <c r="A1273">
        <v>56</v>
      </c>
      <c r="B1273" s="1">
        <v>63308</v>
      </c>
      <c r="C1273" t="s">
        <v>217</v>
      </c>
      <c r="D1273" t="s">
        <v>4175</v>
      </c>
      <c r="E1273">
        <v>147</v>
      </c>
      <c r="F1273">
        <v>41937</v>
      </c>
      <c r="G1273">
        <f t="shared" si="96"/>
        <v>0</v>
      </c>
      <c r="H1273" t="str">
        <f>_xlfn.XLOOKUP(C1273,obszary!A:A,obszary!B:B)</f>
        <v>Thaumasia</v>
      </c>
      <c r="I1273" t="str">
        <f>_xlfn.XLOOKUP($A1273,laziki!B:B,laziki!C:C)</f>
        <v>Opportunity 10</v>
      </c>
      <c r="J1273" t="str">
        <f>_xlfn.XLOOKUP(I1273,laziki!C:C,laziki!E:E)</f>
        <v>35.35S, 72.67W</v>
      </c>
      <c r="K1273">
        <f>_xlfn.XLOOKUP($A1273,laziki!B:B,laziki!D:D)</f>
        <v>2067</v>
      </c>
      <c r="L1273">
        <f t="shared" si="97"/>
        <v>2073</v>
      </c>
      <c r="M1273" s="4">
        <f t="shared" si="98"/>
        <v>6</v>
      </c>
      <c r="N1273" s="4" t="str">
        <f t="shared" si="99"/>
        <v>S</v>
      </c>
      <c r="O1273" t="str">
        <f t="shared" si="100"/>
        <v>S</v>
      </c>
    </row>
    <row r="1274" spans="1:15" x14ac:dyDescent="0.25">
      <c r="A1274">
        <v>56</v>
      </c>
      <c r="B1274" s="1">
        <v>62577</v>
      </c>
      <c r="C1274" t="s">
        <v>215</v>
      </c>
      <c r="D1274" t="s">
        <v>4174</v>
      </c>
      <c r="E1274">
        <v>631</v>
      </c>
      <c r="F1274">
        <v>9366</v>
      </c>
      <c r="G1274">
        <f t="shared" si="96"/>
        <v>0</v>
      </c>
      <c r="H1274" t="str">
        <f>_xlfn.XLOOKUP(C1274,obszary!A:A,obszary!B:B)</f>
        <v>Argyre</v>
      </c>
      <c r="I1274" t="str">
        <f>_xlfn.XLOOKUP($A1274,laziki!B:B,laziki!C:C)</f>
        <v>Opportunity 10</v>
      </c>
      <c r="J1274" t="str">
        <f>_xlfn.XLOOKUP(I1274,laziki!C:C,laziki!E:E)</f>
        <v>35.35S, 72.67W</v>
      </c>
      <c r="K1274">
        <f>_xlfn.XLOOKUP($A1274,laziki!B:B,laziki!D:D)</f>
        <v>2067</v>
      </c>
      <c r="L1274">
        <f t="shared" si="97"/>
        <v>2071</v>
      </c>
      <c r="M1274" s="4">
        <f t="shared" si="98"/>
        <v>4</v>
      </c>
      <c r="N1274" s="4" t="str">
        <f t="shared" si="99"/>
        <v>S</v>
      </c>
      <c r="O1274" t="str">
        <f t="shared" si="100"/>
        <v>S</v>
      </c>
    </row>
    <row r="1275" spans="1:15" x14ac:dyDescent="0.25">
      <c r="A1275">
        <v>28</v>
      </c>
      <c r="B1275" s="1">
        <v>58118</v>
      </c>
      <c r="C1275" t="s">
        <v>217</v>
      </c>
      <c r="D1275" t="s">
        <v>4173</v>
      </c>
      <c r="E1275">
        <v>137</v>
      </c>
      <c r="F1275">
        <v>1396</v>
      </c>
      <c r="G1275">
        <f t="shared" si="96"/>
        <v>0</v>
      </c>
      <c r="H1275" t="str">
        <f>_xlfn.XLOOKUP(C1275,obszary!A:A,obszary!B:B)</f>
        <v>Thaumasia</v>
      </c>
      <c r="I1275" t="str">
        <f>_xlfn.XLOOKUP($A1275,laziki!B:B,laziki!C:C)</f>
        <v>Deimos 3</v>
      </c>
      <c r="J1275" t="str">
        <f>_xlfn.XLOOKUP(I1275,laziki!C:C,laziki!E:E)</f>
        <v>63.27S, 66.46W</v>
      </c>
      <c r="K1275">
        <f>_xlfn.XLOOKUP($A1275,laziki!B:B,laziki!D:D)</f>
        <v>2058</v>
      </c>
      <c r="L1275">
        <f t="shared" si="97"/>
        <v>2059</v>
      </c>
      <c r="M1275" s="4">
        <f t="shared" si="98"/>
        <v>1</v>
      </c>
      <c r="N1275" s="4" t="str">
        <f t="shared" si="99"/>
        <v>S</v>
      </c>
      <c r="O1275" t="str">
        <f t="shared" si="100"/>
        <v>S</v>
      </c>
    </row>
    <row r="1276" spans="1:15" x14ac:dyDescent="0.25">
      <c r="A1276">
        <v>4</v>
      </c>
      <c r="B1276" s="1">
        <v>56933</v>
      </c>
      <c r="C1276" t="s">
        <v>215</v>
      </c>
      <c r="D1276" t="s">
        <v>4172</v>
      </c>
      <c r="E1276">
        <v>1057</v>
      </c>
      <c r="F1276">
        <v>4235</v>
      </c>
      <c r="G1276">
        <f t="shared" si="96"/>
        <v>0</v>
      </c>
      <c r="H1276" t="str">
        <f>_xlfn.XLOOKUP(C1276,obszary!A:A,obszary!B:B)</f>
        <v>Argyre</v>
      </c>
      <c r="I1276" t="str">
        <f>_xlfn.XLOOKUP($A1276,laziki!B:B,laziki!C:C)</f>
        <v>Mariner 9</v>
      </c>
      <c r="J1276" t="str">
        <f>_xlfn.XLOOKUP(I1276,laziki!C:C,laziki!E:E)</f>
        <v>43.20S, 21.89W</v>
      </c>
      <c r="K1276">
        <f>_xlfn.XLOOKUP($A1276,laziki!B:B,laziki!D:D)</f>
        <v>2051</v>
      </c>
      <c r="L1276">
        <f t="shared" si="97"/>
        <v>2055</v>
      </c>
      <c r="M1276" s="4">
        <f t="shared" si="98"/>
        <v>4</v>
      </c>
      <c r="N1276" s="4" t="str">
        <f t="shared" si="99"/>
        <v>S</v>
      </c>
      <c r="O1276" t="str">
        <f t="shared" si="100"/>
        <v>S</v>
      </c>
    </row>
    <row r="1277" spans="1:15" x14ac:dyDescent="0.25">
      <c r="A1277">
        <v>67</v>
      </c>
      <c r="B1277" s="1">
        <v>61783</v>
      </c>
      <c r="C1277" t="s">
        <v>215</v>
      </c>
      <c r="D1277" t="s">
        <v>4171</v>
      </c>
      <c r="E1277">
        <v>175</v>
      </c>
      <c r="F1277">
        <v>2324</v>
      </c>
      <c r="G1277">
        <f t="shared" si="96"/>
        <v>0</v>
      </c>
      <c r="H1277" t="str">
        <f>_xlfn.XLOOKUP(C1277,obszary!A:A,obszary!B:B)</f>
        <v>Argyre</v>
      </c>
      <c r="I1277" t="str">
        <f>_xlfn.XLOOKUP($A1277,laziki!B:B,laziki!C:C)</f>
        <v>Rosetta 10</v>
      </c>
      <c r="J1277" t="str">
        <f>_xlfn.XLOOKUP(I1277,laziki!C:C,laziki!E:E)</f>
        <v>29.82S, 66.01W</v>
      </c>
      <c r="K1277">
        <f>_xlfn.XLOOKUP($A1277,laziki!B:B,laziki!D:D)</f>
        <v>2068</v>
      </c>
      <c r="L1277">
        <f t="shared" si="97"/>
        <v>2069</v>
      </c>
      <c r="M1277" s="4">
        <f t="shared" si="98"/>
        <v>1</v>
      </c>
      <c r="N1277" s="4" t="str">
        <f t="shared" si="99"/>
        <v>S</v>
      </c>
      <c r="O1277" t="str">
        <f t="shared" si="100"/>
        <v>S</v>
      </c>
    </row>
    <row r="1278" spans="1:15" x14ac:dyDescent="0.25">
      <c r="A1278">
        <v>60</v>
      </c>
      <c r="B1278" s="1">
        <v>62677</v>
      </c>
      <c r="C1278" t="s">
        <v>215</v>
      </c>
      <c r="D1278" t="s">
        <v>4170</v>
      </c>
      <c r="E1278">
        <v>264</v>
      </c>
      <c r="F1278">
        <v>6205</v>
      </c>
      <c r="G1278">
        <f t="shared" si="96"/>
        <v>0</v>
      </c>
      <c r="H1278" t="str">
        <f>_xlfn.XLOOKUP(C1278,obszary!A:A,obszary!B:B)</f>
        <v>Argyre</v>
      </c>
      <c r="I1278" t="str">
        <f>_xlfn.XLOOKUP($A1278,laziki!B:B,laziki!C:C)</f>
        <v>Opportunity 18</v>
      </c>
      <c r="J1278" t="str">
        <f>_xlfn.XLOOKUP(I1278,laziki!C:C,laziki!E:E)</f>
        <v>47.77S, 28.62W</v>
      </c>
      <c r="K1278">
        <f>_xlfn.XLOOKUP($A1278,laziki!B:B,laziki!D:D)</f>
        <v>2069</v>
      </c>
      <c r="L1278">
        <f t="shared" si="97"/>
        <v>2071</v>
      </c>
      <c r="M1278" s="4">
        <f t="shared" si="98"/>
        <v>2</v>
      </c>
      <c r="N1278" s="4" t="str">
        <f t="shared" si="99"/>
        <v>S</v>
      </c>
      <c r="O1278" t="str">
        <f t="shared" si="100"/>
        <v>S</v>
      </c>
    </row>
    <row r="1279" spans="1:15" x14ac:dyDescent="0.25">
      <c r="A1279">
        <v>76</v>
      </c>
      <c r="B1279" s="1">
        <v>63886</v>
      </c>
      <c r="C1279" t="s">
        <v>263</v>
      </c>
      <c r="D1279" t="s">
        <v>4169</v>
      </c>
      <c r="E1279">
        <v>344</v>
      </c>
      <c r="F1279">
        <v>10313</v>
      </c>
      <c r="G1279">
        <f t="shared" si="96"/>
        <v>0</v>
      </c>
      <c r="H1279" t="str">
        <f>_xlfn.XLOOKUP(C1279,obszary!A:A,obszary!B:B)</f>
        <v>Diacria</v>
      </c>
      <c r="I1279" t="str">
        <f>_xlfn.XLOOKUP($A1279,laziki!B:B,laziki!C:C)</f>
        <v>Rosetta 25</v>
      </c>
      <c r="J1279" t="str">
        <f>_xlfn.XLOOKUP(I1279,laziki!C:C,laziki!E:E)</f>
        <v>47.84N, 169.44E</v>
      </c>
      <c r="K1279">
        <f>_xlfn.XLOOKUP($A1279,laziki!B:B,laziki!D:D)</f>
        <v>2072</v>
      </c>
      <c r="L1279">
        <f t="shared" si="97"/>
        <v>2074</v>
      </c>
      <c r="M1279" s="4">
        <f t="shared" si="98"/>
        <v>2</v>
      </c>
      <c r="N1279" s="4" t="str">
        <f t="shared" si="99"/>
        <v>N</v>
      </c>
      <c r="O1279" t="str">
        <f t="shared" si="100"/>
        <v>N</v>
      </c>
    </row>
    <row r="1280" spans="1:15" x14ac:dyDescent="0.25">
      <c r="A1280">
        <v>69</v>
      </c>
      <c r="B1280" s="1">
        <v>63461</v>
      </c>
      <c r="C1280" t="s">
        <v>265</v>
      </c>
      <c r="D1280" t="s">
        <v>4168</v>
      </c>
      <c r="E1280">
        <v>67</v>
      </c>
      <c r="F1280">
        <v>2599</v>
      </c>
      <c r="G1280">
        <f t="shared" si="96"/>
        <v>2599</v>
      </c>
      <c r="H1280" t="str">
        <f>_xlfn.XLOOKUP(C1280,obszary!A:A,obszary!B:B)</f>
        <v>Mare Boreum</v>
      </c>
      <c r="I1280" t="str">
        <f>_xlfn.XLOOKUP($A1280,laziki!B:B,laziki!C:C)</f>
        <v>Rosetta 13</v>
      </c>
      <c r="J1280" t="str">
        <f>_xlfn.XLOOKUP(I1280,laziki!C:C,laziki!E:E)</f>
        <v>69.41N, 168.67E</v>
      </c>
      <c r="K1280">
        <f>_xlfn.XLOOKUP($A1280,laziki!B:B,laziki!D:D)</f>
        <v>2069</v>
      </c>
      <c r="L1280">
        <f t="shared" si="97"/>
        <v>2073</v>
      </c>
      <c r="M1280" s="4">
        <f t="shared" si="98"/>
        <v>4</v>
      </c>
      <c r="N1280" s="4" t="str">
        <f t="shared" si="99"/>
        <v>N</v>
      </c>
      <c r="O1280" t="str">
        <f t="shared" si="100"/>
        <v>N</v>
      </c>
    </row>
    <row r="1281" spans="1:15" x14ac:dyDescent="0.25">
      <c r="A1281">
        <v>26</v>
      </c>
      <c r="B1281" s="1">
        <v>58228</v>
      </c>
      <c r="C1281" t="s">
        <v>211</v>
      </c>
      <c r="D1281" t="s">
        <v>4167</v>
      </c>
      <c r="E1281">
        <v>163</v>
      </c>
      <c r="F1281">
        <v>7052</v>
      </c>
      <c r="G1281">
        <f t="shared" si="96"/>
        <v>0</v>
      </c>
      <c r="H1281" t="str">
        <f>_xlfn.XLOOKUP(C1281,obszary!A:A,obszary!B:B)</f>
        <v>Hellas</v>
      </c>
      <c r="I1281" t="str">
        <f>_xlfn.XLOOKUP($A1281,laziki!B:B,laziki!C:C)</f>
        <v>Phobos 5</v>
      </c>
      <c r="J1281" t="str">
        <f>_xlfn.XLOOKUP(I1281,laziki!C:C,laziki!E:E)</f>
        <v>48.99S, 67.17E</v>
      </c>
      <c r="K1281">
        <f>_xlfn.XLOOKUP($A1281,laziki!B:B,laziki!D:D)</f>
        <v>2054</v>
      </c>
      <c r="L1281">
        <f t="shared" si="97"/>
        <v>2059</v>
      </c>
      <c r="M1281" s="4">
        <f t="shared" si="98"/>
        <v>5</v>
      </c>
      <c r="N1281" s="4" t="str">
        <f t="shared" si="99"/>
        <v>S</v>
      </c>
      <c r="O1281" t="str">
        <f t="shared" si="100"/>
        <v>S</v>
      </c>
    </row>
    <row r="1282" spans="1:15" x14ac:dyDescent="0.25">
      <c r="A1282">
        <v>53</v>
      </c>
      <c r="B1282" s="1">
        <v>60851</v>
      </c>
      <c r="C1282" t="s">
        <v>219</v>
      </c>
      <c r="D1282" t="s">
        <v>4166</v>
      </c>
      <c r="E1282">
        <v>109</v>
      </c>
      <c r="F1282">
        <v>9074</v>
      </c>
      <c r="G1282">
        <f t="shared" si="96"/>
        <v>0</v>
      </c>
      <c r="H1282" t="str">
        <f>_xlfn.XLOOKUP(C1282,obszary!A:A,obszary!B:B)</f>
        <v>Phaethontis</v>
      </c>
      <c r="I1282" t="str">
        <f>_xlfn.XLOOKUP($A1282,laziki!B:B,laziki!C:C)</f>
        <v>Opportunity 5</v>
      </c>
      <c r="J1282" t="str">
        <f>_xlfn.XLOOKUP(I1282,laziki!C:C,laziki!E:E)</f>
        <v>70.62S, 159.12W</v>
      </c>
      <c r="K1282">
        <f>_xlfn.XLOOKUP($A1282,laziki!B:B,laziki!D:D)</f>
        <v>2065</v>
      </c>
      <c r="L1282">
        <f t="shared" si="97"/>
        <v>2066</v>
      </c>
      <c r="M1282" s="4">
        <f t="shared" si="98"/>
        <v>1</v>
      </c>
      <c r="N1282" s="4" t="str">
        <f t="shared" si="99"/>
        <v>S</v>
      </c>
      <c r="O1282" t="str">
        <f t="shared" si="100"/>
        <v>S</v>
      </c>
    </row>
    <row r="1283" spans="1:15" x14ac:dyDescent="0.25">
      <c r="A1283">
        <v>9</v>
      </c>
      <c r="B1283" s="1">
        <v>56740</v>
      </c>
      <c r="C1283" t="s">
        <v>229</v>
      </c>
      <c r="D1283" t="s">
        <v>4165</v>
      </c>
      <c r="E1283">
        <v>128</v>
      </c>
      <c r="F1283">
        <v>883</v>
      </c>
      <c r="G1283">
        <f t="shared" ref="G1283:G1346" si="101">IF($E1283 &lt;= 100,F1283,0)</f>
        <v>0</v>
      </c>
      <c r="H1283" t="str">
        <f>_xlfn.XLOOKUP(C1283,obszary!A:A,obszary!B:B)</f>
        <v>Margaritifer Sinus</v>
      </c>
      <c r="I1283" t="str">
        <f>_xlfn.XLOOKUP($A1283,laziki!B:B,laziki!C:C)</f>
        <v>Mariner 14</v>
      </c>
      <c r="J1283" t="str">
        <f>_xlfn.XLOOKUP(I1283,laziki!C:C,laziki!E:E)</f>
        <v>17.63S, 13.01W</v>
      </c>
      <c r="K1283">
        <f>_xlfn.XLOOKUP($A1283,laziki!B:B,laziki!D:D)</f>
        <v>2054</v>
      </c>
      <c r="L1283">
        <f t="shared" ref="L1283:L1346" si="102">YEAR(B1283)</f>
        <v>2055</v>
      </c>
      <c r="M1283" s="4">
        <f t="shared" ref="M1283:M1346" si="103">L1283-K1283</f>
        <v>1</v>
      </c>
      <c r="N1283" s="4" t="str">
        <f t="shared" ref="N1283:N1346" si="104">IF(NOT(ISERROR(SEARCH("S",D1283))),"S","N")</f>
        <v>S</v>
      </c>
      <c r="O1283" t="str">
        <f t="shared" si="100"/>
        <v>S</v>
      </c>
    </row>
    <row r="1284" spans="1:15" x14ac:dyDescent="0.25">
      <c r="A1284">
        <v>43</v>
      </c>
      <c r="B1284" s="1">
        <v>60642</v>
      </c>
      <c r="C1284" t="s">
        <v>231</v>
      </c>
      <c r="D1284" t="s">
        <v>4164</v>
      </c>
      <c r="E1284">
        <v>34</v>
      </c>
      <c r="F1284">
        <v>15700</v>
      </c>
      <c r="G1284">
        <f t="shared" si="101"/>
        <v>15700</v>
      </c>
      <c r="H1284" t="str">
        <f>_xlfn.XLOOKUP(C1284,obszary!A:A,obszary!B:B)</f>
        <v>Coprates</v>
      </c>
      <c r="I1284" t="str">
        <f>_xlfn.XLOOKUP($A1284,laziki!B:B,laziki!C:C)</f>
        <v>Spirit 7</v>
      </c>
      <c r="J1284" t="str">
        <f>_xlfn.XLOOKUP(I1284,laziki!C:C,laziki!E:E)</f>
        <v>13.98S, 98.57W</v>
      </c>
      <c r="K1284">
        <f>_xlfn.XLOOKUP($A1284,laziki!B:B,laziki!D:D)</f>
        <v>2063</v>
      </c>
      <c r="L1284">
        <f t="shared" si="102"/>
        <v>2066</v>
      </c>
      <c r="M1284" s="4">
        <f t="shared" si="103"/>
        <v>3</v>
      </c>
      <c r="N1284" s="4" t="str">
        <f t="shared" si="104"/>
        <v>S</v>
      </c>
      <c r="O1284" t="str">
        <f t="shared" si="100"/>
        <v>S</v>
      </c>
    </row>
    <row r="1285" spans="1:15" x14ac:dyDescent="0.25">
      <c r="A1285">
        <v>34</v>
      </c>
      <c r="B1285" s="1">
        <v>59858</v>
      </c>
      <c r="C1285" t="s">
        <v>255</v>
      </c>
      <c r="D1285" t="s">
        <v>4163</v>
      </c>
      <c r="E1285">
        <v>12</v>
      </c>
      <c r="F1285">
        <v>8791</v>
      </c>
      <c r="G1285">
        <f t="shared" si="101"/>
        <v>8791</v>
      </c>
      <c r="H1285" t="str">
        <f>_xlfn.XLOOKUP(C1285,obszary!A:A,obszary!B:B)</f>
        <v>Casius</v>
      </c>
      <c r="I1285" t="str">
        <f>_xlfn.XLOOKUP($A1285,laziki!B:B,laziki!C:C)</f>
        <v>Deimos 14</v>
      </c>
      <c r="J1285" t="str">
        <f>_xlfn.XLOOKUP(I1285,laziki!C:C,laziki!E:E)</f>
        <v>24.45N, 112.91E</v>
      </c>
      <c r="K1285">
        <f>_xlfn.XLOOKUP($A1285,laziki!B:B,laziki!D:D)</f>
        <v>2060</v>
      </c>
      <c r="L1285">
        <f t="shared" si="102"/>
        <v>2063</v>
      </c>
      <c r="M1285" s="4">
        <f t="shared" si="103"/>
        <v>3</v>
      </c>
      <c r="N1285" s="4" t="str">
        <f t="shared" si="104"/>
        <v>N</v>
      </c>
      <c r="O1285" t="str">
        <f t="shared" si="100"/>
        <v>N</v>
      </c>
    </row>
    <row r="1286" spans="1:15" x14ac:dyDescent="0.25">
      <c r="A1286">
        <v>94</v>
      </c>
      <c r="B1286" s="1">
        <v>62703</v>
      </c>
      <c r="C1286" t="s">
        <v>209</v>
      </c>
      <c r="D1286" t="s">
        <v>4162</v>
      </c>
      <c r="E1286">
        <v>142</v>
      </c>
      <c r="F1286">
        <v>629</v>
      </c>
      <c r="G1286">
        <f t="shared" si="101"/>
        <v>0</v>
      </c>
      <c r="H1286" t="str">
        <f>_xlfn.XLOOKUP(C1286,obszary!A:A,obszary!B:B)</f>
        <v>Eridania</v>
      </c>
      <c r="I1286" t="str">
        <f>_xlfn.XLOOKUP($A1286,laziki!B:B,laziki!C:C)</f>
        <v>Dawn 4</v>
      </c>
      <c r="J1286" t="str">
        <f>_xlfn.XLOOKUP(I1286,laziki!C:C,laziki!E:E)</f>
        <v>46.81S, 143.88E</v>
      </c>
      <c r="K1286">
        <f>_xlfn.XLOOKUP($A1286,laziki!B:B,laziki!D:D)</f>
        <v>2066</v>
      </c>
      <c r="L1286">
        <f t="shared" si="102"/>
        <v>2071</v>
      </c>
      <c r="M1286" s="4">
        <f t="shared" si="103"/>
        <v>5</v>
      </c>
      <c r="N1286" s="4" t="str">
        <f t="shared" si="104"/>
        <v>S</v>
      </c>
      <c r="O1286" t="str">
        <f t="shared" ref="O1286:O1349" si="105">IF(NOT(ISERROR(SEARCH("S",J1286))),"S","N")</f>
        <v>S</v>
      </c>
    </row>
    <row r="1287" spans="1:15" x14ac:dyDescent="0.25">
      <c r="A1287">
        <v>29</v>
      </c>
      <c r="B1287" s="1">
        <v>58694</v>
      </c>
      <c r="C1287" t="s">
        <v>219</v>
      </c>
      <c r="D1287" t="s">
        <v>4161</v>
      </c>
      <c r="E1287">
        <v>169</v>
      </c>
      <c r="F1287">
        <v>13527</v>
      </c>
      <c r="G1287">
        <f t="shared" si="101"/>
        <v>0</v>
      </c>
      <c r="H1287" t="str">
        <f>_xlfn.XLOOKUP(C1287,obszary!A:A,obszary!B:B)</f>
        <v>Phaethontis</v>
      </c>
      <c r="I1287" t="str">
        <f>_xlfn.XLOOKUP($A1287,laziki!B:B,laziki!C:C)</f>
        <v>Deimos 4</v>
      </c>
      <c r="J1287" t="str">
        <f>_xlfn.XLOOKUP(I1287,laziki!C:C,laziki!E:E)</f>
        <v>33.88S, 148.04W</v>
      </c>
      <c r="K1287">
        <f>_xlfn.XLOOKUP($A1287,laziki!B:B,laziki!D:D)</f>
        <v>2058</v>
      </c>
      <c r="L1287">
        <f t="shared" si="102"/>
        <v>2060</v>
      </c>
      <c r="M1287" s="4">
        <f t="shared" si="103"/>
        <v>2</v>
      </c>
      <c r="N1287" s="4" t="str">
        <f t="shared" si="104"/>
        <v>S</v>
      </c>
      <c r="O1287" t="str">
        <f t="shared" si="105"/>
        <v>S</v>
      </c>
    </row>
    <row r="1288" spans="1:15" x14ac:dyDescent="0.25">
      <c r="A1288">
        <v>47</v>
      </c>
      <c r="B1288" s="1">
        <v>64439</v>
      </c>
      <c r="C1288" t="s">
        <v>245</v>
      </c>
      <c r="D1288" t="s">
        <v>4160</v>
      </c>
      <c r="E1288">
        <v>325</v>
      </c>
      <c r="F1288">
        <v>3764</v>
      </c>
      <c r="G1288">
        <f t="shared" si="101"/>
        <v>0</v>
      </c>
      <c r="H1288" t="str">
        <f>_xlfn.XLOOKUP(C1288,obszary!A:A,obszary!B:B)</f>
        <v>Oxia Palus</v>
      </c>
      <c r="I1288" t="str">
        <f>_xlfn.XLOOKUP($A1288,laziki!B:B,laziki!C:C)</f>
        <v>Spirit 14</v>
      </c>
      <c r="J1288" t="str">
        <f>_xlfn.XLOOKUP(I1288,laziki!C:C,laziki!E:E)</f>
        <v>27.30N, 17.48W</v>
      </c>
      <c r="K1288">
        <f>_xlfn.XLOOKUP($A1288,laziki!B:B,laziki!D:D)</f>
        <v>2065</v>
      </c>
      <c r="L1288">
        <f t="shared" si="102"/>
        <v>2076</v>
      </c>
      <c r="M1288" s="4">
        <f t="shared" si="103"/>
        <v>11</v>
      </c>
      <c r="N1288" s="4" t="str">
        <f t="shared" si="104"/>
        <v>N</v>
      </c>
      <c r="O1288" t="str">
        <f t="shared" si="105"/>
        <v>N</v>
      </c>
    </row>
    <row r="1289" spans="1:15" x14ac:dyDescent="0.25">
      <c r="A1289">
        <v>28</v>
      </c>
      <c r="B1289" s="1">
        <v>59571</v>
      </c>
      <c r="C1289" t="s">
        <v>215</v>
      </c>
      <c r="D1289" t="s">
        <v>4159</v>
      </c>
      <c r="E1289">
        <v>57</v>
      </c>
      <c r="F1289">
        <v>883</v>
      </c>
      <c r="G1289">
        <f t="shared" si="101"/>
        <v>883</v>
      </c>
      <c r="H1289" t="str">
        <f>_xlfn.XLOOKUP(C1289,obszary!A:A,obszary!B:B)</f>
        <v>Argyre</v>
      </c>
      <c r="I1289" t="str">
        <f>_xlfn.XLOOKUP($A1289,laziki!B:B,laziki!C:C)</f>
        <v>Deimos 3</v>
      </c>
      <c r="J1289" t="str">
        <f>_xlfn.XLOOKUP(I1289,laziki!C:C,laziki!E:E)</f>
        <v>63.27S, 66.46W</v>
      </c>
      <c r="K1289">
        <f>_xlfn.XLOOKUP($A1289,laziki!B:B,laziki!D:D)</f>
        <v>2058</v>
      </c>
      <c r="L1289">
        <f t="shared" si="102"/>
        <v>2063</v>
      </c>
      <c r="M1289" s="4">
        <f t="shared" si="103"/>
        <v>5</v>
      </c>
      <c r="N1289" s="4" t="str">
        <f t="shared" si="104"/>
        <v>S</v>
      </c>
      <c r="O1289" t="str">
        <f t="shared" si="105"/>
        <v>S</v>
      </c>
    </row>
    <row r="1290" spans="1:15" x14ac:dyDescent="0.25">
      <c r="A1290">
        <v>67</v>
      </c>
      <c r="B1290" s="1">
        <v>61832</v>
      </c>
      <c r="C1290" t="s">
        <v>215</v>
      </c>
      <c r="D1290" t="s">
        <v>4158</v>
      </c>
      <c r="E1290">
        <v>12</v>
      </c>
      <c r="F1290">
        <v>6618</v>
      </c>
      <c r="G1290">
        <f t="shared" si="101"/>
        <v>6618</v>
      </c>
      <c r="H1290" t="str">
        <f>_xlfn.XLOOKUP(C1290,obszary!A:A,obszary!B:B)</f>
        <v>Argyre</v>
      </c>
      <c r="I1290" t="str">
        <f>_xlfn.XLOOKUP($A1290,laziki!B:B,laziki!C:C)</f>
        <v>Rosetta 10</v>
      </c>
      <c r="J1290" t="str">
        <f>_xlfn.XLOOKUP(I1290,laziki!C:C,laziki!E:E)</f>
        <v>29.82S, 66.01W</v>
      </c>
      <c r="K1290">
        <f>_xlfn.XLOOKUP($A1290,laziki!B:B,laziki!D:D)</f>
        <v>2068</v>
      </c>
      <c r="L1290">
        <f t="shared" si="102"/>
        <v>2069</v>
      </c>
      <c r="M1290" s="4">
        <f t="shared" si="103"/>
        <v>1</v>
      </c>
      <c r="N1290" s="4" t="str">
        <f t="shared" si="104"/>
        <v>S</v>
      </c>
      <c r="O1290" t="str">
        <f t="shared" si="105"/>
        <v>S</v>
      </c>
    </row>
    <row r="1291" spans="1:15" x14ac:dyDescent="0.25">
      <c r="A1291">
        <v>100</v>
      </c>
      <c r="B1291" s="1">
        <v>63097</v>
      </c>
      <c r="C1291" t="s">
        <v>219</v>
      </c>
      <c r="D1291" t="s">
        <v>4157</v>
      </c>
      <c r="E1291">
        <v>212</v>
      </c>
      <c r="F1291">
        <v>1526</v>
      </c>
      <c r="G1291">
        <f t="shared" si="101"/>
        <v>0</v>
      </c>
      <c r="H1291" t="str">
        <f>_xlfn.XLOOKUP(C1291,obszary!A:A,obszary!B:B)</f>
        <v>Phaethontis</v>
      </c>
      <c r="I1291" t="str">
        <f>_xlfn.XLOOKUP($A1291,laziki!B:B,laziki!C:C)</f>
        <v>Perseverance 7</v>
      </c>
      <c r="J1291" t="str">
        <f>_xlfn.XLOOKUP(I1291,laziki!C:C,laziki!E:E)</f>
        <v>61.39S, 157.42W</v>
      </c>
      <c r="K1291">
        <f>_xlfn.XLOOKUP($A1291,laziki!B:B,laziki!D:D)</f>
        <v>2070</v>
      </c>
      <c r="L1291">
        <f t="shared" si="102"/>
        <v>2072</v>
      </c>
      <c r="M1291" s="4">
        <f t="shared" si="103"/>
        <v>2</v>
      </c>
      <c r="N1291" s="4" t="str">
        <f t="shared" si="104"/>
        <v>S</v>
      </c>
      <c r="O1291" t="str">
        <f t="shared" si="105"/>
        <v>S</v>
      </c>
    </row>
    <row r="1292" spans="1:15" x14ac:dyDescent="0.25">
      <c r="A1292">
        <v>34</v>
      </c>
      <c r="B1292" s="1">
        <v>60221</v>
      </c>
      <c r="C1292" t="s">
        <v>239</v>
      </c>
      <c r="D1292" t="s">
        <v>4156</v>
      </c>
      <c r="E1292">
        <v>181</v>
      </c>
      <c r="F1292">
        <v>2739</v>
      </c>
      <c r="G1292">
        <f t="shared" si="101"/>
        <v>0</v>
      </c>
      <c r="H1292" t="str">
        <f>_xlfn.XLOOKUP(C1292,obszary!A:A,obszary!B:B)</f>
        <v>Amenthes</v>
      </c>
      <c r="I1292" t="str">
        <f>_xlfn.XLOOKUP($A1292,laziki!B:B,laziki!C:C)</f>
        <v>Deimos 14</v>
      </c>
      <c r="J1292" t="str">
        <f>_xlfn.XLOOKUP(I1292,laziki!C:C,laziki!E:E)</f>
        <v>24.45N, 112.91E</v>
      </c>
      <c r="K1292">
        <f>_xlfn.XLOOKUP($A1292,laziki!B:B,laziki!D:D)</f>
        <v>2060</v>
      </c>
      <c r="L1292">
        <f t="shared" si="102"/>
        <v>2064</v>
      </c>
      <c r="M1292" s="4">
        <f t="shared" si="103"/>
        <v>4</v>
      </c>
      <c r="N1292" s="4" t="str">
        <f t="shared" si="104"/>
        <v>N</v>
      </c>
      <c r="O1292" t="str">
        <f t="shared" si="105"/>
        <v>N</v>
      </c>
    </row>
    <row r="1293" spans="1:15" x14ac:dyDescent="0.25">
      <c r="A1293">
        <v>91</v>
      </c>
      <c r="B1293" s="1">
        <v>63759</v>
      </c>
      <c r="C1293" t="s">
        <v>265</v>
      </c>
      <c r="D1293" t="s">
        <v>4155</v>
      </c>
      <c r="E1293">
        <v>181</v>
      </c>
      <c r="F1293">
        <v>5076</v>
      </c>
      <c r="G1293">
        <f t="shared" si="101"/>
        <v>0</v>
      </c>
      <c r="H1293" t="str">
        <f>_xlfn.XLOOKUP(C1293,obszary!A:A,obszary!B:B)</f>
        <v>Mare Boreum</v>
      </c>
      <c r="I1293" t="str">
        <f>_xlfn.XLOOKUP($A1293,laziki!B:B,laziki!C:C)</f>
        <v>Phoenix 27</v>
      </c>
      <c r="J1293" t="str">
        <f>_xlfn.XLOOKUP(I1293,laziki!C:C,laziki!E:E)</f>
        <v>75.27N, 138.32W</v>
      </c>
      <c r="K1293">
        <f>_xlfn.XLOOKUP($A1293,laziki!B:B,laziki!D:D)</f>
        <v>2073</v>
      </c>
      <c r="L1293">
        <f t="shared" si="102"/>
        <v>2074</v>
      </c>
      <c r="M1293" s="4">
        <f t="shared" si="103"/>
        <v>1</v>
      </c>
      <c r="N1293" s="4" t="str">
        <f t="shared" si="104"/>
        <v>N</v>
      </c>
      <c r="O1293" t="str">
        <f t="shared" si="105"/>
        <v>N</v>
      </c>
    </row>
    <row r="1294" spans="1:15" x14ac:dyDescent="0.25">
      <c r="A1294">
        <v>64</v>
      </c>
      <c r="B1294" s="1">
        <v>61947</v>
      </c>
      <c r="C1294" t="s">
        <v>211</v>
      </c>
      <c r="D1294" t="s">
        <v>4154</v>
      </c>
      <c r="E1294">
        <v>82</v>
      </c>
      <c r="F1294">
        <v>20205</v>
      </c>
      <c r="G1294">
        <f t="shared" si="101"/>
        <v>20205</v>
      </c>
      <c r="H1294" t="str">
        <f>_xlfn.XLOOKUP(C1294,obszary!A:A,obszary!B:B)</f>
        <v>Hellas</v>
      </c>
      <c r="I1294" t="str">
        <f>_xlfn.XLOOKUP($A1294,laziki!B:B,laziki!C:C)</f>
        <v>Rosetta 7</v>
      </c>
      <c r="J1294" t="str">
        <f>_xlfn.XLOOKUP(I1294,laziki!C:C,laziki!E:E)</f>
        <v>48.64S, 67.03E</v>
      </c>
      <c r="K1294">
        <f>_xlfn.XLOOKUP($A1294,laziki!B:B,laziki!D:D)</f>
        <v>2067</v>
      </c>
      <c r="L1294">
        <f t="shared" si="102"/>
        <v>2069</v>
      </c>
      <c r="M1294" s="4">
        <f t="shared" si="103"/>
        <v>2</v>
      </c>
      <c r="N1294" s="4" t="str">
        <f t="shared" si="104"/>
        <v>S</v>
      </c>
      <c r="O1294" t="str">
        <f t="shared" si="105"/>
        <v>S</v>
      </c>
    </row>
    <row r="1295" spans="1:15" x14ac:dyDescent="0.25">
      <c r="A1295">
        <v>75</v>
      </c>
      <c r="B1295" s="1">
        <v>63507</v>
      </c>
      <c r="C1295" t="s">
        <v>211</v>
      </c>
      <c r="D1295" t="s">
        <v>4153</v>
      </c>
      <c r="E1295">
        <v>19</v>
      </c>
      <c r="F1295">
        <v>10654</v>
      </c>
      <c r="G1295">
        <f t="shared" si="101"/>
        <v>10654</v>
      </c>
      <c r="H1295" t="str">
        <f>_xlfn.XLOOKUP(C1295,obszary!A:A,obszary!B:B)</f>
        <v>Hellas</v>
      </c>
      <c r="I1295" t="str">
        <f>_xlfn.XLOOKUP($A1295,laziki!B:B,laziki!C:C)</f>
        <v>Rosetta 22</v>
      </c>
      <c r="J1295" t="str">
        <f>_xlfn.XLOOKUP(I1295,laziki!C:C,laziki!E:E)</f>
        <v>43.21S, 109.99E</v>
      </c>
      <c r="K1295">
        <f>_xlfn.XLOOKUP($A1295,laziki!B:B,laziki!D:D)</f>
        <v>2071</v>
      </c>
      <c r="L1295">
        <f t="shared" si="102"/>
        <v>2073</v>
      </c>
      <c r="M1295" s="4">
        <f t="shared" si="103"/>
        <v>2</v>
      </c>
      <c r="N1295" s="4" t="str">
        <f t="shared" si="104"/>
        <v>S</v>
      </c>
      <c r="O1295" t="str">
        <f t="shared" si="105"/>
        <v>S</v>
      </c>
    </row>
    <row r="1296" spans="1:15" x14ac:dyDescent="0.25">
      <c r="A1296">
        <v>8</v>
      </c>
      <c r="B1296" s="1">
        <v>57250</v>
      </c>
      <c r="C1296" t="s">
        <v>213</v>
      </c>
      <c r="D1296" t="s">
        <v>4152</v>
      </c>
      <c r="E1296">
        <v>52</v>
      </c>
      <c r="F1296">
        <v>2880</v>
      </c>
      <c r="G1296">
        <f t="shared" si="101"/>
        <v>2880</v>
      </c>
      <c r="H1296" t="str">
        <f>_xlfn.XLOOKUP(C1296,obszary!A:A,obszary!B:B)</f>
        <v>Noachis</v>
      </c>
      <c r="I1296" t="str">
        <f>_xlfn.XLOOKUP($A1296,laziki!B:B,laziki!C:C)</f>
        <v>Mariner 13</v>
      </c>
      <c r="J1296" t="str">
        <f>_xlfn.XLOOKUP(I1296,laziki!C:C,laziki!E:E)</f>
        <v>57.37S, 25.45E</v>
      </c>
      <c r="K1296">
        <f>_xlfn.XLOOKUP($A1296,laziki!B:B,laziki!D:D)</f>
        <v>2053</v>
      </c>
      <c r="L1296">
        <f t="shared" si="102"/>
        <v>2056</v>
      </c>
      <c r="M1296" s="4">
        <f t="shared" si="103"/>
        <v>3</v>
      </c>
      <c r="N1296" s="4" t="str">
        <f t="shared" si="104"/>
        <v>S</v>
      </c>
      <c r="O1296" t="str">
        <f t="shared" si="105"/>
        <v>S</v>
      </c>
    </row>
    <row r="1297" spans="1:15" x14ac:dyDescent="0.25">
      <c r="A1297">
        <v>99</v>
      </c>
      <c r="B1297" s="1">
        <v>63711</v>
      </c>
      <c r="C1297" t="s">
        <v>243</v>
      </c>
      <c r="D1297" t="s">
        <v>4151</v>
      </c>
      <c r="E1297">
        <v>80</v>
      </c>
      <c r="F1297">
        <v>7752</v>
      </c>
      <c r="G1297">
        <f t="shared" si="101"/>
        <v>7752</v>
      </c>
      <c r="H1297" t="str">
        <f>_xlfn.XLOOKUP(C1297,obszary!A:A,obszary!B:B)</f>
        <v>Arabia</v>
      </c>
      <c r="I1297" t="str">
        <f>_xlfn.XLOOKUP($A1297,laziki!B:B,laziki!C:C)</f>
        <v>Perseverance 6</v>
      </c>
      <c r="J1297" t="str">
        <f>_xlfn.XLOOKUP(I1297,laziki!C:C,laziki!E:E)</f>
        <v>34.38N, 12.41E</v>
      </c>
      <c r="K1297">
        <f>_xlfn.XLOOKUP($A1297,laziki!B:B,laziki!D:D)</f>
        <v>2070</v>
      </c>
      <c r="L1297">
        <f t="shared" si="102"/>
        <v>2074</v>
      </c>
      <c r="M1297" s="4">
        <f t="shared" si="103"/>
        <v>4</v>
      </c>
      <c r="N1297" s="4" t="str">
        <f t="shared" si="104"/>
        <v>N</v>
      </c>
      <c r="O1297" t="str">
        <f t="shared" si="105"/>
        <v>N</v>
      </c>
    </row>
    <row r="1298" spans="1:15" x14ac:dyDescent="0.25">
      <c r="A1298">
        <v>6</v>
      </c>
      <c r="B1298" s="1">
        <v>56199</v>
      </c>
      <c r="C1298" t="s">
        <v>265</v>
      </c>
      <c r="D1298" t="s">
        <v>4150</v>
      </c>
      <c r="E1298">
        <v>50</v>
      </c>
      <c r="F1298">
        <v>24621</v>
      </c>
      <c r="G1298">
        <f t="shared" si="101"/>
        <v>24621</v>
      </c>
      <c r="H1298" t="str">
        <f>_xlfn.XLOOKUP(C1298,obszary!A:A,obszary!B:B)</f>
        <v>Mare Boreum</v>
      </c>
      <c r="I1298" t="str">
        <f>_xlfn.XLOOKUP($A1298,laziki!B:B,laziki!C:C)</f>
        <v>Mariner 11</v>
      </c>
      <c r="J1298" t="str">
        <f>_xlfn.XLOOKUP(I1298,laziki!C:C,laziki!E:E)</f>
        <v>77.71N, 148.53E</v>
      </c>
      <c r="K1298">
        <f>_xlfn.XLOOKUP($A1298,laziki!B:B,laziki!D:D)</f>
        <v>2052</v>
      </c>
      <c r="L1298">
        <f t="shared" si="102"/>
        <v>2053</v>
      </c>
      <c r="M1298" s="4">
        <f t="shared" si="103"/>
        <v>1</v>
      </c>
      <c r="N1298" s="4" t="str">
        <f t="shared" si="104"/>
        <v>N</v>
      </c>
      <c r="O1298" t="str">
        <f t="shared" si="105"/>
        <v>N</v>
      </c>
    </row>
    <row r="1299" spans="1:15" x14ac:dyDescent="0.25">
      <c r="A1299">
        <v>4</v>
      </c>
      <c r="B1299" s="1">
        <v>56830</v>
      </c>
      <c r="C1299" t="s">
        <v>229</v>
      </c>
      <c r="D1299" t="s">
        <v>4149</v>
      </c>
      <c r="E1299">
        <v>61</v>
      </c>
      <c r="F1299">
        <v>8791</v>
      </c>
      <c r="G1299">
        <f t="shared" si="101"/>
        <v>8791</v>
      </c>
      <c r="H1299" t="str">
        <f>_xlfn.XLOOKUP(C1299,obszary!A:A,obszary!B:B)</f>
        <v>Margaritifer Sinus</v>
      </c>
      <c r="I1299" t="str">
        <f>_xlfn.XLOOKUP($A1299,laziki!B:B,laziki!C:C)</f>
        <v>Mariner 9</v>
      </c>
      <c r="J1299" t="str">
        <f>_xlfn.XLOOKUP(I1299,laziki!C:C,laziki!E:E)</f>
        <v>43.20S, 21.89W</v>
      </c>
      <c r="K1299">
        <f>_xlfn.XLOOKUP($A1299,laziki!B:B,laziki!D:D)</f>
        <v>2051</v>
      </c>
      <c r="L1299">
        <f t="shared" si="102"/>
        <v>2055</v>
      </c>
      <c r="M1299" s="4">
        <f t="shared" si="103"/>
        <v>4</v>
      </c>
      <c r="N1299" s="4" t="str">
        <f t="shared" si="104"/>
        <v>S</v>
      </c>
      <c r="O1299" t="str">
        <f t="shared" si="105"/>
        <v>S</v>
      </c>
    </row>
    <row r="1300" spans="1:15" x14ac:dyDescent="0.25">
      <c r="A1300">
        <v>71</v>
      </c>
      <c r="B1300" s="1">
        <v>63032</v>
      </c>
      <c r="C1300" t="s">
        <v>219</v>
      </c>
      <c r="D1300" t="s">
        <v>4148</v>
      </c>
      <c r="E1300">
        <v>292</v>
      </c>
      <c r="F1300">
        <v>3919</v>
      </c>
      <c r="G1300">
        <f t="shared" si="101"/>
        <v>0</v>
      </c>
      <c r="H1300" t="str">
        <f>_xlfn.XLOOKUP(C1300,obszary!A:A,obszary!B:B)</f>
        <v>Phaethontis</v>
      </c>
      <c r="I1300" t="str">
        <f>_xlfn.XLOOKUP($A1300,laziki!B:B,laziki!C:C)</f>
        <v>Rosetta 15</v>
      </c>
      <c r="J1300" t="str">
        <f>_xlfn.XLOOKUP(I1300,laziki!C:C,laziki!E:E)</f>
        <v>50.96S, 146.33W</v>
      </c>
      <c r="K1300">
        <f>_xlfn.XLOOKUP($A1300,laziki!B:B,laziki!D:D)</f>
        <v>2070</v>
      </c>
      <c r="L1300">
        <f t="shared" si="102"/>
        <v>2072</v>
      </c>
      <c r="M1300" s="4">
        <f t="shared" si="103"/>
        <v>2</v>
      </c>
      <c r="N1300" s="4" t="str">
        <f t="shared" si="104"/>
        <v>S</v>
      </c>
      <c r="O1300" t="str">
        <f t="shared" si="105"/>
        <v>S</v>
      </c>
    </row>
    <row r="1301" spans="1:15" x14ac:dyDescent="0.25">
      <c r="A1301">
        <v>38</v>
      </c>
      <c r="B1301" s="1">
        <v>60507</v>
      </c>
      <c r="C1301" t="s">
        <v>265</v>
      </c>
      <c r="D1301" t="s">
        <v>4147</v>
      </c>
      <c r="E1301">
        <v>212</v>
      </c>
      <c r="F1301">
        <v>4398</v>
      </c>
      <c r="G1301">
        <f t="shared" si="101"/>
        <v>0</v>
      </c>
      <c r="H1301" t="str">
        <f>_xlfn.XLOOKUP(C1301,obszary!A:A,obszary!B:B)</f>
        <v>Mare Boreum</v>
      </c>
      <c r="I1301" t="str">
        <f>_xlfn.XLOOKUP($A1301,laziki!B:B,laziki!C:C)</f>
        <v>Pathfinder 7</v>
      </c>
      <c r="J1301" t="str">
        <f>_xlfn.XLOOKUP(I1301,laziki!C:C,laziki!E:E)</f>
        <v>79.27N, 111.64W</v>
      </c>
      <c r="K1301">
        <f>_xlfn.XLOOKUP($A1301,laziki!B:B,laziki!D:D)</f>
        <v>2062</v>
      </c>
      <c r="L1301">
        <f t="shared" si="102"/>
        <v>2065</v>
      </c>
      <c r="M1301" s="4">
        <f t="shared" si="103"/>
        <v>3</v>
      </c>
      <c r="N1301" s="4" t="str">
        <f t="shared" si="104"/>
        <v>N</v>
      </c>
      <c r="O1301" t="str">
        <f t="shared" si="105"/>
        <v>N</v>
      </c>
    </row>
    <row r="1302" spans="1:15" x14ac:dyDescent="0.25">
      <c r="A1302">
        <v>47</v>
      </c>
      <c r="B1302" s="1">
        <v>61098</v>
      </c>
      <c r="C1302" t="s">
        <v>245</v>
      </c>
      <c r="D1302" t="s">
        <v>4146</v>
      </c>
      <c r="E1302">
        <v>41</v>
      </c>
      <c r="F1302">
        <v>8000</v>
      </c>
      <c r="G1302">
        <f t="shared" si="101"/>
        <v>8000</v>
      </c>
      <c r="H1302" t="str">
        <f>_xlfn.XLOOKUP(C1302,obszary!A:A,obszary!B:B)</f>
        <v>Oxia Palus</v>
      </c>
      <c r="I1302" t="str">
        <f>_xlfn.XLOOKUP($A1302,laziki!B:B,laziki!C:C)</f>
        <v>Spirit 14</v>
      </c>
      <c r="J1302" t="str">
        <f>_xlfn.XLOOKUP(I1302,laziki!C:C,laziki!E:E)</f>
        <v>27.30N, 17.48W</v>
      </c>
      <c r="K1302">
        <f>_xlfn.XLOOKUP($A1302,laziki!B:B,laziki!D:D)</f>
        <v>2065</v>
      </c>
      <c r="L1302">
        <f t="shared" si="102"/>
        <v>2067</v>
      </c>
      <c r="M1302" s="4">
        <f t="shared" si="103"/>
        <v>2</v>
      </c>
      <c r="N1302" s="4" t="str">
        <f t="shared" si="104"/>
        <v>N</v>
      </c>
      <c r="O1302" t="str">
        <f t="shared" si="105"/>
        <v>N</v>
      </c>
    </row>
    <row r="1303" spans="1:15" x14ac:dyDescent="0.25">
      <c r="A1303">
        <v>55</v>
      </c>
      <c r="B1303" s="1">
        <v>62163</v>
      </c>
      <c r="C1303" t="s">
        <v>253</v>
      </c>
      <c r="D1303" t="s">
        <v>4145</v>
      </c>
      <c r="E1303">
        <v>109</v>
      </c>
      <c r="F1303">
        <v>4076</v>
      </c>
      <c r="G1303">
        <f t="shared" si="101"/>
        <v>0</v>
      </c>
      <c r="H1303" t="str">
        <f>_xlfn.XLOOKUP(C1303,obszary!A:A,obszary!B:B)</f>
        <v>Cebrenia</v>
      </c>
      <c r="I1303" t="str">
        <f>_xlfn.XLOOKUP($A1303,laziki!B:B,laziki!C:C)</f>
        <v>Opportunity 7</v>
      </c>
      <c r="J1303" t="str">
        <f>_xlfn.XLOOKUP(I1303,laziki!C:C,laziki!E:E)</f>
        <v>37.14N, 148.66E</v>
      </c>
      <c r="K1303">
        <f>_xlfn.XLOOKUP($A1303,laziki!B:B,laziki!D:D)</f>
        <v>2066</v>
      </c>
      <c r="L1303">
        <f t="shared" si="102"/>
        <v>2070</v>
      </c>
      <c r="M1303" s="4">
        <f t="shared" si="103"/>
        <v>4</v>
      </c>
      <c r="N1303" s="4" t="str">
        <f t="shared" si="104"/>
        <v>N</v>
      </c>
      <c r="O1303" t="str">
        <f t="shared" si="105"/>
        <v>N</v>
      </c>
    </row>
    <row r="1304" spans="1:15" x14ac:dyDescent="0.25">
      <c r="A1304">
        <v>21</v>
      </c>
      <c r="B1304" s="1">
        <v>57554</v>
      </c>
      <c r="C1304" t="s">
        <v>233</v>
      </c>
      <c r="D1304" t="s">
        <v>4144</v>
      </c>
      <c r="E1304">
        <v>14</v>
      </c>
      <c r="F1304">
        <v>5812</v>
      </c>
      <c r="G1304">
        <f t="shared" si="101"/>
        <v>5812</v>
      </c>
      <c r="H1304" t="str">
        <f>_xlfn.XLOOKUP(C1304,obszary!A:A,obszary!B:B)</f>
        <v>Phoenicis Lacus</v>
      </c>
      <c r="I1304" t="str">
        <f>_xlfn.XLOOKUP($A1304,laziki!B:B,laziki!C:C)</f>
        <v>Viking 17</v>
      </c>
      <c r="J1304" t="str">
        <f>_xlfn.XLOOKUP(I1304,laziki!C:C,laziki!E:E)</f>
        <v>11.38S, 119.54W</v>
      </c>
      <c r="K1304">
        <f>_xlfn.XLOOKUP($A1304,laziki!B:B,laziki!D:D)</f>
        <v>2056</v>
      </c>
      <c r="L1304">
        <f t="shared" si="102"/>
        <v>2057</v>
      </c>
      <c r="M1304" s="4">
        <f t="shared" si="103"/>
        <v>1</v>
      </c>
      <c r="N1304" s="4" t="str">
        <f t="shared" si="104"/>
        <v>S</v>
      </c>
      <c r="O1304" t="str">
        <f t="shared" si="105"/>
        <v>S</v>
      </c>
    </row>
    <row r="1305" spans="1:15" x14ac:dyDescent="0.25">
      <c r="A1305">
        <v>67</v>
      </c>
      <c r="B1305" s="1">
        <v>62002</v>
      </c>
      <c r="C1305" t="s">
        <v>231</v>
      </c>
      <c r="D1305" t="s">
        <v>4143</v>
      </c>
      <c r="E1305">
        <v>70</v>
      </c>
      <c r="F1305">
        <v>5622</v>
      </c>
      <c r="G1305">
        <f t="shared" si="101"/>
        <v>5622</v>
      </c>
      <c r="H1305" t="str">
        <f>_xlfn.XLOOKUP(C1305,obszary!A:A,obszary!B:B)</f>
        <v>Coprates</v>
      </c>
      <c r="I1305" t="str">
        <f>_xlfn.XLOOKUP($A1305,laziki!B:B,laziki!C:C)</f>
        <v>Rosetta 10</v>
      </c>
      <c r="J1305" t="str">
        <f>_xlfn.XLOOKUP(I1305,laziki!C:C,laziki!E:E)</f>
        <v>29.82S, 66.01W</v>
      </c>
      <c r="K1305">
        <f>_xlfn.XLOOKUP($A1305,laziki!B:B,laziki!D:D)</f>
        <v>2068</v>
      </c>
      <c r="L1305">
        <f t="shared" si="102"/>
        <v>2069</v>
      </c>
      <c r="M1305" s="4">
        <f t="shared" si="103"/>
        <v>1</v>
      </c>
      <c r="N1305" s="4" t="str">
        <f t="shared" si="104"/>
        <v>S</v>
      </c>
      <c r="O1305" t="str">
        <f t="shared" si="105"/>
        <v>S</v>
      </c>
    </row>
    <row r="1306" spans="1:15" x14ac:dyDescent="0.25">
      <c r="A1306">
        <v>44</v>
      </c>
      <c r="B1306" s="1">
        <v>61439</v>
      </c>
      <c r="C1306" t="s">
        <v>265</v>
      </c>
      <c r="D1306" t="s">
        <v>4142</v>
      </c>
      <c r="E1306">
        <v>43</v>
      </c>
      <c r="F1306">
        <v>35789</v>
      </c>
      <c r="G1306">
        <f t="shared" si="101"/>
        <v>35789</v>
      </c>
      <c r="H1306" t="str">
        <f>_xlfn.XLOOKUP(C1306,obszary!A:A,obszary!B:B)</f>
        <v>Mare Boreum</v>
      </c>
      <c r="I1306" t="str">
        <f>_xlfn.XLOOKUP($A1306,laziki!B:B,laziki!C:C)</f>
        <v>Spirit 11</v>
      </c>
      <c r="J1306" t="str">
        <f>_xlfn.XLOOKUP(I1306,laziki!C:C,laziki!E:E)</f>
        <v>64.61N, 131.25E</v>
      </c>
      <c r="K1306">
        <f>_xlfn.XLOOKUP($A1306,laziki!B:B,laziki!D:D)</f>
        <v>2064</v>
      </c>
      <c r="L1306">
        <f t="shared" si="102"/>
        <v>2068</v>
      </c>
      <c r="M1306" s="4">
        <f t="shared" si="103"/>
        <v>4</v>
      </c>
      <c r="N1306" s="4" t="str">
        <f t="shared" si="104"/>
        <v>N</v>
      </c>
      <c r="O1306" t="str">
        <f t="shared" si="105"/>
        <v>N</v>
      </c>
    </row>
    <row r="1307" spans="1:15" x14ac:dyDescent="0.25">
      <c r="A1307">
        <v>63</v>
      </c>
      <c r="B1307" s="1">
        <v>61029</v>
      </c>
      <c r="C1307" t="s">
        <v>207</v>
      </c>
      <c r="D1307" t="s">
        <v>4141</v>
      </c>
      <c r="E1307">
        <v>19</v>
      </c>
      <c r="F1307">
        <v>8000</v>
      </c>
      <c r="G1307">
        <f t="shared" si="101"/>
        <v>8000</v>
      </c>
      <c r="H1307" t="str">
        <f>_xlfn.XLOOKUP(C1307,obszary!A:A,obszary!B:B)</f>
        <v>Mare Australe</v>
      </c>
      <c r="I1307" t="str">
        <f>_xlfn.XLOOKUP($A1307,laziki!B:B,laziki!C:C)</f>
        <v>Rosetta 3</v>
      </c>
      <c r="J1307" t="str">
        <f>_xlfn.XLOOKUP(I1307,laziki!C:C,laziki!E:E)</f>
        <v>54.72S, 108.92E</v>
      </c>
      <c r="K1307">
        <f>_xlfn.XLOOKUP($A1307,laziki!B:B,laziki!D:D)</f>
        <v>2066</v>
      </c>
      <c r="L1307">
        <f t="shared" si="102"/>
        <v>2067</v>
      </c>
      <c r="M1307" s="4">
        <f t="shared" si="103"/>
        <v>1</v>
      </c>
      <c r="N1307" s="4" t="str">
        <f t="shared" si="104"/>
        <v>S</v>
      </c>
      <c r="O1307" t="str">
        <f t="shared" si="105"/>
        <v>S</v>
      </c>
    </row>
    <row r="1308" spans="1:15" x14ac:dyDescent="0.25">
      <c r="A1308">
        <v>47</v>
      </c>
      <c r="B1308" s="1">
        <v>62322</v>
      </c>
      <c r="C1308" t="s">
        <v>259</v>
      </c>
      <c r="D1308" t="s">
        <v>4140</v>
      </c>
      <c r="E1308">
        <v>905</v>
      </c>
      <c r="F1308">
        <v>1920</v>
      </c>
      <c r="G1308">
        <f t="shared" si="101"/>
        <v>0</v>
      </c>
      <c r="H1308" t="str">
        <f>_xlfn.XLOOKUP(C1308,obszary!A:A,obszary!B:B)</f>
        <v>Mare Acidalium</v>
      </c>
      <c r="I1308" t="str">
        <f>_xlfn.XLOOKUP($A1308,laziki!B:B,laziki!C:C)</f>
        <v>Spirit 14</v>
      </c>
      <c r="J1308" t="str">
        <f>_xlfn.XLOOKUP(I1308,laziki!C:C,laziki!E:E)</f>
        <v>27.30N, 17.48W</v>
      </c>
      <c r="K1308">
        <f>_xlfn.XLOOKUP($A1308,laziki!B:B,laziki!D:D)</f>
        <v>2065</v>
      </c>
      <c r="L1308">
        <f t="shared" si="102"/>
        <v>2070</v>
      </c>
      <c r="M1308" s="4">
        <f t="shared" si="103"/>
        <v>5</v>
      </c>
      <c r="N1308" s="4" t="str">
        <f t="shared" si="104"/>
        <v>N</v>
      </c>
      <c r="O1308" t="str">
        <f t="shared" si="105"/>
        <v>N</v>
      </c>
    </row>
    <row r="1309" spans="1:15" x14ac:dyDescent="0.25">
      <c r="A1309">
        <v>9</v>
      </c>
      <c r="B1309" s="1">
        <v>58194</v>
      </c>
      <c r="C1309" t="s">
        <v>229</v>
      </c>
      <c r="D1309" t="s">
        <v>4139</v>
      </c>
      <c r="E1309">
        <v>88</v>
      </c>
      <c r="F1309">
        <v>2880</v>
      </c>
      <c r="G1309">
        <f t="shared" si="101"/>
        <v>2880</v>
      </c>
      <c r="H1309" t="str">
        <f>_xlfn.XLOOKUP(C1309,obszary!A:A,obszary!B:B)</f>
        <v>Margaritifer Sinus</v>
      </c>
      <c r="I1309" t="str">
        <f>_xlfn.XLOOKUP($A1309,laziki!B:B,laziki!C:C)</f>
        <v>Mariner 14</v>
      </c>
      <c r="J1309" t="str">
        <f>_xlfn.XLOOKUP(I1309,laziki!C:C,laziki!E:E)</f>
        <v>17.63S, 13.01W</v>
      </c>
      <c r="K1309">
        <f>_xlfn.XLOOKUP($A1309,laziki!B:B,laziki!D:D)</f>
        <v>2054</v>
      </c>
      <c r="L1309">
        <f t="shared" si="102"/>
        <v>2059</v>
      </c>
      <c r="M1309" s="4">
        <f t="shared" si="103"/>
        <v>5</v>
      </c>
      <c r="N1309" s="4" t="str">
        <f t="shared" si="104"/>
        <v>S</v>
      </c>
      <c r="O1309" t="str">
        <f t="shared" si="105"/>
        <v>S</v>
      </c>
    </row>
    <row r="1310" spans="1:15" x14ac:dyDescent="0.25">
      <c r="A1310">
        <v>52</v>
      </c>
      <c r="B1310" s="1">
        <v>62184</v>
      </c>
      <c r="C1310" t="s">
        <v>249</v>
      </c>
      <c r="D1310" t="s">
        <v>4138</v>
      </c>
      <c r="E1310">
        <v>524</v>
      </c>
      <c r="F1310">
        <v>5436</v>
      </c>
      <c r="G1310">
        <f t="shared" si="101"/>
        <v>0</v>
      </c>
      <c r="H1310" t="str">
        <f>_xlfn.XLOOKUP(C1310,obszary!A:A,obszary!B:B)</f>
        <v>Tharsis</v>
      </c>
      <c r="I1310" t="str">
        <f>_xlfn.XLOOKUP($A1310,laziki!B:B,laziki!C:C)</f>
        <v>Opportunity 4</v>
      </c>
      <c r="J1310" t="str">
        <f>_xlfn.XLOOKUP(I1310,laziki!C:C,laziki!E:E)</f>
        <v>9.63N, 121.52W</v>
      </c>
      <c r="K1310">
        <f>_xlfn.XLOOKUP($A1310,laziki!B:B,laziki!D:D)</f>
        <v>2065</v>
      </c>
      <c r="L1310">
        <f t="shared" si="102"/>
        <v>2070</v>
      </c>
      <c r="M1310" s="4">
        <f t="shared" si="103"/>
        <v>5</v>
      </c>
      <c r="N1310" s="4" t="str">
        <f t="shared" si="104"/>
        <v>N</v>
      </c>
      <c r="O1310" t="str">
        <f t="shared" si="105"/>
        <v>N</v>
      </c>
    </row>
    <row r="1311" spans="1:15" x14ac:dyDescent="0.25">
      <c r="A1311">
        <v>13</v>
      </c>
      <c r="B1311" s="1">
        <v>56287</v>
      </c>
      <c r="C1311" t="s">
        <v>255</v>
      </c>
      <c r="D1311" t="s">
        <v>4137</v>
      </c>
      <c r="E1311">
        <v>57</v>
      </c>
      <c r="F1311">
        <v>2739</v>
      </c>
      <c r="G1311">
        <f t="shared" si="101"/>
        <v>2739</v>
      </c>
      <c r="H1311" t="str">
        <f>_xlfn.XLOOKUP(C1311,obszary!A:A,obszary!B:B)</f>
        <v>Casius</v>
      </c>
      <c r="I1311" t="str">
        <f>_xlfn.XLOOKUP($A1311,laziki!B:B,laziki!C:C)</f>
        <v>Viking 2</v>
      </c>
      <c r="J1311" t="str">
        <f>_xlfn.XLOOKUP(I1311,laziki!C:C,laziki!E:E)</f>
        <v>60.72N, 122.46E</v>
      </c>
      <c r="K1311">
        <f>_xlfn.XLOOKUP($A1311,laziki!B:B,laziki!D:D)</f>
        <v>2052</v>
      </c>
      <c r="L1311">
        <f t="shared" si="102"/>
        <v>2054</v>
      </c>
      <c r="M1311" s="4">
        <f t="shared" si="103"/>
        <v>2</v>
      </c>
      <c r="N1311" s="4" t="str">
        <f t="shared" si="104"/>
        <v>N</v>
      </c>
      <c r="O1311" t="str">
        <f t="shared" si="105"/>
        <v>N</v>
      </c>
    </row>
    <row r="1312" spans="1:15" x14ac:dyDescent="0.25">
      <c r="A1312">
        <v>5</v>
      </c>
      <c r="B1312" s="1">
        <v>57647</v>
      </c>
      <c r="C1312" t="s">
        <v>241</v>
      </c>
      <c r="D1312" t="s">
        <v>4136</v>
      </c>
      <c r="E1312">
        <v>163</v>
      </c>
      <c r="F1312">
        <v>3612</v>
      </c>
      <c r="G1312">
        <f t="shared" si="101"/>
        <v>0</v>
      </c>
      <c r="H1312" t="str">
        <f>_xlfn.XLOOKUP(C1312,obszary!A:A,obszary!B:B)</f>
        <v>Syrtis Major</v>
      </c>
      <c r="I1312" t="str">
        <f>_xlfn.XLOOKUP($A1312,laziki!B:B,laziki!C:C)</f>
        <v>Mariner 10</v>
      </c>
      <c r="J1312" t="str">
        <f>_xlfn.XLOOKUP(I1312,laziki!C:C,laziki!E:E)</f>
        <v>4.88N, 63.43E</v>
      </c>
      <c r="K1312">
        <f>_xlfn.XLOOKUP($A1312,laziki!B:B,laziki!D:D)</f>
        <v>2051</v>
      </c>
      <c r="L1312">
        <f t="shared" si="102"/>
        <v>2057</v>
      </c>
      <c r="M1312" s="4">
        <f t="shared" si="103"/>
        <v>6</v>
      </c>
      <c r="N1312" s="4" t="str">
        <f t="shared" si="104"/>
        <v>N</v>
      </c>
      <c r="O1312" t="str">
        <f t="shared" si="105"/>
        <v>N</v>
      </c>
    </row>
    <row r="1313" spans="1:15" x14ac:dyDescent="0.25">
      <c r="A1313">
        <v>5</v>
      </c>
      <c r="B1313" s="1">
        <v>56552</v>
      </c>
      <c r="C1313" t="s">
        <v>225</v>
      </c>
      <c r="D1313" t="s">
        <v>4135</v>
      </c>
      <c r="E1313">
        <v>277</v>
      </c>
      <c r="F1313">
        <v>5812</v>
      </c>
      <c r="G1313">
        <f t="shared" si="101"/>
        <v>0</v>
      </c>
      <c r="H1313" t="str">
        <f>_xlfn.XLOOKUP(C1313,obszary!A:A,obszary!B:B)</f>
        <v>Iapygia</v>
      </c>
      <c r="I1313" t="str">
        <f>_xlfn.XLOOKUP($A1313,laziki!B:B,laziki!C:C)</f>
        <v>Mariner 10</v>
      </c>
      <c r="J1313" t="str">
        <f>_xlfn.XLOOKUP(I1313,laziki!C:C,laziki!E:E)</f>
        <v>4.88N, 63.43E</v>
      </c>
      <c r="K1313">
        <f>_xlfn.XLOOKUP($A1313,laziki!B:B,laziki!D:D)</f>
        <v>2051</v>
      </c>
      <c r="L1313">
        <f t="shared" si="102"/>
        <v>2054</v>
      </c>
      <c r="M1313" s="4">
        <f t="shared" si="103"/>
        <v>3</v>
      </c>
      <c r="N1313" s="4" t="str">
        <f t="shared" si="104"/>
        <v>S</v>
      </c>
      <c r="O1313" t="str">
        <f t="shared" si="105"/>
        <v>N</v>
      </c>
    </row>
    <row r="1314" spans="1:15" x14ac:dyDescent="0.25">
      <c r="A1314">
        <v>89</v>
      </c>
      <c r="B1314" s="1">
        <v>65106</v>
      </c>
      <c r="C1314" t="s">
        <v>207</v>
      </c>
      <c r="D1314" t="s">
        <v>4134</v>
      </c>
      <c r="E1314">
        <v>631</v>
      </c>
      <c r="F1314">
        <v>4731</v>
      </c>
      <c r="G1314">
        <f t="shared" si="101"/>
        <v>0</v>
      </c>
      <c r="H1314" t="str">
        <f>_xlfn.XLOOKUP(C1314,obszary!A:A,obszary!B:B)</f>
        <v>Mare Australe</v>
      </c>
      <c r="I1314" t="str">
        <f>_xlfn.XLOOKUP($A1314,laziki!B:B,laziki!C:C)</f>
        <v>Phoenix 22</v>
      </c>
      <c r="J1314" t="str">
        <f>_xlfn.XLOOKUP(I1314,laziki!C:C,laziki!E:E)</f>
        <v>65.07S, 96.09W</v>
      </c>
      <c r="K1314">
        <f>_xlfn.XLOOKUP($A1314,laziki!B:B,laziki!D:D)</f>
        <v>2072</v>
      </c>
      <c r="L1314">
        <f t="shared" si="102"/>
        <v>2078</v>
      </c>
      <c r="M1314" s="4">
        <f t="shared" si="103"/>
        <v>6</v>
      </c>
      <c r="N1314" s="4" t="str">
        <f t="shared" si="104"/>
        <v>S</v>
      </c>
      <c r="O1314" t="str">
        <f t="shared" si="105"/>
        <v>S</v>
      </c>
    </row>
    <row r="1315" spans="1:15" x14ac:dyDescent="0.25">
      <c r="A1315">
        <v>10</v>
      </c>
      <c r="B1315" s="1">
        <v>59131</v>
      </c>
      <c r="C1315" t="s">
        <v>231</v>
      </c>
      <c r="D1315" t="s">
        <v>4133</v>
      </c>
      <c r="E1315">
        <v>175</v>
      </c>
      <c r="F1315">
        <v>9366</v>
      </c>
      <c r="G1315">
        <f t="shared" si="101"/>
        <v>0</v>
      </c>
      <c r="H1315" t="str">
        <f>_xlfn.XLOOKUP(C1315,obszary!A:A,obszary!B:B)</f>
        <v>Coprates</v>
      </c>
      <c r="I1315" t="str">
        <f>_xlfn.XLOOKUP($A1315,laziki!B:B,laziki!C:C)</f>
        <v>Mariner 15</v>
      </c>
      <c r="J1315" t="str">
        <f>_xlfn.XLOOKUP(I1315,laziki!C:C,laziki!E:E)</f>
        <v>23.79S, 56.97W</v>
      </c>
      <c r="K1315">
        <f>_xlfn.XLOOKUP($A1315,laziki!B:B,laziki!D:D)</f>
        <v>2054</v>
      </c>
      <c r="L1315">
        <f t="shared" si="102"/>
        <v>2061</v>
      </c>
      <c r="M1315" s="4">
        <f t="shared" si="103"/>
        <v>7</v>
      </c>
      <c r="N1315" s="4" t="str">
        <f t="shared" si="104"/>
        <v>S</v>
      </c>
      <c r="O1315" t="str">
        <f t="shared" si="105"/>
        <v>S</v>
      </c>
    </row>
    <row r="1316" spans="1:15" x14ac:dyDescent="0.25">
      <c r="A1316">
        <v>3</v>
      </c>
      <c r="B1316" s="1">
        <v>55861</v>
      </c>
      <c r="C1316" t="s">
        <v>219</v>
      </c>
      <c r="D1316" t="s">
        <v>4132</v>
      </c>
      <c r="E1316">
        <v>1057</v>
      </c>
      <c r="F1316">
        <v>33322</v>
      </c>
      <c r="G1316">
        <f t="shared" si="101"/>
        <v>0</v>
      </c>
      <c r="H1316" t="str">
        <f>_xlfn.XLOOKUP(C1316,obszary!A:A,obszary!B:B)</f>
        <v>Phaethontis</v>
      </c>
      <c r="I1316" t="str">
        <f>_xlfn.XLOOKUP($A1316,laziki!B:B,laziki!C:C)</f>
        <v>Mariner 7</v>
      </c>
      <c r="J1316" t="str">
        <f>_xlfn.XLOOKUP(I1316,laziki!C:C,laziki!E:E)</f>
        <v>44.90S, 130.80W</v>
      </c>
      <c r="K1316">
        <f>_xlfn.XLOOKUP($A1316,laziki!B:B,laziki!D:D)</f>
        <v>2050</v>
      </c>
      <c r="L1316">
        <f t="shared" si="102"/>
        <v>2052</v>
      </c>
      <c r="M1316" s="4">
        <f t="shared" si="103"/>
        <v>2</v>
      </c>
      <c r="N1316" s="4" t="str">
        <f t="shared" si="104"/>
        <v>S</v>
      </c>
      <c r="O1316" t="str">
        <f t="shared" si="105"/>
        <v>S</v>
      </c>
    </row>
    <row r="1317" spans="1:15" x14ac:dyDescent="0.25">
      <c r="A1317">
        <v>89</v>
      </c>
      <c r="B1317" s="1">
        <v>64786</v>
      </c>
      <c r="C1317" t="s">
        <v>207</v>
      </c>
      <c r="D1317" t="s">
        <v>4131</v>
      </c>
      <c r="E1317">
        <v>221</v>
      </c>
      <c r="F1317">
        <v>26004</v>
      </c>
      <c r="G1317">
        <f t="shared" si="101"/>
        <v>0</v>
      </c>
      <c r="H1317" t="str">
        <f>_xlfn.XLOOKUP(C1317,obszary!A:A,obszary!B:B)</f>
        <v>Mare Australe</v>
      </c>
      <c r="I1317" t="str">
        <f>_xlfn.XLOOKUP($A1317,laziki!B:B,laziki!C:C)</f>
        <v>Phoenix 22</v>
      </c>
      <c r="J1317" t="str">
        <f>_xlfn.XLOOKUP(I1317,laziki!C:C,laziki!E:E)</f>
        <v>65.07S, 96.09W</v>
      </c>
      <c r="K1317">
        <f>_xlfn.XLOOKUP($A1317,laziki!B:B,laziki!D:D)</f>
        <v>2072</v>
      </c>
      <c r="L1317">
        <f t="shared" si="102"/>
        <v>2077</v>
      </c>
      <c r="M1317" s="4">
        <f t="shared" si="103"/>
        <v>5</v>
      </c>
      <c r="N1317" s="4" t="str">
        <f t="shared" si="104"/>
        <v>S</v>
      </c>
      <c r="O1317" t="str">
        <f t="shared" si="105"/>
        <v>S</v>
      </c>
    </row>
    <row r="1318" spans="1:15" x14ac:dyDescent="0.25">
      <c r="A1318">
        <v>42</v>
      </c>
      <c r="B1318" s="1">
        <v>60537</v>
      </c>
      <c r="C1318" t="s">
        <v>253</v>
      </c>
      <c r="D1318" t="s">
        <v>4130</v>
      </c>
      <c r="E1318">
        <v>157</v>
      </c>
      <c r="F1318">
        <v>21171</v>
      </c>
      <c r="G1318">
        <f t="shared" si="101"/>
        <v>0</v>
      </c>
      <c r="H1318" t="str">
        <f>_xlfn.XLOOKUP(C1318,obszary!A:A,obszary!B:B)</f>
        <v>Cebrenia</v>
      </c>
      <c r="I1318" t="str">
        <f>_xlfn.XLOOKUP($A1318,laziki!B:B,laziki!C:C)</f>
        <v>Spirit 6</v>
      </c>
      <c r="J1318" t="str">
        <f>_xlfn.XLOOKUP(I1318,laziki!C:C,laziki!E:E)</f>
        <v>27.80N, 160.30E</v>
      </c>
      <c r="K1318">
        <f>_xlfn.XLOOKUP($A1318,laziki!B:B,laziki!D:D)</f>
        <v>2063</v>
      </c>
      <c r="L1318">
        <f t="shared" si="102"/>
        <v>2065</v>
      </c>
      <c r="M1318" s="4">
        <f t="shared" si="103"/>
        <v>2</v>
      </c>
      <c r="N1318" s="4" t="str">
        <f t="shared" si="104"/>
        <v>N</v>
      </c>
      <c r="O1318" t="str">
        <f t="shared" si="105"/>
        <v>N</v>
      </c>
    </row>
    <row r="1319" spans="1:15" x14ac:dyDescent="0.25">
      <c r="A1319">
        <v>27</v>
      </c>
      <c r="B1319" s="1">
        <v>60090</v>
      </c>
      <c r="C1319" t="s">
        <v>211</v>
      </c>
      <c r="D1319" t="s">
        <v>4129</v>
      </c>
      <c r="E1319">
        <v>11</v>
      </c>
      <c r="F1319">
        <v>5255</v>
      </c>
      <c r="G1319">
        <f t="shared" si="101"/>
        <v>5255</v>
      </c>
      <c r="H1319" t="str">
        <f>_xlfn.XLOOKUP(C1319,obszary!A:A,obszary!B:B)</f>
        <v>Hellas</v>
      </c>
      <c r="I1319" t="str">
        <f>_xlfn.XLOOKUP($A1319,laziki!B:B,laziki!C:C)</f>
        <v>Phobos 6</v>
      </c>
      <c r="J1319" t="str">
        <f>_xlfn.XLOOKUP(I1319,laziki!C:C,laziki!E:E)</f>
        <v>74.62S, 100.08E</v>
      </c>
      <c r="K1319">
        <f>_xlfn.XLOOKUP($A1319,laziki!B:B,laziki!D:D)</f>
        <v>2054</v>
      </c>
      <c r="L1319">
        <f t="shared" si="102"/>
        <v>2064</v>
      </c>
      <c r="M1319" s="4">
        <f t="shared" si="103"/>
        <v>10</v>
      </c>
      <c r="N1319" s="4" t="str">
        <f t="shared" si="104"/>
        <v>S</v>
      </c>
      <c r="O1319" t="str">
        <f t="shared" si="105"/>
        <v>S</v>
      </c>
    </row>
    <row r="1320" spans="1:15" x14ac:dyDescent="0.25">
      <c r="A1320">
        <v>56</v>
      </c>
      <c r="B1320" s="1">
        <v>62694</v>
      </c>
      <c r="C1320" t="s">
        <v>233</v>
      </c>
      <c r="D1320" t="s">
        <v>4128</v>
      </c>
      <c r="E1320">
        <v>59</v>
      </c>
      <c r="F1320">
        <v>9366</v>
      </c>
      <c r="G1320">
        <f t="shared" si="101"/>
        <v>9366</v>
      </c>
      <c r="H1320" t="str">
        <f>_xlfn.XLOOKUP(C1320,obszary!A:A,obszary!B:B)</f>
        <v>Phoenicis Lacus</v>
      </c>
      <c r="I1320" t="str">
        <f>_xlfn.XLOOKUP($A1320,laziki!B:B,laziki!C:C)</f>
        <v>Opportunity 10</v>
      </c>
      <c r="J1320" t="str">
        <f>_xlfn.XLOOKUP(I1320,laziki!C:C,laziki!E:E)</f>
        <v>35.35S, 72.67W</v>
      </c>
      <c r="K1320">
        <f>_xlfn.XLOOKUP($A1320,laziki!B:B,laziki!D:D)</f>
        <v>2067</v>
      </c>
      <c r="L1320">
        <f t="shared" si="102"/>
        <v>2071</v>
      </c>
      <c r="M1320" s="4">
        <f t="shared" si="103"/>
        <v>4</v>
      </c>
      <c r="N1320" s="4" t="str">
        <f t="shared" si="104"/>
        <v>S</v>
      </c>
      <c r="O1320" t="str">
        <f t="shared" si="105"/>
        <v>S</v>
      </c>
    </row>
    <row r="1321" spans="1:15" x14ac:dyDescent="0.25">
      <c r="A1321">
        <v>42</v>
      </c>
      <c r="B1321" s="1">
        <v>61651</v>
      </c>
      <c r="C1321" t="s">
        <v>251</v>
      </c>
      <c r="D1321" t="s">
        <v>4127</v>
      </c>
      <c r="E1321">
        <v>524</v>
      </c>
      <c r="F1321">
        <v>7279</v>
      </c>
      <c r="G1321">
        <f t="shared" si="101"/>
        <v>0</v>
      </c>
      <c r="H1321" t="str">
        <f>_xlfn.XLOOKUP(C1321,obszary!A:A,obszary!B:B)</f>
        <v>Amazonis</v>
      </c>
      <c r="I1321" t="str">
        <f>_xlfn.XLOOKUP($A1321,laziki!B:B,laziki!C:C)</f>
        <v>Spirit 6</v>
      </c>
      <c r="J1321" t="str">
        <f>_xlfn.XLOOKUP(I1321,laziki!C:C,laziki!E:E)</f>
        <v>27.80N, 160.30E</v>
      </c>
      <c r="K1321">
        <f>_xlfn.XLOOKUP($A1321,laziki!B:B,laziki!D:D)</f>
        <v>2063</v>
      </c>
      <c r="L1321">
        <f t="shared" si="102"/>
        <v>2068</v>
      </c>
      <c r="M1321" s="4">
        <f t="shared" si="103"/>
        <v>5</v>
      </c>
      <c r="N1321" s="4" t="str">
        <f t="shared" si="104"/>
        <v>N</v>
      </c>
      <c r="O1321" t="str">
        <f t="shared" si="105"/>
        <v>N</v>
      </c>
    </row>
    <row r="1322" spans="1:15" x14ac:dyDescent="0.25">
      <c r="A1322">
        <v>86</v>
      </c>
      <c r="B1322" s="1">
        <v>64251</v>
      </c>
      <c r="C1322" t="s">
        <v>265</v>
      </c>
      <c r="D1322" t="s">
        <v>4126</v>
      </c>
      <c r="E1322">
        <v>14</v>
      </c>
      <c r="F1322">
        <v>2599</v>
      </c>
      <c r="G1322">
        <f t="shared" si="101"/>
        <v>2599</v>
      </c>
      <c r="H1322" t="str">
        <f>_xlfn.XLOOKUP(C1322,obszary!A:A,obszary!B:B)</f>
        <v>Mare Boreum</v>
      </c>
      <c r="I1322" t="str">
        <f>_xlfn.XLOOKUP($A1322,laziki!B:B,laziki!C:C)</f>
        <v>Phoenix 16</v>
      </c>
      <c r="J1322" t="str">
        <f>_xlfn.XLOOKUP(I1322,laziki!C:C,laziki!E:E)</f>
        <v>75.84N, 122.24E</v>
      </c>
      <c r="K1322">
        <f>_xlfn.XLOOKUP($A1322,laziki!B:B,laziki!D:D)</f>
        <v>2071</v>
      </c>
      <c r="L1322">
        <f t="shared" si="102"/>
        <v>2075</v>
      </c>
      <c r="M1322" s="4">
        <f t="shared" si="103"/>
        <v>4</v>
      </c>
      <c r="N1322" s="4" t="str">
        <f t="shared" si="104"/>
        <v>N</v>
      </c>
      <c r="O1322" t="str">
        <f t="shared" si="105"/>
        <v>N</v>
      </c>
    </row>
    <row r="1323" spans="1:15" x14ac:dyDescent="0.25">
      <c r="A1323">
        <v>89</v>
      </c>
      <c r="B1323" s="1">
        <v>63899</v>
      </c>
      <c r="C1323" t="s">
        <v>207</v>
      </c>
      <c r="D1323" t="s">
        <v>4125</v>
      </c>
      <c r="E1323">
        <v>93</v>
      </c>
      <c r="F1323">
        <v>41937</v>
      </c>
      <c r="G1323">
        <f t="shared" si="101"/>
        <v>41937</v>
      </c>
      <c r="H1323" t="str">
        <f>_xlfn.XLOOKUP(C1323,obszary!A:A,obszary!B:B)</f>
        <v>Mare Australe</v>
      </c>
      <c r="I1323" t="str">
        <f>_xlfn.XLOOKUP($A1323,laziki!B:B,laziki!C:C)</f>
        <v>Phoenix 22</v>
      </c>
      <c r="J1323" t="str">
        <f>_xlfn.XLOOKUP(I1323,laziki!C:C,laziki!E:E)</f>
        <v>65.07S, 96.09W</v>
      </c>
      <c r="K1323">
        <f>_xlfn.XLOOKUP($A1323,laziki!B:B,laziki!D:D)</f>
        <v>2072</v>
      </c>
      <c r="L1323">
        <f t="shared" si="102"/>
        <v>2074</v>
      </c>
      <c r="M1323" s="4">
        <f t="shared" si="103"/>
        <v>2</v>
      </c>
      <c r="N1323" s="4" t="str">
        <f t="shared" si="104"/>
        <v>S</v>
      </c>
      <c r="O1323" t="str">
        <f t="shared" si="105"/>
        <v>S</v>
      </c>
    </row>
    <row r="1324" spans="1:15" x14ac:dyDescent="0.25">
      <c r="A1324">
        <v>67</v>
      </c>
      <c r="B1324" s="1">
        <v>61701</v>
      </c>
      <c r="C1324" t="s">
        <v>231</v>
      </c>
      <c r="D1324" t="s">
        <v>4124</v>
      </c>
      <c r="E1324">
        <v>63</v>
      </c>
      <c r="F1324">
        <v>1788</v>
      </c>
      <c r="G1324">
        <f t="shared" si="101"/>
        <v>1788</v>
      </c>
      <c r="H1324" t="str">
        <f>_xlfn.XLOOKUP(C1324,obszary!A:A,obszary!B:B)</f>
        <v>Coprates</v>
      </c>
      <c r="I1324" t="str">
        <f>_xlfn.XLOOKUP($A1324,laziki!B:B,laziki!C:C)</f>
        <v>Rosetta 10</v>
      </c>
      <c r="J1324" t="str">
        <f>_xlfn.XLOOKUP(I1324,laziki!C:C,laziki!E:E)</f>
        <v>29.82S, 66.01W</v>
      </c>
      <c r="K1324">
        <f>_xlfn.XLOOKUP($A1324,laziki!B:B,laziki!D:D)</f>
        <v>2068</v>
      </c>
      <c r="L1324">
        <f t="shared" si="102"/>
        <v>2068</v>
      </c>
      <c r="M1324" s="4">
        <f t="shared" si="103"/>
        <v>0</v>
      </c>
      <c r="N1324" s="4" t="str">
        <f t="shared" si="104"/>
        <v>S</v>
      </c>
      <c r="O1324" t="str">
        <f t="shared" si="105"/>
        <v>S</v>
      </c>
    </row>
    <row r="1325" spans="1:15" x14ac:dyDescent="0.25">
      <c r="A1325">
        <v>34</v>
      </c>
      <c r="B1325" s="1">
        <v>59730</v>
      </c>
      <c r="C1325" t="s">
        <v>239</v>
      </c>
      <c r="D1325" t="s">
        <v>4123</v>
      </c>
      <c r="E1325">
        <v>137</v>
      </c>
      <c r="F1325">
        <v>4563</v>
      </c>
      <c r="G1325">
        <f t="shared" si="101"/>
        <v>0</v>
      </c>
      <c r="H1325" t="str">
        <f>_xlfn.XLOOKUP(C1325,obszary!A:A,obszary!B:B)</f>
        <v>Amenthes</v>
      </c>
      <c r="I1325" t="str">
        <f>_xlfn.XLOOKUP($A1325,laziki!B:B,laziki!C:C)</f>
        <v>Deimos 14</v>
      </c>
      <c r="J1325" t="str">
        <f>_xlfn.XLOOKUP(I1325,laziki!C:C,laziki!E:E)</f>
        <v>24.45N, 112.91E</v>
      </c>
      <c r="K1325">
        <f>_xlfn.XLOOKUP($A1325,laziki!B:B,laziki!D:D)</f>
        <v>2060</v>
      </c>
      <c r="L1325">
        <f t="shared" si="102"/>
        <v>2063</v>
      </c>
      <c r="M1325" s="4">
        <f t="shared" si="103"/>
        <v>3</v>
      </c>
      <c r="N1325" s="4" t="str">
        <f t="shared" si="104"/>
        <v>N</v>
      </c>
      <c r="O1325" t="str">
        <f t="shared" si="105"/>
        <v>N</v>
      </c>
    </row>
    <row r="1326" spans="1:15" x14ac:dyDescent="0.25">
      <c r="A1326">
        <v>37</v>
      </c>
      <c r="B1326" s="1">
        <v>59698</v>
      </c>
      <c r="C1326" t="s">
        <v>223</v>
      </c>
      <c r="D1326" t="s">
        <v>4122</v>
      </c>
      <c r="E1326">
        <v>277</v>
      </c>
      <c r="F1326">
        <v>4902</v>
      </c>
      <c r="G1326">
        <f t="shared" si="101"/>
        <v>0</v>
      </c>
      <c r="H1326" t="str">
        <f>_xlfn.XLOOKUP(C1326,obszary!A:A,obszary!B:B)</f>
        <v>Mare Tyrrhenum</v>
      </c>
      <c r="I1326" t="str">
        <f>_xlfn.XLOOKUP($A1326,laziki!B:B,laziki!C:C)</f>
        <v>Pathfinder 5</v>
      </c>
      <c r="J1326" t="str">
        <f>_xlfn.XLOOKUP(I1326,laziki!C:C,laziki!E:E)</f>
        <v>10.83N, 133.81E</v>
      </c>
      <c r="K1326">
        <f>_xlfn.XLOOKUP($A1326,laziki!B:B,laziki!D:D)</f>
        <v>2061</v>
      </c>
      <c r="L1326">
        <f t="shared" si="102"/>
        <v>2063</v>
      </c>
      <c r="M1326" s="4">
        <f t="shared" si="103"/>
        <v>2</v>
      </c>
      <c r="N1326" s="4" t="str">
        <f t="shared" si="104"/>
        <v>S</v>
      </c>
      <c r="O1326" t="str">
        <f t="shared" si="105"/>
        <v>N</v>
      </c>
    </row>
    <row r="1327" spans="1:15" x14ac:dyDescent="0.25">
      <c r="A1327">
        <v>38</v>
      </c>
      <c r="B1327" s="1">
        <v>61235</v>
      </c>
      <c r="C1327" t="s">
        <v>265</v>
      </c>
      <c r="D1327" t="s">
        <v>4121</v>
      </c>
      <c r="E1327">
        <v>231</v>
      </c>
      <c r="F1327">
        <v>23366</v>
      </c>
      <c r="G1327">
        <f t="shared" si="101"/>
        <v>0</v>
      </c>
      <c r="H1327" t="str">
        <f>_xlfn.XLOOKUP(C1327,obszary!A:A,obszary!B:B)</f>
        <v>Mare Boreum</v>
      </c>
      <c r="I1327" t="str">
        <f>_xlfn.XLOOKUP($A1327,laziki!B:B,laziki!C:C)</f>
        <v>Pathfinder 7</v>
      </c>
      <c r="J1327" t="str">
        <f>_xlfn.XLOOKUP(I1327,laziki!C:C,laziki!E:E)</f>
        <v>79.27N, 111.64W</v>
      </c>
      <c r="K1327">
        <f>_xlfn.XLOOKUP($A1327,laziki!B:B,laziki!D:D)</f>
        <v>2062</v>
      </c>
      <c r="L1327">
        <f t="shared" si="102"/>
        <v>2067</v>
      </c>
      <c r="M1327" s="4">
        <f t="shared" si="103"/>
        <v>5</v>
      </c>
      <c r="N1327" s="4" t="str">
        <f t="shared" si="104"/>
        <v>N</v>
      </c>
      <c r="O1327" t="str">
        <f t="shared" si="105"/>
        <v>N</v>
      </c>
    </row>
    <row r="1328" spans="1:15" x14ac:dyDescent="0.25">
      <c r="A1328">
        <v>34</v>
      </c>
      <c r="B1328" s="1">
        <v>60414</v>
      </c>
      <c r="C1328" t="s">
        <v>239</v>
      </c>
      <c r="D1328" t="s">
        <v>4120</v>
      </c>
      <c r="E1328">
        <v>77</v>
      </c>
      <c r="F1328">
        <v>4902</v>
      </c>
      <c r="G1328">
        <f t="shared" si="101"/>
        <v>4902</v>
      </c>
      <c r="H1328" t="str">
        <f>_xlfn.XLOOKUP(C1328,obszary!A:A,obszary!B:B)</f>
        <v>Amenthes</v>
      </c>
      <c r="I1328" t="str">
        <f>_xlfn.XLOOKUP($A1328,laziki!B:B,laziki!C:C)</f>
        <v>Deimos 14</v>
      </c>
      <c r="J1328" t="str">
        <f>_xlfn.XLOOKUP(I1328,laziki!C:C,laziki!E:E)</f>
        <v>24.45N, 112.91E</v>
      </c>
      <c r="K1328">
        <f>_xlfn.XLOOKUP($A1328,laziki!B:B,laziki!D:D)</f>
        <v>2060</v>
      </c>
      <c r="L1328">
        <f t="shared" si="102"/>
        <v>2065</v>
      </c>
      <c r="M1328" s="4">
        <f t="shared" si="103"/>
        <v>5</v>
      </c>
      <c r="N1328" s="4" t="str">
        <f t="shared" si="104"/>
        <v>N</v>
      </c>
      <c r="O1328" t="str">
        <f t="shared" si="105"/>
        <v>N</v>
      </c>
    </row>
    <row r="1329" spans="1:15" x14ac:dyDescent="0.25">
      <c r="A1329">
        <v>26</v>
      </c>
      <c r="B1329" s="1">
        <v>57798</v>
      </c>
      <c r="C1329" t="s">
        <v>211</v>
      </c>
      <c r="D1329" t="s">
        <v>4119</v>
      </c>
      <c r="E1329">
        <v>57</v>
      </c>
      <c r="F1329">
        <v>17718</v>
      </c>
      <c r="G1329">
        <f t="shared" si="101"/>
        <v>17718</v>
      </c>
      <c r="H1329" t="str">
        <f>_xlfn.XLOOKUP(C1329,obszary!A:A,obszary!B:B)</f>
        <v>Hellas</v>
      </c>
      <c r="I1329" t="str">
        <f>_xlfn.XLOOKUP($A1329,laziki!B:B,laziki!C:C)</f>
        <v>Phobos 5</v>
      </c>
      <c r="J1329" t="str">
        <f>_xlfn.XLOOKUP(I1329,laziki!C:C,laziki!E:E)</f>
        <v>48.99S, 67.17E</v>
      </c>
      <c r="K1329">
        <f>_xlfn.XLOOKUP($A1329,laziki!B:B,laziki!D:D)</f>
        <v>2054</v>
      </c>
      <c r="L1329">
        <f t="shared" si="102"/>
        <v>2058</v>
      </c>
      <c r="M1329" s="4">
        <f t="shared" si="103"/>
        <v>4</v>
      </c>
      <c r="N1329" s="4" t="str">
        <f t="shared" si="104"/>
        <v>S</v>
      </c>
      <c r="O1329" t="str">
        <f t="shared" si="105"/>
        <v>S</v>
      </c>
    </row>
    <row r="1330" spans="1:15" x14ac:dyDescent="0.25">
      <c r="A1330">
        <v>52</v>
      </c>
      <c r="B1330" s="1">
        <v>61734</v>
      </c>
      <c r="C1330" t="s">
        <v>233</v>
      </c>
      <c r="D1330" t="s">
        <v>4118</v>
      </c>
      <c r="E1330">
        <v>292</v>
      </c>
      <c r="F1330">
        <v>2054</v>
      </c>
      <c r="G1330">
        <f t="shared" si="101"/>
        <v>0</v>
      </c>
      <c r="H1330" t="str">
        <f>_xlfn.XLOOKUP(C1330,obszary!A:A,obszary!B:B)</f>
        <v>Phoenicis Lacus</v>
      </c>
      <c r="I1330" t="str">
        <f>_xlfn.XLOOKUP($A1330,laziki!B:B,laziki!C:C)</f>
        <v>Opportunity 4</v>
      </c>
      <c r="J1330" t="str">
        <f>_xlfn.XLOOKUP(I1330,laziki!C:C,laziki!E:E)</f>
        <v>9.63N, 121.52W</v>
      </c>
      <c r="K1330">
        <f>_xlfn.XLOOKUP($A1330,laziki!B:B,laziki!D:D)</f>
        <v>2065</v>
      </c>
      <c r="L1330">
        <f t="shared" si="102"/>
        <v>2069</v>
      </c>
      <c r="M1330" s="4">
        <f t="shared" si="103"/>
        <v>4</v>
      </c>
      <c r="N1330" s="4" t="str">
        <f t="shared" si="104"/>
        <v>S</v>
      </c>
      <c r="O1330" t="str">
        <f t="shared" si="105"/>
        <v>N</v>
      </c>
    </row>
    <row r="1331" spans="1:15" x14ac:dyDescent="0.25">
      <c r="A1331">
        <v>61</v>
      </c>
      <c r="B1331" s="1">
        <v>63033</v>
      </c>
      <c r="C1331" t="s">
        <v>207</v>
      </c>
      <c r="D1331" t="s">
        <v>4117</v>
      </c>
      <c r="E1331">
        <v>196</v>
      </c>
      <c r="F1331">
        <v>7512</v>
      </c>
      <c r="G1331">
        <f t="shared" si="101"/>
        <v>0</v>
      </c>
      <c r="H1331" t="str">
        <f>_xlfn.XLOOKUP(C1331,obszary!A:A,obszary!B:B)</f>
        <v>Mare Australe</v>
      </c>
      <c r="I1331" t="str">
        <f>_xlfn.XLOOKUP($A1331,laziki!B:B,laziki!C:C)</f>
        <v>Opportunity 19</v>
      </c>
      <c r="J1331" t="str">
        <f>_xlfn.XLOOKUP(I1331,laziki!C:C,laziki!E:E)</f>
        <v>68.17S, 21.83W</v>
      </c>
      <c r="K1331">
        <f>_xlfn.XLOOKUP($A1331,laziki!B:B,laziki!D:D)</f>
        <v>2069</v>
      </c>
      <c r="L1331">
        <f t="shared" si="102"/>
        <v>2072</v>
      </c>
      <c r="M1331" s="4">
        <f t="shared" si="103"/>
        <v>3</v>
      </c>
      <c r="N1331" s="4" t="str">
        <f t="shared" si="104"/>
        <v>S</v>
      </c>
      <c r="O1331" t="str">
        <f t="shared" si="105"/>
        <v>S</v>
      </c>
    </row>
    <row r="1332" spans="1:15" x14ac:dyDescent="0.25">
      <c r="A1332">
        <v>12</v>
      </c>
      <c r="B1332" s="1">
        <v>57172</v>
      </c>
      <c r="C1332" t="s">
        <v>233</v>
      </c>
      <c r="D1332" t="s">
        <v>4116</v>
      </c>
      <c r="E1332">
        <v>100</v>
      </c>
      <c r="F1332">
        <v>3612</v>
      </c>
      <c r="G1332">
        <f t="shared" si="101"/>
        <v>3612</v>
      </c>
      <c r="H1332" t="str">
        <f>_xlfn.XLOOKUP(C1332,obszary!A:A,obszary!B:B)</f>
        <v>Phoenicis Lacus</v>
      </c>
      <c r="I1332" t="str">
        <f>_xlfn.XLOOKUP($A1332,laziki!B:B,laziki!C:C)</f>
        <v>Mariner 20</v>
      </c>
      <c r="J1332" t="str">
        <f>_xlfn.XLOOKUP(I1332,laziki!C:C,laziki!E:E)</f>
        <v>6.41S, 116.10W</v>
      </c>
      <c r="K1332">
        <f>_xlfn.XLOOKUP($A1332,laziki!B:B,laziki!D:D)</f>
        <v>2055</v>
      </c>
      <c r="L1332">
        <f t="shared" si="102"/>
        <v>2056</v>
      </c>
      <c r="M1332" s="4">
        <f t="shared" si="103"/>
        <v>1</v>
      </c>
      <c r="N1332" s="4" t="str">
        <f t="shared" si="104"/>
        <v>S</v>
      </c>
      <c r="O1332" t="str">
        <f t="shared" si="105"/>
        <v>S</v>
      </c>
    </row>
    <row r="1333" spans="1:15" x14ac:dyDescent="0.25">
      <c r="A1333">
        <v>28</v>
      </c>
      <c r="B1333" s="1">
        <v>58692</v>
      </c>
      <c r="C1333" t="s">
        <v>217</v>
      </c>
      <c r="D1333" t="s">
        <v>4115</v>
      </c>
      <c r="E1333">
        <v>63</v>
      </c>
      <c r="F1333">
        <v>4902</v>
      </c>
      <c r="G1333">
        <f t="shared" si="101"/>
        <v>4902</v>
      </c>
      <c r="H1333" t="str">
        <f>_xlfn.XLOOKUP(C1333,obszary!A:A,obszary!B:B)</f>
        <v>Thaumasia</v>
      </c>
      <c r="I1333" t="str">
        <f>_xlfn.XLOOKUP($A1333,laziki!B:B,laziki!C:C)</f>
        <v>Deimos 3</v>
      </c>
      <c r="J1333" t="str">
        <f>_xlfn.XLOOKUP(I1333,laziki!C:C,laziki!E:E)</f>
        <v>63.27S, 66.46W</v>
      </c>
      <c r="K1333">
        <f>_xlfn.XLOOKUP($A1333,laziki!B:B,laziki!D:D)</f>
        <v>2058</v>
      </c>
      <c r="L1333">
        <f t="shared" si="102"/>
        <v>2060</v>
      </c>
      <c r="M1333" s="4">
        <f t="shared" si="103"/>
        <v>2</v>
      </c>
      <c r="N1333" s="4" t="str">
        <f t="shared" si="104"/>
        <v>S</v>
      </c>
      <c r="O1333" t="str">
        <f t="shared" si="105"/>
        <v>S</v>
      </c>
    </row>
    <row r="1334" spans="1:15" x14ac:dyDescent="0.25">
      <c r="A1334">
        <v>47</v>
      </c>
      <c r="B1334" s="1">
        <v>63223</v>
      </c>
      <c r="C1334" t="s">
        <v>259</v>
      </c>
      <c r="D1334" t="s">
        <v>4114</v>
      </c>
      <c r="E1334">
        <v>30</v>
      </c>
      <c r="F1334">
        <v>5812</v>
      </c>
      <c r="G1334">
        <f t="shared" si="101"/>
        <v>5812</v>
      </c>
      <c r="H1334" t="str">
        <f>_xlfn.XLOOKUP(C1334,obszary!A:A,obszary!B:B)</f>
        <v>Mare Acidalium</v>
      </c>
      <c r="I1334" t="str">
        <f>_xlfn.XLOOKUP($A1334,laziki!B:B,laziki!C:C)</f>
        <v>Spirit 14</v>
      </c>
      <c r="J1334" t="str">
        <f>_xlfn.XLOOKUP(I1334,laziki!C:C,laziki!E:E)</f>
        <v>27.30N, 17.48W</v>
      </c>
      <c r="K1334">
        <f>_xlfn.XLOOKUP($A1334,laziki!B:B,laziki!D:D)</f>
        <v>2065</v>
      </c>
      <c r="L1334">
        <f t="shared" si="102"/>
        <v>2073</v>
      </c>
      <c r="M1334" s="4">
        <f t="shared" si="103"/>
        <v>8</v>
      </c>
      <c r="N1334" s="4" t="str">
        <f t="shared" si="104"/>
        <v>N</v>
      </c>
      <c r="O1334" t="str">
        <f t="shared" si="105"/>
        <v>N</v>
      </c>
    </row>
    <row r="1335" spans="1:15" x14ac:dyDescent="0.25">
      <c r="A1335">
        <v>75</v>
      </c>
      <c r="B1335" s="1">
        <v>64528</v>
      </c>
      <c r="C1335" t="s">
        <v>223</v>
      </c>
      <c r="D1335" t="s">
        <v>4113</v>
      </c>
      <c r="E1335">
        <v>70</v>
      </c>
      <c r="F1335">
        <v>3764</v>
      </c>
      <c r="G1335">
        <f t="shared" si="101"/>
        <v>3764</v>
      </c>
      <c r="H1335" t="str">
        <f>_xlfn.XLOOKUP(C1335,obszary!A:A,obszary!B:B)</f>
        <v>Mare Tyrrhenum</v>
      </c>
      <c r="I1335" t="str">
        <f>_xlfn.XLOOKUP($A1335,laziki!B:B,laziki!C:C)</f>
        <v>Rosetta 22</v>
      </c>
      <c r="J1335" t="str">
        <f>_xlfn.XLOOKUP(I1335,laziki!C:C,laziki!E:E)</f>
        <v>43.21S, 109.99E</v>
      </c>
      <c r="K1335">
        <f>_xlfn.XLOOKUP($A1335,laziki!B:B,laziki!D:D)</f>
        <v>2071</v>
      </c>
      <c r="L1335">
        <f t="shared" si="102"/>
        <v>2076</v>
      </c>
      <c r="M1335" s="4">
        <f t="shared" si="103"/>
        <v>5</v>
      </c>
      <c r="N1335" s="4" t="str">
        <f t="shared" si="104"/>
        <v>S</v>
      </c>
      <c r="O1335" t="str">
        <f t="shared" si="105"/>
        <v>S</v>
      </c>
    </row>
    <row r="1336" spans="1:15" x14ac:dyDescent="0.25">
      <c r="A1336">
        <v>26</v>
      </c>
      <c r="B1336" s="1">
        <v>57957</v>
      </c>
      <c r="C1336" t="s">
        <v>213</v>
      </c>
      <c r="D1336" t="s">
        <v>4112</v>
      </c>
      <c r="E1336">
        <v>277</v>
      </c>
      <c r="F1336">
        <v>16330</v>
      </c>
      <c r="G1336">
        <f t="shared" si="101"/>
        <v>0</v>
      </c>
      <c r="H1336" t="str">
        <f>_xlfn.XLOOKUP(C1336,obszary!A:A,obszary!B:B)</f>
        <v>Noachis</v>
      </c>
      <c r="I1336" t="str">
        <f>_xlfn.XLOOKUP($A1336,laziki!B:B,laziki!C:C)</f>
        <v>Phobos 5</v>
      </c>
      <c r="J1336" t="str">
        <f>_xlfn.XLOOKUP(I1336,laziki!C:C,laziki!E:E)</f>
        <v>48.99S, 67.17E</v>
      </c>
      <c r="K1336">
        <f>_xlfn.XLOOKUP($A1336,laziki!B:B,laziki!D:D)</f>
        <v>2054</v>
      </c>
      <c r="L1336">
        <f t="shared" si="102"/>
        <v>2058</v>
      </c>
      <c r="M1336" s="4">
        <f t="shared" si="103"/>
        <v>4</v>
      </c>
      <c r="N1336" s="4" t="str">
        <f t="shared" si="104"/>
        <v>S</v>
      </c>
      <c r="O1336" t="str">
        <f t="shared" si="105"/>
        <v>S</v>
      </c>
    </row>
    <row r="1337" spans="1:15" x14ac:dyDescent="0.25">
      <c r="A1337">
        <v>24</v>
      </c>
      <c r="B1337" s="1">
        <v>56735</v>
      </c>
      <c r="C1337" t="s">
        <v>209</v>
      </c>
      <c r="D1337" t="s">
        <v>4111</v>
      </c>
      <c r="E1337">
        <v>61</v>
      </c>
      <c r="F1337">
        <v>5076</v>
      </c>
      <c r="G1337">
        <f t="shared" si="101"/>
        <v>5076</v>
      </c>
      <c r="H1337" t="str">
        <f>_xlfn.XLOOKUP(C1337,obszary!A:A,obszary!B:B)</f>
        <v>Eridania</v>
      </c>
      <c r="I1337" t="str">
        <f>_xlfn.XLOOKUP($A1337,laziki!B:B,laziki!C:C)</f>
        <v>Phobos 3</v>
      </c>
      <c r="J1337" t="str">
        <f>_xlfn.XLOOKUP(I1337,laziki!C:C,laziki!E:E)</f>
        <v>32.13S, 131.87E</v>
      </c>
      <c r="K1337">
        <f>_xlfn.XLOOKUP($A1337,laziki!B:B,laziki!D:D)</f>
        <v>2053</v>
      </c>
      <c r="L1337">
        <f t="shared" si="102"/>
        <v>2055</v>
      </c>
      <c r="M1337" s="4">
        <f t="shared" si="103"/>
        <v>2</v>
      </c>
      <c r="N1337" s="4" t="str">
        <f t="shared" si="104"/>
        <v>S</v>
      </c>
      <c r="O1337" t="str">
        <f t="shared" si="105"/>
        <v>S</v>
      </c>
    </row>
    <row r="1338" spans="1:15" x14ac:dyDescent="0.25">
      <c r="A1338">
        <v>13</v>
      </c>
      <c r="B1338" s="1">
        <v>56415</v>
      </c>
      <c r="C1338" t="s">
        <v>255</v>
      </c>
      <c r="D1338" t="s">
        <v>4110</v>
      </c>
      <c r="E1338">
        <v>325</v>
      </c>
      <c r="F1338">
        <v>18486</v>
      </c>
      <c r="G1338">
        <f t="shared" si="101"/>
        <v>0</v>
      </c>
      <c r="H1338" t="str">
        <f>_xlfn.XLOOKUP(C1338,obszary!A:A,obszary!B:B)</f>
        <v>Casius</v>
      </c>
      <c r="I1338" t="str">
        <f>_xlfn.XLOOKUP($A1338,laziki!B:B,laziki!C:C)</f>
        <v>Viking 2</v>
      </c>
      <c r="J1338" t="str">
        <f>_xlfn.XLOOKUP(I1338,laziki!C:C,laziki!E:E)</f>
        <v>60.72N, 122.46E</v>
      </c>
      <c r="K1338">
        <f>_xlfn.XLOOKUP($A1338,laziki!B:B,laziki!D:D)</f>
        <v>2052</v>
      </c>
      <c r="L1338">
        <f t="shared" si="102"/>
        <v>2054</v>
      </c>
      <c r="M1338" s="4">
        <f t="shared" si="103"/>
        <v>2</v>
      </c>
      <c r="N1338" s="4" t="str">
        <f t="shared" si="104"/>
        <v>N</v>
      </c>
      <c r="O1338" t="str">
        <f t="shared" si="105"/>
        <v>N</v>
      </c>
    </row>
    <row r="1339" spans="1:15" x14ac:dyDescent="0.25">
      <c r="A1339">
        <v>91</v>
      </c>
      <c r="B1339" s="1">
        <v>63779</v>
      </c>
      <c r="C1339" t="s">
        <v>265</v>
      </c>
      <c r="D1339" t="s">
        <v>4109</v>
      </c>
      <c r="E1339">
        <v>36</v>
      </c>
      <c r="F1339">
        <v>2599</v>
      </c>
      <c r="G1339">
        <f t="shared" si="101"/>
        <v>2599</v>
      </c>
      <c r="H1339" t="str">
        <f>_xlfn.XLOOKUP(C1339,obszary!A:A,obszary!B:B)</f>
        <v>Mare Boreum</v>
      </c>
      <c r="I1339" t="str">
        <f>_xlfn.XLOOKUP($A1339,laziki!B:B,laziki!C:C)</f>
        <v>Phoenix 27</v>
      </c>
      <c r="J1339" t="str">
        <f>_xlfn.XLOOKUP(I1339,laziki!C:C,laziki!E:E)</f>
        <v>75.27N, 138.32W</v>
      </c>
      <c r="K1339">
        <f>_xlfn.XLOOKUP($A1339,laziki!B:B,laziki!D:D)</f>
        <v>2073</v>
      </c>
      <c r="L1339">
        <f t="shared" si="102"/>
        <v>2074</v>
      </c>
      <c r="M1339" s="4">
        <f t="shared" si="103"/>
        <v>1</v>
      </c>
      <c r="N1339" s="4" t="str">
        <f t="shared" si="104"/>
        <v>N</v>
      </c>
      <c r="O1339" t="str">
        <f t="shared" si="105"/>
        <v>N</v>
      </c>
    </row>
    <row r="1340" spans="1:15" x14ac:dyDescent="0.25">
      <c r="A1340">
        <v>50</v>
      </c>
      <c r="B1340" s="1">
        <v>60597</v>
      </c>
      <c r="C1340" t="s">
        <v>253</v>
      </c>
      <c r="D1340" t="s">
        <v>4108</v>
      </c>
      <c r="E1340">
        <v>43</v>
      </c>
      <c r="F1340">
        <v>2188</v>
      </c>
      <c r="G1340">
        <f t="shared" si="101"/>
        <v>2188</v>
      </c>
      <c r="H1340" t="str">
        <f>_xlfn.XLOOKUP(C1340,obszary!A:A,obszary!B:B)</f>
        <v>Cebrenia</v>
      </c>
      <c r="I1340" t="str">
        <f>_xlfn.XLOOKUP($A1340,laziki!B:B,laziki!C:C)</f>
        <v>Opportunity 2</v>
      </c>
      <c r="J1340" t="str">
        <f>_xlfn.XLOOKUP(I1340,laziki!C:C,laziki!E:E)</f>
        <v>22.61N, 142.82E</v>
      </c>
      <c r="K1340">
        <f>_xlfn.XLOOKUP($A1340,laziki!B:B,laziki!D:D)</f>
        <v>2064</v>
      </c>
      <c r="L1340">
        <f t="shared" si="102"/>
        <v>2065</v>
      </c>
      <c r="M1340" s="4">
        <f t="shared" si="103"/>
        <v>1</v>
      </c>
      <c r="N1340" s="4" t="str">
        <f t="shared" si="104"/>
        <v>N</v>
      </c>
      <c r="O1340" t="str">
        <f t="shared" si="105"/>
        <v>N</v>
      </c>
    </row>
    <row r="1341" spans="1:15" x14ac:dyDescent="0.25">
      <c r="A1341">
        <v>38</v>
      </c>
      <c r="B1341" s="1">
        <v>59618</v>
      </c>
      <c r="C1341" t="s">
        <v>261</v>
      </c>
      <c r="D1341" t="s">
        <v>4107</v>
      </c>
      <c r="E1341">
        <v>252</v>
      </c>
      <c r="F1341">
        <v>629</v>
      </c>
      <c r="G1341">
        <f t="shared" si="101"/>
        <v>0</v>
      </c>
      <c r="H1341" t="str">
        <f>_xlfn.XLOOKUP(C1341,obszary!A:A,obszary!B:B)</f>
        <v>Arcadia</v>
      </c>
      <c r="I1341" t="str">
        <f>_xlfn.XLOOKUP($A1341,laziki!B:B,laziki!C:C)</f>
        <v>Pathfinder 7</v>
      </c>
      <c r="J1341" t="str">
        <f>_xlfn.XLOOKUP(I1341,laziki!C:C,laziki!E:E)</f>
        <v>79.27N, 111.64W</v>
      </c>
      <c r="K1341">
        <f>_xlfn.XLOOKUP($A1341,laziki!B:B,laziki!D:D)</f>
        <v>2062</v>
      </c>
      <c r="L1341">
        <f t="shared" si="102"/>
        <v>2063</v>
      </c>
      <c r="M1341" s="4">
        <f t="shared" si="103"/>
        <v>1</v>
      </c>
      <c r="N1341" s="4" t="str">
        <f t="shared" si="104"/>
        <v>N</v>
      </c>
      <c r="O1341" t="str">
        <f t="shared" si="105"/>
        <v>N</v>
      </c>
    </row>
    <row r="1342" spans="1:15" x14ac:dyDescent="0.25">
      <c r="A1342">
        <v>85</v>
      </c>
      <c r="B1342" s="1">
        <v>63395</v>
      </c>
      <c r="C1342" t="s">
        <v>223</v>
      </c>
      <c r="D1342" t="s">
        <v>4106</v>
      </c>
      <c r="E1342">
        <v>221</v>
      </c>
      <c r="F1342">
        <v>2324</v>
      </c>
      <c r="G1342">
        <f t="shared" si="101"/>
        <v>0</v>
      </c>
      <c r="H1342" t="str">
        <f>_xlfn.XLOOKUP(C1342,obszary!A:A,obszary!B:B)</f>
        <v>Mare Tyrrhenum</v>
      </c>
      <c r="I1342" t="str">
        <f>_xlfn.XLOOKUP($A1342,laziki!B:B,laziki!C:C)</f>
        <v>Phoenix 13</v>
      </c>
      <c r="J1342" t="str">
        <f>_xlfn.XLOOKUP(I1342,laziki!C:C,laziki!E:E)</f>
        <v>6.43S, 95.96E</v>
      </c>
      <c r="K1342">
        <f>_xlfn.XLOOKUP($A1342,laziki!B:B,laziki!D:D)</f>
        <v>2070</v>
      </c>
      <c r="L1342">
        <f t="shared" si="102"/>
        <v>2073</v>
      </c>
      <c r="M1342" s="4">
        <f t="shared" si="103"/>
        <v>3</v>
      </c>
      <c r="N1342" s="4" t="str">
        <f t="shared" si="104"/>
        <v>S</v>
      </c>
      <c r="O1342" t="str">
        <f t="shared" si="105"/>
        <v>S</v>
      </c>
    </row>
    <row r="1343" spans="1:15" x14ac:dyDescent="0.25">
      <c r="A1343">
        <v>90</v>
      </c>
      <c r="B1343" s="1">
        <v>63360</v>
      </c>
      <c r="C1343" t="s">
        <v>207</v>
      </c>
      <c r="D1343" t="s">
        <v>4105</v>
      </c>
      <c r="E1343">
        <v>82</v>
      </c>
      <c r="F1343">
        <v>20205</v>
      </c>
      <c r="G1343">
        <f t="shared" si="101"/>
        <v>20205</v>
      </c>
      <c r="H1343" t="str">
        <f>_xlfn.XLOOKUP(C1343,obszary!A:A,obszary!B:B)</f>
        <v>Mare Australe</v>
      </c>
      <c r="I1343" t="str">
        <f>_xlfn.XLOOKUP($A1343,laziki!B:B,laziki!C:C)</f>
        <v>Phoenix 23</v>
      </c>
      <c r="J1343" t="str">
        <f>_xlfn.XLOOKUP(I1343,laziki!C:C,laziki!E:E)</f>
        <v>65.99S, 161.89W</v>
      </c>
      <c r="K1343">
        <f>_xlfn.XLOOKUP($A1343,laziki!B:B,laziki!D:D)</f>
        <v>2072</v>
      </c>
      <c r="L1343">
        <f t="shared" si="102"/>
        <v>2073</v>
      </c>
      <c r="M1343" s="4">
        <f t="shared" si="103"/>
        <v>1</v>
      </c>
      <c r="N1343" s="4" t="str">
        <f t="shared" si="104"/>
        <v>S</v>
      </c>
      <c r="O1343" t="str">
        <f t="shared" si="105"/>
        <v>S</v>
      </c>
    </row>
    <row r="1344" spans="1:15" x14ac:dyDescent="0.25">
      <c r="A1344">
        <v>98</v>
      </c>
      <c r="B1344" s="1">
        <v>63783</v>
      </c>
      <c r="C1344" t="s">
        <v>207</v>
      </c>
      <c r="D1344" t="s">
        <v>4104</v>
      </c>
      <c r="E1344">
        <v>252</v>
      </c>
      <c r="F1344">
        <v>3612</v>
      </c>
      <c r="G1344">
        <f t="shared" si="101"/>
        <v>0</v>
      </c>
      <c r="H1344" t="str">
        <f>_xlfn.XLOOKUP(C1344,obszary!A:A,obszary!B:B)</f>
        <v>Mare Australe</v>
      </c>
      <c r="I1344" t="str">
        <f>_xlfn.XLOOKUP($A1344,laziki!B:B,laziki!C:C)</f>
        <v>Perseverance 5</v>
      </c>
      <c r="J1344" t="str">
        <f>_xlfn.XLOOKUP(I1344,laziki!C:C,laziki!E:E)</f>
        <v>48.97S, 86.32E</v>
      </c>
      <c r="K1344">
        <f>_xlfn.XLOOKUP($A1344,laziki!B:B,laziki!D:D)</f>
        <v>2070</v>
      </c>
      <c r="L1344">
        <f t="shared" si="102"/>
        <v>2074</v>
      </c>
      <c r="M1344" s="4">
        <f t="shared" si="103"/>
        <v>4</v>
      </c>
      <c r="N1344" s="4" t="str">
        <f t="shared" si="104"/>
        <v>S</v>
      </c>
      <c r="O1344" t="str">
        <f t="shared" si="105"/>
        <v>S</v>
      </c>
    </row>
    <row r="1345" spans="1:15" x14ac:dyDescent="0.25">
      <c r="A1345">
        <v>97</v>
      </c>
      <c r="B1345" s="1">
        <v>62280</v>
      </c>
      <c r="C1345" t="s">
        <v>259</v>
      </c>
      <c r="D1345" t="s">
        <v>4103</v>
      </c>
      <c r="E1345">
        <v>17</v>
      </c>
      <c r="F1345">
        <v>5436</v>
      </c>
      <c r="G1345">
        <f t="shared" si="101"/>
        <v>5436</v>
      </c>
      <c r="H1345" t="str">
        <f>_xlfn.XLOOKUP(C1345,obszary!A:A,obszary!B:B)</f>
        <v>Mare Acidalium</v>
      </c>
      <c r="I1345" t="str">
        <f>_xlfn.XLOOKUP($A1345,laziki!B:B,laziki!C:C)</f>
        <v>Perseverance 4</v>
      </c>
      <c r="J1345" t="str">
        <f>_xlfn.XLOOKUP(I1345,laziki!C:C,laziki!E:E)</f>
        <v>80.24N, 27.18W</v>
      </c>
      <c r="K1345">
        <f>_xlfn.XLOOKUP($A1345,laziki!B:B,laziki!D:D)</f>
        <v>2069</v>
      </c>
      <c r="L1345">
        <f t="shared" si="102"/>
        <v>2070</v>
      </c>
      <c r="M1345" s="4">
        <f t="shared" si="103"/>
        <v>1</v>
      </c>
      <c r="N1345" s="4" t="str">
        <f t="shared" si="104"/>
        <v>N</v>
      </c>
      <c r="O1345" t="str">
        <f t="shared" si="105"/>
        <v>N</v>
      </c>
    </row>
    <row r="1346" spans="1:15" x14ac:dyDescent="0.25">
      <c r="A1346">
        <v>73</v>
      </c>
      <c r="B1346" s="1">
        <v>63325</v>
      </c>
      <c r="C1346" t="s">
        <v>215</v>
      </c>
      <c r="D1346" t="s">
        <v>4102</v>
      </c>
      <c r="E1346">
        <v>1270</v>
      </c>
      <c r="F1346">
        <v>63326</v>
      </c>
      <c r="G1346">
        <f t="shared" si="101"/>
        <v>0</v>
      </c>
      <c r="H1346" t="str">
        <f>_xlfn.XLOOKUP(C1346,obszary!A:A,obszary!B:B)</f>
        <v>Argyre</v>
      </c>
      <c r="I1346" t="str">
        <f>_xlfn.XLOOKUP($A1346,laziki!B:B,laziki!C:C)</f>
        <v>Rosetta 20</v>
      </c>
      <c r="J1346" t="str">
        <f>_xlfn.XLOOKUP(I1346,laziki!C:C,laziki!E:E)</f>
        <v>69.31S, 68.72W</v>
      </c>
      <c r="K1346">
        <f>_xlfn.XLOOKUP($A1346,laziki!B:B,laziki!D:D)</f>
        <v>2071</v>
      </c>
      <c r="L1346">
        <f t="shared" si="102"/>
        <v>2073</v>
      </c>
      <c r="M1346" s="4">
        <f t="shared" si="103"/>
        <v>2</v>
      </c>
      <c r="N1346" s="4" t="str">
        <f t="shared" si="104"/>
        <v>S</v>
      </c>
      <c r="O1346" t="str">
        <f t="shared" si="105"/>
        <v>S</v>
      </c>
    </row>
    <row r="1347" spans="1:15" x14ac:dyDescent="0.25">
      <c r="A1347">
        <v>100</v>
      </c>
      <c r="B1347" s="1">
        <v>63133</v>
      </c>
      <c r="C1347" t="s">
        <v>207</v>
      </c>
      <c r="D1347" t="s">
        <v>4101</v>
      </c>
      <c r="E1347">
        <v>61</v>
      </c>
      <c r="F1347">
        <v>17000</v>
      </c>
      <c r="G1347">
        <f t="shared" ref="G1347:G1410" si="106">IF($E1347 &lt;= 100,F1347,0)</f>
        <v>17000</v>
      </c>
      <c r="H1347" t="str">
        <f>_xlfn.XLOOKUP(C1347,obszary!A:A,obszary!B:B)</f>
        <v>Mare Australe</v>
      </c>
      <c r="I1347" t="str">
        <f>_xlfn.XLOOKUP($A1347,laziki!B:B,laziki!C:C)</f>
        <v>Perseverance 7</v>
      </c>
      <c r="J1347" t="str">
        <f>_xlfn.XLOOKUP(I1347,laziki!C:C,laziki!E:E)</f>
        <v>61.39S, 157.42W</v>
      </c>
      <c r="K1347">
        <f>_xlfn.XLOOKUP($A1347,laziki!B:B,laziki!D:D)</f>
        <v>2070</v>
      </c>
      <c r="L1347">
        <f t="shared" ref="L1347:L1410" si="107">YEAR(B1347)</f>
        <v>2072</v>
      </c>
      <c r="M1347" s="4">
        <f t="shared" ref="M1347:M1410" si="108">L1347-K1347</f>
        <v>2</v>
      </c>
      <c r="N1347" s="4" t="str">
        <f t="shared" ref="N1347:N1410" si="109">IF(NOT(ISERROR(SEARCH("S",D1347))),"S","N")</f>
        <v>S</v>
      </c>
      <c r="O1347" t="str">
        <f t="shared" si="105"/>
        <v>S</v>
      </c>
    </row>
    <row r="1348" spans="1:15" x14ac:dyDescent="0.25">
      <c r="A1348">
        <v>55</v>
      </c>
      <c r="B1348" s="1">
        <v>62626</v>
      </c>
      <c r="C1348" t="s">
        <v>253</v>
      </c>
      <c r="D1348" t="s">
        <v>4100</v>
      </c>
      <c r="E1348">
        <v>14</v>
      </c>
      <c r="F1348">
        <v>1267</v>
      </c>
      <c r="G1348">
        <f t="shared" si="106"/>
        <v>1267</v>
      </c>
      <c r="H1348" t="str">
        <f>_xlfn.XLOOKUP(C1348,obszary!A:A,obszary!B:B)</f>
        <v>Cebrenia</v>
      </c>
      <c r="I1348" t="str">
        <f>_xlfn.XLOOKUP($A1348,laziki!B:B,laziki!C:C)</f>
        <v>Opportunity 7</v>
      </c>
      <c r="J1348" t="str">
        <f>_xlfn.XLOOKUP(I1348,laziki!C:C,laziki!E:E)</f>
        <v>37.14N, 148.66E</v>
      </c>
      <c r="K1348">
        <f>_xlfn.XLOOKUP($A1348,laziki!B:B,laziki!D:D)</f>
        <v>2066</v>
      </c>
      <c r="L1348">
        <f t="shared" si="107"/>
        <v>2071</v>
      </c>
      <c r="M1348" s="4">
        <f t="shared" si="108"/>
        <v>5</v>
      </c>
      <c r="N1348" s="4" t="str">
        <f t="shared" si="109"/>
        <v>N</v>
      </c>
      <c r="O1348" t="str">
        <f t="shared" si="105"/>
        <v>N</v>
      </c>
    </row>
    <row r="1349" spans="1:15" x14ac:dyDescent="0.25">
      <c r="A1349">
        <v>17</v>
      </c>
      <c r="B1349" s="1">
        <v>58212</v>
      </c>
      <c r="C1349" t="s">
        <v>255</v>
      </c>
      <c r="D1349" t="s">
        <v>4099</v>
      </c>
      <c r="E1349">
        <v>447</v>
      </c>
      <c r="F1349">
        <v>19313</v>
      </c>
      <c r="G1349">
        <f t="shared" si="106"/>
        <v>0</v>
      </c>
      <c r="H1349" t="str">
        <f>_xlfn.XLOOKUP(C1349,obszary!A:A,obszary!B:B)</f>
        <v>Casius</v>
      </c>
      <c r="I1349" t="str">
        <f>_xlfn.XLOOKUP($A1349,laziki!B:B,laziki!C:C)</f>
        <v>Viking 8</v>
      </c>
      <c r="J1349" t="str">
        <f>_xlfn.XLOOKUP(I1349,laziki!C:C,laziki!E:E)</f>
        <v>21.27N, 90.13E</v>
      </c>
      <c r="K1349">
        <f>_xlfn.XLOOKUP($A1349,laziki!B:B,laziki!D:D)</f>
        <v>2054</v>
      </c>
      <c r="L1349">
        <f t="shared" si="107"/>
        <v>2059</v>
      </c>
      <c r="M1349" s="4">
        <f t="shared" si="108"/>
        <v>5</v>
      </c>
      <c r="N1349" s="4" t="str">
        <f t="shared" si="109"/>
        <v>N</v>
      </c>
      <c r="O1349" t="str">
        <f t="shared" si="105"/>
        <v>N</v>
      </c>
    </row>
    <row r="1350" spans="1:15" x14ac:dyDescent="0.25">
      <c r="A1350">
        <v>85</v>
      </c>
      <c r="B1350" s="1">
        <v>62915</v>
      </c>
      <c r="C1350" t="s">
        <v>225</v>
      </c>
      <c r="D1350" t="s">
        <v>4098</v>
      </c>
      <c r="E1350">
        <v>85</v>
      </c>
      <c r="F1350">
        <v>5812</v>
      </c>
      <c r="G1350">
        <f t="shared" si="106"/>
        <v>5812</v>
      </c>
      <c r="H1350" t="str">
        <f>_xlfn.XLOOKUP(C1350,obszary!A:A,obszary!B:B)</f>
        <v>Iapygia</v>
      </c>
      <c r="I1350" t="str">
        <f>_xlfn.XLOOKUP($A1350,laziki!B:B,laziki!C:C)</f>
        <v>Phoenix 13</v>
      </c>
      <c r="J1350" t="str">
        <f>_xlfn.XLOOKUP(I1350,laziki!C:C,laziki!E:E)</f>
        <v>6.43S, 95.96E</v>
      </c>
      <c r="K1350">
        <f>_xlfn.XLOOKUP($A1350,laziki!B:B,laziki!D:D)</f>
        <v>2070</v>
      </c>
      <c r="L1350">
        <f t="shared" si="107"/>
        <v>2072</v>
      </c>
      <c r="M1350" s="4">
        <f t="shared" si="108"/>
        <v>2</v>
      </c>
      <c r="N1350" s="4" t="str">
        <f t="shared" si="109"/>
        <v>S</v>
      </c>
      <c r="O1350" t="str">
        <f t="shared" ref="O1350:O1413" si="110">IF(NOT(ISERROR(SEARCH("S",J1350))),"S","N")</f>
        <v>S</v>
      </c>
    </row>
    <row r="1351" spans="1:15" x14ac:dyDescent="0.25">
      <c r="A1351">
        <v>47</v>
      </c>
      <c r="B1351" s="1">
        <v>61937</v>
      </c>
      <c r="C1351" t="s">
        <v>245</v>
      </c>
      <c r="D1351" t="s">
        <v>4097</v>
      </c>
      <c r="E1351">
        <v>231</v>
      </c>
      <c r="F1351">
        <v>10654</v>
      </c>
      <c r="G1351">
        <f t="shared" si="106"/>
        <v>0</v>
      </c>
      <c r="H1351" t="str">
        <f>_xlfn.XLOOKUP(C1351,obszary!A:A,obszary!B:B)</f>
        <v>Oxia Palus</v>
      </c>
      <c r="I1351" t="str">
        <f>_xlfn.XLOOKUP($A1351,laziki!B:B,laziki!C:C)</f>
        <v>Spirit 14</v>
      </c>
      <c r="J1351" t="str">
        <f>_xlfn.XLOOKUP(I1351,laziki!C:C,laziki!E:E)</f>
        <v>27.30N, 17.48W</v>
      </c>
      <c r="K1351">
        <f>_xlfn.XLOOKUP($A1351,laziki!B:B,laziki!D:D)</f>
        <v>2065</v>
      </c>
      <c r="L1351">
        <f t="shared" si="107"/>
        <v>2069</v>
      </c>
      <c r="M1351" s="4">
        <f t="shared" si="108"/>
        <v>4</v>
      </c>
      <c r="N1351" s="4" t="str">
        <f t="shared" si="109"/>
        <v>N</v>
      </c>
      <c r="O1351" t="str">
        <f t="shared" si="110"/>
        <v>N</v>
      </c>
    </row>
    <row r="1352" spans="1:15" x14ac:dyDescent="0.25">
      <c r="A1352">
        <v>88</v>
      </c>
      <c r="B1352" s="1">
        <v>63302</v>
      </c>
      <c r="C1352" t="s">
        <v>229</v>
      </c>
      <c r="D1352" t="s">
        <v>4096</v>
      </c>
      <c r="E1352">
        <v>124</v>
      </c>
      <c r="F1352">
        <v>3167</v>
      </c>
      <c r="G1352">
        <f t="shared" si="106"/>
        <v>0</v>
      </c>
      <c r="H1352" t="str">
        <f>_xlfn.XLOOKUP(C1352,obszary!A:A,obszary!B:B)</f>
        <v>Margaritifer Sinus</v>
      </c>
      <c r="I1352" t="str">
        <f>_xlfn.XLOOKUP($A1352,laziki!B:B,laziki!C:C)</f>
        <v>Phoenix 19</v>
      </c>
      <c r="J1352" t="str">
        <f>_xlfn.XLOOKUP(I1352,laziki!C:C,laziki!E:E)</f>
        <v>12.19S, 23.63W</v>
      </c>
      <c r="K1352">
        <f>_xlfn.XLOOKUP($A1352,laziki!B:B,laziki!D:D)</f>
        <v>2071</v>
      </c>
      <c r="L1352">
        <f t="shared" si="107"/>
        <v>2073</v>
      </c>
      <c r="M1352" s="4">
        <f t="shared" si="108"/>
        <v>2</v>
      </c>
      <c r="N1352" s="4" t="str">
        <f t="shared" si="109"/>
        <v>S</v>
      </c>
      <c r="O1352" t="str">
        <f t="shared" si="110"/>
        <v>S</v>
      </c>
    </row>
    <row r="1353" spans="1:15" x14ac:dyDescent="0.25">
      <c r="A1353">
        <v>58</v>
      </c>
      <c r="B1353" s="1">
        <v>62552</v>
      </c>
      <c r="C1353" t="s">
        <v>207</v>
      </c>
      <c r="D1353" t="s">
        <v>4095</v>
      </c>
      <c r="E1353">
        <v>181</v>
      </c>
      <c r="F1353">
        <v>23366</v>
      </c>
      <c r="G1353">
        <f t="shared" si="106"/>
        <v>0</v>
      </c>
      <c r="H1353" t="str">
        <f>_xlfn.XLOOKUP(C1353,obszary!A:A,obszary!B:B)</f>
        <v>Mare Australe</v>
      </c>
      <c r="I1353" t="str">
        <f>_xlfn.XLOOKUP($A1353,laziki!B:B,laziki!C:C)</f>
        <v>Opportunity 15</v>
      </c>
      <c r="J1353" t="str">
        <f>_xlfn.XLOOKUP(I1353,laziki!C:C,laziki!E:E)</f>
        <v>56.96S, 5.44W</v>
      </c>
      <c r="K1353">
        <f>_xlfn.XLOOKUP($A1353,laziki!B:B,laziki!D:D)</f>
        <v>2068</v>
      </c>
      <c r="L1353">
        <f t="shared" si="107"/>
        <v>2071</v>
      </c>
      <c r="M1353" s="4">
        <f t="shared" si="108"/>
        <v>3</v>
      </c>
      <c r="N1353" s="4" t="str">
        <f t="shared" si="109"/>
        <v>S</v>
      </c>
      <c r="O1353" t="str">
        <f t="shared" si="110"/>
        <v>S</v>
      </c>
    </row>
    <row r="1354" spans="1:15" x14ac:dyDescent="0.25">
      <c r="A1354">
        <v>69</v>
      </c>
      <c r="B1354" s="1">
        <v>63682</v>
      </c>
      <c r="C1354" t="s">
        <v>265</v>
      </c>
      <c r="D1354" t="s">
        <v>4094</v>
      </c>
      <c r="E1354">
        <v>90</v>
      </c>
      <c r="F1354">
        <v>11382</v>
      </c>
      <c r="G1354">
        <f t="shared" si="106"/>
        <v>11382</v>
      </c>
      <c r="H1354" t="str">
        <f>_xlfn.XLOOKUP(C1354,obszary!A:A,obszary!B:B)</f>
        <v>Mare Boreum</v>
      </c>
      <c r="I1354" t="str">
        <f>_xlfn.XLOOKUP($A1354,laziki!B:B,laziki!C:C)</f>
        <v>Rosetta 13</v>
      </c>
      <c r="J1354" t="str">
        <f>_xlfn.XLOOKUP(I1354,laziki!C:C,laziki!E:E)</f>
        <v>69.41N, 168.67E</v>
      </c>
      <c r="K1354">
        <f>_xlfn.XLOOKUP($A1354,laziki!B:B,laziki!D:D)</f>
        <v>2069</v>
      </c>
      <c r="L1354">
        <f t="shared" si="107"/>
        <v>2074</v>
      </c>
      <c r="M1354" s="4">
        <f t="shared" si="108"/>
        <v>5</v>
      </c>
      <c r="N1354" s="4" t="str">
        <f t="shared" si="109"/>
        <v>N</v>
      </c>
      <c r="O1354" t="str">
        <f t="shared" si="110"/>
        <v>N</v>
      </c>
    </row>
    <row r="1355" spans="1:15" x14ac:dyDescent="0.25">
      <c r="A1355">
        <v>31</v>
      </c>
      <c r="B1355" s="1">
        <v>58519</v>
      </c>
      <c r="C1355" t="s">
        <v>265</v>
      </c>
      <c r="D1355" t="s">
        <v>4093</v>
      </c>
      <c r="E1355">
        <v>32</v>
      </c>
      <c r="F1355">
        <v>20205</v>
      </c>
      <c r="G1355">
        <f t="shared" si="106"/>
        <v>20205</v>
      </c>
      <c r="H1355" t="str">
        <f>_xlfn.XLOOKUP(C1355,obszary!A:A,obszary!B:B)</f>
        <v>Mare Boreum</v>
      </c>
      <c r="I1355" t="str">
        <f>_xlfn.XLOOKUP($A1355,laziki!B:B,laziki!C:C)</f>
        <v>Deimos 10</v>
      </c>
      <c r="J1355" t="str">
        <f>_xlfn.XLOOKUP(I1355,laziki!C:C,laziki!E:E)</f>
        <v>66.67N, 93.37W</v>
      </c>
      <c r="K1355">
        <f>_xlfn.XLOOKUP($A1355,laziki!B:B,laziki!D:D)</f>
        <v>2059</v>
      </c>
      <c r="L1355">
        <f t="shared" si="107"/>
        <v>2060</v>
      </c>
      <c r="M1355" s="4">
        <f t="shared" si="108"/>
        <v>1</v>
      </c>
      <c r="N1355" s="4" t="str">
        <f t="shared" si="109"/>
        <v>N</v>
      </c>
      <c r="O1355" t="str">
        <f t="shared" si="110"/>
        <v>N</v>
      </c>
    </row>
    <row r="1356" spans="1:15" x14ac:dyDescent="0.25">
      <c r="A1356">
        <v>75</v>
      </c>
      <c r="B1356" s="1">
        <v>64580</v>
      </c>
      <c r="C1356" t="s">
        <v>211</v>
      </c>
      <c r="D1356" t="s">
        <v>4092</v>
      </c>
      <c r="E1356">
        <v>106</v>
      </c>
      <c r="F1356">
        <v>5436</v>
      </c>
      <c r="G1356">
        <f t="shared" si="106"/>
        <v>0</v>
      </c>
      <c r="H1356" t="str">
        <f>_xlfn.XLOOKUP(C1356,obszary!A:A,obszary!B:B)</f>
        <v>Hellas</v>
      </c>
      <c r="I1356" t="str">
        <f>_xlfn.XLOOKUP($A1356,laziki!B:B,laziki!C:C)</f>
        <v>Rosetta 22</v>
      </c>
      <c r="J1356" t="str">
        <f>_xlfn.XLOOKUP(I1356,laziki!C:C,laziki!E:E)</f>
        <v>43.21S, 109.99E</v>
      </c>
      <c r="K1356">
        <f>_xlfn.XLOOKUP($A1356,laziki!B:B,laziki!D:D)</f>
        <v>2071</v>
      </c>
      <c r="L1356">
        <f t="shared" si="107"/>
        <v>2076</v>
      </c>
      <c r="M1356" s="4">
        <f t="shared" si="108"/>
        <v>5</v>
      </c>
      <c r="N1356" s="4" t="str">
        <f t="shared" si="109"/>
        <v>S</v>
      </c>
      <c r="O1356" t="str">
        <f t="shared" si="110"/>
        <v>S</v>
      </c>
    </row>
    <row r="1357" spans="1:15" x14ac:dyDescent="0.25">
      <c r="A1357">
        <v>98</v>
      </c>
      <c r="B1357" s="1">
        <v>62571</v>
      </c>
      <c r="C1357" t="s">
        <v>211</v>
      </c>
      <c r="D1357" t="s">
        <v>4091</v>
      </c>
      <c r="E1357">
        <v>48</v>
      </c>
      <c r="F1357">
        <v>4902</v>
      </c>
      <c r="G1357">
        <f t="shared" si="106"/>
        <v>4902</v>
      </c>
      <c r="H1357" t="str">
        <f>_xlfn.XLOOKUP(C1357,obszary!A:A,obszary!B:B)</f>
        <v>Hellas</v>
      </c>
      <c r="I1357" t="str">
        <f>_xlfn.XLOOKUP($A1357,laziki!B:B,laziki!C:C)</f>
        <v>Perseverance 5</v>
      </c>
      <c r="J1357" t="str">
        <f>_xlfn.XLOOKUP(I1357,laziki!C:C,laziki!E:E)</f>
        <v>48.97S, 86.32E</v>
      </c>
      <c r="K1357">
        <f>_xlfn.XLOOKUP($A1357,laziki!B:B,laziki!D:D)</f>
        <v>2070</v>
      </c>
      <c r="L1357">
        <f t="shared" si="107"/>
        <v>2071</v>
      </c>
      <c r="M1357" s="4">
        <f t="shared" si="108"/>
        <v>1</v>
      </c>
      <c r="N1357" s="4" t="str">
        <f t="shared" si="109"/>
        <v>S</v>
      </c>
      <c r="O1357" t="str">
        <f t="shared" si="110"/>
        <v>S</v>
      </c>
    </row>
    <row r="1358" spans="1:15" x14ac:dyDescent="0.25">
      <c r="A1358">
        <v>52</v>
      </c>
      <c r="B1358" s="1">
        <v>63559</v>
      </c>
      <c r="C1358" t="s">
        <v>235</v>
      </c>
      <c r="D1358" t="s">
        <v>4090</v>
      </c>
      <c r="E1358">
        <v>57</v>
      </c>
      <c r="F1358">
        <v>4398</v>
      </c>
      <c r="G1358">
        <f t="shared" si="106"/>
        <v>4398</v>
      </c>
      <c r="H1358" t="str">
        <f>_xlfn.XLOOKUP(C1358,obszary!A:A,obszary!B:B)</f>
        <v>Memnonia</v>
      </c>
      <c r="I1358" t="str">
        <f>_xlfn.XLOOKUP($A1358,laziki!B:B,laziki!C:C)</f>
        <v>Opportunity 4</v>
      </c>
      <c r="J1358" t="str">
        <f>_xlfn.XLOOKUP(I1358,laziki!C:C,laziki!E:E)</f>
        <v>9.63N, 121.52W</v>
      </c>
      <c r="K1358">
        <f>_xlfn.XLOOKUP($A1358,laziki!B:B,laziki!D:D)</f>
        <v>2065</v>
      </c>
      <c r="L1358">
        <f t="shared" si="107"/>
        <v>2074</v>
      </c>
      <c r="M1358" s="4">
        <f t="shared" si="108"/>
        <v>9</v>
      </c>
      <c r="N1358" s="4" t="str">
        <f t="shared" si="109"/>
        <v>S</v>
      </c>
      <c r="O1358" t="str">
        <f t="shared" si="110"/>
        <v>N</v>
      </c>
    </row>
    <row r="1359" spans="1:15" x14ac:dyDescent="0.25">
      <c r="A1359">
        <v>52</v>
      </c>
      <c r="B1359" s="1">
        <v>62928</v>
      </c>
      <c r="C1359" t="s">
        <v>251</v>
      </c>
      <c r="D1359" t="s">
        <v>4089</v>
      </c>
      <c r="E1359">
        <v>157</v>
      </c>
      <c r="F1359">
        <v>7279</v>
      </c>
      <c r="G1359">
        <f t="shared" si="106"/>
        <v>0</v>
      </c>
      <c r="H1359" t="str">
        <f>_xlfn.XLOOKUP(C1359,obszary!A:A,obszary!B:B)</f>
        <v>Amazonis</v>
      </c>
      <c r="I1359" t="str">
        <f>_xlfn.XLOOKUP($A1359,laziki!B:B,laziki!C:C)</f>
        <v>Opportunity 4</v>
      </c>
      <c r="J1359" t="str">
        <f>_xlfn.XLOOKUP(I1359,laziki!C:C,laziki!E:E)</f>
        <v>9.63N, 121.52W</v>
      </c>
      <c r="K1359">
        <f>_xlfn.XLOOKUP($A1359,laziki!B:B,laziki!D:D)</f>
        <v>2065</v>
      </c>
      <c r="L1359">
        <f t="shared" si="107"/>
        <v>2072</v>
      </c>
      <c r="M1359" s="4">
        <f t="shared" si="108"/>
        <v>7</v>
      </c>
      <c r="N1359" s="4" t="str">
        <f t="shared" si="109"/>
        <v>N</v>
      </c>
      <c r="O1359" t="str">
        <f t="shared" si="110"/>
        <v>N</v>
      </c>
    </row>
    <row r="1360" spans="1:15" x14ac:dyDescent="0.25">
      <c r="A1360">
        <v>87</v>
      </c>
      <c r="B1360" s="1">
        <v>62820</v>
      </c>
      <c r="C1360" t="s">
        <v>229</v>
      </c>
      <c r="D1360" t="s">
        <v>4088</v>
      </c>
      <c r="E1360">
        <v>70</v>
      </c>
      <c r="F1360">
        <v>4902</v>
      </c>
      <c r="G1360">
        <f t="shared" si="106"/>
        <v>4902</v>
      </c>
      <c r="H1360" t="str">
        <f>_xlfn.XLOOKUP(C1360,obszary!A:A,obszary!B:B)</f>
        <v>Margaritifer Sinus</v>
      </c>
      <c r="I1360" t="str">
        <f>_xlfn.XLOOKUP($A1360,laziki!B:B,laziki!C:C)</f>
        <v>Phoenix 17</v>
      </c>
      <c r="J1360" t="str">
        <f>_xlfn.XLOOKUP(I1360,laziki!C:C,laziki!E:E)</f>
        <v>34.44S, 25.42W</v>
      </c>
      <c r="K1360">
        <f>_xlfn.XLOOKUP($A1360,laziki!B:B,laziki!D:D)</f>
        <v>2071</v>
      </c>
      <c r="L1360">
        <f t="shared" si="107"/>
        <v>2071</v>
      </c>
      <c r="M1360" s="4">
        <f t="shared" si="108"/>
        <v>0</v>
      </c>
      <c r="N1360" s="4" t="str">
        <f t="shared" si="109"/>
        <v>S</v>
      </c>
      <c r="O1360" t="str">
        <f t="shared" si="110"/>
        <v>S</v>
      </c>
    </row>
    <row r="1361" spans="1:15" x14ac:dyDescent="0.25">
      <c r="A1361">
        <v>47</v>
      </c>
      <c r="B1361" s="1">
        <v>61464</v>
      </c>
      <c r="C1361" t="s">
        <v>245</v>
      </c>
      <c r="D1361" t="s">
        <v>4087</v>
      </c>
      <c r="E1361">
        <v>128</v>
      </c>
      <c r="F1361">
        <v>629</v>
      </c>
      <c r="G1361">
        <f t="shared" si="106"/>
        <v>0</v>
      </c>
      <c r="H1361" t="str">
        <f>_xlfn.XLOOKUP(C1361,obszary!A:A,obszary!B:B)</f>
        <v>Oxia Palus</v>
      </c>
      <c r="I1361" t="str">
        <f>_xlfn.XLOOKUP($A1361,laziki!B:B,laziki!C:C)</f>
        <v>Spirit 14</v>
      </c>
      <c r="J1361" t="str">
        <f>_xlfn.XLOOKUP(I1361,laziki!C:C,laziki!E:E)</f>
        <v>27.30N, 17.48W</v>
      </c>
      <c r="K1361">
        <f>_xlfn.XLOOKUP($A1361,laziki!B:B,laziki!D:D)</f>
        <v>2065</v>
      </c>
      <c r="L1361">
        <f t="shared" si="107"/>
        <v>2068</v>
      </c>
      <c r="M1361" s="4">
        <f t="shared" si="108"/>
        <v>3</v>
      </c>
      <c r="N1361" s="4" t="str">
        <f t="shared" si="109"/>
        <v>N</v>
      </c>
      <c r="O1361" t="str">
        <f t="shared" si="110"/>
        <v>N</v>
      </c>
    </row>
    <row r="1362" spans="1:15" x14ac:dyDescent="0.25">
      <c r="A1362">
        <v>58</v>
      </c>
      <c r="B1362" s="1">
        <v>62024</v>
      </c>
      <c r="C1362" t="s">
        <v>215</v>
      </c>
      <c r="D1362" t="s">
        <v>4086</v>
      </c>
      <c r="E1362">
        <v>100</v>
      </c>
      <c r="F1362">
        <v>2461</v>
      </c>
      <c r="G1362">
        <f t="shared" si="106"/>
        <v>2461</v>
      </c>
      <c r="H1362" t="str">
        <f>_xlfn.XLOOKUP(C1362,obszary!A:A,obszary!B:B)</f>
        <v>Argyre</v>
      </c>
      <c r="I1362" t="str">
        <f>_xlfn.XLOOKUP($A1362,laziki!B:B,laziki!C:C)</f>
        <v>Opportunity 15</v>
      </c>
      <c r="J1362" t="str">
        <f>_xlfn.XLOOKUP(I1362,laziki!C:C,laziki!E:E)</f>
        <v>56.96S, 5.44W</v>
      </c>
      <c r="K1362">
        <f>_xlfn.XLOOKUP($A1362,laziki!B:B,laziki!D:D)</f>
        <v>2068</v>
      </c>
      <c r="L1362">
        <f t="shared" si="107"/>
        <v>2069</v>
      </c>
      <c r="M1362" s="4">
        <f t="shared" si="108"/>
        <v>1</v>
      </c>
      <c r="N1362" s="4" t="str">
        <f t="shared" si="109"/>
        <v>S</v>
      </c>
      <c r="O1362" t="str">
        <f t="shared" si="110"/>
        <v>S</v>
      </c>
    </row>
    <row r="1363" spans="1:15" x14ac:dyDescent="0.25">
      <c r="A1363">
        <v>66</v>
      </c>
      <c r="B1363" s="1">
        <v>63305</v>
      </c>
      <c r="C1363" t="s">
        <v>237</v>
      </c>
      <c r="D1363" t="s">
        <v>4085</v>
      </c>
      <c r="E1363">
        <v>88</v>
      </c>
      <c r="F1363">
        <v>3764</v>
      </c>
      <c r="G1363">
        <f t="shared" si="106"/>
        <v>3764</v>
      </c>
      <c r="H1363" t="str">
        <f>_xlfn.XLOOKUP(C1363,obszary!A:A,obszary!B:B)</f>
        <v>Elysium</v>
      </c>
      <c r="I1363" t="str">
        <f>_xlfn.XLOOKUP($A1363,laziki!B:B,laziki!C:C)</f>
        <v>Rosetta 9</v>
      </c>
      <c r="J1363" t="str">
        <f>_xlfn.XLOOKUP(I1363,laziki!C:C,laziki!E:E)</f>
        <v>17.54N, 149.60E</v>
      </c>
      <c r="K1363">
        <f>_xlfn.XLOOKUP($A1363,laziki!B:B,laziki!D:D)</f>
        <v>2067</v>
      </c>
      <c r="L1363">
        <f t="shared" si="107"/>
        <v>2073</v>
      </c>
      <c r="M1363" s="4">
        <f t="shared" si="108"/>
        <v>6</v>
      </c>
      <c r="N1363" s="4" t="str">
        <f t="shared" si="109"/>
        <v>N</v>
      </c>
      <c r="O1363" t="str">
        <f t="shared" si="110"/>
        <v>N</v>
      </c>
    </row>
    <row r="1364" spans="1:15" x14ac:dyDescent="0.25">
      <c r="A1364">
        <v>56</v>
      </c>
      <c r="B1364" s="1">
        <v>63787</v>
      </c>
      <c r="C1364" t="s">
        <v>215</v>
      </c>
      <c r="D1364" t="s">
        <v>4084</v>
      </c>
      <c r="E1364">
        <v>142</v>
      </c>
      <c r="F1364">
        <v>20205</v>
      </c>
      <c r="G1364">
        <f t="shared" si="106"/>
        <v>0</v>
      </c>
      <c r="H1364" t="str">
        <f>_xlfn.XLOOKUP(C1364,obszary!A:A,obszary!B:B)</f>
        <v>Argyre</v>
      </c>
      <c r="I1364" t="str">
        <f>_xlfn.XLOOKUP($A1364,laziki!B:B,laziki!C:C)</f>
        <v>Opportunity 10</v>
      </c>
      <c r="J1364" t="str">
        <f>_xlfn.XLOOKUP(I1364,laziki!C:C,laziki!E:E)</f>
        <v>35.35S, 72.67W</v>
      </c>
      <c r="K1364">
        <f>_xlfn.XLOOKUP($A1364,laziki!B:B,laziki!D:D)</f>
        <v>2067</v>
      </c>
      <c r="L1364">
        <f t="shared" si="107"/>
        <v>2074</v>
      </c>
      <c r="M1364" s="4">
        <f t="shared" si="108"/>
        <v>7</v>
      </c>
      <c r="N1364" s="4" t="str">
        <f t="shared" si="109"/>
        <v>S</v>
      </c>
      <c r="O1364" t="str">
        <f t="shared" si="110"/>
        <v>S</v>
      </c>
    </row>
    <row r="1365" spans="1:15" x14ac:dyDescent="0.25">
      <c r="A1365">
        <v>98</v>
      </c>
      <c r="B1365" s="1">
        <v>62728</v>
      </c>
      <c r="C1365" t="s">
        <v>225</v>
      </c>
      <c r="D1365" t="s">
        <v>4083</v>
      </c>
      <c r="E1365">
        <v>120</v>
      </c>
      <c r="F1365">
        <v>14025</v>
      </c>
      <c r="G1365">
        <f t="shared" si="106"/>
        <v>0</v>
      </c>
      <c r="H1365" t="str">
        <f>_xlfn.XLOOKUP(C1365,obszary!A:A,obszary!B:B)</f>
        <v>Iapygia</v>
      </c>
      <c r="I1365" t="str">
        <f>_xlfn.XLOOKUP($A1365,laziki!B:B,laziki!C:C)</f>
        <v>Perseverance 5</v>
      </c>
      <c r="J1365" t="str">
        <f>_xlfn.XLOOKUP(I1365,laziki!C:C,laziki!E:E)</f>
        <v>48.97S, 86.32E</v>
      </c>
      <c r="K1365">
        <f>_xlfn.XLOOKUP($A1365,laziki!B:B,laziki!D:D)</f>
        <v>2070</v>
      </c>
      <c r="L1365">
        <f t="shared" si="107"/>
        <v>2071</v>
      </c>
      <c r="M1365" s="4">
        <f t="shared" si="108"/>
        <v>1</v>
      </c>
      <c r="N1365" s="4" t="str">
        <f t="shared" si="109"/>
        <v>S</v>
      </c>
      <c r="O1365" t="str">
        <f t="shared" si="110"/>
        <v>S</v>
      </c>
    </row>
    <row r="1366" spans="1:15" x14ac:dyDescent="0.25">
      <c r="A1366">
        <v>13</v>
      </c>
      <c r="B1366" s="1">
        <v>56262</v>
      </c>
      <c r="C1366" t="s">
        <v>265</v>
      </c>
      <c r="D1366" t="s">
        <v>4082</v>
      </c>
      <c r="E1366">
        <v>277</v>
      </c>
      <c r="F1366">
        <v>1656</v>
      </c>
      <c r="G1366">
        <f t="shared" si="106"/>
        <v>0</v>
      </c>
      <c r="H1366" t="str">
        <f>_xlfn.XLOOKUP(C1366,obszary!A:A,obszary!B:B)</f>
        <v>Mare Boreum</v>
      </c>
      <c r="I1366" t="str">
        <f>_xlfn.XLOOKUP($A1366,laziki!B:B,laziki!C:C)</f>
        <v>Viking 2</v>
      </c>
      <c r="J1366" t="str">
        <f>_xlfn.XLOOKUP(I1366,laziki!C:C,laziki!E:E)</f>
        <v>60.72N, 122.46E</v>
      </c>
      <c r="K1366">
        <f>_xlfn.XLOOKUP($A1366,laziki!B:B,laziki!D:D)</f>
        <v>2052</v>
      </c>
      <c r="L1366">
        <f t="shared" si="107"/>
        <v>2054</v>
      </c>
      <c r="M1366" s="4">
        <f t="shared" si="108"/>
        <v>2</v>
      </c>
      <c r="N1366" s="4" t="str">
        <f t="shared" si="109"/>
        <v>N</v>
      </c>
      <c r="O1366" t="str">
        <f t="shared" si="110"/>
        <v>N</v>
      </c>
    </row>
    <row r="1367" spans="1:15" x14ac:dyDescent="0.25">
      <c r="A1367">
        <v>32</v>
      </c>
      <c r="B1367" s="1">
        <v>59981</v>
      </c>
      <c r="C1367" t="s">
        <v>217</v>
      </c>
      <c r="D1367" t="s">
        <v>4081</v>
      </c>
      <c r="E1367">
        <v>1270</v>
      </c>
      <c r="F1367">
        <v>1526</v>
      </c>
      <c r="G1367">
        <f t="shared" si="106"/>
        <v>0</v>
      </c>
      <c r="H1367" t="str">
        <f>_xlfn.XLOOKUP(C1367,obszary!A:A,obszary!B:B)</f>
        <v>Thaumasia</v>
      </c>
      <c r="I1367" t="str">
        <f>_xlfn.XLOOKUP($A1367,laziki!B:B,laziki!C:C)</f>
        <v>Deimos 11</v>
      </c>
      <c r="J1367" t="str">
        <f>_xlfn.XLOOKUP(I1367,laziki!C:C,laziki!E:E)</f>
        <v>39.82S, 96.42W</v>
      </c>
      <c r="K1367">
        <f>_xlfn.XLOOKUP($A1367,laziki!B:B,laziki!D:D)</f>
        <v>2059</v>
      </c>
      <c r="L1367">
        <f t="shared" si="107"/>
        <v>2064</v>
      </c>
      <c r="M1367" s="4">
        <f t="shared" si="108"/>
        <v>5</v>
      </c>
      <c r="N1367" s="4" t="str">
        <f t="shared" si="109"/>
        <v>S</v>
      </c>
      <c r="O1367" t="str">
        <f t="shared" si="110"/>
        <v>S</v>
      </c>
    </row>
    <row r="1368" spans="1:15" x14ac:dyDescent="0.25">
      <c r="A1368">
        <v>67</v>
      </c>
      <c r="B1368" s="1">
        <v>61842</v>
      </c>
      <c r="C1368" t="s">
        <v>217</v>
      </c>
      <c r="D1368" t="s">
        <v>4080</v>
      </c>
      <c r="E1368">
        <v>106</v>
      </c>
      <c r="F1368">
        <v>6006</v>
      </c>
      <c r="G1368">
        <f t="shared" si="106"/>
        <v>0</v>
      </c>
      <c r="H1368" t="str">
        <f>_xlfn.XLOOKUP(C1368,obszary!A:A,obszary!B:B)</f>
        <v>Thaumasia</v>
      </c>
      <c r="I1368" t="str">
        <f>_xlfn.XLOOKUP($A1368,laziki!B:B,laziki!C:C)</f>
        <v>Rosetta 10</v>
      </c>
      <c r="J1368" t="str">
        <f>_xlfn.XLOOKUP(I1368,laziki!C:C,laziki!E:E)</f>
        <v>29.82S, 66.01W</v>
      </c>
      <c r="K1368">
        <f>_xlfn.XLOOKUP($A1368,laziki!B:B,laziki!D:D)</f>
        <v>2068</v>
      </c>
      <c r="L1368">
        <f t="shared" si="107"/>
        <v>2069</v>
      </c>
      <c r="M1368" s="4">
        <f t="shared" si="108"/>
        <v>1</v>
      </c>
      <c r="N1368" s="4" t="str">
        <f t="shared" si="109"/>
        <v>S</v>
      </c>
      <c r="O1368" t="str">
        <f t="shared" si="110"/>
        <v>S</v>
      </c>
    </row>
    <row r="1369" spans="1:15" x14ac:dyDescent="0.25">
      <c r="A1369">
        <v>28</v>
      </c>
      <c r="B1369" s="1">
        <v>58964</v>
      </c>
      <c r="C1369" t="s">
        <v>215</v>
      </c>
      <c r="D1369" t="s">
        <v>4079</v>
      </c>
      <c r="E1369">
        <v>416</v>
      </c>
      <c r="F1369">
        <v>26004</v>
      </c>
      <c r="G1369">
        <f t="shared" si="106"/>
        <v>0</v>
      </c>
      <c r="H1369" t="str">
        <f>_xlfn.XLOOKUP(C1369,obszary!A:A,obszary!B:B)</f>
        <v>Argyre</v>
      </c>
      <c r="I1369" t="str">
        <f>_xlfn.XLOOKUP($A1369,laziki!B:B,laziki!C:C)</f>
        <v>Deimos 3</v>
      </c>
      <c r="J1369" t="str">
        <f>_xlfn.XLOOKUP(I1369,laziki!C:C,laziki!E:E)</f>
        <v>63.27S, 66.46W</v>
      </c>
      <c r="K1369">
        <f>_xlfn.XLOOKUP($A1369,laziki!B:B,laziki!D:D)</f>
        <v>2058</v>
      </c>
      <c r="L1369">
        <f t="shared" si="107"/>
        <v>2061</v>
      </c>
      <c r="M1369" s="4">
        <f t="shared" si="108"/>
        <v>3</v>
      </c>
      <c r="N1369" s="4" t="str">
        <f t="shared" si="109"/>
        <v>S</v>
      </c>
      <c r="O1369" t="str">
        <f t="shared" si="110"/>
        <v>S</v>
      </c>
    </row>
    <row r="1370" spans="1:15" x14ac:dyDescent="0.25">
      <c r="A1370">
        <v>27</v>
      </c>
      <c r="B1370" s="1">
        <v>56932</v>
      </c>
      <c r="C1370" t="s">
        <v>207</v>
      </c>
      <c r="D1370" t="s">
        <v>4078</v>
      </c>
      <c r="E1370">
        <v>30</v>
      </c>
      <c r="F1370">
        <v>8000</v>
      </c>
      <c r="G1370">
        <f t="shared" si="106"/>
        <v>8000</v>
      </c>
      <c r="H1370" t="str">
        <f>_xlfn.XLOOKUP(C1370,obszary!A:A,obszary!B:B)</f>
        <v>Mare Australe</v>
      </c>
      <c r="I1370" t="str">
        <f>_xlfn.XLOOKUP($A1370,laziki!B:B,laziki!C:C)</f>
        <v>Phobos 6</v>
      </c>
      <c r="J1370" t="str">
        <f>_xlfn.XLOOKUP(I1370,laziki!C:C,laziki!E:E)</f>
        <v>74.62S, 100.08E</v>
      </c>
      <c r="K1370">
        <f>_xlfn.XLOOKUP($A1370,laziki!B:B,laziki!D:D)</f>
        <v>2054</v>
      </c>
      <c r="L1370">
        <f t="shared" si="107"/>
        <v>2055</v>
      </c>
      <c r="M1370" s="4">
        <f t="shared" si="108"/>
        <v>1</v>
      </c>
      <c r="N1370" s="4" t="str">
        <f t="shared" si="109"/>
        <v>S</v>
      </c>
      <c r="O1370" t="str">
        <f t="shared" si="110"/>
        <v>S</v>
      </c>
    </row>
    <row r="1371" spans="1:15" x14ac:dyDescent="0.25">
      <c r="A1371">
        <v>79</v>
      </c>
      <c r="B1371" s="1">
        <v>64098</v>
      </c>
      <c r="C1371" t="s">
        <v>239</v>
      </c>
      <c r="D1371" t="s">
        <v>4077</v>
      </c>
      <c r="E1371">
        <v>204</v>
      </c>
      <c r="F1371">
        <v>3022</v>
      </c>
      <c r="G1371">
        <f t="shared" si="106"/>
        <v>0</v>
      </c>
      <c r="H1371" t="str">
        <f>_xlfn.XLOOKUP(C1371,obszary!A:A,obszary!B:B)</f>
        <v>Amenthes</v>
      </c>
      <c r="I1371" t="str">
        <f>_xlfn.XLOOKUP($A1371,laziki!B:B,laziki!C:C)</f>
        <v>Rosetta 29</v>
      </c>
      <c r="J1371" t="str">
        <f>_xlfn.XLOOKUP(I1371,laziki!C:C,laziki!E:E)</f>
        <v>18.24N, 120.68E</v>
      </c>
      <c r="K1371">
        <f>_xlfn.XLOOKUP($A1371,laziki!B:B,laziki!D:D)</f>
        <v>2073</v>
      </c>
      <c r="L1371">
        <f t="shared" si="107"/>
        <v>2075</v>
      </c>
      <c r="M1371" s="4">
        <f t="shared" si="108"/>
        <v>2</v>
      </c>
      <c r="N1371" s="4" t="str">
        <f t="shared" si="109"/>
        <v>N</v>
      </c>
      <c r="O1371" t="str">
        <f t="shared" si="110"/>
        <v>N</v>
      </c>
    </row>
    <row r="1372" spans="1:15" x14ac:dyDescent="0.25">
      <c r="A1372">
        <v>55</v>
      </c>
      <c r="B1372" s="1">
        <v>62897</v>
      </c>
      <c r="C1372" t="s">
        <v>253</v>
      </c>
      <c r="D1372" t="s">
        <v>4076</v>
      </c>
      <c r="E1372">
        <v>344</v>
      </c>
      <c r="F1372">
        <v>5436</v>
      </c>
      <c r="G1372">
        <f t="shared" si="106"/>
        <v>0</v>
      </c>
      <c r="H1372" t="str">
        <f>_xlfn.XLOOKUP(C1372,obszary!A:A,obszary!B:B)</f>
        <v>Cebrenia</v>
      </c>
      <c r="I1372" t="str">
        <f>_xlfn.XLOOKUP($A1372,laziki!B:B,laziki!C:C)</f>
        <v>Opportunity 7</v>
      </c>
      <c r="J1372" t="str">
        <f>_xlfn.XLOOKUP(I1372,laziki!C:C,laziki!E:E)</f>
        <v>37.14N, 148.66E</v>
      </c>
      <c r="K1372">
        <f>_xlfn.XLOOKUP($A1372,laziki!B:B,laziki!D:D)</f>
        <v>2066</v>
      </c>
      <c r="L1372">
        <f t="shared" si="107"/>
        <v>2072</v>
      </c>
      <c r="M1372" s="4">
        <f t="shared" si="108"/>
        <v>6</v>
      </c>
      <c r="N1372" s="4" t="str">
        <f t="shared" si="109"/>
        <v>N</v>
      </c>
      <c r="O1372" t="str">
        <f t="shared" si="110"/>
        <v>N</v>
      </c>
    </row>
    <row r="1373" spans="1:15" x14ac:dyDescent="0.25">
      <c r="A1373">
        <v>89</v>
      </c>
      <c r="B1373" s="1">
        <v>63610</v>
      </c>
      <c r="C1373" t="s">
        <v>207</v>
      </c>
      <c r="D1373" t="s">
        <v>4075</v>
      </c>
      <c r="E1373">
        <v>109</v>
      </c>
      <c r="F1373">
        <v>4076</v>
      </c>
      <c r="G1373">
        <f t="shared" si="106"/>
        <v>0</v>
      </c>
      <c r="H1373" t="str">
        <f>_xlfn.XLOOKUP(C1373,obszary!A:A,obszary!B:B)</f>
        <v>Mare Australe</v>
      </c>
      <c r="I1373" t="str">
        <f>_xlfn.XLOOKUP($A1373,laziki!B:B,laziki!C:C)</f>
        <v>Phoenix 22</v>
      </c>
      <c r="J1373" t="str">
        <f>_xlfn.XLOOKUP(I1373,laziki!C:C,laziki!E:E)</f>
        <v>65.07S, 96.09W</v>
      </c>
      <c r="K1373">
        <f>_xlfn.XLOOKUP($A1373,laziki!B:B,laziki!D:D)</f>
        <v>2072</v>
      </c>
      <c r="L1373">
        <f t="shared" si="107"/>
        <v>2074</v>
      </c>
      <c r="M1373" s="4">
        <f t="shared" si="108"/>
        <v>2</v>
      </c>
      <c r="N1373" s="4" t="str">
        <f t="shared" si="109"/>
        <v>S</v>
      </c>
      <c r="O1373" t="str">
        <f t="shared" si="110"/>
        <v>S</v>
      </c>
    </row>
    <row r="1374" spans="1:15" x14ac:dyDescent="0.25">
      <c r="A1374">
        <v>95</v>
      </c>
      <c r="B1374" s="1">
        <v>62817</v>
      </c>
      <c r="C1374" t="s">
        <v>247</v>
      </c>
      <c r="D1374" t="s">
        <v>4074</v>
      </c>
      <c r="E1374">
        <v>241</v>
      </c>
      <c r="F1374">
        <v>5622</v>
      </c>
      <c r="G1374">
        <f t="shared" si="106"/>
        <v>0</v>
      </c>
      <c r="H1374" t="str">
        <f>_xlfn.XLOOKUP(C1374,obszary!A:A,obszary!B:B)</f>
        <v>Lunae Palus</v>
      </c>
      <c r="I1374" t="str">
        <f>_xlfn.XLOOKUP($A1374,laziki!B:B,laziki!C:C)</f>
        <v>Dawn 6</v>
      </c>
      <c r="J1374" t="str">
        <f>_xlfn.XLOOKUP(I1374,laziki!C:C,laziki!E:E)</f>
        <v>8.80N, 79.73W</v>
      </c>
      <c r="K1374">
        <f>_xlfn.XLOOKUP($A1374,laziki!B:B,laziki!D:D)</f>
        <v>2067</v>
      </c>
      <c r="L1374">
        <f t="shared" si="107"/>
        <v>2071</v>
      </c>
      <c r="M1374" s="4">
        <f t="shared" si="108"/>
        <v>4</v>
      </c>
      <c r="N1374" s="4" t="str">
        <f t="shared" si="109"/>
        <v>N</v>
      </c>
      <c r="O1374" t="str">
        <f t="shared" si="110"/>
        <v>N</v>
      </c>
    </row>
    <row r="1375" spans="1:15" x14ac:dyDescent="0.25">
      <c r="A1375">
        <v>95</v>
      </c>
      <c r="B1375" s="1">
        <v>61929</v>
      </c>
      <c r="C1375" t="s">
        <v>231</v>
      </c>
      <c r="D1375" t="s">
        <v>4073</v>
      </c>
      <c r="E1375">
        <v>292</v>
      </c>
      <c r="F1375">
        <v>7752</v>
      </c>
      <c r="G1375">
        <f t="shared" si="106"/>
        <v>0</v>
      </c>
      <c r="H1375" t="str">
        <f>_xlfn.XLOOKUP(C1375,obszary!A:A,obszary!B:B)</f>
        <v>Coprates</v>
      </c>
      <c r="I1375" t="str">
        <f>_xlfn.XLOOKUP($A1375,laziki!B:B,laziki!C:C)</f>
        <v>Dawn 6</v>
      </c>
      <c r="J1375" t="str">
        <f>_xlfn.XLOOKUP(I1375,laziki!C:C,laziki!E:E)</f>
        <v>8.80N, 79.73W</v>
      </c>
      <c r="K1375">
        <f>_xlfn.XLOOKUP($A1375,laziki!B:B,laziki!D:D)</f>
        <v>2067</v>
      </c>
      <c r="L1375">
        <f t="shared" si="107"/>
        <v>2069</v>
      </c>
      <c r="M1375" s="4">
        <f t="shared" si="108"/>
        <v>2</v>
      </c>
      <c r="N1375" s="4" t="str">
        <f t="shared" si="109"/>
        <v>S</v>
      </c>
      <c r="O1375" t="str">
        <f t="shared" si="110"/>
        <v>N</v>
      </c>
    </row>
    <row r="1376" spans="1:15" x14ac:dyDescent="0.25">
      <c r="A1376">
        <v>4</v>
      </c>
      <c r="B1376" s="1">
        <v>56663</v>
      </c>
      <c r="C1376" t="s">
        <v>229</v>
      </c>
      <c r="D1376" t="s">
        <v>4072</v>
      </c>
      <c r="E1376">
        <v>14</v>
      </c>
      <c r="F1376">
        <v>9985</v>
      </c>
      <c r="G1376">
        <f t="shared" si="106"/>
        <v>9985</v>
      </c>
      <c r="H1376" t="str">
        <f>_xlfn.XLOOKUP(C1376,obszary!A:A,obszary!B:B)</f>
        <v>Margaritifer Sinus</v>
      </c>
      <c r="I1376" t="str">
        <f>_xlfn.XLOOKUP($A1376,laziki!B:B,laziki!C:C)</f>
        <v>Mariner 9</v>
      </c>
      <c r="J1376" t="str">
        <f>_xlfn.XLOOKUP(I1376,laziki!C:C,laziki!E:E)</f>
        <v>43.20S, 21.89W</v>
      </c>
      <c r="K1376">
        <f>_xlfn.XLOOKUP($A1376,laziki!B:B,laziki!D:D)</f>
        <v>2051</v>
      </c>
      <c r="L1376">
        <f t="shared" si="107"/>
        <v>2055</v>
      </c>
      <c r="M1376" s="4">
        <f t="shared" si="108"/>
        <v>4</v>
      </c>
      <c r="N1376" s="4" t="str">
        <f t="shared" si="109"/>
        <v>S</v>
      </c>
      <c r="O1376" t="str">
        <f t="shared" si="110"/>
        <v>S</v>
      </c>
    </row>
    <row r="1377" spans="1:15" x14ac:dyDescent="0.25">
      <c r="A1377">
        <v>21</v>
      </c>
      <c r="B1377" s="1">
        <v>57697</v>
      </c>
      <c r="C1377" t="s">
        <v>233</v>
      </c>
      <c r="D1377" t="s">
        <v>4071</v>
      </c>
      <c r="E1377">
        <v>157</v>
      </c>
      <c r="F1377">
        <v>7052</v>
      </c>
      <c r="G1377">
        <f t="shared" si="106"/>
        <v>0</v>
      </c>
      <c r="H1377" t="str">
        <f>_xlfn.XLOOKUP(C1377,obszary!A:A,obszary!B:B)</f>
        <v>Phoenicis Lacus</v>
      </c>
      <c r="I1377" t="str">
        <f>_xlfn.XLOOKUP($A1377,laziki!B:B,laziki!C:C)</f>
        <v>Viking 17</v>
      </c>
      <c r="J1377" t="str">
        <f>_xlfn.XLOOKUP(I1377,laziki!C:C,laziki!E:E)</f>
        <v>11.38S, 119.54W</v>
      </c>
      <c r="K1377">
        <f>_xlfn.XLOOKUP($A1377,laziki!B:B,laziki!D:D)</f>
        <v>2056</v>
      </c>
      <c r="L1377">
        <f t="shared" si="107"/>
        <v>2057</v>
      </c>
      <c r="M1377" s="4">
        <f t="shared" si="108"/>
        <v>1</v>
      </c>
      <c r="N1377" s="4" t="str">
        <f t="shared" si="109"/>
        <v>S</v>
      </c>
      <c r="O1377" t="str">
        <f t="shared" si="110"/>
        <v>S</v>
      </c>
    </row>
    <row r="1378" spans="1:15" x14ac:dyDescent="0.25">
      <c r="A1378">
        <v>31</v>
      </c>
      <c r="B1378" s="1">
        <v>60616</v>
      </c>
      <c r="C1378" t="s">
        <v>265</v>
      </c>
      <c r="D1378" t="s">
        <v>4070</v>
      </c>
      <c r="E1378">
        <v>292</v>
      </c>
      <c r="F1378">
        <v>101649</v>
      </c>
      <c r="G1378">
        <f t="shared" si="106"/>
        <v>0</v>
      </c>
      <c r="H1378" t="str">
        <f>_xlfn.XLOOKUP(C1378,obszary!A:A,obszary!B:B)</f>
        <v>Mare Boreum</v>
      </c>
      <c r="I1378" t="str">
        <f>_xlfn.XLOOKUP($A1378,laziki!B:B,laziki!C:C)</f>
        <v>Deimos 10</v>
      </c>
      <c r="J1378" t="str">
        <f>_xlfn.XLOOKUP(I1378,laziki!C:C,laziki!E:E)</f>
        <v>66.67N, 93.37W</v>
      </c>
      <c r="K1378">
        <f>_xlfn.XLOOKUP($A1378,laziki!B:B,laziki!D:D)</f>
        <v>2059</v>
      </c>
      <c r="L1378">
        <f t="shared" si="107"/>
        <v>2065</v>
      </c>
      <c r="M1378" s="4">
        <f t="shared" si="108"/>
        <v>6</v>
      </c>
      <c r="N1378" s="4" t="str">
        <f t="shared" si="109"/>
        <v>N</v>
      </c>
      <c r="O1378" t="str">
        <f t="shared" si="110"/>
        <v>N</v>
      </c>
    </row>
    <row r="1379" spans="1:15" x14ac:dyDescent="0.25">
      <c r="A1379">
        <v>85</v>
      </c>
      <c r="B1379" s="1">
        <v>63750</v>
      </c>
      <c r="C1379" t="s">
        <v>241</v>
      </c>
      <c r="D1379" t="s">
        <v>4069</v>
      </c>
      <c r="E1379">
        <v>169</v>
      </c>
      <c r="F1379">
        <v>4076</v>
      </c>
      <c r="G1379">
        <f t="shared" si="106"/>
        <v>0</v>
      </c>
      <c r="H1379" t="str">
        <f>_xlfn.XLOOKUP(C1379,obszary!A:A,obszary!B:B)</f>
        <v>Syrtis Major</v>
      </c>
      <c r="I1379" t="str">
        <f>_xlfn.XLOOKUP($A1379,laziki!B:B,laziki!C:C)</f>
        <v>Phoenix 13</v>
      </c>
      <c r="J1379" t="str">
        <f>_xlfn.XLOOKUP(I1379,laziki!C:C,laziki!E:E)</f>
        <v>6.43S, 95.96E</v>
      </c>
      <c r="K1379">
        <f>_xlfn.XLOOKUP($A1379,laziki!B:B,laziki!D:D)</f>
        <v>2070</v>
      </c>
      <c r="L1379">
        <f t="shared" si="107"/>
        <v>2074</v>
      </c>
      <c r="M1379" s="4">
        <f t="shared" si="108"/>
        <v>4</v>
      </c>
      <c r="N1379" s="4" t="str">
        <f t="shared" si="109"/>
        <v>N</v>
      </c>
      <c r="O1379" t="str">
        <f t="shared" si="110"/>
        <v>S</v>
      </c>
    </row>
    <row r="1380" spans="1:15" x14ac:dyDescent="0.25">
      <c r="A1380">
        <v>29</v>
      </c>
      <c r="B1380" s="1">
        <v>58966</v>
      </c>
      <c r="C1380" t="s">
        <v>219</v>
      </c>
      <c r="D1380" t="s">
        <v>4068</v>
      </c>
      <c r="E1380">
        <v>106</v>
      </c>
      <c r="F1380">
        <v>3313</v>
      </c>
      <c r="G1380">
        <f t="shared" si="106"/>
        <v>0</v>
      </c>
      <c r="H1380" t="str">
        <f>_xlfn.XLOOKUP(C1380,obszary!A:A,obszary!B:B)</f>
        <v>Phaethontis</v>
      </c>
      <c r="I1380" t="str">
        <f>_xlfn.XLOOKUP($A1380,laziki!B:B,laziki!C:C)</f>
        <v>Deimos 4</v>
      </c>
      <c r="J1380" t="str">
        <f>_xlfn.XLOOKUP(I1380,laziki!C:C,laziki!E:E)</f>
        <v>33.88S, 148.04W</v>
      </c>
      <c r="K1380">
        <f>_xlfn.XLOOKUP($A1380,laziki!B:B,laziki!D:D)</f>
        <v>2058</v>
      </c>
      <c r="L1380">
        <f t="shared" si="107"/>
        <v>2061</v>
      </c>
      <c r="M1380" s="4">
        <f t="shared" si="108"/>
        <v>3</v>
      </c>
      <c r="N1380" s="4" t="str">
        <f t="shared" si="109"/>
        <v>S</v>
      </c>
      <c r="O1380" t="str">
        <f t="shared" si="110"/>
        <v>S</v>
      </c>
    </row>
    <row r="1381" spans="1:15" x14ac:dyDescent="0.25">
      <c r="A1381">
        <v>56</v>
      </c>
      <c r="B1381" s="1">
        <v>63659</v>
      </c>
      <c r="C1381" t="s">
        <v>231</v>
      </c>
      <c r="D1381" t="s">
        <v>4067</v>
      </c>
      <c r="E1381">
        <v>14</v>
      </c>
      <c r="F1381">
        <v>6618</v>
      </c>
      <c r="G1381">
        <f t="shared" si="106"/>
        <v>6618</v>
      </c>
      <c r="H1381" t="str">
        <f>_xlfn.XLOOKUP(C1381,obszary!A:A,obszary!B:B)</f>
        <v>Coprates</v>
      </c>
      <c r="I1381" t="str">
        <f>_xlfn.XLOOKUP($A1381,laziki!B:B,laziki!C:C)</f>
        <v>Opportunity 10</v>
      </c>
      <c r="J1381" t="str">
        <f>_xlfn.XLOOKUP(I1381,laziki!C:C,laziki!E:E)</f>
        <v>35.35S, 72.67W</v>
      </c>
      <c r="K1381">
        <f>_xlfn.XLOOKUP($A1381,laziki!B:B,laziki!D:D)</f>
        <v>2067</v>
      </c>
      <c r="L1381">
        <f t="shared" si="107"/>
        <v>2074</v>
      </c>
      <c r="M1381" s="4">
        <f t="shared" si="108"/>
        <v>7</v>
      </c>
      <c r="N1381" s="4" t="str">
        <f t="shared" si="109"/>
        <v>S</v>
      </c>
      <c r="O1381" t="str">
        <f t="shared" si="110"/>
        <v>S</v>
      </c>
    </row>
    <row r="1382" spans="1:15" x14ac:dyDescent="0.25">
      <c r="A1382">
        <v>18</v>
      </c>
      <c r="B1382" s="1">
        <v>57435</v>
      </c>
      <c r="C1382" t="s">
        <v>209</v>
      </c>
      <c r="D1382" t="s">
        <v>4066</v>
      </c>
      <c r="E1382">
        <v>175</v>
      </c>
      <c r="F1382">
        <v>27536</v>
      </c>
      <c r="G1382">
        <f t="shared" si="106"/>
        <v>0</v>
      </c>
      <c r="H1382" t="str">
        <f>_xlfn.XLOOKUP(C1382,obszary!A:A,obszary!B:B)</f>
        <v>Eridania</v>
      </c>
      <c r="I1382" t="str">
        <f>_xlfn.XLOOKUP($A1382,laziki!B:B,laziki!C:C)</f>
        <v>Viking 10</v>
      </c>
      <c r="J1382" t="str">
        <f>_xlfn.XLOOKUP(I1382,laziki!C:C,laziki!E:E)</f>
        <v>25.21S, 169.35E</v>
      </c>
      <c r="K1382">
        <f>_xlfn.XLOOKUP($A1382,laziki!B:B,laziki!D:D)</f>
        <v>2055</v>
      </c>
      <c r="L1382">
        <f t="shared" si="107"/>
        <v>2057</v>
      </c>
      <c r="M1382" s="4">
        <f t="shared" si="108"/>
        <v>2</v>
      </c>
      <c r="N1382" s="4" t="str">
        <f t="shared" si="109"/>
        <v>S</v>
      </c>
      <c r="O1382" t="str">
        <f t="shared" si="110"/>
        <v>S</v>
      </c>
    </row>
    <row r="1383" spans="1:15" x14ac:dyDescent="0.25">
      <c r="A1383">
        <v>52</v>
      </c>
      <c r="B1383" s="1">
        <v>60837</v>
      </c>
      <c r="C1383" t="s">
        <v>233</v>
      </c>
      <c r="D1383" t="s">
        <v>4065</v>
      </c>
      <c r="E1383">
        <v>103</v>
      </c>
      <c r="F1383">
        <v>2324</v>
      </c>
      <c r="G1383">
        <f t="shared" si="106"/>
        <v>0</v>
      </c>
      <c r="H1383" t="str">
        <f>_xlfn.XLOOKUP(C1383,obszary!A:A,obszary!B:B)</f>
        <v>Phoenicis Lacus</v>
      </c>
      <c r="I1383" t="str">
        <f>_xlfn.XLOOKUP($A1383,laziki!B:B,laziki!C:C)</f>
        <v>Opportunity 4</v>
      </c>
      <c r="J1383" t="str">
        <f>_xlfn.XLOOKUP(I1383,laziki!C:C,laziki!E:E)</f>
        <v>9.63N, 121.52W</v>
      </c>
      <c r="K1383">
        <f>_xlfn.XLOOKUP($A1383,laziki!B:B,laziki!D:D)</f>
        <v>2065</v>
      </c>
      <c r="L1383">
        <f t="shared" si="107"/>
        <v>2066</v>
      </c>
      <c r="M1383" s="4">
        <f t="shared" si="108"/>
        <v>1</v>
      </c>
      <c r="N1383" s="4" t="str">
        <f t="shared" si="109"/>
        <v>S</v>
      </c>
      <c r="O1383" t="str">
        <f t="shared" si="110"/>
        <v>N</v>
      </c>
    </row>
    <row r="1384" spans="1:15" x14ac:dyDescent="0.25">
      <c r="A1384">
        <v>5</v>
      </c>
      <c r="B1384" s="1">
        <v>58621</v>
      </c>
      <c r="C1384" t="s">
        <v>241</v>
      </c>
      <c r="D1384" t="s">
        <v>4064</v>
      </c>
      <c r="E1384">
        <v>128</v>
      </c>
      <c r="F1384">
        <v>5622</v>
      </c>
      <c r="G1384">
        <f t="shared" si="106"/>
        <v>0</v>
      </c>
      <c r="H1384" t="str">
        <f>_xlfn.XLOOKUP(C1384,obszary!A:A,obszary!B:B)</f>
        <v>Syrtis Major</v>
      </c>
      <c r="I1384" t="str">
        <f>_xlfn.XLOOKUP($A1384,laziki!B:B,laziki!C:C)</f>
        <v>Mariner 10</v>
      </c>
      <c r="J1384" t="str">
        <f>_xlfn.XLOOKUP(I1384,laziki!C:C,laziki!E:E)</f>
        <v>4.88N, 63.43E</v>
      </c>
      <c r="K1384">
        <f>_xlfn.XLOOKUP($A1384,laziki!B:B,laziki!D:D)</f>
        <v>2051</v>
      </c>
      <c r="L1384">
        <f t="shared" si="107"/>
        <v>2060</v>
      </c>
      <c r="M1384" s="4">
        <f t="shared" si="108"/>
        <v>9</v>
      </c>
      <c r="N1384" s="4" t="str">
        <f t="shared" si="109"/>
        <v>N</v>
      </c>
      <c r="O1384" t="str">
        <f t="shared" si="110"/>
        <v>N</v>
      </c>
    </row>
    <row r="1385" spans="1:15" x14ac:dyDescent="0.25">
      <c r="A1385">
        <v>38</v>
      </c>
      <c r="B1385" s="1">
        <v>60770</v>
      </c>
      <c r="C1385" t="s">
        <v>265</v>
      </c>
      <c r="D1385" t="s">
        <v>4063</v>
      </c>
      <c r="E1385">
        <v>54</v>
      </c>
      <c r="F1385">
        <v>15109</v>
      </c>
      <c r="G1385">
        <f t="shared" si="106"/>
        <v>15109</v>
      </c>
      <c r="H1385" t="str">
        <f>_xlfn.XLOOKUP(C1385,obszary!A:A,obszary!B:B)</f>
        <v>Mare Boreum</v>
      </c>
      <c r="I1385" t="str">
        <f>_xlfn.XLOOKUP($A1385,laziki!B:B,laziki!C:C)</f>
        <v>Pathfinder 7</v>
      </c>
      <c r="J1385" t="str">
        <f>_xlfn.XLOOKUP(I1385,laziki!C:C,laziki!E:E)</f>
        <v>79.27N, 111.64W</v>
      </c>
      <c r="K1385">
        <f>_xlfn.XLOOKUP($A1385,laziki!B:B,laziki!D:D)</f>
        <v>2062</v>
      </c>
      <c r="L1385">
        <f t="shared" si="107"/>
        <v>2066</v>
      </c>
      <c r="M1385" s="4">
        <f t="shared" si="108"/>
        <v>4</v>
      </c>
      <c r="N1385" s="4" t="str">
        <f t="shared" si="109"/>
        <v>N</v>
      </c>
      <c r="O1385" t="str">
        <f t="shared" si="110"/>
        <v>N</v>
      </c>
    </row>
    <row r="1386" spans="1:15" x14ac:dyDescent="0.25">
      <c r="A1386">
        <v>20</v>
      </c>
      <c r="B1386" s="1">
        <v>58003</v>
      </c>
      <c r="C1386" t="s">
        <v>211</v>
      </c>
      <c r="D1386" t="s">
        <v>4062</v>
      </c>
      <c r="E1386">
        <v>65</v>
      </c>
      <c r="F1386">
        <v>5812</v>
      </c>
      <c r="G1386">
        <f t="shared" si="106"/>
        <v>5812</v>
      </c>
      <c r="H1386" t="str">
        <f>_xlfn.XLOOKUP(C1386,obszary!A:A,obszary!B:B)</f>
        <v>Hellas</v>
      </c>
      <c r="I1386" t="str">
        <f>_xlfn.XLOOKUP($A1386,laziki!B:B,laziki!C:C)</f>
        <v>Viking 15</v>
      </c>
      <c r="J1386" t="str">
        <f>_xlfn.XLOOKUP(I1386,laziki!C:C,laziki!E:E)</f>
        <v>51.10S, 71.36E</v>
      </c>
      <c r="K1386">
        <f>_xlfn.XLOOKUP($A1386,laziki!B:B,laziki!D:D)</f>
        <v>2056</v>
      </c>
      <c r="L1386">
        <f t="shared" si="107"/>
        <v>2058</v>
      </c>
      <c r="M1386" s="4">
        <f t="shared" si="108"/>
        <v>2</v>
      </c>
      <c r="N1386" s="4" t="str">
        <f t="shared" si="109"/>
        <v>S</v>
      </c>
      <c r="O1386" t="str">
        <f t="shared" si="110"/>
        <v>S</v>
      </c>
    </row>
    <row r="1387" spans="1:15" x14ac:dyDescent="0.25">
      <c r="A1387">
        <v>67</v>
      </c>
      <c r="B1387" s="1">
        <v>61816</v>
      </c>
      <c r="C1387" t="s">
        <v>217</v>
      </c>
      <c r="D1387" t="s">
        <v>4061</v>
      </c>
      <c r="E1387">
        <v>152</v>
      </c>
      <c r="F1387">
        <v>8519</v>
      </c>
      <c r="G1387">
        <f t="shared" si="106"/>
        <v>0</v>
      </c>
      <c r="H1387" t="str">
        <f>_xlfn.XLOOKUP(C1387,obszary!A:A,obszary!B:B)</f>
        <v>Thaumasia</v>
      </c>
      <c r="I1387" t="str">
        <f>_xlfn.XLOOKUP($A1387,laziki!B:B,laziki!C:C)</f>
        <v>Rosetta 10</v>
      </c>
      <c r="J1387" t="str">
        <f>_xlfn.XLOOKUP(I1387,laziki!C:C,laziki!E:E)</f>
        <v>29.82S, 66.01W</v>
      </c>
      <c r="K1387">
        <f>_xlfn.XLOOKUP($A1387,laziki!B:B,laziki!D:D)</f>
        <v>2068</v>
      </c>
      <c r="L1387">
        <f t="shared" si="107"/>
        <v>2069</v>
      </c>
      <c r="M1387" s="4">
        <f t="shared" si="108"/>
        <v>1</v>
      </c>
      <c r="N1387" s="4" t="str">
        <f t="shared" si="109"/>
        <v>S</v>
      </c>
      <c r="O1387" t="str">
        <f t="shared" si="110"/>
        <v>S</v>
      </c>
    </row>
    <row r="1388" spans="1:15" x14ac:dyDescent="0.25">
      <c r="A1388">
        <v>78</v>
      </c>
      <c r="B1388" s="1">
        <v>63979</v>
      </c>
      <c r="C1388" t="s">
        <v>251</v>
      </c>
      <c r="D1388" t="s">
        <v>4060</v>
      </c>
      <c r="E1388">
        <v>365</v>
      </c>
      <c r="F1388">
        <v>5255</v>
      </c>
      <c r="G1388">
        <f t="shared" si="106"/>
        <v>0</v>
      </c>
      <c r="H1388" t="str">
        <f>_xlfn.XLOOKUP(C1388,obszary!A:A,obszary!B:B)</f>
        <v>Amazonis</v>
      </c>
      <c r="I1388" t="str">
        <f>_xlfn.XLOOKUP($A1388,laziki!B:B,laziki!C:C)</f>
        <v>Rosetta 28</v>
      </c>
      <c r="J1388" t="str">
        <f>_xlfn.XLOOKUP(I1388,laziki!C:C,laziki!E:E)</f>
        <v>2.95N, 160.52W</v>
      </c>
      <c r="K1388">
        <f>_xlfn.XLOOKUP($A1388,laziki!B:B,laziki!D:D)</f>
        <v>2073</v>
      </c>
      <c r="L1388">
        <f t="shared" si="107"/>
        <v>2075</v>
      </c>
      <c r="M1388" s="4">
        <f t="shared" si="108"/>
        <v>2</v>
      </c>
      <c r="N1388" s="4" t="str">
        <f t="shared" si="109"/>
        <v>N</v>
      </c>
      <c r="O1388" t="str">
        <f t="shared" si="110"/>
        <v>N</v>
      </c>
    </row>
    <row r="1389" spans="1:15" x14ac:dyDescent="0.25">
      <c r="A1389">
        <v>32</v>
      </c>
      <c r="B1389" s="1">
        <v>59811</v>
      </c>
      <c r="C1389" t="s">
        <v>217</v>
      </c>
      <c r="D1389" t="s">
        <v>4059</v>
      </c>
      <c r="E1389">
        <v>702</v>
      </c>
      <c r="F1389">
        <v>6205</v>
      </c>
      <c r="G1389">
        <f t="shared" si="106"/>
        <v>0</v>
      </c>
      <c r="H1389" t="str">
        <f>_xlfn.XLOOKUP(C1389,obszary!A:A,obszary!B:B)</f>
        <v>Thaumasia</v>
      </c>
      <c r="I1389" t="str">
        <f>_xlfn.XLOOKUP($A1389,laziki!B:B,laziki!C:C)</f>
        <v>Deimos 11</v>
      </c>
      <c r="J1389" t="str">
        <f>_xlfn.XLOOKUP(I1389,laziki!C:C,laziki!E:E)</f>
        <v>39.82S, 96.42W</v>
      </c>
      <c r="K1389">
        <f>_xlfn.XLOOKUP($A1389,laziki!B:B,laziki!D:D)</f>
        <v>2059</v>
      </c>
      <c r="L1389">
        <f t="shared" si="107"/>
        <v>2063</v>
      </c>
      <c r="M1389" s="4">
        <f t="shared" si="108"/>
        <v>4</v>
      </c>
      <c r="N1389" s="4" t="str">
        <f t="shared" si="109"/>
        <v>S</v>
      </c>
      <c r="O1389" t="str">
        <f t="shared" si="110"/>
        <v>S</v>
      </c>
    </row>
    <row r="1390" spans="1:15" x14ac:dyDescent="0.25">
      <c r="A1390">
        <v>44</v>
      </c>
      <c r="B1390" s="1">
        <v>61582</v>
      </c>
      <c r="C1390" t="s">
        <v>253</v>
      </c>
      <c r="D1390" t="s">
        <v>4058</v>
      </c>
      <c r="E1390">
        <v>100</v>
      </c>
      <c r="F1390">
        <v>8519</v>
      </c>
      <c r="G1390">
        <f t="shared" si="106"/>
        <v>8519</v>
      </c>
      <c r="H1390" t="str">
        <f>_xlfn.XLOOKUP(C1390,obszary!A:A,obszary!B:B)</f>
        <v>Cebrenia</v>
      </c>
      <c r="I1390" t="str">
        <f>_xlfn.XLOOKUP($A1390,laziki!B:B,laziki!C:C)</f>
        <v>Spirit 11</v>
      </c>
      <c r="J1390" t="str">
        <f>_xlfn.XLOOKUP(I1390,laziki!C:C,laziki!E:E)</f>
        <v>64.61N, 131.25E</v>
      </c>
      <c r="K1390">
        <f>_xlfn.XLOOKUP($A1390,laziki!B:B,laziki!D:D)</f>
        <v>2064</v>
      </c>
      <c r="L1390">
        <f t="shared" si="107"/>
        <v>2068</v>
      </c>
      <c r="M1390" s="4">
        <f t="shared" si="108"/>
        <v>4</v>
      </c>
      <c r="N1390" s="4" t="str">
        <f t="shared" si="109"/>
        <v>N</v>
      </c>
      <c r="O1390" t="str">
        <f t="shared" si="110"/>
        <v>N</v>
      </c>
    </row>
    <row r="1391" spans="1:15" x14ac:dyDescent="0.25">
      <c r="A1391">
        <v>77</v>
      </c>
      <c r="B1391" s="1">
        <v>63891</v>
      </c>
      <c r="C1391" t="s">
        <v>211</v>
      </c>
      <c r="D1391" t="s">
        <v>4057</v>
      </c>
      <c r="E1391">
        <v>169</v>
      </c>
      <c r="F1391">
        <v>2188</v>
      </c>
      <c r="G1391">
        <f t="shared" si="106"/>
        <v>0</v>
      </c>
      <c r="H1391" t="str">
        <f>_xlfn.XLOOKUP(C1391,obszary!A:A,obszary!B:B)</f>
        <v>Hellas</v>
      </c>
      <c r="I1391" t="str">
        <f>_xlfn.XLOOKUP($A1391,laziki!B:B,laziki!C:C)</f>
        <v>Rosetta 27</v>
      </c>
      <c r="J1391" t="str">
        <f>_xlfn.XLOOKUP(I1391,laziki!C:C,laziki!E:E)</f>
        <v>28.90S, 98.55E</v>
      </c>
      <c r="K1391">
        <f>_xlfn.XLOOKUP($A1391,laziki!B:B,laziki!D:D)</f>
        <v>2073</v>
      </c>
      <c r="L1391">
        <f t="shared" si="107"/>
        <v>2074</v>
      </c>
      <c r="M1391" s="4">
        <f t="shared" si="108"/>
        <v>1</v>
      </c>
      <c r="N1391" s="4" t="str">
        <f t="shared" si="109"/>
        <v>S</v>
      </c>
      <c r="O1391" t="str">
        <f t="shared" si="110"/>
        <v>S</v>
      </c>
    </row>
    <row r="1392" spans="1:15" x14ac:dyDescent="0.25">
      <c r="A1392">
        <v>76</v>
      </c>
      <c r="B1392" s="1">
        <v>64592</v>
      </c>
      <c r="C1392" t="s">
        <v>253</v>
      </c>
      <c r="D1392" t="s">
        <v>4056</v>
      </c>
      <c r="E1392">
        <v>47</v>
      </c>
      <c r="F1392">
        <v>31157</v>
      </c>
      <c r="G1392">
        <f t="shared" si="106"/>
        <v>31157</v>
      </c>
      <c r="H1392" t="str">
        <f>_xlfn.XLOOKUP(C1392,obszary!A:A,obszary!B:B)</f>
        <v>Cebrenia</v>
      </c>
      <c r="I1392" t="str">
        <f>_xlfn.XLOOKUP($A1392,laziki!B:B,laziki!C:C)</f>
        <v>Rosetta 25</v>
      </c>
      <c r="J1392" t="str">
        <f>_xlfn.XLOOKUP(I1392,laziki!C:C,laziki!E:E)</f>
        <v>47.84N, 169.44E</v>
      </c>
      <c r="K1392">
        <f>_xlfn.XLOOKUP($A1392,laziki!B:B,laziki!D:D)</f>
        <v>2072</v>
      </c>
      <c r="L1392">
        <f t="shared" si="107"/>
        <v>2076</v>
      </c>
      <c r="M1392" s="4">
        <f t="shared" si="108"/>
        <v>4</v>
      </c>
      <c r="N1392" s="4" t="str">
        <f t="shared" si="109"/>
        <v>N</v>
      </c>
      <c r="O1392" t="str">
        <f t="shared" si="110"/>
        <v>N</v>
      </c>
    </row>
    <row r="1393" spans="1:15" x14ac:dyDescent="0.25">
      <c r="A1393">
        <v>91</v>
      </c>
      <c r="B1393" s="1">
        <v>63583</v>
      </c>
      <c r="C1393" t="s">
        <v>265</v>
      </c>
      <c r="D1393" t="s">
        <v>4055</v>
      </c>
      <c r="E1393">
        <v>12</v>
      </c>
      <c r="F1393">
        <v>2324</v>
      </c>
      <c r="G1393">
        <f t="shared" si="106"/>
        <v>2324</v>
      </c>
      <c r="H1393" t="str">
        <f>_xlfn.XLOOKUP(C1393,obszary!A:A,obszary!B:B)</f>
        <v>Mare Boreum</v>
      </c>
      <c r="I1393" t="str">
        <f>_xlfn.XLOOKUP($A1393,laziki!B:B,laziki!C:C)</f>
        <v>Phoenix 27</v>
      </c>
      <c r="J1393" t="str">
        <f>_xlfn.XLOOKUP(I1393,laziki!C:C,laziki!E:E)</f>
        <v>75.27N, 138.32W</v>
      </c>
      <c r="K1393">
        <f>_xlfn.XLOOKUP($A1393,laziki!B:B,laziki!D:D)</f>
        <v>2073</v>
      </c>
      <c r="L1393">
        <f t="shared" si="107"/>
        <v>2074</v>
      </c>
      <c r="M1393" s="4">
        <f t="shared" si="108"/>
        <v>1</v>
      </c>
      <c r="N1393" s="4" t="str">
        <f t="shared" si="109"/>
        <v>N</v>
      </c>
      <c r="O1393" t="str">
        <f t="shared" si="110"/>
        <v>N</v>
      </c>
    </row>
    <row r="1394" spans="1:15" x14ac:dyDescent="0.25">
      <c r="A1394">
        <v>42</v>
      </c>
      <c r="B1394" s="1">
        <v>60135</v>
      </c>
      <c r="C1394" t="s">
        <v>237</v>
      </c>
      <c r="D1394" t="s">
        <v>4054</v>
      </c>
      <c r="E1394">
        <v>482</v>
      </c>
      <c r="F1394">
        <v>5255</v>
      </c>
      <c r="G1394">
        <f t="shared" si="106"/>
        <v>0</v>
      </c>
      <c r="H1394" t="str">
        <f>_xlfn.XLOOKUP(C1394,obszary!A:A,obszary!B:B)</f>
        <v>Elysium</v>
      </c>
      <c r="I1394" t="str">
        <f>_xlfn.XLOOKUP($A1394,laziki!B:B,laziki!C:C)</f>
        <v>Spirit 6</v>
      </c>
      <c r="J1394" t="str">
        <f>_xlfn.XLOOKUP(I1394,laziki!C:C,laziki!E:E)</f>
        <v>27.80N, 160.30E</v>
      </c>
      <c r="K1394">
        <f>_xlfn.XLOOKUP($A1394,laziki!B:B,laziki!D:D)</f>
        <v>2063</v>
      </c>
      <c r="L1394">
        <f t="shared" si="107"/>
        <v>2064</v>
      </c>
      <c r="M1394" s="4">
        <f t="shared" si="108"/>
        <v>1</v>
      </c>
      <c r="N1394" s="4" t="str">
        <f t="shared" si="109"/>
        <v>N</v>
      </c>
      <c r="O1394" t="str">
        <f t="shared" si="110"/>
        <v>N</v>
      </c>
    </row>
    <row r="1395" spans="1:15" x14ac:dyDescent="0.25">
      <c r="A1395">
        <v>5</v>
      </c>
      <c r="B1395" s="1">
        <v>58808</v>
      </c>
      <c r="C1395" t="s">
        <v>241</v>
      </c>
      <c r="D1395" t="s">
        <v>4053</v>
      </c>
      <c r="E1395">
        <v>241</v>
      </c>
      <c r="F1395">
        <v>4398</v>
      </c>
      <c r="G1395">
        <f t="shared" si="106"/>
        <v>0</v>
      </c>
      <c r="H1395" t="str">
        <f>_xlfn.XLOOKUP(C1395,obszary!A:A,obszary!B:B)</f>
        <v>Syrtis Major</v>
      </c>
      <c r="I1395" t="str">
        <f>_xlfn.XLOOKUP($A1395,laziki!B:B,laziki!C:C)</f>
        <v>Mariner 10</v>
      </c>
      <c r="J1395" t="str">
        <f>_xlfn.XLOOKUP(I1395,laziki!C:C,laziki!E:E)</f>
        <v>4.88N, 63.43E</v>
      </c>
      <c r="K1395">
        <f>_xlfn.XLOOKUP($A1395,laziki!B:B,laziki!D:D)</f>
        <v>2051</v>
      </c>
      <c r="L1395">
        <f t="shared" si="107"/>
        <v>2061</v>
      </c>
      <c r="M1395" s="4">
        <f t="shared" si="108"/>
        <v>10</v>
      </c>
      <c r="N1395" s="4" t="str">
        <f t="shared" si="109"/>
        <v>N</v>
      </c>
      <c r="O1395" t="str">
        <f t="shared" si="110"/>
        <v>N</v>
      </c>
    </row>
    <row r="1396" spans="1:15" x14ac:dyDescent="0.25">
      <c r="A1396">
        <v>96</v>
      </c>
      <c r="B1396" s="1">
        <v>61687</v>
      </c>
      <c r="C1396" t="s">
        <v>265</v>
      </c>
      <c r="D1396" t="s">
        <v>4052</v>
      </c>
      <c r="E1396">
        <v>50</v>
      </c>
      <c r="F1396">
        <v>9366</v>
      </c>
      <c r="G1396">
        <f t="shared" si="106"/>
        <v>9366</v>
      </c>
      <c r="H1396" t="str">
        <f>_xlfn.XLOOKUP(C1396,obszary!A:A,obszary!B:B)</f>
        <v>Mare Boreum</v>
      </c>
      <c r="I1396" t="str">
        <f>_xlfn.XLOOKUP($A1396,laziki!B:B,laziki!C:C)</f>
        <v>Dawn 9</v>
      </c>
      <c r="J1396" t="str">
        <f>_xlfn.XLOOKUP(I1396,laziki!C:C,laziki!E:E)</f>
        <v>77.71N, 179.82E</v>
      </c>
      <c r="K1396">
        <f>_xlfn.XLOOKUP($A1396,laziki!B:B,laziki!D:D)</f>
        <v>2067</v>
      </c>
      <c r="L1396">
        <f t="shared" si="107"/>
        <v>2068</v>
      </c>
      <c r="M1396" s="4">
        <f t="shared" si="108"/>
        <v>1</v>
      </c>
      <c r="N1396" s="4" t="str">
        <f t="shared" si="109"/>
        <v>N</v>
      </c>
      <c r="O1396" t="str">
        <f t="shared" si="110"/>
        <v>N</v>
      </c>
    </row>
    <row r="1397" spans="1:15" x14ac:dyDescent="0.25">
      <c r="A1397">
        <v>35</v>
      </c>
      <c r="B1397" s="1">
        <v>59415</v>
      </c>
      <c r="C1397" t="s">
        <v>233</v>
      </c>
      <c r="D1397" t="s">
        <v>4051</v>
      </c>
      <c r="E1397">
        <v>34</v>
      </c>
      <c r="F1397">
        <v>3764</v>
      </c>
      <c r="G1397">
        <f t="shared" si="106"/>
        <v>3764</v>
      </c>
      <c r="H1397" t="str">
        <f>_xlfn.XLOOKUP(C1397,obszary!A:A,obszary!B:B)</f>
        <v>Phoenicis Lacus</v>
      </c>
      <c r="I1397" t="str">
        <f>_xlfn.XLOOKUP($A1397,laziki!B:B,laziki!C:C)</f>
        <v>Pathfinder 2</v>
      </c>
      <c r="J1397" t="str">
        <f>_xlfn.XLOOKUP(I1397,laziki!C:C,laziki!E:E)</f>
        <v>16.90S, 101.43W</v>
      </c>
      <c r="K1397">
        <f>_xlfn.XLOOKUP($A1397,laziki!B:B,laziki!D:D)</f>
        <v>2060</v>
      </c>
      <c r="L1397">
        <f t="shared" si="107"/>
        <v>2062</v>
      </c>
      <c r="M1397" s="4">
        <f t="shared" si="108"/>
        <v>2</v>
      </c>
      <c r="N1397" s="4" t="str">
        <f t="shared" si="109"/>
        <v>S</v>
      </c>
      <c r="O1397" t="str">
        <f t="shared" si="110"/>
        <v>S</v>
      </c>
    </row>
    <row r="1398" spans="1:15" x14ac:dyDescent="0.25">
      <c r="A1398">
        <v>51</v>
      </c>
      <c r="B1398" s="1">
        <v>60959</v>
      </c>
      <c r="C1398" t="s">
        <v>215</v>
      </c>
      <c r="D1398" t="s">
        <v>4050</v>
      </c>
      <c r="E1398">
        <v>277</v>
      </c>
      <c r="F1398">
        <v>29243</v>
      </c>
      <c r="G1398">
        <f t="shared" si="106"/>
        <v>0</v>
      </c>
      <c r="H1398" t="str">
        <f>_xlfn.XLOOKUP(C1398,obszary!A:A,obszary!B:B)</f>
        <v>Argyre</v>
      </c>
      <c r="I1398" t="str">
        <f>_xlfn.XLOOKUP($A1398,laziki!B:B,laziki!C:C)</f>
        <v>Opportunity 3</v>
      </c>
      <c r="J1398" t="str">
        <f>_xlfn.XLOOKUP(I1398,laziki!C:C,laziki!E:E)</f>
        <v>50.59S, 47.85W</v>
      </c>
      <c r="K1398">
        <f>_xlfn.XLOOKUP($A1398,laziki!B:B,laziki!D:D)</f>
        <v>2064</v>
      </c>
      <c r="L1398">
        <f t="shared" si="107"/>
        <v>2066</v>
      </c>
      <c r="M1398" s="4">
        <f t="shared" si="108"/>
        <v>2</v>
      </c>
      <c r="N1398" s="4" t="str">
        <f t="shared" si="109"/>
        <v>S</v>
      </c>
      <c r="O1398" t="str">
        <f t="shared" si="110"/>
        <v>S</v>
      </c>
    </row>
    <row r="1399" spans="1:15" x14ac:dyDescent="0.25">
      <c r="A1399">
        <v>11</v>
      </c>
      <c r="B1399" s="1">
        <v>57482</v>
      </c>
      <c r="C1399" t="s">
        <v>215</v>
      </c>
      <c r="D1399" t="s">
        <v>4049</v>
      </c>
      <c r="E1399">
        <v>11</v>
      </c>
      <c r="F1399">
        <v>1267</v>
      </c>
      <c r="G1399">
        <f t="shared" si="106"/>
        <v>1267</v>
      </c>
      <c r="H1399" t="str">
        <f>_xlfn.XLOOKUP(C1399,obszary!A:A,obszary!B:B)</f>
        <v>Argyre</v>
      </c>
      <c r="I1399" t="str">
        <f>_xlfn.XLOOKUP($A1399,laziki!B:B,laziki!C:C)</f>
        <v>Mariner 16</v>
      </c>
      <c r="J1399" t="str">
        <f>_xlfn.XLOOKUP(I1399,laziki!C:C,laziki!E:E)</f>
        <v>59.42S, 15.97W</v>
      </c>
      <c r="K1399">
        <f>_xlfn.XLOOKUP($A1399,laziki!B:B,laziki!D:D)</f>
        <v>2055</v>
      </c>
      <c r="L1399">
        <f t="shared" si="107"/>
        <v>2057</v>
      </c>
      <c r="M1399" s="4">
        <f t="shared" si="108"/>
        <v>2</v>
      </c>
      <c r="N1399" s="4" t="str">
        <f t="shared" si="109"/>
        <v>S</v>
      </c>
      <c r="O1399" t="str">
        <f t="shared" si="110"/>
        <v>S</v>
      </c>
    </row>
    <row r="1400" spans="1:15" x14ac:dyDescent="0.25">
      <c r="A1400">
        <v>76</v>
      </c>
      <c r="B1400" s="1">
        <v>65094</v>
      </c>
      <c r="C1400" t="s">
        <v>263</v>
      </c>
      <c r="D1400" t="s">
        <v>4048</v>
      </c>
      <c r="E1400">
        <v>61</v>
      </c>
      <c r="F1400">
        <v>5076</v>
      </c>
      <c r="G1400">
        <f t="shared" si="106"/>
        <v>5076</v>
      </c>
      <c r="H1400" t="str">
        <f>_xlfn.XLOOKUP(C1400,obszary!A:A,obszary!B:B)</f>
        <v>Diacria</v>
      </c>
      <c r="I1400" t="str">
        <f>_xlfn.XLOOKUP($A1400,laziki!B:B,laziki!C:C)</f>
        <v>Rosetta 25</v>
      </c>
      <c r="J1400" t="str">
        <f>_xlfn.XLOOKUP(I1400,laziki!C:C,laziki!E:E)</f>
        <v>47.84N, 169.44E</v>
      </c>
      <c r="K1400">
        <f>_xlfn.XLOOKUP($A1400,laziki!B:B,laziki!D:D)</f>
        <v>2072</v>
      </c>
      <c r="L1400">
        <f t="shared" si="107"/>
        <v>2078</v>
      </c>
      <c r="M1400" s="4">
        <f t="shared" si="108"/>
        <v>6</v>
      </c>
      <c r="N1400" s="4" t="str">
        <f t="shared" si="109"/>
        <v>N</v>
      </c>
      <c r="O1400" t="str">
        <f t="shared" si="110"/>
        <v>N</v>
      </c>
    </row>
    <row r="1401" spans="1:15" x14ac:dyDescent="0.25">
      <c r="A1401">
        <v>10</v>
      </c>
      <c r="B1401" s="1">
        <v>56798</v>
      </c>
      <c r="C1401" t="s">
        <v>231</v>
      </c>
      <c r="D1401" t="s">
        <v>4047</v>
      </c>
      <c r="E1401">
        <v>90</v>
      </c>
      <c r="F1401">
        <v>4902</v>
      </c>
      <c r="G1401">
        <f t="shared" si="106"/>
        <v>4902</v>
      </c>
      <c r="H1401" t="str">
        <f>_xlfn.XLOOKUP(C1401,obszary!A:A,obszary!B:B)</f>
        <v>Coprates</v>
      </c>
      <c r="I1401" t="str">
        <f>_xlfn.XLOOKUP($A1401,laziki!B:B,laziki!C:C)</f>
        <v>Mariner 15</v>
      </c>
      <c r="J1401" t="str">
        <f>_xlfn.XLOOKUP(I1401,laziki!C:C,laziki!E:E)</f>
        <v>23.79S, 56.97W</v>
      </c>
      <c r="K1401">
        <f>_xlfn.XLOOKUP($A1401,laziki!B:B,laziki!D:D)</f>
        <v>2054</v>
      </c>
      <c r="L1401">
        <f t="shared" si="107"/>
        <v>2055</v>
      </c>
      <c r="M1401" s="4">
        <f t="shared" si="108"/>
        <v>1</v>
      </c>
      <c r="N1401" s="4" t="str">
        <f t="shared" si="109"/>
        <v>S</v>
      </c>
      <c r="O1401" t="str">
        <f t="shared" si="110"/>
        <v>S</v>
      </c>
    </row>
    <row r="1402" spans="1:15" x14ac:dyDescent="0.25">
      <c r="A1402">
        <v>33</v>
      </c>
      <c r="B1402" s="1">
        <v>58883</v>
      </c>
      <c r="C1402" t="s">
        <v>265</v>
      </c>
      <c r="D1402" t="s">
        <v>4046</v>
      </c>
      <c r="E1402">
        <v>34</v>
      </c>
      <c r="F1402">
        <v>2599</v>
      </c>
      <c r="G1402">
        <f t="shared" si="106"/>
        <v>2599</v>
      </c>
      <c r="H1402" t="str">
        <f>_xlfn.XLOOKUP(C1402,obszary!A:A,obszary!B:B)</f>
        <v>Mare Boreum</v>
      </c>
      <c r="I1402" t="str">
        <f>_xlfn.XLOOKUP($A1402,laziki!B:B,laziki!C:C)</f>
        <v>Deimos 13</v>
      </c>
      <c r="J1402" t="str">
        <f>_xlfn.XLOOKUP(I1402,laziki!C:C,laziki!E:E)</f>
        <v>73.37N, 48.09E</v>
      </c>
      <c r="K1402">
        <f>_xlfn.XLOOKUP($A1402,laziki!B:B,laziki!D:D)</f>
        <v>2060</v>
      </c>
      <c r="L1402">
        <f t="shared" si="107"/>
        <v>2061</v>
      </c>
      <c r="M1402" s="4">
        <f t="shared" si="108"/>
        <v>1</v>
      </c>
      <c r="N1402" s="4" t="str">
        <f t="shared" si="109"/>
        <v>N</v>
      </c>
      <c r="O1402" t="str">
        <f t="shared" si="110"/>
        <v>N</v>
      </c>
    </row>
    <row r="1403" spans="1:15" x14ac:dyDescent="0.25">
      <c r="A1403">
        <v>23</v>
      </c>
      <c r="B1403" s="1">
        <v>57147</v>
      </c>
      <c r="C1403" t="s">
        <v>219</v>
      </c>
      <c r="D1403" t="s">
        <v>4045</v>
      </c>
      <c r="E1403">
        <v>905</v>
      </c>
      <c r="F1403">
        <v>6832</v>
      </c>
      <c r="G1403">
        <f t="shared" si="106"/>
        <v>0</v>
      </c>
      <c r="H1403" t="str">
        <f>_xlfn.XLOOKUP(C1403,obszary!A:A,obszary!B:B)</f>
        <v>Phaethontis</v>
      </c>
      <c r="I1403" t="str">
        <f>_xlfn.XLOOKUP($A1403,laziki!B:B,laziki!C:C)</f>
        <v>Phobos 2</v>
      </c>
      <c r="J1403" t="str">
        <f>_xlfn.XLOOKUP(I1403,laziki!C:C,laziki!E:E)</f>
        <v>23.80S, 156.02W</v>
      </c>
      <c r="K1403">
        <f>_xlfn.XLOOKUP($A1403,laziki!B:B,laziki!D:D)</f>
        <v>2053</v>
      </c>
      <c r="L1403">
        <f t="shared" si="107"/>
        <v>2056</v>
      </c>
      <c r="M1403" s="4">
        <f t="shared" si="108"/>
        <v>3</v>
      </c>
      <c r="N1403" s="4" t="str">
        <f t="shared" si="109"/>
        <v>S</v>
      </c>
      <c r="O1403" t="str">
        <f t="shared" si="110"/>
        <v>S</v>
      </c>
    </row>
    <row r="1404" spans="1:15" x14ac:dyDescent="0.25">
      <c r="A1404">
        <v>31</v>
      </c>
      <c r="B1404" s="1">
        <v>60961</v>
      </c>
      <c r="C1404" t="s">
        <v>261</v>
      </c>
      <c r="D1404" t="s">
        <v>4044</v>
      </c>
      <c r="E1404">
        <v>96</v>
      </c>
      <c r="F1404">
        <v>3764</v>
      </c>
      <c r="G1404">
        <f t="shared" si="106"/>
        <v>3764</v>
      </c>
      <c r="H1404" t="str">
        <f>_xlfn.XLOOKUP(C1404,obszary!A:A,obszary!B:B)</f>
        <v>Arcadia</v>
      </c>
      <c r="I1404" t="str">
        <f>_xlfn.XLOOKUP($A1404,laziki!B:B,laziki!C:C)</f>
        <v>Deimos 10</v>
      </c>
      <c r="J1404" t="str">
        <f>_xlfn.XLOOKUP(I1404,laziki!C:C,laziki!E:E)</f>
        <v>66.67N, 93.37W</v>
      </c>
      <c r="K1404">
        <f>_xlfn.XLOOKUP($A1404,laziki!B:B,laziki!D:D)</f>
        <v>2059</v>
      </c>
      <c r="L1404">
        <f t="shared" si="107"/>
        <v>2066</v>
      </c>
      <c r="M1404" s="4">
        <f t="shared" si="108"/>
        <v>7</v>
      </c>
      <c r="N1404" s="4" t="str">
        <f t="shared" si="109"/>
        <v>N</v>
      </c>
      <c r="O1404" t="str">
        <f t="shared" si="110"/>
        <v>N</v>
      </c>
    </row>
    <row r="1405" spans="1:15" x14ac:dyDescent="0.25">
      <c r="A1405">
        <v>100</v>
      </c>
      <c r="B1405" s="1">
        <v>62758</v>
      </c>
      <c r="C1405" t="s">
        <v>219</v>
      </c>
      <c r="D1405" t="s">
        <v>4043</v>
      </c>
      <c r="E1405">
        <v>39</v>
      </c>
      <c r="F1405">
        <v>6618</v>
      </c>
      <c r="G1405">
        <f t="shared" si="106"/>
        <v>6618</v>
      </c>
      <c r="H1405" t="str">
        <f>_xlfn.XLOOKUP(C1405,obszary!A:A,obszary!B:B)</f>
        <v>Phaethontis</v>
      </c>
      <c r="I1405" t="str">
        <f>_xlfn.XLOOKUP($A1405,laziki!B:B,laziki!C:C)</f>
        <v>Perseverance 7</v>
      </c>
      <c r="J1405" t="str">
        <f>_xlfn.XLOOKUP(I1405,laziki!C:C,laziki!E:E)</f>
        <v>61.39S, 157.42W</v>
      </c>
      <c r="K1405">
        <f>_xlfn.XLOOKUP($A1405,laziki!B:B,laziki!D:D)</f>
        <v>2070</v>
      </c>
      <c r="L1405">
        <f t="shared" si="107"/>
        <v>2071</v>
      </c>
      <c r="M1405" s="4">
        <f t="shared" si="108"/>
        <v>1</v>
      </c>
      <c r="N1405" s="4" t="str">
        <f t="shared" si="109"/>
        <v>S</v>
      </c>
      <c r="O1405" t="str">
        <f t="shared" si="110"/>
        <v>S</v>
      </c>
    </row>
    <row r="1406" spans="1:15" x14ac:dyDescent="0.25">
      <c r="A1406">
        <v>8</v>
      </c>
      <c r="B1406" s="1">
        <v>56611</v>
      </c>
      <c r="C1406" t="s">
        <v>213</v>
      </c>
      <c r="D1406" t="s">
        <v>4042</v>
      </c>
      <c r="E1406">
        <v>75</v>
      </c>
      <c r="F1406">
        <v>56210</v>
      </c>
      <c r="G1406">
        <f t="shared" si="106"/>
        <v>56210</v>
      </c>
      <c r="H1406" t="str">
        <f>_xlfn.XLOOKUP(C1406,obszary!A:A,obszary!B:B)</f>
        <v>Noachis</v>
      </c>
      <c r="I1406" t="str">
        <f>_xlfn.XLOOKUP($A1406,laziki!B:B,laziki!C:C)</f>
        <v>Mariner 13</v>
      </c>
      <c r="J1406" t="str">
        <f>_xlfn.XLOOKUP(I1406,laziki!C:C,laziki!E:E)</f>
        <v>57.37S, 25.45E</v>
      </c>
      <c r="K1406">
        <f>_xlfn.XLOOKUP($A1406,laziki!B:B,laziki!D:D)</f>
        <v>2053</v>
      </c>
      <c r="L1406">
        <f t="shared" si="107"/>
        <v>2054</v>
      </c>
      <c r="M1406" s="4">
        <f t="shared" si="108"/>
        <v>1</v>
      </c>
      <c r="N1406" s="4" t="str">
        <f t="shared" si="109"/>
        <v>S</v>
      </c>
      <c r="O1406" t="str">
        <f t="shared" si="110"/>
        <v>S</v>
      </c>
    </row>
    <row r="1407" spans="1:15" x14ac:dyDescent="0.25">
      <c r="A1407">
        <v>66</v>
      </c>
      <c r="B1407" s="1">
        <v>63760</v>
      </c>
      <c r="C1407" t="s">
        <v>253</v>
      </c>
      <c r="D1407" t="s">
        <v>4041</v>
      </c>
      <c r="E1407">
        <v>169</v>
      </c>
      <c r="F1407">
        <v>5255</v>
      </c>
      <c r="G1407">
        <f t="shared" si="106"/>
        <v>0</v>
      </c>
      <c r="H1407" t="str">
        <f>_xlfn.XLOOKUP(C1407,obszary!A:A,obszary!B:B)</f>
        <v>Cebrenia</v>
      </c>
      <c r="I1407" t="str">
        <f>_xlfn.XLOOKUP($A1407,laziki!B:B,laziki!C:C)</f>
        <v>Rosetta 9</v>
      </c>
      <c r="J1407" t="str">
        <f>_xlfn.XLOOKUP(I1407,laziki!C:C,laziki!E:E)</f>
        <v>17.54N, 149.60E</v>
      </c>
      <c r="K1407">
        <f>_xlfn.XLOOKUP($A1407,laziki!B:B,laziki!D:D)</f>
        <v>2067</v>
      </c>
      <c r="L1407">
        <f t="shared" si="107"/>
        <v>2074</v>
      </c>
      <c r="M1407" s="4">
        <f t="shared" si="108"/>
        <v>7</v>
      </c>
      <c r="N1407" s="4" t="str">
        <f t="shared" si="109"/>
        <v>N</v>
      </c>
      <c r="O1407" t="str">
        <f t="shared" si="110"/>
        <v>N</v>
      </c>
    </row>
    <row r="1408" spans="1:15" x14ac:dyDescent="0.25">
      <c r="A1408">
        <v>60</v>
      </c>
      <c r="B1408" s="1">
        <v>63194</v>
      </c>
      <c r="C1408" t="s">
        <v>215</v>
      </c>
      <c r="D1408" t="s">
        <v>4040</v>
      </c>
      <c r="E1408">
        <v>27</v>
      </c>
      <c r="F1408">
        <v>6618</v>
      </c>
      <c r="G1408">
        <f t="shared" si="106"/>
        <v>6618</v>
      </c>
      <c r="H1408" t="str">
        <f>_xlfn.XLOOKUP(C1408,obszary!A:A,obszary!B:B)</f>
        <v>Argyre</v>
      </c>
      <c r="I1408" t="str">
        <f>_xlfn.XLOOKUP($A1408,laziki!B:B,laziki!C:C)</f>
        <v>Opportunity 18</v>
      </c>
      <c r="J1408" t="str">
        <f>_xlfn.XLOOKUP(I1408,laziki!C:C,laziki!E:E)</f>
        <v>47.77S, 28.62W</v>
      </c>
      <c r="K1408">
        <f>_xlfn.XLOOKUP($A1408,laziki!B:B,laziki!D:D)</f>
        <v>2069</v>
      </c>
      <c r="L1408">
        <f t="shared" si="107"/>
        <v>2073</v>
      </c>
      <c r="M1408" s="4">
        <f t="shared" si="108"/>
        <v>4</v>
      </c>
      <c r="N1408" s="4" t="str">
        <f t="shared" si="109"/>
        <v>S</v>
      </c>
      <c r="O1408" t="str">
        <f t="shared" si="110"/>
        <v>S</v>
      </c>
    </row>
    <row r="1409" spans="1:15" x14ac:dyDescent="0.25">
      <c r="A1409">
        <v>31</v>
      </c>
      <c r="B1409" s="1">
        <v>60077</v>
      </c>
      <c r="C1409" t="s">
        <v>265</v>
      </c>
      <c r="D1409" t="s">
        <v>4039</v>
      </c>
      <c r="E1409">
        <v>25</v>
      </c>
      <c r="F1409">
        <v>4235</v>
      </c>
      <c r="G1409">
        <f t="shared" si="106"/>
        <v>4235</v>
      </c>
      <c r="H1409" t="str">
        <f>_xlfn.XLOOKUP(C1409,obszary!A:A,obszary!B:B)</f>
        <v>Mare Boreum</v>
      </c>
      <c r="I1409" t="str">
        <f>_xlfn.XLOOKUP($A1409,laziki!B:B,laziki!C:C)</f>
        <v>Deimos 10</v>
      </c>
      <c r="J1409" t="str">
        <f>_xlfn.XLOOKUP(I1409,laziki!C:C,laziki!E:E)</f>
        <v>66.67N, 93.37W</v>
      </c>
      <c r="K1409">
        <f>_xlfn.XLOOKUP($A1409,laziki!B:B,laziki!D:D)</f>
        <v>2059</v>
      </c>
      <c r="L1409">
        <f t="shared" si="107"/>
        <v>2064</v>
      </c>
      <c r="M1409" s="4">
        <f t="shared" si="108"/>
        <v>5</v>
      </c>
      <c r="N1409" s="4" t="str">
        <f t="shared" si="109"/>
        <v>N</v>
      </c>
      <c r="O1409" t="str">
        <f t="shared" si="110"/>
        <v>N</v>
      </c>
    </row>
    <row r="1410" spans="1:15" x14ac:dyDescent="0.25">
      <c r="A1410">
        <v>59</v>
      </c>
      <c r="B1410" s="1">
        <v>62046</v>
      </c>
      <c r="C1410" t="s">
        <v>209</v>
      </c>
      <c r="D1410" t="s">
        <v>4038</v>
      </c>
      <c r="E1410">
        <v>416</v>
      </c>
      <c r="F1410">
        <v>17000</v>
      </c>
      <c r="G1410">
        <f t="shared" si="106"/>
        <v>0</v>
      </c>
      <c r="H1410" t="str">
        <f>_xlfn.XLOOKUP(C1410,obszary!A:A,obszary!B:B)</f>
        <v>Eridania</v>
      </c>
      <c r="I1410" t="str">
        <f>_xlfn.XLOOKUP($A1410,laziki!B:B,laziki!C:C)</f>
        <v>Opportunity 16</v>
      </c>
      <c r="J1410" t="str">
        <f>_xlfn.XLOOKUP(I1410,laziki!C:C,laziki!E:E)</f>
        <v>41.83S, 120.38E</v>
      </c>
      <c r="K1410">
        <f>_xlfn.XLOOKUP($A1410,laziki!B:B,laziki!D:D)</f>
        <v>2068</v>
      </c>
      <c r="L1410">
        <f t="shared" si="107"/>
        <v>2069</v>
      </c>
      <c r="M1410" s="4">
        <f t="shared" si="108"/>
        <v>1</v>
      </c>
      <c r="N1410" s="4" t="str">
        <f t="shared" si="109"/>
        <v>S</v>
      </c>
      <c r="O1410" t="str">
        <f t="shared" si="110"/>
        <v>S</v>
      </c>
    </row>
    <row r="1411" spans="1:15" x14ac:dyDescent="0.25">
      <c r="A1411">
        <v>32</v>
      </c>
      <c r="B1411" s="1">
        <v>60642</v>
      </c>
      <c r="C1411" t="s">
        <v>231</v>
      </c>
      <c r="D1411" t="s">
        <v>4037</v>
      </c>
      <c r="E1411">
        <v>12</v>
      </c>
      <c r="F1411">
        <v>3461</v>
      </c>
      <c r="G1411">
        <f t="shared" ref="G1411:G1474" si="111">IF($E1411 &lt;= 100,F1411,0)</f>
        <v>3461</v>
      </c>
      <c r="H1411" t="str">
        <f>_xlfn.XLOOKUP(C1411,obszary!A:A,obszary!B:B)</f>
        <v>Coprates</v>
      </c>
      <c r="I1411" t="str">
        <f>_xlfn.XLOOKUP($A1411,laziki!B:B,laziki!C:C)</f>
        <v>Deimos 11</v>
      </c>
      <c r="J1411" t="str">
        <f>_xlfn.XLOOKUP(I1411,laziki!C:C,laziki!E:E)</f>
        <v>39.82S, 96.42W</v>
      </c>
      <c r="K1411">
        <f>_xlfn.XLOOKUP($A1411,laziki!B:B,laziki!D:D)</f>
        <v>2059</v>
      </c>
      <c r="L1411">
        <f t="shared" ref="L1411:L1474" si="112">YEAR(B1411)</f>
        <v>2066</v>
      </c>
      <c r="M1411" s="4">
        <f t="shared" ref="M1411:M1474" si="113">L1411-K1411</f>
        <v>7</v>
      </c>
      <c r="N1411" s="4" t="str">
        <f t="shared" ref="N1411:N1474" si="114">IF(NOT(ISERROR(SEARCH("S",D1411))),"S","N")</f>
        <v>S</v>
      </c>
      <c r="O1411" t="str">
        <f t="shared" si="110"/>
        <v>S</v>
      </c>
    </row>
    <row r="1412" spans="1:15" x14ac:dyDescent="0.25">
      <c r="A1412">
        <v>98</v>
      </c>
      <c r="B1412" s="1">
        <v>62854</v>
      </c>
      <c r="C1412" t="s">
        <v>211</v>
      </c>
      <c r="D1412" t="s">
        <v>4036</v>
      </c>
      <c r="E1412">
        <v>231</v>
      </c>
      <c r="F1412">
        <v>2188</v>
      </c>
      <c r="G1412">
        <f t="shared" si="111"/>
        <v>0</v>
      </c>
      <c r="H1412" t="str">
        <f>_xlfn.XLOOKUP(C1412,obszary!A:A,obszary!B:B)</f>
        <v>Hellas</v>
      </c>
      <c r="I1412" t="str">
        <f>_xlfn.XLOOKUP($A1412,laziki!B:B,laziki!C:C)</f>
        <v>Perseverance 5</v>
      </c>
      <c r="J1412" t="str">
        <f>_xlfn.XLOOKUP(I1412,laziki!C:C,laziki!E:E)</f>
        <v>48.97S, 86.32E</v>
      </c>
      <c r="K1412">
        <f>_xlfn.XLOOKUP($A1412,laziki!B:B,laziki!D:D)</f>
        <v>2070</v>
      </c>
      <c r="L1412">
        <f t="shared" si="112"/>
        <v>2072</v>
      </c>
      <c r="M1412" s="4">
        <f t="shared" si="113"/>
        <v>2</v>
      </c>
      <c r="N1412" s="4" t="str">
        <f t="shared" si="114"/>
        <v>S</v>
      </c>
      <c r="O1412" t="str">
        <f t="shared" si="110"/>
        <v>S</v>
      </c>
    </row>
    <row r="1413" spans="1:15" x14ac:dyDescent="0.25">
      <c r="A1413">
        <v>58</v>
      </c>
      <c r="B1413" s="1">
        <v>62291</v>
      </c>
      <c r="C1413" t="s">
        <v>215</v>
      </c>
      <c r="D1413" t="s">
        <v>4035</v>
      </c>
      <c r="E1413">
        <v>1057</v>
      </c>
      <c r="F1413">
        <v>4076</v>
      </c>
      <c r="G1413">
        <f t="shared" si="111"/>
        <v>0</v>
      </c>
      <c r="H1413" t="str">
        <f>_xlfn.XLOOKUP(C1413,obszary!A:A,obszary!B:B)</f>
        <v>Argyre</v>
      </c>
      <c r="I1413" t="str">
        <f>_xlfn.XLOOKUP($A1413,laziki!B:B,laziki!C:C)</f>
        <v>Opportunity 15</v>
      </c>
      <c r="J1413" t="str">
        <f>_xlfn.XLOOKUP(I1413,laziki!C:C,laziki!E:E)</f>
        <v>56.96S, 5.44W</v>
      </c>
      <c r="K1413">
        <f>_xlfn.XLOOKUP($A1413,laziki!B:B,laziki!D:D)</f>
        <v>2068</v>
      </c>
      <c r="L1413">
        <f t="shared" si="112"/>
        <v>2070</v>
      </c>
      <c r="M1413" s="4">
        <f t="shared" si="113"/>
        <v>2</v>
      </c>
      <c r="N1413" s="4" t="str">
        <f t="shared" si="114"/>
        <v>S</v>
      </c>
      <c r="O1413" t="str">
        <f t="shared" si="110"/>
        <v>S</v>
      </c>
    </row>
    <row r="1414" spans="1:15" x14ac:dyDescent="0.25">
      <c r="A1414">
        <v>72</v>
      </c>
      <c r="B1414" s="1">
        <v>63583</v>
      </c>
      <c r="C1414" t="s">
        <v>233</v>
      </c>
      <c r="D1414" t="s">
        <v>4034</v>
      </c>
      <c r="E1414">
        <v>30</v>
      </c>
      <c r="F1414">
        <v>8255</v>
      </c>
      <c r="G1414">
        <f t="shared" si="111"/>
        <v>8255</v>
      </c>
      <c r="H1414" t="str">
        <f>_xlfn.XLOOKUP(C1414,obszary!A:A,obszary!B:B)</f>
        <v>Phoenicis Lacus</v>
      </c>
      <c r="I1414" t="str">
        <f>_xlfn.XLOOKUP($A1414,laziki!B:B,laziki!C:C)</f>
        <v>Rosetta 16</v>
      </c>
      <c r="J1414" t="str">
        <f>_xlfn.XLOOKUP(I1414,laziki!C:C,laziki!E:E)</f>
        <v>29.49S, 118.42W</v>
      </c>
      <c r="K1414">
        <f>_xlfn.XLOOKUP($A1414,laziki!B:B,laziki!D:D)</f>
        <v>2071</v>
      </c>
      <c r="L1414">
        <f t="shared" si="112"/>
        <v>2074</v>
      </c>
      <c r="M1414" s="4">
        <f t="shared" si="113"/>
        <v>3</v>
      </c>
      <c r="N1414" s="4" t="str">
        <f t="shared" si="114"/>
        <v>S</v>
      </c>
      <c r="O1414" t="str">
        <f t="shared" ref="O1414:O1477" si="115">IF(NOT(ISERROR(SEARCH("S",J1414))),"S","N")</f>
        <v>S</v>
      </c>
    </row>
    <row r="1415" spans="1:15" x14ac:dyDescent="0.25">
      <c r="A1415">
        <v>56</v>
      </c>
      <c r="B1415" s="1">
        <v>61557</v>
      </c>
      <c r="C1415" t="s">
        <v>217</v>
      </c>
      <c r="D1415" t="s">
        <v>4033</v>
      </c>
      <c r="E1415">
        <v>45</v>
      </c>
      <c r="F1415">
        <v>5255</v>
      </c>
      <c r="G1415">
        <f t="shared" si="111"/>
        <v>5255</v>
      </c>
      <c r="H1415" t="str">
        <f>_xlfn.XLOOKUP(C1415,obszary!A:A,obszary!B:B)</f>
        <v>Thaumasia</v>
      </c>
      <c r="I1415" t="str">
        <f>_xlfn.XLOOKUP($A1415,laziki!B:B,laziki!C:C)</f>
        <v>Opportunity 10</v>
      </c>
      <c r="J1415" t="str">
        <f>_xlfn.XLOOKUP(I1415,laziki!C:C,laziki!E:E)</f>
        <v>35.35S, 72.67W</v>
      </c>
      <c r="K1415">
        <f>_xlfn.XLOOKUP($A1415,laziki!B:B,laziki!D:D)</f>
        <v>2067</v>
      </c>
      <c r="L1415">
        <f t="shared" si="112"/>
        <v>2068</v>
      </c>
      <c r="M1415" s="4">
        <f t="shared" si="113"/>
        <v>1</v>
      </c>
      <c r="N1415" s="4" t="str">
        <f t="shared" si="114"/>
        <v>S</v>
      </c>
      <c r="O1415" t="str">
        <f t="shared" si="115"/>
        <v>S</v>
      </c>
    </row>
    <row r="1416" spans="1:15" x14ac:dyDescent="0.25">
      <c r="A1416">
        <v>39</v>
      </c>
      <c r="B1416" s="1">
        <v>59756</v>
      </c>
      <c r="C1416" t="s">
        <v>209</v>
      </c>
      <c r="D1416" t="s">
        <v>4032</v>
      </c>
      <c r="E1416">
        <v>169</v>
      </c>
      <c r="F1416">
        <v>7052</v>
      </c>
      <c r="G1416">
        <f t="shared" si="111"/>
        <v>0</v>
      </c>
      <c r="H1416" t="str">
        <f>_xlfn.XLOOKUP(C1416,obszary!A:A,obszary!B:B)</f>
        <v>Eridania</v>
      </c>
      <c r="I1416" t="str">
        <f>_xlfn.XLOOKUP($A1416,laziki!B:B,laziki!C:C)</f>
        <v>Pathfinder 9</v>
      </c>
      <c r="J1416" t="str">
        <f>_xlfn.XLOOKUP(I1416,laziki!C:C,laziki!E:E)</f>
        <v>59.92S, 179.01W</v>
      </c>
      <c r="K1416">
        <f>_xlfn.XLOOKUP($A1416,laziki!B:B,laziki!D:D)</f>
        <v>2062</v>
      </c>
      <c r="L1416">
        <f t="shared" si="112"/>
        <v>2063</v>
      </c>
      <c r="M1416" s="4">
        <f t="shared" si="113"/>
        <v>1</v>
      </c>
      <c r="N1416" s="4" t="str">
        <f t="shared" si="114"/>
        <v>S</v>
      </c>
      <c r="O1416" t="str">
        <f t="shared" si="115"/>
        <v>S</v>
      </c>
    </row>
    <row r="1417" spans="1:15" x14ac:dyDescent="0.25">
      <c r="A1417">
        <v>100</v>
      </c>
      <c r="B1417" s="1">
        <v>63822</v>
      </c>
      <c r="C1417" t="s">
        <v>207</v>
      </c>
      <c r="D1417" t="s">
        <v>4031</v>
      </c>
      <c r="E1417">
        <v>67</v>
      </c>
      <c r="F1417">
        <v>5622</v>
      </c>
      <c r="G1417">
        <f t="shared" si="111"/>
        <v>5622</v>
      </c>
      <c r="H1417" t="str">
        <f>_xlfn.XLOOKUP(C1417,obszary!A:A,obszary!B:B)</f>
        <v>Mare Australe</v>
      </c>
      <c r="I1417" t="str">
        <f>_xlfn.XLOOKUP($A1417,laziki!B:B,laziki!C:C)</f>
        <v>Perseverance 7</v>
      </c>
      <c r="J1417" t="str">
        <f>_xlfn.XLOOKUP(I1417,laziki!C:C,laziki!E:E)</f>
        <v>61.39S, 157.42W</v>
      </c>
      <c r="K1417">
        <f>_xlfn.XLOOKUP($A1417,laziki!B:B,laziki!D:D)</f>
        <v>2070</v>
      </c>
      <c r="L1417">
        <f t="shared" si="112"/>
        <v>2074</v>
      </c>
      <c r="M1417" s="4">
        <f t="shared" si="113"/>
        <v>4</v>
      </c>
      <c r="N1417" s="4" t="str">
        <f t="shared" si="114"/>
        <v>S</v>
      </c>
      <c r="O1417" t="str">
        <f t="shared" si="115"/>
        <v>S</v>
      </c>
    </row>
    <row r="1418" spans="1:15" x14ac:dyDescent="0.25">
      <c r="A1418">
        <v>47</v>
      </c>
      <c r="B1418" s="1">
        <v>63400</v>
      </c>
      <c r="C1418" t="s">
        <v>259</v>
      </c>
      <c r="D1418" t="s">
        <v>4030</v>
      </c>
      <c r="E1418">
        <v>85</v>
      </c>
      <c r="F1418">
        <v>4902</v>
      </c>
      <c r="G1418">
        <f t="shared" si="111"/>
        <v>4902</v>
      </c>
      <c r="H1418" t="str">
        <f>_xlfn.XLOOKUP(C1418,obszary!A:A,obszary!B:B)</f>
        <v>Mare Acidalium</v>
      </c>
      <c r="I1418" t="str">
        <f>_xlfn.XLOOKUP($A1418,laziki!B:B,laziki!C:C)</f>
        <v>Spirit 14</v>
      </c>
      <c r="J1418" t="str">
        <f>_xlfn.XLOOKUP(I1418,laziki!C:C,laziki!E:E)</f>
        <v>27.30N, 17.48W</v>
      </c>
      <c r="K1418">
        <f>_xlfn.XLOOKUP($A1418,laziki!B:B,laziki!D:D)</f>
        <v>2065</v>
      </c>
      <c r="L1418">
        <f t="shared" si="112"/>
        <v>2073</v>
      </c>
      <c r="M1418" s="4">
        <f t="shared" si="113"/>
        <v>8</v>
      </c>
      <c r="N1418" s="4" t="str">
        <f t="shared" si="114"/>
        <v>N</v>
      </c>
      <c r="O1418" t="str">
        <f t="shared" si="115"/>
        <v>N</v>
      </c>
    </row>
    <row r="1419" spans="1:15" x14ac:dyDescent="0.25">
      <c r="A1419">
        <v>55</v>
      </c>
      <c r="B1419" s="1">
        <v>61927</v>
      </c>
      <c r="C1419" t="s">
        <v>253</v>
      </c>
      <c r="D1419" t="s">
        <v>4029</v>
      </c>
      <c r="E1419">
        <v>120</v>
      </c>
      <c r="F1419">
        <v>13527</v>
      </c>
      <c r="G1419">
        <f t="shared" si="111"/>
        <v>0</v>
      </c>
      <c r="H1419" t="str">
        <f>_xlfn.XLOOKUP(C1419,obszary!A:A,obszary!B:B)</f>
        <v>Cebrenia</v>
      </c>
      <c r="I1419" t="str">
        <f>_xlfn.XLOOKUP($A1419,laziki!B:B,laziki!C:C)</f>
        <v>Opportunity 7</v>
      </c>
      <c r="J1419" t="str">
        <f>_xlfn.XLOOKUP(I1419,laziki!C:C,laziki!E:E)</f>
        <v>37.14N, 148.66E</v>
      </c>
      <c r="K1419">
        <f>_xlfn.XLOOKUP($A1419,laziki!B:B,laziki!D:D)</f>
        <v>2066</v>
      </c>
      <c r="L1419">
        <f t="shared" si="112"/>
        <v>2069</v>
      </c>
      <c r="M1419" s="4">
        <f t="shared" si="113"/>
        <v>3</v>
      </c>
      <c r="N1419" s="4" t="str">
        <f t="shared" si="114"/>
        <v>N</v>
      </c>
      <c r="O1419" t="str">
        <f t="shared" si="115"/>
        <v>N</v>
      </c>
    </row>
    <row r="1420" spans="1:15" x14ac:dyDescent="0.25">
      <c r="A1420">
        <v>5</v>
      </c>
      <c r="B1420" s="1">
        <v>58110</v>
      </c>
      <c r="C1420" t="s">
        <v>241</v>
      </c>
      <c r="D1420" t="s">
        <v>4028</v>
      </c>
      <c r="E1420">
        <v>80</v>
      </c>
      <c r="F1420">
        <v>9985</v>
      </c>
      <c r="G1420">
        <f t="shared" si="111"/>
        <v>9985</v>
      </c>
      <c r="H1420" t="str">
        <f>_xlfn.XLOOKUP(C1420,obszary!A:A,obszary!B:B)</f>
        <v>Syrtis Major</v>
      </c>
      <c r="I1420" t="str">
        <f>_xlfn.XLOOKUP($A1420,laziki!B:B,laziki!C:C)</f>
        <v>Mariner 10</v>
      </c>
      <c r="J1420" t="str">
        <f>_xlfn.XLOOKUP(I1420,laziki!C:C,laziki!E:E)</f>
        <v>4.88N, 63.43E</v>
      </c>
      <c r="K1420">
        <f>_xlfn.XLOOKUP($A1420,laziki!B:B,laziki!D:D)</f>
        <v>2051</v>
      </c>
      <c r="L1420">
        <f t="shared" si="112"/>
        <v>2059</v>
      </c>
      <c r="M1420" s="4">
        <f t="shared" si="113"/>
        <v>8</v>
      </c>
      <c r="N1420" s="4" t="str">
        <f t="shared" si="114"/>
        <v>N</v>
      </c>
      <c r="O1420" t="str">
        <f t="shared" si="115"/>
        <v>N</v>
      </c>
    </row>
    <row r="1421" spans="1:15" x14ac:dyDescent="0.25">
      <c r="A1421">
        <v>51</v>
      </c>
      <c r="B1421" s="1">
        <v>60348</v>
      </c>
      <c r="C1421" t="s">
        <v>215</v>
      </c>
      <c r="D1421" t="s">
        <v>4027</v>
      </c>
      <c r="E1421">
        <v>11</v>
      </c>
      <c r="F1421">
        <v>22220</v>
      </c>
      <c r="G1421">
        <f t="shared" si="111"/>
        <v>22220</v>
      </c>
      <c r="H1421" t="str">
        <f>_xlfn.XLOOKUP(C1421,obszary!A:A,obszary!B:B)</f>
        <v>Argyre</v>
      </c>
      <c r="I1421" t="str">
        <f>_xlfn.XLOOKUP($A1421,laziki!B:B,laziki!C:C)</f>
        <v>Opportunity 3</v>
      </c>
      <c r="J1421" t="str">
        <f>_xlfn.XLOOKUP(I1421,laziki!C:C,laziki!E:E)</f>
        <v>50.59S, 47.85W</v>
      </c>
      <c r="K1421">
        <f>_xlfn.XLOOKUP($A1421,laziki!B:B,laziki!D:D)</f>
        <v>2064</v>
      </c>
      <c r="L1421">
        <f t="shared" si="112"/>
        <v>2065</v>
      </c>
      <c r="M1421" s="4">
        <f t="shared" si="113"/>
        <v>1</v>
      </c>
      <c r="N1421" s="4" t="str">
        <f t="shared" si="114"/>
        <v>S</v>
      </c>
      <c r="O1421" t="str">
        <f t="shared" si="115"/>
        <v>S</v>
      </c>
    </row>
    <row r="1422" spans="1:15" x14ac:dyDescent="0.25">
      <c r="A1422">
        <v>27</v>
      </c>
      <c r="B1422" s="1">
        <v>58342</v>
      </c>
      <c r="C1422" t="s">
        <v>207</v>
      </c>
      <c r="D1422" t="s">
        <v>4026</v>
      </c>
      <c r="E1422">
        <v>120</v>
      </c>
      <c r="F1422">
        <v>5622</v>
      </c>
      <c r="G1422">
        <f t="shared" si="111"/>
        <v>0</v>
      </c>
      <c r="H1422" t="str">
        <f>_xlfn.XLOOKUP(C1422,obszary!A:A,obszary!B:B)</f>
        <v>Mare Australe</v>
      </c>
      <c r="I1422" t="str">
        <f>_xlfn.XLOOKUP($A1422,laziki!B:B,laziki!C:C)</f>
        <v>Phobos 6</v>
      </c>
      <c r="J1422" t="str">
        <f>_xlfn.XLOOKUP(I1422,laziki!C:C,laziki!E:E)</f>
        <v>74.62S, 100.08E</v>
      </c>
      <c r="K1422">
        <f>_xlfn.XLOOKUP($A1422,laziki!B:B,laziki!D:D)</f>
        <v>2054</v>
      </c>
      <c r="L1422">
        <f t="shared" si="112"/>
        <v>2059</v>
      </c>
      <c r="M1422" s="4">
        <f t="shared" si="113"/>
        <v>5</v>
      </c>
      <c r="N1422" s="4" t="str">
        <f t="shared" si="114"/>
        <v>S</v>
      </c>
      <c r="O1422" t="str">
        <f t="shared" si="115"/>
        <v>S</v>
      </c>
    </row>
    <row r="1423" spans="1:15" x14ac:dyDescent="0.25">
      <c r="A1423">
        <v>64</v>
      </c>
      <c r="B1423" s="1">
        <v>61710</v>
      </c>
      <c r="C1423" t="s">
        <v>211</v>
      </c>
      <c r="D1423" t="s">
        <v>4025</v>
      </c>
      <c r="E1423">
        <v>277</v>
      </c>
      <c r="F1423">
        <v>5255</v>
      </c>
      <c r="G1423">
        <f t="shared" si="111"/>
        <v>0</v>
      </c>
      <c r="H1423" t="str">
        <f>_xlfn.XLOOKUP(C1423,obszary!A:A,obszary!B:B)</f>
        <v>Hellas</v>
      </c>
      <c r="I1423" t="str">
        <f>_xlfn.XLOOKUP($A1423,laziki!B:B,laziki!C:C)</f>
        <v>Rosetta 7</v>
      </c>
      <c r="J1423" t="str">
        <f>_xlfn.XLOOKUP(I1423,laziki!C:C,laziki!E:E)</f>
        <v>48.64S, 67.03E</v>
      </c>
      <c r="K1423">
        <f>_xlfn.XLOOKUP($A1423,laziki!B:B,laziki!D:D)</f>
        <v>2067</v>
      </c>
      <c r="L1423">
        <f t="shared" si="112"/>
        <v>2068</v>
      </c>
      <c r="M1423" s="4">
        <f t="shared" si="113"/>
        <v>1</v>
      </c>
      <c r="N1423" s="4" t="str">
        <f t="shared" si="114"/>
        <v>S</v>
      </c>
      <c r="O1423" t="str">
        <f t="shared" si="115"/>
        <v>S</v>
      </c>
    </row>
    <row r="1424" spans="1:15" x14ac:dyDescent="0.25">
      <c r="A1424">
        <v>31</v>
      </c>
      <c r="B1424" s="1">
        <v>60269</v>
      </c>
      <c r="C1424" t="s">
        <v>265</v>
      </c>
      <c r="D1424" t="s">
        <v>4024</v>
      </c>
      <c r="E1424">
        <v>32</v>
      </c>
      <c r="F1424">
        <v>5622</v>
      </c>
      <c r="G1424">
        <f t="shared" si="111"/>
        <v>5622</v>
      </c>
      <c r="H1424" t="str">
        <f>_xlfn.XLOOKUP(C1424,obszary!A:A,obszary!B:B)</f>
        <v>Mare Boreum</v>
      </c>
      <c r="I1424" t="str">
        <f>_xlfn.XLOOKUP($A1424,laziki!B:B,laziki!C:C)</f>
        <v>Deimos 10</v>
      </c>
      <c r="J1424" t="str">
        <f>_xlfn.XLOOKUP(I1424,laziki!C:C,laziki!E:E)</f>
        <v>66.67N, 93.37W</v>
      </c>
      <c r="K1424">
        <f>_xlfn.XLOOKUP($A1424,laziki!B:B,laziki!D:D)</f>
        <v>2059</v>
      </c>
      <c r="L1424">
        <f t="shared" si="112"/>
        <v>2065</v>
      </c>
      <c r="M1424" s="4">
        <f t="shared" si="113"/>
        <v>6</v>
      </c>
      <c r="N1424" s="4" t="str">
        <f t="shared" si="114"/>
        <v>N</v>
      </c>
      <c r="O1424" t="str">
        <f t="shared" si="115"/>
        <v>N</v>
      </c>
    </row>
    <row r="1425" spans="1:15" x14ac:dyDescent="0.25">
      <c r="A1425">
        <v>72</v>
      </c>
      <c r="B1425" s="1">
        <v>63544</v>
      </c>
      <c r="C1425" t="s">
        <v>217</v>
      </c>
      <c r="D1425" t="s">
        <v>4023</v>
      </c>
      <c r="E1425">
        <v>307</v>
      </c>
      <c r="F1425">
        <v>5812</v>
      </c>
      <c r="G1425">
        <f t="shared" si="111"/>
        <v>0</v>
      </c>
      <c r="H1425" t="str">
        <f>_xlfn.XLOOKUP(C1425,obszary!A:A,obszary!B:B)</f>
        <v>Thaumasia</v>
      </c>
      <c r="I1425" t="str">
        <f>_xlfn.XLOOKUP($A1425,laziki!B:B,laziki!C:C)</f>
        <v>Rosetta 16</v>
      </c>
      <c r="J1425" t="str">
        <f>_xlfn.XLOOKUP(I1425,laziki!C:C,laziki!E:E)</f>
        <v>29.49S, 118.42W</v>
      </c>
      <c r="K1425">
        <f>_xlfn.XLOOKUP($A1425,laziki!B:B,laziki!D:D)</f>
        <v>2071</v>
      </c>
      <c r="L1425">
        <f t="shared" si="112"/>
        <v>2073</v>
      </c>
      <c r="M1425" s="4">
        <f t="shared" si="113"/>
        <v>2</v>
      </c>
      <c r="N1425" s="4" t="str">
        <f t="shared" si="114"/>
        <v>S</v>
      </c>
      <c r="O1425" t="str">
        <f t="shared" si="115"/>
        <v>S</v>
      </c>
    </row>
    <row r="1426" spans="1:15" x14ac:dyDescent="0.25">
      <c r="A1426">
        <v>66</v>
      </c>
      <c r="B1426" s="1">
        <v>63630</v>
      </c>
      <c r="C1426" t="s">
        <v>253</v>
      </c>
      <c r="D1426" t="s">
        <v>4022</v>
      </c>
      <c r="E1426">
        <v>277</v>
      </c>
      <c r="F1426">
        <v>8791</v>
      </c>
      <c r="G1426">
        <f t="shared" si="111"/>
        <v>0</v>
      </c>
      <c r="H1426" t="str">
        <f>_xlfn.XLOOKUP(C1426,obszary!A:A,obszary!B:B)</f>
        <v>Cebrenia</v>
      </c>
      <c r="I1426" t="str">
        <f>_xlfn.XLOOKUP($A1426,laziki!B:B,laziki!C:C)</f>
        <v>Rosetta 9</v>
      </c>
      <c r="J1426" t="str">
        <f>_xlfn.XLOOKUP(I1426,laziki!C:C,laziki!E:E)</f>
        <v>17.54N, 149.60E</v>
      </c>
      <c r="K1426">
        <f>_xlfn.XLOOKUP($A1426,laziki!B:B,laziki!D:D)</f>
        <v>2067</v>
      </c>
      <c r="L1426">
        <f t="shared" si="112"/>
        <v>2074</v>
      </c>
      <c r="M1426" s="4">
        <f t="shared" si="113"/>
        <v>7</v>
      </c>
      <c r="N1426" s="4" t="str">
        <f t="shared" si="114"/>
        <v>N</v>
      </c>
      <c r="O1426" t="str">
        <f t="shared" si="115"/>
        <v>N</v>
      </c>
    </row>
    <row r="1427" spans="1:15" x14ac:dyDescent="0.25">
      <c r="A1427">
        <v>55</v>
      </c>
      <c r="B1427" s="1">
        <v>61659</v>
      </c>
      <c r="C1427" t="s">
        <v>237</v>
      </c>
      <c r="D1427" t="s">
        <v>4021</v>
      </c>
      <c r="E1427">
        <v>631</v>
      </c>
      <c r="F1427">
        <v>4076</v>
      </c>
      <c r="G1427">
        <f t="shared" si="111"/>
        <v>0</v>
      </c>
      <c r="H1427" t="str">
        <f>_xlfn.XLOOKUP(C1427,obszary!A:A,obszary!B:B)</f>
        <v>Elysium</v>
      </c>
      <c r="I1427" t="str">
        <f>_xlfn.XLOOKUP($A1427,laziki!B:B,laziki!C:C)</f>
        <v>Opportunity 7</v>
      </c>
      <c r="J1427" t="str">
        <f>_xlfn.XLOOKUP(I1427,laziki!C:C,laziki!E:E)</f>
        <v>37.14N, 148.66E</v>
      </c>
      <c r="K1427">
        <f>_xlfn.XLOOKUP($A1427,laziki!B:B,laziki!D:D)</f>
        <v>2066</v>
      </c>
      <c r="L1427">
        <f t="shared" si="112"/>
        <v>2068</v>
      </c>
      <c r="M1427" s="4">
        <f t="shared" si="113"/>
        <v>2</v>
      </c>
      <c r="N1427" s="4" t="str">
        <f t="shared" si="114"/>
        <v>N</v>
      </c>
      <c r="O1427" t="str">
        <f t="shared" si="115"/>
        <v>N</v>
      </c>
    </row>
    <row r="1428" spans="1:15" x14ac:dyDescent="0.25">
      <c r="A1428">
        <v>42</v>
      </c>
      <c r="B1428" s="1">
        <v>61151</v>
      </c>
      <c r="C1428" t="s">
        <v>263</v>
      </c>
      <c r="D1428" t="s">
        <v>4020</v>
      </c>
      <c r="E1428">
        <v>212</v>
      </c>
      <c r="F1428">
        <v>1010</v>
      </c>
      <c r="G1428">
        <f t="shared" si="111"/>
        <v>0</v>
      </c>
      <c r="H1428" t="str">
        <f>_xlfn.XLOOKUP(C1428,obszary!A:A,obszary!B:B)</f>
        <v>Diacria</v>
      </c>
      <c r="I1428" t="str">
        <f>_xlfn.XLOOKUP($A1428,laziki!B:B,laziki!C:C)</f>
        <v>Spirit 6</v>
      </c>
      <c r="J1428" t="str">
        <f>_xlfn.XLOOKUP(I1428,laziki!C:C,laziki!E:E)</f>
        <v>27.80N, 160.30E</v>
      </c>
      <c r="K1428">
        <f>_xlfn.XLOOKUP($A1428,laziki!B:B,laziki!D:D)</f>
        <v>2063</v>
      </c>
      <c r="L1428">
        <f t="shared" si="112"/>
        <v>2067</v>
      </c>
      <c r="M1428" s="4">
        <f t="shared" si="113"/>
        <v>4</v>
      </c>
      <c r="N1428" s="4" t="str">
        <f t="shared" si="114"/>
        <v>N</v>
      </c>
      <c r="O1428" t="str">
        <f t="shared" si="115"/>
        <v>N</v>
      </c>
    </row>
    <row r="1429" spans="1:15" x14ac:dyDescent="0.25">
      <c r="A1429">
        <v>22</v>
      </c>
      <c r="B1429" s="1">
        <v>56773</v>
      </c>
      <c r="C1429" t="s">
        <v>243</v>
      </c>
      <c r="D1429" t="s">
        <v>4019</v>
      </c>
      <c r="E1429">
        <v>572</v>
      </c>
      <c r="F1429">
        <v>3461</v>
      </c>
      <c r="G1429">
        <f t="shared" si="111"/>
        <v>0</v>
      </c>
      <c r="H1429" t="str">
        <f>_xlfn.XLOOKUP(C1429,obszary!A:A,obszary!B:B)</f>
        <v>Arabia</v>
      </c>
      <c r="I1429" t="str">
        <f>_xlfn.XLOOKUP($A1429,laziki!B:B,laziki!C:C)</f>
        <v>Phobos 1</v>
      </c>
      <c r="J1429" t="str">
        <f>_xlfn.XLOOKUP(I1429,laziki!C:C,laziki!E:E)</f>
        <v>5.89N, 39.91E</v>
      </c>
      <c r="K1429">
        <f>_xlfn.XLOOKUP($A1429,laziki!B:B,laziki!D:D)</f>
        <v>2053</v>
      </c>
      <c r="L1429">
        <f t="shared" si="112"/>
        <v>2055</v>
      </c>
      <c r="M1429" s="4">
        <f t="shared" si="113"/>
        <v>2</v>
      </c>
      <c r="N1429" s="4" t="str">
        <f t="shared" si="114"/>
        <v>N</v>
      </c>
      <c r="O1429" t="str">
        <f t="shared" si="115"/>
        <v>N</v>
      </c>
    </row>
    <row r="1430" spans="1:15" x14ac:dyDescent="0.25">
      <c r="A1430">
        <v>67</v>
      </c>
      <c r="B1430" s="1">
        <v>62509</v>
      </c>
      <c r="C1430" t="s">
        <v>217</v>
      </c>
      <c r="D1430" t="s">
        <v>4018</v>
      </c>
      <c r="E1430">
        <v>11</v>
      </c>
      <c r="F1430">
        <v>9985</v>
      </c>
      <c r="G1430">
        <f t="shared" si="111"/>
        <v>9985</v>
      </c>
      <c r="H1430" t="str">
        <f>_xlfn.XLOOKUP(C1430,obszary!A:A,obszary!B:B)</f>
        <v>Thaumasia</v>
      </c>
      <c r="I1430" t="str">
        <f>_xlfn.XLOOKUP($A1430,laziki!B:B,laziki!C:C)</f>
        <v>Rosetta 10</v>
      </c>
      <c r="J1430" t="str">
        <f>_xlfn.XLOOKUP(I1430,laziki!C:C,laziki!E:E)</f>
        <v>29.82S, 66.01W</v>
      </c>
      <c r="K1430">
        <f>_xlfn.XLOOKUP($A1430,laziki!B:B,laziki!D:D)</f>
        <v>2068</v>
      </c>
      <c r="L1430">
        <f t="shared" si="112"/>
        <v>2071</v>
      </c>
      <c r="M1430" s="4">
        <f t="shared" si="113"/>
        <v>3</v>
      </c>
      <c r="N1430" s="4" t="str">
        <f t="shared" si="114"/>
        <v>S</v>
      </c>
      <c r="O1430" t="str">
        <f t="shared" si="115"/>
        <v>S</v>
      </c>
    </row>
    <row r="1431" spans="1:15" x14ac:dyDescent="0.25">
      <c r="A1431">
        <v>67</v>
      </c>
      <c r="B1431" s="1">
        <v>62252</v>
      </c>
      <c r="C1431" t="s">
        <v>231</v>
      </c>
      <c r="D1431" t="s">
        <v>4017</v>
      </c>
      <c r="E1431">
        <v>221</v>
      </c>
      <c r="F1431">
        <v>7512</v>
      </c>
      <c r="G1431">
        <f t="shared" si="111"/>
        <v>0</v>
      </c>
      <c r="H1431" t="str">
        <f>_xlfn.XLOOKUP(C1431,obszary!A:A,obszary!B:B)</f>
        <v>Coprates</v>
      </c>
      <c r="I1431" t="str">
        <f>_xlfn.XLOOKUP($A1431,laziki!B:B,laziki!C:C)</f>
        <v>Rosetta 10</v>
      </c>
      <c r="J1431" t="str">
        <f>_xlfn.XLOOKUP(I1431,laziki!C:C,laziki!E:E)</f>
        <v>29.82S, 66.01W</v>
      </c>
      <c r="K1431">
        <f>_xlfn.XLOOKUP($A1431,laziki!B:B,laziki!D:D)</f>
        <v>2068</v>
      </c>
      <c r="L1431">
        <f t="shared" si="112"/>
        <v>2070</v>
      </c>
      <c r="M1431" s="4">
        <f t="shared" si="113"/>
        <v>2</v>
      </c>
      <c r="N1431" s="4" t="str">
        <f t="shared" si="114"/>
        <v>S</v>
      </c>
      <c r="O1431" t="str">
        <f t="shared" si="115"/>
        <v>S</v>
      </c>
    </row>
    <row r="1432" spans="1:15" x14ac:dyDescent="0.25">
      <c r="A1432">
        <v>47</v>
      </c>
      <c r="B1432" s="1">
        <v>61069</v>
      </c>
      <c r="C1432" t="s">
        <v>259</v>
      </c>
      <c r="D1432" t="s">
        <v>4016</v>
      </c>
      <c r="E1432">
        <v>241</v>
      </c>
      <c r="F1432">
        <v>2324</v>
      </c>
      <c r="G1432">
        <f t="shared" si="111"/>
        <v>0</v>
      </c>
      <c r="H1432" t="str">
        <f>_xlfn.XLOOKUP(C1432,obszary!A:A,obszary!B:B)</f>
        <v>Mare Acidalium</v>
      </c>
      <c r="I1432" t="str">
        <f>_xlfn.XLOOKUP($A1432,laziki!B:B,laziki!C:C)</f>
        <v>Spirit 14</v>
      </c>
      <c r="J1432" t="str">
        <f>_xlfn.XLOOKUP(I1432,laziki!C:C,laziki!E:E)</f>
        <v>27.30N, 17.48W</v>
      </c>
      <c r="K1432">
        <f>_xlfn.XLOOKUP($A1432,laziki!B:B,laziki!D:D)</f>
        <v>2065</v>
      </c>
      <c r="L1432">
        <f t="shared" si="112"/>
        <v>2067</v>
      </c>
      <c r="M1432" s="4">
        <f t="shared" si="113"/>
        <v>2</v>
      </c>
      <c r="N1432" s="4" t="str">
        <f t="shared" si="114"/>
        <v>N</v>
      </c>
      <c r="O1432" t="str">
        <f t="shared" si="115"/>
        <v>N</v>
      </c>
    </row>
    <row r="1433" spans="1:15" x14ac:dyDescent="0.25">
      <c r="A1433">
        <v>50</v>
      </c>
      <c r="B1433" s="1">
        <v>60337</v>
      </c>
      <c r="C1433" t="s">
        <v>253</v>
      </c>
      <c r="D1433" t="s">
        <v>4015</v>
      </c>
      <c r="E1433">
        <v>103</v>
      </c>
      <c r="F1433">
        <v>13054</v>
      </c>
      <c r="G1433">
        <f t="shared" si="111"/>
        <v>0</v>
      </c>
      <c r="H1433" t="str">
        <f>_xlfn.XLOOKUP(C1433,obszary!A:A,obszary!B:B)</f>
        <v>Cebrenia</v>
      </c>
      <c r="I1433" t="str">
        <f>_xlfn.XLOOKUP($A1433,laziki!B:B,laziki!C:C)</f>
        <v>Opportunity 2</v>
      </c>
      <c r="J1433" t="str">
        <f>_xlfn.XLOOKUP(I1433,laziki!C:C,laziki!E:E)</f>
        <v>22.61N, 142.82E</v>
      </c>
      <c r="K1433">
        <f>_xlfn.XLOOKUP($A1433,laziki!B:B,laziki!D:D)</f>
        <v>2064</v>
      </c>
      <c r="L1433">
        <f t="shared" si="112"/>
        <v>2065</v>
      </c>
      <c r="M1433" s="4">
        <f t="shared" si="113"/>
        <v>1</v>
      </c>
      <c r="N1433" s="4" t="str">
        <f t="shared" si="114"/>
        <v>N</v>
      </c>
      <c r="O1433" t="str">
        <f t="shared" si="115"/>
        <v>N</v>
      </c>
    </row>
    <row r="1434" spans="1:15" x14ac:dyDescent="0.25">
      <c r="A1434">
        <v>34</v>
      </c>
      <c r="B1434" s="1">
        <v>59217</v>
      </c>
      <c r="C1434" t="s">
        <v>253</v>
      </c>
      <c r="D1434" t="s">
        <v>4014</v>
      </c>
      <c r="E1434">
        <v>22</v>
      </c>
      <c r="F1434">
        <v>2054</v>
      </c>
      <c r="G1434">
        <f t="shared" si="111"/>
        <v>2054</v>
      </c>
      <c r="H1434" t="str">
        <f>_xlfn.XLOOKUP(C1434,obszary!A:A,obszary!B:B)</f>
        <v>Cebrenia</v>
      </c>
      <c r="I1434" t="str">
        <f>_xlfn.XLOOKUP($A1434,laziki!B:B,laziki!C:C)</f>
        <v>Deimos 14</v>
      </c>
      <c r="J1434" t="str">
        <f>_xlfn.XLOOKUP(I1434,laziki!C:C,laziki!E:E)</f>
        <v>24.45N, 112.91E</v>
      </c>
      <c r="K1434">
        <f>_xlfn.XLOOKUP($A1434,laziki!B:B,laziki!D:D)</f>
        <v>2060</v>
      </c>
      <c r="L1434">
        <f t="shared" si="112"/>
        <v>2062</v>
      </c>
      <c r="M1434" s="4">
        <f t="shared" si="113"/>
        <v>2</v>
      </c>
      <c r="N1434" s="4" t="str">
        <f t="shared" si="114"/>
        <v>N</v>
      </c>
      <c r="O1434" t="str">
        <f t="shared" si="115"/>
        <v>N</v>
      </c>
    </row>
    <row r="1435" spans="1:15" x14ac:dyDescent="0.25">
      <c r="A1435">
        <v>23</v>
      </c>
      <c r="B1435" s="1">
        <v>57091</v>
      </c>
      <c r="C1435" t="s">
        <v>219</v>
      </c>
      <c r="D1435" t="s">
        <v>4013</v>
      </c>
      <c r="E1435">
        <v>264</v>
      </c>
      <c r="F1435">
        <v>3764</v>
      </c>
      <c r="G1435">
        <f t="shared" si="111"/>
        <v>0</v>
      </c>
      <c r="H1435" t="str">
        <f>_xlfn.XLOOKUP(C1435,obszary!A:A,obszary!B:B)</f>
        <v>Phaethontis</v>
      </c>
      <c r="I1435" t="str">
        <f>_xlfn.XLOOKUP($A1435,laziki!B:B,laziki!C:C)</f>
        <v>Phobos 2</v>
      </c>
      <c r="J1435" t="str">
        <f>_xlfn.XLOOKUP(I1435,laziki!C:C,laziki!E:E)</f>
        <v>23.80S, 156.02W</v>
      </c>
      <c r="K1435">
        <f>_xlfn.XLOOKUP($A1435,laziki!B:B,laziki!D:D)</f>
        <v>2053</v>
      </c>
      <c r="L1435">
        <f t="shared" si="112"/>
        <v>2056</v>
      </c>
      <c r="M1435" s="4">
        <f t="shared" si="113"/>
        <v>3</v>
      </c>
      <c r="N1435" s="4" t="str">
        <f t="shared" si="114"/>
        <v>S</v>
      </c>
      <c r="O1435" t="str">
        <f t="shared" si="115"/>
        <v>S</v>
      </c>
    </row>
    <row r="1436" spans="1:15" x14ac:dyDescent="0.25">
      <c r="A1436">
        <v>98</v>
      </c>
      <c r="B1436" s="1">
        <v>62532</v>
      </c>
      <c r="C1436" t="s">
        <v>223</v>
      </c>
      <c r="D1436" t="s">
        <v>4012</v>
      </c>
      <c r="E1436">
        <v>96</v>
      </c>
      <c r="F1436">
        <v>883</v>
      </c>
      <c r="G1436">
        <f t="shared" si="111"/>
        <v>883</v>
      </c>
      <c r="H1436" t="str">
        <f>_xlfn.XLOOKUP(C1436,obszary!A:A,obszary!B:B)</f>
        <v>Mare Tyrrhenum</v>
      </c>
      <c r="I1436" t="str">
        <f>_xlfn.XLOOKUP($A1436,laziki!B:B,laziki!C:C)</f>
        <v>Perseverance 5</v>
      </c>
      <c r="J1436" t="str">
        <f>_xlfn.XLOOKUP(I1436,laziki!C:C,laziki!E:E)</f>
        <v>48.97S, 86.32E</v>
      </c>
      <c r="K1436">
        <f>_xlfn.XLOOKUP($A1436,laziki!B:B,laziki!D:D)</f>
        <v>2070</v>
      </c>
      <c r="L1436">
        <f t="shared" si="112"/>
        <v>2071</v>
      </c>
      <c r="M1436" s="4">
        <f t="shared" si="113"/>
        <v>1</v>
      </c>
      <c r="N1436" s="4" t="str">
        <f t="shared" si="114"/>
        <v>S</v>
      </c>
      <c r="O1436" t="str">
        <f t="shared" si="115"/>
        <v>S</v>
      </c>
    </row>
    <row r="1437" spans="1:15" x14ac:dyDescent="0.25">
      <c r="A1437">
        <v>38</v>
      </c>
      <c r="B1437" s="1">
        <v>60255</v>
      </c>
      <c r="C1437" t="s">
        <v>261</v>
      </c>
      <c r="D1437" t="s">
        <v>4011</v>
      </c>
      <c r="E1437">
        <v>106</v>
      </c>
      <c r="F1437">
        <v>7752</v>
      </c>
      <c r="G1437">
        <f t="shared" si="111"/>
        <v>0</v>
      </c>
      <c r="H1437" t="str">
        <f>_xlfn.XLOOKUP(C1437,obszary!A:A,obszary!B:B)</f>
        <v>Arcadia</v>
      </c>
      <c r="I1437" t="str">
        <f>_xlfn.XLOOKUP($A1437,laziki!B:B,laziki!C:C)</f>
        <v>Pathfinder 7</v>
      </c>
      <c r="J1437" t="str">
        <f>_xlfn.XLOOKUP(I1437,laziki!C:C,laziki!E:E)</f>
        <v>79.27N, 111.64W</v>
      </c>
      <c r="K1437">
        <f>_xlfn.XLOOKUP($A1437,laziki!B:B,laziki!D:D)</f>
        <v>2062</v>
      </c>
      <c r="L1437">
        <f t="shared" si="112"/>
        <v>2064</v>
      </c>
      <c r="M1437" s="4">
        <f t="shared" si="113"/>
        <v>2</v>
      </c>
      <c r="N1437" s="4" t="str">
        <f t="shared" si="114"/>
        <v>N</v>
      </c>
      <c r="O1437" t="str">
        <f t="shared" si="115"/>
        <v>N</v>
      </c>
    </row>
    <row r="1438" spans="1:15" x14ac:dyDescent="0.25">
      <c r="A1438">
        <v>4</v>
      </c>
      <c r="B1438" s="1">
        <v>56573</v>
      </c>
      <c r="C1438" t="s">
        <v>215</v>
      </c>
      <c r="D1438" t="s">
        <v>4010</v>
      </c>
      <c r="E1438">
        <v>307</v>
      </c>
      <c r="F1438">
        <v>6006</v>
      </c>
      <c r="G1438">
        <f t="shared" si="111"/>
        <v>0</v>
      </c>
      <c r="H1438" t="str">
        <f>_xlfn.XLOOKUP(C1438,obszary!A:A,obszary!B:B)</f>
        <v>Argyre</v>
      </c>
      <c r="I1438" t="str">
        <f>_xlfn.XLOOKUP($A1438,laziki!B:B,laziki!C:C)</f>
        <v>Mariner 9</v>
      </c>
      <c r="J1438" t="str">
        <f>_xlfn.XLOOKUP(I1438,laziki!C:C,laziki!E:E)</f>
        <v>43.20S, 21.89W</v>
      </c>
      <c r="K1438">
        <f>_xlfn.XLOOKUP($A1438,laziki!B:B,laziki!D:D)</f>
        <v>2051</v>
      </c>
      <c r="L1438">
        <f t="shared" si="112"/>
        <v>2054</v>
      </c>
      <c r="M1438" s="4">
        <f t="shared" si="113"/>
        <v>3</v>
      </c>
      <c r="N1438" s="4" t="str">
        <f t="shared" si="114"/>
        <v>S</v>
      </c>
      <c r="O1438" t="str">
        <f t="shared" si="115"/>
        <v>S</v>
      </c>
    </row>
    <row r="1439" spans="1:15" x14ac:dyDescent="0.25">
      <c r="A1439">
        <v>19</v>
      </c>
      <c r="B1439" s="1">
        <v>57630</v>
      </c>
      <c r="C1439" t="s">
        <v>253</v>
      </c>
      <c r="D1439" t="s">
        <v>4009</v>
      </c>
      <c r="E1439">
        <v>103</v>
      </c>
      <c r="F1439">
        <v>22220</v>
      </c>
      <c r="G1439">
        <f t="shared" si="111"/>
        <v>0</v>
      </c>
      <c r="H1439" t="str">
        <f>_xlfn.XLOOKUP(C1439,obszary!A:A,obszary!B:B)</f>
        <v>Cebrenia</v>
      </c>
      <c r="I1439" t="str">
        <f>_xlfn.XLOOKUP($A1439,laziki!B:B,laziki!C:C)</f>
        <v>Viking 13</v>
      </c>
      <c r="J1439" t="str">
        <f>_xlfn.XLOOKUP(I1439,laziki!C:C,laziki!E:E)</f>
        <v>47.43N, 160.74E</v>
      </c>
      <c r="K1439">
        <f>_xlfn.XLOOKUP($A1439,laziki!B:B,laziki!D:D)</f>
        <v>2056</v>
      </c>
      <c r="L1439">
        <f t="shared" si="112"/>
        <v>2057</v>
      </c>
      <c r="M1439" s="4">
        <f t="shared" si="113"/>
        <v>1</v>
      </c>
      <c r="N1439" s="4" t="str">
        <f t="shared" si="114"/>
        <v>N</v>
      </c>
      <c r="O1439" t="str">
        <f t="shared" si="115"/>
        <v>N</v>
      </c>
    </row>
    <row r="1440" spans="1:15" x14ac:dyDescent="0.25">
      <c r="A1440">
        <v>85</v>
      </c>
      <c r="B1440" s="1">
        <v>63264</v>
      </c>
      <c r="C1440" t="s">
        <v>225</v>
      </c>
      <c r="D1440" t="s">
        <v>4008</v>
      </c>
      <c r="E1440">
        <v>15</v>
      </c>
      <c r="F1440">
        <v>629</v>
      </c>
      <c r="G1440">
        <f t="shared" si="111"/>
        <v>629</v>
      </c>
      <c r="H1440" t="str">
        <f>_xlfn.XLOOKUP(C1440,obszary!A:A,obszary!B:B)</f>
        <v>Iapygia</v>
      </c>
      <c r="I1440" t="str">
        <f>_xlfn.XLOOKUP($A1440,laziki!B:B,laziki!C:C)</f>
        <v>Phoenix 13</v>
      </c>
      <c r="J1440" t="str">
        <f>_xlfn.XLOOKUP(I1440,laziki!C:C,laziki!E:E)</f>
        <v>6.43S, 95.96E</v>
      </c>
      <c r="K1440">
        <f>_xlfn.XLOOKUP($A1440,laziki!B:B,laziki!D:D)</f>
        <v>2070</v>
      </c>
      <c r="L1440">
        <f t="shared" si="112"/>
        <v>2073</v>
      </c>
      <c r="M1440" s="4">
        <f t="shared" si="113"/>
        <v>3</v>
      </c>
      <c r="N1440" s="4" t="str">
        <f t="shared" si="114"/>
        <v>S</v>
      </c>
      <c r="O1440" t="str">
        <f t="shared" si="115"/>
        <v>S</v>
      </c>
    </row>
    <row r="1441" spans="1:15" x14ac:dyDescent="0.25">
      <c r="A1441">
        <v>101</v>
      </c>
      <c r="B1441" s="1">
        <v>63169</v>
      </c>
      <c r="C1441" t="s">
        <v>253</v>
      </c>
      <c r="D1441" t="s">
        <v>4007</v>
      </c>
      <c r="E1441">
        <v>175</v>
      </c>
      <c r="F1441">
        <v>4731</v>
      </c>
      <c r="G1441">
        <f t="shared" si="111"/>
        <v>0</v>
      </c>
      <c r="H1441" t="str">
        <f>_xlfn.XLOOKUP(C1441,obszary!A:A,obszary!B:B)</f>
        <v>Cebrenia</v>
      </c>
      <c r="I1441" t="str">
        <f>_xlfn.XLOOKUP($A1441,laziki!B:B,laziki!C:C)</f>
        <v>Perseverance 8</v>
      </c>
      <c r="J1441" t="str">
        <f>_xlfn.XLOOKUP(I1441,laziki!C:C,laziki!E:E)</f>
        <v>53.93N, 163.34E</v>
      </c>
      <c r="K1441">
        <f>_xlfn.XLOOKUP($A1441,laziki!B:B,laziki!D:D)</f>
        <v>2071</v>
      </c>
      <c r="L1441">
        <f t="shared" si="112"/>
        <v>2072</v>
      </c>
      <c r="M1441" s="4">
        <f t="shared" si="113"/>
        <v>1</v>
      </c>
      <c r="N1441" s="4" t="str">
        <f t="shared" si="114"/>
        <v>N</v>
      </c>
      <c r="O1441" t="str">
        <f t="shared" si="115"/>
        <v>N</v>
      </c>
    </row>
    <row r="1442" spans="1:15" x14ac:dyDescent="0.25">
      <c r="A1442">
        <v>83</v>
      </c>
      <c r="B1442" s="1">
        <v>63080</v>
      </c>
      <c r="C1442" t="s">
        <v>265</v>
      </c>
      <c r="D1442" t="s">
        <v>4006</v>
      </c>
      <c r="E1442">
        <v>96</v>
      </c>
      <c r="F1442">
        <v>101649</v>
      </c>
      <c r="G1442">
        <f t="shared" si="111"/>
        <v>101649</v>
      </c>
      <c r="H1442" t="str">
        <f>_xlfn.XLOOKUP(C1442,obszary!A:A,obszary!B:B)</f>
        <v>Mare Boreum</v>
      </c>
      <c r="I1442" t="str">
        <f>_xlfn.XLOOKUP($A1442,laziki!B:B,laziki!C:C)</f>
        <v>Phoenix 11</v>
      </c>
      <c r="J1442" t="str">
        <f>_xlfn.XLOOKUP(I1442,laziki!C:C,laziki!E:E)</f>
        <v>56.07N, 79.63E</v>
      </c>
      <c r="K1442">
        <f>_xlfn.XLOOKUP($A1442,laziki!B:B,laziki!D:D)</f>
        <v>2069</v>
      </c>
      <c r="L1442">
        <f t="shared" si="112"/>
        <v>2072</v>
      </c>
      <c r="M1442" s="4">
        <f t="shared" si="113"/>
        <v>3</v>
      </c>
      <c r="N1442" s="4" t="str">
        <f t="shared" si="114"/>
        <v>N</v>
      </c>
      <c r="O1442" t="str">
        <f t="shared" si="115"/>
        <v>N</v>
      </c>
    </row>
    <row r="1443" spans="1:15" x14ac:dyDescent="0.25">
      <c r="A1443">
        <v>49</v>
      </c>
      <c r="B1443" s="1">
        <v>61809</v>
      </c>
      <c r="C1443" t="s">
        <v>229</v>
      </c>
      <c r="D1443" t="s">
        <v>4005</v>
      </c>
      <c r="E1443">
        <v>54</v>
      </c>
      <c r="F1443">
        <v>8255</v>
      </c>
      <c r="G1443">
        <f t="shared" si="111"/>
        <v>8255</v>
      </c>
      <c r="H1443" t="str">
        <f>_xlfn.XLOOKUP(C1443,obszary!A:A,obszary!B:B)</f>
        <v>Margaritifer Sinus</v>
      </c>
      <c r="I1443" t="str">
        <f>_xlfn.XLOOKUP($A1443,laziki!B:B,laziki!C:C)</f>
        <v>Spirit 16</v>
      </c>
      <c r="J1443" t="str">
        <f>_xlfn.XLOOKUP(I1443,laziki!C:C,laziki!E:E)</f>
        <v>30.54S, 24.75W</v>
      </c>
      <c r="K1443">
        <f>_xlfn.XLOOKUP($A1443,laziki!B:B,laziki!D:D)</f>
        <v>2066</v>
      </c>
      <c r="L1443">
        <f t="shared" si="112"/>
        <v>2069</v>
      </c>
      <c r="M1443" s="4">
        <f t="shared" si="113"/>
        <v>3</v>
      </c>
      <c r="N1443" s="4" t="str">
        <f t="shared" si="114"/>
        <v>S</v>
      </c>
      <c r="O1443" t="str">
        <f t="shared" si="115"/>
        <v>S</v>
      </c>
    </row>
    <row r="1444" spans="1:15" x14ac:dyDescent="0.25">
      <c r="A1444">
        <v>47</v>
      </c>
      <c r="B1444" s="1">
        <v>61913</v>
      </c>
      <c r="C1444" t="s">
        <v>259</v>
      </c>
      <c r="D1444" t="s">
        <v>4004</v>
      </c>
      <c r="E1444">
        <v>147</v>
      </c>
      <c r="F1444">
        <v>11771</v>
      </c>
      <c r="G1444">
        <f t="shared" si="111"/>
        <v>0</v>
      </c>
      <c r="H1444" t="str">
        <f>_xlfn.XLOOKUP(C1444,obszary!A:A,obszary!B:B)</f>
        <v>Mare Acidalium</v>
      </c>
      <c r="I1444" t="str">
        <f>_xlfn.XLOOKUP($A1444,laziki!B:B,laziki!C:C)</f>
        <v>Spirit 14</v>
      </c>
      <c r="J1444" t="str">
        <f>_xlfn.XLOOKUP(I1444,laziki!C:C,laziki!E:E)</f>
        <v>27.30N, 17.48W</v>
      </c>
      <c r="K1444">
        <f>_xlfn.XLOOKUP($A1444,laziki!B:B,laziki!D:D)</f>
        <v>2065</v>
      </c>
      <c r="L1444">
        <f t="shared" si="112"/>
        <v>2069</v>
      </c>
      <c r="M1444" s="4">
        <f t="shared" si="113"/>
        <v>4</v>
      </c>
      <c r="N1444" s="4" t="str">
        <f t="shared" si="114"/>
        <v>N</v>
      </c>
      <c r="O1444" t="str">
        <f t="shared" si="115"/>
        <v>N</v>
      </c>
    </row>
    <row r="1445" spans="1:15" x14ac:dyDescent="0.25">
      <c r="A1445">
        <v>6</v>
      </c>
      <c r="B1445" s="1">
        <v>56291</v>
      </c>
      <c r="C1445" t="s">
        <v>253</v>
      </c>
      <c r="D1445" t="s">
        <v>4003</v>
      </c>
      <c r="E1445">
        <v>34</v>
      </c>
      <c r="F1445">
        <v>3022</v>
      </c>
      <c r="G1445">
        <f t="shared" si="111"/>
        <v>3022</v>
      </c>
      <c r="H1445" t="str">
        <f>_xlfn.XLOOKUP(C1445,obszary!A:A,obszary!B:B)</f>
        <v>Cebrenia</v>
      </c>
      <c r="I1445" t="str">
        <f>_xlfn.XLOOKUP($A1445,laziki!B:B,laziki!C:C)</f>
        <v>Mariner 11</v>
      </c>
      <c r="J1445" t="str">
        <f>_xlfn.XLOOKUP(I1445,laziki!C:C,laziki!E:E)</f>
        <v>77.71N, 148.53E</v>
      </c>
      <c r="K1445">
        <f>_xlfn.XLOOKUP($A1445,laziki!B:B,laziki!D:D)</f>
        <v>2052</v>
      </c>
      <c r="L1445">
        <f t="shared" si="112"/>
        <v>2054</v>
      </c>
      <c r="M1445" s="4">
        <f t="shared" si="113"/>
        <v>2</v>
      </c>
      <c r="N1445" s="4" t="str">
        <f t="shared" si="114"/>
        <v>N</v>
      </c>
      <c r="O1445" t="str">
        <f t="shared" si="115"/>
        <v>N</v>
      </c>
    </row>
    <row r="1446" spans="1:15" x14ac:dyDescent="0.25">
      <c r="A1446">
        <v>9</v>
      </c>
      <c r="B1446" s="1">
        <v>58316</v>
      </c>
      <c r="C1446" t="s">
        <v>245</v>
      </c>
      <c r="D1446" t="s">
        <v>4002</v>
      </c>
      <c r="E1446">
        <v>163</v>
      </c>
      <c r="F1446">
        <v>4563</v>
      </c>
      <c r="G1446">
        <f t="shared" si="111"/>
        <v>0</v>
      </c>
      <c r="H1446" t="str">
        <f>_xlfn.XLOOKUP(C1446,obszary!A:A,obszary!B:B)</f>
        <v>Oxia Palus</v>
      </c>
      <c r="I1446" t="str">
        <f>_xlfn.XLOOKUP($A1446,laziki!B:B,laziki!C:C)</f>
        <v>Mariner 14</v>
      </c>
      <c r="J1446" t="str">
        <f>_xlfn.XLOOKUP(I1446,laziki!C:C,laziki!E:E)</f>
        <v>17.63S, 13.01W</v>
      </c>
      <c r="K1446">
        <f>_xlfn.XLOOKUP($A1446,laziki!B:B,laziki!D:D)</f>
        <v>2054</v>
      </c>
      <c r="L1446">
        <f t="shared" si="112"/>
        <v>2059</v>
      </c>
      <c r="M1446" s="4">
        <f t="shared" si="113"/>
        <v>5</v>
      </c>
      <c r="N1446" s="4" t="str">
        <f t="shared" si="114"/>
        <v>N</v>
      </c>
      <c r="O1446" t="str">
        <f t="shared" si="115"/>
        <v>S</v>
      </c>
    </row>
    <row r="1447" spans="1:15" x14ac:dyDescent="0.25">
      <c r="A1447">
        <v>32</v>
      </c>
      <c r="B1447" s="1">
        <v>61435</v>
      </c>
      <c r="C1447" t="s">
        <v>217</v>
      </c>
      <c r="D1447" t="s">
        <v>4001</v>
      </c>
      <c r="E1447">
        <v>702</v>
      </c>
      <c r="F1447">
        <v>3612</v>
      </c>
      <c r="G1447">
        <f t="shared" si="111"/>
        <v>0</v>
      </c>
      <c r="H1447" t="str">
        <f>_xlfn.XLOOKUP(C1447,obszary!A:A,obszary!B:B)</f>
        <v>Thaumasia</v>
      </c>
      <c r="I1447" t="str">
        <f>_xlfn.XLOOKUP($A1447,laziki!B:B,laziki!C:C)</f>
        <v>Deimos 11</v>
      </c>
      <c r="J1447" t="str">
        <f>_xlfn.XLOOKUP(I1447,laziki!C:C,laziki!E:E)</f>
        <v>39.82S, 96.42W</v>
      </c>
      <c r="K1447">
        <f>_xlfn.XLOOKUP($A1447,laziki!B:B,laziki!D:D)</f>
        <v>2059</v>
      </c>
      <c r="L1447">
        <f t="shared" si="112"/>
        <v>2068</v>
      </c>
      <c r="M1447" s="4">
        <f t="shared" si="113"/>
        <v>9</v>
      </c>
      <c r="N1447" s="4" t="str">
        <f t="shared" si="114"/>
        <v>S</v>
      </c>
      <c r="O1447" t="str">
        <f t="shared" si="115"/>
        <v>S</v>
      </c>
    </row>
    <row r="1448" spans="1:15" x14ac:dyDescent="0.25">
      <c r="A1448">
        <v>4</v>
      </c>
      <c r="B1448" s="1">
        <v>56516</v>
      </c>
      <c r="C1448" t="s">
        <v>215</v>
      </c>
      <c r="D1448" t="s">
        <v>4000</v>
      </c>
      <c r="E1448">
        <v>128</v>
      </c>
      <c r="F1448">
        <v>9366</v>
      </c>
      <c r="G1448">
        <f t="shared" si="111"/>
        <v>0</v>
      </c>
      <c r="H1448" t="str">
        <f>_xlfn.XLOOKUP(C1448,obszary!A:A,obszary!B:B)</f>
        <v>Argyre</v>
      </c>
      <c r="I1448" t="str">
        <f>_xlfn.XLOOKUP($A1448,laziki!B:B,laziki!C:C)</f>
        <v>Mariner 9</v>
      </c>
      <c r="J1448" t="str">
        <f>_xlfn.XLOOKUP(I1448,laziki!C:C,laziki!E:E)</f>
        <v>43.20S, 21.89W</v>
      </c>
      <c r="K1448">
        <f>_xlfn.XLOOKUP($A1448,laziki!B:B,laziki!D:D)</f>
        <v>2051</v>
      </c>
      <c r="L1448">
        <f t="shared" si="112"/>
        <v>2054</v>
      </c>
      <c r="M1448" s="4">
        <f t="shared" si="113"/>
        <v>3</v>
      </c>
      <c r="N1448" s="4" t="str">
        <f t="shared" si="114"/>
        <v>S</v>
      </c>
      <c r="O1448" t="str">
        <f t="shared" si="115"/>
        <v>S</v>
      </c>
    </row>
    <row r="1449" spans="1:15" x14ac:dyDescent="0.25">
      <c r="A1449">
        <v>28</v>
      </c>
      <c r="B1449" s="1">
        <v>58268</v>
      </c>
      <c r="C1449" t="s">
        <v>207</v>
      </c>
      <c r="D1449" t="s">
        <v>3999</v>
      </c>
      <c r="E1449">
        <v>45</v>
      </c>
      <c r="F1449">
        <v>4731</v>
      </c>
      <c r="G1449">
        <f t="shared" si="111"/>
        <v>4731</v>
      </c>
      <c r="H1449" t="str">
        <f>_xlfn.XLOOKUP(C1449,obszary!A:A,obszary!B:B)</f>
        <v>Mare Australe</v>
      </c>
      <c r="I1449" t="str">
        <f>_xlfn.XLOOKUP($A1449,laziki!B:B,laziki!C:C)</f>
        <v>Deimos 3</v>
      </c>
      <c r="J1449" t="str">
        <f>_xlfn.XLOOKUP(I1449,laziki!C:C,laziki!E:E)</f>
        <v>63.27S, 66.46W</v>
      </c>
      <c r="K1449">
        <f>_xlfn.XLOOKUP($A1449,laziki!B:B,laziki!D:D)</f>
        <v>2058</v>
      </c>
      <c r="L1449">
        <f t="shared" si="112"/>
        <v>2059</v>
      </c>
      <c r="M1449" s="4">
        <f t="shared" si="113"/>
        <v>1</v>
      </c>
      <c r="N1449" s="4" t="str">
        <f t="shared" si="114"/>
        <v>S</v>
      </c>
      <c r="O1449" t="str">
        <f t="shared" si="115"/>
        <v>S</v>
      </c>
    </row>
    <row r="1450" spans="1:15" x14ac:dyDescent="0.25">
      <c r="A1450">
        <v>44</v>
      </c>
      <c r="B1450" s="1">
        <v>62161</v>
      </c>
      <c r="C1450" t="s">
        <v>255</v>
      </c>
      <c r="D1450" t="s">
        <v>3998</v>
      </c>
      <c r="E1450">
        <v>61</v>
      </c>
      <c r="F1450">
        <v>11382</v>
      </c>
      <c r="G1450">
        <f t="shared" si="111"/>
        <v>11382</v>
      </c>
      <c r="H1450" t="str">
        <f>_xlfn.XLOOKUP(C1450,obszary!A:A,obszary!B:B)</f>
        <v>Casius</v>
      </c>
      <c r="I1450" t="str">
        <f>_xlfn.XLOOKUP($A1450,laziki!B:B,laziki!C:C)</f>
        <v>Spirit 11</v>
      </c>
      <c r="J1450" t="str">
        <f>_xlfn.XLOOKUP(I1450,laziki!C:C,laziki!E:E)</f>
        <v>64.61N, 131.25E</v>
      </c>
      <c r="K1450">
        <f>_xlfn.XLOOKUP($A1450,laziki!B:B,laziki!D:D)</f>
        <v>2064</v>
      </c>
      <c r="L1450">
        <f t="shared" si="112"/>
        <v>2070</v>
      </c>
      <c r="M1450" s="4">
        <f t="shared" si="113"/>
        <v>6</v>
      </c>
      <c r="N1450" s="4" t="str">
        <f t="shared" si="114"/>
        <v>N</v>
      </c>
      <c r="O1450" t="str">
        <f t="shared" si="115"/>
        <v>N</v>
      </c>
    </row>
    <row r="1451" spans="1:15" x14ac:dyDescent="0.25">
      <c r="A1451">
        <v>38</v>
      </c>
      <c r="B1451" s="1">
        <v>59452</v>
      </c>
      <c r="C1451" t="s">
        <v>265</v>
      </c>
      <c r="D1451" t="s">
        <v>3997</v>
      </c>
      <c r="E1451">
        <v>103</v>
      </c>
      <c r="F1451">
        <v>31157</v>
      </c>
      <c r="G1451">
        <f t="shared" si="111"/>
        <v>0</v>
      </c>
      <c r="H1451" t="str">
        <f>_xlfn.XLOOKUP(C1451,obszary!A:A,obszary!B:B)</f>
        <v>Mare Boreum</v>
      </c>
      <c r="I1451" t="str">
        <f>_xlfn.XLOOKUP($A1451,laziki!B:B,laziki!C:C)</f>
        <v>Pathfinder 7</v>
      </c>
      <c r="J1451" t="str">
        <f>_xlfn.XLOOKUP(I1451,laziki!C:C,laziki!E:E)</f>
        <v>79.27N, 111.64W</v>
      </c>
      <c r="K1451">
        <f>_xlfn.XLOOKUP($A1451,laziki!B:B,laziki!D:D)</f>
        <v>2062</v>
      </c>
      <c r="L1451">
        <f t="shared" si="112"/>
        <v>2062</v>
      </c>
      <c r="M1451" s="4">
        <f t="shared" si="113"/>
        <v>0</v>
      </c>
      <c r="N1451" s="4" t="str">
        <f t="shared" si="114"/>
        <v>N</v>
      </c>
      <c r="O1451" t="str">
        <f t="shared" si="115"/>
        <v>N</v>
      </c>
    </row>
    <row r="1452" spans="1:15" x14ac:dyDescent="0.25">
      <c r="A1452">
        <v>18</v>
      </c>
      <c r="B1452" s="1">
        <v>57131</v>
      </c>
      <c r="C1452" t="s">
        <v>221</v>
      </c>
      <c r="D1452" t="s">
        <v>3996</v>
      </c>
      <c r="E1452">
        <v>1057</v>
      </c>
      <c r="F1452">
        <v>15109</v>
      </c>
      <c r="G1452">
        <f t="shared" si="111"/>
        <v>0</v>
      </c>
      <c r="H1452" t="str">
        <f>_xlfn.XLOOKUP(C1452,obszary!A:A,obszary!B:B)</f>
        <v>Aeolis</v>
      </c>
      <c r="I1452" t="str">
        <f>_xlfn.XLOOKUP($A1452,laziki!B:B,laziki!C:C)</f>
        <v>Viking 10</v>
      </c>
      <c r="J1452" t="str">
        <f>_xlfn.XLOOKUP(I1452,laziki!C:C,laziki!E:E)</f>
        <v>25.21S, 169.35E</v>
      </c>
      <c r="K1452">
        <f>_xlfn.XLOOKUP($A1452,laziki!B:B,laziki!D:D)</f>
        <v>2055</v>
      </c>
      <c r="L1452">
        <f t="shared" si="112"/>
        <v>2056</v>
      </c>
      <c r="M1452" s="4">
        <f t="shared" si="113"/>
        <v>1</v>
      </c>
      <c r="N1452" s="4" t="str">
        <f t="shared" si="114"/>
        <v>S</v>
      </c>
      <c r="O1452" t="str">
        <f t="shared" si="115"/>
        <v>S</v>
      </c>
    </row>
    <row r="1453" spans="1:15" x14ac:dyDescent="0.25">
      <c r="A1453">
        <v>18</v>
      </c>
      <c r="B1453" s="1">
        <v>57783</v>
      </c>
      <c r="C1453" t="s">
        <v>221</v>
      </c>
      <c r="D1453" t="s">
        <v>3995</v>
      </c>
      <c r="E1453">
        <v>117</v>
      </c>
      <c r="F1453">
        <v>7279</v>
      </c>
      <c r="G1453">
        <f t="shared" si="111"/>
        <v>0</v>
      </c>
      <c r="H1453" t="str">
        <f>_xlfn.XLOOKUP(C1453,obszary!A:A,obszary!B:B)</f>
        <v>Aeolis</v>
      </c>
      <c r="I1453" t="str">
        <f>_xlfn.XLOOKUP($A1453,laziki!B:B,laziki!C:C)</f>
        <v>Viking 10</v>
      </c>
      <c r="J1453" t="str">
        <f>_xlfn.XLOOKUP(I1453,laziki!C:C,laziki!E:E)</f>
        <v>25.21S, 169.35E</v>
      </c>
      <c r="K1453">
        <f>_xlfn.XLOOKUP($A1453,laziki!B:B,laziki!D:D)</f>
        <v>2055</v>
      </c>
      <c r="L1453">
        <f t="shared" si="112"/>
        <v>2058</v>
      </c>
      <c r="M1453" s="4">
        <f t="shared" si="113"/>
        <v>3</v>
      </c>
      <c r="N1453" s="4" t="str">
        <f t="shared" si="114"/>
        <v>S</v>
      </c>
      <c r="O1453" t="str">
        <f t="shared" si="115"/>
        <v>S</v>
      </c>
    </row>
    <row r="1454" spans="1:15" x14ac:dyDescent="0.25">
      <c r="A1454">
        <v>44</v>
      </c>
      <c r="B1454" s="1">
        <v>62490</v>
      </c>
      <c r="C1454" t="s">
        <v>255</v>
      </c>
      <c r="D1454" t="s">
        <v>3994</v>
      </c>
      <c r="E1454">
        <v>70</v>
      </c>
      <c r="F1454">
        <v>5436</v>
      </c>
      <c r="G1454">
        <f t="shared" si="111"/>
        <v>5436</v>
      </c>
      <c r="H1454" t="str">
        <f>_xlfn.XLOOKUP(C1454,obszary!A:A,obszary!B:B)</f>
        <v>Casius</v>
      </c>
      <c r="I1454" t="str">
        <f>_xlfn.XLOOKUP($A1454,laziki!B:B,laziki!C:C)</f>
        <v>Spirit 11</v>
      </c>
      <c r="J1454" t="str">
        <f>_xlfn.XLOOKUP(I1454,laziki!C:C,laziki!E:E)</f>
        <v>64.61N, 131.25E</v>
      </c>
      <c r="K1454">
        <f>_xlfn.XLOOKUP($A1454,laziki!B:B,laziki!D:D)</f>
        <v>2064</v>
      </c>
      <c r="L1454">
        <f t="shared" si="112"/>
        <v>2071</v>
      </c>
      <c r="M1454" s="4">
        <f t="shared" si="113"/>
        <v>7</v>
      </c>
      <c r="N1454" s="4" t="str">
        <f t="shared" si="114"/>
        <v>N</v>
      </c>
      <c r="O1454" t="str">
        <f t="shared" si="115"/>
        <v>N</v>
      </c>
    </row>
    <row r="1455" spans="1:15" x14ac:dyDescent="0.25">
      <c r="A1455">
        <v>85</v>
      </c>
      <c r="B1455" s="1">
        <v>63998</v>
      </c>
      <c r="C1455" t="s">
        <v>225</v>
      </c>
      <c r="D1455" t="s">
        <v>3993</v>
      </c>
      <c r="E1455">
        <v>59</v>
      </c>
      <c r="F1455">
        <v>13054</v>
      </c>
      <c r="G1455">
        <f t="shared" si="111"/>
        <v>13054</v>
      </c>
      <c r="H1455" t="str">
        <f>_xlfn.XLOOKUP(C1455,obszary!A:A,obszary!B:B)</f>
        <v>Iapygia</v>
      </c>
      <c r="I1455" t="str">
        <f>_xlfn.XLOOKUP($A1455,laziki!B:B,laziki!C:C)</f>
        <v>Phoenix 13</v>
      </c>
      <c r="J1455" t="str">
        <f>_xlfn.XLOOKUP(I1455,laziki!C:C,laziki!E:E)</f>
        <v>6.43S, 95.96E</v>
      </c>
      <c r="K1455">
        <f>_xlfn.XLOOKUP($A1455,laziki!B:B,laziki!D:D)</f>
        <v>2070</v>
      </c>
      <c r="L1455">
        <f t="shared" si="112"/>
        <v>2075</v>
      </c>
      <c r="M1455" s="4">
        <f t="shared" si="113"/>
        <v>5</v>
      </c>
      <c r="N1455" s="4" t="str">
        <f t="shared" si="114"/>
        <v>S</v>
      </c>
      <c r="O1455" t="str">
        <f t="shared" si="115"/>
        <v>S</v>
      </c>
    </row>
    <row r="1456" spans="1:15" x14ac:dyDescent="0.25">
      <c r="A1456">
        <v>96</v>
      </c>
      <c r="B1456" s="1">
        <v>61597</v>
      </c>
      <c r="C1456" t="s">
        <v>265</v>
      </c>
      <c r="D1456" t="s">
        <v>3992</v>
      </c>
      <c r="E1456">
        <v>57</v>
      </c>
      <c r="F1456">
        <v>13054</v>
      </c>
      <c r="G1456">
        <f t="shared" si="111"/>
        <v>13054</v>
      </c>
      <c r="H1456" t="str">
        <f>_xlfn.XLOOKUP(C1456,obszary!A:A,obszary!B:B)</f>
        <v>Mare Boreum</v>
      </c>
      <c r="I1456" t="str">
        <f>_xlfn.XLOOKUP($A1456,laziki!B:B,laziki!C:C)</f>
        <v>Dawn 9</v>
      </c>
      <c r="J1456" t="str">
        <f>_xlfn.XLOOKUP(I1456,laziki!C:C,laziki!E:E)</f>
        <v>77.71N, 179.82E</v>
      </c>
      <c r="K1456">
        <f>_xlfn.XLOOKUP($A1456,laziki!B:B,laziki!D:D)</f>
        <v>2067</v>
      </c>
      <c r="L1456">
        <f t="shared" si="112"/>
        <v>2068</v>
      </c>
      <c r="M1456" s="4">
        <f t="shared" si="113"/>
        <v>1</v>
      </c>
      <c r="N1456" s="4" t="str">
        <f t="shared" si="114"/>
        <v>N</v>
      </c>
      <c r="O1456" t="str">
        <f t="shared" si="115"/>
        <v>N</v>
      </c>
    </row>
    <row r="1457" spans="1:15" x14ac:dyDescent="0.25">
      <c r="A1457">
        <v>52</v>
      </c>
      <c r="B1457" s="1">
        <v>61995</v>
      </c>
      <c r="C1457" t="s">
        <v>249</v>
      </c>
      <c r="D1457" t="s">
        <v>3991</v>
      </c>
      <c r="E1457">
        <v>77</v>
      </c>
      <c r="F1457">
        <v>7512</v>
      </c>
      <c r="G1457">
        <f t="shared" si="111"/>
        <v>7512</v>
      </c>
      <c r="H1457" t="str">
        <f>_xlfn.XLOOKUP(C1457,obszary!A:A,obszary!B:B)</f>
        <v>Tharsis</v>
      </c>
      <c r="I1457" t="str">
        <f>_xlfn.XLOOKUP($A1457,laziki!B:B,laziki!C:C)</f>
        <v>Opportunity 4</v>
      </c>
      <c r="J1457" t="str">
        <f>_xlfn.XLOOKUP(I1457,laziki!C:C,laziki!E:E)</f>
        <v>9.63N, 121.52W</v>
      </c>
      <c r="K1457">
        <f>_xlfn.XLOOKUP($A1457,laziki!B:B,laziki!D:D)</f>
        <v>2065</v>
      </c>
      <c r="L1457">
        <f t="shared" si="112"/>
        <v>2069</v>
      </c>
      <c r="M1457" s="4">
        <f t="shared" si="113"/>
        <v>4</v>
      </c>
      <c r="N1457" s="4" t="str">
        <f t="shared" si="114"/>
        <v>N</v>
      </c>
      <c r="O1457" t="str">
        <f t="shared" si="115"/>
        <v>N</v>
      </c>
    </row>
    <row r="1458" spans="1:15" x14ac:dyDescent="0.25">
      <c r="A1458">
        <v>14</v>
      </c>
      <c r="B1458" s="1">
        <v>56887</v>
      </c>
      <c r="C1458" t="s">
        <v>245</v>
      </c>
      <c r="D1458" t="s">
        <v>3990</v>
      </c>
      <c r="E1458">
        <v>90</v>
      </c>
      <c r="F1458">
        <v>5812</v>
      </c>
      <c r="G1458">
        <f t="shared" si="111"/>
        <v>5812</v>
      </c>
      <c r="H1458" t="str">
        <f>_xlfn.XLOOKUP(C1458,obszary!A:A,obszary!B:B)</f>
        <v>Oxia Palus</v>
      </c>
      <c r="I1458" t="str">
        <f>_xlfn.XLOOKUP($A1458,laziki!B:B,laziki!C:C)</f>
        <v>Viking 4</v>
      </c>
      <c r="J1458" t="str">
        <f>_xlfn.XLOOKUP(I1458,laziki!C:C,laziki!E:E)</f>
        <v>18.71N, 17.14W</v>
      </c>
      <c r="K1458">
        <f>_xlfn.XLOOKUP($A1458,laziki!B:B,laziki!D:D)</f>
        <v>2053</v>
      </c>
      <c r="L1458">
        <f t="shared" si="112"/>
        <v>2055</v>
      </c>
      <c r="M1458" s="4">
        <f t="shared" si="113"/>
        <v>2</v>
      </c>
      <c r="N1458" s="4" t="str">
        <f t="shared" si="114"/>
        <v>N</v>
      </c>
      <c r="O1458" t="str">
        <f t="shared" si="115"/>
        <v>N</v>
      </c>
    </row>
    <row r="1459" spans="1:15" x14ac:dyDescent="0.25">
      <c r="A1459">
        <v>58</v>
      </c>
      <c r="B1459" s="1">
        <v>61973</v>
      </c>
      <c r="C1459" t="s">
        <v>215</v>
      </c>
      <c r="D1459" t="s">
        <v>3989</v>
      </c>
      <c r="E1459">
        <v>77</v>
      </c>
      <c r="F1459">
        <v>84631</v>
      </c>
      <c r="G1459">
        <f t="shared" si="111"/>
        <v>84631</v>
      </c>
      <c r="H1459" t="str">
        <f>_xlfn.XLOOKUP(C1459,obszary!A:A,obszary!B:B)</f>
        <v>Argyre</v>
      </c>
      <c r="I1459" t="str">
        <f>_xlfn.XLOOKUP($A1459,laziki!B:B,laziki!C:C)</f>
        <v>Opportunity 15</v>
      </c>
      <c r="J1459" t="str">
        <f>_xlfn.XLOOKUP(I1459,laziki!C:C,laziki!E:E)</f>
        <v>56.96S, 5.44W</v>
      </c>
      <c r="K1459">
        <f>_xlfn.XLOOKUP($A1459,laziki!B:B,laziki!D:D)</f>
        <v>2068</v>
      </c>
      <c r="L1459">
        <f t="shared" si="112"/>
        <v>2069</v>
      </c>
      <c r="M1459" s="4">
        <f t="shared" si="113"/>
        <v>1</v>
      </c>
      <c r="N1459" s="4" t="str">
        <f t="shared" si="114"/>
        <v>S</v>
      </c>
      <c r="O1459" t="str">
        <f t="shared" si="115"/>
        <v>S</v>
      </c>
    </row>
    <row r="1460" spans="1:15" x14ac:dyDescent="0.25">
      <c r="A1460">
        <v>94</v>
      </c>
      <c r="B1460" s="1">
        <v>61559</v>
      </c>
      <c r="C1460" t="s">
        <v>209</v>
      </c>
      <c r="D1460" t="s">
        <v>3988</v>
      </c>
      <c r="E1460">
        <v>196</v>
      </c>
      <c r="F1460">
        <v>4076</v>
      </c>
      <c r="G1460">
        <f t="shared" si="111"/>
        <v>0</v>
      </c>
      <c r="H1460" t="str">
        <f>_xlfn.XLOOKUP(C1460,obszary!A:A,obszary!B:B)</f>
        <v>Eridania</v>
      </c>
      <c r="I1460" t="str">
        <f>_xlfn.XLOOKUP($A1460,laziki!B:B,laziki!C:C)</f>
        <v>Dawn 4</v>
      </c>
      <c r="J1460" t="str">
        <f>_xlfn.XLOOKUP(I1460,laziki!C:C,laziki!E:E)</f>
        <v>46.81S, 143.88E</v>
      </c>
      <c r="K1460">
        <f>_xlfn.XLOOKUP($A1460,laziki!B:B,laziki!D:D)</f>
        <v>2066</v>
      </c>
      <c r="L1460">
        <f t="shared" si="112"/>
        <v>2068</v>
      </c>
      <c r="M1460" s="4">
        <f t="shared" si="113"/>
        <v>2</v>
      </c>
      <c r="N1460" s="4" t="str">
        <f t="shared" si="114"/>
        <v>S</v>
      </c>
      <c r="O1460" t="str">
        <f t="shared" si="115"/>
        <v>S</v>
      </c>
    </row>
    <row r="1461" spans="1:15" x14ac:dyDescent="0.25">
      <c r="A1461">
        <v>79</v>
      </c>
      <c r="B1461" s="1">
        <v>64242</v>
      </c>
      <c r="C1461" t="s">
        <v>239</v>
      </c>
      <c r="D1461" t="s">
        <v>3987</v>
      </c>
      <c r="E1461">
        <v>93</v>
      </c>
      <c r="F1461">
        <v>12178</v>
      </c>
      <c r="G1461">
        <f t="shared" si="111"/>
        <v>12178</v>
      </c>
      <c r="H1461" t="str">
        <f>_xlfn.XLOOKUP(C1461,obszary!A:A,obszary!B:B)</f>
        <v>Amenthes</v>
      </c>
      <c r="I1461" t="str">
        <f>_xlfn.XLOOKUP($A1461,laziki!B:B,laziki!C:C)</f>
        <v>Rosetta 29</v>
      </c>
      <c r="J1461" t="str">
        <f>_xlfn.XLOOKUP(I1461,laziki!C:C,laziki!E:E)</f>
        <v>18.24N, 120.68E</v>
      </c>
      <c r="K1461">
        <f>_xlfn.XLOOKUP($A1461,laziki!B:B,laziki!D:D)</f>
        <v>2073</v>
      </c>
      <c r="L1461">
        <f t="shared" si="112"/>
        <v>2075</v>
      </c>
      <c r="M1461" s="4">
        <f t="shared" si="113"/>
        <v>2</v>
      </c>
      <c r="N1461" s="4" t="str">
        <f t="shared" si="114"/>
        <v>N</v>
      </c>
      <c r="O1461" t="str">
        <f t="shared" si="115"/>
        <v>N</v>
      </c>
    </row>
    <row r="1462" spans="1:15" x14ac:dyDescent="0.25">
      <c r="A1462">
        <v>41</v>
      </c>
      <c r="B1462" s="1">
        <v>59918</v>
      </c>
      <c r="C1462" t="s">
        <v>257</v>
      </c>
      <c r="D1462" t="s">
        <v>3986</v>
      </c>
      <c r="E1462">
        <v>39</v>
      </c>
      <c r="F1462">
        <v>19313</v>
      </c>
      <c r="G1462">
        <f t="shared" si="111"/>
        <v>19313</v>
      </c>
      <c r="H1462" t="str">
        <f>_xlfn.XLOOKUP(C1462,obszary!A:A,obszary!B:B)</f>
        <v>Ismenius Lacus</v>
      </c>
      <c r="I1462" t="str">
        <f>_xlfn.XLOOKUP($A1462,laziki!B:B,laziki!C:C)</f>
        <v>Spirit 5</v>
      </c>
      <c r="J1462" t="str">
        <f>_xlfn.XLOOKUP(I1462,laziki!C:C,laziki!E:E)</f>
        <v>66.19N, 33.82E</v>
      </c>
      <c r="K1462">
        <f>_xlfn.XLOOKUP($A1462,laziki!B:B,laziki!D:D)</f>
        <v>2063</v>
      </c>
      <c r="L1462">
        <f t="shared" si="112"/>
        <v>2064</v>
      </c>
      <c r="M1462" s="4">
        <f t="shared" si="113"/>
        <v>1</v>
      </c>
      <c r="N1462" s="4" t="str">
        <f t="shared" si="114"/>
        <v>N</v>
      </c>
      <c r="O1462" t="str">
        <f t="shared" si="115"/>
        <v>N</v>
      </c>
    </row>
    <row r="1463" spans="1:15" x14ac:dyDescent="0.25">
      <c r="A1463">
        <v>17</v>
      </c>
      <c r="B1463" s="1">
        <v>58264</v>
      </c>
      <c r="C1463" t="s">
        <v>255</v>
      </c>
      <c r="D1463" t="s">
        <v>3985</v>
      </c>
      <c r="E1463">
        <v>702</v>
      </c>
      <c r="F1463">
        <v>756</v>
      </c>
      <c r="G1463">
        <f t="shared" si="111"/>
        <v>0</v>
      </c>
      <c r="H1463" t="str">
        <f>_xlfn.XLOOKUP(C1463,obszary!A:A,obszary!B:B)</f>
        <v>Casius</v>
      </c>
      <c r="I1463" t="str">
        <f>_xlfn.XLOOKUP($A1463,laziki!B:B,laziki!C:C)</f>
        <v>Viking 8</v>
      </c>
      <c r="J1463" t="str">
        <f>_xlfn.XLOOKUP(I1463,laziki!C:C,laziki!E:E)</f>
        <v>21.27N, 90.13E</v>
      </c>
      <c r="K1463">
        <f>_xlfn.XLOOKUP($A1463,laziki!B:B,laziki!D:D)</f>
        <v>2054</v>
      </c>
      <c r="L1463">
        <f t="shared" si="112"/>
        <v>2059</v>
      </c>
      <c r="M1463" s="4">
        <f t="shared" si="113"/>
        <v>5</v>
      </c>
      <c r="N1463" s="4" t="str">
        <f t="shared" si="114"/>
        <v>N</v>
      </c>
      <c r="O1463" t="str">
        <f t="shared" si="115"/>
        <v>N</v>
      </c>
    </row>
    <row r="1464" spans="1:15" x14ac:dyDescent="0.25">
      <c r="A1464">
        <v>44</v>
      </c>
      <c r="B1464" s="1">
        <v>62613</v>
      </c>
      <c r="C1464" t="s">
        <v>265</v>
      </c>
      <c r="D1464" t="s">
        <v>3984</v>
      </c>
      <c r="E1464">
        <v>7</v>
      </c>
      <c r="F1464">
        <v>33322</v>
      </c>
      <c r="G1464">
        <f t="shared" si="111"/>
        <v>33322</v>
      </c>
      <c r="H1464" t="str">
        <f>_xlfn.XLOOKUP(C1464,obszary!A:A,obszary!B:B)</f>
        <v>Mare Boreum</v>
      </c>
      <c r="I1464" t="str">
        <f>_xlfn.XLOOKUP($A1464,laziki!B:B,laziki!C:C)</f>
        <v>Spirit 11</v>
      </c>
      <c r="J1464" t="str">
        <f>_xlfn.XLOOKUP(I1464,laziki!C:C,laziki!E:E)</f>
        <v>64.61N, 131.25E</v>
      </c>
      <c r="K1464">
        <f>_xlfn.XLOOKUP($A1464,laziki!B:B,laziki!D:D)</f>
        <v>2064</v>
      </c>
      <c r="L1464">
        <f t="shared" si="112"/>
        <v>2071</v>
      </c>
      <c r="M1464" s="4">
        <f t="shared" si="113"/>
        <v>7</v>
      </c>
      <c r="N1464" s="4" t="str">
        <f t="shared" si="114"/>
        <v>N</v>
      </c>
      <c r="O1464" t="str">
        <f t="shared" si="115"/>
        <v>N</v>
      </c>
    </row>
    <row r="1465" spans="1:15" x14ac:dyDescent="0.25">
      <c r="A1465">
        <v>9</v>
      </c>
      <c r="B1465" s="1">
        <v>57505</v>
      </c>
      <c r="C1465" t="s">
        <v>229</v>
      </c>
      <c r="D1465" t="s">
        <v>3983</v>
      </c>
      <c r="E1465">
        <v>93</v>
      </c>
      <c r="F1465">
        <v>4563</v>
      </c>
      <c r="G1465">
        <f t="shared" si="111"/>
        <v>4563</v>
      </c>
      <c r="H1465" t="str">
        <f>_xlfn.XLOOKUP(C1465,obszary!A:A,obszary!B:B)</f>
        <v>Margaritifer Sinus</v>
      </c>
      <c r="I1465" t="str">
        <f>_xlfn.XLOOKUP($A1465,laziki!B:B,laziki!C:C)</f>
        <v>Mariner 14</v>
      </c>
      <c r="J1465" t="str">
        <f>_xlfn.XLOOKUP(I1465,laziki!C:C,laziki!E:E)</f>
        <v>17.63S, 13.01W</v>
      </c>
      <c r="K1465">
        <f>_xlfn.XLOOKUP($A1465,laziki!B:B,laziki!D:D)</f>
        <v>2054</v>
      </c>
      <c r="L1465">
        <f t="shared" si="112"/>
        <v>2057</v>
      </c>
      <c r="M1465" s="4">
        <f t="shared" si="113"/>
        <v>3</v>
      </c>
      <c r="N1465" s="4" t="str">
        <f t="shared" si="114"/>
        <v>S</v>
      </c>
      <c r="O1465" t="str">
        <f t="shared" si="115"/>
        <v>S</v>
      </c>
    </row>
    <row r="1466" spans="1:15" x14ac:dyDescent="0.25">
      <c r="A1466">
        <v>67</v>
      </c>
      <c r="B1466" s="1">
        <v>62280</v>
      </c>
      <c r="C1466" t="s">
        <v>217</v>
      </c>
      <c r="D1466" t="s">
        <v>3982</v>
      </c>
      <c r="E1466">
        <v>292</v>
      </c>
      <c r="F1466">
        <v>5622</v>
      </c>
      <c r="G1466">
        <f t="shared" si="111"/>
        <v>0</v>
      </c>
      <c r="H1466" t="str">
        <f>_xlfn.XLOOKUP(C1466,obszary!A:A,obszary!B:B)</f>
        <v>Thaumasia</v>
      </c>
      <c r="I1466" t="str">
        <f>_xlfn.XLOOKUP($A1466,laziki!B:B,laziki!C:C)</f>
        <v>Rosetta 10</v>
      </c>
      <c r="J1466" t="str">
        <f>_xlfn.XLOOKUP(I1466,laziki!C:C,laziki!E:E)</f>
        <v>29.82S, 66.01W</v>
      </c>
      <c r="K1466">
        <f>_xlfn.XLOOKUP($A1466,laziki!B:B,laziki!D:D)</f>
        <v>2068</v>
      </c>
      <c r="L1466">
        <f t="shared" si="112"/>
        <v>2070</v>
      </c>
      <c r="M1466" s="4">
        <f t="shared" si="113"/>
        <v>2</v>
      </c>
      <c r="N1466" s="4" t="str">
        <f t="shared" si="114"/>
        <v>S</v>
      </c>
      <c r="O1466" t="str">
        <f t="shared" si="115"/>
        <v>S</v>
      </c>
    </row>
    <row r="1467" spans="1:15" x14ac:dyDescent="0.25">
      <c r="A1467">
        <v>39</v>
      </c>
      <c r="B1467" s="1">
        <v>59974</v>
      </c>
      <c r="C1467" t="s">
        <v>207</v>
      </c>
      <c r="D1467" t="s">
        <v>3981</v>
      </c>
      <c r="E1467">
        <v>631</v>
      </c>
      <c r="F1467">
        <v>7052</v>
      </c>
      <c r="G1467">
        <f t="shared" si="111"/>
        <v>0</v>
      </c>
      <c r="H1467" t="str">
        <f>_xlfn.XLOOKUP(C1467,obszary!A:A,obszary!B:B)</f>
        <v>Mare Australe</v>
      </c>
      <c r="I1467" t="str">
        <f>_xlfn.XLOOKUP($A1467,laziki!B:B,laziki!C:C)</f>
        <v>Pathfinder 9</v>
      </c>
      <c r="J1467" t="str">
        <f>_xlfn.XLOOKUP(I1467,laziki!C:C,laziki!E:E)</f>
        <v>59.92S, 179.01W</v>
      </c>
      <c r="K1467">
        <f>_xlfn.XLOOKUP($A1467,laziki!B:B,laziki!D:D)</f>
        <v>2062</v>
      </c>
      <c r="L1467">
        <f t="shared" si="112"/>
        <v>2064</v>
      </c>
      <c r="M1467" s="4">
        <f t="shared" si="113"/>
        <v>2</v>
      </c>
      <c r="N1467" s="4" t="str">
        <f t="shared" si="114"/>
        <v>S</v>
      </c>
      <c r="O1467" t="str">
        <f t="shared" si="115"/>
        <v>S</v>
      </c>
    </row>
    <row r="1468" spans="1:15" x14ac:dyDescent="0.25">
      <c r="A1468">
        <v>27</v>
      </c>
      <c r="B1468" s="1">
        <v>58025</v>
      </c>
      <c r="C1468" t="s">
        <v>207</v>
      </c>
      <c r="D1468" t="s">
        <v>3980</v>
      </c>
      <c r="E1468">
        <v>113</v>
      </c>
      <c r="F1468">
        <v>33322</v>
      </c>
      <c r="G1468">
        <f t="shared" si="111"/>
        <v>0</v>
      </c>
      <c r="H1468" t="str">
        <f>_xlfn.XLOOKUP(C1468,obszary!A:A,obszary!B:B)</f>
        <v>Mare Australe</v>
      </c>
      <c r="I1468" t="str">
        <f>_xlfn.XLOOKUP($A1468,laziki!B:B,laziki!C:C)</f>
        <v>Phobos 6</v>
      </c>
      <c r="J1468" t="str">
        <f>_xlfn.XLOOKUP(I1468,laziki!C:C,laziki!E:E)</f>
        <v>74.62S, 100.08E</v>
      </c>
      <c r="K1468">
        <f>_xlfn.XLOOKUP($A1468,laziki!B:B,laziki!D:D)</f>
        <v>2054</v>
      </c>
      <c r="L1468">
        <f t="shared" si="112"/>
        <v>2058</v>
      </c>
      <c r="M1468" s="4">
        <f t="shared" si="113"/>
        <v>4</v>
      </c>
      <c r="N1468" s="4" t="str">
        <f t="shared" si="114"/>
        <v>S</v>
      </c>
      <c r="O1468" t="str">
        <f t="shared" si="115"/>
        <v>S</v>
      </c>
    </row>
    <row r="1469" spans="1:15" x14ac:dyDescent="0.25">
      <c r="A1469">
        <v>31</v>
      </c>
      <c r="B1469" s="1">
        <v>60469</v>
      </c>
      <c r="C1469" t="s">
        <v>265</v>
      </c>
      <c r="D1469" t="s">
        <v>3979</v>
      </c>
      <c r="E1469">
        <v>14</v>
      </c>
      <c r="F1469">
        <v>11382</v>
      </c>
      <c r="G1469">
        <f t="shared" si="111"/>
        <v>11382</v>
      </c>
      <c r="H1469" t="str">
        <f>_xlfn.XLOOKUP(C1469,obszary!A:A,obszary!B:B)</f>
        <v>Mare Boreum</v>
      </c>
      <c r="I1469" t="str">
        <f>_xlfn.XLOOKUP($A1469,laziki!B:B,laziki!C:C)</f>
        <v>Deimos 10</v>
      </c>
      <c r="J1469" t="str">
        <f>_xlfn.XLOOKUP(I1469,laziki!C:C,laziki!E:E)</f>
        <v>66.67N, 93.37W</v>
      </c>
      <c r="K1469">
        <f>_xlfn.XLOOKUP($A1469,laziki!B:B,laziki!D:D)</f>
        <v>2059</v>
      </c>
      <c r="L1469">
        <f t="shared" si="112"/>
        <v>2065</v>
      </c>
      <c r="M1469" s="4">
        <f t="shared" si="113"/>
        <v>6</v>
      </c>
      <c r="N1469" s="4" t="str">
        <f t="shared" si="114"/>
        <v>N</v>
      </c>
      <c r="O1469" t="str">
        <f t="shared" si="115"/>
        <v>N</v>
      </c>
    </row>
    <row r="1470" spans="1:15" x14ac:dyDescent="0.25">
      <c r="A1470">
        <v>85</v>
      </c>
      <c r="B1470" s="1">
        <v>63687</v>
      </c>
      <c r="C1470" t="s">
        <v>225</v>
      </c>
      <c r="D1470" t="s">
        <v>3978</v>
      </c>
      <c r="E1470">
        <v>48</v>
      </c>
      <c r="F1470">
        <v>4902</v>
      </c>
      <c r="G1470">
        <f t="shared" si="111"/>
        <v>4902</v>
      </c>
      <c r="H1470" t="str">
        <f>_xlfn.XLOOKUP(C1470,obszary!A:A,obszary!B:B)</f>
        <v>Iapygia</v>
      </c>
      <c r="I1470" t="str">
        <f>_xlfn.XLOOKUP($A1470,laziki!B:B,laziki!C:C)</f>
        <v>Phoenix 13</v>
      </c>
      <c r="J1470" t="str">
        <f>_xlfn.XLOOKUP(I1470,laziki!C:C,laziki!E:E)</f>
        <v>6.43S, 95.96E</v>
      </c>
      <c r="K1470">
        <f>_xlfn.XLOOKUP($A1470,laziki!B:B,laziki!D:D)</f>
        <v>2070</v>
      </c>
      <c r="L1470">
        <f t="shared" si="112"/>
        <v>2074</v>
      </c>
      <c r="M1470" s="4">
        <f t="shared" si="113"/>
        <v>4</v>
      </c>
      <c r="N1470" s="4" t="str">
        <f t="shared" si="114"/>
        <v>S</v>
      </c>
      <c r="O1470" t="str">
        <f t="shared" si="115"/>
        <v>S</v>
      </c>
    </row>
    <row r="1471" spans="1:15" x14ac:dyDescent="0.25">
      <c r="A1471">
        <v>66</v>
      </c>
      <c r="B1471" s="1">
        <v>62639</v>
      </c>
      <c r="C1471" t="s">
        <v>237</v>
      </c>
      <c r="D1471" t="s">
        <v>3977</v>
      </c>
      <c r="E1471">
        <v>447</v>
      </c>
      <c r="F1471">
        <v>1138</v>
      </c>
      <c r="G1471">
        <f t="shared" si="111"/>
        <v>0</v>
      </c>
      <c r="H1471" t="str">
        <f>_xlfn.XLOOKUP(C1471,obszary!A:A,obszary!B:B)</f>
        <v>Elysium</v>
      </c>
      <c r="I1471" t="str">
        <f>_xlfn.XLOOKUP($A1471,laziki!B:B,laziki!C:C)</f>
        <v>Rosetta 9</v>
      </c>
      <c r="J1471" t="str">
        <f>_xlfn.XLOOKUP(I1471,laziki!C:C,laziki!E:E)</f>
        <v>17.54N, 149.60E</v>
      </c>
      <c r="K1471">
        <f>_xlfn.XLOOKUP($A1471,laziki!B:B,laziki!D:D)</f>
        <v>2067</v>
      </c>
      <c r="L1471">
        <f t="shared" si="112"/>
        <v>2071</v>
      </c>
      <c r="M1471" s="4">
        <f t="shared" si="113"/>
        <v>4</v>
      </c>
      <c r="N1471" s="4" t="str">
        <f t="shared" si="114"/>
        <v>N</v>
      </c>
      <c r="O1471" t="str">
        <f t="shared" si="115"/>
        <v>N</v>
      </c>
    </row>
    <row r="1472" spans="1:15" x14ac:dyDescent="0.25">
      <c r="A1472">
        <v>41</v>
      </c>
      <c r="B1472" s="1">
        <v>61257</v>
      </c>
      <c r="C1472" t="s">
        <v>265</v>
      </c>
      <c r="D1472" t="s">
        <v>3976</v>
      </c>
      <c r="E1472">
        <v>72</v>
      </c>
      <c r="F1472">
        <v>4731</v>
      </c>
      <c r="G1472">
        <f t="shared" si="111"/>
        <v>4731</v>
      </c>
      <c r="H1472" t="str">
        <f>_xlfn.XLOOKUP(C1472,obszary!A:A,obszary!B:B)</f>
        <v>Mare Boreum</v>
      </c>
      <c r="I1472" t="str">
        <f>_xlfn.XLOOKUP($A1472,laziki!B:B,laziki!C:C)</f>
        <v>Spirit 5</v>
      </c>
      <c r="J1472" t="str">
        <f>_xlfn.XLOOKUP(I1472,laziki!C:C,laziki!E:E)</f>
        <v>66.19N, 33.82E</v>
      </c>
      <c r="K1472">
        <f>_xlfn.XLOOKUP($A1472,laziki!B:B,laziki!D:D)</f>
        <v>2063</v>
      </c>
      <c r="L1472">
        <f t="shared" si="112"/>
        <v>2067</v>
      </c>
      <c r="M1472" s="4">
        <f t="shared" si="113"/>
        <v>4</v>
      </c>
      <c r="N1472" s="4" t="str">
        <f t="shared" si="114"/>
        <v>N</v>
      </c>
      <c r="O1472" t="str">
        <f t="shared" si="115"/>
        <v>N</v>
      </c>
    </row>
    <row r="1473" spans="1:15" x14ac:dyDescent="0.25">
      <c r="A1473">
        <v>12</v>
      </c>
      <c r="B1473" s="1">
        <v>57412</v>
      </c>
      <c r="C1473" t="s">
        <v>233</v>
      </c>
      <c r="D1473" t="s">
        <v>3975</v>
      </c>
      <c r="E1473">
        <v>264</v>
      </c>
      <c r="F1473">
        <v>2461</v>
      </c>
      <c r="G1473">
        <f t="shared" si="111"/>
        <v>0</v>
      </c>
      <c r="H1473" t="str">
        <f>_xlfn.XLOOKUP(C1473,obszary!A:A,obszary!B:B)</f>
        <v>Phoenicis Lacus</v>
      </c>
      <c r="I1473" t="str">
        <f>_xlfn.XLOOKUP($A1473,laziki!B:B,laziki!C:C)</f>
        <v>Mariner 20</v>
      </c>
      <c r="J1473" t="str">
        <f>_xlfn.XLOOKUP(I1473,laziki!C:C,laziki!E:E)</f>
        <v>6.41S, 116.10W</v>
      </c>
      <c r="K1473">
        <f>_xlfn.XLOOKUP($A1473,laziki!B:B,laziki!D:D)</f>
        <v>2055</v>
      </c>
      <c r="L1473">
        <f t="shared" si="112"/>
        <v>2057</v>
      </c>
      <c r="M1473" s="4">
        <f t="shared" si="113"/>
        <v>2</v>
      </c>
      <c r="N1473" s="4" t="str">
        <f t="shared" si="114"/>
        <v>S</v>
      </c>
      <c r="O1473" t="str">
        <f t="shared" si="115"/>
        <v>S</v>
      </c>
    </row>
    <row r="1474" spans="1:15" x14ac:dyDescent="0.25">
      <c r="A1474">
        <v>17</v>
      </c>
      <c r="B1474" s="1">
        <v>59228</v>
      </c>
      <c r="C1474" t="s">
        <v>255</v>
      </c>
      <c r="D1474" t="s">
        <v>3974</v>
      </c>
      <c r="E1474">
        <v>100</v>
      </c>
      <c r="F1474">
        <v>883</v>
      </c>
      <c r="G1474">
        <f t="shared" si="111"/>
        <v>883</v>
      </c>
      <c r="H1474" t="str">
        <f>_xlfn.XLOOKUP(C1474,obszary!A:A,obszary!B:B)</f>
        <v>Casius</v>
      </c>
      <c r="I1474" t="str">
        <f>_xlfn.XLOOKUP($A1474,laziki!B:B,laziki!C:C)</f>
        <v>Viking 8</v>
      </c>
      <c r="J1474" t="str">
        <f>_xlfn.XLOOKUP(I1474,laziki!C:C,laziki!E:E)</f>
        <v>21.27N, 90.13E</v>
      </c>
      <c r="K1474">
        <f>_xlfn.XLOOKUP($A1474,laziki!B:B,laziki!D:D)</f>
        <v>2054</v>
      </c>
      <c r="L1474">
        <f t="shared" si="112"/>
        <v>2062</v>
      </c>
      <c r="M1474" s="4">
        <f t="shared" si="113"/>
        <v>8</v>
      </c>
      <c r="N1474" s="4" t="str">
        <f t="shared" si="114"/>
        <v>N</v>
      </c>
      <c r="O1474" t="str">
        <f t="shared" si="115"/>
        <v>N</v>
      </c>
    </row>
    <row r="1475" spans="1:15" x14ac:dyDescent="0.25">
      <c r="A1475">
        <v>2</v>
      </c>
      <c r="B1475" s="1">
        <v>57902</v>
      </c>
      <c r="C1475" t="s">
        <v>223</v>
      </c>
      <c r="D1475" t="s">
        <v>3973</v>
      </c>
      <c r="E1475">
        <v>196</v>
      </c>
      <c r="F1475">
        <v>6832</v>
      </c>
      <c r="G1475">
        <f t="shared" ref="G1475:G1538" si="116">IF($E1475 &lt;= 100,F1475,0)</f>
        <v>0</v>
      </c>
      <c r="H1475" t="str">
        <f>_xlfn.XLOOKUP(C1475,obszary!A:A,obszary!B:B)</f>
        <v>Mare Tyrrhenum</v>
      </c>
      <c r="I1475" t="str">
        <f>_xlfn.XLOOKUP($A1475,laziki!B:B,laziki!C:C)</f>
        <v>Mariner 6</v>
      </c>
      <c r="J1475" t="str">
        <f>_xlfn.XLOOKUP(I1475,laziki!C:C,laziki!E:E)</f>
        <v>11.90N, 119.49E</v>
      </c>
      <c r="K1475">
        <f>_xlfn.XLOOKUP($A1475,laziki!B:B,laziki!D:D)</f>
        <v>2050</v>
      </c>
      <c r="L1475">
        <f t="shared" ref="L1475:L1538" si="117">YEAR(B1475)</f>
        <v>2058</v>
      </c>
      <c r="M1475" s="4">
        <f t="shared" ref="M1475:M1538" si="118">L1475-K1475</f>
        <v>8</v>
      </c>
      <c r="N1475" s="4" t="str">
        <f t="shared" ref="N1475:N1538" si="119">IF(NOT(ISERROR(SEARCH("S",D1475))),"S","N")</f>
        <v>S</v>
      </c>
      <c r="O1475" t="str">
        <f t="shared" si="115"/>
        <v>N</v>
      </c>
    </row>
    <row r="1476" spans="1:15" x14ac:dyDescent="0.25">
      <c r="A1476">
        <v>27</v>
      </c>
      <c r="B1476" s="1">
        <v>59338</v>
      </c>
      <c r="C1476" t="s">
        <v>207</v>
      </c>
      <c r="D1476" t="s">
        <v>3972</v>
      </c>
      <c r="E1476">
        <v>47</v>
      </c>
      <c r="F1476">
        <v>19313</v>
      </c>
      <c r="G1476">
        <f t="shared" si="116"/>
        <v>19313</v>
      </c>
      <c r="H1476" t="str">
        <f>_xlfn.XLOOKUP(C1476,obszary!A:A,obszary!B:B)</f>
        <v>Mare Australe</v>
      </c>
      <c r="I1476" t="str">
        <f>_xlfn.XLOOKUP($A1476,laziki!B:B,laziki!C:C)</f>
        <v>Phobos 6</v>
      </c>
      <c r="J1476" t="str">
        <f>_xlfn.XLOOKUP(I1476,laziki!C:C,laziki!E:E)</f>
        <v>74.62S, 100.08E</v>
      </c>
      <c r="K1476">
        <f>_xlfn.XLOOKUP($A1476,laziki!B:B,laziki!D:D)</f>
        <v>2054</v>
      </c>
      <c r="L1476">
        <f t="shared" si="117"/>
        <v>2062</v>
      </c>
      <c r="M1476" s="4">
        <f t="shared" si="118"/>
        <v>8</v>
      </c>
      <c r="N1476" s="4" t="str">
        <f t="shared" si="119"/>
        <v>S</v>
      </c>
      <c r="O1476" t="str">
        <f t="shared" si="115"/>
        <v>S</v>
      </c>
    </row>
    <row r="1477" spans="1:15" x14ac:dyDescent="0.25">
      <c r="A1477">
        <v>82</v>
      </c>
      <c r="B1477" s="1">
        <v>61896</v>
      </c>
      <c r="C1477" t="s">
        <v>221</v>
      </c>
      <c r="D1477" t="s">
        <v>3971</v>
      </c>
      <c r="E1477">
        <v>65</v>
      </c>
      <c r="F1477">
        <v>3313</v>
      </c>
      <c r="G1477">
        <f t="shared" si="116"/>
        <v>3313</v>
      </c>
      <c r="H1477" t="str">
        <f>_xlfn.XLOOKUP(C1477,obszary!A:A,obszary!B:B)</f>
        <v>Aeolis</v>
      </c>
      <c r="I1477" t="str">
        <f>_xlfn.XLOOKUP($A1477,laziki!B:B,laziki!C:C)</f>
        <v>Phoenix 7</v>
      </c>
      <c r="J1477" t="str">
        <f>_xlfn.XLOOKUP(I1477,laziki!C:C,laziki!E:E)</f>
        <v>42.36S, 157.15E</v>
      </c>
      <c r="K1477">
        <f>_xlfn.XLOOKUP($A1477,laziki!B:B,laziki!D:D)</f>
        <v>2068</v>
      </c>
      <c r="L1477">
        <f t="shared" si="117"/>
        <v>2069</v>
      </c>
      <c r="M1477" s="4">
        <f t="shared" si="118"/>
        <v>1</v>
      </c>
      <c r="N1477" s="4" t="str">
        <f t="shared" si="119"/>
        <v>S</v>
      </c>
      <c r="O1477" t="str">
        <f t="shared" si="115"/>
        <v>S</v>
      </c>
    </row>
    <row r="1478" spans="1:15" x14ac:dyDescent="0.25">
      <c r="A1478">
        <v>18</v>
      </c>
      <c r="B1478" s="1">
        <v>57104</v>
      </c>
      <c r="C1478" t="s">
        <v>221</v>
      </c>
      <c r="D1478" t="s">
        <v>3970</v>
      </c>
      <c r="E1478">
        <v>524</v>
      </c>
      <c r="F1478">
        <v>3612</v>
      </c>
      <c r="G1478">
        <f t="shared" si="116"/>
        <v>0</v>
      </c>
      <c r="H1478" t="str">
        <f>_xlfn.XLOOKUP(C1478,obszary!A:A,obszary!B:B)</f>
        <v>Aeolis</v>
      </c>
      <c r="I1478" t="str">
        <f>_xlfn.XLOOKUP($A1478,laziki!B:B,laziki!C:C)</f>
        <v>Viking 10</v>
      </c>
      <c r="J1478" t="str">
        <f>_xlfn.XLOOKUP(I1478,laziki!C:C,laziki!E:E)</f>
        <v>25.21S, 169.35E</v>
      </c>
      <c r="K1478">
        <f>_xlfn.XLOOKUP($A1478,laziki!B:B,laziki!D:D)</f>
        <v>2055</v>
      </c>
      <c r="L1478">
        <f t="shared" si="117"/>
        <v>2056</v>
      </c>
      <c r="M1478" s="4">
        <f t="shared" si="118"/>
        <v>1</v>
      </c>
      <c r="N1478" s="4" t="str">
        <f t="shared" si="119"/>
        <v>S</v>
      </c>
      <c r="O1478" t="str">
        <f t="shared" ref="O1478:O1541" si="120">IF(NOT(ISERROR(SEARCH("S",J1478))),"S","N")</f>
        <v>S</v>
      </c>
    </row>
    <row r="1479" spans="1:15" x14ac:dyDescent="0.25">
      <c r="A1479">
        <v>77</v>
      </c>
      <c r="B1479" s="1">
        <v>64444</v>
      </c>
      <c r="C1479" t="s">
        <v>223</v>
      </c>
      <c r="D1479" t="s">
        <v>3969</v>
      </c>
      <c r="E1479">
        <v>109</v>
      </c>
      <c r="F1479">
        <v>13054</v>
      </c>
      <c r="G1479">
        <f t="shared" si="116"/>
        <v>0</v>
      </c>
      <c r="H1479" t="str">
        <f>_xlfn.XLOOKUP(C1479,obszary!A:A,obszary!B:B)</f>
        <v>Mare Tyrrhenum</v>
      </c>
      <c r="I1479" t="str">
        <f>_xlfn.XLOOKUP($A1479,laziki!B:B,laziki!C:C)</f>
        <v>Rosetta 27</v>
      </c>
      <c r="J1479" t="str">
        <f>_xlfn.XLOOKUP(I1479,laziki!C:C,laziki!E:E)</f>
        <v>28.90S, 98.55E</v>
      </c>
      <c r="K1479">
        <f>_xlfn.XLOOKUP($A1479,laziki!B:B,laziki!D:D)</f>
        <v>2073</v>
      </c>
      <c r="L1479">
        <f t="shared" si="117"/>
        <v>2076</v>
      </c>
      <c r="M1479" s="4">
        <f t="shared" si="118"/>
        <v>3</v>
      </c>
      <c r="N1479" s="4" t="str">
        <f t="shared" si="119"/>
        <v>S</v>
      </c>
      <c r="O1479" t="str">
        <f t="shared" si="120"/>
        <v>S</v>
      </c>
    </row>
    <row r="1480" spans="1:15" x14ac:dyDescent="0.25">
      <c r="A1480">
        <v>46</v>
      </c>
      <c r="B1480" s="1">
        <v>61069</v>
      </c>
      <c r="C1480" t="s">
        <v>207</v>
      </c>
      <c r="D1480" t="s">
        <v>3968</v>
      </c>
      <c r="E1480">
        <v>252</v>
      </c>
      <c r="F1480">
        <v>6618</v>
      </c>
      <c r="G1480">
        <f t="shared" si="116"/>
        <v>0</v>
      </c>
      <c r="H1480" t="str">
        <f>_xlfn.XLOOKUP(C1480,obszary!A:A,obszary!B:B)</f>
        <v>Mare Australe</v>
      </c>
      <c r="I1480" t="str">
        <f>_xlfn.XLOOKUP($A1480,laziki!B:B,laziki!C:C)</f>
        <v>Spirit 13</v>
      </c>
      <c r="J1480" t="str">
        <f>_xlfn.XLOOKUP(I1480,laziki!C:C,laziki!E:E)</f>
        <v>58.80S, 113.46W</v>
      </c>
      <c r="K1480">
        <f>_xlfn.XLOOKUP($A1480,laziki!B:B,laziki!D:D)</f>
        <v>2065</v>
      </c>
      <c r="L1480">
        <f t="shared" si="117"/>
        <v>2067</v>
      </c>
      <c r="M1480" s="4">
        <f t="shared" si="118"/>
        <v>2</v>
      </c>
      <c r="N1480" s="4" t="str">
        <f t="shared" si="119"/>
        <v>S</v>
      </c>
      <c r="O1480" t="str">
        <f t="shared" si="120"/>
        <v>S</v>
      </c>
    </row>
    <row r="1481" spans="1:15" x14ac:dyDescent="0.25">
      <c r="A1481">
        <v>2</v>
      </c>
      <c r="B1481" s="1">
        <v>55179</v>
      </c>
      <c r="C1481" t="s">
        <v>223</v>
      </c>
      <c r="D1481" t="s">
        <v>3967</v>
      </c>
      <c r="E1481">
        <v>157</v>
      </c>
      <c r="F1481">
        <v>5255</v>
      </c>
      <c r="G1481">
        <f t="shared" si="116"/>
        <v>0</v>
      </c>
      <c r="H1481" t="str">
        <f>_xlfn.XLOOKUP(C1481,obszary!A:A,obszary!B:B)</f>
        <v>Mare Tyrrhenum</v>
      </c>
      <c r="I1481" t="str">
        <f>_xlfn.XLOOKUP($A1481,laziki!B:B,laziki!C:C)</f>
        <v>Mariner 6</v>
      </c>
      <c r="J1481" t="str">
        <f>_xlfn.XLOOKUP(I1481,laziki!C:C,laziki!E:E)</f>
        <v>11.90N, 119.49E</v>
      </c>
      <c r="K1481">
        <f>_xlfn.XLOOKUP($A1481,laziki!B:B,laziki!D:D)</f>
        <v>2050</v>
      </c>
      <c r="L1481">
        <f t="shared" si="117"/>
        <v>2051</v>
      </c>
      <c r="M1481" s="4">
        <f t="shared" si="118"/>
        <v>1</v>
      </c>
      <c r="N1481" s="4" t="str">
        <f t="shared" si="119"/>
        <v>S</v>
      </c>
      <c r="O1481" t="str">
        <f t="shared" si="120"/>
        <v>N</v>
      </c>
    </row>
    <row r="1482" spans="1:15" x14ac:dyDescent="0.25">
      <c r="A1482">
        <v>52</v>
      </c>
      <c r="B1482" s="1">
        <v>63145</v>
      </c>
      <c r="C1482" t="s">
        <v>233</v>
      </c>
      <c r="D1482" t="s">
        <v>3966</v>
      </c>
      <c r="E1482">
        <v>100</v>
      </c>
      <c r="F1482">
        <v>6832</v>
      </c>
      <c r="G1482">
        <f t="shared" si="116"/>
        <v>6832</v>
      </c>
      <c r="H1482" t="str">
        <f>_xlfn.XLOOKUP(C1482,obszary!A:A,obszary!B:B)</f>
        <v>Phoenicis Lacus</v>
      </c>
      <c r="I1482" t="str">
        <f>_xlfn.XLOOKUP($A1482,laziki!B:B,laziki!C:C)</f>
        <v>Opportunity 4</v>
      </c>
      <c r="J1482" t="str">
        <f>_xlfn.XLOOKUP(I1482,laziki!C:C,laziki!E:E)</f>
        <v>9.63N, 121.52W</v>
      </c>
      <c r="K1482">
        <f>_xlfn.XLOOKUP($A1482,laziki!B:B,laziki!D:D)</f>
        <v>2065</v>
      </c>
      <c r="L1482">
        <f t="shared" si="117"/>
        <v>2072</v>
      </c>
      <c r="M1482" s="4">
        <f t="shared" si="118"/>
        <v>7</v>
      </c>
      <c r="N1482" s="4" t="str">
        <f t="shared" si="119"/>
        <v>S</v>
      </c>
      <c r="O1482" t="str">
        <f t="shared" si="120"/>
        <v>N</v>
      </c>
    </row>
    <row r="1483" spans="1:15" x14ac:dyDescent="0.25">
      <c r="A1483">
        <v>29</v>
      </c>
      <c r="B1483" s="1">
        <v>58911</v>
      </c>
      <c r="C1483" t="s">
        <v>219</v>
      </c>
      <c r="D1483" t="s">
        <v>3965</v>
      </c>
      <c r="E1483">
        <v>37</v>
      </c>
      <c r="F1483">
        <v>8791</v>
      </c>
      <c r="G1483">
        <f t="shared" si="116"/>
        <v>8791</v>
      </c>
      <c r="H1483" t="str">
        <f>_xlfn.XLOOKUP(C1483,obszary!A:A,obszary!B:B)</f>
        <v>Phaethontis</v>
      </c>
      <c r="I1483" t="str">
        <f>_xlfn.XLOOKUP($A1483,laziki!B:B,laziki!C:C)</f>
        <v>Deimos 4</v>
      </c>
      <c r="J1483" t="str">
        <f>_xlfn.XLOOKUP(I1483,laziki!C:C,laziki!E:E)</f>
        <v>33.88S, 148.04W</v>
      </c>
      <c r="K1483">
        <f>_xlfn.XLOOKUP($A1483,laziki!B:B,laziki!D:D)</f>
        <v>2058</v>
      </c>
      <c r="L1483">
        <f t="shared" si="117"/>
        <v>2061</v>
      </c>
      <c r="M1483" s="4">
        <f t="shared" si="118"/>
        <v>3</v>
      </c>
      <c r="N1483" s="4" t="str">
        <f t="shared" si="119"/>
        <v>S</v>
      </c>
      <c r="O1483" t="str">
        <f t="shared" si="120"/>
        <v>S</v>
      </c>
    </row>
    <row r="1484" spans="1:15" x14ac:dyDescent="0.25">
      <c r="A1484">
        <v>53</v>
      </c>
      <c r="B1484" s="1">
        <v>61570</v>
      </c>
      <c r="C1484" t="s">
        <v>207</v>
      </c>
      <c r="D1484" t="s">
        <v>3964</v>
      </c>
      <c r="E1484">
        <v>100</v>
      </c>
      <c r="F1484">
        <v>8000</v>
      </c>
      <c r="G1484">
        <f t="shared" si="116"/>
        <v>8000</v>
      </c>
      <c r="H1484" t="str">
        <f>_xlfn.XLOOKUP(C1484,obszary!A:A,obszary!B:B)</f>
        <v>Mare Australe</v>
      </c>
      <c r="I1484" t="str">
        <f>_xlfn.XLOOKUP($A1484,laziki!B:B,laziki!C:C)</f>
        <v>Opportunity 5</v>
      </c>
      <c r="J1484" t="str">
        <f>_xlfn.XLOOKUP(I1484,laziki!C:C,laziki!E:E)</f>
        <v>70.62S, 159.12W</v>
      </c>
      <c r="K1484">
        <f>_xlfn.XLOOKUP($A1484,laziki!B:B,laziki!D:D)</f>
        <v>2065</v>
      </c>
      <c r="L1484">
        <f t="shared" si="117"/>
        <v>2068</v>
      </c>
      <c r="M1484" s="4">
        <f t="shared" si="118"/>
        <v>3</v>
      </c>
      <c r="N1484" s="4" t="str">
        <f t="shared" si="119"/>
        <v>S</v>
      </c>
      <c r="O1484" t="str">
        <f t="shared" si="120"/>
        <v>S</v>
      </c>
    </row>
    <row r="1485" spans="1:15" x14ac:dyDescent="0.25">
      <c r="A1485">
        <v>67</v>
      </c>
      <c r="B1485" s="1">
        <v>62336</v>
      </c>
      <c r="C1485" t="s">
        <v>231</v>
      </c>
      <c r="D1485" t="s">
        <v>3963</v>
      </c>
      <c r="E1485">
        <v>389</v>
      </c>
      <c r="F1485">
        <v>2324</v>
      </c>
      <c r="G1485">
        <f t="shared" si="116"/>
        <v>0</v>
      </c>
      <c r="H1485" t="str">
        <f>_xlfn.XLOOKUP(C1485,obszary!A:A,obszary!B:B)</f>
        <v>Coprates</v>
      </c>
      <c r="I1485" t="str">
        <f>_xlfn.XLOOKUP($A1485,laziki!B:B,laziki!C:C)</f>
        <v>Rosetta 10</v>
      </c>
      <c r="J1485" t="str">
        <f>_xlfn.XLOOKUP(I1485,laziki!C:C,laziki!E:E)</f>
        <v>29.82S, 66.01W</v>
      </c>
      <c r="K1485">
        <f>_xlfn.XLOOKUP($A1485,laziki!B:B,laziki!D:D)</f>
        <v>2068</v>
      </c>
      <c r="L1485">
        <f t="shared" si="117"/>
        <v>2070</v>
      </c>
      <c r="M1485" s="4">
        <f t="shared" si="118"/>
        <v>2</v>
      </c>
      <c r="N1485" s="4" t="str">
        <f t="shared" si="119"/>
        <v>S</v>
      </c>
      <c r="O1485" t="str">
        <f t="shared" si="120"/>
        <v>S</v>
      </c>
    </row>
    <row r="1486" spans="1:15" x14ac:dyDescent="0.25">
      <c r="A1486">
        <v>94</v>
      </c>
      <c r="B1486" s="1">
        <v>62334</v>
      </c>
      <c r="C1486" t="s">
        <v>209</v>
      </c>
      <c r="D1486" t="s">
        <v>3962</v>
      </c>
      <c r="E1486">
        <v>124</v>
      </c>
      <c r="F1486">
        <v>3167</v>
      </c>
      <c r="G1486">
        <f t="shared" si="116"/>
        <v>0</v>
      </c>
      <c r="H1486" t="str">
        <f>_xlfn.XLOOKUP(C1486,obszary!A:A,obszary!B:B)</f>
        <v>Eridania</v>
      </c>
      <c r="I1486" t="str">
        <f>_xlfn.XLOOKUP($A1486,laziki!B:B,laziki!C:C)</f>
        <v>Dawn 4</v>
      </c>
      <c r="J1486" t="str">
        <f>_xlfn.XLOOKUP(I1486,laziki!C:C,laziki!E:E)</f>
        <v>46.81S, 143.88E</v>
      </c>
      <c r="K1486">
        <f>_xlfn.XLOOKUP($A1486,laziki!B:B,laziki!D:D)</f>
        <v>2066</v>
      </c>
      <c r="L1486">
        <f t="shared" si="117"/>
        <v>2070</v>
      </c>
      <c r="M1486" s="4">
        <f t="shared" si="118"/>
        <v>4</v>
      </c>
      <c r="N1486" s="4" t="str">
        <f t="shared" si="119"/>
        <v>S</v>
      </c>
      <c r="O1486" t="str">
        <f t="shared" si="120"/>
        <v>S</v>
      </c>
    </row>
    <row r="1487" spans="1:15" x14ac:dyDescent="0.25">
      <c r="A1487">
        <v>44</v>
      </c>
      <c r="B1487" s="1">
        <v>61287</v>
      </c>
      <c r="C1487" t="s">
        <v>253</v>
      </c>
      <c r="D1487" t="s">
        <v>3961</v>
      </c>
      <c r="E1487">
        <v>163</v>
      </c>
      <c r="F1487">
        <v>17718</v>
      </c>
      <c r="G1487">
        <f t="shared" si="116"/>
        <v>0</v>
      </c>
      <c r="H1487" t="str">
        <f>_xlfn.XLOOKUP(C1487,obszary!A:A,obszary!B:B)</f>
        <v>Cebrenia</v>
      </c>
      <c r="I1487" t="str">
        <f>_xlfn.XLOOKUP($A1487,laziki!B:B,laziki!C:C)</f>
        <v>Spirit 11</v>
      </c>
      <c r="J1487" t="str">
        <f>_xlfn.XLOOKUP(I1487,laziki!C:C,laziki!E:E)</f>
        <v>64.61N, 131.25E</v>
      </c>
      <c r="K1487">
        <f>_xlfn.XLOOKUP($A1487,laziki!B:B,laziki!D:D)</f>
        <v>2064</v>
      </c>
      <c r="L1487">
        <f t="shared" si="117"/>
        <v>2067</v>
      </c>
      <c r="M1487" s="4">
        <f t="shared" si="118"/>
        <v>3</v>
      </c>
      <c r="N1487" s="4" t="str">
        <f t="shared" si="119"/>
        <v>N</v>
      </c>
      <c r="O1487" t="str">
        <f t="shared" si="120"/>
        <v>N</v>
      </c>
    </row>
    <row r="1488" spans="1:15" x14ac:dyDescent="0.25">
      <c r="A1488">
        <v>56</v>
      </c>
      <c r="B1488" s="1">
        <v>61968</v>
      </c>
      <c r="C1488" t="s">
        <v>231</v>
      </c>
      <c r="D1488" t="s">
        <v>3960</v>
      </c>
      <c r="E1488">
        <v>22</v>
      </c>
      <c r="F1488">
        <v>2188</v>
      </c>
      <c r="G1488">
        <f t="shared" si="116"/>
        <v>2188</v>
      </c>
      <c r="H1488" t="str">
        <f>_xlfn.XLOOKUP(C1488,obszary!A:A,obszary!B:B)</f>
        <v>Coprates</v>
      </c>
      <c r="I1488" t="str">
        <f>_xlfn.XLOOKUP($A1488,laziki!B:B,laziki!C:C)</f>
        <v>Opportunity 10</v>
      </c>
      <c r="J1488" t="str">
        <f>_xlfn.XLOOKUP(I1488,laziki!C:C,laziki!E:E)</f>
        <v>35.35S, 72.67W</v>
      </c>
      <c r="K1488">
        <f>_xlfn.XLOOKUP($A1488,laziki!B:B,laziki!D:D)</f>
        <v>2067</v>
      </c>
      <c r="L1488">
        <f t="shared" si="117"/>
        <v>2069</v>
      </c>
      <c r="M1488" s="4">
        <f t="shared" si="118"/>
        <v>2</v>
      </c>
      <c r="N1488" s="4" t="str">
        <f t="shared" si="119"/>
        <v>S</v>
      </c>
      <c r="O1488" t="str">
        <f t="shared" si="120"/>
        <v>S</v>
      </c>
    </row>
    <row r="1489" spans="1:15" x14ac:dyDescent="0.25">
      <c r="A1489">
        <v>23</v>
      </c>
      <c r="B1489" s="1">
        <v>57565</v>
      </c>
      <c r="C1489" t="s">
        <v>235</v>
      </c>
      <c r="D1489" t="s">
        <v>3959</v>
      </c>
      <c r="E1489">
        <v>447</v>
      </c>
      <c r="F1489">
        <v>6006</v>
      </c>
      <c r="G1489">
        <f t="shared" si="116"/>
        <v>0</v>
      </c>
      <c r="H1489" t="str">
        <f>_xlfn.XLOOKUP(C1489,obszary!A:A,obszary!B:B)</f>
        <v>Memnonia</v>
      </c>
      <c r="I1489" t="str">
        <f>_xlfn.XLOOKUP($A1489,laziki!B:B,laziki!C:C)</f>
        <v>Phobos 2</v>
      </c>
      <c r="J1489" t="str">
        <f>_xlfn.XLOOKUP(I1489,laziki!C:C,laziki!E:E)</f>
        <v>23.80S, 156.02W</v>
      </c>
      <c r="K1489">
        <f>_xlfn.XLOOKUP($A1489,laziki!B:B,laziki!D:D)</f>
        <v>2053</v>
      </c>
      <c r="L1489">
        <f t="shared" si="117"/>
        <v>2057</v>
      </c>
      <c r="M1489" s="4">
        <f t="shared" si="118"/>
        <v>4</v>
      </c>
      <c r="N1489" s="4" t="str">
        <f t="shared" si="119"/>
        <v>S</v>
      </c>
      <c r="O1489" t="str">
        <f t="shared" si="120"/>
        <v>S</v>
      </c>
    </row>
    <row r="1490" spans="1:15" x14ac:dyDescent="0.25">
      <c r="A1490">
        <v>38</v>
      </c>
      <c r="B1490" s="1">
        <v>59560</v>
      </c>
      <c r="C1490" t="s">
        <v>265</v>
      </c>
      <c r="D1490" t="s">
        <v>3958</v>
      </c>
      <c r="E1490">
        <v>85</v>
      </c>
      <c r="F1490">
        <v>101649</v>
      </c>
      <c r="G1490">
        <f t="shared" si="116"/>
        <v>101649</v>
      </c>
      <c r="H1490" t="str">
        <f>_xlfn.XLOOKUP(C1490,obszary!A:A,obszary!B:B)</f>
        <v>Mare Boreum</v>
      </c>
      <c r="I1490" t="str">
        <f>_xlfn.XLOOKUP($A1490,laziki!B:B,laziki!C:C)</f>
        <v>Pathfinder 7</v>
      </c>
      <c r="J1490" t="str">
        <f>_xlfn.XLOOKUP(I1490,laziki!C:C,laziki!E:E)</f>
        <v>79.27N, 111.64W</v>
      </c>
      <c r="K1490">
        <f>_xlfn.XLOOKUP($A1490,laziki!B:B,laziki!D:D)</f>
        <v>2062</v>
      </c>
      <c r="L1490">
        <f t="shared" si="117"/>
        <v>2063</v>
      </c>
      <c r="M1490" s="4">
        <f t="shared" si="118"/>
        <v>1</v>
      </c>
      <c r="N1490" s="4" t="str">
        <f t="shared" si="119"/>
        <v>N</v>
      </c>
      <c r="O1490" t="str">
        <f t="shared" si="120"/>
        <v>N</v>
      </c>
    </row>
    <row r="1491" spans="1:15" x14ac:dyDescent="0.25">
      <c r="A1491">
        <v>62</v>
      </c>
      <c r="B1491" s="1">
        <v>61655</v>
      </c>
      <c r="C1491" t="s">
        <v>227</v>
      </c>
      <c r="D1491" t="s">
        <v>3957</v>
      </c>
      <c r="E1491">
        <v>631</v>
      </c>
      <c r="F1491">
        <v>5812</v>
      </c>
      <c r="G1491">
        <f t="shared" si="116"/>
        <v>0</v>
      </c>
      <c r="H1491" t="str">
        <f>_xlfn.XLOOKUP(C1491,obszary!A:A,obszary!B:B)</f>
        <v>Sinus Sabaeus</v>
      </c>
      <c r="I1491" t="str">
        <f>_xlfn.XLOOKUP($A1491,laziki!B:B,laziki!C:C)</f>
        <v>Rosetta 1</v>
      </c>
      <c r="J1491" t="str">
        <f>_xlfn.XLOOKUP(I1491,laziki!C:C,laziki!E:E)</f>
        <v>3.33S, 27.57E</v>
      </c>
      <c r="K1491">
        <f>_xlfn.XLOOKUP($A1491,laziki!B:B,laziki!D:D)</f>
        <v>2065</v>
      </c>
      <c r="L1491">
        <f t="shared" si="117"/>
        <v>2068</v>
      </c>
      <c r="M1491" s="4">
        <f t="shared" si="118"/>
        <v>3</v>
      </c>
      <c r="N1491" s="4" t="str">
        <f t="shared" si="119"/>
        <v>S</v>
      </c>
      <c r="O1491" t="str">
        <f t="shared" si="120"/>
        <v>S</v>
      </c>
    </row>
    <row r="1492" spans="1:15" x14ac:dyDescent="0.25">
      <c r="A1492">
        <v>22</v>
      </c>
      <c r="B1492" s="1">
        <v>57071</v>
      </c>
      <c r="C1492" t="s">
        <v>227</v>
      </c>
      <c r="D1492" t="s">
        <v>3956</v>
      </c>
      <c r="E1492">
        <v>157</v>
      </c>
      <c r="F1492">
        <v>6409</v>
      </c>
      <c r="G1492">
        <f t="shared" si="116"/>
        <v>0</v>
      </c>
      <c r="H1492" t="str">
        <f>_xlfn.XLOOKUP(C1492,obszary!A:A,obszary!B:B)</f>
        <v>Sinus Sabaeus</v>
      </c>
      <c r="I1492" t="str">
        <f>_xlfn.XLOOKUP($A1492,laziki!B:B,laziki!C:C)</f>
        <v>Phobos 1</v>
      </c>
      <c r="J1492" t="str">
        <f>_xlfn.XLOOKUP(I1492,laziki!C:C,laziki!E:E)</f>
        <v>5.89N, 39.91E</v>
      </c>
      <c r="K1492">
        <f>_xlfn.XLOOKUP($A1492,laziki!B:B,laziki!D:D)</f>
        <v>2053</v>
      </c>
      <c r="L1492">
        <f t="shared" si="117"/>
        <v>2056</v>
      </c>
      <c r="M1492" s="4">
        <f t="shared" si="118"/>
        <v>3</v>
      </c>
      <c r="N1492" s="4" t="str">
        <f t="shared" si="119"/>
        <v>S</v>
      </c>
      <c r="O1492" t="str">
        <f t="shared" si="120"/>
        <v>N</v>
      </c>
    </row>
    <row r="1493" spans="1:15" x14ac:dyDescent="0.25">
      <c r="A1493">
        <v>9</v>
      </c>
      <c r="B1493" s="1">
        <v>58371</v>
      </c>
      <c r="C1493" t="s">
        <v>229</v>
      </c>
      <c r="D1493" t="s">
        <v>3955</v>
      </c>
      <c r="E1493">
        <v>47</v>
      </c>
      <c r="F1493">
        <v>5436</v>
      </c>
      <c r="G1493">
        <f t="shared" si="116"/>
        <v>5436</v>
      </c>
      <c r="H1493" t="str">
        <f>_xlfn.XLOOKUP(C1493,obszary!A:A,obszary!B:B)</f>
        <v>Margaritifer Sinus</v>
      </c>
      <c r="I1493" t="str">
        <f>_xlfn.XLOOKUP($A1493,laziki!B:B,laziki!C:C)</f>
        <v>Mariner 14</v>
      </c>
      <c r="J1493" t="str">
        <f>_xlfn.XLOOKUP(I1493,laziki!C:C,laziki!E:E)</f>
        <v>17.63S, 13.01W</v>
      </c>
      <c r="K1493">
        <f>_xlfn.XLOOKUP($A1493,laziki!B:B,laziki!D:D)</f>
        <v>2054</v>
      </c>
      <c r="L1493">
        <f t="shared" si="117"/>
        <v>2059</v>
      </c>
      <c r="M1493" s="4">
        <f t="shared" si="118"/>
        <v>5</v>
      </c>
      <c r="N1493" s="4" t="str">
        <f t="shared" si="119"/>
        <v>S</v>
      </c>
      <c r="O1493" t="str">
        <f t="shared" si="120"/>
        <v>S</v>
      </c>
    </row>
    <row r="1494" spans="1:15" x14ac:dyDescent="0.25">
      <c r="A1494">
        <v>27</v>
      </c>
      <c r="B1494" s="1">
        <v>59558</v>
      </c>
      <c r="C1494" t="s">
        <v>207</v>
      </c>
      <c r="D1494" t="s">
        <v>3954</v>
      </c>
      <c r="E1494">
        <v>181</v>
      </c>
      <c r="F1494">
        <v>1396</v>
      </c>
      <c r="G1494">
        <f t="shared" si="116"/>
        <v>0</v>
      </c>
      <c r="H1494" t="str">
        <f>_xlfn.XLOOKUP(C1494,obszary!A:A,obszary!B:B)</f>
        <v>Mare Australe</v>
      </c>
      <c r="I1494" t="str">
        <f>_xlfn.XLOOKUP($A1494,laziki!B:B,laziki!C:C)</f>
        <v>Phobos 6</v>
      </c>
      <c r="J1494" t="str">
        <f>_xlfn.XLOOKUP(I1494,laziki!C:C,laziki!E:E)</f>
        <v>74.62S, 100.08E</v>
      </c>
      <c r="K1494">
        <f>_xlfn.XLOOKUP($A1494,laziki!B:B,laziki!D:D)</f>
        <v>2054</v>
      </c>
      <c r="L1494">
        <f t="shared" si="117"/>
        <v>2063</v>
      </c>
      <c r="M1494" s="4">
        <f t="shared" si="118"/>
        <v>9</v>
      </c>
      <c r="N1494" s="4" t="str">
        <f t="shared" si="119"/>
        <v>S</v>
      </c>
      <c r="O1494" t="str">
        <f t="shared" si="120"/>
        <v>S</v>
      </c>
    </row>
    <row r="1495" spans="1:15" x14ac:dyDescent="0.25">
      <c r="A1495">
        <v>34</v>
      </c>
      <c r="B1495" s="1">
        <v>60057</v>
      </c>
      <c r="C1495" t="s">
        <v>239</v>
      </c>
      <c r="D1495" t="s">
        <v>3953</v>
      </c>
      <c r="E1495">
        <v>142</v>
      </c>
      <c r="F1495">
        <v>3313</v>
      </c>
      <c r="G1495">
        <f t="shared" si="116"/>
        <v>0</v>
      </c>
      <c r="H1495" t="str">
        <f>_xlfn.XLOOKUP(C1495,obszary!A:A,obszary!B:B)</f>
        <v>Amenthes</v>
      </c>
      <c r="I1495" t="str">
        <f>_xlfn.XLOOKUP($A1495,laziki!B:B,laziki!C:C)</f>
        <v>Deimos 14</v>
      </c>
      <c r="J1495" t="str">
        <f>_xlfn.XLOOKUP(I1495,laziki!C:C,laziki!E:E)</f>
        <v>24.45N, 112.91E</v>
      </c>
      <c r="K1495">
        <f>_xlfn.XLOOKUP($A1495,laziki!B:B,laziki!D:D)</f>
        <v>2060</v>
      </c>
      <c r="L1495">
        <f t="shared" si="117"/>
        <v>2064</v>
      </c>
      <c r="M1495" s="4">
        <f t="shared" si="118"/>
        <v>4</v>
      </c>
      <c r="N1495" s="4" t="str">
        <f t="shared" si="119"/>
        <v>N</v>
      </c>
      <c r="O1495" t="str">
        <f t="shared" si="120"/>
        <v>N</v>
      </c>
    </row>
    <row r="1496" spans="1:15" x14ac:dyDescent="0.25">
      <c r="A1496">
        <v>100</v>
      </c>
      <c r="B1496" s="1">
        <v>63782</v>
      </c>
      <c r="C1496" t="s">
        <v>219</v>
      </c>
      <c r="D1496" t="s">
        <v>3952</v>
      </c>
      <c r="E1496">
        <v>82</v>
      </c>
      <c r="F1496">
        <v>4902</v>
      </c>
      <c r="G1496">
        <f t="shared" si="116"/>
        <v>4902</v>
      </c>
      <c r="H1496" t="str">
        <f>_xlfn.XLOOKUP(C1496,obszary!A:A,obszary!B:B)</f>
        <v>Phaethontis</v>
      </c>
      <c r="I1496" t="str">
        <f>_xlfn.XLOOKUP($A1496,laziki!B:B,laziki!C:C)</f>
        <v>Perseverance 7</v>
      </c>
      <c r="J1496" t="str">
        <f>_xlfn.XLOOKUP(I1496,laziki!C:C,laziki!E:E)</f>
        <v>61.39S, 157.42W</v>
      </c>
      <c r="K1496">
        <f>_xlfn.XLOOKUP($A1496,laziki!B:B,laziki!D:D)</f>
        <v>2070</v>
      </c>
      <c r="L1496">
        <f t="shared" si="117"/>
        <v>2074</v>
      </c>
      <c r="M1496" s="4">
        <f t="shared" si="118"/>
        <v>4</v>
      </c>
      <c r="N1496" s="4" t="str">
        <f t="shared" si="119"/>
        <v>S</v>
      </c>
      <c r="O1496" t="str">
        <f t="shared" si="120"/>
        <v>S</v>
      </c>
    </row>
    <row r="1497" spans="1:15" x14ac:dyDescent="0.25">
      <c r="A1497">
        <v>4</v>
      </c>
      <c r="B1497" s="1">
        <v>56464</v>
      </c>
      <c r="C1497" t="s">
        <v>229</v>
      </c>
      <c r="D1497" t="s">
        <v>3951</v>
      </c>
      <c r="E1497">
        <v>61</v>
      </c>
      <c r="F1497">
        <v>5812</v>
      </c>
      <c r="G1497">
        <f t="shared" si="116"/>
        <v>5812</v>
      </c>
      <c r="H1497" t="str">
        <f>_xlfn.XLOOKUP(C1497,obszary!A:A,obszary!B:B)</f>
        <v>Margaritifer Sinus</v>
      </c>
      <c r="I1497" t="str">
        <f>_xlfn.XLOOKUP($A1497,laziki!B:B,laziki!C:C)</f>
        <v>Mariner 9</v>
      </c>
      <c r="J1497" t="str">
        <f>_xlfn.XLOOKUP(I1497,laziki!C:C,laziki!E:E)</f>
        <v>43.20S, 21.89W</v>
      </c>
      <c r="K1497">
        <f>_xlfn.XLOOKUP($A1497,laziki!B:B,laziki!D:D)</f>
        <v>2051</v>
      </c>
      <c r="L1497">
        <f t="shared" si="117"/>
        <v>2054</v>
      </c>
      <c r="M1497" s="4">
        <f t="shared" si="118"/>
        <v>3</v>
      </c>
      <c r="N1497" s="4" t="str">
        <f t="shared" si="119"/>
        <v>S</v>
      </c>
      <c r="O1497" t="str">
        <f t="shared" si="120"/>
        <v>S</v>
      </c>
    </row>
    <row r="1498" spans="1:15" x14ac:dyDescent="0.25">
      <c r="A1498">
        <v>5</v>
      </c>
      <c r="B1498" s="1">
        <v>58573</v>
      </c>
      <c r="C1498" t="s">
        <v>243</v>
      </c>
      <c r="D1498" t="s">
        <v>3950</v>
      </c>
      <c r="E1498">
        <v>175</v>
      </c>
      <c r="F1498">
        <v>9366</v>
      </c>
      <c r="G1498">
        <f t="shared" si="116"/>
        <v>0</v>
      </c>
      <c r="H1498" t="str">
        <f>_xlfn.XLOOKUP(C1498,obszary!A:A,obszary!B:B)</f>
        <v>Arabia</v>
      </c>
      <c r="I1498" t="str">
        <f>_xlfn.XLOOKUP($A1498,laziki!B:B,laziki!C:C)</f>
        <v>Mariner 10</v>
      </c>
      <c r="J1498" t="str">
        <f>_xlfn.XLOOKUP(I1498,laziki!C:C,laziki!E:E)</f>
        <v>4.88N, 63.43E</v>
      </c>
      <c r="K1498">
        <f>_xlfn.XLOOKUP($A1498,laziki!B:B,laziki!D:D)</f>
        <v>2051</v>
      </c>
      <c r="L1498">
        <f t="shared" si="117"/>
        <v>2060</v>
      </c>
      <c r="M1498" s="4">
        <f t="shared" si="118"/>
        <v>9</v>
      </c>
      <c r="N1498" s="4" t="str">
        <f t="shared" si="119"/>
        <v>N</v>
      </c>
      <c r="O1498" t="str">
        <f t="shared" si="120"/>
        <v>N</v>
      </c>
    </row>
    <row r="1499" spans="1:15" x14ac:dyDescent="0.25">
      <c r="A1499">
        <v>95</v>
      </c>
      <c r="B1499" s="1">
        <v>62911</v>
      </c>
      <c r="C1499" t="s">
        <v>233</v>
      </c>
      <c r="D1499" t="s">
        <v>3949</v>
      </c>
      <c r="E1499">
        <v>212</v>
      </c>
      <c r="F1499">
        <v>3764</v>
      </c>
      <c r="G1499">
        <f t="shared" si="116"/>
        <v>0</v>
      </c>
      <c r="H1499" t="str">
        <f>_xlfn.XLOOKUP(C1499,obszary!A:A,obszary!B:B)</f>
        <v>Phoenicis Lacus</v>
      </c>
      <c r="I1499" t="str">
        <f>_xlfn.XLOOKUP($A1499,laziki!B:B,laziki!C:C)</f>
        <v>Dawn 6</v>
      </c>
      <c r="J1499" t="str">
        <f>_xlfn.XLOOKUP(I1499,laziki!C:C,laziki!E:E)</f>
        <v>8.80N, 79.73W</v>
      </c>
      <c r="K1499">
        <f>_xlfn.XLOOKUP($A1499,laziki!B:B,laziki!D:D)</f>
        <v>2067</v>
      </c>
      <c r="L1499">
        <f t="shared" si="117"/>
        <v>2072</v>
      </c>
      <c r="M1499" s="4">
        <f t="shared" si="118"/>
        <v>5</v>
      </c>
      <c r="N1499" s="4" t="str">
        <f t="shared" si="119"/>
        <v>S</v>
      </c>
      <c r="O1499" t="str">
        <f t="shared" si="120"/>
        <v>N</v>
      </c>
    </row>
    <row r="1500" spans="1:15" x14ac:dyDescent="0.25">
      <c r="A1500">
        <v>39</v>
      </c>
      <c r="B1500" s="1">
        <v>60966</v>
      </c>
      <c r="C1500" t="s">
        <v>219</v>
      </c>
      <c r="D1500" t="s">
        <v>3948</v>
      </c>
      <c r="E1500">
        <v>241</v>
      </c>
      <c r="F1500">
        <v>26004</v>
      </c>
      <c r="G1500">
        <f t="shared" si="116"/>
        <v>0</v>
      </c>
      <c r="H1500" t="str">
        <f>_xlfn.XLOOKUP(C1500,obszary!A:A,obszary!B:B)</f>
        <v>Phaethontis</v>
      </c>
      <c r="I1500" t="str">
        <f>_xlfn.XLOOKUP($A1500,laziki!B:B,laziki!C:C)</f>
        <v>Pathfinder 9</v>
      </c>
      <c r="J1500" t="str">
        <f>_xlfn.XLOOKUP(I1500,laziki!C:C,laziki!E:E)</f>
        <v>59.92S, 179.01W</v>
      </c>
      <c r="K1500">
        <f>_xlfn.XLOOKUP($A1500,laziki!B:B,laziki!D:D)</f>
        <v>2062</v>
      </c>
      <c r="L1500">
        <f t="shared" si="117"/>
        <v>2066</v>
      </c>
      <c r="M1500" s="4">
        <f t="shared" si="118"/>
        <v>4</v>
      </c>
      <c r="N1500" s="4" t="str">
        <f t="shared" si="119"/>
        <v>S</v>
      </c>
      <c r="O1500" t="str">
        <f t="shared" si="120"/>
        <v>S</v>
      </c>
    </row>
    <row r="1501" spans="1:15" x14ac:dyDescent="0.25">
      <c r="A1501">
        <v>2</v>
      </c>
      <c r="B1501" s="1">
        <v>55916</v>
      </c>
      <c r="C1501" t="s">
        <v>255</v>
      </c>
      <c r="D1501" t="s">
        <v>3947</v>
      </c>
      <c r="E1501">
        <v>113</v>
      </c>
      <c r="F1501">
        <v>3461</v>
      </c>
      <c r="G1501">
        <f t="shared" si="116"/>
        <v>0</v>
      </c>
      <c r="H1501" t="str">
        <f>_xlfn.XLOOKUP(C1501,obszary!A:A,obszary!B:B)</f>
        <v>Casius</v>
      </c>
      <c r="I1501" t="str">
        <f>_xlfn.XLOOKUP($A1501,laziki!B:B,laziki!C:C)</f>
        <v>Mariner 6</v>
      </c>
      <c r="J1501" t="str">
        <f>_xlfn.XLOOKUP(I1501,laziki!C:C,laziki!E:E)</f>
        <v>11.90N, 119.49E</v>
      </c>
      <c r="K1501">
        <f>_xlfn.XLOOKUP($A1501,laziki!B:B,laziki!D:D)</f>
        <v>2050</v>
      </c>
      <c r="L1501">
        <f t="shared" si="117"/>
        <v>2053</v>
      </c>
      <c r="M1501" s="4">
        <f t="shared" si="118"/>
        <v>3</v>
      </c>
      <c r="N1501" s="4" t="str">
        <f t="shared" si="119"/>
        <v>N</v>
      </c>
      <c r="O1501" t="str">
        <f t="shared" si="120"/>
        <v>N</v>
      </c>
    </row>
    <row r="1502" spans="1:15" x14ac:dyDescent="0.25">
      <c r="A1502">
        <v>14</v>
      </c>
      <c r="B1502" s="1">
        <v>56620</v>
      </c>
      <c r="C1502" t="s">
        <v>245</v>
      </c>
      <c r="D1502" t="s">
        <v>3946</v>
      </c>
      <c r="E1502">
        <v>61</v>
      </c>
      <c r="F1502">
        <v>3461</v>
      </c>
      <c r="G1502">
        <f t="shared" si="116"/>
        <v>3461</v>
      </c>
      <c r="H1502" t="str">
        <f>_xlfn.XLOOKUP(C1502,obszary!A:A,obszary!B:B)</f>
        <v>Oxia Palus</v>
      </c>
      <c r="I1502" t="str">
        <f>_xlfn.XLOOKUP($A1502,laziki!B:B,laziki!C:C)</f>
        <v>Viking 4</v>
      </c>
      <c r="J1502" t="str">
        <f>_xlfn.XLOOKUP(I1502,laziki!C:C,laziki!E:E)</f>
        <v>18.71N, 17.14W</v>
      </c>
      <c r="K1502">
        <f>_xlfn.XLOOKUP($A1502,laziki!B:B,laziki!D:D)</f>
        <v>2053</v>
      </c>
      <c r="L1502">
        <f t="shared" si="117"/>
        <v>2055</v>
      </c>
      <c r="M1502" s="4">
        <f t="shared" si="118"/>
        <v>2</v>
      </c>
      <c r="N1502" s="4" t="str">
        <f t="shared" si="119"/>
        <v>N</v>
      </c>
      <c r="O1502" t="str">
        <f t="shared" si="120"/>
        <v>N</v>
      </c>
    </row>
    <row r="1503" spans="1:15" x14ac:dyDescent="0.25">
      <c r="A1503">
        <v>82</v>
      </c>
      <c r="B1503" s="1">
        <v>62720</v>
      </c>
      <c r="C1503" t="s">
        <v>209</v>
      </c>
      <c r="D1503" t="s">
        <v>3945</v>
      </c>
      <c r="E1503">
        <v>45</v>
      </c>
      <c r="F1503">
        <v>6205</v>
      </c>
      <c r="G1503">
        <f t="shared" si="116"/>
        <v>6205</v>
      </c>
      <c r="H1503" t="str">
        <f>_xlfn.XLOOKUP(C1503,obszary!A:A,obszary!B:B)</f>
        <v>Eridania</v>
      </c>
      <c r="I1503" t="str">
        <f>_xlfn.XLOOKUP($A1503,laziki!B:B,laziki!C:C)</f>
        <v>Phoenix 7</v>
      </c>
      <c r="J1503" t="str">
        <f>_xlfn.XLOOKUP(I1503,laziki!C:C,laziki!E:E)</f>
        <v>42.36S, 157.15E</v>
      </c>
      <c r="K1503">
        <f>_xlfn.XLOOKUP($A1503,laziki!B:B,laziki!D:D)</f>
        <v>2068</v>
      </c>
      <c r="L1503">
        <f t="shared" si="117"/>
        <v>2071</v>
      </c>
      <c r="M1503" s="4">
        <f t="shared" si="118"/>
        <v>3</v>
      </c>
      <c r="N1503" s="4" t="str">
        <f t="shared" si="119"/>
        <v>S</v>
      </c>
      <c r="O1503" t="str">
        <f t="shared" si="120"/>
        <v>S</v>
      </c>
    </row>
    <row r="1504" spans="1:15" x14ac:dyDescent="0.25">
      <c r="A1504">
        <v>61</v>
      </c>
      <c r="B1504" s="1">
        <v>63243</v>
      </c>
      <c r="C1504" t="s">
        <v>207</v>
      </c>
      <c r="D1504" t="s">
        <v>3944</v>
      </c>
      <c r="E1504">
        <v>252</v>
      </c>
      <c r="F1504">
        <v>5812</v>
      </c>
      <c r="G1504">
        <f t="shared" si="116"/>
        <v>0</v>
      </c>
      <c r="H1504" t="str">
        <f>_xlfn.XLOOKUP(C1504,obszary!A:A,obszary!B:B)</f>
        <v>Mare Australe</v>
      </c>
      <c r="I1504" t="str">
        <f>_xlfn.XLOOKUP($A1504,laziki!B:B,laziki!C:C)</f>
        <v>Opportunity 19</v>
      </c>
      <c r="J1504" t="str">
        <f>_xlfn.XLOOKUP(I1504,laziki!C:C,laziki!E:E)</f>
        <v>68.17S, 21.83W</v>
      </c>
      <c r="K1504">
        <f>_xlfn.XLOOKUP($A1504,laziki!B:B,laziki!D:D)</f>
        <v>2069</v>
      </c>
      <c r="L1504">
        <f t="shared" si="117"/>
        <v>2073</v>
      </c>
      <c r="M1504" s="4">
        <f t="shared" si="118"/>
        <v>4</v>
      </c>
      <c r="N1504" s="4" t="str">
        <f t="shared" si="119"/>
        <v>S</v>
      </c>
      <c r="O1504" t="str">
        <f t="shared" si="120"/>
        <v>S</v>
      </c>
    </row>
    <row r="1505" spans="1:15" x14ac:dyDescent="0.25">
      <c r="A1505">
        <v>89</v>
      </c>
      <c r="B1505" s="1">
        <v>64914</v>
      </c>
      <c r="C1505" t="s">
        <v>207</v>
      </c>
      <c r="D1505" t="s">
        <v>3943</v>
      </c>
      <c r="E1505">
        <v>90</v>
      </c>
      <c r="F1505">
        <v>9670</v>
      </c>
      <c r="G1505">
        <f t="shared" si="116"/>
        <v>9670</v>
      </c>
      <c r="H1505" t="str">
        <f>_xlfn.XLOOKUP(C1505,obszary!A:A,obszary!B:B)</f>
        <v>Mare Australe</v>
      </c>
      <c r="I1505" t="str">
        <f>_xlfn.XLOOKUP($A1505,laziki!B:B,laziki!C:C)</f>
        <v>Phoenix 22</v>
      </c>
      <c r="J1505" t="str">
        <f>_xlfn.XLOOKUP(I1505,laziki!C:C,laziki!E:E)</f>
        <v>65.07S, 96.09W</v>
      </c>
      <c r="K1505">
        <f>_xlfn.XLOOKUP($A1505,laziki!B:B,laziki!D:D)</f>
        <v>2072</v>
      </c>
      <c r="L1505">
        <f t="shared" si="117"/>
        <v>2077</v>
      </c>
      <c r="M1505" s="4">
        <f t="shared" si="118"/>
        <v>5</v>
      </c>
      <c r="N1505" s="4" t="str">
        <f t="shared" si="119"/>
        <v>S</v>
      </c>
      <c r="O1505" t="str">
        <f t="shared" si="120"/>
        <v>S</v>
      </c>
    </row>
    <row r="1506" spans="1:15" x14ac:dyDescent="0.25">
      <c r="A1506">
        <v>54</v>
      </c>
      <c r="B1506" s="1">
        <v>61473</v>
      </c>
      <c r="C1506" t="s">
        <v>239</v>
      </c>
      <c r="D1506" t="s">
        <v>3942</v>
      </c>
      <c r="E1506">
        <v>231</v>
      </c>
      <c r="F1506">
        <v>6832</v>
      </c>
      <c r="G1506">
        <f t="shared" si="116"/>
        <v>0</v>
      </c>
      <c r="H1506" t="str">
        <f>_xlfn.XLOOKUP(C1506,obszary!A:A,obszary!B:B)</f>
        <v>Amenthes</v>
      </c>
      <c r="I1506" t="str">
        <f>_xlfn.XLOOKUP($A1506,laziki!B:B,laziki!C:C)</f>
        <v>Opportunity 6</v>
      </c>
      <c r="J1506" t="str">
        <f>_xlfn.XLOOKUP(I1506,laziki!C:C,laziki!E:E)</f>
        <v>14.31N, 112.28E</v>
      </c>
      <c r="K1506">
        <f>_xlfn.XLOOKUP($A1506,laziki!B:B,laziki!D:D)</f>
        <v>2065</v>
      </c>
      <c r="L1506">
        <f t="shared" si="117"/>
        <v>2068</v>
      </c>
      <c r="M1506" s="4">
        <f t="shared" si="118"/>
        <v>3</v>
      </c>
      <c r="N1506" s="4" t="str">
        <f t="shared" si="119"/>
        <v>N</v>
      </c>
      <c r="O1506" t="str">
        <f t="shared" si="120"/>
        <v>N</v>
      </c>
    </row>
    <row r="1507" spans="1:15" x14ac:dyDescent="0.25">
      <c r="A1507">
        <v>20</v>
      </c>
      <c r="B1507" s="1">
        <v>58178</v>
      </c>
      <c r="C1507" t="s">
        <v>211</v>
      </c>
      <c r="D1507" t="s">
        <v>3941</v>
      </c>
      <c r="E1507">
        <v>169</v>
      </c>
      <c r="F1507">
        <v>2739</v>
      </c>
      <c r="G1507">
        <f t="shared" si="116"/>
        <v>0</v>
      </c>
      <c r="H1507" t="str">
        <f>_xlfn.XLOOKUP(C1507,obszary!A:A,obszary!B:B)</f>
        <v>Hellas</v>
      </c>
      <c r="I1507" t="str">
        <f>_xlfn.XLOOKUP($A1507,laziki!B:B,laziki!C:C)</f>
        <v>Viking 15</v>
      </c>
      <c r="J1507" t="str">
        <f>_xlfn.XLOOKUP(I1507,laziki!C:C,laziki!E:E)</f>
        <v>51.10S, 71.36E</v>
      </c>
      <c r="K1507">
        <f>_xlfn.XLOOKUP($A1507,laziki!B:B,laziki!D:D)</f>
        <v>2056</v>
      </c>
      <c r="L1507">
        <f t="shared" si="117"/>
        <v>2059</v>
      </c>
      <c r="M1507" s="4">
        <f t="shared" si="118"/>
        <v>3</v>
      </c>
      <c r="N1507" s="4" t="str">
        <f t="shared" si="119"/>
        <v>S</v>
      </c>
      <c r="O1507" t="str">
        <f t="shared" si="120"/>
        <v>S</v>
      </c>
    </row>
    <row r="1508" spans="1:15" x14ac:dyDescent="0.25">
      <c r="A1508">
        <v>28</v>
      </c>
      <c r="B1508" s="1">
        <v>58836</v>
      </c>
      <c r="C1508" t="s">
        <v>207</v>
      </c>
      <c r="D1508" t="s">
        <v>3940</v>
      </c>
      <c r="E1508">
        <v>88</v>
      </c>
      <c r="F1508">
        <v>3919</v>
      </c>
      <c r="G1508">
        <f t="shared" si="116"/>
        <v>3919</v>
      </c>
      <c r="H1508" t="str">
        <f>_xlfn.XLOOKUP(C1508,obszary!A:A,obszary!B:B)</f>
        <v>Mare Australe</v>
      </c>
      <c r="I1508" t="str">
        <f>_xlfn.XLOOKUP($A1508,laziki!B:B,laziki!C:C)</f>
        <v>Deimos 3</v>
      </c>
      <c r="J1508" t="str">
        <f>_xlfn.XLOOKUP(I1508,laziki!C:C,laziki!E:E)</f>
        <v>63.27S, 66.46W</v>
      </c>
      <c r="K1508">
        <f>_xlfn.XLOOKUP($A1508,laziki!B:B,laziki!D:D)</f>
        <v>2058</v>
      </c>
      <c r="L1508">
        <f t="shared" si="117"/>
        <v>2061</v>
      </c>
      <c r="M1508" s="4">
        <f t="shared" si="118"/>
        <v>3</v>
      </c>
      <c r="N1508" s="4" t="str">
        <f t="shared" si="119"/>
        <v>S</v>
      </c>
      <c r="O1508" t="str">
        <f t="shared" si="120"/>
        <v>S</v>
      </c>
    </row>
    <row r="1509" spans="1:15" x14ac:dyDescent="0.25">
      <c r="A1509">
        <v>56</v>
      </c>
      <c r="B1509" s="1">
        <v>61870</v>
      </c>
      <c r="C1509" t="s">
        <v>215</v>
      </c>
      <c r="D1509" t="s">
        <v>3939</v>
      </c>
      <c r="E1509">
        <v>47</v>
      </c>
      <c r="F1509">
        <v>16330</v>
      </c>
      <c r="G1509">
        <f t="shared" si="116"/>
        <v>16330</v>
      </c>
      <c r="H1509" t="str">
        <f>_xlfn.XLOOKUP(C1509,obszary!A:A,obszary!B:B)</f>
        <v>Argyre</v>
      </c>
      <c r="I1509" t="str">
        <f>_xlfn.XLOOKUP($A1509,laziki!B:B,laziki!C:C)</f>
        <v>Opportunity 10</v>
      </c>
      <c r="J1509" t="str">
        <f>_xlfn.XLOOKUP(I1509,laziki!C:C,laziki!E:E)</f>
        <v>35.35S, 72.67W</v>
      </c>
      <c r="K1509">
        <f>_xlfn.XLOOKUP($A1509,laziki!B:B,laziki!D:D)</f>
        <v>2067</v>
      </c>
      <c r="L1509">
        <f t="shared" si="117"/>
        <v>2069</v>
      </c>
      <c r="M1509" s="4">
        <f t="shared" si="118"/>
        <v>2</v>
      </c>
      <c r="N1509" s="4" t="str">
        <f t="shared" si="119"/>
        <v>S</v>
      </c>
      <c r="O1509" t="str">
        <f t="shared" si="120"/>
        <v>S</v>
      </c>
    </row>
    <row r="1510" spans="1:15" x14ac:dyDescent="0.25">
      <c r="A1510">
        <v>39</v>
      </c>
      <c r="B1510" s="1">
        <v>61046</v>
      </c>
      <c r="C1510" t="s">
        <v>209</v>
      </c>
      <c r="D1510" t="s">
        <v>3938</v>
      </c>
      <c r="E1510">
        <v>277</v>
      </c>
      <c r="F1510">
        <v>3612</v>
      </c>
      <c r="G1510">
        <f t="shared" si="116"/>
        <v>0</v>
      </c>
      <c r="H1510" t="str">
        <f>_xlfn.XLOOKUP(C1510,obszary!A:A,obszary!B:B)</f>
        <v>Eridania</v>
      </c>
      <c r="I1510" t="str">
        <f>_xlfn.XLOOKUP($A1510,laziki!B:B,laziki!C:C)</f>
        <v>Pathfinder 9</v>
      </c>
      <c r="J1510" t="str">
        <f>_xlfn.XLOOKUP(I1510,laziki!C:C,laziki!E:E)</f>
        <v>59.92S, 179.01W</v>
      </c>
      <c r="K1510">
        <f>_xlfn.XLOOKUP($A1510,laziki!B:B,laziki!D:D)</f>
        <v>2062</v>
      </c>
      <c r="L1510">
        <f t="shared" si="117"/>
        <v>2067</v>
      </c>
      <c r="M1510" s="4">
        <f t="shared" si="118"/>
        <v>5</v>
      </c>
      <c r="N1510" s="4" t="str">
        <f t="shared" si="119"/>
        <v>S</v>
      </c>
      <c r="O1510" t="str">
        <f t="shared" si="120"/>
        <v>S</v>
      </c>
    </row>
    <row r="1511" spans="1:15" x14ac:dyDescent="0.25">
      <c r="A1511">
        <v>76</v>
      </c>
      <c r="B1511" s="1">
        <v>63936</v>
      </c>
      <c r="C1511" t="s">
        <v>265</v>
      </c>
      <c r="D1511" t="s">
        <v>3937</v>
      </c>
      <c r="E1511">
        <v>204</v>
      </c>
      <c r="F1511">
        <v>10313</v>
      </c>
      <c r="G1511">
        <f t="shared" si="116"/>
        <v>0</v>
      </c>
      <c r="H1511" t="str">
        <f>_xlfn.XLOOKUP(C1511,obszary!A:A,obszary!B:B)</f>
        <v>Mare Boreum</v>
      </c>
      <c r="I1511" t="str">
        <f>_xlfn.XLOOKUP($A1511,laziki!B:B,laziki!C:C)</f>
        <v>Rosetta 25</v>
      </c>
      <c r="J1511" t="str">
        <f>_xlfn.XLOOKUP(I1511,laziki!C:C,laziki!E:E)</f>
        <v>47.84N, 169.44E</v>
      </c>
      <c r="K1511">
        <f>_xlfn.XLOOKUP($A1511,laziki!B:B,laziki!D:D)</f>
        <v>2072</v>
      </c>
      <c r="L1511">
        <f t="shared" si="117"/>
        <v>2075</v>
      </c>
      <c r="M1511" s="4">
        <f t="shared" si="118"/>
        <v>3</v>
      </c>
      <c r="N1511" s="4" t="str">
        <f t="shared" si="119"/>
        <v>N</v>
      </c>
      <c r="O1511" t="str">
        <f t="shared" si="120"/>
        <v>N</v>
      </c>
    </row>
    <row r="1512" spans="1:15" x14ac:dyDescent="0.25">
      <c r="A1512">
        <v>38</v>
      </c>
      <c r="B1512" s="1">
        <v>59835</v>
      </c>
      <c r="C1512" t="s">
        <v>265</v>
      </c>
      <c r="D1512" t="s">
        <v>3936</v>
      </c>
      <c r="E1512">
        <v>15</v>
      </c>
      <c r="F1512">
        <v>9074</v>
      </c>
      <c r="G1512">
        <f t="shared" si="116"/>
        <v>9074</v>
      </c>
      <c r="H1512" t="str">
        <f>_xlfn.XLOOKUP(C1512,obszary!A:A,obszary!B:B)</f>
        <v>Mare Boreum</v>
      </c>
      <c r="I1512" t="str">
        <f>_xlfn.XLOOKUP($A1512,laziki!B:B,laziki!C:C)</f>
        <v>Pathfinder 7</v>
      </c>
      <c r="J1512" t="str">
        <f>_xlfn.XLOOKUP(I1512,laziki!C:C,laziki!E:E)</f>
        <v>79.27N, 111.64W</v>
      </c>
      <c r="K1512">
        <f>_xlfn.XLOOKUP($A1512,laziki!B:B,laziki!D:D)</f>
        <v>2062</v>
      </c>
      <c r="L1512">
        <f t="shared" si="117"/>
        <v>2063</v>
      </c>
      <c r="M1512" s="4">
        <f t="shared" si="118"/>
        <v>1</v>
      </c>
      <c r="N1512" s="4" t="str">
        <f t="shared" si="119"/>
        <v>N</v>
      </c>
      <c r="O1512" t="str">
        <f t="shared" si="120"/>
        <v>N</v>
      </c>
    </row>
    <row r="1513" spans="1:15" x14ac:dyDescent="0.25">
      <c r="A1513">
        <v>76</v>
      </c>
      <c r="B1513" s="1">
        <v>64432</v>
      </c>
      <c r="C1513" t="s">
        <v>253</v>
      </c>
      <c r="D1513" t="s">
        <v>3935</v>
      </c>
      <c r="E1513">
        <v>365</v>
      </c>
      <c r="F1513">
        <v>2461</v>
      </c>
      <c r="G1513">
        <f t="shared" si="116"/>
        <v>0</v>
      </c>
      <c r="H1513" t="str">
        <f>_xlfn.XLOOKUP(C1513,obszary!A:A,obszary!B:B)</f>
        <v>Cebrenia</v>
      </c>
      <c r="I1513" t="str">
        <f>_xlfn.XLOOKUP($A1513,laziki!B:B,laziki!C:C)</f>
        <v>Rosetta 25</v>
      </c>
      <c r="J1513" t="str">
        <f>_xlfn.XLOOKUP(I1513,laziki!C:C,laziki!E:E)</f>
        <v>47.84N, 169.44E</v>
      </c>
      <c r="K1513">
        <f>_xlfn.XLOOKUP($A1513,laziki!B:B,laziki!D:D)</f>
        <v>2072</v>
      </c>
      <c r="L1513">
        <f t="shared" si="117"/>
        <v>2076</v>
      </c>
      <c r="M1513" s="4">
        <f t="shared" si="118"/>
        <v>4</v>
      </c>
      <c r="N1513" s="4" t="str">
        <f t="shared" si="119"/>
        <v>N</v>
      </c>
      <c r="O1513" t="str">
        <f t="shared" si="120"/>
        <v>N</v>
      </c>
    </row>
    <row r="1514" spans="1:15" x14ac:dyDescent="0.25">
      <c r="A1514">
        <v>77</v>
      </c>
      <c r="B1514" s="1">
        <v>64889</v>
      </c>
      <c r="C1514" t="s">
        <v>211</v>
      </c>
      <c r="D1514" t="s">
        <v>3934</v>
      </c>
      <c r="E1514">
        <v>106</v>
      </c>
      <c r="F1514">
        <v>1526</v>
      </c>
      <c r="G1514">
        <f t="shared" si="116"/>
        <v>0</v>
      </c>
      <c r="H1514" t="str">
        <f>_xlfn.XLOOKUP(C1514,obszary!A:A,obszary!B:B)</f>
        <v>Hellas</v>
      </c>
      <c r="I1514" t="str">
        <f>_xlfn.XLOOKUP($A1514,laziki!B:B,laziki!C:C)</f>
        <v>Rosetta 27</v>
      </c>
      <c r="J1514" t="str">
        <f>_xlfn.XLOOKUP(I1514,laziki!C:C,laziki!E:E)</f>
        <v>28.90S, 98.55E</v>
      </c>
      <c r="K1514">
        <f>_xlfn.XLOOKUP($A1514,laziki!B:B,laziki!D:D)</f>
        <v>2073</v>
      </c>
      <c r="L1514">
        <f t="shared" si="117"/>
        <v>2077</v>
      </c>
      <c r="M1514" s="4">
        <f t="shared" si="118"/>
        <v>4</v>
      </c>
      <c r="N1514" s="4" t="str">
        <f t="shared" si="119"/>
        <v>S</v>
      </c>
      <c r="O1514" t="str">
        <f t="shared" si="120"/>
        <v>S</v>
      </c>
    </row>
    <row r="1515" spans="1:15" x14ac:dyDescent="0.25">
      <c r="A1515">
        <v>59</v>
      </c>
      <c r="B1515" s="1">
        <v>61822</v>
      </c>
      <c r="C1515" t="s">
        <v>209</v>
      </c>
      <c r="D1515" t="s">
        <v>3933</v>
      </c>
      <c r="E1515">
        <v>96</v>
      </c>
      <c r="F1515">
        <v>10313</v>
      </c>
      <c r="G1515">
        <f t="shared" si="116"/>
        <v>10313</v>
      </c>
      <c r="H1515" t="str">
        <f>_xlfn.XLOOKUP(C1515,obszary!A:A,obszary!B:B)</f>
        <v>Eridania</v>
      </c>
      <c r="I1515" t="str">
        <f>_xlfn.XLOOKUP($A1515,laziki!B:B,laziki!C:C)</f>
        <v>Opportunity 16</v>
      </c>
      <c r="J1515" t="str">
        <f>_xlfn.XLOOKUP(I1515,laziki!C:C,laziki!E:E)</f>
        <v>41.83S, 120.38E</v>
      </c>
      <c r="K1515">
        <f>_xlfn.XLOOKUP($A1515,laziki!B:B,laziki!D:D)</f>
        <v>2068</v>
      </c>
      <c r="L1515">
        <f t="shared" si="117"/>
        <v>2069</v>
      </c>
      <c r="M1515" s="4">
        <f t="shared" si="118"/>
        <v>1</v>
      </c>
      <c r="N1515" s="4" t="str">
        <f t="shared" si="119"/>
        <v>S</v>
      </c>
      <c r="O1515" t="str">
        <f t="shared" si="120"/>
        <v>S</v>
      </c>
    </row>
    <row r="1516" spans="1:15" x14ac:dyDescent="0.25">
      <c r="A1516">
        <v>72</v>
      </c>
      <c r="B1516" s="1">
        <v>63183</v>
      </c>
      <c r="C1516" t="s">
        <v>217</v>
      </c>
      <c r="D1516" t="s">
        <v>3932</v>
      </c>
      <c r="E1516">
        <v>103</v>
      </c>
      <c r="F1516">
        <v>756</v>
      </c>
      <c r="G1516">
        <f t="shared" si="116"/>
        <v>0</v>
      </c>
      <c r="H1516" t="str">
        <f>_xlfn.XLOOKUP(C1516,obszary!A:A,obszary!B:B)</f>
        <v>Thaumasia</v>
      </c>
      <c r="I1516" t="str">
        <f>_xlfn.XLOOKUP($A1516,laziki!B:B,laziki!C:C)</f>
        <v>Rosetta 16</v>
      </c>
      <c r="J1516" t="str">
        <f>_xlfn.XLOOKUP(I1516,laziki!C:C,laziki!E:E)</f>
        <v>29.49S, 118.42W</v>
      </c>
      <c r="K1516">
        <f>_xlfn.XLOOKUP($A1516,laziki!B:B,laziki!D:D)</f>
        <v>2071</v>
      </c>
      <c r="L1516">
        <f t="shared" si="117"/>
        <v>2072</v>
      </c>
      <c r="M1516" s="4">
        <f t="shared" si="118"/>
        <v>1</v>
      </c>
      <c r="N1516" s="4" t="str">
        <f t="shared" si="119"/>
        <v>S</v>
      </c>
      <c r="O1516" t="str">
        <f t="shared" si="120"/>
        <v>S</v>
      </c>
    </row>
    <row r="1517" spans="1:15" x14ac:dyDescent="0.25">
      <c r="A1517">
        <v>49</v>
      </c>
      <c r="B1517" s="1">
        <v>61178</v>
      </c>
      <c r="C1517" t="s">
        <v>215</v>
      </c>
      <c r="D1517" t="s">
        <v>3931</v>
      </c>
      <c r="E1517">
        <v>12</v>
      </c>
      <c r="F1517">
        <v>9074</v>
      </c>
      <c r="G1517">
        <f t="shared" si="116"/>
        <v>9074</v>
      </c>
      <c r="H1517" t="str">
        <f>_xlfn.XLOOKUP(C1517,obszary!A:A,obszary!B:B)</f>
        <v>Argyre</v>
      </c>
      <c r="I1517" t="str">
        <f>_xlfn.XLOOKUP($A1517,laziki!B:B,laziki!C:C)</f>
        <v>Spirit 16</v>
      </c>
      <c r="J1517" t="str">
        <f>_xlfn.XLOOKUP(I1517,laziki!C:C,laziki!E:E)</f>
        <v>30.54S, 24.75W</v>
      </c>
      <c r="K1517">
        <f>_xlfn.XLOOKUP($A1517,laziki!B:B,laziki!D:D)</f>
        <v>2066</v>
      </c>
      <c r="L1517">
        <f t="shared" si="117"/>
        <v>2067</v>
      </c>
      <c r="M1517" s="4">
        <f t="shared" si="118"/>
        <v>1</v>
      </c>
      <c r="N1517" s="4" t="str">
        <f t="shared" si="119"/>
        <v>S</v>
      </c>
      <c r="O1517" t="str">
        <f t="shared" si="120"/>
        <v>S</v>
      </c>
    </row>
    <row r="1518" spans="1:15" x14ac:dyDescent="0.25">
      <c r="A1518">
        <v>55</v>
      </c>
      <c r="B1518" s="1">
        <v>62299</v>
      </c>
      <c r="C1518" t="s">
        <v>237</v>
      </c>
      <c r="D1518" t="s">
        <v>3930</v>
      </c>
      <c r="E1518">
        <v>48</v>
      </c>
      <c r="F1518">
        <v>5255</v>
      </c>
      <c r="G1518">
        <f t="shared" si="116"/>
        <v>5255</v>
      </c>
      <c r="H1518" t="str">
        <f>_xlfn.XLOOKUP(C1518,obszary!A:A,obszary!B:B)</f>
        <v>Elysium</v>
      </c>
      <c r="I1518" t="str">
        <f>_xlfn.XLOOKUP($A1518,laziki!B:B,laziki!C:C)</f>
        <v>Opportunity 7</v>
      </c>
      <c r="J1518" t="str">
        <f>_xlfn.XLOOKUP(I1518,laziki!C:C,laziki!E:E)</f>
        <v>37.14N, 148.66E</v>
      </c>
      <c r="K1518">
        <f>_xlfn.XLOOKUP($A1518,laziki!B:B,laziki!D:D)</f>
        <v>2066</v>
      </c>
      <c r="L1518">
        <f t="shared" si="117"/>
        <v>2070</v>
      </c>
      <c r="M1518" s="4">
        <f t="shared" si="118"/>
        <v>4</v>
      </c>
      <c r="N1518" s="4" t="str">
        <f t="shared" si="119"/>
        <v>N</v>
      </c>
      <c r="O1518" t="str">
        <f t="shared" si="120"/>
        <v>N</v>
      </c>
    </row>
    <row r="1519" spans="1:15" x14ac:dyDescent="0.25">
      <c r="A1519">
        <v>69</v>
      </c>
      <c r="B1519" s="1">
        <v>62990</v>
      </c>
      <c r="C1519" t="s">
        <v>265</v>
      </c>
      <c r="D1519" t="s">
        <v>3929</v>
      </c>
      <c r="E1519">
        <v>212</v>
      </c>
      <c r="F1519">
        <v>101649</v>
      </c>
      <c r="G1519">
        <f t="shared" si="116"/>
        <v>0</v>
      </c>
      <c r="H1519" t="str">
        <f>_xlfn.XLOOKUP(C1519,obszary!A:A,obszary!B:B)</f>
        <v>Mare Boreum</v>
      </c>
      <c r="I1519" t="str">
        <f>_xlfn.XLOOKUP($A1519,laziki!B:B,laziki!C:C)</f>
        <v>Rosetta 13</v>
      </c>
      <c r="J1519" t="str">
        <f>_xlfn.XLOOKUP(I1519,laziki!C:C,laziki!E:E)</f>
        <v>69.41N, 168.67E</v>
      </c>
      <c r="K1519">
        <f>_xlfn.XLOOKUP($A1519,laziki!B:B,laziki!D:D)</f>
        <v>2069</v>
      </c>
      <c r="L1519">
        <f t="shared" si="117"/>
        <v>2072</v>
      </c>
      <c r="M1519" s="4">
        <f t="shared" si="118"/>
        <v>3</v>
      </c>
      <c r="N1519" s="4" t="str">
        <f t="shared" si="119"/>
        <v>N</v>
      </c>
      <c r="O1519" t="str">
        <f t="shared" si="120"/>
        <v>N</v>
      </c>
    </row>
    <row r="1520" spans="1:15" x14ac:dyDescent="0.25">
      <c r="A1520">
        <v>41</v>
      </c>
      <c r="B1520" s="1">
        <v>61858</v>
      </c>
      <c r="C1520" t="s">
        <v>265</v>
      </c>
      <c r="D1520" t="s">
        <v>3928</v>
      </c>
      <c r="E1520">
        <v>264</v>
      </c>
      <c r="F1520">
        <v>11011</v>
      </c>
      <c r="G1520">
        <f t="shared" si="116"/>
        <v>0</v>
      </c>
      <c r="H1520" t="str">
        <f>_xlfn.XLOOKUP(C1520,obszary!A:A,obszary!B:B)</f>
        <v>Mare Boreum</v>
      </c>
      <c r="I1520" t="str">
        <f>_xlfn.XLOOKUP($A1520,laziki!B:B,laziki!C:C)</f>
        <v>Spirit 5</v>
      </c>
      <c r="J1520" t="str">
        <f>_xlfn.XLOOKUP(I1520,laziki!C:C,laziki!E:E)</f>
        <v>66.19N, 33.82E</v>
      </c>
      <c r="K1520">
        <f>_xlfn.XLOOKUP($A1520,laziki!B:B,laziki!D:D)</f>
        <v>2063</v>
      </c>
      <c r="L1520">
        <f t="shared" si="117"/>
        <v>2069</v>
      </c>
      <c r="M1520" s="4">
        <f t="shared" si="118"/>
        <v>6</v>
      </c>
      <c r="N1520" s="4" t="str">
        <f t="shared" si="119"/>
        <v>N</v>
      </c>
      <c r="O1520" t="str">
        <f t="shared" si="120"/>
        <v>N</v>
      </c>
    </row>
    <row r="1521" spans="1:15" x14ac:dyDescent="0.25">
      <c r="A1521">
        <v>85</v>
      </c>
      <c r="B1521" s="1">
        <v>63532</v>
      </c>
      <c r="C1521" t="s">
        <v>225</v>
      </c>
      <c r="D1521" t="s">
        <v>3927</v>
      </c>
      <c r="E1521">
        <v>15</v>
      </c>
      <c r="F1521">
        <v>3612</v>
      </c>
      <c r="G1521">
        <f t="shared" si="116"/>
        <v>3612</v>
      </c>
      <c r="H1521" t="str">
        <f>_xlfn.XLOOKUP(C1521,obszary!A:A,obszary!B:B)</f>
        <v>Iapygia</v>
      </c>
      <c r="I1521" t="str">
        <f>_xlfn.XLOOKUP($A1521,laziki!B:B,laziki!C:C)</f>
        <v>Phoenix 13</v>
      </c>
      <c r="J1521" t="str">
        <f>_xlfn.XLOOKUP(I1521,laziki!C:C,laziki!E:E)</f>
        <v>6.43S, 95.96E</v>
      </c>
      <c r="K1521">
        <f>_xlfn.XLOOKUP($A1521,laziki!B:B,laziki!D:D)</f>
        <v>2070</v>
      </c>
      <c r="L1521">
        <f t="shared" si="117"/>
        <v>2073</v>
      </c>
      <c r="M1521" s="4">
        <f t="shared" si="118"/>
        <v>3</v>
      </c>
      <c r="N1521" s="4" t="str">
        <f t="shared" si="119"/>
        <v>S</v>
      </c>
      <c r="O1521" t="str">
        <f t="shared" si="120"/>
        <v>S</v>
      </c>
    </row>
    <row r="1522" spans="1:15" x14ac:dyDescent="0.25">
      <c r="A1522">
        <v>40</v>
      </c>
      <c r="B1522" s="1">
        <v>59847</v>
      </c>
      <c r="C1522" t="s">
        <v>221</v>
      </c>
      <c r="D1522" t="s">
        <v>3926</v>
      </c>
      <c r="E1522">
        <v>41</v>
      </c>
      <c r="F1522">
        <v>7752</v>
      </c>
      <c r="G1522">
        <f t="shared" si="116"/>
        <v>7752</v>
      </c>
      <c r="H1522" t="str">
        <f>_xlfn.XLOOKUP(C1522,obszary!A:A,obszary!B:B)</f>
        <v>Aeolis</v>
      </c>
      <c r="I1522" t="str">
        <f>_xlfn.XLOOKUP($A1522,laziki!B:B,laziki!C:C)</f>
        <v>Spirit 1</v>
      </c>
      <c r="J1522" t="str">
        <f>_xlfn.XLOOKUP(I1522,laziki!C:C,laziki!E:E)</f>
        <v>23.56S, 147.94E</v>
      </c>
      <c r="K1522">
        <f>_xlfn.XLOOKUP($A1522,laziki!B:B,laziki!D:D)</f>
        <v>2062</v>
      </c>
      <c r="L1522">
        <f t="shared" si="117"/>
        <v>2063</v>
      </c>
      <c r="M1522" s="4">
        <f t="shared" si="118"/>
        <v>1</v>
      </c>
      <c r="N1522" s="4" t="str">
        <f t="shared" si="119"/>
        <v>S</v>
      </c>
      <c r="O1522" t="str">
        <f t="shared" si="120"/>
        <v>S</v>
      </c>
    </row>
    <row r="1523" spans="1:15" x14ac:dyDescent="0.25">
      <c r="A1523">
        <v>99</v>
      </c>
      <c r="B1523" s="1">
        <v>64382</v>
      </c>
      <c r="C1523" t="s">
        <v>257</v>
      </c>
      <c r="D1523" t="s">
        <v>3925</v>
      </c>
      <c r="E1523">
        <v>11</v>
      </c>
      <c r="F1523">
        <v>1920</v>
      </c>
      <c r="G1523">
        <f t="shared" si="116"/>
        <v>1920</v>
      </c>
      <c r="H1523" t="str">
        <f>_xlfn.XLOOKUP(C1523,obszary!A:A,obszary!B:B)</f>
        <v>Ismenius Lacus</v>
      </c>
      <c r="I1523" t="str">
        <f>_xlfn.XLOOKUP($A1523,laziki!B:B,laziki!C:C)</f>
        <v>Perseverance 6</v>
      </c>
      <c r="J1523" t="str">
        <f>_xlfn.XLOOKUP(I1523,laziki!C:C,laziki!E:E)</f>
        <v>34.38N, 12.41E</v>
      </c>
      <c r="K1523">
        <f>_xlfn.XLOOKUP($A1523,laziki!B:B,laziki!D:D)</f>
        <v>2070</v>
      </c>
      <c r="L1523">
        <f t="shared" si="117"/>
        <v>2076</v>
      </c>
      <c r="M1523" s="4">
        <f t="shared" si="118"/>
        <v>6</v>
      </c>
      <c r="N1523" s="4" t="str">
        <f t="shared" si="119"/>
        <v>N</v>
      </c>
      <c r="O1523" t="str">
        <f t="shared" si="120"/>
        <v>N</v>
      </c>
    </row>
    <row r="1524" spans="1:15" x14ac:dyDescent="0.25">
      <c r="A1524">
        <v>95</v>
      </c>
      <c r="B1524" s="1">
        <v>61549</v>
      </c>
      <c r="C1524" t="s">
        <v>247</v>
      </c>
      <c r="D1524" t="s">
        <v>3924</v>
      </c>
      <c r="E1524">
        <v>482</v>
      </c>
      <c r="F1524">
        <v>6006</v>
      </c>
      <c r="G1524">
        <f t="shared" si="116"/>
        <v>0</v>
      </c>
      <c r="H1524" t="str">
        <f>_xlfn.XLOOKUP(C1524,obszary!A:A,obszary!B:B)</f>
        <v>Lunae Palus</v>
      </c>
      <c r="I1524" t="str">
        <f>_xlfn.XLOOKUP($A1524,laziki!B:B,laziki!C:C)</f>
        <v>Dawn 6</v>
      </c>
      <c r="J1524" t="str">
        <f>_xlfn.XLOOKUP(I1524,laziki!C:C,laziki!E:E)</f>
        <v>8.80N, 79.73W</v>
      </c>
      <c r="K1524">
        <f>_xlfn.XLOOKUP($A1524,laziki!B:B,laziki!D:D)</f>
        <v>2067</v>
      </c>
      <c r="L1524">
        <f t="shared" si="117"/>
        <v>2068</v>
      </c>
      <c r="M1524" s="4">
        <f t="shared" si="118"/>
        <v>1</v>
      </c>
      <c r="N1524" s="4" t="str">
        <f t="shared" si="119"/>
        <v>N</v>
      </c>
      <c r="O1524" t="str">
        <f t="shared" si="120"/>
        <v>N</v>
      </c>
    </row>
    <row r="1525" spans="1:15" x14ac:dyDescent="0.25">
      <c r="A1525">
        <v>22</v>
      </c>
      <c r="B1525" s="1">
        <v>56908</v>
      </c>
      <c r="C1525" t="s">
        <v>243</v>
      </c>
      <c r="D1525" t="s">
        <v>3923</v>
      </c>
      <c r="E1525">
        <v>212</v>
      </c>
      <c r="F1525">
        <v>1788</v>
      </c>
      <c r="G1525">
        <f t="shared" si="116"/>
        <v>0</v>
      </c>
      <c r="H1525" t="str">
        <f>_xlfn.XLOOKUP(C1525,obszary!A:A,obszary!B:B)</f>
        <v>Arabia</v>
      </c>
      <c r="I1525" t="str">
        <f>_xlfn.XLOOKUP($A1525,laziki!B:B,laziki!C:C)</f>
        <v>Phobos 1</v>
      </c>
      <c r="J1525" t="str">
        <f>_xlfn.XLOOKUP(I1525,laziki!C:C,laziki!E:E)</f>
        <v>5.89N, 39.91E</v>
      </c>
      <c r="K1525">
        <f>_xlfn.XLOOKUP($A1525,laziki!B:B,laziki!D:D)</f>
        <v>2053</v>
      </c>
      <c r="L1525">
        <f t="shared" si="117"/>
        <v>2055</v>
      </c>
      <c r="M1525" s="4">
        <f t="shared" si="118"/>
        <v>2</v>
      </c>
      <c r="N1525" s="4" t="str">
        <f t="shared" si="119"/>
        <v>N</v>
      </c>
      <c r="O1525" t="str">
        <f t="shared" si="120"/>
        <v>N</v>
      </c>
    </row>
    <row r="1526" spans="1:15" x14ac:dyDescent="0.25">
      <c r="A1526">
        <v>32</v>
      </c>
      <c r="B1526" s="1">
        <v>61085</v>
      </c>
      <c r="C1526" t="s">
        <v>217</v>
      </c>
      <c r="D1526" t="s">
        <v>3922</v>
      </c>
      <c r="E1526">
        <v>631</v>
      </c>
      <c r="F1526">
        <v>12178</v>
      </c>
      <c r="G1526">
        <f t="shared" si="116"/>
        <v>0</v>
      </c>
      <c r="H1526" t="str">
        <f>_xlfn.XLOOKUP(C1526,obszary!A:A,obszary!B:B)</f>
        <v>Thaumasia</v>
      </c>
      <c r="I1526" t="str">
        <f>_xlfn.XLOOKUP($A1526,laziki!B:B,laziki!C:C)</f>
        <v>Deimos 11</v>
      </c>
      <c r="J1526" t="str">
        <f>_xlfn.XLOOKUP(I1526,laziki!C:C,laziki!E:E)</f>
        <v>39.82S, 96.42W</v>
      </c>
      <c r="K1526">
        <f>_xlfn.XLOOKUP($A1526,laziki!B:B,laziki!D:D)</f>
        <v>2059</v>
      </c>
      <c r="L1526">
        <f t="shared" si="117"/>
        <v>2067</v>
      </c>
      <c r="M1526" s="4">
        <f t="shared" si="118"/>
        <v>8</v>
      </c>
      <c r="N1526" s="4" t="str">
        <f t="shared" si="119"/>
        <v>S</v>
      </c>
      <c r="O1526" t="str">
        <f t="shared" si="120"/>
        <v>S</v>
      </c>
    </row>
    <row r="1527" spans="1:15" x14ac:dyDescent="0.25">
      <c r="A1527">
        <v>37</v>
      </c>
      <c r="B1527" s="1">
        <v>59440</v>
      </c>
      <c r="C1527" t="s">
        <v>239</v>
      </c>
      <c r="D1527" t="s">
        <v>3921</v>
      </c>
      <c r="E1527">
        <v>106</v>
      </c>
      <c r="F1527">
        <v>3461</v>
      </c>
      <c r="G1527">
        <f t="shared" si="116"/>
        <v>0</v>
      </c>
      <c r="H1527" t="str">
        <f>_xlfn.XLOOKUP(C1527,obszary!A:A,obszary!B:B)</f>
        <v>Amenthes</v>
      </c>
      <c r="I1527" t="str">
        <f>_xlfn.XLOOKUP($A1527,laziki!B:B,laziki!C:C)</f>
        <v>Pathfinder 5</v>
      </c>
      <c r="J1527" t="str">
        <f>_xlfn.XLOOKUP(I1527,laziki!C:C,laziki!E:E)</f>
        <v>10.83N, 133.81E</v>
      </c>
      <c r="K1527">
        <f>_xlfn.XLOOKUP($A1527,laziki!B:B,laziki!D:D)</f>
        <v>2061</v>
      </c>
      <c r="L1527">
        <f t="shared" si="117"/>
        <v>2062</v>
      </c>
      <c r="M1527" s="4">
        <f t="shared" si="118"/>
        <v>1</v>
      </c>
      <c r="N1527" s="4" t="str">
        <f t="shared" si="119"/>
        <v>N</v>
      </c>
      <c r="O1527" t="str">
        <f t="shared" si="120"/>
        <v>N</v>
      </c>
    </row>
    <row r="1528" spans="1:15" x14ac:dyDescent="0.25">
      <c r="A1528">
        <v>32</v>
      </c>
      <c r="B1528" s="1">
        <v>59438</v>
      </c>
      <c r="C1528" t="s">
        <v>217</v>
      </c>
      <c r="D1528" t="s">
        <v>3920</v>
      </c>
      <c r="E1528">
        <v>24</v>
      </c>
      <c r="F1528">
        <v>2739</v>
      </c>
      <c r="G1528">
        <f t="shared" si="116"/>
        <v>2739</v>
      </c>
      <c r="H1528" t="str">
        <f>_xlfn.XLOOKUP(C1528,obszary!A:A,obszary!B:B)</f>
        <v>Thaumasia</v>
      </c>
      <c r="I1528" t="str">
        <f>_xlfn.XLOOKUP($A1528,laziki!B:B,laziki!C:C)</f>
        <v>Deimos 11</v>
      </c>
      <c r="J1528" t="str">
        <f>_xlfn.XLOOKUP(I1528,laziki!C:C,laziki!E:E)</f>
        <v>39.82S, 96.42W</v>
      </c>
      <c r="K1528">
        <f>_xlfn.XLOOKUP($A1528,laziki!B:B,laziki!D:D)</f>
        <v>2059</v>
      </c>
      <c r="L1528">
        <f t="shared" si="117"/>
        <v>2062</v>
      </c>
      <c r="M1528" s="4">
        <f t="shared" si="118"/>
        <v>3</v>
      </c>
      <c r="N1528" s="4" t="str">
        <f t="shared" si="119"/>
        <v>S</v>
      </c>
      <c r="O1528" t="str">
        <f t="shared" si="120"/>
        <v>S</v>
      </c>
    </row>
    <row r="1529" spans="1:15" x14ac:dyDescent="0.25">
      <c r="A1529">
        <v>52</v>
      </c>
      <c r="B1529" s="1">
        <v>61290</v>
      </c>
      <c r="C1529" t="s">
        <v>233</v>
      </c>
      <c r="D1529" t="s">
        <v>3919</v>
      </c>
      <c r="E1529">
        <v>631</v>
      </c>
      <c r="F1529">
        <v>8791</v>
      </c>
      <c r="G1529">
        <f t="shared" si="116"/>
        <v>0</v>
      </c>
      <c r="H1529" t="str">
        <f>_xlfn.XLOOKUP(C1529,obszary!A:A,obszary!B:B)</f>
        <v>Phoenicis Lacus</v>
      </c>
      <c r="I1529" t="str">
        <f>_xlfn.XLOOKUP($A1529,laziki!B:B,laziki!C:C)</f>
        <v>Opportunity 4</v>
      </c>
      <c r="J1529" t="str">
        <f>_xlfn.XLOOKUP(I1529,laziki!C:C,laziki!E:E)</f>
        <v>9.63N, 121.52W</v>
      </c>
      <c r="K1529">
        <f>_xlfn.XLOOKUP($A1529,laziki!B:B,laziki!D:D)</f>
        <v>2065</v>
      </c>
      <c r="L1529">
        <f t="shared" si="117"/>
        <v>2067</v>
      </c>
      <c r="M1529" s="4">
        <f t="shared" si="118"/>
        <v>2</v>
      </c>
      <c r="N1529" s="4" t="str">
        <f t="shared" si="119"/>
        <v>S</v>
      </c>
      <c r="O1529" t="str">
        <f t="shared" si="120"/>
        <v>N</v>
      </c>
    </row>
    <row r="1530" spans="1:15" x14ac:dyDescent="0.25">
      <c r="A1530">
        <v>55</v>
      </c>
      <c r="B1530" s="1">
        <v>62819</v>
      </c>
      <c r="C1530" t="s">
        <v>253</v>
      </c>
      <c r="D1530" t="s">
        <v>3918</v>
      </c>
      <c r="E1530">
        <v>252</v>
      </c>
      <c r="F1530">
        <v>1920</v>
      </c>
      <c r="G1530">
        <f t="shared" si="116"/>
        <v>0</v>
      </c>
      <c r="H1530" t="str">
        <f>_xlfn.XLOOKUP(C1530,obszary!A:A,obszary!B:B)</f>
        <v>Cebrenia</v>
      </c>
      <c r="I1530" t="str">
        <f>_xlfn.XLOOKUP($A1530,laziki!B:B,laziki!C:C)</f>
        <v>Opportunity 7</v>
      </c>
      <c r="J1530" t="str">
        <f>_xlfn.XLOOKUP(I1530,laziki!C:C,laziki!E:E)</f>
        <v>37.14N, 148.66E</v>
      </c>
      <c r="K1530">
        <f>_xlfn.XLOOKUP($A1530,laziki!B:B,laziki!D:D)</f>
        <v>2066</v>
      </c>
      <c r="L1530">
        <f t="shared" si="117"/>
        <v>2071</v>
      </c>
      <c r="M1530" s="4">
        <f t="shared" si="118"/>
        <v>5</v>
      </c>
      <c r="N1530" s="4" t="str">
        <f t="shared" si="119"/>
        <v>N</v>
      </c>
      <c r="O1530" t="str">
        <f t="shared" si="120"/>
        <v>N</v>
      </c>
    </row>
    <row r="1531" spans="1:15" x14ac:dyDescent="0.25">
      <c r="A1531">
        <v>52</v>
      </c>
      <c r="B1531" s="1">
        <v>63245</v>
      </c>
      <c r="C1531" t="s">
        <v>249</v>
      </c>
      <c r="D1531" t="s">
        <v>3917</v>
      </c>
      <c r="E1531">
        <v>307</v>
      </c>
      <c r="F1531">
        <v>5436</v>
      </c>
      <c r="G1531">
        <f t="shared" si="116"/>
        <v>0</v>
      </c>
      <c r="H1531" t="str">
        <f>_xlfn.XLOOKUP(C1531,obszary!A:A,obszary!B:B)</f>
        <v>Tharsis</v>
      </c>
      <c r="I1531" t="str">
        <f>_xlfn.XLOOKUP($A1531,laziki!B:B,laziki!C:C)</f>
        <v>Opportunity 4</v>
      </c>
      <c r="J1531" t="str">
        <f>_xlfn.XLOOKUP(I1531,laziki!C:C,laziki!E:E)</f>
        <v>9.63N, 121.52W</v>
      </c>
      <c r="K1531">
        <f>_xlfn.XLOOKUP($A1531,laziki!B:B,laziki!D:D)</f>
        <v>2065</v>
      </c>
      <c r="L1531">
        <f t="shared" si="117"/>
        <v>2073</v>
      </c>
      <c r="M1531" s="4">
        <f t="shared" si="118"/>
        <v>8</v>
      </c>
      <c r="N1531" s="4" t="str">
        <f t="shared" si="119"/>
        <v>N</v>
      </c>
      <c r="O1531" t="str">
        <f t="shared" si="120"/>
        <v>N</v>
      </c>
    </row>
    <row r="1532" spans="1:15" x14ac:dyDescent="0.25">
      <c r="A1532">
        <v>69</v>
      </c>
      <c r="B1532" s="1">
        <v>64146</v>
      </c>
      <c r="C1532" t="s">
        <v>253</v>
      </c>
      <c r="D1532" t="s">
        <v>3916</v>
      </c>
      <c r="E1532">
        <v>147</v>
      </c>
      <c r="F1532">
        <v>17000</v>
      </c>
      <c r="G1532">
        <f t="shared" si="116"/>
        <v>0</v>
      </c>
      <c r="H1532" t="str">
        <f>_xlfn.XLOOKUP(C1532,obszary!A:A,obszary!B:B)</f>
        <v>Cebrenia</v>
      </c>
      <c r="I1532" t="str">
        <f>_xlfn.XLOOKUP($A1532,laziki!B:B,laziki!C:C)</f>
        <v>Rosetta 13</v>
      </c>
      <c r="J1532" t="str">
        <f>_xlfn.XLOOKUP(I1532,laziki!C:C,laziki!E:E)</f>
        <v>69.41N, 168.67E</v>
      </c>
      <c r="K1532">
        <f>_xlfn.XLOOKUP($A1532,laziki!B:B,laziki!D:D)</f>
        <v>2069</v>
      </c>
      <c r="L1532">
        <f t="shared" si="117"/>
        <v>2075</v>
      </c>
      <c r="M1532" s="4">
        <f t="shared" si="118"/>
        <v>6</v>
      </c>
      <c r="N1532" s="4" t="str">
        <f t="shared" si="119"/>
        <v>N</v>
      </c>
      <c r="O1532" t="str">
        <f t="shared" si="120"/>
        <v>N</v>
      </c>
    </row>
    <row r="1533" spans="1:15" x14ac:dyDescent="0.25">
      <c r="A1533">
        <v>80</v>
      </c>
      <c r="B1533" s="1">
        <v>61694</v>
      </c>
      <c r="C1533" t="s">
        <v>263</v>
      </c>
      <c r="D1533" t="s">
        <v>3915</v>
      </c>
      <c r="E1533">
        <v>1270</v>
      </c>
      <c r="F1533">
        <v>5255</v>
      </c>
      <c r="G1533">
        <f t="shared" si="116"/>
        <v>0</v>
      </c>
      <c r="H1533" t="str">
        <f>_xlfn.XLOOKUP(C1533,obszary!A:A,obszary!B:B)</f>
        <v>Diacria</v>
      </c>
      <c r="I1533" t="str">
        <f>_xlfn.XLOOKUP($A1533,laziki!B:B,laziki!C:C)</f>
        <v>Phoenix 2</v>
      </c>
      <c r="J1533" t="str">
        <f>_xlfn.XLOOKUP(I1533,laziki!C:C,laziki!E:E)</f>
        <v>53.64N, 159.28W</v>
      </c>
      <c r="K1533">
        <f>_xlfn.XLOOKUP($A1533,laziki!B:B,laziki!D:D)</f>
        <v>2067</v>
      </c>
      <c r="L1533">
        <f t="shared" si="117"/>
        <v>2068</v>
      </c>
      <c r="M1533" s="4">
        <f t="shared" si="118"/>
        <v>1</v>
      </c>
      <c r="N1533" s="4" t="str">
        <f t="shared" si="119"/>
        <v>N</v>
      </c>
      <c r="O1533" t="str">
        <f t="shared" si="120"/>
        <v>N</v>
      </c>
    </row>
    <row r="1534" spans="1:15" x14ac:dyDescent="0.25">
      <c r="A1534">
        <v>5</v>
      </c>
      <c r="B1534" s="1">
        <v>57222</v>
      </c>
      <c r="C1534" t="s">
        <v>241</v>
      </c>
      <c r="D1534" t="s">
        <v>3914</v>
      </c>
      <c r="E1534">
        <v>124</v>
      </c>
      <c r="F1534">
        <v>4235</v>
      </c>
      <c r="G1534">
        <f t="shared" si="116"/>
        <v>0</v>
      </c>
      <c r="H1534" t="str">
        <f>_xlfn.XLOOKUP(C1534,obszary!A:A,obszary!B:B)</f>
        <v>Syrtis Major</v>
      </c>
      <c r="I1534" t="str">
        <f>_xlfn.XLOOKUP($A1534,laziki!B:B,laziki!C:C)</f>
        <v>Mariner 10</v>
      </c>
      <c r="J1534" t="str">
        <f>_xlfn.XLOOKUP(I1534,laziki!C:C,laziki!E:E)</f>
        <v>4.88N, 63.43E</v>
      </c>
      <c r="K1534">
        <f>_xlfn.XLOOKUP($A1534,laziki!B:B,laziki!D:D)</f>
        <v>2051</v>
      </c>
      <c r="L1534">
        <f t="shared" si="117"/>
        <v>2056</v>
      </c>
      <c r="M1534" s="4">
        <f t="shared" si="118"/>
        <v>5</v>
      </c>
      <c r="N1534" s="4" t="str">
        <f t="shared" si="119"/>
        <v>N</v>
      </c>
      <c r="O1534" t="str">
        <f t="shared" si="120"/>
        <v>N</v>
      </c>
    </row>
    <row r="1535" spans="1:15" x14ac:dyDescent="0.25">
      <c r="A1535">
        <v>89</v>
      </c>
      <c r="B1535" s="1">
        <v>63733</v>
      </c>
      <c r="C1535" t="s">
        <v>217</v>
      </c>
      <c r="D1535" t="s">
        <v>3913</v>
      </c>
      <c r="E1535">
        <v>36</v>
      </c>
      <c r="F1535">
        <v>2880</v>
      </c>
      <c r="G1535">
        <f t="shared" si="116"/>
        <v>2880</v>
      </c>
      <c r="H1535" t="str">
        <f>_xlfn.XLOOKUP(C1535,obszary!A:A,obszary!B:B)</f>
        <v>Thaumasia</v>
      </c>
      <c r="I1535" t="str">
        <f>_xlfn.XLOOKUP($A1535,laziki!B:B,laziki!C:C)</f>
        <v>Phoenix 22</v>
      </c>
      <c r="J1535" t="str">
        <f>_xlfn.XLOOKUP(I1535,laziki!C:C,laziki!E:E)</f>
        <v>65.07S, 96.09W</v>
      </c>
      <c r="K1535">
        <f>_xlfn.XLOOKUP($A1535,laziki!B:B,laziki!D:D)</f>
        <v>2072</v>
      </c>
      <c r="L1535">
        <f t="shared" si="117"/>
        <v>2074</v>
      </c>
      <c r="M1535" s="4">
        <f t="shared" si="118"/>
        <v>2</v>
      </c>
      <c r="N1535" s="4" t="str">
        <f t="shared" si="119"/>
        <v>S</v>
      </c>
      <c r="O1535" t="str">
        <f t="shared" si="120"/>
        <v>S</v>
      </c>
    </row>
    <row r="1536" spans="1:15" x14ac:dyDescent="0.25">
      <c r="A1536">
        <v>83</v>
      </c>
      <c r="B1536" s="1">
        <v>62409</v>
      </c>
      <c r="C1536" t="s">
        <v>255</v>
      </c>
      <c r="D1536" t="s">
        <v>3912</v>
      </c>
      <c r="E1536">
        <v>50</v>
      </c>
      <c r="F1536">
        <v>2880</v>
      </c>
      <c r="G1536">
        <f t="shared" si="116"/>
        <v>2880</v>
      </c>
      <c r="H1536" t="str">
        <f>_xlfn.XLOOKUP(C1536,obszary!A:A,obszary!B:B)</f>
        <v>Casius</v>
      </c>
      <c r="I1536" t="str">
        <f>_xlfn.XLOOKUP($A1536,laziki!B:B,laziki!C:C)</f>
        <v>Phoenix 11</v>
      </c>
      <c r="J1536" t="str">
        <f>_xlfn.XLOOKUP(I1536,laziki!C:C,laziki!E:E)</f>
        <v>56.07N, 79.63E</v>
      </c>
      <c r="K1536">
        <f>_xlfn.XLOOKUP($A1536,laziki!B:B,laziki!D:D)</f>
        <v>2069</v>
      </c>
      <c r="L1536">
        <f t="shared" si="117"/>
        <v>2070</v>
      </c>
      <c r="M1536" s="4">
        <f t="shared" si="118"/>
        <v>1</v>
      </c>
      <c r="N1536" s="4" t="str">
        <f t="shared" si="119"/>
        <v>N</v>
      </c>
      <c r="O1536" t="str">
        <f t="shared" si="120"/>
        <v>N</v>
      </c>
    </row>
    <row r="1537" spans="1:15" x14ac:dyDescent="0.25">
      <c r="A1537">
        <v>20</v>
      </c>
      <c r="B1537" s="1">
        <v>58366</v>
      </c>
      <c r="C1537" t="s">
        <v>213</v>
      </c>
      <c r="D1537" t="s">
        <v>3911</v>
      </c>
      <c r="E1537">
        <v>15</v>
      </c>
      <c r="F1537">
        <v>6832</v>
      </c>
      <c r="G1537">
        <f t="shared" si="116"/>
        <v>6832</v>
      </c>
      <c r="H1537" t="str">
        <f>_xlfn.XLOOKUP(C1537,obszary!A:A,obszary!B:B)</f>
        <v>Noachis</v>
      </c>
      <c r="I1537" t="str">
        <f>_xlfn.XLOOKUP($A1537,laziki!B:B,laziki!C:C)</f>
        <v>Viking 15</v>
      </c>
      <c r="J1537" t="str">
        <f>_xlfn.XLOOKUP(I1537,laziki!C:C,laziki!E:E)</f>
        <v>51.10S, 71.36E</v>
      </c>
      <c r="K1537">
        <f>_xlfn.XLOOKUP($A1537,laziki!B:B,laziki!D:D)</f>
        <v>2056</v>
      </c>
      <c r="L1537">
        <f t="shared" si="117"/>
        <v>2059</v>
      </c>
      <c r="M1537" s="4">
        <f t="shared" si="118"/>
        <v>3</v>
      </c>
      <c r="N1537" s="4" t="str">
        <f t="shared" si="119"/>
        <v>S</v>
      </c>
      <c r="O1537" t="str">
        <f t="shared" si="120"/>
        <v>S</v>
      </c>
    </row>
    <row r="1538" spans="1:15" x14ac:dyDescent="0.25">
      <c r="A1538">
        <v>4</v>
      </c>
      <c r="B1538" s="1">
        <v>57267</v>
      </c>
      <c r="C1538" t="s">
        <v>229</v>
      </c>
      <c r="D1538" t="s">
        <v>3910</v>
      </c>
      <c r="E1538">
        <v>252</v>
      </c>
      <c r="F1538">
        <v>2054</v>
      </c>
      <c r="G1538">
        <f t="shared" si="116"/>
        <v>0</v>
      </c>
      <c r="H1538" t="str">
        <f>_xlfn.XLOOKUP(C1538,obszary!A:A,obszary!B:B)</f>
        <v>Margaritifer Sinus</v>
      </c>
      <c r="I1538" t="str">
        <f>_xlfn.XLOOKUP($A1538,laziki!B:B,laziki!C:C)</f>
        <v>Mariner 9</v>
      </c>
      <c r="J1538" t="str">
        <f>_xlfn.XLOOKUP(I1538,laziki!C:C,laziki!E:E)</f>
        <v>43.20S, 21.89W</v>
      </c>
      <c r="K1538">
        <f>_xlfn.XLOOKUP($A1538,laziki!B:B,laziki!D:D)</f>
        <v>2051</v>
      </c>
      <c r="L1538">
        <f t="shared" si="117"/>
        <v>2056</v>
      </c>
      <c r="M1538" s="4">
        <f t="shared" si="118"/>
        <v>5</v>
      </c>
      <c r="N1538" s="4" t="str">
        <f t="shared" si="119"/>
        <v>S</v>
      </c>
      <c r="O1538" t="str">
        <f t="shared" si="120"/>
        <v>S</v>
      </c>
    </row>
    <row r="1539" spans="1:15" x14ac:dyDescent="0.25">
      <c r="A1539">
        <v>86</v>
      </c>
      <c r="B1539" s="1">
        <v>63240</v>
      </c>
      <c r="C1539" t="s">
        <v>265</v>
      </c>
      <c r="D1539" t="s">
        <v>3909</v>
      </c>
      <c r="E1539">
        <v>188</v>
      </c>
      <c r="F1539">
        <v>15700</v>
      </c>
      <c r="G1539">
        <f t="shared" ref="G1539:G1602" si="121">IF($E1539 &lt;= 100,F1539,0)</f>
        <v>0</v>
      </c>
      <c r="H1539" t="str">
        <f>_xlfn.XLOOKUP(C1539,obszary!A:A,obszary!B:B)</f>
        <v>Mare Boreum</v>
      </c>
      <c r="I1539" t="str">
        <f>_xlfn.XLOOKUP($A1539,laziki!B:B,laziki!C:C)</f>
        <v>Phoenix 16</v>
      </c>
      <c r="J1539" t="str">
        <f>_xlfn.XLOOKUP(I1539,laziki!C:C,laziki!E:E)</f>
        <v>75.84N, 122.24E</v>
      </c>
      <c r="K1539">
        <f>_xlfn.XLOOKUP($A1539,laziki!B:B,laziki!D:D)</f>
        <v>2071</v>
      </c>
      <c r="L1539">
        <f t="shared" ref="L1539:L1602" si="122">YEAR(B1539)</f>
        <v>2073</v>
      </c>
      <c r="M1539" s="4">
        <f t="shared" ref="M1539:M1602" si="123">L1539-K1539</f>
        <v>2</v>
      </c>
      <c r="N1539" s="4" t="str">
        <f t="shared" ref="N1539:N1602" si="124">IF(NOT(ISERROR(SEARCH("S",D1539))),"S","N")</f>
        <v>N</v>
      </c>
      <c r="O1539" t="str">
        <f t="shared" si="120"/>
        <v>N</v>
      </c>
    </row>
    <row r="1540" spans="1:15" x14ac:dyDescent="0.25">
      <c r="A1540">
        <v>26</v>
      </c>
      <c r="B1540" s="1">
        <v>58296</v>
      </c>
      <c r="C1540" t="s">
        <v>211</v>
      </c>
      <c r="D1540" t="s">
        <v>3908</v>
      </c>
      <c r="E1540">
        <v>109</v>
      </c>
      <c r="F1540">
        <v>7279</v>
      </c>
      <c r="G1540">
        <f t="shared" si="121"/>
        <v>0</v>
      </c>
      <c r="H1540" t="str">
        <f>_xlfn.XLOOKUP(C1540,obszary!A:A,obszary!B:B)</f>
        <v>Hellas</v>
      </c>
      <c r="I1540" t="str">
        <f>_xlfn.XLOOKUP($A1540,laziki!B:B,laziki!C:C)</f>
        <v>Phobos 5</v>
      </c>
      <c r="J1540" t="str">
        <f>_xlfn.XLOOKUP(I1540,laziki!C:C,laziki!E:E)</f>
        <v>48.99S, 67.17E</v>
      </c>
      <c r="K1540">
        <f>_xlfn.XLOOKUP($A1540,laziki!B:B,laziki!D:D)</f>
        <v>2054</v>
      </c>
      <c r="L1540">
        <f t="shared" si="122"/>
        <v>2059</v>
      </c>
      <c r="M1540" s="4">
        <f t="shared" si="123"/>
        <v>5</v>
      </c>
      <c r="N1540" s="4" t="str">
        <f t="shared" si="124"/>
        <v>S</v>
      </c>
      <c r="O1540" t="str">
        <f t="shared" si="120"/>
        <v>S</v>
      </c>
    </row>
    <row r="1541" spans="1:15" x14ac:dyDescent="0.25">
      <c r="A1541">
        <v>80</v>
      </c>
      <c r="B1541" s="1">
        <v>61579</v>
      </c>
      <c r="C1541" t="s">
        <v>263</v>
      </c>
      <c r="D1541" t="s">
        <v>3907</v>
      </c>
      <c r="E1541">
        <v>1270</v>
      </c>
      <c r="F1541">
        <v>35789</v>
      </c>
      <c r="G1541">
        <f t="shared" si="121"/>
        <v>0</v>
      </c>
      <c r="H1541" t="str">
        <f>_xlfn.XLOOKUP(C1541,obszary!A:A,obszary!B:B)</f>
        <v>Diacria</v>
      </c>
      <c r="I1541" t="str">
        <f>_xlfn.XLOOKUP($A1541,laziki!B:B,laziki!C:C)</f>
        <v>Phoenix 2</v>
      </c>
      <c r="J1541" t="str">
        <f>_xlfn.XLOOKUP(I1541,laziki!C:C,laziki!E:E)</f>
        <v>53.64N, 159.28W</v>
      </c>
      <c r="K1541">
        <f>_xlfn.XLOOKUP($A1541,laziki!B:B,laziki!D:D)</f>
        <v>2067</v>
      </c>
      <c r="L1541">
        <f t="shared" si="122"/>
        <v>2068</v>
      </c>
      <c r="M1541" s="4">
        <f t="shared" si="123"/>
        <v>1</v>
      </c>
      <c r="N1541" s="4" t="str">
        <f t="shared" si="124"/>
        <v>N</v>
      </c>
      <c r="O1541" t="str">
        <f t="shared" si="120"/>
        <v>N</v>
      </c>
    </row>
    <row r="1542" spans="1:15" x14ac:dyDescent="0.25">
      <c r="A1542">
        <v>28</v>
      </c>
      <c r="B1542" s="1">
        <v>58429</v>
      </c>
      <c r="C1542" t="s">
        <v>217</v>
      </c>
      <c r="D1542" t="s">
        <v>3906</v>
      </c>
      <c r="E1542">
        <v>905</v>
      </c>
      <c r="F1542">
        <v>63326</v>
      </c>
      <c r="G1542">
        <f t="shared" si="121"/>
        <v>0</v>
      </c>
      <c r="H1542" t="str">
        <f>_xlfn.XLOOKUP(C1542,obszary!A:A,obszary!B:B)</f>
        <v>Thaumasia</v>
      </c>
      <c r="I1542" t="str">
        <f>_xlfn.XLOOKUP($A1542,laziki!B:B,laziki!C:C)</f>
        <v>Deimos 3</v>
      </c>
      <c r="J1542" t="str">
        <f>_xlfn.XLOOKUP(I1542,laziki!C:C,laziki!E:E)</f>
        <v>63.27S, 66.46W</v>
      </c>
      <c r="K1542">
        <f>_xlfn.XLOOKUP($A1542,laziki!B:B,laziki!D:D)</f>
        <v>2058</v>
      </c>
      <c r="L1542">
        <f t="shared" si="122"/>
        <v>2059</v>
      </c>
      <c r="M1542" s="4">
        <f t="shared" si="123"/>
        <v>1</v>
      </c>
      <c r="N1542" s="4" t="str">
        <f t="shared" si="124"/>
        <v>S</v>
      </c>
      <c r="O1542" t="str">
        <f t="shared" ref="O1542:O1605" si="125">IF(NOT(ISERROR(SEARCH("S",J1542))),"S","N")</f>
        <v>S</v>
      </c>
    </row>
    <row r="1543" spans="1:15" x14ac:dyDescent="0.25">
      <c r="A1543">
        <v>76</v>
      </c>
      <c r="B1543" s="1">
        <v>65689</v>
      </c>
      <c r="C1543" t="s">
        <v>253</v>
      </c>
      <c r="D1543" t="s">
        <v>3905</v>
      </c>
      <c r="E1543">
        <v>252</v>
      </c>
      <c r="F1543">
        <v>11771</v>
      </c>
      <c r="G1543">
        <f t="shared" si="121"/>
        <v>0</v>
      </c>
      <c r="H1543" t="str">
        <f>_xlfn.XLOOKUP(C1543,obszary!A:A,obszary!B:B)</f>
        <v>Cebrenia</v>
      </c>
      <c r="I1543" t="str">
        <f>_xlfn.XLOOKUP($A1543,laziki!B:B,laziki!C:C)</f>
        <v>Rosetta 25</v>
      </c>
      <c r="J1543" t="str">
        <f>_xlfn.XLOOKUP(I1543,laziki!C:C,laziki!E:E)</f>
        <v>47.84N, 169.44E</v>
      </c>
      <c r="K1543">
        <f>_xlfn.XLOOKUP($A1543,laziki!B:B,laziki!D:D)</f>
        <v>2072</v>
      </c>
      <c r="L1543">
        <f t="shared" si="122"/>
        <v>2079</v>
      </c>
      <c r="M1543" s="4">
        <f t="shared" si="123"/>
        <v>7</v>
      </c>
      <c r="N1543" s="4" t="str">
        <f t="shared" si="124"/>
        <v>N</v>
      </c>
      <c r="O1543" t="str">
        <f t="shared" si="125"/>
        <v>N</v>
      </c>
    </row>
    <row r="1544" spans="1:15" x14ac:dyDescent="0.25">
      <c r="A1544">
        <v>1</v>
      </c>
      <c r="B1544" s="1">
        <v>55078</v>
      </c>
      <c r="C1544" t="s">
        <v>255</v>
      </c>
      <c r="D1544" t="s">
        <v>3904</v>
      </c>
      <c r="E1544">
        <v>20</v>
      </c>
      <c r="F1544">
        <v>2188</v>
      </c>
      <c r="G1544">
        <f t="shared" si="121"/>
        <v>2188</v>
      </c>
      <c r="H1544" t="str">
        <f>_xlfn.XLOOKUP(C1544,obszary!A:A,obszary!B:B)</f>
        <v>Casius</v>
      </c>
      <c r="I1544" t="str">
        <f>_xlfn.XLOOKUP($A1544,laziki!B:B,laziki!C:C)</f>
        <v>Mariner 3</v>
      </c>
      <c r="J1544" t="str">
        <f>_xlfn.XLOOKUP(I1544,laziki!C:C,laziki!E:E)</f>
        <v>50.51N, 70.01E</v>
      </c>
      <c r="K1544">
        <f>_xlfn.XLOOKUP($A1544,laziki!B:B,laziki!D:D)</f>
        <v>2049</v>
      </c>
      <c r="L1544">
        <f t="shared" si="122"/>
        <v>2050</v>
      </c>
      <c r="M1544" s="4">
        <f t="shared" si="123"/>
        <v>1</v>
      </c>
      <c r="N1544" s="4" t="str">
        <f t="shared" si="124"/>
        <v>N</v>
      </c>
      <c r="O1544" t="str">
        <f t="shared" si="125"/>
        <v>N</v>
      </c>
    </row>
    <row r="1545" spans="1:15" x14ac:dyDescent="0.25">
      <c r="A1545">
        <v>62</v>
      </c>
      <c r="B1545" s="1">
        <v>60876</v>
      </c>
      <c r="C1545" t="s">
        <v>227</v>
      </c>
      <c r="D1545" t="s">
        <v>3903</v>
      </c>
      <c r="E1545">
        <v>96</v>
      </c>
      <c r="F1545">
        <v>4076</v>
      </c>
      <c r="G1545">
        <f t="shared" si="121"/>
        <v>4076</v>
      </c>
      <c r="H1545" t="str">
        <f>_xlfn.XLOOKUP(C1545,obszary!A:A,obszary!B:B)</f>
        <v>Sinus Sabaeus</v>
      </c>
      <c r="I1545" t="str">
        <f>_xlfn.XLOOKUP($A1545,laziki!B:B,laziki!C:C)</f>
        <v>Rosetta 1</v>
      </c>
      <c r="J1545" t="str">
        <f>_xlfn.XLOOKUP(I1545,laziki!C:C,laziki!E:E)</f>
        <v>3.33S, 27.57E</v>
      </c>
      <c r="K1545">
        <f>_xlfn.XLOOKUP($A1545,laziki!B:B,laziki!D:D)</f>
        <v>2065</v>
      </c>
      <c r="L1545">
        <f t="shared" si="122"/>
        <v>2066</v>
      </c>
      <c r="M1545" s="4">
        <f t="shared" si="123"/>
        <v>1</v>
      </c>
      <c r="N1545" s="4" t="str">
        <f t="shared" si="124"/>
        <v>S</v>
      </c>
      <c r="O1545" t="str">
        <f t="shared" si="125"/>
        <v>S</v>
      </c>
    </row>
    <row r="1546" spans="1:15" x14ac:dyDescent="0.25">
      <c r="A1546">
        <v>22</v>
      </c>
      <c r="B1546" s="1">
        <v>56866</v>
      </c>
      <c r="C1546" t="s">
        <v>225</v>
      </c>
      <c r="D1546" t="s">
        <v>3902</v>
      </c>
      <c r="E1546">
        <v>188</v>
      </c>
      <c r="F1546">
        <v>2739</v>
      </c>
      <c r="G1546">
        <f t="shared" si="121"/>
        <v>0</v>
      </c>
      <c r="H1546" t="str">
        <f>_xlfn.XLOOKUP(C1546,obszary!A:A,obszary!B:B)</f>
        <v>Iapygia</v>
      </c>
      <c r="I1546" t="str">
        <f>_xlfn.XLOOKUP($A1546,laziki!B:B,laziki!C:C)</f>
        <v>Phobos 1</v>
      </c>
      <c r="J1546" t="str">
        <f>_xlfn.XLOOKUP(I1546,laziki!C:C,laziki!E:E)</f>
        <v>5.89N, 39.91E</v>
      </c>
      <c r="K1546">
        <f>_xlfn.XLOOKUP($A1546,laziki!B:B,laziki!D:D)</f>
        <v>2053</v>
      </c>
      <c r="L1546">
        <f t="shared" si="122"/>
        <v>2055</v>
      </c>
      <c r="M1546" s="4">
        <f t="shared" si="123"/>
        <v>2</v>
      </c>
      <c r="N1546" s="4" t="str">
        <f t="shared" si="124"/>
        <v>S</v>
      </c>
      <c r="O1546" t="str">
        <f t="shared" si="125"/>
        <v>N</v>
      </c>
    </row>
    <row r="1547" spans="1:15" x14ac:dyDescent="0.25">
      <c r="A1547">
        <v>22</v>
      </c>
      <c r="B1547" s="1">
        <v>57019</v>
      </c>
      <c r="C1547" t="s">
        <v>243</v>
      </c>
      <c r="D1547" t="s">
        <v>3901</v>
      </c>
      <c r="E1547">
        <v>117</v>
      </c>
      <c r="F1547">
        <v>2880</v>
      </c>
      <c r="G1547">
        <f t="shared" si="121"/>
        <v>0</v>
      </c>
      <c r="H1547" t="str">
        <f>_xlfn.XLOOKUP(C1547,obszary!A:A,obszary!B:B)</f>
        <v>Arabia</v>
      </c>
      <c r="I1547" t="str">
        <f>_xlfn.XLOOKUP($A1547,laziki!B:B,laziki!C:C)</f>
        <v>Phobos 1</v>
      </c>
      <c r="J1547" t="str">
        <f>_xlfn.XLOOKUP(I1547,laziki!C:C,laziki!E:E)</f>
        <v>5.89N, 39.91E</v>
      </c>
      <c r="K1547">
        <f>_xlfn.XLOOKUP($A1547,laziki!B:B,laziki!D:D)</f>
        <v>2053</v>
      </c>
      <c r="L1547">
        <f t="shared" si="122"/>
        <v>2056</v>
      </c>
      <c r="M1547" s="4">
        <f t="shared" si="123"/>
        <v>3</v>
      </c>
      <c r="N1547" s="4" t="str">
        <f t="shared" si="124"/>
        <v>N</v>
      </c>
      <c r="O1547" t="str">
        <f t="shared" si="125"/>
        <v>N</v>
      </c>
    </row>
    <row r="1548" spans="1:15" x14ac:dyDescent="0.25">
      <c r="A1548">
        <v>94</v>
      </c>
      <c r="B1548" s="1">
        <v>63165</v>
      </c>
      <c r="C1548" t="s">
        <v>209</v>
      </c>
      <c r="D1548" t="s">
        <v>3900</v>
      </c>
      <c r="E1548">
        <v>24</v>
      </c>
      <c r="F1548">
        <v>629</v>
      </c>
      <c r="G1548">
        <f t="shared" si="121"/>
        <v>629</v>
      </c>
      <c r="H1548" t="str">
        <f>_xlfn.XLOOKUP(C1548,obszary!A:A,obszary!B:B)</f>
        <v>Eridania</v>
      </c>
      <c r="I1548" t="str">
        <f>_xlfn.XLOOKUP($A1548,laziki!B:B,laziki!C:C)</f>
        <v>Dawn 4</v>
      </c>
      <c r="J1548" t="str">
        <f>_xlfn.XLOOKUP(I1548,laziki!C:C,laziki!E:E)</f>
        <v>46.81S, 143.88E</v>
      </c>
      <c r="K1548">
        <f>_xlfn.XLOOKUP($A1548,laziki!B:B,laziki!D:D)</f>
        <v>2066</v>
      </c>
      <c r="L1548">
        <f t="shared" si="122"/>
        <v>2072</v>
      </c>
      <c r="M1548" s="4">
        <f t="shared" si="123"/>
        <v>6</v>
      </c>
      <c r="N1548" s="4" t="str">
        <f t="shared" si="124"/>
        <v>S</v>
      </c>
      <c r="O1548" t="str">
        <f t="shared" si="125"/>
        <v>S</v>
      </c>
    </row>
    <row r="1549" spans="1:15" x14ac:dyDescent="0.25">
      <c r="A1549">
        <v>75</v>
      </c>
      <c r="B1549" s="1">
        <v>64132</v>
      </c>
      <c r="C1549" t="s">
        <v>211</v>
      </c>
      <c r="D1549" t="s">
        <v>3899</v>
      </c>
      <c r="E1549">
        <v>15</v>
      </c>
      <c r="F1549">
        <v>3313</v>
      </c>
      <c r="G1549">
        <f t="shared" si="121"/>
        <v>3313</v>
      </c>
      <c r="H1549" t="str">
        <f>_xlfn.XLOOKUP(C1549,obszary!A:A,obszary!B:B)</f>
        <v>Hellas</v>
      </c>
      <c r="I1549" t="str">
        <f>_xlfn.XLOOKUP($A1549,laziki!B:B,laziki!C:C)</f>
        <v>Rosetta 22</v>
      </c>
      <c r="J1549" t="str">
        <f>_xlfn.XLOOKUP(I1549,laziki!C:C,laziki!E:E)</f>
        <v>43.21S, 109.99E</v>
      </c>
      <c r="K1549">
        <f>_xlfn.XLOOKUP($A1549,laziki!B:B,laziki!D:D)</f>
        <v>2071</v>
      </c>
      <c r="L1549">
        <f t="shared" si="122"/>
        <v>2075</v>
      </c>
      <c r="M1549" s="4">
        <f t="shared" si="123"/>
        <v>4</v>
      </c>
      <c r="N1549" s="4" t="str">
        <f t="shared" si="124"/>
        <v>S</v>
      </c>
      <c r="O1549" t="str">
        <f t="shared" si="125"/>
        <v>S</v>
      </c>
    </row>
    <row r="1550" spans="1:15" x14ac:dyDescent="0.25">
      <c r="A1550">
        <v>66</v>
      </c>
      <c r="B1550" s="1">
        <v>62152</v>
      </c>
      <c r="C1550" t="s">
        <v>237</v>
      </c>
      <c r="D1550" t="s">
        <v>3898</v>
      </c>
      <c r="E1550">
        <v>142</v>
      </c>
      <c r="F1550">
        <v>3461</v>
      </c>
      <c r="G1550">
        <f t="shared" si="121"/>
        <v>0</v>
      </c>
      <c r="H1550" t="str">
        <f>_xlfn.XLOOKUP(C1550,obszary!A:A,obszary!B:B)</f>
        <v>Elysium</v>
      </c>
      <c r="I1550" t="str">
        <f>_xlfn.XLOOKUP($A1550,laziki!B:B,laziki!C:C)</f>
        <v>Rosetta 9</v>
      </c>
      <c r="J1550" t="str">
        <f>_xlfn.XLOOKUP(I1550,laziki!C:C,laziki!E:E)</f>
        <v>17.54N, 149.60E</v>
      </c>
      <c r="K1550">
        <f>_xlfn.XLOOKUP($A1550,laziki!B:B,laziki!D:D)</f>
        <v>2067</v>
      </c>
      <c r="L1550">
        <f t="shared" si="122"/>
        <v>2070</v>
      </c>
      <c r="M1550" s="4">
        <f t="shared" si="123"/>
        <v>3</v>
      </c>
      <c r="N1550" s="4" t="str">
        <f t="shared" si="124"/>
        <v>N</v>
      </c>
      <c r="O1550" t="str">
        <f t="shared" si="125"/>
        <v>N</v>
      </c>
    </row>
    <row r="1551" spans="1:15" x14ac:dyDescent="0.25">
      <c r="A1551">
        <v>57</v>
      </c>
      <c r="B1551" s="1">
        <v>61687</v>
      </c>
      <c r="C1551" t="s">
        <v>217</v>
      </c>
      <c r="D1551" t="s">
        <v>3897</v>
      </c>
      <c r="E1551">
        <v>45</v>
      </c>
      <c r="F1551">
        <v>21171</v>
      </c>
      <c r="G1551">
        <f t="shared" si="121"/>
        <v>21171</v>
      </c>
      <c r="H1551" t="str">
        <f>_xlfn.XLOOKUP(C1551,obszary!A:A,obszary!B:B)</f>
        <v>Thaumasia</v>
      </c>
      <c r="I1551" t="str">
        <f>_xlfn.XLOOKUP($A1551,laziki!B:B,laziki!C:C)</f>
        <v>Opportunity 13</v>
      </c>
      <c r="J1551" t="str">
        <f>_xlfn.XLOOKUP(I1551,laziki!C:C,laziki!E:E)</f>
        <v>44.72S, 102.07W</v>
      </c>
      <c r="K1551">
        <f>_xlfn.XLOOKUP($A1551,laziki!B:B,laziki!D:D)</f>
        <v>2067</v>
      </c>
      <c r="L1551">
        <f t="shared" si="122"/>
        <v>2068</v>
      </c>
      <c r="M1551" s="4">
        <f t="shared" si="123"/>
        <v>1</v>
      </c>
      <c r="N1551" s="4" t="str">
        <f t="shared" si="124"/>
        <v>S</v>
      </c>
      <c r="O1551" t="str">
        <f t="shared" si="125"/>
        <v>S</v>
      </c>
    </row>
    <row r="1552" spans="1:15" x14ac:dyDescent="0.25">
      <c r="A1552">
        <v>75</v>
      </c>
      <c r="B1552" s="1">
        <v>63640</v>
      </c>
      <c r="C1552" t="s">
        <v>211</v>
      </c>
      <c r="D1552" t="s">
        <v>3896</v>
      </c>
      <c r="E1552">
        <v>344</v>
      </c>
      <c r="F1552">
        <v>1656</v>
      </c>
      <c r="G1552">
        <f t="shared" si="121"/>
        <v>0</v>
      </c>
      <c r="H1552" t="str">
        <f>_xlfn.XLOOKUP(C1552,obszary!A:A,obszary!B:B)</f>
        <v>Hellas</v>
      </c>
      <c r="I1552" t="str">
        <f>_xlfn.XLOOKUP($A1552,laziki!B:B,laziki!C:C)</f>
        <v>Rosetta 22</v>
      </c>
      <c r="J1552" t="str">
        <f>_xlfn.XLOOKUP(I1552,laziki!C:C,laziki!E:E)</f>
        <v>43.21S, 109.99E</v>
      </c>
      <c r="K1552">
        <f>_xlfn.XLOOKUP($A1552,laziki!B:B,laziki!D:D)</f>
        <v>2071</v>
      </c>
      <c r="L1552">
        <f t="shared" si="122"/>
        <v>2074</v>
      </c>
      <c r="M1552" s="4">
        <f t="shared" si="123"/>
        <v>3</v>
      </c>
      <c r="N1552" s="4" t="str">
        <f t="shared" si="124"/>
        <v>S</v>
      </c>
      <c r="O1552" t="str">
        <f t="shared" si="125"/>
        <v>S</v>
      </c>
    </row>
    <row r="1553" spans="1:15" x14ac:dyDescent="0.25">
      <c r="A1553">
        <v>72</v>
      </c>
      <c r="B1553" s="1">
        <v>62803</v>
      </c>
      <c r="C1553" t="s">
        <v>219</v>
      </c>
      <c r="D1553" t="s">
        <v>3895</v>
      </c>
      <c r="E1553">
        <v>88</v>
      </c>
      <c r="F1553">
        <v>15700</v>
      </c>
      <c r="G1553">
        <f t="shared" si="121"/>
        <v>15700</v>
      </c>
      <c r="H1553" t="str">
        <f>_xlfn.XLOOKUP(C1553,obszary!A:A,obszary!B:B)</f>
        <v>Phaethontis</v>
      </c>
      <c r="I1553" t="str">
        <f>_xlfn.XLOOKUP($A1553,laziki!B:B,laziki!C:C)</f>
        <v>Rosetta 16</v>
      </c>
      <c r="J1553" t="str">
        <f>_xlfn.XLOOKUP(I1553,laziki!C:C,laziki!E:E)</f>
        <v>29.49S, 118.42W</v>
      </c>
      <c r="K1553">
        <f>_xlfn.XLOOKUP($A1553,laziki!B:B,laziki!D:D)</f>
        <v>2071</v>
      </c>
      <c r="L1553">
        <f t="shared" si="122"/>
        <v>2071</v>
      </c>
      <c r="M1553" s="4">
        <f t="shared" si="123"/>
        <v>0</v>
      </c>
      <c r="N1553" s="4" t="str">
        <f t="shared" si="124"/>
        <v>S</v>
      </c>
      <c r="O1553" t="str">
        <f t="shared" si="125"/>
        <v>S</v>
      </c>
    </row>
    <row r="1554" spans="1:15" x14ac:dyDescent="0.25">
      <c r="A1554">
        <v>12</v>
      </c>
      <c r="B1554" s="1">
        <v>57872</v>
      </c>
      <c r="C1554" t="s">
        <v>249</v>
      </c>
      <c r="D1554" t="s">
        <v>3894</v>
      </c>
      <c r="E1554">
        <v>1270</v>
      </c>
      <c r="F1554">
        <v>6832</v>
      </c>
      <c r="G1554">
        <f t="shared" si="121"/>
        <v>0</v>
      </c>
      <c r="H1554" t="str">
        <f>_xlfn.XLOOKUP(C1554,obszary!A:A,obszary!B:B)</f>
        <v>Tharsis</v>
      </c>
      <c r="I1554" t="str">
        <f>_xlfn.XLOOKUP($A1554,laziki!B:B,laziki!C:C)</f>
        <v>Mariner 20</v>
      </c>
      <c r="J1554" t="str">
        <f>_xlfn.XLOOKUP(I1554,laziki!C:C,laziki!E:E)</f>
        <v>6.41S, 116.10W</v>
      </c>
      <c r="K1554">
        <f>_xlfn.XLOOKUP($A1554,laziki!B:B,laziki!D:D)</f>
        <v>2055</v>
      </c>
      <c r="L1554">
        <f t="shared" si="122"/>
        <v>2058</v>
      </c>
      <c r="M1554" s="4">
        <f t="shared" si="123"/>
        <v>3</v>
      </c>
      <c r="N1554" s="4" t="str">
        <f t="shared" si="124"/>
        <v>N</v>
      </c>
      <c r="O1554" t="str">
        <f t="shared" si="125"/>
        <v>S</v>
      </c>
    </row>
    <row r="1555" spans="1:15" x14ac:dyDescent="0.25">
      <c r="A1555">
        <v>89</v>
      </c>
      <c r="B1555" s="1">
        <v>64230</v>
      </c>
      <c r="C1555" t="s">
        <v>217</v>
      </c>
      <c r="D1555" t="s">
        <v>3893</v>
      </c>
      <c r="E1555">
        <v>905</v>
      </c>
      <c r="F1555">
        <v>15700</v>
      </c>
      <c r="G1555">
        <f t="shared" si="121"/>
        <v>0</v>
      </c>
      <c r="H1555" t="str">
        <f>_xlfn.XLOOKUP(C1555,obszary!A:A,obszary!B:B)</f>
        <v>Thaumasia</v>
      </c>
      <c r="I1555" t="str">
        <f>_xlfn.XLOOKUP($A1555,laziki!B:B,laziki!C:C)</f>
        <v>Phoenix 22</v>
      </c>
      <c r="J1555" t="str">
        <f>_xlfn.XLOOKUP(I1555,laziki!C:C,laziki!E:E)</f>
        <v>65.07S, 96.09W</v>
      </c>
      <c r="K1555">
        <f>_xlfn.XLOOKUP($A1555,laziki!B:B,laziki!D:D)</f>
        <v>2072</v>
      </c>
      <c r="L1555">
        <f t="shared" si="122"/>
        <v>2075</v>
      </c>
      <c r="M1555" s="4">
        <f t="shared" si="123"/>
        <v>3</v>
      </c>
      <c r="N1555" s="4" t="str">
        <f t="shared" si="124"/>
        <v>S</v>
      </c>
      <c r="O1555" t="str">
        <f t="shared" si="125"/>
        <v>S</v>
      </c>
    </row>
    <row r="1556" spans="1:15" x14ac:dyDescent="0.25">
      <c r="A1556">
        <v>82</v>
      </c>
      <c r="B1556" s="1">
        <v>62140</v>
      </c>
      <c r="C1556" t="s">
        <v>223</v>
      </c>
      <c r="D1556" t="s">
        <v>3892</v>
      </c>
      <c r="E1556">
        <v>1057</v>
      </c>
      <c r="F1556">
        <v>3919</v>
      </c>
      <c r="G1556">
        <f t="shared" si="121"/>
        <v>0</v>
      </c>
      <c r="H1556" t="str">
        <f>_xlfn.XLOOKUP(C1556,obszary!A:A,obszary!B:B)</f>
        <v>Mare Tyrrhenum</v>
      </c>
      <c r="I1556" t="str">
        <f>_xlfn.XLOOKUP($A1556,laziki!B:B,laziki!C:C)</f>
        <v>Phoenix 7</v>
      </c>
      <c r="J1556" t="str">
        <f>_xlfn.XLOOKUP(I1556,laziki!C:C,laziki!E:E)</f>
        <v>42.36S, 157.15E</v>
      </c>
      <c r="K1556">
        <f>_xlfn.XLOOKUP($A1556,laziki!B:B,laziki!D:D)</f>
        <v>2068</v>
      </c>
      <c r="L1556">
        <f t="shared" si="122"/>
        <v>2070</v>
      </c>
      <c r="M1556" s="4">
        <f t="shared" si="123"/>
        <v>2</v>
      </c>
      <c r="N1556" s="4" t="str">
        <f t="shared" si="124"/>
        <v>S</v>
      </c>
      <c r="O1556" t="str">
        <f t="shared" si="125"/>
        <v>S</v>
      </c>
    </row>
    <row r="1557" spans="1:15" x14ac:dyDescent="0.25">
      <c r="A1557">
        <v>64</v>
      </c>
      <c r="B1557" s="1">
        <v>61497</v>
      </c>
      <c r="C1557" t="s">
        <v>211</v>
      </c>
      <c r="D1557" t="s">
        <v>3891</v>
      </c>
      <c r="E1557">
        <v>75</v>
      </c>
      <c r="F1557">
        <v>10313</v>
      </c>
      <c r="G1557">
        <f t="shared" si="121"/>
        <v>10313</v>
      </c>
      <c r="H1557" t="str">
        <f>_xlfn.XLOOKUP(C1557,obszary!A:A,obszary!B:B)</f>
        <v>Hellas</v>
      </c>
      <c r="I1557" t="str">
        <f>_xlfn.XLOOKUP($A1557,laziki!B:B,laziki!C:C)</f>
        <v>Rosetta 7</v>
      </c>
      <c r="J1557" t="str">
        <f>_xlfn.XLOOKUP(I1557,laziki!C:C,laziki!E:E)</f>
        <v>48.64S, 67.03E</v>
      </c>
      <c r="K1557">
        <f>_xlfn.XLOOKUP($A1557,laziki!B:B,laziki!D:D)</f>
        <v>2067</v>
      </c>
      <c r="L1557">
        <f t="shared" si="122"/>
        <v>2068</v>
      </c>
      <c r="M1557" s="4">
        <f t="shared" si="123"/>
        <v>1</v>
      </c>
      <c r="N1557" s="4" t="str">
        <f t="shared" si="124"/>
        <v>S</v>
      </c>
      <c r="O1557" t="str">
        <f t="shared" si="125"/>
        <v>S</v>
      </c>
    </row>
    <row r="1558" spans="1:15" x14ac:dyDescent="0.25">
      <c r="A1558">
        <v>26</v>
      </c>
      <c r="B1558" s="1">
        <v>57636</v>
      </c>
      <c r="C1558" t="s">
        <v>211</v>
      </c>
      <c r="D1558" t="s">
        <v>3890</v>
      </c>
      <c r="E1558">
        <v>52</v>
      </c>
      <c r="F1558">
        <v>19313</v>
      </c>
      <c r="G1558">
        <f t="shared" si="121"/>
        <v>19313</v>
      </c>
      <c r="H1558" t="str">
        <f>_xlfn.XLOOKUP(C1558,obszary!A:A,obszary!B:B)</f>
        <v>Hellas</v>
      </c>
      <c r="I1558" t="str">
        <f>_xlfn.XLOOKUP($A1558,laziki!B:B,laziki!C:C)</f>
        <v>Phobos 5</v>
      </c>
      <c r="J1558" t="str">
        <f>_xlfn.XLOOKUP(I1558,laziki!C:C,laziki!E:E)</f>
        <v>48.99S, 67.17E</v>
      </c>
      <c r="K1558">
        <f>_xlfn.XLOOKUP($A1558,laziki!B:B,laziki!D:D)</f>
        <v>2054</v>
      </c>
      <c r="L1558">
        <f t="shared" si="122"/>
        <v>2057</v>
      </c>
      <c r="M1558" s="4">
        <f t="shared" si="123"/>
        <v>3</v>
      </c>
      <c r="N1558" s="4" t="str">
        <f t="shared" si="124"/>
        <v>S</v>
      </c>
      <c r="O1558" t="str">
        <f t="shared" si="125"/>
        <v>S</v>
      </c>
    </row>
    <row r="1559" spans="1:15" x14ac:dyDescent="0.25">
      <c r="A1559">
        <v>95</v>
      </c>
      <c r="B1559" s="1">
        <v>61944</v>
      </c>
      <c r="C1559" t="s">
        <v>233</v>
      </c>
      <c r="D1559" t="s">
        <v>3889</v>
      </c>
      <c r="E1559">
        <v>50</v>
      </c>
      <c r="F1559">
        <v>883</v>
      </c>
      <c r="G1559">
        <f t="shared" si="121"/>
        <v>883</v>
      </c>
      <c r="H1559" t="str">
        <f>_xlfn.XLOOKUP(C1559,obszary!A:A,obszary!B:B)</f>
        <v>Phoenicis Lacus</v>
      </c>
      <c r="I1559" t="str">
        <f>_xlfn.XLOOKUP($A1559,laziki!B:B,laziki!C:C)</f>
        <v>Dawn 6</v>
      </c>
      <c r="J1559" t="str">
        <f>_xlfn.XLOOKUP(I1559,laziki!C:C,laziki!E:E)</f>
        <v>8.80N, 79.73W</v>
      </c>
      <c r="K1559">
        <f>_xlfn.XLOOKUP($A1559,laziki!B:B,laziki!D:D)</f>
        <v>2067</v>
      </c>
      <c r="L1559">
        <f t="shared" si="122"/>
        <v>2069</v>
      </c>
      <c r="M1559" s="4">
        <f t="shared" si="123"/>
        <v>2</v>
      </c>
      <c r="N1559" s="4" t="str">
        <f t="shared" si="124"/>
        <v>S</v>
      </c>
      <c r="O1559" t="str">
        <f t="shared" si="125"/>
        <v>N</v>
      </c>
    </row>
    <row r="1560" spans="1:15" x14ac:dyDescent="0.25">
      <c r="A1560">
        <v>95</v>
      </c>
      <c r="B1560" s="1">
        <v>62124</v>
      </c>
      <c r="C1560" t="s">
        <v>247</v>
      </c>
      <c r="D1560" t="s">
        <v>3888</v>
      </c>
      <c r="E1560">
        <v>59</v>
      </c>
      <c r="F1560">
        <v>4235</v>
      </c>
      <c r="G1560">
        <f t="shared" si="121"/>
        <v>4235</v>
      </c>
      <c r="H1560" t="str">
        <f>_xlfn.XLOOKUP(C1560,obszary!A:A,obszary!B:B)</f>
        <v>Lunae Palus</v>
      </c>
      <c r="I1560" t="str">
        <f>_xlfn.XLOOKUP($A1560,laziki!B:B,laziki!C:C)</f>
        <v>Dawn 6</v>
      </c>
      <c r="J1560" t="str">
        <f>_xlfn.XLOOKUP(I1560,laziki!C:C,laziki!E:E)</f>
        <v>8.80N, 79.73W</v>
      </c>
      <c r="K1560">
        <f>_xlfn.XLOOKUP($A1560,laziki!B:B,laziki!D:D)</f>
        <v>2067</v>
      </c>
      <c r="L1560">
        <f t="shared" si="122"/>
        <v>2070</v>
      </c>
      <c r="M1560" s="4">
        <f t="shared" si="123"/>
        <v>3</v>
      </c>
      <c r="N1560" s="4" t="str">
        <f t="shared" si="124"/>
        <v>N</v>
      </c>
      <c r="O1560" t="str">
        <f t="shared" si="125"/>
        <v>N</v>
      </c>
    </row>
    <row r="1561" spans="1:15" x14ac:dyDescent="0.25">
      <c r="A1561">
        <v>69</v>
      </c>
      <c r="B1561" s="1">
        <v>62872</v>
      </c>
      <c r="C1561" t="s">
        <v>265</v>
      </c>
      <c r="D1561" t="s">
        <v>3887</v>
      </c>
      <c r="E1561">
        <v>905</v>
      </c>
      <c r="F1561">
        <v>17718</v>
      </c>
      <c r="G1561">
        <f t="shared" si="121"/>
        <v>0</v>
      </c>
      <c r="H1561" t="str">
        <f>_xlfn.XLOOKUP(C1561,obszary!A:A,obszary!B:B)</f>
        <v>Mare Boreum</v>
      </c>
      <c r="I1561" t="str">
        <f>_xlfn.XLOOKUP($A1561,laziki!B:B,laziki!C:C)</f>
        <v>Rosetta 13</v>
      </c>
      <c r="J1561" t="str">
        <f>_xlfn.XLOOKUP(I1561,laziki!C:C,laziki!E:E)</f>
        <v>69.41N, 168.67E</v>
      </c>
      <c r="K1561">
        <f>_xlfn.XLOOKUP($A1561,laziki!B:B,laziki!D:D)</f>
        <v>2069</v>
      </c>
      <c r="L1561">
        <f t="shared" si="122"/>
        <v>2072</v>
      </c>
      <c r="M1561" s="4">
        <f t="shared" si="123"/>
        <v>3</v>
      </c>
      <c r="N1561" s="4" t="str">
        <f t="shared" si="124"/>
        <v>N</v>
      </c>
      <c r="O1561" t="str">
        <f t="shared" si="125"/>
        <v>N</v>
      </c>
    </row>
    <row r="1562" spans="1:15" x14ac:dyDescent="0.25">
      <c r="A1562">
        <v>47</v>
      </c>
      <c r="B1562" s="1">
        <v>63693</v>
      </c>
      <c r="C1562" t="s">
        <v>259</v>
      </c>
      <c r="D1562" t="s">
        <v>3886</v>
      </c>
      <c r="E1562">
        <v>524</v>
      </c>
      <c r="F1562">
        <v>20205</v>
      </c>
      <c r="G1562">
        <f t="shared" si="121"/>
        <v>0</v>
      </c>
      <c r="H1562" t="str">
        <f>_xlfn.XLOOKUP(C1562,obszary!A:A,obszary!B:B)</f>
        <v>Mare Acidalium</v>
      </c>
      <c r="I1562" t="str">
        <f>_xlfn.XLOOKUP($A1562,laziki!B:B,laziki!C:C)</f>
        <v>Spirit 14</v>
      </c>
      <c r="J1562" t="str">
        <f>_xlfn.XLOOKUP(I1562,laziki!C:C,laziki!E:E)</f>
        <v>27.30N, 17.48W</v>
      </c>
      <c r="K1562">
        <f>_xlfn.XLOOKUP($A1562,laziki!B:B,laziki!D:D)</f>
        <v>2065</v>
      </c>
      <c r="L1562">
        <f t="shared" si="122"/>
        <v>2074</v>
      </c>
      <c r="M1562" s="4">
        <f t="shared" si="123"/>
        <v>9</v>
      </c>
      <c r="N1562" s="4" t="str">
        <f t="shared" si="124"/>
        <v>N</v>
      </c>
      <c r="O1562" t="str">
        <f t="shared" si="125"/>
        <v>N</v>
      </c>
    </row>
    <row r="1563" spans="1:15" x14ac:dyDescent="0.25">
      <c r="A1563">
        <v>5</v>
      </c>
      <c r="B1563" s="1">
        <v>58506</v>
      </c>
      <c r="C1563" t="s">
        <v>241</v>
      </c>
      <c r="D1563" t="s">
        <v>3885</v>
      </c>
      <c r="E1563">
        <v>572</v>
      </c>
      <c r="F1563">
        <v>4076</v>
      </c>
      <c r="G1563">
        <f t="shared" si="121"/>
        <v>0</v>
      </c>
      <c r="H1563" t="str">
        <f>_xlfn.XLOOKUP(C1563,obszary!A:A,obszary!B:B)</f>
        <v>Syrtis Major</v>
      </c>
      <c r="I1563" t="str">
        <f>_xlfn.XLOOKUP($A1563,laziki!B:B,laziki!C:C)</f>
        <v>Mariner 10</v>
      </c>
      <c r="J1563" t="str">
        <f>_xlfn.XLOOKUP(I1563,laziki!C:C,laziki!E:E)</f>
        <v>4.88N, 63.43E</v>
      </c>
      <c r="K1563">
        <f>_xlfn.XLOOKUP($A1563,laziki!B:B,laziki!D:D)</f>
        <v>2051</v>
      </c>
      <c r="L1563">
        <f t="shared" si="122"/>
        <v>2060</v>
      </c>
      <c r="M1563" s="4">
        <f t="shared" si="123"/>
        <v>9</v>
      </c>
      <c r="N1563" s="4" t="str">
        <f t="shared" si="124"/>
        <v>N</v>
      </c>
      <c r="O1563" t="str">
        <f t="shared" si="125"/>
        <v>N</v>
      </c>
    </row>
    <row r="1564" spans="1:15" x14ac:dyDescent="0.25">
      <c r="A1564">
        <v>43</v>
      </c>
      <c r="B1564" s="1">
        <v>60461</v>
      </c>
      <c r="C1564" t="s">
        <v>233</v>
      </c>
      <c r="D1564" t="s">
        <v>3884</v>
      </c>
      <c r="E1564">
        <v>157</v>
      </c>
      <c r="F1564">
        <v>3461</v>
      </c>
      <c r="G1564">
        <f t="shared" si="121"/>
        <v>0</v>
      </c>
      <c r="H1564" t="str">
        <f>_xlfn.XLOOKUP(C1564,obszary!A:A,obszary!B:B)</f>
        <v>Phoenicis Lacus</v>
      </c>
      <c r="I1564" t="str">
        <f>_xlfn.XLOOKUP($A1564,laziki!B:B,laziki!C:C)</f>
        <v>Spirit 7</v>
      </c>
      <c r="J1564" t="str">
        <f>_xlfn.XLOOKUP(I1564,laziki!C:C,laziki!E:E)</f>
        <v>13.98S, 98.57W</v>
      </c>
      <c r="K1564">
        <f>_xlfn.XLOOKUP($A1564,laziki!B:B,laziki!D:D)</f>
        <v>2063</v>
      </c>
      <c r="L1564">
        <f t="shared" si="122"/>
        <v>2065</v>
      </c>
      <c r="M1564" s="4">
        <f t="shared" si="123"/>
        <v>2</v>
      </c>
      <c r="N1564" s="4" t="str">
        <f t="shared" si="124"/>
        <v>S</v>
      </c>
      <c r="O1564" t="str">
        <f t="shared" si="125"/>
        <v>S</v>
      </c>
    </row>
    <row r="1565" spans="1:15" x14ac:dyDescent="0.25">
      <c r="A1565">
        <v>38</v>
      </c>
      <c r="B1565" s="1">
        <v>61206</v>
      </c>
      <c r="C1565" t="s">
        <v>265</v>
      </c>
      <c r="D1565" t="s">
        <v>3883</v>
      </c>
      <c r="E1565">
        <v>17</v>
      </c>
      <c r="F1565">
        <v>2880</v>
      </c>
      <c r="G1565">
        <f t="shared" si="121"/>
        <v>2880</v>
      </c>
      <c r="H1565" t="str">
        <f>_xlfn.XLOOKUP(C1565,obszary!A:A,obszary!B:B)</f>
        <v>Mare Boreum</v>
      </c>
      <c r="I1565" t="str">
        <f>_xlfn.XLOOKUP($A1565,laziki!B:B,laziki!C:C)</f>
        <v>Pathfinder 7</v>
      </c>
      <c r="J1565" t="str">
        <f>_xlfn.XLOOKUP(I1565,laziki!C:C,laziki!E:E)</f>
        <v>79.27N, 111.64W</v>
      </c>
      <c r="K1565">
        <f>_xlfn.XLOOKUP($A1565,laziki!B:B,laziki!D:D)</f>
        <v>2062</v>
      </c>
      <c r="L1565">
        <f t="shared" si="122"/>
        <v>2067</v>
      </c>
      <c r="M1565" s="4">
        <f t="shared" si="123"/>
        <v>5</v>
      </c>
      <c r="N1565" s="4" t="str">
        <f t="shared" si="124"/>
        <v>N</v>
      </c>
      <c r="O1565" t="str">
        <f t="shared" si="125"/>
        <v>N</v>
      </c>
    </row>
    <row r="1566" spans="1:15" x14ac:dyDescent="0.25">
      <c r="A1566">
        <v>6</v>
      </c>
      <c r="B1566" s="1">
        <v>56746</v>
      </c>
      <c r="C1566" t="s">
        <v>265</v>
      </c>
      <c r="D1566" t="s">
        <v>3882</v>
      </c>
      <c r="E1566">
        <v>25</v>
      </c>
      <c r="F1566">
        <v>27536</v>
      </c>
      <c r="G1566">
        <f t="shared" si="121"/>
        <v>27536</v>
      </c>
      <c r="H1566" t="str">
        <f>_xlfn.XLOOKUP(C1566,obszary!A:A,obszary!B:B)</f>
        <v>Mare Boreum</v>
      </c>
      <c r="I1566" t="str">
        <f>_xlfn.XLOOKUP($A1566,laziki!B:B,laziki!C:C)</f>
        <v>Mariner 11</v>
      </c>
      <c r="J1566" t="str">
        <f>_xlfn.XLOOKUP(I1566,laziki!C:C,laziki!E:E)</f>
        <v>77.71N, 148.53E</v>
      </c>
      <c r="K1566">
        <f>_xlfn.XLOOKUP($A1566,laziki!B:B,laziki!D:D)</f>
        <v>2052</v>
      </c>
      <c r="L1566">
        <f t="shared" si="122"/>
        <v>2055</v>
      </c>
      <c r="M1566" s="4">
        <f t="shared" si="123"/>
        <v>3</v>
      </c>
      <c r="N1566" s="4" t="str">
        <f t="shared" si="124"/>
        <v>N</v>
      </c>
      <c r="O1566" t="str">
        <f t="shared" si="125"/>
        <v>N</v>
      </c>
    </row>
    <row r="1567" spans="1:15" x14ac:dyDescent="0.25">
      <c r="A1567">
        <v>92</v>
      </c>
      <c r="B1567" s="1">
        <v>63902</v>
      </c>
      <c r="C1567" t="s">
        <v>265</v>
      </c>
      <c r="D1567" t="s">
        <v>3881</v>
      </c>
      <c r="E1567">
        <v>65</v>
      </c>
      <c r="F1567">
        <v>9670</v>
      </c>
      <c r="G1567">
        <f t="shared" si="121"/>
        <v>9670</v>
      </c>
      <c r="H1567" t="str">
        <f>_xlfn.XLOOKUP(C1567,obszary!A:A,obszary!B:B)</f>
        <v>Mare Boreum</v>
      </c>
      <c r="I1567" t="str">
        <f>_xlfn.XLOOKUP($A1567,laziki!B:B,laziki!C:C)</f>
        <v>Phoenix 28</v>
      </c>
      <c r="J1567" t="str">
        <f>_xlfn.XLOOKUP(I1567,laziki!C:C,laziki!E:E)</f>
        <v>77.60N, 60.62E</v>
      </c>
      <c r="K1567">
        <f>_xlfn.XLOOKUP($A1567,laziki!B:B,laziki!D:D)</f>
        <v>2073</v>
      </c>
      <c r="L1567">
        <f t="shared" si="122"/>
        <v>2074</v>
      </c>
      <c r="M1567" s="4">
        <f t="shared" si="123"/>
        <v>1</v>
      </c>
      <c r="N1567" s="4" t="str">
        <f t="shared" si="124"/>
        <v>N</v>
      </c>
      <c r="O1567" t="str">
        <f t="shared" si="125"/>
        <v>N</v>
      </c>
    </row>
    <row r="1568" spans="1:15" x14ac:dyDescent="0.25">
      <c r="A1568">
        <v>39</v>
      </c>
      <c r="B1568" s="1">
        <v>60160</v>
      </c>
      <c r="C1568" t="s">
        <v>209</v>
      </c>
      <c r="D1568" t="s">
        <v>3880</v>
      </c>
      <c r="E1568">
        <v>572</v>
      </c>
      <c r="F1568">
        <v>15109</v>
      </c>
      <c r="G1568">
        <f t="shared" si="121"/>
        <v>0</v>
      </c>
      <c r="H1568" t="str">
        <f>_xlfn.XLOOKUP(C1568,obszary!A:A,obszary!B:B)</f>
        <v>Eridania</v>
      </c>
      <c r="I1568" t="str">
        <f>_xlfn.XLOOKUP($A1568,laziki!B:B,laziki!C:C)</f>
        <v>Pathfinder 9</v>
      </c>
      <c r="J1568" t="str">
        <f>_xlfn.XLOOKUP(I1568,laziki!C:C,laziki!E:E)</f>
        <v>59.92S, 179.01W</v>
      </c>
      <c r="K1568">
        <f>_xlfn.XLOOKUP($A1568,laziki!B:B,laziki!D:D)</f>
        <v>2062</v>
      </c>
      <c r="L1568">
        <f t="shared" si="122"/>
        <v>2064</v>
      </c>
      <c r="M1568" s="4">
        <f t="shared" si="123"/>
        <v>2</v>
      </c>
      <c r="N1568" s="4" t="str">
        <f t="shared" si="124"/>
        <v>S</v>
      </c>
      <c r="O1568" t="str">
        <f t="shared" si="125"/>
        <v>S</v>
      </c>
    </row>
    <row r="1569" spans="1:15" x14ac:dyDescent="0.25">
      <c r="A1569">
        <v>15</v>
      </c>
      <c r="B1569" s="1">
        <v>56811</v>
      </c>
      <c r="C1569" t="s">
        <v>219</v>
      </c>
      <c r="D1569" t="s">
        <v>3879</v>
      </c>
      <c r="E1569">
        <v>196</v>
      </c>
      <c r="F1569">
        <v>8255</v>
      </c>
      <c r="G1569">
        <f t="shared" si="121"/>
        <v>0</v>
      </c>
      <c r="H1569" t="str">
        <f>_xlfn.XLOOKUP(C1569,obszary!A:A,obszary!B:B)</f>
        <v>Phaethontis</v>
      </c>
      <c r="I1569" t="str">
        <f>_xlfn.XLOOKUP($A1569,laziki!B:B,laziki!C:C)</f>
        <v>Viking 5</v>
      </c>
      <c r="J1569" t="str">
        <f>_xlfn.XLOOKUP(I1569,laziki!C:C,laziki!E:E)</f>
        <v>33.52S, 162.36W</v>
      </c>
      <c r="K1569">
        <f>_xlfn.XLOOKUP($A1569,laziki!B:B,laziki!D:D)</f>
        <v>2053</v>
      </c>
      <c r="L1569">
        <f t="shared" si="122"/>
        <v>2055</v>
      </c>
      <c r="M1569" s="4">
        <f t="shared" si="123"/>
        <v>2</v>
      </c>
      <c r="N1569" s="4" t="str">
        <f t="shared" si="124"/>
        <v>S</v>
      </c>
      <c r="O1569" t="str">
        <f t="shared" si="125"/>
        <v>S</v>
      </c>
    </row>
    <row r="1570" spans="1:15" x14ac:dyDescent="0.25">
      <c r="A1570">
        <v>76</v>
      </c>
      <c r="B1570" s="1">
        <v>65976</v>
      </c>
      <c r="C1570" t="s">
        <v>253</v>
      </c>
      <c r="D1570" t="s">
        <v>3878</v>
      </c>
      <c r="E1570">
        <v>157</v>
      </c>
      <c r="F1570">
        <v>27536</v>
      </c>
      <c r="G1570">
        <f t="shared" si="121"/>
        <v>0</v>
      </c>
      <c r="H1570" t="str">
        <f>_xlfn.XLOOKUP(C1570,obszary!A:A,obszary!B:B)</f>
        <v>Cebrenia</v>
      </c>
      <c r="I1570" t="str">
        <f>_xlfn.XLOOKUP($A1570,laziki!B:B,laziki!C:C)</f>
        <v>Rosetta 25</v>
      </c>
      <c r="J1570" t="str">
        <f>_xlfn.XLOOKUP(I1570,laziki!C:C,laziki!E:E)</f>
        <v>47.84N, 169.44E</v>
      </c>
      <c r="K1570">
        <f>_xlfn.XLOOKUP($A1570,laziki!B:B,laziki!D:D)</f>
        <v>2072</v>
      </c>
      <c r="L1570">
        <f t="shared" si="122"/>
        <v>2080</v>
      </c>
      <c r="M1570" s="4">
        <f t="shared" si="123"/>
        <v>8</v>
      </c>
      <c r="N1570" s="4" t="str">
        <f t="shared" si="124"/>
        <v>N</v>
      </c>
      <c r="O1570" t="str">
        <f t="shared" si="125"/>
        <v>N</v>
      </c>
    </row>
    <row r="1571" spans="1:15" x14ac:dyDescent="0.25">
      <c r="A1571">
        <v>89</v>
      </c>
      <c r="B1571" s="1">
        <v>63829</v>
      </c>
      <c r="C1571" t="s">
        <v>207</v>
      </c>
      <c r="D1571" t="s">
        <v>3877</v>
      </c>
      <c r="E1571">
        <v>152</v>
      </c>
      <c r="F1571">
        <v>3612</v>
      </c>
      <c r="G1571">
        <f t="shared" si="121"/>
        <v>0</v>
      </c>
      <c r="H1571" t="str">
        <f>_xlfn.XLOOKUP(C1571,obszary!A:A,obszary!B:B)</f>
        <v>Mare Australe</v>
      </c>
      <c r="I1571" t="str">
        <f>_xlfn.XLOOKUP($A1571,laziki!B:B,laziki!C:C)</f>
        <v>Phoenix 22</v>
      </c>
      <c r="J1571" t="str">
        <f>_xlfn.XLOOKUP(I1571,laziki!C:C,laziki!E:E)</f>
        <v>65.07S, 96.09W</v>
      </c>
      <c r="K1571">
        <f>_xlfn.XLOOKUP($A1571,laziki!B:B,laziki!D:D)</f>
        <v>2072</v>
      </c>
      <c r="L1571">
        <f t="shared" si="122"/>
        <v>2074</v>
      </c>
      <c r="M1571" s="4">
        <f t="shared" si="123"/>
        <v>2</v>
      </c>
      <c r="N1571" s="4" t="str">
        <f t="shared" si="124"/>
        <v>S</v>
      </c>
      <c r="O1571" t="str">
        <f t="shared" si="125"/>
        <v>S</v>
      </c>
    </row>
    <row r="1572" spans="1:15" x14ac:dyDescent="0.25">
      <c r="A1572">
        <v>11</v>
      </c>
      <c r="B1572" s="1">
        <v>57087</v>
      </c>
      <c r="C1572" t="s">
        <v>215</v>
      </c>
      <c r="D1572" t="s">
        <v>3876</v>
      </c>
      <c r="E1572">
        <v>45</v>
      </c>
      <c r="F1572">
        <v>6006</v>
      </c>
      <c r="G1572">
        <f t="shared" si="121"/>
        <v>6006</v>
      </c>
      <c r="H1572" t="str">
        <f>_xlfn.XLOOKUP(C1572,obszary!A:A,obszary!B:B)</f>
        <v>Argyre</v>
      </c>
      <c r="I1572" t="str">
        <f>_xlfn.XLOOKUP($A1572,laziki!B:B,laziki!C:C)</f>
        <v>Mariner 16</v>
      </c>
      <c r="J1572" t="str">
        <f>_xlfn.XLOOKUP(I1572,laziki!C:C,laziki!E:E)</f>
        <v>59.42S, 15.97W</v>
      </c>
      <c r="K1572">
        <f>_xlfn.XLOOKUP($A1572,laziki!B:B,laziki!D:D)</f>
        <v>2055</v>
      </c>
      <c r="L1572">
        <f t="shared" si="122"/>
        <v>2056</v>
      </c>
      <c r="M1572" s="4">
        <f t="shared" si="123"/>
        <v>1</v>
      </c>
      <c r="N1572" s="4" t="str">
        <f t="shared" si="124"/>
        <v>S</v>
      </c>
      <c r="O1572" t="str">
        <f t="shared" si="125"/>
        <v>S</v>
      </c>
    </row>
    <row r="1573" spans="1:15" x14ac:dyDescent="0.25">
      <c r="A1573">
        <v>17</v>
      </c>
      <c r="B1573" s="1">
        <v>57604</v>
      </c>
      <c r="C1573" t="s">
        <v>223</v>
      </c>
      <c r="D1573" t="s">
        <v>3875</v>
      </c>
      <c r="E1573">
        <v>54</v>
      </c>
      <c r="F1573">
        <v>6006</v>
      </c>
      <c r="G1573">
        <f t="shared" si="121"/>
        <v>6006</v>
      </c>
      <c r="H1573" t="str">
        <f>_xlfn.XLOOKUP(C1573,obszary!A:A,obszary!B:B)</f>
        <v>Mare Tyrrhenum</v>
      </c>
      <c r="I1573" t="str">
        <f>_xlfn.XLOOKUP($A1573,laziki!B:B,laziki!C:C)</f>
        <v>Viking 8</v>
      </c>
      <c r="J1573" t="str">
        <f>_xlfn.XLOOKUP(I1573,laziki!C:C,laziki!E:E)</f>
        <v>21.27N, 90.13E</v>
      </c>
      <c r="K1573">
        <f>_xlfn.XLOOKUP($A1573,laziki!B:B,laziki!D:D)</f>
        <v>2054</v>
      </c>
      <c r="L1573">
        <f t="shared" si="122"/>
        <v>2057</v>
      </c>
      <c r="M1573" s="4">
        <f t="shared" si="123"/>
        <v>3</v>
      </c>
      <c r="N1573" s="4" t="str">
        <f t="shared" si="124"/>
        <v>S</v>
      </c>
      <c r="O1573" t="str">
        <f t="shared" si="125"/>
        <v>N</v>
      </c>
    </row>
    <row r="1574" spans="1:15" x14ac:dyDescent="0.25">
      <c r="A1574">
        <v>45</v>
      </c>
      <c r="B1574" s="1">
        <v>60858</v>
      </c>
      <c r="C1574" t="s">
        <v>241</v>
      </c>
      <c r="D1574" t="s">
        <v>3874</v>
      </c>
      <c r="E1574">
        <v>196</v>
      </c>
      <c r="F1574">
        <v>2054</v>
      </c>
      <c r="G1574">
        <f t="shared" si="121"/>
        <v>0</v>
      </c>
      <c r="H1574" t="str">
        <f>_xlfn.XLOOKUP(C1574,obszary!A:A,obszary!B:B)</f>
        <v>Syrtis Major</v>
      </c>
      <c r="I1574" t="str">
        <f>_xlfn.XLOOKUP($A1574,laziki!B:B,laziki!C:C)</f>
        <v>Spirit 12</v>
      </c>
      <c r="J1574" t="str">
        <f>_xlfn.XLOOKUP(I1574,laziki!C:C,laziki!E:E)</f>
        <v>0.43S, 61.64E</v>
      </c>
      <c r="K1574">
        <f>_xlfn.XLOOKUP($A1574,laziki!B:B,laziki!D:D)</f>
        <v>2064</v>
      </c>
      <c r="L1574">
        <f t="shared" si="122"/>
        <v>2066</v>
      </c>
      <c r="M1574" s="4">
        <f t="shared" si="123"/>
        <v>2</v>
      </c>
      <c r="N1574" s="4" t="str">
        <f t="shared" si="124"/>
        <v>N</v>
      </c>
      <c r="O1574" t="str">
        <f t="shared" si="125"/>
        <v>S</v>
      </c>
    </row>
    <row r="1575" spans="1:15" x14ac:dyDescent="0.25">
      <c r="A1575">
        <v>62</v>
      </c>
      <c r="B1575" s="1">
        <v>60970</v>
      </c>
      <c r="C1575" t="s">
        <v>227</v>
      </c>
      <c r="D1575" t="s">
        <v>3873</v>
      </c>
      <c r="E1575">
        <v>791</v>
      </c>
      <c r="F1575">
        <v>3919</v>
      </c>
      <c r="G1575">
        <f t="shared" si="121"/>
        <v>0</v>
      </c>
      <c r="H1575" t="str">
        <f>_xlfn.XLOOKUP(C1575,obszary!A:A,obszary!B:B)</f>
        <v>Sinus Sabaeus</v>
      </c>
      <c r="I1575" t="str">
        <f>_xlfn.XLOOKUP($A1575,laziki!B:B,laziki!C:C)</f>
        <v>Rosetta 1</v>
      </c>
      <c r="J1575" t="str">
        <f>_xlfn.XLOOKUP(I1575,laziki!C:C,laziki!E:E)</f>
        <v>3.33S, 27.57E</v>
      </c>
      <c r="K1575">
        <f>_xlfn.XLOOKUP($A1575,laziki!B:B,laziki!D:D)</f>
        <v>2065</v>
      </c>
      <c r="L1575">
        <f t="shared" si="122"/>
        <v>2066</v>
      </c>
      <c r="M1575" s="4">
        <f t="shared" si="123"/>
        <v>1</v>
      </c>
      <c r="N1575" s="4" t="str">
        <f t="shared" si="124"/>
        <v>S</v>
      </c>
      <c r="O1575" t="str">
        <f t="shared" si="125"/>
        <v>S</v>
      </c>
    </row>
    <row r="1576" spans="1:15" x14ac:dyDescent="0.25">
      <c r="A1576">
        <v>98</v>
      </c>
      <c r="B1576" s="1">
        <v>63363</v>
      </c>
      <c r="C1576" t="s">
        <v>211</v>
      </c>
      <c r="D1576" t="s">
        <v>3872</v>
      </c>
      <c r="E1576">
        <v>137</v>
      </c>
      <c r="F1576">
        <v>5622</v>
      </c>
      <c r="G1576">
        <f t="shared" si="121"/>
        <v>0</v>
      </c>
      <c r="H1576" t="str">
        <f>_xlfn.XLOOKUP(C1576,obszary!A:A,obszary!B:B)</f>
        <v>Hellas</v>
      </c>
      <c r="I1576" t="str">
        <f>_xlfn.XLOOKUP($A1576,laziki!B:B,laziki!C:C)</f>
        <v>Perseverance 5</v>
      </c>
      <c r="J1576" t="str">
        <f>_xlfn.XLOOKUP(I1576,laziki!C:C,laziki!E:E)</f>
        <v>48.97S, 86.32E</v>
      </c>
      <c r="K1576">
        <f>_xlfn.XLOOKUP($A1576,laziki!B:B,laziki!D:D)</f>
        <v>2070</v>
      </c>
      <c r="L1576">
        <f t="shared" si="122"/>
        <v>2073</v>
      </c>
      <c r="M1576" s="4">
        <f t="shared" si="123"/>
        <v>3</v>
      </c>
      <c r="N1576" s="4" t="str">
        <f t="shared" si="124"/>
        <v>S</v>
      </c>
      <c r="O1576" t="str">
        <f t="shared" si="125"/>
        <v>S</v>
      </c>
    </row>
    <row r="1577" spans="1:15" x14ac:dyDescent="0.25">
      <c r="A1577">
        <v>74</v>
      </c>
      <c r="B1577" s="1">
        <v>63062</v>
      </c>
      <c r="C1577" t="s">
        <v>243</v>
      </c>
      <c r="D1577" t="s">
        <v>3871</v>
      </c>
      <c r="E1577">
        <v>117</v>
      </c>
      <c r="F1577">
        <v>3022</v>
      </c>
      <c r="G1577">
        <f t="shared" si="121"/>
        <v>0</v>
      </c>
      <c r="H1577" t="str">
        <f>_xlfn.XLOOKUP(C1577,obszary!A:A,obszary!B:B)</f>
        <v>Arabia</v>
      </c>
      <c r="I1577" t="str">
        <f>_xlfn.XLOOKUP($A1577,laziki!B:B,laziki!C:C)</f>
        <v>Rosetta 21</v>
      </c>
      <c r="J1577" t="str">
        <f>_xlfn.XLOOKUP(I1577,laziki!C:C,laziki!E:E)</f>
        <v>17.28N, 7.12E</v>
      </c>
      <c r="K1577">
        <f>_xlfn.XLOOKUP($A1577,laziki!B:B,laziki!D:D)</f>
        <v>2071</v>
      </c>
      <c r="L1577">
        <f t="shared" si="122"/>
        <v>2072</v>
      </c>
      <c r="M1577" s="4">
        <f t="shared" si="123"/>
        <v>1</v>
      </c>
      <c r="N1577" s="4" t="str">
        <f t="shared" si="124"/>
        <v>N</v>
      </c>
      <c r="O1577" t="str">
        <f t="shared" si="125"/>
        <v>N</v>
      </c>
    </row>
    <row r="1578" spans="1:15" x14ac:dyDescent="0.25">
      <c r="A1578">
        <v>85</v>
      </c>
      <c r="B1578" s="1">
        <v>63654</v>
      </c>
      <c r="C1578" t="s">
        <v>239</v>
      </c>
      <c r="D1578" t="s">
        <v>3870</v>
      </c>
      <c r="E1578">
        <v>106</v>
      </c>
      <c r="F1578">
        <v>5622</v>
      </c>
      <c r="G1578">
        <f t="shared" si="121"/>
        <v>0</v>
      </c>
      <c r="H1578" t="str">
        <f>_xlfn.XLOOKUP(C1578,obszary!A:A,obszary!B:B)</f>
        <v>Amenthes</v>
      </c>
      <c r="I1578" t="str">
        <f>_xlfn.XLOOKUP($A1578,laziki!B:B,laziki!C:C)</f>
        <v>Phoenix 13</v>
      </c>
      <c r="J1578" t="str">
        <f>_xlfn.XLOOKUP(I1578,laziki!C:C,laziki!E:E)</f>
        <v>6.43S, 95.96E</v>
      </c>
      <c r="K1578">
        <f>_xlfn.XLOOKUP($A1578,laziki!B:B,laziki!D:D)</f>
        <v>2070</v>
      </c>
      <c r="L1578">
        <f t="shared" si="122"/>
        <v>2074</v>
      </c>
      <c r="M1578" s="4">
        <f t="shared" si="123"/>
        <v>4</v>
      </c>
      <c r="N1578" s="4" t="str">
        <f t="shared" si="124"/>
        <v>N</v>
      </c>
      <c r="O1578" t="str">
        <f t="shared" si="125"/>
        <v>S</v>
      </c>
    </row>
    <row r="1579" spans="1:15" x14ac:dyDescent="0.25">
      <c r="A1579">
        <v>47</v>
      </c>
      <c r="B1579" s="1">
        <v>64395</v>
      </c>
      <c r="C1579" t="s">
        <v>259</v>
      </c>
      <c r="D1579" t="s">
        <v>3869</v>
      </c>
      <c r="E1579">
        <v>188</v>
      </c>
      <c r="F1579">
        <v>883</v>
      </c>
      <c r="G1579">
        <f t="shared" si="121"/>
        <v>0</v>
      </c>
      <c r="H1579" t="str">
        <f>_xlfn.XLOOKUP(C1579,obszary!A:A,obszary!B:B)</f>
        <v>Mare Acidalium</v>
      </c>
      <c r="I1579" t="str">
        <f>_xlfn.XLOOKUP($A1579,laziki!B:B,laziki!C:C)</f>
        <v>Spirit 14</v>
      </c>
      <c r="J1579" t="str">
        <f>_xlfn.XLOOKUP(I1579,laziki!C:C,laziki!E:E)</f>
        <v>27.30N, 17.48W</v>
      </c>
      <c r="K1579">
        <f>_xlfn.XLOOKUP($A1579,laziki!B:B,laziki!D:D)</f>
        <v>2065</v>
      </c>
      <c r="L1579">
        <f t="shared" si="122"/>
        <v>2076</v>
      </c>
      <c r="M1579" s="4">
        <f t="shared" si="123"/>
        <v>11</v>
      </c>
      <c r="N1579" s="4" t="str">
        <f t="shared" si="124"/>
        <v>N</v>
      </c>
      <c r="O1579" t="str">
        <f t="shared" si="125"/>
        <v>N</v>
      </c>
    </row>
    <row r="1580" spans="1:15" x14ac:dyDescent="0.25">
      <c r="A1580">
        <v>12</v>
      </c>
      <c r="B1580" s="1">
        <v>57985</v>
      </c>
      <c r="C1580" t="s">
        <v>233</v>
      </c>
      <c r="D1580" t="s">
        <v>3868</v>
      </c>
      <c r="E1580">
        <v>72</v>
      </c>
      <c r="F1580">
        <v>883</v>
      </c>
      <c r="G1580">
        <f t="shared" si="121"/>
        <v>883</v>
      </c>
      <c r="H1580" t="str">
        <f>_xlfn.XLOOKUP(C1580,obszary!A:A,obszary!B:B)</f>
        <v>Phoenicis Lacus</v>
      </c>
      <c r="I1580" t="str">
        <f>_xlfn.XLOOKUP($A1580,laziki!B:B,laziki!C:C)</f>
        <v>Mariner 20</v>
      </c>
      <c r="J1580" t="str">
        <f>_xlfn.XLOOKUP(I1580,laziki!C:C,laziki!E:E)</f>
        <v>6.41S, 116.10W</v>
      </c>
      <c r="K1580">
        <f>_xlfn.XLOOKUP($A1580,laziki!B:B,laziki!D:D)</f>
        <v>2055</v>
      </c>
      <c r="L1580">
        <f t="shared" si="122"/>
        <v>2058</v>
      </c>
      <c r="M1580" s="4">
        <f t="shared" si="123"/>
        <v>3</v>
      </c>
      <c r="N1580" s="4" t="str">
        <f t="shared" si="124"/>
        <v>S</v>
      </c>
      <c r="O1580" t="str">
        <f t="shared" si="125"/>
        <v>S</v>
      </c>
    </row>
    <row r="1581" spans="1:15" x14ac:dyDescent="0.25">
      <c r="A1581">
        <v>56</v>
      </c>
      <c r="B1581" s="1">
        <v>62825</v>
      </c>
      <c r="C1581" t="s">
        <v>233</v>
      </c>
      <c r="D1581" t="s">
        <v>3867</v>
      </c>
      <c r="E1581">
        <v>175</v>
      </c>
      <c r="F1581">
        <v>2880</v>
      </c>
      <c r="G1581">
        <f t="shared" si="121"/>
        <v>0</v>
      </c>
      <c r="H1581" t="str">
        <f>_xlfn.XLOOKUP(C1581,obszary!A:A,obszary!B:B)</f>
        <v>Phoenicis Lacus</v>
      </c>
      <c r="I1581" t="str">
        <f>_xlfn.XLOOKUP($A1581,laziki!B:B,laziki!C:C)</f>
        <v>Opportunity 10</v>
      </c>
      <c r="J1581" t="str">
        <f>_xlfn.XLOOKUP(I1581,laziki!C:C,laziki!E:E)</f>
        <v>35.35S, 72.67W</v>
      </c>
      <c r="K1581">
        <f>_xlfn.XLOOKUP($A1581,laziki!B:B,laziki!D:D)</f>
        <v>2067</v>
      </c>
      <c r="L1581">
        <f t="shared" si="122"/>
        <v>2072</v>
      </c>
      <c r="M1581" s="4">
        <f t="shared" si="123"/>
        <v>5</v>
      </c>
      <c r="N1581" s="4" t="str">
        <f t="shared" si="124"/>
        <v>S</v>
      </c>
      <c r="O1581" t="str">
        <f t="shared" si="125"/>
        <v>S</v>
      </c>
    </row>
    <row r="1582" spans="1:15" x14ac:dyDescent="0.25">
      <c r="A1582">
        <v>89</v>
      </c>
      <c r="B1582" s="1">
        <v>63365</v>
      </c>
      <c r="C1582" t="s">
        <v>217</v>
      </c>
      <c r="D1582" t="s">
        <v>3866</v>
      </c>
      <c r="E1582">
        <v>113</v>
      </c>
      <c r="F1582">
        <v>3919</v>
      </c>
      <c r="G1582">
        <f t="shared" si="121"/>
        <v>0</v>
      </c>
      <c r="H1582" t="str">
        <f>_xlfn.XLOOKUP(C1582,obszary!A:A,obszary!B:B)</f>
        <v>Thaumasia</v>
      </c>
      <c r="I1582" t="str">
        <f>_xlfn.XLOOKUP($A1582,laziki!B:B,laziki!C:C)</f>
        <v>Phoenix 22</v>
      </c>
      <c r="J1582" t="str">
        <f>_xlfn.XLOOKUP(I1582,laziki!C:C,laziki!E:E)</f>
        <v>65.07S, 96.09W</v>
      </c>
      <c r="K1582">
        <f>_xlfn.XLOOKUP($A1582,laziki!B:B,laziki!D:D)</f>
        <v>2072</v>
      </c>
      <c r="L1582">
        <f t="shared" si="122"/>
        <v>2073</v>
      </c>
      <c r="M1582" s="4">
        <f t="shared" si="123"/>
        <v>1</v>
      </c>
      <c r="N1582" s="4" t="str">
        <f t="shared" si="124"/>
        <v>S</v>
      </c>
      <c r="O1582" t="str">
        <f t="shared" si="125"/>
        <v>S</v>
      </c>
    </row>
    <row r="1583" spans="1:15" x14ac:dyDescent="0.25">
      <c r="A1583">
        <v>66</v>
      </c>
      <c r="B1583" s="1">
        <v>63080</v>
      </c>
      <c r="C1583" t="s">
        <v>237</v>
      </c>
      <c r="D1583" t="s">
        <v>3865</v>
      </c>
      <c r="E1583">
        <v>77</v>
      </c>
      <c r="F1583">
        <v>4235</v>
      </c>
      <c r="G1583">
        <f t="shared" si="121"/>
        <v>4235</v>
      </c>
      <c r="H1583" t="str">
        <f>_xlfn.XLOOKUP(C1583,obszary!A:A,obszary!B:B)</f>
        <v>Elysium</v>
      </c>
      <c r="I1583" t="str">
        <f>_xlfn.XLOOKUP($A1583,laziki!B:B,laziki!C:C)</f>
        <v>Rosetta 9</v>
      </c>
      <c r="J1583" t="str">
        <f>_xlfn.XLOOKUP(I1583,laziki!C:C,laziki!E:E)</f>
        <v>17.54N, 149.60E</v>
      </c>
      <c r="K1583">
        <f>_xlfn.XLOOKUP($A1583,laziki!B:B,laziki!D:D)</f>
        <v>2067</v>
      </c>
      <c r="L1583">
        <f t="shared" si="122"/>
        <v>2072</v>
      </c>
      <c r="M1583" s="4">
        <f t="shared" si="123"/>
        <v>5</v>
      </c>
      <c r="N1583" s="4" t="str">
        <f t="shared" si="124"/>
        <v>N</v>
      </c>
      <c r="O1583" t="str">
        <f t="shared" si="125"/>
        <v>N</v>
      </c>
    </row>
    <row r="1584" spans="1:15" x14ac:dyDescent="0.25">
      <c r="A1584">
        <v>32</v>
      </c>
      <c r="B1584" s="1">
        <v>59318</v>
      </c>
      <c r="C1584" t="s">
        <v>231</v>
      </c>
      <c r="D1584" t="s">
        <v>3864</v>
      </c>
      <c r="E1584">
        <v>59</v>
      </c>
      <c r="F1584">
        <v>2461</v>
      </c>
      <c r="G1584">
        <f t="shared" si="121"/>
        <v>2461</v>
      </c>
      <c r="H1584" t="str">
        <f>_xlfn.XLOOKUP(C1584,obszary!A:A,obszary!B:B)</f>
        <v>Coprates</v>
      </c>
      <c r="I1584" t="str">
        <f>_xlfn.XLOOKUP($A1584,laziki!B:B,laziki!C:C)</f>
        <v>Deimos 11</v>
      </c>
      <c r="J1584" t="str">
        <f>_xlfn.XLOOKUP(I1584,laziki!C:C,laziki!E:E)</f>
        <v>39.82S, 96.42W</v>
      </c>
      <c r="K1584">
        <f>_xlfn.XLOOKUP($A1584,laziki!B:B,laziki!D:D)</f>
        <v>2059</v>
      </c>
      <c r="L1584">
        <f t="shared" si="122"/>
        <v>2062</v>
      </c>
      <c r="M1584" s="4">
        <f t="shared" si="123"/>
        <v>3</v>
      </c>
      <c r="N1584" s="4" t="str">
        <f t="shared" si="124"/>
        <v>S</v>
      </c>
      <c r="O1584" t="str">
        <f t="shared" si="125"/>
        <v>S</v>
      </c>
    </row>
    <row r="1585" spans="1:15" x14ac:dyDescent="0.25">
      <c r="A1585">
        <v>24</v>
      </c>
      <c r="B1585" s="1">
        <v>57060</v>
      </c>
      <c r="C1585" t="s">
        <v>209</v>
      </c>
      <c r="D1585" t="s">
        <v>3863</v>
      </c>
      <c r="E1585">
        <v>30</v>
      </c>
      <c r="F1585">
        <v>7512</v>
      </c>
      <c r="G1585">
        <f t="shared" si="121"/>
        <v>7512</v>
      </c>
      <c r="H1585" t="str">
        <f>_xlfn.XLOOKUP(C1585,obszary!A:A,obszary!B:B)</f>
        <v>Eridania</v>
      </c>
      <c r="I1585" t="str">
        <f>_xlfn.XLOOKUP($A1585,laziki!B:B,laziki!C:C)</f>
        <v>Phobos 3</v>
      </c>
      <c r="J1585" t="str">
        <f>_xlfn.XLOOKUP(I1585,laziki!C:C,laziki!E:E)</f>
        <v>32.13S, 131.87E</v>
      </c>
      <c r="K1585">
        <f>_xlfn.XLOOKUP($A1585,laziki!B:B,laziki!D:D)</f>
        <v>2053</v>
      </c>
      <c r="L1585">
        <f t="shared" si="122"/>
        <v>2056</v>
      </c>
      <c r="M1585" s="4">
        <f t="shared" si="123"/>
        <v>3</v>
      </c>
      <c r="N1585" s="4" t="str">
        <f t="shared" si="124"/>
        <v>S</v>
      </c>
      <c r="O1585" t="str">
        <f t="shared" si="125"/>
        <v>S</v>
      </c>
    </row>
    <row r="1586" spans="1:15" x14ac:dyDescent="0.25">
      <c r="A1586">
        <v>5</v>
      </c>
      <c r="B1586" s="1">
        <v>56647</v>
      </c>
      <c r="C1586" t="s">
        <v>225</v>
      </c>
      <c r="D1586" t="s">
        <v>3862</v>
      </c>
      <c r="E1586">
        <v>72</v>
      </c>
      <c r="F1586">
        <v>3612</v>
      </c>
      <c r="G1586">
        <f t="shared" si="121"/>
        <v>3612</v>
      </c>
      <c r="H1586" t="str">
        <f>_xlfn.XLOOKUP(C1586,obszary!A:A,obszary!B:B)</f>
        <v>Iapygia</v>
      </c>
      <c r="I1586" t="str">
        <f>_xlfn.XLOOKUP($A1586,laziki!B:B,laziki!C:C)</f>
        <v>Mariner 10</v>
      </c>
      <c r="J1586" t="str">
        <f>_xlfn.XLOOKUP(I1586,laziki!C:C,laziki!E:E)</f>
        <v>4.88N, 63.43E</v>
      </c>
      <c r="K1586">
        <f>_xlfn.XLOOKUP($A1586,laziki!B:B,laziki!D:D)</f>
        <v>2051</v>
      </c>
      <c r="L1586">
        <f t="shared" si="122"/>
        <v>2055</v>
      </c>
      <c r="M1586" s="4">
        <f t="shared" si="123"/>
        <v>4</v>
      </c>
      <c r="N1586" s="4" t="str">
        <f t="shared" si="124"/>
        <v>S</v>
      </c>
      <c r="O1586" t="str">
        <f t="shared" si="125"/>
        <v>N</v>
      </c>
    </row>
    <row r="1587" spans="1:15" x14ac:dyDescent="0.25">
      <c r="A1587">
        <v>32</v>
      </c>
      <c r="B1587" s="1">
        <v>60258</v>
      </c>
      <c r="C1587" t="s">
        <v>231</v>
      </c>
      <c r="D1587" t="s">
        <v>3861</v>
      </c>
      <c r="E1587">
        <v>47</v>
      </c>
      <c r="F1587">
        <v>5255</v>
      </c>
      <c r="G1587">
        <f t="shared" si="121"/>
        <v>5255</v>
      </c>
      <c r="H1587" t="str">
        <f>_xlfn.XLOOKUP(C1587,obszary!A:A,obszary!B:B)</f>
        <v>Coprates</v>
      </c>
      <c r="I1587" t="str">
        <f>_xlfn.XLOOKUP($A1587,laziki!B:B,laziki!C:C)</f>
        <v>Deimos 11</v>
      </c>
      <c r="J1587" t="str">
        <f>_xlfn.XLOOKUP(I1587,laziki!C:C,laziki!E:E)</f>
        <v>39.82S, 96.42W</v>
      </c>
      <c r="K1587">
        <f>_xlfn.XLOOKUP($A1587,laziki!B:B,laziki!D:D)</f>
        <v>2059</v>
      </c>
      <c r="L1587">
        <f t="shared" si="122"/>
        <v>2064</v>
      </c>
      <c r="M1587" s="4">
        <f t="shared" si="123"/>
        <v>5</v>
      </c>
      <c r="N1587" s="4" t="str">
        <f t="shared" si="124"/>
        <v>S</v>
      </c>
      <c r="O1587" t="str">
        <f t="shared" si="125"/>
        <v>S</v>
      </c>
    </row>
    <row r="1588" spans="1:15" x14ac:dyDescent="0.25">
      <c r="A1588">
        <v>35</v>
      </c>
      <c r="B1588" s="1">
        <v>59402</v>
      </c>
      <c r="C1588" t="s">
        <v>231</v>
      </c>
      <c r="D1588" t="s">
        <v>3860</v>
      </c>
      <c r="E1588">
        <v>88</v>
      </c>
      <c r="F1588">
        <v>1396</v>
      </c>
      <c r="G1588">
        <f t="shared" si="121"/>
        <v>1396</v>
      </c>
      <c r="H1588" t="str">
        <f>_xlfn.XLOOKUP(C1588,obszary!A:A,obszary!B:B)</f>
        <v>Coprates</v>
      </c>
      <c r="I1588" t="str">
        <f>_xlfn.XLOOKUP($A1588,laziki!B:B,laziki!C:C)</f>
        <v>Pathfinder 2</v>
      </c>
      <c r="J1588" t="str">
        <f>_xlfn.XLOOKUP(I1588,laziki!C:C,laziki!E:E)</f>
        <v>16.90S, 101.43W</v>
      </c>
      <c r="K1588">
        <f>_xlfn.XLOOKUP($A1588,laziki!B:B,laziki!D:D)</f>
        <v>2060</v>
      </c>
      <c r="L1588">
        <f t="shared" si="122"/>
        <v>2062</v>
      </c>
      <c r="M1588" s="4">
        <f t="shared" si="123"/>
        <v>2</v>
      </c>
      <c r="N1588" s="4" t="str">
        <f t="shared" si="124"/>
        <v>S</v>
      </c>
      <c r="O1588" t="str">
        <f t="shared" si="125"/>
        <v>S</v>
      </c>
    </row>
    <row r="1589" spans="1:15" x14ac:dyDescent="0.25">
      <c r="A1589">
        <v>72</v>
      </c>
      <c r="B1589" s="1">
        <v>63424</v>
      </c>
      <c r="C1589" t="s">
        <v>233</v>
      </c>
      <c r="D1589" t="s">
        <v>3859</v>
      </c>
      <c r="E1589">
        <v>25</v>
      </c>
      <c r="F1589">
        <v>2324</v>
      </c>
      <c r="G1589">
        <f t="shared" si="121"/>
        <v>2324</v>
      </c>
      <c r="H1589" t="str">
        <f>_xlfn.XLOOKUP(C1589,obszary!A:A,obszary!B:B)</f>
        <v>Phoenicis Lacus</v>
      </c>
      <c r="I1589" t="str">
        <f>_xlfn.XLOOKUP($A1589,laziki!B:B,laziki!C:C)</f>
        <v>Rosetta 16</v>
      </c>
      <c r="J1589" t="str">
        <f>_xlfn.XLOOKUP(I1589,laziki!C:C,laziki!E:E)</f>
        <v>29.49S, 118.42W</v>
      </c>
      <c r="K1589">
        <f>_xlfn.XLOOKUP($A1589,laziki!B:B,laziki!D:D)</f>
        <v>2071</v>
      </c>
      <c r="L1589">
        <f t="shared" si="122"/>
        <v>2073</v>
      </c>
      <c r="M1589" s="4">
        <f t="shared" si="123"/>
        <v>2</v>
      </c>
      <c r="N1589" s="4" t="str">
        <f t="shared" si="124"/>
        <v>S</v>
      </c>
      <c r="O1589" t="str">
        <f t="shared" si="125"/>
        <v>S</v>
      </c>
    </row>
    <row r="1590" spans="1:15" x14ac:dyDescent="0.25">
      <c r="A1590">
        <v>55</v>
      </c>
      <c r="B1590" s="1">
        <v>61892</v>
      </c>
      <c r="C1590" t="s">
        <v>253</v>
      </c>
      <c r="D1590" t="s">
        <v>3858</v>
      </c>
      <c r="E1590">
        <v>169</v>
      </c>
      <c r="F1590">
        <v>4076</v>
      </c>
      <c r="G1590">
        <f t="shared" si="121"/>
        <v>0</v>
      </c>
      <c r="H1590" t="str">
        <f>_xlfn.XLOOKUP(C1590,obszary!A:A,obszary!B:B)</f>
        <v>Cebrenia</v>
      </c>
      <c r="I1590" t="str">
        <f>_xlfn.XLOOKUP($A1590,laziki!B:B,laziki!C:C)</f>
        <v>Opportunity 7</v>
      </c>
      <c r="J1590" t="str">
        <f>_xlfn.XLOOKUP(I1590,laziki!C:C,laziki!E:E)</f>
        <v>37.14N, 148.66E</v>
      </c>
      <c r="K1590">
        <f>_xlfn.XLOOKUP($A1590,laziki!B:B,laziki!D:D)</f>
        <v>2066</v>
      </c>
      <c r="L1590">
        <f t="shared" si="122"/>
        <v>2069</v>
      </c>
      <c r="M1590" s="4">
        <f t="shared" si="123"/>
        <v>3</v>
      </c>
      <c r="N1590" s="4" t="str">
        <f t="shared" si="124"/>
        <v>N</v>
      </c>
      <c r="O1590" t="str">
        <f t="shared" si="125"/>
        <v>N</v>
      </c>
    </row>
    <row r="1591" spans="1:15" x14ac:dyDescent="0.25">
      <c r="A1591">
        <v>24</v>
      </c>
      <c r="B1591" s="1">
        <v>56534</v>
      </c>
      <c r="C1591" t="s">
        <v>209</v>
      </c>
      <c r="D1591" t="s">
        <v>3857</v>
      </c>
      <c r="E1591">
        <v>188</v>
      </c>
      <c r="F1591">
        <v>1526</v>
      </c>
      <c r="G1591">
        <f t="shared" si="121"/>
        <v>0</v>
      </c>
      <c r="H1591" t="str">
        <f>_xlfn.XLOOKUP(C1591,obszary!A:A,obszary!B:B)</f>
        <v>Eridania</v>
      </c>
      <c r="I1591" t="str">
        <f>_xlfn.XLOOKUP($A1591,laziki!B:B,laziki!C:C)</f>
        <v>Phobos 3</v>
      </c>
      <c r="J1591" t="str">
        <f>_xlfn.XLOOKUP(I1591,laziki!C:C,laziki!E:E)</f>
        <v>32.13S, 131.87E</v>
      </c>
      <c r="K1591">
        <f>_xlfn.XLOOKUP($A1591,laziki!B:B,laziki!D:D)</f>
        <v>2053</v>
      </c>
      <c r="L1591">
        <f t="shared" si="122"/>
        <v>2054</v>
      </c>
      <c r="M1591" s="4">
        <f t="shared" si="123"/>
        <v>1</v>
      </c>
      <c r="N1591" s="4" t="str">
        <f t="shared" si="124"/>
        <v>S</v>
      </c>
      <c r="O1591" t="str">
        <f t="shared" si="125"/>
        <v>S</v>
      </c>
    </row>
    <row r="1592" spans="1:15" x14ac:dyDescent="0.25">
      <c r="A1592">
        <v>38</v>
      </c>
      <c r="B1592" s="1">
        <v>60947</v>
      </c>
      <c r="C1592" t="s">
        <v>265</v>
      </c>
      <c r="D1592" t="s">
        <v>3856</v>
      </c>
      <c r="E1592">
        <v>39</v>
      </c>
      <c r="F1592">
        <v>883</v>
      </c>
      <c r="G1592">
        <f t="shared" si="121"/>
        <v>883</v>
      </c>
      <c r="H1592" t="str">
        <f>_xlfn.XLOOKUP(C1592,obszary!A:A,obszary!B:B)</f>
        <v>Mare Boreum</v>
      </c>
      <c r="I1592" t="str">
        <f>_xlfn.XLOOKUP($A1592,laziki!B:B,laziki!C:C)</f>
        <v>Pathfinder 7</v>
      </c>
      <c r="J1592" t="str">
        <f>_xlfn.XLOOKUP(I1592,laziki!C:C,laziki!E:E)</f>
        <v>79.27N, 111.64W</v>
      </c>
      <c r="K1592">
        <f>_xlfn.XLOOKUP($A1592,laziki!B:B,laziki!D:D)</f>
        <v>2062</v>
      </c>
      <c r="L1592">
        <f t="shared" si="122"/>
        <v>2066</v>
      </c>
      <c r="M1592" s="4">
        <f t="shared" si="123"/>
        <v>4</v>
      </c>
      <c r="N1592" s="4" t="str">
        <f t="shared" si="124"/>
        <v>N</v>
      </c>
      <c r="O1592" t="str">
        <f t="shared" si="125"/>
        <v>N</v>
      </c>
    </row>
    <row r="1593" spans="1:15" x14ac:dyDescent="0.25">
      <c r="A1593">
        <v>58</v>
      </c>
      <c r="B1593" s="1">
        <v>62331</v>
      </c>
      <c r="C1593" t="s">
        <v>215</v>
      </c>
      <c r="D1593" t="s">
        <v>3855</v>
      </c>
      <c r="E1593">
        <v>241</v>
      </c>
      <c r="F1593">
        <v>5255</v>
      </c>
      <c r="G1593">
        <f t="shared" si="121"/>
        <v>0</v>
      </c>
      <c r="H1593" t="str">
        <f>_xlfn.XLOOKUP(C1593,obszary!A:A,obszary!B:B)</f>
        <v>Argyre</v>
      </c>
      <c r="I1593" t="str">
        <f>_xlfn.XLOOKUP($A1593,laziki!B:B,laziki!C:C)</f>
        <v>Opportunity 15</v>
      </c>
      <c r="J1593" t="str">
        <f>_xlfn.XLOOKUP(I1593,laziki!C:C,laziki!E:E)</f>
        <v>56.96S, 5.44W</v>
      </c>
      <c r="K1593">
        <f>_xlfn.XLOOKUP($A1593,laziki!B:B,laziki!D:D)</f>
        <v>2068</v>
      </c>
      <c r="L1593">
        <f t="shared" si="122"/>
        <v>2070</v>
      </c>
      <c r="M1593" s="4">
        <f t="shared" si="123"/>
        <v>2</v>
      </c>
      <c r="N1593" s="4" t="str">
        <f t="shared" si="124"/>
        <v>S</v>
      </c>
      <c r="O1593" t="str">
        <f t="shared" si="125"/>
        <v>S</v>
      </c>
    </row>
    <row r="1594" spans="1:15" x14ac:dyDescent="0.25">
      <c r="A1594">
        <v>85</v>
      </c>
      <c r="B1594" s="1">
        <v>63716</v>
      </c>
      <c r="C1594" t="s">
        <v>241</v>
      </c>
      <c r="D1594" t="s">
        <v>3854</v>
      </c>
      <c r="E1594">
        <v>103</v>
      </c>
      <c r="F1594">
        <v>883</v>
      </c>
      <c r="G1594">
        <f t="shared" si="121"/>
        <v>0</v>
      </c>
      <c r="H1594" t="str">
        <f>_xlfn.XLOOKUP(C1594,obszary!A:A,obszary!B:B)</f>
        <v>Syrtis Major</v>
      </c>
      <c r="I1594" t="str">
        <f>_xlfn.XLOOKUP($A1594,laziki!B:B,laziki!C:C)</f>
        <v>Phoenix 13</v>
      </c>
      <c r="J1594" t="str">
        <f>_xlfn.XLOOKUP(I1594,laziki!C:C,laziki!E:E)</f>
        <v>6.43S, 95.96E</v>
      </c>
      <c r="K1594">
        <f>_xlfn.XLOOKUP($A1594,laziki!B:B,laziki!D:D)</f>
        <v>2070</v>
      </c>
      <c r="L1594">
        <f t="shared" si="122"/>
        <v>2074</v>
      </c>
      <c r="M1594" s="4">
        <f t="shared" si="123"/>
        <v>4</v>
      </c>
      <c r="N1594" s="4" t="str">
        <f t="shared" si="124"/>
        <v>N</v>
      </c>
      <c r="O1594" t="str">
        <f t="shared" si="125"/>
        <v>S</v>
      </c>
    </row>
    <row r="1595" spans="1:15" x14ac:dyDescent="0.25">
      <c r="A1595">
        <v>18</v>
      </c>
      <c r="B1595" s="1">
        <v>57066</v>
      </c>
      <c r="C1595" t="s">
        <v>209</v>
      </c>
      <c r="D1595" t="s">
        <v>3853</v>
      </c>
      <c r="E1595">
        <v>25</v>
      </c>
      <c r="F1595">
        <v>5255</v>
      </c>
      <c r="G1595">
        <f t="shared" si="121"/>
        <v>5255</v>
      </c>
      <c r="H1595" t="str">
        <f>_xlfn.XLOOKUP(C1595,obszary!A:A,obszary!B:B)</f>
        <v>Eridania</v>
      </c>
      <c r="I1595" t="str">
        <f>_xlfn.XLOOKUP($A1595,laziki!B:B,laziki!C:C)</f>
        <v>Viking 10</v>
      </c>
      <c r="J1595" t="str">
        <f>_xlfn.XLOOKUP(I1595,laziki!C:C,laziki!E:E)</f>
        <v>25.21S, 169.35E</v>
      </c>
      <c r="K1595">
        <f>_xlfn.XLOOKUP($A1595,laziki!B:B,laziki!D:D)</f>
        <v>2055</v>
      </c>
      <c r="L1595">
        <f t="shared" si="122"/>
        <v>2056</v>
      </c>
      <c r="M1595" s="4">
        <f t="shared" si="123"/>
        <v>1</v>
      </c>
      <c r="N1595" s="4" t="str">
        <f t="shared" si="124"/>
        <v>S</v>
      </c>
      <c r="O1595" t="str">
        <f t="shared" si="125"/>
        <v>S</v>
      </c>
    </row>
    <row r="1596" spans="1:15" x14ac:dyDescent="0.25">
      <c r="A1596">
        <v>42</v>
      </c>
      <c r="B1596" s="1">
        <v>60348</v>
      </c>
      <c r="C1596" t="s">
        <v>237</v>
      </c>
      <c r="D1596" t="s">
        <v>3852</v>
      </c>
      <c r="E1596">
        <v>45</v>
      </c>
      <c r="F1596">
        <v>2054</v>
      </c>
      <c r="G1596">
        <f t="shared" si="121"/>
        <v>2054</v>
      </c>
      <c r="H1596" t="str">
        <f>_xlfn.XLOOKUP(C1596,obszary!A:A,obszary!B:B)</f>
        <v>Elysium</v>
      </c>
      <c r="I1596" t="str">
        <f>_xlfn.XLOOKUP($A1596,laziki!B:B,laziki!C:C)</f>
        <v>Spirit 6</v>
      </c>
      <c r="J1596" t="str">
        <f>_xlfn.XLOOKUP(I1596,laziki!C:C,laziki!E:E)</f>
        <v>27.80N, 160.30E</v>
      </c>
      <c r="K1596">
        <f>_xlfn.XLOOKUP($A1596,laziki!B:B,laziki!D:D)</f>
        <v>2063</v>
      </c>
      <c r="L1596">
        <f t="shared" si="122"/>
        <v>2065</v>
      </c>
      <c r="M1596" s="4">
        <f t="shared" si="123"/>
        <v>2</v>
      </c>
      <c r="N1596" s="4" t="str">
        <f t="shared" si="124"/>
        <v>N</v>
      </c>
      <c r="O1596" t="str">
        <f t="shared" si="125"/>
        <v>N</v>
      </c>
    </row>
    <row r="1597" spans="1:15" x14ac:dyDescent="0.25">
      <c r="A1597">
        <v>5</v>
      </c>
      <c r="B1597" s="1">
        <v>57914</v>
      </c>
      <c r="C1597" t="s">
        <v>225</v>
      </c>
      <c r="D1597" t="s">
        <v>3851</v>
      </c>
      <c r="E1597">
        <v>96</v>
      </c>
      <c r="F1597">
        <v>5812</v>
      </c>
      <c r="G1597">
        <f t="shared" si="121"/>
        <v>5812</v>
      </c>
      <c r="H1597" t="str">
        <f>_xlfn.XLOOKUP(C1597,obszary!A:A,obszary!B:B)</f>
        <v>Iapygia</v>
      </c>
      <c r="I1597" t="str">
        <f>_xlfn.XLOOKUP($A1597,laziki!B:B,laziki!C:C)</f>
        <v>Mariner 10</v>
      </c>
      <c r="J1597" t="str">
        <f>_xlfn.XLOOKUP(I1597,laziki!C:C,laziki!E:E)</f>
        <v>4.88N, 63.43E</v>
      </c>
      <c r="K1597">
        <f>_xlfn.XLOOKUP($A1597,laziki!B:B,laziki!D:D)</f>
        <v>2051</v>
      </c>
      <c r="L1597">
        <f t="shared" si="122"/>
        <v>2058</v>
      </c>
      <c r="M1597" s="4">
        <f t="shared" si="123"/>
        <v>7</v>
      </c>
      <c r="N1597" s="4" t="str">
        <f t="shared" si="124"/>
        <v>S</v>
      </c>
      <c r="O1597" t="str">
        <f t="shared" si="125"/>
        <v>N</v>
      </c>
    </row>
    <row r="1598" spans="1:15" x14ac:dyDescent="0.25">
      <c r="A1598">
        <v>65</v>
      </c>
      <c r="B1598" s="1">
        <v>61725</v>
      </c>
      <c r="C1598" t="s">
        <v>229</v>
      </c>
      <c r="D1598" t="s">
        <v>3850</v>
      </c>
      <c r="E1598">
        <v>67</v>
      </c>
      <c r="F1598">
        <v>5076</v>
      </c>
      <c r="G1598">
        <f t="shared" si="121"/>
        <v>5076</v>
      </c>
      <c r="H1598" t="str">
        <f>_xlfn.XLOOKUP(C1598,obszary!A:A,obszary!B:B)</f>
        <v>Margaritifer Sinus</v>
      </c>
      <c r="I1598" t="str">
        <f>_xlfn.XLOOKUP($A1598,laziki!B:B,laziki!C:C)</f>
        <v>Rosetta 8</v>
      </c>
      <c r="J1598" t="str">
        <f>_xlfn.XLOOKUP(I1598,laziki!C:C,laziki!E:E)</f>
        <v>3.05S, 8.90W</v>
      </c>
      <c r="K1598">
        <f>_xlfn.XLOOKUP($A1598,laziki!B:B,laziki!D:D)</f>
        <v>2067</v>
      </c>
      <c r="L1598">
        <f t="shared" si="122"/>
        <v>2068</v>
      </c>
      <c r="M1598" s="4">
        <f t="shared" si="123"/>
        <v>1</v>
      </c>
      <c r="N1598" s="4" t="str">
        <f t="shared" si="124"/>
        <v>S</v>
      </c>
      <c r="O1598" t="str">
        <f t="shared" si="125"/>
        <v>S</v>
      </c>
    </row>
    <row r="1599" spans="1:15" x14ac:dyDescent="0.25">
      <c r="A1599">
        <v>66</v>
      </c>
      <c r="B1599" s="1">
        <v>62538</v>
      </c>
      <c r="C1599" t="s">
        <v>237</v>
      </c>
      <c r="D1599" t="s">
        <v>3849</v>
      </c>
      <c r="E1599">
        <v>82</v>
      </c>
      <c r="F1599">
        <v>2461</v>
      </c>
      <c r="G1599">
        <f t="shared" si="121"/>
        <v>2461</v>
      </c>
      <c r="H1599" t="str">
        <f>_xlfn.XLOOKUP(C1599,obszary!A:A,obszary!B:B)</f>
        <v>Elysium</v>
      </c>
      <c r="I1599" t="str">
        <f>_xlfn.XLOOKUP($A1599,laziki!B:B,laziki!C:C)</f>
        <v>Rosetta 9</v>
      </c>
      <c r="J1599" t="str">
        <f>_xlfn.XLOOKUP(I1599,laziki!C:C,laziki!E:E)</f>
        <v>17.54N, 149.60E</v>
      </c>
      <c r="K1599">
        <f>_xlfn.XLOOKUP($A1599,laziki!B:B,laziki!D:D)</f>
        <v>2067</v>
      </c>
      <c r="L1599">
        <f t="shared" si="122"/>
        <v>2071</v>
      </c>
      <c r="M1599" s="4">
        <f t="shared" si="123"/>
        <v>4</v>
      </c>
      <c r="N1599" s="4" t="str">
        <f t="shared" si="124"/>
        <v>N</v>
      </c>
      <c r="O1599" t="str">
        <f t="shared" si="125"/>
        <v>N</v>
      </c>
    </row>
    <row r="1600" spans="1:15" x14ac:dyDescent="0.25">
      <c r="A1600">
        <v>32</v>
      </c>
      <c r="B1600" s="1">
        <v>60434</v>
      </c>
      <c r="C1600" t="s">
        <v>217</v>
      </c>
      <c r="D1600" t="s">
        <v>3848</v>
      </c>
      <c r="E1600">
        <v>196</v>
      </c>
      <c r="F1600">
        <v>1656</v>
      </c>
      <c r="G1600">
        <f t="shared" si="121"/>
        <v>0</v>
      </c>
      <c r="H1600" t="str">
        <f>_xlfn.XLOOKUP(C1600,obszary!A:A,obszary!B:B)</f>
        <v>Thaumasia</v>
      </c>
      <c r="I1600" t="str">
        <f>_xlfn.XLOOKUP($A1600,laziki!B:B,laziki!C:C)</f>
        <v>Deimos 11</v>
      </c>
      <c r="J1600" t="str">
        <f>_xlfn.XLOOKUP(I1600,laziki!C:C,laziki!E:E)</f>
        <v>39.82S, 96.42W</v>
      </c>
      <c r="K1600">
        <f>_xlfn.XLOOKUP($A1600,laziki!B:B,laziki!D:D)</f>
        <v>2059</v>
      </c>
      <c r="L1600">
        <f t="shared" si="122"/>
        <v>2065</v>
      </c>
      <c r="M1600" s="4">
        <f t="shared" si="123"/>
        <v>6</v>
      </c>
      <c r="N1600" s="4" t="str">
        <f t="shared" si="124"/>
        <v>S</v>
      </c>
      <c r="O1600" t="str">
        <f t="shared" si="125"/>
        <v>S</v>
      </c>
    </row>
    <row r="1601" spans="1:15" x14ac:dyDescent="0.25">
      <c r="A1601">
        <v>61</v>
      </c>
      <c r="B1601" s="1">
        <v>62285</v>
      </c>
      <c r="C1601" t="s">
        <v>207</v>
      </c>
      <c r="D1601" t="s">
        <v>3847</v>
      </c>
      <c r="E1601">
        <v>325</v>
      </c>
      <c r="F1601">
        <v>1788</v>
      </c>
      <c r="G1601">
        <f t="shared" si="121"/>
        <v>0</v>
      </c>
      <c r="H1601" t="str">
        <f>_xlfn.XLOOKUP(C1601,obszary!A:A,obszary!B:B)</f>
        <v>Mare Australe</v>
      </c>
      <c r="I1601" t="str">
        <f>_xlfn.XLOOKUP($A1601,laziki!B:B,laziki!C:C)</f>
        <v>Opportunity 19</v>
      </c>
      <c r="J1601" t="str">
        <f>_xlfn.XLOOKUP(I1601,laziki!C:C,laziki!E:E)</f>
        <v>68.17S, 21.83W</v>
      </c>
      <c r="K1601">
        <f>_xlfn.XLOOKUP($A1601,laziki!B:B,laziki!D:D)</f>
        <v>2069</v>
      </c>
      <c r="L1601">
        <f t="shared" si="122"/>
        <v>2070</v>
      </c>
      <c r="M1601" s="4">
        <f t="shared" si="123"/>
        <v>1</v>
      </c>
      <c r="N1601" s="4" t="str">
        <f t="shared" si="124"/>
        <v>S</v>
      </c>
      <c r="O1601" t="str">
        <f t="shared" si="125"/>
        <v>S</v>
      </c>
    </row>
    <row r="1602" spans="1:15" x14ac:dyDescent="0.25">
      <c r="A1602">
        <v>51</v>
      </c>
      <c r="B1602" s="1">
        <v>60843</v>
      </c>
      <c r="C1602" t="s">
        <v>215</v>
      </c>
      <c r="D1602" t="s">
        <v>3846</v>
      </c>
      <c r="E1602">
        <v>61</v>
      </c>
      <c r="F1602">
        <v>21171</v>
      </c>
      <c r="G1602">
        <f t="shared" si="121"/>
        <v>21171</v>
      </c>
      <c r="H1602" t="str">
        <f>_xlfn.XLOOKUP(C1602,obszary!A:A,obszary!B:B)</f>
        <v>Argyre</v>
      </c>
      <c r="I1602" t="str">
        <f>_xlfn.XLOOKUP($A1602,laziki!B:B,laziki!C:C)</f>
        <v>Opportunity 3</v>
      </c>
      <c r="J1602" t="str">
        <f>_xlfn.XLOOKUP(I1602,laziki!C:C,laziki!E:E)</f>
        <v>50.59S, 47.85W</v>
      </c>
      <c r="K1602">
        <f>_xlfn.XLOOKUP($A1602,laziki!B:B,laziki!D:D)</f>
        <v>2064</v>
      </c>
      <c r="L1602">
        <f t="shared" si="122"/>
        <v>2066</v>
      </c>
      <c r="M1602" s="4">
        <f t="shared" si="123"/>
        <v>2</v>
      </c>
      <c r="N1602" s="4" t="str">
        <f t="shared" si="124"/>
        <v>S</v>
      </c>
      <c r="O1602" t="str">
        <f t="shared" si="125"/>
        <v>S</v>
      </c>
    </row>
    <row r="1603" spans="1:15" x14ac:dyDescent="0.25">
      <c r="A1603">
        <v>41</v>
      </c>
      <c r="B1603" s="1">
        <v>60317</v>
      </c>
      <c r="C1603" t="s">
        <v>265</v>
      </c>
      <c r="D1603" t="s">
        <v>3845</v>
      </c>
      <c r="E1603">
        <v>702</v>
      </c>
      <c r="F1603">
        <v>17718</v>
      </c>
      <c r="G1603">
        <f t="shared" ref="G1603:G1666" si="126">IF($E1603 &lt;= 100,F1603,0)</f>
        <v>0</v>
      </c>
      <c r="H1603" t="str">
        <f>_xlfn.XLOOKUP(C1603,obszary!A:A,obszary!B:B)</f>
        <v>Mare Boreum</v>
      </c>
      <c r="I1603" t="str">
        <f>_xlfn.XLOOKUP($A1603,laziki!B:B,laziki!C:C)</f>
        <v>Spirit 5</v>
      </c>
      <c r="J1603" t="str">
        <f>_xlfn.XLOOKUP(I1603,laziki!C:C,laziki!E:E)</f>
        <v>66.19N, 33.82E</v>
      </c>
      <c r="K1603">
        <f>_xlfn.XLOOKUP($A1603,laziki!B:B,laziki!D:D)</f>
        <v>2063</v>
      </c>
      <c r="L1603">
        <f t="shared" ref="L1603:L1666" si="127">YEAR(B1603)</f>
        <v>2065</v>
      </c>
      <c r="M1603" s="4">
        <f t="shared" ref="M1603:M1666" si="128">L1603-K1603</f>
        <v>2</v>
      </c>
      <c r="N1603" s="4" t="str">
        <f t="shared" ref="N1603:N1666" si="129">IF(NOT(ISERROR(SEARCH("S",D1603))),"S","N")</f>
        <v>N</v>
      </c>
      <c r="O1603" t="str">
        <f t="shared" si="125"/>
        <v>N</v>
      </c>
    </row>
    <row r="1604" spans="1:15" x14ac:dyDescent="0.25">
      <c r="A1604">
        <v>72</v>
      </c>
      <c r="B1604" s="1">
        <v>64135</v>
      </c>
      <c r="C1604" t="s">
        <v>233</v>
      </c>
      <c r="D1604" t="s">
        <v>3844</v>
      </c>
      <c r="E1604">
        <v>572</v>
      </c>
      <c r="F1604">
        <v>6618</v>
      </c>
      <c r="G1604">
        <f t="shared" si="126"/>
        <v>0</v>
      </c>
      <c r="H1604" t="str">
        <f>_xlfn.XLOOKUP(C1604,obszary!A:A,obszary!B:B)</f>
        <v>Phoenicis Lacus</v>
      </c>
      <c r="I1604" t="str">
        <f>_xlfn.XLOOKUP($A1604,laziki!B:B,laziki!C:C)</f>
        <v>Rosetta 16</v>
      </c>
      <c r="J1604" t="str">
        <f>_xlfn.XLOOKUP(I1604,laziki!C:C,laziki!E:E)</f>
        <v>29.49S, 118.42W</v>
      </c>
      <c r="K1604">
        <f>_xlfn.XLOOKUP($A1604,laziki!B:B,laziki!D:D)</f>
        <v>2071</v>
      </c>
      <c r="L1604">
        <f t="shared" si="127"/>
        <v>2075</v>
      </c>
      <c r="M1604" s="4">
        <f t="shared" si="128"/>
        <v>4</v>
      </c>
      <c r="N1604" s="4" t="str">
        <f t="shared" si="129"/>
        <v>S</v>
      </c>
      <c r="O1604" t="str">
        <f t="shared" si="125"/>
        <v>S</v>
      </c>
    </row>
    <row r="1605" spans="1:15" x14ac:dyDescent="0.25">
      <c r="A1605">
        <v>79</v>
      </c>
      <c r="B1605" s="1">
        <v>64394</v>
      </c>
      <c r="C1605" t="s">
        <v>239</v>
      </c>
      <c r="D1605" t="s">
        <v>3843</v>
      </c>
      <c r="E1605">
        <v>791</v>
      </c>
      <c r="F1605">
        <v>2054</v>
      </c>
      <c r="G1605">
        <f t="shared" si="126"/>
        <v>0</v>
      </c>
      <c r="H1605" t="str">
        <f>_xlfn.XLOOKUP(C1605,obszary!A:A,obszary!B:B)</f>
        <v>Amenthes</v>
      </c>
      <c r="I1605" t="str">
        <f>_xlfn.XLOOKUP($A1605,laziki!B:B,laziki!C:C)</f>
        <v>Rosetta 29</v>
      </c>
      <c r="J1605" t="str">
        <f>_xlfn.XLOOKUP(I1605,laziki!C:C,laziki!E:E)</f>
        <v>18.24N, 120.68E</v>
      </c>
      <c r="K1605">
        <f>_xlfn.XLOOKUP($A1605,laziki!B:B,laziki!D:D)</f>
        <v>2073</v>
      </c>
      <c r="L1605">
        <f t="shared" si="127"/>
        <v>2076</v>
      </c>
      <c r="M1605" s="4">
        <f t="shared" si="128"/>
        <v>3</v>
      </c>
      <c r="N1605" s="4" t="str">
        <f t="shared" si="129"/>
        <v>N</v>
      </c>
      <c r="O1605" t="str">
        <f t="shared" si="125"/>
        <v>N</v>
      </c>
    </row>
    <row r="1606" spans="1:15" x14ac:dyDescent="0.25">
      <c r="A1606">
        <v>31</v>
      </c>
      <c r="B1606" s="1">
        <v>60661</v>
      </c>
      <c r="C1606" t="s">
        <v>261</v>
      </c>
      <c r="D1606" t="s">
        <v>3842</v>
      </c>
      <c r="E1606">
        <v>307</v>
      </c>
      <c r="F1606">
        <v>1656</v>
      </c>
      <c r="G1606">
        <f t="shared" si="126"/>
        <v>0</v>
      </c>
      <c r="H1606" t="str">
        <f>_xlfn.XLOOKUP(C1606,obszary!A:A,obszary!B:B)</f>
        <v>Arcadia</v>
      </c>
      <c r="I1606" t="str">
        <f>_xlfn.XLOOKUP($A1606,laziki!B:B,laziki!C:C)</f>
        <v>Deimos 10</v>
      </c>
      <c r="J1606" t="str">
        <f>_xlfn.XLOOKUP(I1606,laziki!C:C,laziki!E:E)</f>
        <v>66.67N, 93.37W</v>
      </c>
      <c r="K1606">
        <f>_xlfn.XLOOKUP($A1606,laziki!B:B,laziki!D:D)</f>
        <v>2059</v>
      </c>
      <c r="L1606">
        <f t="shared" si="127"/>
        <v>2066</v>
      </c>
      <c r="M1606" s="4">
        <f t="shared" si="128"/>
        <v>7</v>
      </c>
      <c r="N1606" s="4" t="str">
        <f t="shared" si="129"/>
        <v>N</v>
      </c>
      <c r="O1606" t="str">
        <f t="shared" ref="O1606:O1669" si="130">IF(NOT(ISERROR(SEARCH("S",J1606))),"S","N")</f>
        <v>N</v>
      </c>
    </row>
    <row r="1607" spans="1:15" x14ac:dyDescent="0.25">
      <c r="A1607">
        <v>14</v>
      </c>
      <c r="B1607" s="1">
        <v>56750</v>
      </c>
      <c r="C1607" t="s">
        <v>245</v>
      </c>
      <c r="D1607" t="s">
        <v>3841</v>
      </c>
      <c r="E1607">
        <v>70</v>
      </c>
      <c r="F1607">
        <v>7052</v>
      </c>
      <c r="G1607">
        <f t="shared" si="126"/>
        <v>7052</v>
      </c>
      <c r="H1607" t="str">
        <f>_xlfn.XLOOKUP(C1607,obszary!A:A,obszary!B:B)</f>
        <v>Oxia Palus</v>
      </c>
      <c r="I1607" t="str">
        <f>_xlfn.XLOOKUP($A1607,laziki!B:B,laziki!C:C)</f>
        <v>Viking 4</v>
      </c>
      <c r="J1607" t="str">
        <f>_xlfn.XLOOKUP(I1607,laziki!C:C,laziki!E:E)</f>
        <v>18.71N, 17.14W</v>
      </c>
      <c r="K1607">
        <f>_xlfn.XLOOKUP($A1607,laziki!B:B,laziki!D:D)</f>
        <v>2053</v>
      </c>
      <c r="L1607">
        <f t="shared" si="127"/>
        <v>2055</v>
      </c>
      <c r="M1607" s="4">
        <f t="shared" si="128"/>
        <v>2</v>
      </c>
      <c r="N1607" s="4" t="str">
        <f t="shared" si="129"/>
        <v>N</v>
      </c>
      <c r="O1607" t="str">
        <f t="shared" si="130"/>
        <v>N</v>
      </c>
    </row>
    <row r="1608" spans="1:15" x14ac:dyDescent="0.25">
      <c r="A1608">
        <v>38</v>
      </c>
      <c r="B1608" s="1">
        <v>60155</v>
      </c>
      <c r="C1608" t="s">
        <v>265</v>
      </c>
      <c r="D1608" t="s">
        <v>3840</v>
      </c>
      <c r="E1608">
        <v>231</v>
      </c>
      <c r="F1608">
        <v>19313</v>
      </c>
      <c r="G1608">
        <f t="shared" si="126"/>
        <v>0</v>
      </c>
      <c r="H1608" t="str">
        <f>_xlfn.XLOOKUP(C1608,obszary!A:A,obszary!B:B)</f>
        <v>Mare Boreum</v>
      </c>
      <c r="I1608" t="str">
        <f>_xlfn.XLOOKUP($A1608,laziki!B:B,laziki!C:C)</f>
        <v>Pathfinder 7</v>
      </c>
      <c r="J1608" t="str">
        <f>_xlfn.XLOOKUP(I1608,laziki!C:C,laziki!E:E)</f>
        <v>79.27N, 111.64W</v>
      </c>
      <c r="K1608">
        <f>_xlfn.XLOOKUP($A1608,laziki!B:B,laziki!D:D)</f>
        <v>2062</v>
      </c>
      <c r="L1608">
        <f t="shared" si="127"/>
        <v>2064</v>
      </c>
      <c r="M1608" s="4">
        <f t="shared" si="128"/>
        <v>2</v>
      </c>
      <c r="N1608" s="4" t="str">
        <f t="shared" si="129"/>
        <v>N</v>
      </c>
      <c r="O1608" t="str">
        <f t="shared" si="130"/>
        <v>N</v>
      </c>
    </row>
    <row r="1609" spans="1:15" x14ac:dyDescent="0.25">
      <c r="A1609">
        <v>86</v>
      </c>
      <c r="B1609" s="1">
        <v>63264</v>
      </c>
      <c r="C1609" t="s">
        <v>255</v>
      </c>
      <c r="D1609" t="s">
        <v>3839</v>
      </c>
      <c r="E1609">
        <v>1057</v>
      </c>
      <c r="F1609">
        <v>27536</v>
      </c>
      <c r="G1609">
        <f t="shared" si="126"/>
        <v>0</v>
      </c>
      <c r="H1609" t="str">
        <f>_xlfn.XLOOKUP(C1609,obszary!A:A,obszary!B:B)</f>
        <v>Casius</v>
      </c>
      <c r="I1609" t="str">
        <f>_xlfn.XLOOKUP($A1609,laziki!B:B,laziki!C:C)</f>
        <v>Phoenix 16</v>
      </c>
      <c r="J1609" t="str">
        <f>_xlfn.XLOOKUP(I1609,laziki!C:C,laziki!E:E)</f>
        <v>75.84N, 122.24E</v>
      </c>
      <c r="K1609">
        <f>_xlfn.XLOOKUP($A1609,laziki!B:B,laziki!D:D)</f>
        <v>2071</v>
      </c>
      <c r="L1609">
        <f t="shared" si="127"/>
        <v>2073</v>
      </c>
      <c r="M1609" s="4">
        <f t="shared" si="128"/>
        <v>2</v>
      </c>
      <c r="N1609" s="4" t="str">
        <f t="shared" si="129"/>
        <v>N</v>
      </c>
      <c r="O1609" t="str">
        <f t="shared" si="130"/>
        <v>N</v>
      </c>
    </row>
    <row r="1610" spans="1:15" x14ac:dyDescent="0.25">
      <c r="A1610">
        <v>69</v>
      </c>
      <c r="B1610" s="1">
        <v>62440</v>
      </c>
      <c r="C1610" t="s">
        <v>265</v>
      </c>
      <c r="D1610" t="s">
        <v>3838</v>
      </c>
      <c r="E1610">
        <v>43</v>
      </c>
      <c r="F1610">
        <v>4902</v>
      </c>
      <c r="G1610">
        <f t="shared" si="126"/>
        <v>4902</v>
      </c>
      <c r="H1610" t="str">
        <f>_xlfn.XLOOKUP(C1610,obszary!A:A,obszary!B:B)</f>
        <v>Mare Boreum</v>
      </c>
      <c r="I1610" t="str">
        <f>_xlfn.XLOOKUP($A1610,laziki!B:B,laziki!C:C)</f>
        <v>Rosetta 13</v>
      </c>
      <c r="J1610" t="str">
        <f>_xlfn.XLOOKUP(I1610,laziki!C:C,laziki!E:E)</f>
        <v>69.41N, 168.67E</v>
      </c>
      <c r="K1610">
        <f>_xlfn.XLOOKUP($A1610,laziki!B:B,laziki!D:D)</f>
        <v>2069</v>
      </c>
      <c r="L1610">
        <f t="shared" si="127"/>
        <v>2070</v>
      </c>
      <c r="M1610" s="4">
        <f t="shared" si="128"/>
        <v>1</v>
      </c>
      <c r="N1610" s="4" t="str">
        <f t="shared" si="129"/>
        <v>N</v>
      </c>
      <c r="O1610" t="str">
        <f t="shared" si="130"/>
        <v>N</v>
      </c>
    </row>
    <row r="1611" spans="1:15" x14ac:dyDescent="0.25">
      <c r="A1611">
        <v>17</v>
      </c>
      <c r="B1611" s="1">
        <v>56823</v>
      </c>
      <c r="C1611" t="s">
        <v>241</v>
      </c>
      <c r="D1611" t="s">
        <v>3837</v>
      </c>
      <c r="E1611">
        <v>631</v>
      </c>
      <c r="F1611">
        <v>6205</v>
      </c>
      <c r="G1611">
        <f t="shared" si="126"/>
        <v>0</v>
      </c>
      <c r="H1611" t="str">
        <f>_xlfn.XLOOKUP(C1611,obszary!A:A,obszary!B:B)</f>
        <v>Syrtis Major</v>
      </c>
      <c r="I1611" t="str">
        <f>_xlfn.XLOOKUP($A1611,laziki!B:B,laziki!C:C)</f>
        <v>Viking 8</v>
      </c>
      <c r="J1611" t="str">
        <f>_xlfn.XLOOKUP(I1611,laziki!C:C,laziki!E:E)</f>
        <v>21.27N, 90.13E</v>
      </c>
      <c r="K1611">
        <f>_xlfn.XLOOKUP($A1611,laziki!B:B,laziki!D:D)</f>
        <v>2054</v>
      </c>
      <c r="L1611">
        <f t="shared" si="127"/>
        <v>2055</v>
      </c>
      <c r="M1611" s="4">
        <f t="shared" si="128"/>
        <v>1</v>
      </c>
      <c r="N1611" s="4" t="str">
        <f t="shared" si="129"/>
        <v>N</v>
      </c>
      <c r="O1611" t="str">
        <f t="shared" si="130"/>
        <v>N</v>
      </c>
    </row>
    <row r="1612" spans="1:15" x14ac:dyDescent="0.25">
      <c r="A1612">
        <v>76</v>
      </c>
      <c r="B1612" s="1">
        <v>64748</v>
      </c>
      <c r="C1612" t="s">
        <v>263</v>
      </c>
      <c r="D1612" t="s">
        <v>3836</v>
      </c>
      <c r="E1612">
        <v>37</v>
      </c>
      <c r="F1612">
        <v>12605</v>
      </c>
      <c r="G1612">
        <f t="shared" si="126"/>
        <v>12605</v>
      </c>
      <c r="H1612" t="str">
        <f>_xlfn.XLOOKUP(C1612,obszary!A:A,obszary!B:B)</f>
        <v>Diacria</v>
      </c>
      <c r="I1612" t="str">
        <f>_xlfn.XLOOKUP($A1612,laziki!B:B,laziki!C:C)</f>
        <v>Rosetta 25</v>
      </c>
      <c r="J1612" t="str">
        <f>_xlfn.XLOOKUP(I1612,laziki!C:C,laziki!E:E)</f>
        <v>47.84N, 169.44E</v>
      </c>
      <c r="K1612">
        <f>_xlfn.XLOOKUP($A1612,laziki!B:B,laziki!D:D)</f>
        <v>2072</v>
      </c>
      <c r="L1612">
        <f t="shared" si="127"/>
        <v>2077</v>
      </c>
      <c r="M1612" s="4">
        <f t="shared" si="128"/>
        <v>5</v>
      </c>
      <c r="N1612" s="4" t="str">
        <f t="shared" si="129"/>
        <v>N</v>
      </c>
      <c r="O1612" t="str">
        <f t="shared" si="130"/>
        <v>N</v>
      </c>
    </row>
    <row r="1613" spans="1:15" x14ac:dyDescent="0.25">
      <c r="A1613">
        <v>72</v>
      </c>
      <c r="B1613" s="1">
        <v>63702</v>
      </c>
      <c r="C1613" t="s">
        <v>235</v>
      </c>
      <c r="D1613" t="s">
        <v>3835</v>
      </c>
      <c r="E1613">
        <v>137</v>
      </c>
      <c r="F1613">
        <v>9985</v>
      </c>
      <c r="G1613">
        <f t="shared" si="126"/>
        <v>0</v>
      </c>
      <c r="H1613" t="str">
        <f>_xlfn.XLOOKUP(C1613,obszary!A:A,obszary!B:B)</f>
        <v>Memnonia</v>
      </c>
      <c r="I1613" t="str">
        <f>_xlfn.XLOOKUP($A1613,laziki!B:B,laziki!C:C)</f>
        <v>Rosetta 16</v>
      </c>
      <c r="J1613" t="str">
        <f>_xlfn.XLOOKUP(I1613,laziki!C:C,laziki!E:E)</f>
        <v>29.49S, 118.42W</v>
      </c>
      <c r="K1613">
        <f>_xlfn.XLOOKUP($A1613,laziki!B:B,laziki!D:D)</f>
        <v>2071</v>
      </c>
      <c r="L1613">
        <f t="shared" si="127"/>
        <v>2074</v>
      </c>
      <c r="M1613" s="4">
        <f t="shared" si="128"/>
        <v>3</v>
      </c>
      <c r="N1613" s="4" t="str">
        <f t="shared" si="129"/>
        <v>S</v>
      </c>
      <c r="O1613" t="str">
        <f t="shared" si="130"/>
        <v>S</v>
      </c>
    </row>
    <row r="1614" spans="1:15" x14ac:dyDescent="0.25">
      <c r="A1614">
        <v>32</v>
      </c>
      <c r="B1614" s="1">
        <v>60797</v>
      </c>
      <c r="C1614" t="s">
        <v>233</v>
      </c>
      <c r="D1614" t="s">
        <v>3834</v>
      </c>
      <c r="E1614">
        <v>702</v>
      </c>
      <c r="F1614">
        <v>11011</v>
      </c>
      <c r="G1614">
        <f t="shared" si="126"/>
        <v>0</v>
      </c>
      <c r="H1614" t="str">
        <f>_xlfn.XLOOKUP(C1614,obszary!A:A,obszary!B:B)</f>
        <v>Phoenicis Lacus</v>
      </c>
      <c r="I1614" t="str">
        <f>_xlfn.XLOOKUP($A1614,laziki!B:B,laziki!C:C)</f>
        <v>Deimos 11</v>
      </c>
      <c r="J1614" t="str">
        <f>_xlfn.XLOOKUP(I1614,laziki!C:C,laziki!E:E)</f>
        <v>39.82S, 96.42W</v>
      </c>
      <c r="K1614">
        <f>_xlfn.XLOOKUP($A1614,laziki!B:B,laziki!D:D)</f>
        <v>2059</v>
      </c>
      <c r="L1614">
        <f t="shared" si="127"/>
        <v>2066</v>
      </c>
      <c r="M1614" s="4">
        <f t="shared" si="128"/>
        <v>7</v>
      </c>
      <c r="N1614" s="4" t="str">
        <f t="shared" si="129"/>
        <v>S</v>
      </c>
      <c r="O1614" t="str">
        <f t="shared" si="130"/>
        <v>S</v>
      </c>
    </row>
    <row r="1615" spans="1:15" x14ac:dyDescent="0.25">
      <c r="A1615">
        <v>11</v>
      </c>
      <c r="B1615" s="1">
        <v>57144</v>
      </c>
      <c r="C1615" t="s">
        <v>215</v>
      </c>
      <c r="D1615" t="s">
        <v>3833</v>
      </c>
      <c r="E1615">
        <v>96</v>
      </c>
      <c r="F1615">
        <v>883</v>
      </c>
      <c r="G1615">
        <f t="shared" si="126"/>
        <v>883</v>
      </c>
      <c r="H1615" t="str">
        <f>_xlfn.XLOOKUP(C1615,obszary!A:A,obszary!B:B)</f>
        <v>Argyre</v>
      </c>
      <c r="I1615" t="str">
        <f>_xlfn.XLOOKUP($A1615,laziki!B:B,laziki!C:C)</f>
        <v>Mariner 16</v>
      </c>
      <c r="J1615" t="str">
        <f>_xlfn.XLOOKUP(I1615,laziki!C:C,laziki!E:E)</f>
        <v>59.42S, 15.97W</v>
      </c>
      <c r="K1615">
        <f>_xlfn.XLOOKUP($A1615,laziki!B:B,laziki!D:D)</f>
        <v>2055</v>
      </c>
      <c r="L1615">
        <f t="shared" si="127"/>
        <v>2056</v>
      </c>
      <c r="M1615" s="4">
        <f t="shared" si="128"/>
        <v>1</v>
      </c>
      <c r="N1615" s="4" t="str">
        <f t="shared" si="129"/>
        <v>S</v>
      </c>
      <c r="O1615" t="str">
        <f t="shared" si="130"/>
        <v>S</v>
      </c>
    </row>
    <row r="1616" spans="1:15" x14ac:dyDescent="0.25">
      <c r="A1616">
        <v>81</v>
      </c>
      <c r="B1616" s="1">
        <v>61694</v>
      </c>
      <c r="C1616" t="s">
        <v>235</v>
      </c>
      <c r="D1616" t="s">
        <v>3832</v>
      </c>
      <c r="E1616">
        <v>147</v>
      </c>
      <c r="F1616">
        <v>1396</v>
      </c>
      <c r="G1616">
        <f t="shared" si="126"/>
        <v>0</v>
      </c>
      <c r="H1616" t="str">
        <f>_xlfn.XLOOKUP(C1616,obszary!A:A,obszary!B:B)</f>
        <v>Memnonia</v>
      </c>
      <c r="I1616" t="str">
        <f>_xlfn.XLOOKUP($A1616,laziki!B:B,laziki!C:C)</f>
        <v>Phoenix 3</v>
      </c>
      <c r="J1616" t="str">
        <f>_xlfn.XLOOKUP(I1616,laziki!C:C,laziki!E:E)</f>
        <v>4.04S, 171.74W</v>
      </c>
      <c r="K1616">
        <f>_xlfn.XLOOKUP($A1616,laziki!B:B,laziki!D:D)</f>
        <v>2068</v>
      </c>
      <c r="L1616">
        <f t="shared" si="127"/>
        <v>2068</v>
      </c>
      <c r="M1616" s="4">
        <f t="shared" si="128"/>
        <v>0</v>
      </c>
      <c r="N1616" s="4" t="str">
        <f t="shared" si="129"/>
        <v>S</v>
      </c>
      <c r="O1616" t="str">
        <f t="shared" si="130"/>
        <v>S</v>
      </c>
    </row>
    <row r="1617" spans="1:15" x14ac:dyDescent="0.25">
      <c r="A1617">
        <v>36</v>
      </c>
      <c r="B1617" s="1">
        <v>59802</v>
      </c>
      <c r="C1617" t="s">
        <v>251</v>
      </c>
      <c r="D1617" t="s">
        <v>3831</v>
      </c>
      <c r="E1617">
        <v>365</v>
      </c>
      <c r="F1617">
        <v>11382</v>
      </c>
      <c r="G1617">
        <f t="shared" si="126"/>
        <v>0</v>
      </c>
      <c r="H1617" t="str">
        <f>_xlfn.XLOOKUP(C1617,obszary!A:A,obszary!B:B)</f>
        <v>Amazonis</v>
      </c>
      <c r="I1617" t="str">
        <f>_xlfn.XLOOKUP($A1617,laziki!B:B,laziki!C:C)</f>
        <v>Pathfinder 3</v>
      </c>
      <c r="J1617" t="str">
        <f>_xlfn.XLOOKUP(I1617,laziki!C:C,laziki!E:E)</f>
        <v>5.85N, 156.58W</v>
      </c>
      <c r="K1617">
        <f>_xlfn.XLOOKUP($A1617,laziki!B:B,laziki!D:D)</f>
        <v>2061</v>
      </c>
      <c r="L1617">
        <f t="shared" si="127"/>
        <v>2063</v>
      </c>
      <c r="M1617" s="4">
        <f t="shared" si="128"/>
        <v>2</v>
      </c>
      <c r="N1617" s="4" t="str">
        <f t="shared" si="129"/>
        <v>N</v>
      </c>
      <c r="O1617" t="str">
        <f t="shared" si="130"/>
        <v>N</v>
      </c>
    </row>
    <row r="1618" spans="1:15" x14ac:dyDescent="0.25">
      <c r="A1618">
        <v>88</v>
      </c>
      <c r="B1618" s="1">
        <v>63202</v>
      </c>
      <c r="C1618" t="s">
        <v>229</v>
      </c>
      <c r="D1618" t="s">
        <v>3830</v>
      </c>
      <c r="E1618">
        <v>100</v>
      </c>
      <c r="F1618">
        <v>3313</v>
      </c>
      <c r="G1618">
        <f t="shared" si="126"/>
        <v>3313</v>
      </c>
      <c r="H1618" t="str">
        <f>_xlfn.XLOOKUP(C1618,obszary!A:A,obszary!B:B)</f>
        <v>Margaritifer Sinus</v>
      </c>
      <c r="I1618" t="str">
        <f>_xlfn.XLOOKUP($A1618,laziki!B:B,laziki!C:C)</f>
        <v>Phoenix 19</v>
      </c>
      <c r="J1618" t="str">
        <f>_xlfn.XLOOKUP(I1618,laziki!C:C,laziki!E:E)</f>
        <v>12.19S, 23.63W</v>
      </c>
      <c r="K1618">
        <f>_xlfn.XLOOKUP($A1618,laziki!B:B,laziki!D:D)</f>
        <v>2071</v>
      </c>
      <c r="L1618">
        <f t="shared" si="127"/>
        <v>2073</v>
      </c>
      <c r="M1618" s="4">
        <f t="shared" si="128"/>
        <v>2</v>
      </c>
      <c r="N1618" s="4" t="str">
        <f t="shared" si="129"/>
        <v>S</v>
      </c>
      <c r="O1618" t="str">
        <f t="shared" si="130"/>
        <v>S</v>
      </c>
    </row>
    <row r="1619" spans="1:15" x14ac:dyDescent="0.25">
      <c r="A1619">
        <v>86</v>
      </c>
      <c r="B1619" s="1">
        <v>63440</v>
      </c>
      <c r="C1619" t="s">
        <v>253</v>
      </c>
      <c r="D1619" t="s">
        <v>3829</v>
      </c>
      <c r="E1619">
        <v>70</v>
      </c>
      <c r="F1619">
        <v>11011</v>
      </c>
      <c r="G1619">
        <f t="shared" si="126"/>
        <v>11011</v>
      </c>
      <c r="H1619" t="str">
        <f>_xlfn.XLOOKUP(C1619,obszary!A:A,obszary!B:B)</f>
        <v>Cebrenia</v>
      </c>
      <c r="I1619" t="str">
        <f>_xlfn.XLOOKUP($A1619,laziki!B:B,laziki!C:C)</f>
        <v>Phoenix 16</v>
      </c>
      <c r="J1619" t="str">
        <f>_xlfn.XLOOKUP(I1619,laziki!C:C,laziki!E:E)</f>
        <v>75.84N, 122.24E</v>
      </c>
      <c r="K1619">
        <f>_xlfn.XLOOKUP($A1619,laziki!B:B,laziki!D:D)</f>
        <v>2071</v>
      </c>
      <c r="L1619">
        <f t="shared" si="127"/>
        <v>2073</v>
      </c>
      <c r="M1619" s="4">
        <f t="shared" si="128"/>
        <v>2</v>
      </c>
      <c r="N1619" s="4" t="str">
        <f t="shared" si="129"/>
        <v>N</v>
      </c>
      <c r="O1619" t="str">
        <f t="shared" si="130"/>
        <v>N</v>
      </c>
    </row>
    <row r="1620" spans="1:15" x14ac:dyDescent="0.25">
      <c r="A1620">
        <v>2</v>
      </c>
      <c r="B1620" s="1">
        <v>57509</v>
      </c>
      <c r="C1620" t="s">
        <v>239</v>
      </c>
      <c r="D1620" t="s">
        <v>3828</v>
      </c>
      <c r="E1620">
        <v>47</v>
      </c>
      <c r="F1620">
        <v>756</v>
      </c>
      <c r="G1620">
        <f t="shared" si="126"/>
        <v>756</v>
      </c>
      <c r="H1620" t="str">
        <f>_xlfn.XLOOKUP(C1620,obszary!A:A,obszary!B:B)</f>
        <v>Amenthes</v>
      </c>
      <c r="I1620" t="str">
        <f>_xlfn.XLOOKUP($A1620,laziki!B:B,laziki!C:C)</f>
        <v>Mariner 6</v>
      </c>
      <c r="J1620" t="str">
        <f>_xlfn.XLOOKUP(I1620,laziki!C:C,laziki!E:E)</f>
        <v>11.90N, 119.49E</v>
      </c>
      <c r="K1620">
        <f>_xlfn.XLOOKUP($A1620,laziki!B:B,laziki!D:D)</f>
        <v>2050</v>
      </c>
      <c r="L1620">
        <f t="shared" si="127"/>
        <v>2057</v>
      </c>
      <c r="M1620" s="4">
        <f t="shared" si="128"/>
        <v>7</v>
      </c>
      <c r="N1620" s="4" t="str">
        <f t="shared" si="129"/>
        <v>N</v>
      </c>
      <c r="O1620" t="str">
        <f t="shared" si="130"/>
        <v>N</v>
      </c>
    </row>
    <row r="1621" spans="1:15" x14ac:dyDescent="0.25">
      <c r="A1621">
        <v>54</v>
      </c>
      <c r="B1621" s="1">
        <v>61009</v>
      </c>
      <c r="C1621" t="s">
        <v>239</v>
      </c>
      <c r="D1621" t="s">
        <v>3827</v>
      </c>
      <c r="E1621">
        <v>47</v>
      </c>
      <c r="F1621">
        <v>4076</v>
      </c>
      <c r="G1621">
        <f t="shared" si="126"/>
        <v>4076</v>
      </c>
      <c r="H1621" t="str">
        <f>_xlfn.XLOOKUP(C1621,obszary!A:A,obszary!B:B)</f>
        <v>Amenthes</v>
      </c>
      <c r="I1621" t="str">
        <f>_xlfn.XLOOKUP($A1621,laziki!B:B,laziki!C:C)</f>
        <v>Opportunity 6</v>
      </c>
      <c r="J1621" t="str">
        <f>_xlfn.XLOOKUP(I1621,laziki!C:C,laziki!E:E)</f>
        <v>14.31N, 112.28E</v>
      </c>
      <c r="K1621">
        <f>_xlfn.XLOOKUP($A1621,laziki!B:B,laziki!D:D)</f>
        <v>2065</v>
      </c>
      <c r="L1621">
        <f t="shared" si="127"/>
        <v>2067</v>
      </c>
      <c r="M1621" s="4">
        <f t="shared" si="128"/>
        <v>2</v>
      </c>
      <c r="N1621" s="4" t="str">
        <f t="shared" si="129"/>
        <v>N</v>
      </c>
      <c r="O1621" t="str">
        <f t="shared" si="130"/>
        <v>N</v>
      </c>
    </row>
    <row r="1622" spans="1:15" x14ac:dyDescent="0.25">
      <c r="A1622">
        <v>42</v>
      </c>
      <c r="B1622" s="1">
        <v>60591</v>
      </c>
      <c r="C1622" t="s">
        <v>237</v>
      </c>
      <c r="D1622" t="s">
        <v>3826</v>
      </c>
      <c r="E1622">
        <v>252</v>
      </c>
      <c r="F1622">
        <v>1010</v>
      </c>
      <c r="G1622">
        <f t="shared" si="126"/>
        <v>0</v>
      </c>
      <c r="H1622" t="str">
        <f>_xlfn.XLOOKUP(C1622,obszary!A:A,obszary!B:B)</f>
        <v>Elysium</v>
      </c>
      <c r="I1622" t="str">
        <f>_xlfn.XLOOKUP($A1622,laziki!B:B,laziki!C:C)</f>
        <v>Spirit 6</v>
      </c>
      <c r="J1622" t="str">
        <f>_xlfn.XLOOKUP(I1622,laziki!C:C,laziki!E:E)</f>
        <v>27.80N, 160.30E</v>
      </c>
      <c r="K1622">
        <f>_xlfn.XLOOKUP($A1622,laziki!B:B,laziki!D:D)</f>
        <v>2063</v>
      </c>
      <c r="L1622">
        <f t="shared" si="127"/>
        <v>2065</v>
      </c>
      <c r="M1622" s="4">
        <f t="shared" si="128"/>
        <v>2</v>
      </c>
      <c r="N1622" s="4" t="str">
        <f t="shared" si="129"/>
        <v>N</v>
      </c>
      <c r="O1622" t="str">
        <f t="shared" si="130"/>
        <v>N</v>
      </c>
    </row>
    <row r="1623" spans="1:15" x14ac:dyDescent="0.25">
      <c r="A1623">
        <v>47</v>
      </c>
      <c r="B1623" s="1">
        <v>62856</v>
      </c>
      <c r="C1623" t="s">
        <v>259</v>
      </c>
      <c r="D1623" t="s">
        <v>3825</v>
      </c>
      <c r="E1623">
        <v>365</v>
      </c>
      <c r="F1623">
        <v>6409</v>
      </c>
      <c r="G1623">
        <f t="shared" si="126"/>
        <v>0</v>
      </c>
      <c r="H1623" t="str">
        <f>_xlfn.XLOOKUP(C1623,obszary!A:A,obszary!B:B)</f>
        <v>Mare Acidalium</v>
      </c>
      <c r="I1623" t="str">
        <f>_xlfn.XLOOKUP($A1623,laziki!B:B,laziki!C:C)</f>
        <v>Spirit 14</v>
      </c>
      <c r="J1623" t="str">
        <f>_xlfn.XLOOKUP(I1623,laziki!C:C,laziki!E:E)</f>
        <v>27.30N, 17.48W</v>
      </c>
      <c r="K1623">
        <f>_xlfn.XLOOKUP($A1623,laziki!B:B,laziki!D:D)</f>
        <v>2065</v>
      </c>
      <c r="L1623">
        <f t="shared" si="127"/>
        <v>2072</v>
      </c>
      <c r="M1623" s="4">
        <f t="shared" si="128"/>
        <v>7</v>
      </c>
      <c r="N1623" s="4" t="str">
        <f t="shared" si="129"/>
        <v>N</v>
      </c>
      <c r="O1623" t="str">
        <f t="shared" si="130"/>
        <v>N</v>
      </c>
    </row>
    <row r="1624" spans="1:15" x14ac:dyDescent="0.25">
      <c r="A1624">
        <v>47</v>
      </c>
      <c r="B1624" s="1">
        <v>64274</v>
      </c>
      <c r="C1624" t="s">
        <v>245</v>
      </c>
      <c r="D1624" t="s">
        <v>3824</v>
      </c>
      <c r="E1624">
        <v>109</v>
      </c>
      <c r="F1624">
        <v>1010</v>
      </c>
      <c r="G1624">
        <f t="shared" si="126"/>
        <v>0</v>
      </c>
      <c r="H1624" t="str">
        <f>_xlfn.XLOOKUP(C1624,obszary!A:A,obszary!B:B)</f>
        <v>Oxia Palus</v>
      </c>
      <c r="I1624" t="str">
        <f>_xlfn.XLOOKUP($A1624,laziki!B:B,laziki!C:C)</f>
        <v>Spirit 14</v>
      </c>
      <c r="J1624" t="str">
        <f>_xlfn.XLOOKUP(I1624,laziki!C:C,laziki!E:E)</f>
        <v>27.30N, 17.48W</v>
      </c>
      <c r="K1624">
        <f>_xlfn.XLOOKUP($A1624,laziki!B:B,laziki!D:D)</f>
        <v>2065</v>
      </c>
      <c r="L1624">
        <f t="shared" si="127"/>
        <v>2075</v>
      </c>
      <c r="M1624" s="4">
        <f t="shared" si="128"/>
        <v>10</v>
      </c>
      <c r="N1624" s="4" t="str">
        <f t="shared" si="129"/>
        <v>N</v>
      </c>
      <c r="O1624" t="str">
        <f t="shared" si="130"/>
        <v>N</v>
      </c>
    </row>
    <row r="1625" spans="1:15" x14ac:dyDescent="0.25">
      <c r="A1625">
        <v>23</v>
      </c>
      <c r="B1625" s="1">
        <v>57223</v>
      </c>
      <c r="C1625" t="s">
        <v>219</v>
      </c>
      <c r="D1625" t="s">
        <v>3823</v>
      </c>
      <c r="E1625">
        <v>17</v>
      </c>
      <c r="F1625">
        <v>629</v>
      </c>
      <c r="G1625">
        <f t="shared" si="126"/>
        <v>629</v>
      </c>
      <c r="H1625" t="str">
        <f>_xlfn.XLOOKUP(C1625,obszary!A:A,obszary!B:B)</f>
        <v>Phaethontis</v>
      </c>
      <c r="I1625" t="str">
        <f>_xlfn.XLOOKUP($A1625,laziki!B:B,laziki!C:C)</f>
        <v>Phobos 2</v>
      </c>
      <c r="J1625" t="str">
        <f>_xlfn.XLOOKUP(I1625,laziki!C:C,laziki!E:E)</f>
        <v>23.80S, 156.02W</v>
      </c>
      <c r="K1625">
        <f>_xlfn.XLOOKUP($A1625,laziki!B:B,laziki!D:D)</f>
        <v>2053</v>
      </c>
      <c r="L1625">
        <f t="shared" si="127"/>
        <v>2056</v>
      </c>
      <c r="M1625" s="4">
        <f t="shared" si="128"/>
        <v>3</v>
      </c>
      <c r="N1625" s="4" t="str">
        <f t="shared" si="129"/>
        <v>S</v>
      </c>
      <c r="O1625" t="str">
        <f t="shared" si="130"/>
        <v>S</v>
      </c>
    </row>
    <row r="1626" spans="1:15" x14ac:dyDescent="0.25">
      <c r="A1626">
        <v>97</v>
      </c>
      <c r="B1626" s="1">
        <v>62583</v>
      </c>
      <c r="C1626" t="s">
        <v>265</v>
      </c>
      <c r="D1626" t="s">
        <v>3822</v>
      </c>
      <c r="E1626">
        <v>65</v>
      </c>
      <c r="F1626">
        <v>2324</v>
      </c>
      <c r="G1626">
        <f t="shared" si="126"/>
        <v>2324</v>
      </c>
      <c r="H1626" t="str">
        <f>_xlfn.XLOOKUP(C1626,obszary!A:A,obszary!B:B)</f>
        <v>Mare Boreum</v>
      </c>
      <c r="I1626" t="str">
        <f>_xlfn.XLOOKUP($A1626,laziki!B:B,laziki!C:C)</f>
        <v>Perseverance 4</v>
      </c>
      <c r="J1626" t="str">
        <f>_xlfn.XLOOKUP(I1626,laziki!C:C,laziki!E:E)</f>
        <v>80.24N, 27.18W</v>
      </c>
      <c r="K1626">
        <f>_xlfn.XLOOKUP($A1626,laziki!B:B,laziki!D:D)</f>
        <v>2069</v>
      </c>
      <c r="L1626">
        <f t="shared" si="127"/>
        <v>2071</v>
      </c>
      <c r="M1626" s="4">
        <f t="shared" si="128"/>
        <v>2</v>
      </c>
      <c r="N1626" s="4" t="str">
        <f t="shared" si="129"/>
        <v>N</v>
      </c>
      <c r="O1626" t="str">
        <f t="shared" si="130"/>
        <v>N</v>
      </c>
    </row>
    <row r="1627" spans="1:15" x14ac:dyDescent="0.25">
      <c r="A1627">
        <v>17</v>
      </c>
      <c r="B1627" s="1">
        <v>56857</v>
      </c>
      <c r="C1627" t="s">
        <v>225</v>
      </c>
      <c r="D1627" t="s">
        <v>3821</v>
      </c>
      <c r="E1627">
        <v>325</v>
      </c>
      <c r="F1627">
        <v>2188</v>
      </c>
      <c r="G1627">
        <f t="shared" si="126"/>
        <v>0</v>
      </c>
      <c r="H1627" t="str">
        <f>_xlfn.XLOOKUP(C1627,obszary!A:A,obszary!B:B)</f>
        <v>Iapygia</v>
      </c>
      <c r="I1627" t="str">
        <f>_xlfn.XLOOKUP($A1627,laziki!B:B,laziki!C:C)</f>
        <v>Viking 8</v>
      </c>
      <c r="J1627" t="str">
        <f>_xlfn.XLOOKUP(I1627,laziki!C:C,laziki!E:E)</f>
        <v>21.27N, 90.13E</v>
      </c>
      <c r="K1627">
        <f>_xlfn.XLOOKUP($A1627,laziki!B:B,laziki!D:D)</f>
        <v>2054</v>
      </c>
      <c r="L1627">
        <f t="shared" si="127"/>
        <v>2055</v>
      </c>
      <c r="M1627" s="4">
        <f t="shared" si="128"/>
        <v>1</v>
      </c>
      <c r="N1627" s="4" t="str">
        <f t="shared" si="129"/>
        <v>S</v>
      </c>
      <c r="O1627" t="str">
        <f t="shared" si="130"/>
        <v>N</v>
      </c>
    </row>
    <row r="1628" spans="1:15" x14ac:dyDescent="0.25">
      <c r="A1628">
        <v>9</v>
      </c>
      <c r="B1628" s="1">
        <v>58649</v>
      </c>
      <c r="C1628" t="s">
        <v>229</v>
      </c>
      <c r="D1628" t="s">
        <v>3820</v>
      </c>
      <c r="E1628">
        <v>82</v>
      </c>
      <c r="F1628">
        <v>11382</v>
      </c>
      <c r="G1628">
        <f t="shared" si="126"/>
        <v>11382</v>
      </c>
      <c r="H1628" t="str">
        <f>_xlfn.XLOOKUP(C1628,obszary!A:A,obszary!B:B)</f>
        <v>Margaritifer Sinus</v>
      </c>
      <c r="I1628" t="str">
        <f>_xlfn.XLOOKUP($A1628,laziki!B:B,laziki!C:C)</f>
        <v>Mariner 14</v>
      </c>
      <c r="J1628" t="str">
        <f>_xlfn.XLOOKUP(I1628,laziki!C:C,laziki!E:E)</f>
        <v>17.63S, 13.01W</v>
      </c>
      <c r="K1628">
        <f>_xlfn.XLOOKUP($A1628,laziki!B:B,laziki!D:D)</f>
        <v>2054</v>
      </c>
      <c r="L1628">
        <f t="shared" si="127"/>
        <v>2060</v>
      </c>
      <c r="M1628" s="4">
        <f t="shared" si="128"/>
        <v>6</v>
      </c>
      <c r="N1628" s="4" t="str">
        <f t="shared" si="129"/>
        <v>S</v>
      </c>
      <c r="O1628" t="str">
        <f t="shared" si="130"/>
        <v>S</v>
      </c>
    </row>
    <row r="1629" spans="1:15" x14ac:dyDescent="0.25">
      <c r="A1629">
        <v>2</v>
      </c>
      <c r="B1629" s="1">
        <v>55669</v>
      </c>
      <c r="C1629" t="s">
        <v>255</v>
      </c>
      <c r="D1629" t="s">
        <v>3819</v>
      </c>
      <c r="E1629">
        <v>77</v>
      </c>
      <c r="F1629">
        <v>11382</v>
      </c>
      <c r="G1629">
        <f t="shared" si="126"/>
        <v>11382</v>
      </c>
      <c r="H1629" t="str">
        <f>_xlfn.XLOOKUP(C1629,obszary!A:A,obszary!B:B)</f>
        <v>Casius</v>
      </c>
      <c r="I1629" t="str">
        <f>_xlfn.XLOOKUP($A1629,laziki!B:B,laziki!C:C)</f>
        <v>Mariner 6</v>
      </c>
      <c r="J1629" t="str">
        <f>_xlfn.XLOOKUP(I1629,laziki!C:C,laziki!E:E)</f>
        <v>11.90N, 119.49E</v>
      </c>
      <c r="K1629">
        <f>_xlfn.XLOOKUP($A1629,laziki!B:B,laziki!D:D)</f>
        <v>2050</v>
      </c>
      <c r="L1629">
        <f t="shared" si="127"/>
        <v>2052</v>
      </c>
      <c r="M1629" s="4">
        <f t="shared" si="128"/>
        <v>2</v>
      </c>
      <c r="N1629" s="4" t="str">
        <f t="shared" si="129"/>
        <v>N</v>
      </c>
      <c r="O1629" t="str">
        <f t="shared" si="130"/>
        <v>N</v>
      </c>
    </row>
    <row r="1630" spans="1:15" x14ac:dyDescent="0.25">
      <c r="A1630">
        <v>78</v>
      </c>
      <c r="B1630" s="1">
        <v>64235</v>
      </c>
      <c r="C1630" t="s">
        <v>235</v>
      </c>
      <c r="D1630" t="s">
        <v>3818</v>
      </c>
      <c r="E1630">
        <v>631</v>
      </c>
      <c r="F1630">
        <v>1267</v>
      </c>
      <c r="G1630">
        <f t="shared" si="126"/>
        <v>0</v>
      </c>
      <c r="H1630" t="str">
        <f>_xlfn.XLOOKUP(C1630,obszary!A:A,obszary!B:B)</f>
        <v>Memnonia</v>
      </c>
      <c r="I1630" t="str">
        <f>_xlfn.XLOOKUP($A1630,laziki!B:B,laziki!C:C)</f>
        <v>Rosetta 28</v>
      </c>
      <c r="J1630" t="str">
        <f>_xlfn.XLOOKUP(I1630,laziki!C:C,laziki!E:E)</f>
        <v>2.95N, 160.52W</v>
      </c>
      <c r="K1630">
        <f>_xlfn.XLOOKUP($A1630,laziki!B:B,laziki!D:D)</f>
        <v>2073</v>
      </c>
      <c r="L1630">
        <f t="shared" si="127"/>
        <v>2075</v>
      </c>
      <c r="M1630" s="4">
        <f t="shared" si="128"/>
        <v>2</v>
      </c>
      <c r="N1630" s="4" t="str">
        <f t="shared" si="129"/>
        <v>S</v>
      </c>
      <c r="O1630" t="str">
        <f t="shared" si="130"/>
        <v>N</v>
      </c>
    </row>
    <row r="1631" spans="1:15" x14ac:dyDescent="0.25">
      <c r="A1631">
        <v>13</v>
      </c>
      <c r="B1631" s="1">
        <v>56860</v>
      </c>
      <c r="C1631" t="s">
        <v>265</v>
      </c>
      <c r="D1631" t="s">
        <v>3817</v>
      </c>
      <c r="E1631">
        <v>39</v>
      </c>
      <c r="F1631">
        <v>84631</v>
      </c>
      <c r="G1631">
        <f t="shared" si="126"/>
        <v>84631</v>
      </c>
      <c r="H1631" t="str">
        <f>_xlfn.XLOOKUP(C1631,obszary!A:A,obszary!B:B)</f>
        <v>Mare Boreum</v>
      </c>
      <c r="I1631" t="str">
        <f>_xlfn.XLOOKUP($A1631,laziki!B:B,laziki!C:C)</f>
        <v>Viking 2</v>
      </c>
      <c r="J1631" t="str">
        <f>_xlfn.XLOOKUP(I1631,laziki!C:C,laziki!E:E)</f>
        <v>60.72N, 122.46E</v>
      </c>
      <c r="K1631">
        <f>_xlfn.XLOOKUP($A1631,laziki!B:B,laziki!D:D)</f>
        <v>2052</v>
      </c>
      <c r="L1631">
        <f t="shared" si="127"/>
        <v>2055</v>
      </c>
      <c r="M1631" s="4">
        <f t="shared" si="128"/>
        <v>3</v>
      </c>
      <c r="N1631" s="4" t="str">
        <f t="shared" si="129"/>
        <v>N</v>
      </c>
      <c r="O1631" t="str">
        <f t="shared" si="130"/>
        <v>N</v>
      </c>
    </row>
    <row r="1632" spans="1:15" x14ac:dyDescent="0.25">
      <c r="A1632">
        <v>58</v>
      </c>
      <c r="B1632" s="1">
        <v>61801</v>
      </c>
      <c r="C1632" t="s">
        <v>213</v>
      </c>
      <c r="D1632" t="s">
        <v>3816</v>
      </c>
      <c r="E1632">
        <v>163</v>
      </c>
      <c r="F1632">
        <v>63326</v>
      </c>
      <c r="G1632">
        <f t="shared" si="126"/>
        <v>0</v>
      </c>
      <c r="H1632" t="str">
        <f>_xlfn.XLOOKUP(C1632,obszary!A:A,obszary!B:B)</f>
        <v>Noachis</v>
      </c>
      <c r="I1632" t="str">
        <f>_xlfn.XLOOKUP($A1632,laziki!B:B,laziki!C:C)</f>
        <v>Opportunity 15</v>
      </c>
      <c r="J1632" t="str">
        <f>_xlfn.XLOOKUP(I1632,laziki!C:C,laziki!E:E)</f>
        <v>56.96S, 5.44W</v>
      </c>
      <c r="K1632">
        <f>_xlfn.XLOOKUP($A1632,laziki!B:B,laziki!D:D)</f>
        <v>2068</v>
      </c>
      <c r="L1632">
        <f t="shared" si="127"/>
        <v>2069</v>
      </c>
      <c r="M1632" s="4">
        <f t="shared" si="128"/>
        <v>1</v>
      </c>
      <c r="N1632" s="4" t="str">
        <f t="shared" si="129"/>
        <v>S</v>
      </c>
      <c r="O1632" t="str">
        <f t="shared" si="130"/>
        <v>S</v>
      </c>
    </row>
    <row r="1633" spans="1:15" x14ac:dyDescent="0.25">
      <c r="A1633">
        <v>98</v>
      </c>
      <c r="B1633" s="1">
        <v>63861</v>
      </c>
      <c r="C1633" t="s">
        <v>211</v>
      </c>
      <c r="D1633" t="s">
        <v>3815</v>
      </c>
      <c r="E1633">
        <v>264</v>
      </c>
      <c r="F1633">
        <v>2739</v>
      </c>
      <c r="G1633">
        <f t="shared" si="126"/>
        <v>0</v>
      </c>
      <c r="H1633" t="str">
        <f>_xlfn.XLOOKUP(C1633,obszary!A:A,obszary!B:B)</f>
        <v>Hellas</v>
      </c>
      <c r="I1633" t="str">
        <f>_xlfn.XLOOKUP($A1633,laziki!B:B,laziki!C:C)</f>
        <v>Perseverance 5</v>
      </c>
      <c r="J1633" t="str">
        <f>_xlfn.XLOOKUP(I1633,laziki!C:C,laziki!E:E)</f>
        <v>48.97S, 86.32E</v>
      </c>
      <c r="K1633">
        <f>_xlfn.XLOOKUP($A1633,laziki!B:B,laziki!D:D)</f>
        <v>2070</v>
      </c>
      <c r="L1633">
        <f t="shared" si="127"/>
        <v>2074</v>
      </c>
      <c r="M1633" s="4">
        <f t="shared" si="128"/>
        <v>4</v>
      </c>
      <c r="N1633" s="4" t="str">
        <f t="shared" si="129"/>
        <v>S</v>
      </c>
      <c r="O1633" t="str">
        <f t="shared" si="130"/>
        <v>S</v>
      </c>
    </row>
    <row r="1634" spans="1:15" x14ac:dyDescent="0.25">
      <c r="A1634">
        <v>2</v>
      </c>
      <c r="B1634" s="1">
        <v>56345</v>
      </c>
      <c r="C1634" t="s">
        <v>237</v>
      </c>
      <c r="D1634" t="s">
        <v>3814</v>
      </c>
      <c r="E1634">
        <v>80</v>
      </c>
      <c r="F1634">
        <v>6618</v>
      </c>
      <c r="G1634">
        <f t="shared" si="126"/>
        <v>6618</v>
      </c>
      <c r="H1634" t="str">
        <f>_xlfn.XLOOKUP(C1634,obszary!A:A,obszary!B:B)</f>
        <v>Elysium</v>
      </c>
      <c r="I1634" t="str">
        <f>_xlfn.XLOOKUP($A1634,laziki!B:B,laziki!C:C)</f>
        <v>Mariner 6</v>
      </c>
      <c r="J1634" t="str">
        <f>_xlfn.XLOOKUP(I1634,laziki!C:C,laziki!E:E)</f>
        <v>11.90N, 119.49E</v>
      </c>
      <c r="K1634">
        <f>_xlfn.XLOOKUP($A1634,laziki!B:B,laziki!D:D)</f>
        <v>2050</v>
      </c>
      <c r="L1634">
        <f t="shared" si="127"/>
        <v>2054</v>
      </c>
      <c r="M1634" s="4">
        <f t="shared" si="128"/>
        <v>4</v>
      </c>
      <c r="N1634" s="4" t="str">
        <f t="shared" si="129"/>
        <v>N</v>
      </c>
      <c r="O1634" t="str">
        <f t="shared" si="130"/>
        <v>N</v>
      </c>
    </row>
    <row r="1635" spans="1:15" x14ac:dyDescent="0.25">
      <c r="A1635">
        <v>7</v>
      </c>
      <c r="B1635" s="1">
        <v>57103</v>
      </c>
      <c r="C1635" t="s">
        <v>259</v>
      </c>
      <c r="D1635" t="s">
        <v>3813</v>
      </c>
      <c r="E1635">
        <v>30</v>
      </c>
      <c r="F1635">
        <v>3461</v>
      </c>
      <c r="G1635">
        <f t="shared" si="126"/>
        <v>3461</v>
      </c>
      <c r="H1635" t="str">
        <f>_xlfn.XLOOKUP(C1635,obszary!A:A,obszary!B:B)</f>
        <v>Mare Acidalium</v>
      </c>
      <c r="I1635" t="str">
        <f>_xlfn.XLOOKUP($A1635,laziki!B:B,laziki!C:C)</f>
        <v>Mariner 12</v>
      </c>
      <c r="J1635" t="str">
        <f>_xlfn.XLOOKUP(I1635,laziki!C:C,laziki!E:E)</f>
        <v>53.29N, 45.78W</v>
      </c>
      <c r="K1635">
        <f>_xlfn.XLOOKUP($A1635,laziki!B:B,laziki!D:D)</f>
        <v>2053</v>
      </c>
      <c r="L1635">
        <f t="shared" si="127"/>
        <v>2056</v>
      </c>
      <c r="M1635" s="4">
        <f t="shared" si="128"/>
        <v>3</v>
      </c>
      <c r="N1635" s="4" t="str">
        <f t="shared" si="129"/>
        <v>N</v>
      </c>
      <c r="O1635" t="str">
        <f t="shared" si="130"/>
        <v>N</v>
      </c>
    </row>
    <row r="1636" spans="1:15" x14ac:dyDescent="0.25">
      <c r="A1636">
        <v>19</v>
      </c>
      <c r="B1636" s="1">
        <v>57461</v>
      </c>
      <c r="C1636" t="s">
        <v>253</v>
      </c>
      <c r="D1636" t="s">
        <v>3812</v>
      </c>
      <c r="E1636">
        <v>12</v>
      </c>
      <c r="F1636">
        <v>5622</v>
      </c>
      <c r="G1636">
        <f t="shared" si="126"/>
        <v>5622</v>
      </c>
      <c r="H1636" t="str">
        <f>_xlfn.XLOOKUP(C1636,obszary!A:A,obszary!B:B)</f>
        <v>Cebrenia</v>
      </c>
      <c r="I1636" t="str">
        <f>_xlfn.XLOOKUP($A1636,laziki!B:B,laziki!C:C)</f>
        <v>Viking 13</v>
      </c>
      <c r="J1636" t="str">
        <f>_xlfn.XLOOKUP(I1636,laziki!C:C,laziki!E:E)</f>
        <v>47.43N, 160.74E</v>
      </c>
      <c r="K1636">
        <f>_xlfn.XLOOKUP($A1636,laziki!B:B,laziki!D:D)</f>
        <v>2056</v>
      </c>
      <c r="L1636">
        <f t="shared" si="127"/>
        <v>2057</v>
      </c>
      <c r="M1636" s="4">
        <f t="shared" si="128"/>
        <v>1</v>
      </c>
      <c r="N1636" s="4" t="str">
        <f t="shared" si="129"/>
        <v>N</v>
      </c>
      <c r="O1636" t="str">
        <f t="shared" si="130"/>
        <v>N</v>
      </c>
    </row>
    <row r="1637" spans="1:15" x14ac:dyDescent="0.25">
      <c r="A1637">
        <v>38</v>
      </c>
      <c r="B1637" s="1">
        <v>60234</v>
      </c>
      <c r="C1637" t="s">
        <v>265</v>
      </c>
      <c r="D1637" t="s">
        <v>3811</v>
      </c>
      <c r="E1637">
        <v>113</v>
      </c>
      <c r="F1637">
        <v>4076</v>
      </c>
      <c r="G1637">
        <f t="shared" si="126"/>
        <v>0</v>
      </c>
      <c r="H1637" t="str">
        <f>_xlfn.XLOOKUP(C1637,obszary!A:A,obszary!B:B)</f>
        <v>Mare Boreum</v>
      </c>
      <c r="I1637" t="str">
        <f>_xlfn.XLOOKUP($A1637,laziki!B:B,laziki!C:C)</f>
        <v>Pathfinder 7</v>
      </c>
      <c r="J1637" t="str">
        <f>_xlfn.XLOOKUP(I1637,laziki!C:C,laziki!E:E)</f>
        <v>79.27N, 111.64W</v>
      </c>
      <c r="K1637">
        <f>_xlfn.XLOOKUP($A1637,laziki!B:B,laziki!D:D)</f>
        <v>2062</v>
      </c>
      <c r="L1637">
        <f t="shared" si="127"/>
        <v>2064</v>
      </c>
      <c r="M1637" s="4">
        <f t="shared" si="128"/>
        <v>2</v>
      </c>
      <c r="N1637" s="4" t="str">
        <f t="shared" si="129"/>
        <v>N</v>
      </c>
      <c r="O1637" t="str">
        <f t="shared" si="130"/>
        <v>N</v>
      </c>
    </row>
    <row r="1638" spans="1:15" x14ac:dyDescent="0.25">
      <c r="A1638">
        <v>17</v>
      </c>
      <c r="B1638" s="1">
        <v>59088</v>
      </c>
      <c r="C1638" t="s">
        <v>239</v>
      </c>
      <c r="D1638" t="s">
        <v>3810</v>
      </c>
      <c r="E1638">
        <v>152</v>
      </c>
      <c r="F1638">
        <v>5076</v>
      </c>
      <c r="G1638">
        <f t="shared" si="126"/>
        <v>0</v>
      </c>
      <c r="H1638" t="str">
        <f>_xlfn.XLOOKUP(C1638,obszary!A:A,obszary!B:B)</f>
        <v>Amenthes</v>
      </c>
      <c r="I1638" t="str">
        <f>_xlfn.XLOOKUP($A1638,laziki!B:B,laziki!C:C)</f>
        <v>Viking 8</v>
      </c>
      <c r="J1638" t="str">
        <f>_xlfn.XLOOKUP(I1638,laziki!C:C,laziki!E:E)</f>
        <v>21.27N, 90.13E</v>
      </c>
      <c r="K1638">
        <f>_xlfn.XLOOKUP($A1638,laziki!B:B,laziki!D:D)</f>
        <v>2054</v>
      </c>
      <c r="L1638">
        <f t="shared" si="127"/>
        <v>2061</v>
      </c>
      <c r="M1638" s="4">
        <f t="shared" si="128"/>
        <v>7</v>
      </c>
      <c r="N1638" s="4" t="str">
        <f t="shared" si="129"/>
        <v>N</v>
      </c>
      <c r="O1638" t="str">
        <f t="shared" si="130"/>
        <v>N</v>
      </c>
    </row>
    <row r="1639" spans="1:15" x14ac:dyDescent="0.25">
      <c r="A1639">
        <v>79</v>
      </c>
      <c r="B1639" s="1">
        <v>64175</v>
      </c>
      <c r="C1639" t="s">
        <v>239</v>
      </c>
      <c r="D1639" t="s">
        <v>3809</v>
      </c>
      <c r="E1639">
        <v>163</v>
      </c>
      <c r="F1639">
        <v>3461</v>
      </c>
      <c r="G1639">
        <f t="shared" si="126"/>
        <v>0</v>
      </c>
      <c r="H1639" t="str">
        <f>_xlfn.XLOOKUP(C1639,obszary!A:A,obszary!B:B)</f>
        <v>Amenthes</v>
      </c>
      <c r="I1639" t="str">
        <f>_xlfn.XLOOKUP($A1639,laziki!B:B,laziki!C:C)</f>
        <v>Rosetta 29</v>
      </c>
      <c r="J1639" t="str">
        <f>_xlfn.XLOOKUP(I1639,laziki!C:C,laziki!E:E)</f>
        <v>18.24N, 120.68E</v>
      </c>
      <c r="K1639">
        <f>_xlfn.XLOOKUP($A1639,laziki!B:B,laziki!D:D)</f>
        <v>2073</v>
      </c>
      <c r="L1639">
        <f t="shared" si="127"/>
        <v>2075</v>
      </c>
      <c r="M1639" s="4">
        <f t="shared" si="128"/>
        <v>2</v>
      </c>
      <c r="N1639" s="4" t="str">
        <f t="shared" si="129"/>
        <v>N</v>
      </c>
      <c r="O1639" t="str">
        <f t="shared" si="130"/>
        <v>N</v>
      </c>
    </row>
    <row r="1640" spans="1:15" x14ac:dyDescent="0.25">
      <c r="A1640">
        <v>42</v>
      </c>
      <c r="B1640" s="1">
        <v>62531</v>
      </c>
      <c r="C1640" t="s">
        <v>237</v>
      </c>
      <c r="D1640" t="s">
        <v>3808</v>
      </c>
      <c r="E1640">
        <v>572</v>
      </c>
      <c r="F1640">
        <v>629</v>
      </c>
      <c r="G1640">
        <f t="shared" si="126"/>
        <v>0</v>
      </c>
      <c r="H1640" t="str">
        <f>_xlfn.XLOOKUP(C1640,obszary!A:A,obszary!B:B)</f>
        <v>Elysium</v>
      </c>
      <c r="I1640" t="str">
        <f>_xlfn.XLOOKUP($A1640,laziki!B:B,laziki!C:C)</f>
        <v>Spirit 6</v>
      </c>
      <c r="J1640" t="str">
        <f>_xlfn.XLOOKUP(I1640,laziki!C:C,laziki!E:E)</f>
        <v>27.80N, 160.30E</v>
      </c>
      <c r="K1640">
        <f>_xlfn.XLOOKUP($A1640,laziki!B:B,laziki!D:D)</f>
        <v>2063</v>
      </c>
      <c r="L1640">
        <f t="shared" si="127"/>
        <v>2071</v>
      </c>
      <c r="M1640" s="4">
        <f t="shared" si="128"/>
        <v>8</v>
      </c>
      <c r="N1640" s="4" t="str">
        <f t="shared" si="129"/>
        <v>N</v>
      </c>
      <c r="O1640" t="str">
        <f t="shared" si="130"/>
        <v>N</v>
      </c>
    </row>
    <row r="1641" spans="1:15" x14ac:dyDescent="0.25">
      <c r="A1641">
        <v>47</v>
      </c>
      <c r="B1641" s="1">
        <v>61594</v>
      </c>
      <c r="C1641" t="s">
        <v>245</v>
      </c>
      <c r="D1641" t="s">
        <v>3807</v>
      </c>
      <c r="E1641">
        <v>17</v>
      </c>
      <c r="F1641">
        <v>9074</v>
      </c>
      <c r="G1641">
        <f t="shared" si="126"/>
        <v>9074</v>
      </c>
      <c r="H1641" t="str">
        <f>_xlfn.XLOOKUP(C1641,obszary!A:A,obszary!B:B)</f>
        <v>Oxia Palus</v>
      </c>
      <c r="I1641" t="str">
        <f>_xlfn.XLOOKUP($A1641,laziki!B:B,laziki!C:C)</f>
        <v>Spirit 14</v>
      </c>
      <c r="J1641" t="str">
        <f>_xlfn.XLOOKUP(I1641,laziki!C:C,laziki!E:E)</f>
        <v>27.30N, 17.48W</v>
      </c>
      <c r="K1641">
        <f>_xlfn.XLOOKUP($A1641,laziki!B:B,laziki!D:D)</f>
        <v>2065</v>
      </c>
      <c r="L1641">
        <f t="shared" si="127"/>
        <v>2068</v>
      </c>
      <c r="M1641" s="4">
        <f t="shared" si="128"/>
        <v>3</v>
      </c>
      <c r="N1641" s="4" t="str">
        <f t="shared" si="129"/>
        <v>N</v>
      </c>
      <c r="O1641" t="str">
        <f t="shared" si="130"/>
        <v>N</v>
      </c>
    </row>
    <row r="1642" spans="1:15" x14ac:dyDescent="0.25">
      <c r="A1642">
        <v>36</v>
      </c>
      <c r="B1642" s="1">
        <v>59530</v>
      </c>
      <c r="C1642" t="s">
        <v>235</v>
      </c>
      <c r="D1642" t="s">
        <v>3806</v>
      </c>
      <c r="E1642">
        <v>77</v>
      </c>
      <c r="F1642">
        <v>6618</v>
      </c>
      <c r="G1642">
        <f t="shared" si="126"/>
        <v>6618</v>
      </c>
      <c r="H1642" t="str">
        <f>_xlfn.XLOOKUP(C1642,obszary!A:A,obszary!B:B)</f>
        <v>Memnonia</v>
      </c>
      <c r="I1642" t="str">
        <f>_xlfn.XLOOKUP($A1642,laziki!B:B,laziki!C:C)</f>
        <v>Pathfinder 3</v>
      </c>
      <c r="J1642" t="str">
        <f>_xlfn.XLOOKUP(I1642,laziki!C:C,laziki!E:E)</f>
        <v>5.85N, 156.58W</v>
      </c>
      <c r="K1642">
        <f>_xlfn.XLOOKUP($A1642,laziki!B:B,laziki!D:D)</f>
        <v>2061</v>
      </c>
      <c r="L1642">
        <f t="shared" si="127"/>
        <v>2062</v>
      </c>
      <c r="M1642" s="4">
        <f t="shared" si="128"/>
        <v>1</v>
      </c>
      <c r="N1642" s="4" t="str">
        <f t="shared" si="129"/>
        <v>S</v>
      </c>
      <c r="O1642" t="str">
        <f t="shared" si="130"/>
        <v>N</v>
      </c>
    </row>
    <row r="1643" spans="1:15" x14ac:dyDescent="0.25">
      <c r="A1643">
        <v>72</v>
      </c>
      <c r="B1643" s="1">
        <v>63513</v>
      </c>
      <c r="C1643" t="s">
        <v>219</v>
      </c>
      <c r="D1643" t="s">
        <v>3805</v>
      </c>
      <c r="E1643">
        <v>252</v>
      </c>
      <c r="F1643">
        <v>4398</v>
      </c>
      <c r="G1643">
        <f t="shared" si="126"/>
        <v>0</v>
      </c>
      <c r="H1643" t="str">
        <f>_xlfn.XLOOKUP(C1643,obszary!A:A,obszary!B:B)</f>
        <v>Phaethontis</v>
      </c>
      <c r="I1643" t="str">
        <f>_xlfn.XLOOKUP($A1643,laziki!B:B,laziki!C:C)</f>
        <v>Rosetta 16</v>
      </c>
      <c r="J1643" t="str">
        <f>_xlfn.XLOOKUP(I1643,laziki!C:C,laziki!E:E)</f>
        <v>29.49S, 118.42W</v>
      </c>
      <c r="K1643">
        <f>_xlfn.XLOOKUP($A1643,laziki!B:B,laziki!D:D)</f>
        <v>2071</v>
      </c>
      <c r="L1643">
        <f t="shared" si="127"/>
        <v>2073</v>
      </c>
      <c r="M1643" s="4">
        <f t="shared" si="128"/>
        <v>2</v>
      </c>
      <c r="N1643" s="4" t="str">
        <f t="shared" si="129"/>
        <v>S</v>
      </c>
      <c r="O1643" t="str">
        <f t="shared" si="130"/>
        <v>S</v>
      </c>
    </row>
    <row r="1644" spans="1:15" x14ac:dyDescent="0.25">
      <c r="A1644">
        <v>99</v>
      </c>
      <c r="B1644" s="1">
        <v>63768</v>
      </c>
      <c r="C1644" t="s">
        <v>259</v>
      </c>
      <c r="D1644" t="s">
        <v>3804</v>
      </c>
      <c r="E1644">
        <v>36</v>
      </c>
      <c r="F1644">
        <v>10313</v>
      </c>
      <c r="G1644">
        <f t="shared" si="126"/>
        <v>10313</v>
      </c>
      <c r="H1644" t="str">
        <f>_xlfn.XLOOKUP(C1644,obszary!A:A,obszary!B:B)</f>
        <v>Mare Acidalium</v>
      </c>
      <c r="I1644" t="str">
        <f>_xlfn.XLOOKUP($A1644,laziki!B:B,laziki!C:C)</f>
        <v>Perseverance 6</v>
      </c>
      <c r="J1644" t="str">
        <f>_xlfn.XLOOKUP(I1644,laziki!C:C,laziki!E:E)</f>
        <v>34.38N, 12.41E</v>
      </c>
      <c r="K1644">
        <f>_xlfn.XLOOKUP($A1644,laziki!B:B,laziki!D:D)</f>
        <v>2070</v>
      </c>
      <c r="L1644">
        <f t="shared" si="127"/>
        <v>2074</v>
      </c>
      <c r="M1644" s="4">
        <f t="shared" si="128"/>
        <v>4</v>
      </c>
      <c r="N1644" s="4" t="str">
        <f t="shared" si="129"/>
        <v>N</v>
      </c>
      <c r="O1644" t="str">
        <f t="shared" si="130"/>
        <v>N</v>
      </c>
    </row>
    <row r="1645" spans="1:15" x14ac:dyDescent="0.25">
      <c r="A1645">
        <v>89</v>
      </c>
      <c r="B1645" s="1">
        <v>64102</v>
      </c>
      <c r="C1645" t="s">
        <v>217</v>
      </c>
      <c r="D1645" t="s">
        <v>3803</v>
      </c>
      <c r="E1645">
        <v>277</v>
      </c>
      <c r="F1645">
        <v>4235</v>
      </c>
      <c r="G1645">
        <f t="shared" si="126"/>
        <v>0</v>
      </c>
      <c r="H1645" t="str">
        <f>_xlfn.XLOOKUP(C1645,obszary!A:A,obszary!B:B)</f>
        <v>Thaumasia</v>
      </c>
      <c r="I1645" t="str">
        <f>_xlfn.XLOOKUP($A1645,laziki!B:B,laziki!C:C)</f>
        <v>Phoenix 22</v>
      </c>
      <c r="J1645" t="str">
        <f>_xlfn.XLOOKUP(I1645,laziki!C:C,laziki!E:E)</f>
        <v>65.07S, 96.09W</v>
      </c>
      <c r="K1645">
        <f>_xlfn.XLOOKUP($A1645,laziki!B:B,laziki!D:D)</f>
        <v>2072</v>
      </c>
      <c r="L1645">
        <f t="shared" si="127"/>
        <v>2075</v>
      </c>
      <c r="M1645" s="4">
        <f t="shared" si="128"/>
        <v>3</v>
      </c>
      <c r="N1645" s="4" t="str">
        <f t="shared" si="129"/>
        <v>S</v>
      </c>
      <c r="O1645" t="str">
        <f t="shared" si="130"/>
        <v>S</v>
      </c>
    </row>
    <row r="1646" spans="1:15" x14ac:dyDescent="0.25">
      <c r="A1646">
        <v>75</v>
      </c>
      <c r="B1646" s="1">
        <v>64569</v>
      </c>
      <c r="C1646" t="s">
        <v>211</v>
      </c>
      <c r="D1646" t="s">
        <v>3802</v>
      </c>
      <c r="E1646">
        <v>1057</v>
      </c>
      <c r="F1646">
        <v>14551</v>
      </c>
      <c r="G1646">
        <f t="shared" si="126"/>
        <v>0</v>
      </c>
      <c r="H1646" t="str">
        <f>_xlfn.XLOOKUP(C1646,obszary!A:A,obszary!B:B)</f>
        <v>Hellas</v>
      </c>
      <c r="I1646" t="str">
        <f>_xlfn.XLOOKUP($A1646,laziki!B:B,laziki!C:C)</f>
        <v>Rosetta 22</v>
      </c>
      <c r="J1646" t="str">
        <f>_xlfn.XLOOKUP(I1646,laziki!C:C,laziki!E:E)</f>
        <v>43.21S, 109.99E</v>
      </c>
      <c r="K1646">
        <f>_xlfn.XLOOKUP($A1646,laziki!B:B,laziki!D:D)</f>
        <v>2071</v>
      </c>
      <c r="L1646">
        <f t="shared" si="127"/>
        <v>2076</v>
      </c>
      <c r="M1646" s="4">
        <f t="shared" si="128"/>
        <v>5</v>
      </c>
      <c r="N1646" s="4" t="str">
        <f t="shared" si="129"/>
        <v>S</v>
      </c>
      <c r="O1646" t="str">
        <f t="shared" si="130"/>
        <v>S</v>
      </c>
    </row>
    <row r="1647" spans="1:15" x14ac:dyDescent="0.25">
      <c r="A1647">
        <v>5</v>
      </c>
      <c r="B1647" s="1">
        <v>57957</v>
      </c>
      <c r="C1647" t="s">
        <v>241</v>
      </c>
      <c r="D1647" t="s">
        <v>3801</v>
      </c>
      <c r="E1647">
        <v>34</v>
      </c>
      <c r="F1647">
        <v>2461</v>
      </c>
      <c r="G1647">
        <f t="shared" si="126"/>
        <v>2461</v>
      </c>
      <c r="H1647" t="str">
        <f>_xlfn.XLOOKUP(C1647,obszary!A:A,obszary!B:B)</f>
        <v>Syrtis Major</v>
      </c>
      <c r="I1647" t="str">
        <f>_xlfn.XLOOKUP($A1647,laziki!B:B,laziki!C:C)</f>
        <v>Mariner 10</v>
      </c>
      <c r="J1647" t="str">
        <f>_xlfn.XLOOKUP(I1647,laziki!C:C,laziki!E:E)</f>
        <v>4.88N, 63.43E</v>
      </c>
      <c r="K1647">
        <f>_xlfn.XLOOKUP($A1647,laziki!B:B,laziki!D:D)</f>
        <v>2051</v>
      </c>
      <c r="L1647">
        <f t="shared" si="127"/>
        <v>2058</v>
      </c>
      <c r="M1647" s="4">
        <f t="shared" si="128"/>
        <v>7</v>
      </c>
      <c r="N1647" s="4" t="str">
        <f t="shared" si="129"/>
        <v>N</v>
      </c>
      <c r="O1647" t="str">
        <f t="shared" si="130"/>
        <v>N</v>
      </c>
    </row>
    <row r="1648" spans="1:15" x14ac:dyDescent="0.25">
      <c r="A1648">
        <v>19</v>
      </c>
      <c r="B1648" s="1">
        <v>57968</v>
      </c>
      <c r="C1648" t="s">
        <v>253</v>
      </c>
      <c r="D1648" t="s">
        <v>3800</v>
      </c>
      <c r="E1648">
        <v>447</v>
      </c>
      <c r="F1648">
        <v>1396</v>
      </c>
      <c r="G1648">
        <f t="shared" si="126"/>
        <v>0</v>
      </c>
      <c r="H1648" t="str">
        <f>_xlfn.XLOOKUP(C1648,obszary!A:A,obszary!B:B)</f>
        <v>Cebrenia</v>
      </c>
      <c r="I1648" t="str">
        <f>_xlfn.XLOOKUP($A1648,laziki!B:B,laziki!C:C)</f>
        <v>Viking 13</v>
      </c>
      <c r="J1648" t="str">
        <f>_xlfn.XLOOKUP(I1648,laziki!C:C,laziki!E:E)</f>
        <v>47.43N, 160.74E</v>
      </c>
      <c r="K1648">
        <f>_xlfn.XLOOKUP($A1648,laziki!B:B,laziki!D:D)</f>
        <v>2056</v>
      </c>
      <c r="L1648">
        <f t="shared" si="127"/>
        <v>2058</v>
      </c>
      <c r="M1648" s="4">
        <f t="shared" si="128"/>
        <v>2</v>
      </c>
      <c r="N1648" s="4" t="str">
        <f t="shared" si="129"/>
        <v>N</v>
      </c>
      <c r="O1648" t="str">
        <f t="shared" si="130"/>
        <v>N</v>
      </c>
    </row>
    <row r="1649" spans="1:15" x14ac:dyDescent="0.25">
      <c r="A1649">
        <v>42</v>
      </c>
      <c r="B1649" s="1">
        <v>60373</v>
      </c>
      <c r="C1649" t="s">
        <v>253</v>
      </c>
      <c r="D1649" t="s">
        <v>3799</v>
      </c>
      <c r="E1649">
        <v>152</v>
      </c>
      <c r="F1649">
        <v>3764</v>
      </c>
      <c r="G1649">
        <f t="shared" si="126"/>
        <v>0</v>
      </c>
      <c r="H1649" t="str">
        <f>_xlfn.XLOOKUP(C1649,obszary!A:A,obszary!B:B)</f>
        <v>Cebrenia</v>
      </c>
      <c r="I1649" t="str">
        <f>_xlfn.XLOOKUP($A1649,laziki!B:B,laziki!C:C)</f>
        <v>Spirit 6</v>
      </c>
      <c r="J1649" t="str">
        <f>_xlfn.XLOOKUP(I1649,laziki!C:C,laziki!E:E)</f>
        <v>27.80N, 160.30E</v>
      </c>
      <c r="K1649">
        <f>_xlfn.XLOOKUP($A1649,laziki!B:B,laziki!D:D)</f>
        <v>2063</v>
      </c>
      <c r="L1649">
        <f t="shared" si="127"/>
        <v>2065</v>
      </c>
      <c r="M1649" s="4">
        <f t="shared" si="128"/>
        <v>2</v>
      </c>
      <c r="N1649" s="4" t="str">
        <f t="shared" si="129"/>
        <v>N</v>
      </c>
      <c r="O1649" t="str">
        <f t="shared" si="130"/>
        <v>N</v>
      </c>
    </row>
    <row r="1650" spans="1:15" x14ac:dyDescent="0.25">
      <c r="A1650">
        <v>30</v>
      </c>
      <c r="B1650" s="1">
        <v>58577</v>
      </c>
      <c r="C1650" t="s">
        <v>247</v>
      </c>
      <c r="D1650" t="s">
        <v>3798</v>
      </c>
      <c r="E1650">
        <v>524</v>
      </c>
      <c r="F1650">
        <v>9074</v>
      </c>
      <c r="G1650">
        <f t="shared" si="126"/>
        <v>0</v>
      </c>
      <c r="H1650" t="str">
        <f>_xlfn.XLOOKUP(C1650,obszary!A:A,obszary!B:B)</f>
        <v>Lunae Palus</v>
      </c>
      <c r="I1650" t="str">
        <f>_xlfn.XLOOKUP($A1650,laziki!B:B,laziki!C:C)</f>
        <v>Deimos 8</v>
      </c>
      <c r="J1650" t="str">
        <f>_xlfn.XLOOKUP(I1650,laziki!C:C,laziki!E:E)</f>
        <v>21.43N, 76.62W</v>
      </c>
      <c r="K1650">
        <f>_xlfn.XLOOKUP($A1650,laziki!B:B,laziki!D:D)</f>
        <v>2058</v>
      </c>
      <c r="L1650">
        <f t="shared" si="127"/>
        <v>2060</v>
      </c>
      <c r="M1650" s="4">
        <f t="shared" si="128"/>
        <v>2</v>
      </c>
      <c r="N1650" s="4" t="str">
        <f t="shared" si="129"/>
        <v>N</v>
      </c>
      <c r="O1650" t="str">
        <f t="shared" si="130"/>
        <v>N</v>
      </c>
    </row>
    <row r="1651" spans="1:15" x14ac:dyDescent="0.25">
      <c r="A1651">
        <v>50</v>
      </c>
      <c r="B1651" s="1">
        <v>60692</v>
      </c>
      <c r="C1651" t="s">
        <v>239</v>
      </c>
      <c r="D1651" t="s">
        <v>3797</v>
      </c>
      <c r="E1651">
        <v>572</v>
      </c>
      <c r="F1651">
        <v>5255</v>
      </c>
      <c r="G1651">
        <f t="shared" si="126"/>
        <v>0</v>
      </c>
      <c r="H1651" t="str">
        <f>_xlfn.XLOOKUP(C1651,obszary!A:A,obszary!B:B)</f>
        <v>Amenthes</v>
      </c>
      <c r="I1651" t="str">
        <f>_xlfn.XLOOKUP($A1651,laziki!B:B,laziki!C:C)</f>
        <v>Opportunity 2</v>
      </c>
      <c r="J1651" t="str">
        <f>_xlfn.XLOOKUP(I1651,laziki!C:C,laziki!E:E)</f>
        <v>22.61N, 142.82E</v>
      </c>
      <c r="K1651">
        <f>_xlfn.XLOOKUP($A1651,laziki!B:B,laziki!D:D)</f>
        <v>2064</v>
      </c>
      <c r="L1651">
        <f t="shared" si="127"/>
        <v>2066</v>
      </c>
      <c r="M1651" s="4">
        <f t="shared" si="128"/>
        <v>2</v>
      </c>
      <c r="N1651" s="4" t="str">
        <f t="shared" si="129"/>
        <v>N</v>
      </c>
      <c r="O1651" t="str">
        <f t="shared" si="130"/>
        <v>N</v>
      </c>
    </row>
    <row r="1652" spans="1:15" x14ac:dyDescent="0.25">
      <c r="A1652">
        <v>57</v>
      </c>
      <c r="B1652" s="1">
        <v>61747</v>
      </c>
      <c r="C1652" t="s">
        <v>217</v>
      </c>
      <c r="D1652" t="s">
        <v>3796</v>
      </c>
      <c r="E1652">
        <v>85</v>
      </c>
      <c r="F1652">
        <v>883</v>
      </c>
      <c r="G1652">
        <f t="shared" si="126"/>
        <v>883</v>
      </c>
      <c r="H1652" t="str">
        <f>_xlfn.XLOOKUP(C1652,obszary!A:A,obszary!B:B)</f>
        <v>Thaumasia</v>
      </c>
      <c r="I1652" t="str">
        <f>_xlfn.XLOOKUP($A1652,laziki!B:B,laziki!C:C)</f>
        <v>Opportunity 13</v>
      </c>
      <c r="J1652" t="str">
        <f>_xlfn.XLOOKUP(I1652,laziki!C:C,laziki!E:E)</f>
        <v>44.72S, 102.07W</v>
      </c>
      <c r="K1652">
        <f>_xlfn.XLOOKUP($A1652,laziki!B:B,laziki!D:D)</f>
        <v>2067</v>
      </c>
      <c r="L1652">
        <f t="shared" si="127"/>
        <v>2069</v>
      </c>
      <c r="M1652" s="4">
        <f t="shared" si="128"/>
        <v>2</v>
      </c>
      <c r="N1652" s="4" t="str">
        <f t="shared" si="129"/>
        <v>S</v>
      </c>
      <c r="O1652" t="str">
        <f t="shared" si="130"/>
        <v>S</v>
      </c>
    </row>
    <row r="1653" spans="1:15" x14ac:dyDescent="0.25">
      <c r="A1653">
        <v>75</v>
      </c>
      <c r="B1653" s="1">
        <v>63657</v>
      </c>
      <c r="C1653" t="s">
        <v>211</v>
      </c>
      <c r="D1653" t="s">
        <v>3795</v>
      </c>
      <c r="E1653">
        <v>241</v>
      </c>
      <c r="F1653">
        <v>5812</v>
      </c>
      <c r="G1653">
        <f t="shared" si="126"/>
        <v>0</v>
      </c>
      <c r="H1653" t="str">
        <f>_xlfn.XLOOKUP(C1653,obszary!A:A,obszary!B:B)</f>
        <v>Hellas</v>
      </c>
      <c r="I1653" t="str">
        <f>_xlfn.XLOOKUP($A1653,laziki!B:B,laziki!C:C)</f>
        <v>Rosetta 22</v>
      </c>
      <c r="J1653" t="str">
        <f>_xlfn.XLOOKUP(I1653,laziki!C:C,laziki!E:E)</f>
        <v>43.21S, 109.99E</v>
      </c>
      <c r="K1653">
        <f>_xlfn.XLOOKUP($A1653,laziki!B:B,laziki!D:D)</f>
        <v>2071</v>
      </c>
      <c r="L1653">
        <f t="shared" si="127"/>
        <v>2074</v>
      </c>
      <c r="M1653" s="4">
        <f t="shared" si="128"/>
        <v>3</v>
      </c>
      <c r="N1653" s="4" t="str">
        <f t="shared" si="129"/>
        <v>S</v>
      </c>
      <c r="O1653" t="str">
        <f t="shared" si="130"/>
        <v>S</v>
      </c>
    </row>
    <row r="1654" spans="1:15" x14ac:dyDescent="0.25">
      <c r="A1654">
        <v>90</v>
      </c>
      <c r="B1654" s="1">
        <v>63517</v>
      </c>
      <c r="C1654" t="s">
        <v>207</v>
      </c>
      <c r="D1654" t="s">
        <v>3794</v>
      </c>
      <c r="E1654">
        <v>32</v>
      </c>
      <c r="F1654">
        <v>14551</v>
      </c>
      <c r="G1654">
        <f t="shared" si="126"/>
        <v>14551</v>
      </c>
      <c r="H1654" t="str">
        <f>_xlfn.XLOOKUP(C1654,obszary!A:A,obszary!B:B)</f>
        <v>Mare Australe</v>
      </c>
      <c r="I1654" t="str">
        <f>_xlfn.XLOOKUP($A1654,laziki!B:B,laziki!C:C)</f>
        <v>Phoenix 23</v>
      </c>
      <c r="J1654" t="str">
        <f>_xlfn.XLOOKUP(I1654,laziki!C:C,laziki!E:E)</f>
        <v>65.99S, 161.89W</v>
      </c>
      <c r="K1654">
        <f>_xlfn.XLOOKUP($A1654,laziki!B:B,laziki!D:D)</f>
        <v>2072</v>
      </c>
      <c r="L1654">
        <f t="shared" si="127"/>
        <v>2073</v>
      </c>
      <c r="M1654" s="4">
        <f t="shared" si="128"/>
        <v>1</v>
      </c>
      <c r="N1654" s="4" t="str">
        <f t="shared" si="129"/>
        <v>S</v>
      </c>
      <c r="O1654" t="str">
        <f t="shared" si="130"/>
        <v>S</v>
      </c>
    </row>
    <row r="1655" spans="1:15" x14ac:dyDescent="0.25">
      <c r="A1655">
        <v>10</v>
      </c>
      <c r="B1655" s="1">
        <v>57155</v>
      </c>
      <c r="C1655" t="s">
        <v>231</v>
      </c>
      <c r="D1655" t="s">
        <v>3793</v>
      </c>
      <c r="E1655">
        <v>82</v>
      </c>
      <c r="F1655">
        <v>3919</v>
      </c>
      <c r="G1655">
        <f t="shared" si="126"/>
        <v>3919</v>
      </c>
      <c r="H1655" t="str">
        <f>_xlfn.XLOOKUP(C1655,obszary!A:A,obszary!B:B)</f>
        <v>Coprates</v>
      </c>
      <c r="I1655" t="str">
        <f>_xlfn.XLOOKUP($A1655,laziki!B:B,laziki!C:C)</f>
        <v>Mariner 15</v>
      </c>
      <c r="J1655" t="str">
        <f>_xlfn.XLOOKUP(I1655,laziki!C:C,laziki!E:E)</f>
        <v>23.79S, 56.97W</v>
      </c>
      <c r="K1655">
        <f>_xlfn.XLOOKUP($A1655,laziki!B:B,laziki!D:D)</f>
        <v>2054</v>
      </c>
      <c r="L1655">
        <f t="shared" si="127"/>
        <v>2056</v>
      </c>
      <c r="M1655" s="4">
        <f t="shared" si="128"/>
        <v>2</v>
      </c>
      <c r="N1655" s="4" t="str">
        <f t="shared" si="129"/>
        <v>S</v>
      </c>
      <c r="O1655" t="str">
        <f t="shared" si="130"/>
        <v>S</v>
      </c>
    </row>
    <row r="1656" spans="1:15" x14ac:dyDescent="0.25">
      <c r="A1656">
        <v>77</v>
      </c>
      <c r="B1656" s="1">
        <v>64837</v>
      </c>
      <c r="C1656" t="s">
        <v>211</v>
      </c>
      <c r="D1656" t="s">
        <v>3792</v>
      </c>
      <c r="E1656">
        <v>7</v>
      </c>
      <c r="F1656">
        <v>5812</v>
      </c>
      <c r="G1656">
        <f t="shared" si="126"/>
        <v>5812</v>
      </c>
      <c r="H1656" t="str">
        <f>_xlfn.XLOOKUP(C1656,obszary!A:A,obszary!B:B)</f>
        <v>Hellas</v>
      </c>
      <c r="I1656" t="str">
        <f>_xlfn.XLOOKUP($A1656,laziki!B:B,laziki!C:C)</f>
        <v>Rosetta 27</v>
      </c>
      <c r="J1656" t="str">
        <f>_xlfn.XLOOKUP(I1656,laziki!C:C,laziki!E:E)</f>
        <v>28.90S, 98.55E</v>
      </c>
      <c r="K1656">
        <f>_xlfn.XLOOKUP($A1656,laziki!B:B,laziki!D:D)</f>
        <v>2073</v>
      </c>
      <c r="L1656">
        <f t="shared" si="127"/>
        <v>2077</v>
      </c>
      <c r="M1656" s="4">
        <f t="shared" si="128"/>
        <v>4</v>
      </c>
      <c r="N1656" s="4" t="str">
        <f t="shared" si="129"/>
        <v>S</v>
      </c>
      <c r="O1656" t="str">
        <f t="shared" si="130"/>
        <v>S</v>
      </c>
    </row>
    <row r="1657" spans="1:15" x14ac:dyDescent="0.25">
      <c r="A1657">
        <v>75</v>
      </c>
      <c r="B1657" s="1">
        <v>64394</v>
      </c>
      <c r="C1657" t="s">
        <v>211</v>
      </c>
      <c r="D1657" t="s">
        <v>3791</v>
      </c>
      <c r="E1657">
        <v>57</v>
      </c>
      <c r="F1657">
        <v>2739</v>
      </c>
      <c r="G1657">
        <f t="shared" si="126"/>
        <v>2739</v>
      </c>
      <c r="H1657" t="str">
        <f>_xlfn.XLOOKUP(C1657,obszary!A:A,obszary!B:B)</f>
        <v>Hellas</v>
      </c>
      <c r="I1657" t="str">
        <f>_xlfn.XLOOKUP($A1657,laziki!B:B,laziki!C:C)</f>
        <v>Rosetta 22</v>
      </c>
      <c r="J1657" t="str">
        <f>_xlfn.XLOOKUP(I1657,laziki!C:C,laziki!E:E)</f>
        <v>43.21S, 109.99E</v>
      </c>
      <c r="K1657">
        <f>_xlfn.XLOOKUP($A1657,laziki!B:B,laziki!D:D)</f>
        <v>2071</v>
      </c>
      <c r="L1657">
        <f t="shared" si="127"/>
        <v>2076</v>
      </c>
      <c r="M1657" s="4">
        <f t="shared" si="128"/>
        <v>5</v>
      </c>
      <c r="N1657" s="4" t="str">
        <f t="shared" si="129"/>
        <v>S</v>
      </c>
      <c r="O1657" t="str">
        <f t="shared" si="130"/>
        <v>S</v>
      </c>
    </row>
    <row r="1658" spans="1:15" x14ac:dyDescent="0.25">
      <c r="A1658">
        <v>60</v>
      </c>
      <c r="B1658" s="1">
        <v>62688</v>
      </c>
      <c r="C1658" t="s">
        <v>215</v>
      </c>
      <c r="D1658" t="s">
        <v>3790</v>
      </c>
      <c r="E1658">
        <v>181</v>
      </c>
      <c r="F1658">
        <v>17000</v>
      </c>
      <c r="G1658">
        <f t="shared" si="126"/>
        <v>0</v>
      </c>
      <c r="H1658" t="str">
        <f>_xlfn.XLOOKUP(C1658,obszary!A:A,obszary!B:B)</f>
        <v>Argyre</v>
      </c>
      <c r="I1658" t="str">
        <f>_xlfn.XLOOKUP($A1658,laziki!B:B,laziki!C:C)</f>
        <v>Opportunity 18</v>
      </c>
      <c r="J1658" t="str">
        <f>_xlfn.XLOOKUP(I1658,laziki!C:C,laziki!E:E)</f>
        <v>47.77S, 28.62W</v>
      </c>
      <c r="K1658">
        <f>_xlfn.XLOOKUP($A1658,laziki!B:B,laziki!D:D)</f>
        <v>2069</v>
      </c>
      <c r="L1658">
        <f t="shared" si="127"/>
        <v>2071</v>
      </c>
      <c r="M1658" s="4">
        <f t="shared" si="128"/>
        <v>2</v>
      </c>
      <c r="N1658" s="4" t="str">
        <f t="shared" si="129"/>
        <v>S</v>
      </c>
      <c r="O1658" t="str">
        <f t="shared" si="130"/>
        <v>S</v>
      </c>
    </row>
    <row r="1659" spans="1:15" x14ac:dyDescent="0.25">
      <c r="A1659">
        <v>100</v>
      </c>
      <c r="B1659" s="1">
        <v>62829</v>
      </c>
      <c r="C1659" t="s">
        <v>207</v>
      </c>
      <c r="D1659" t="s">
        <v>3789</v>
      </c>
      <c r="E1659">
        <v>57</v>
      </c>
      <c r="F1659">
        <v>29243</v>
      </c>
      <c r="G1659">
        <f t="shared" si="126"/>
        <v>29243</v>
      </c>
      <c r="H1659" t="str">
        <f>_xlfn.XLOOKUP(C1659,obszary!A:A,obszary!B:B)</f>
        <v>Mare Australe</v>
      </c>
      <c r="I1659" t="str">
        <f>_xlfn.XLOOKUP($A1659,laziki!B:B,laziki!C:C)</f>
        <v>Perseverance 7</v>
      </c>
      <c r="J1659" t="str">
        <f>_xlfn.XLOOKUP(I1659,laziki!C:C,laziki!E:E)</f>
        <v>61.39S, 157.42W</v>
      </c>
      <c r="K1659">
        <f>_xlfn.XLOOKUP($A1659,laziki!B:B,laziki!D:D)</f>
        <v>2070</v>
      </c>
      <c r="L1659">
        <f t="shared" si="127"/>
        <v>2072</v>
      </c>
      <c r="M1659" s="4">
        <f t="shared" si="128"/>
        <v>2</v>
      </c>
      <c r="N1659" s="4" t="str">
        <f t="shared" si="129"/>
        <v>S</v>
      </c>
      <c r="O1659" t="str">
        <f t="shared" si="130"/>
        <v>S</v>
      </c>
    </row>
    <row r="1660" spans="1:15" x14ac:dyDescent="0.25">
      <c r="A1660">
        <v>97</v>
      </c>
      <c r="B1660" s="1">
        <v>62802</v>
      </c>
      <c r="C1660" t="s">
        <v>259</v>
      </c>
      <c r="D1660" t="s">
        <v>3788</v>
      </c>
      <c r="E1660">
        <v>241</v>
      </c>
      <c r="F1660">
        <v>23366</v>
      </c>
      <c r="G1660">
        <f t="shared" si="126"/>
        <v>0</v>
      </c>
      <c r="H1660" t="str">
        <f>_xlfn.XLOOKUP(C1660,obszary!A:A,obszary!B:B)</f>
        <v>Mare Acidalium</v>
      </c>
      <c r="I1660" t="str">
        <f>_xlfn.XLOOKUP($A1660,laziki!B:B,laziki!C:C)</f>
        <v>Perseverance 4</v>
      </c>
      <c r="J1660" t="str">
        <f>_xlfn.XLOOKUP(I1660,laziki!C:C,laziki!E:E)</f>
        <v>80.24N, 27.18W</v>
      </c>
      <c r="K1660">
        <f>_xlfn.XLOOKUP($A1660,laziki!B:B,laziki!D:D)</f>
        <v>2069</v>
      </c>
      <c r="L1660">
        <f t="shared" si="127"/>
        <v>2071</v>
      </c>
      <c r="M1660" s="4">
        <f t="shared" si="128"/>
        <v>2</v>
      </c>
      <c r="N1660" s="4" t="str">
        <f t="shared" si="129"/>
        <v>N</v>
      </c>
      <c r="O1660" t="str">
        <f t="shared" si="130"/>
        <v>N</v>
      </c>
    </row>
    <row r="1661" spans="1:15" x14ac:dyDescent="0.25">
      <c r="A1661">
        <v>31</v>
      </c>
      <c r="B1661" s="1">
        <v>58705</v>
      </c>
      <c r="C1661" t="s">
        <v>265</v>
      </c>
      <c r="D1661" t="s">
        <v>3787</v>
      </c>
      <c r="E1661">
        <v>50</v>
      </c>
      <c r="F1661">
        <v>50510</v>
      </c>
      <c r="G1661">
        <f t="shared" si="126"/>
        <v>50510</v>
      </c>
      <c r="H1661" t="str">
        <f>_xlfn.XLOOKUP(C1661,obszary!A:A,obszary!B:B)</f>
        <v>Mare Boreum</v>
      </c>
      <c r="I1661" t="str">
        <f>_xlfn.XLOOKUP($A1661,laziki!B:B,laziki!C:C)</f>
        <v>Deimos 10</v>
      </c>
      <c r="J1661" t="str">
        <f>_xlfn.XLOOKUP(I1661,laziki!C:C,laziki!E:E)</f>
        <v>66.67N, 93.37W</v>
      </c>
      <c r="K1661">
        <f>_xlfn.XLOOKUP($A1661,laziki!B:B,laziki!D:D)</f>
        <v>2059</v>
      </c>
      <c r="L1661">
        <f t="shared" si="127"/>
        <v>2060</v>
      </c>
      <c r="M1661" s="4">
        <f t="shared" si="128"/>
        <v>1</v>
      </c>
      <c r="N1661" s="4" t="str">
        <f t="shared" si="129"/>
        <v>N</v>
      </c>
      <c r="O1661" t="str">
        <f t="shared" si="130"/>
        <v>N</v>
      </c>
    </row>
    <row r="1662" spans="1:15" x14ac:dyDescent="0.25">
      <c r="A1662">
        <v>10</v>
      </c>
      <c r="B1662" s="1">
        <v>57126</v>
      </c>
      <c r="C1662" t="s">
        <v>229</v>
      </c>
      <c r="D1662" t="s">
        <v>3786</v>
      </c>
      <c r="E1662">
        <v>39</v>
      </c>
      <c r="F1662">
        <v>3461</v>
      </c>
      <c r="G1662">
        <f t="shared" si="126"/>
        <v>3461</v>
      </c>
      <c r="H1662" t="str">
        <f>_xlfn.XLOOKUP(C1662,obszary!A:A,obszary!B:B)</f>
        <v>Margaritifer Sinus</v>
      </c>
      <c r="I1662" t="str">
        <f>_xlfn.XLOOKUP($A1662,laziki!B:B,laziki!C:C)</f>
        <v>Mariner 15</v>
      </c>
      <c r="J1662" t="str">
        <f>_xlfn.XLOOKUP(I1662,laziki!C:C,laziki!E:E)</f>
        <v>23.79S, 56.97W</v>
      </c>
      <c r="K1662">
        <f>_xlfn.XLOOKUP($A1662,laziki!B:B,laziki!D:D)</f>
        <v>2054</v>
      </c>
      <c r="L1662">
        <f t="shared" si="127"/>
        <v>2056</v>
      </c>
      <c r="M1662" s="4">
        <f t="shared" si="128"/>
        <v>2</v>
      </c>
      <c r="N1662" s="4" t="str">
        <f t="shared" si="129"/>
        <v>S</v>
      </c>
      <c r="O1662" t="str">
        <f t="shared" si="130"/>
        <v>S</v>
      </c>
    </row>
    <row r="1663" spans="1:15" x14ac:dyDescent="0.25">
      <c r="A1663">
        <v>9</v>
      </c>
      <c r="B1663" s="1">
        <v>58596</v>
      </c>
      <c r="C1663" t="s">
        <v>213</v>
      </c>
      <c r="D1663" t="s">
        <v>3785</v>
      </c>
      <c r="E1663">
        <v>447</v>
      </c>
      <c r="F1663">
        <v>2739</v>
      </c>
      <c r="G1663">
        <f t="shared" si="126"/>
        <v>0</v>
      </c>
      <c r="H1663" t="str">
        <f>_xlfn.XLOOKUP(C1663,obszary!A:A,obszary!B:B)</f>
        <v>Noachis</v>
      </c>
      <c r="I1663" t="str">
        <f>_xlfn.XLOOKUP($A1663,laziki!B:B,laziki!C:C)</f>
        <v>Mariner 14</v>
      </c>
      <c r="J1663" t="str">
        <f>_xlfn.XLOOKUP(I1663,laziki!C:C,laziki!E:E)</f>
        <v>17.63S, 13.01W</v>
      </c>
      <c r="K1663">
        <f>_xlfn.XLOOKUP($A1663,laziki!B:B,laziki!D:D)</f>
        <v>2054</v>
      </c>
      <c r="L1663">
        <f t="shared" si="127"/>
        <v>2060</v>
      </c>
      <c r="M1663" s="4">
        <f t="shared" si="128"/>
        <v>6</v>
      </c>
      <c r="N1663" s="4" t="str">
        <f t="shared" si="129"/>
        <v>S</v>
      </c>
      <c r="O1663" t="str">
        <f t="shared" si="130"/>
        <v>S</v>
      </c>
    </row>
    <row r="1664" spans="1:15" x14ac:dyDescent="0.25">
      <c r="A1664">
        <v>52</v>
      </c>
      <c r="B1664" s="1">
        <v>62975</v>
      </c>
      <c r="C1664" t="s">
        <v>249</v>
      </c>
      <c r="D1664" t="s">
        <v>3784</v>
      </c>
      <c r="E1664">
        <v>14</v>
      </c>
      <c r="F1664">
        <v>2324</v>
      </c>
      <c r="G1664">
        <f t="shared" si="126"/>
        <v>2324</v>
      </c>
      <c r="H1664" t="str">
        <f>_xlfn.XLOOKUP(C1664,obszary!A:A,obszary!B:B)</f>
        <v>Tharsis</v>
      </c>
      <c r="I1664" t="str">
        <f>_xlfn.XLOOKUP($A1664,laziki!B:B,laziki!C:C)</f>
        <v>Opportunity 4</v>
      </c>
      <c r="J1664" t="str">
        <f>_xlfn.XLOOKUP(I1664,laziki!C:C,laziki!E:E)</f>
        <v>9.63N, 121.52W</v>
      </c>
      <c r="K1664">
        <f>_xlfn.XLOOKUP($A1664,laziki!B:B,laziki!D:D)</f>
        <v>2065</v>
      </c>
      <c r="L1664">
        <f t="shared" si="127"/>
        <v>2072</v>
      </c>
      <c r="M1664" s="4">
        <f t="shared" si="128"/>
        <v>7</v>
      </c>
      <c r="N1664" s="4" t="str">
        <f t="shared" si="129"/>
        <v>N</v>
      </c>
      <c r="O1664" t="str">
        <f t="shared" si="130"/>
        <v>N</v>
      </c>
    </row>
    <row r="1665" spans="1:15" x14ac:dyDescent="0.25">
      <c r="A1665">
        <v>29</v>
      </c>
      <c r="B1665" s="1">
        <v>59023</v>
      </c>
      <c r="C1665" t="s">
        <v>219</v>
      </c>
      <c r="D1665" t="s">
        <v>3783</v>
      </c>
      <c r="E1665">
        <v>212</v>
      </c>
      <c r="F1665">
        <v>3612</v>
      </c>
      <c r="G1665">
        <f t="shared" si="126"/>
        <v>0</v>
      </c>
      <c r="H1665" t="str">
        <f>_xlfn.XLOOKUP(C1665,obszary!A:A,obszary!B:B)</f>
        <v>Phaethontis</v>
      </c>
      <c r="I1665" t="str">
        <f>_xlfn.XLOOKUP($A1665,laziki!B:B,laziki!C:C)</f>
        <v>Deimos 4</v>
      </c>
      <c r="J1665" t="str">
        <f>_xlfn.XLOOKUP(I1665,laziki!C:C,laziki!E:E)</f>
        <v>33.88S, 148.04W</v>
      </c>
      <c r="K1665">
        <f>_xlfn.XLOOKUP($A1665,laziki!B:B,laziki!D:D)</f>
        <v>2058</v>
      </c>
      <c r="L1665">
        <f t="shared" si="127"/>
        <v>2061</v>
      </c>
      <c r="M1665" s="4">
        <f t="shared" si="128"/>
        <v>3</v>
      </c>
      <c r="N1665" s="4" t="str">
        <f t="shared" si="129"/>
        <v>S</v>
      </c>
      <c r="O1665" t="str">
        <f t="shared" si="130"/>
        <v>S</v>
      </c>
    </row>
    <row r="1666" spans="1:15" x14ac:dyDescent="0.25">
      <c r="A1666">
        <v>64</v>
      </c>
      <c r="B1666" s="1">
        <v>61575</v>
      </c>
      <c r="C1666" t="s">
        <v>211</v>
      </c>
      <c r="D1666" t="s">
        <v>3782</v>
      </c>
      <c r="E1666">
        <v>88</v>
      </c>
      <c r="F1666">
        <v>11771</v>
      </c>
      <c r="G1666">
        <f t="shared" si="126"/>
        <v>11771</v>
      </c>
      <c r="H1666" t="str">
        <f>_xlfn.XLOOKUP(C1666,obszary!A:A,obszary!B:B)</f>
        <v>Hellas</v>
      </c>
      <c r="I1666" t="str">
        <f>_xlfn.XLOOKUP($A1666,laziki!B:B,laziki!C:C)</f>
        <v>Rosetta 7</v>
      </c>
      <c r="J1666" t="str">
        <f>_xlfn.XLOOKUP(I1666,laziki!C:C,laziki!E:E)</f>
        <v>48.64S, 67.03E</v>
      </c>
      <c r="K1666">
        <f>_xlfn.XLOOKUP($A1666,laziki!B:B,laziki!D:D)</f>
        <v>2067</v>
      </c>
      <c r="L1666">
        <f t="shared" si="127"/>
        <v>2068</v>
      </c>
      <c r="M1666" s="4">
        <f t="shared" si="128"/>
        <v>1</v>
      </c>
      <c r="N1666" s="4" t="str">
        <f t="shared" si="129"/>
        <v>S</v>
      </c>
      <c r="O1666" t="str">
        <f t="shared" si="130"/>
        <v>S</v>
      </c>
    </row>
    <row r="1667" spans="1:15" x14ac:dyDescent="0.25">
      <c r="A1667">
        <v>52</v>
      </c>
      <c r="B1667" s="1">
        <v>63217</v>
      </c>
      <c r="C1667" t="s">
        <v>233</v>
      </c>
      <c r="D1667" t="s">
        <v>3781</v>
      </c>
      <c r="E1667">
        <v>72</v>
      </c>
      <c r="F1667">
        <v>1920</v>
      </c>
      <c r="G1667">
        <f t="shared" ref="G1667:G1730" si="131">IF($E1667 &lt;= 100,F1667,0)</f>
        <v>1920</v>
      </c>
      <c r="H1667" t="str">
        <f>_xlfn.XLOOKUP(C1667,obszary!A:A,obszary!B:B)</f>
        <v>Phoenicis Lacus</v>
      </c>
      <c r="I1667" t="str">
        <f>_xlfn.XLOOKUP($A1667,laziki!B:B,laziki!C:C)</f>
        <v>Opportunity 4</v>
      </c>
      <c r="J1667" t="str">
        <f>_xlfn.XLOOKUP(I1667,laziki!C:C,laziki!E:E)</f>
        <v>9.63N, 121.52W</v>
      </c>
      <c r="K1667">
        <f>_xlfn.XLOOKUP($A1667,laziki!B:B,laziki!D:D)</f>
        <v>2065</v>
      </c>
      <c r="L1667">
        <f t="shared" ref="L1667:L1730" si="132">YEAR(B1667)</f>
        <v>2073</v>
      </c>
      <c r="M1667" s="4">
        <f t="shared" ref="M1667:M1730" si="133">L1667-K1667</f>
        <v>8</v>
      </c>
      <c r="N1667" s="4" t="str">
        <f t="shared" ref="N1667:N1730" si="134">IF(NOT(ISERROR(SEARCH("S",D1667))),"S","N")</f>
        <v>S</v>
      </c>
      <c r="O1667" t="str">
        <f t="shared" si="130"/>
        <v>N</v>
      </c>
    </row>
    <row r="1668" spans="1:15" x14ac:dyDescent="0.25">
      <c r="A1668">
        <v>27</v>
      </c>
      <c r="B1668" s="1">
        <v>59997</v>
      </c>
      <c r="C1668" t="s">
        <v>207</v>
      </c>
      <c r="D1668" t="s">
        <v>3780</v>
      </c>
      <c r="E1668">
        <v>212</v>
      </c>
      <c r="F1668">
        <v>45837</v>
      </c>
      <c r="G1668">
        <f t="shared" si="131"/>
        <v>0</v>
      </c>
      <c r="H1668" t="str">
        <f>_xlfn.XLOOKUP(C1668,obszary!A:A,obszary!B:B)</f>
        <v>Mare Australe</v>
      </c>
      <c r="I1668" t="str">
        <f>_xlfn.XLOOKUP($A1668,laziki!B:B,laziki!C:C)</f>
        <v>Phobos 6</v>
      </c>
      <c r="J1668" t="str">
        <f>_xlfn.XLOOKUP(I1668,laziki!C:C,laziki!E:E)</f>
        <v>74.62S, 100.08E</v>
      </c>
      <c r="K1668">
        <f>_xlfn.XLOOKUP($A1668,laziki!B:B,laziki!D:D)</f>
        <v>2054</v>
      </c>
      <c r="L1668">
        <f t="shared" si="132"/>
        <v>2064</v>
      </c>
      <c r="M1668" s="4">
        <f t="shared" si="133"/>
        <v>10</v>
      </c>
      <c r="N1668" s="4" t="str">
        <f t="shared" si="134"/>
        <v>S</v>
      </c>
      <c r="O1668" t="str">
        <f t="shared" si="130"/>
        <v>S</v>
      </c>
    </row>
    <row r="1669" spans="1:15" x14ac:dyDescent="0.25">
      <c r="A1669">
        <v>17</v>
      </c>
      <c r="B1669" s="1">
        <v>58680</v>
      </c>
      <c r="C1669" t="s">
        <v>255</v>
      </c>
      <c r="D1669" t="s">
        <v>3779</v>
      </c>
      <c r="E1669">
        <v>117</v>
      </c>
      <c r="F1669">
        <v>3167</v>
      </c>
      <c r="G1669">
        <f t="shared" si="131"/>
        <v>0</v>
      </c>
      <c r="H1669" t="str">
        <f>_xlfn.XLOOKUP(C1669,obszary!A:A,obszary!B:B)</f>
        <v>Casius</v>
      </c>
      <c r="I1669" t="str">
        <f>_xlfn.XLOOKUP($A1669,laziki!B:B,laziki!C:C)</f>
        <v>Viking 8</v>
      </c>
      <c r="J1669" t="str">
        <f>_xlfn.XLOOKUP(I1669,laziki!C:C,laziki!E:E)</f>
        <v>21.27N, 90.13E</v>
      </c>
      <c r="K1669">
        <f>_xlfn.XLOOKUP($A1669,laziki!B:B,laziki!D:D)</f>
        <v>2054</v>
      </c>
      <c r="L1669">
        <f t="shared" si="132"/>
        <v>2060</v>
      </c>
      <c r="M1669" s="4">
        <f t="shared" si="133"/>
        <v>6</v>
      </c>
      <c r="N1669" s="4" t="str">
        <f t="shared" si="134"/>
        <v>N</v>
      </c>
      <c r="O1669" t="str">
        <f t="shared" si="130"/>
        <v>N</v>
      </c>
    </row>
    <row r="1670" spans="1:15" x14ac:dyDescent="0.25">
      <c r="A1670">
        <v>79</v>
      </c>
      <c r="B1670" s="1">
        <v>64361</v>
      </c>
      <c r="C1670" t="s">
        <v>239</v>
      </c>
      <c r="D1670" t="s">
        <v>3778</v>
      </c>
      <c r="E1670">
        <v>75</v>
      </c>
      <c r="F1670">
        <v>4076</v>
      </c>
      <c r="G1670">
        <f t="shared" si="131"/>
        <v>4076</v>
      </c>
      <c r="H1670" t="str">
        <f>_xlfn.XLOOKUP(C1670,obszary!A:A,obszary!B:B)</f>
        <v>Amenthes</v>
      </c>
      <c r="I1670" t="str">
        <f>_xlfn.XLOOKUP($A1670,laziki!B:B,laziki!C:C)</f>
        <v>Rosetta 29</v>
      </c>
      <c r="J1670" t="str">
        <f>_xlfn.XLOOKUP(I1670,laziki!C:C,laziki!E:E)</f>
        <v>18.24N, 120.68E</v>
      </c>
      <c r="K1670">
        <f>_xlfn.XLOOKUP($A1670,laziki!B:B,laziki!D:D)</f>
        <v>2073</v>
      </c>
      <c r="L1670">
        <f t="shared" si="132"/>
        <v>2076</v>
      </c>
      <c r="M1670" s="4">
        <f t="shared" si="133"/>
        <v>3</v>
      </c>
      <c r="N1670" s="4" t="str">
        <f t="shared" si="134"/>
        <v>N</v>
      </c>
      <c r="O1670" t="str">
        <f t="shared" ref="O1670:O1733" si="135">IF(NOT(ISERROR(SEARCH("S",J1670))),"S","N")</f>
        <v>N</v>
      </c>
    </row>
    <row r="1671" spans="1:15" x14ac:dyDescent="0.25">
      <c r="A1671">
        <v>53</v>
      </c>
      <c r="B1671" s="1">
        <v>61160</v>
      </c>
      <c r="C1671" t="s">
        <v>219</v>
      </c>
      <c r="D1671" t="s">
        <v>3777</v>
      </c>
      <c r="E1671">
        <v>117</v>
      </c>
      <c r="F1671">
        <v>14551</v>
      </c>
      <c r="G1671">
        <f t="shared" si="131"/>
        <v>0</v>
      </c>
      <c r="H1671" t="str">
        <f>_xlfn.XLOOKUP(C1671,obszary!A:A,obszary!B:B)</f>
        <v>Phaethontis</v>
      </c>
      <c r="I1671" t="str">
        <f>_xlfn.XLOOKUP($A1671,laziki!B:B,laziki!C:C)</f>
        <v>Opportunity 5</v>
      </c>
      <c r="J1671" t="str">
        <f>_xlfn.XLOOKUP(I1671,laziki!C:C,laziki!E:E)</f>
        <v>70.62S, 159.12W</v>
      </c>
      <c r="K1671">
        <f>_xlfn.XLOOKUP($A1671,laziki!B:B,laziki!D:D)</f>
        <v>2065</v>
      </c>
      <c r="L1671">
        <f t="shared" si="132"/>
        <v>2067</v>
      </c>
      <c r="M1671" s="4">
        <f t="shared" si="133"/>
        <v>2</v>
      </c>
      <c r="N1671" s="4" t="str">
        <f t="shared" si="134"/>
        <v>S</v>
      </c>
      <c r="O1671" t="str">
        <f t="shared" si="135"/>
        <v>S</v>
      </c>
    </row>
    <row r="1672" spans="1:15" x14ac:dyDescent="0.25">
      <c r="A1672">
        <v>28</v>
      </c>
      <c r="B1672" s="1">
        <v>59520</v>
      </c>
      <c r="C1672" t="s">
        <v>207</v>
      </c>
      <c r="D1672" t="s">
        <v>3776</v>
      </c>
      <c r="E1672">
        <v>152</v>
      </c>
      <c r="F1672">
        <v>14025</v>
      </c>
      <c r="G1672">
        <f t="shared" si="131"/>
        <v>0</v>
      </c>
      <c r="H1672" t="str">
        <f>_xlfn.XLOOKUP(C1672,obszary!A:A,obszary!B:B)</f>
        <v>Mare Australe</v>
      </c>
      <c r="I1672" t="str">
        <f>_xlfn.XLOOKUP($A1672,laziki!B:B,laziki!C:C)</f>
        <v>Deimos 3</v>
      </c>
      <c r="J1672" t="str">
        <f>_xlfn.XLOOKUP(I1672,laziki!C:C,laziki!E:E)</f>
        <v>63.27S, 66.46W</v>
      </c>
      <c r="K1672">
        <f>_xlfn.XLOOKUP($A1672,laziki!B:B,laziki!D:D)</f>
        <v>2058</v>
      </c>
      <c r="L1672">
        <f t="shared" si="132"/>
        <v>2062</v>
      </c>
      <c r="M1672" s="4">
        <f t="shared" si="133"/>
        <v>4</v>
      </c>
      <c r="N1672" s="4" t="str">
        <f t="shared" si="134"/>
        <v>S</v>
      </c>
      <c r="O1672" t="str">
        <f t="shared" si="135"/>
        <v>S</v>
      </c>
    </row>
    <row r="1673" spans="1:15" x14ac:dyDescent="0.25">
      <c r="A1673">
        <v>7</v>
      </c>
      <c r="B1673" s="1">
        <v>56905</v>
      </c>
      <c r="C1673" t="s">
        <v>259</v>
      </c>
      <c r="D1673" t="s">
        <v>3775</v>
      </c>
      <c r="E1673">
        <v>103</v>
      </c>
      <c r="F1673">
        <v>23366</v>
      </c>
      <c r="G1673">
        <f t="shared" si="131"/>
        <v>0</v>
      </c>
      <c r="H1673" t="str">
        <f>_xlfn.XLOOKUP(C1673,obszary!A:A,obszary!B:B)</f>
        <v>Mare Acidalium</v>
      </c>
      <c r="I1673" t="str">
        <f>_xlfn.XLOOKUP($A1673,laziki!B:B,laziki!C:C)</f>
        <v>Mariner 12</v>
      </c>
      <c r="J1673" t="str">
        <f>_xlfn.XLOOKUP(I1673,laziki!C:C,laziki!E:E)</f>
        <v>53.29N, 45.78W</v>
      </c>
      <c r="K1673">
        <f>_xlfn.XLOOKUP($A1673,laziki!B:B,laziki!D:D)</f>
        <v>2053</v>
      </c>
      <c r="L1673">
        <f t="shared" si="132"/>
        <v>2055</v>
      </c>
      <c r="M1673" s="4">
        <f t="shared" si="133"/>
        <v>2</v>
      </c>
      <c r="N1673" s="4" t="str">
        <f t="shared" si="134"/>
        <v>N</v>
      </c>
      <c r="O1673" t="str">
        <f t="shared" si="135"/>
        <v>N</v>
      </c>
    </row>
    <row r="1674" spans="1:15" x14ac:dyDescent="0.25">
      <c r="A1674">
        <v>72</v>
      </c>
      <c r="B1674" s="1">
        <v>63219</v>
      </c>
      <c r="C1674" t="s">
        <v>219</v>
      </c>
      <c r="D1674" t="s">
        <v>3774</v>
      </c>
      <c r="E1674">
        <v>25</v>
      </c>
      <c r="F1674">
        <v>26004</v>
      </c>
      <c r="G1674">
        <f t="shared" si="131"/>
        <v>26004</v>
      </c>
      <c r="H1674" t="str">
        <f>_xlfn.XLOOKUP(C1674,obszary!A:A,obszary!B:B)</f>
        <v>Phaethontis</v>
      </c>
      <c r="I1674" t="str">
        <f>_xlfn.XLOOKUP($A1674,laziki!B:B,laziki!C:C)</f>
        <v>Rosetta 16</v>
      </c>
      <c r="J1674" t="str">
        <f>_xlfn.XLOOKUP(I1674,laziki!C:C,laziki!E:E)</f>
        <v>29.49S, 118.42W</v>
      </c>
      <c r="K1674">
        <f>_xlfn.XLOOKUP($A1674,laziki!B:B,laziki!D:D)</f>
        <v>2071</v>
      </c>
      <c r="L1674">
        <f t="shared" si="132"/>
        <v>2073</v>
      </c>
      <c r="M1674" s="4">
        <f t="shared" si="133"/>
        <v>2</v>
      </c>
      <c r="N1674" s="4" t="str">
        <f t="shared" si="134"/>
        <v>S</v>
      </c>
      <c r="O1674" t="str">
        <f t="shared" si="135"/>
        <v>S</v>
      </c>
    </row>
    <row r="1675" spans="1:15" x14ac:dyDescent="0.25">
      <c r="A1675">
        <v>9</v>
      </c>
      <c r="B1675" s="1">
        <v>58687</v>
      </c>
      <c r="C1675" t="s">
        <v>245</v>
      </c>
      <c r="D1675" t="s">
        <v>3773</v>
      </c>
      <c r="E1675">
        <v>157</v>
      </c>
      <c r="F1675">
        <v>4076</v>
      </c>
      <c r="G1675">
        <f t="shared" si="131"/>
        <v>0</v>
      </c>
      <c r="H1675" t="str">
        <f>_xlfn.XLOOKUP(C1675,obszary!A:A,obszary!B:B)</f>
        <v>Oxia Palus</v>
      </c>
      <c r="I1675" t="str">
        <f>_xlfn.XLOOKUP($A1675,laziki!B:B,laziki!C:C)</f>
        <v>Mariner 14</v>
      </c>
      <c r="J1675" t="str">
        <f>_xlfn.XLOOKUP(I1675,laziki!C:C,laziki!E:E)</f>
        <v>17.63S, 13.01W</v>
      </c>
      <c r="K1675">
        <f>_xlfn.XLOOKUP($A1675,laziki!B:B,laziki!D:D)</f>
        <v>2054</v>
      </c>
      <c r="L1675">
        <f t="shared" si="132"/>
        <v>2060</v>
      </c>
      <c r="M1675" s="4">
        <f t="shared" si="133"/>
        <v>6</v>
      </c>
      <c r="N1675" s="4" t="str">
        <f t="shared" si="134"/>
        <v>N</v>
      </c>
      <c r="O1675" t="str">
        <f t="shared" si="135"/>
        <v>S</v>
      </c>
    </row>
    <row r="1676" spans="1:15" x14ac:dyDescent="0.25">
      <c r="A1676">
        <v>18</v>
      </c>
      <c r="B1676" s="1">
        <v>57361</v>
      </c>
      <c r="C1676" t="s">
        <v>235</v>
      </c>
      <c r="D1676" t="s">
        <v>3772</v>
      </c>
      <c r="E1676">
        <v>61</v>
      </c>
      <c r="F1676">
        <v>4731</v>
      </c>
      <c r="G1676">
        <f t="shared" si="131"/>
        <v>4731</v>
      </c>
      <c r="H1676" t="str">
        <f>_xlfn.XLOOKUP(C1676,obszary!A:A,obszary!B:B)</f>
        <v>Memnonia</v>
      </c>
      <c r="I1676" t="str">
        <f>_xlfn.XLOOKUP($A1676,laziki!B:B,laziki!C:C)</f>
        <v>Viking 10</v>
      </c>
      <c r="J1676" t="str">
        <f>_xlfn.XLOOKUP(I1676,laziki!C:C,laziki!E:E)</f>
        <v>25.21S, 169.35E</v>
      </c>
      <c r="K1676">
        <f>_xlfn.XLOOKUP($A1676,laziki!B:B,laziki!D:D)</f>
        <v>2055</v>
      </c>
      <c r="L1676">
        <f t="shared" si="132"/>
        <v>2057</v>
      </c>
      <c r="M1676" s="4">
        <f t="shared" si="133"/>
        <v>2</v>
      </c>
      <c r="N1676" s="4" t="str">
        <f t="shared" si="134"/>
        <v>S</v>
      </c>
      <c r="O1676" t="str">
        <f t="shared" si="135"/>
        <v>S</v>
      </c>
    </row>
    <row r="1677" spans="1:15" x14ac:dyDescent="0.25">
      <c r="A1677">
        <v>94</v>
      </c>
      <c r="B1677" s="1">
        <v>62484</v>
      </c>
      <c r="C1677" t="s">
        <v>209</v>
      </c>
      <c r="D1677" t="s">
        <v>3771</v>
      </c>
      <c r="E1677">
        <v>47</v>
      </c>
      <c r="F1677">
        <v>629</v>
      </c>
      <c r="G1677">
        <f t="shared" si="131"/>
        <v>629</v>
      </c>
      <c r="H1677" t="str">
        <f>_xlfn.XLOOKUP(C1677,obszary!A:A,obszary!B:B)</f>
        <v>Eridania</v>
      </c>
      <c r="I1677" t="str">
        <f>_xlfn.XLOOKUP($A1677,laziki!B:B,laziki!C:C)</f>
        <v>Dawn 4</v>
      </c>
      <c r="J1677" t="str">
        <f>_xlfn.XLOOKUP(I1677,laziki!C:C,laziki!E:E)</f>
        <v>46.81S, 143.88E</v>
      </c>
      <c r="K1677">
        <f>_xlfn.XLOOKUP($A1677,laziki!B:B,laziki!D:D)</f>
        <v>2066</v>
      </c>
      <c r="L1677">
        <f t="shared" si="132"/>
        <v>2071</v>
      </c>
      <c r="M1677" s="4">
        <f t="shared" si="133"/>
        <v>5</v>
      </c>
      <c r="N1677" s="4" t="str">
        <f t="shared" si="134"/>
        <v>S</v>
      </c>
      <c r="O1677" t="str">
        <f t="shared" si="135"/>
        <v>S</v>
      </c>
    </row>
    <row r="1678" spans="1:15" x14ac:dyDescent="0.25">
      <c r="A1678">
        <v>94</v>
      </c>
      <c r="B1678" s="1">
        <v>61891</v>
      </c>
      <c r="C1678" t="s">
        <v>209</v>
      </c>
      <c r="D1678" t="s">
        <v>3770</v>
      </c>
      <c r="E1678">
        <v>15</v>
      </c>
      <c r="F1678">
        <v>4902</v>
      </c>
      <c r="G1678">
        <f t="shared" si="131"/>
        <v>4902</v>
      </c>
      <c r="H1678" t="str">
        <f>_xlfn.XLOOKUP(C1678,obszary!A:A,obszary!B:B)</f>
        <v>Eridania</v>
      </c>
      <c r="I1678" t="str">
        <f>_xlfn.XLOOKUP($A1678,laziki!B:B,laziki!C:C)</f>
        <v>Dawn 4</v>
      </c>
      <c r="J1678" t="str">
        <f>_xlfn.XLOOKUP(I1678,laziki!C:C,laziki!E:E)</f>
        <v>46.81S, 143.88E</v>
      </c>
      <c r="K1678">
        <f>_xlfn.XLOOKUP($A1678,laziki!B:B,laziki!D:D)</f>
        <v>2066</v>
      </c>
      <c r="L1678">
        <f t="shared" si="132"/>
        <v>2069</v>
      </c>
      <c r="M1678" s="4">
        <f t="shared" si="133"/>
        <v>3</v>
      </c>
      <c r="N1678" s="4" t="str">
        <f t="shared" si="134"/>
        <v>S</v>
      </c>
      <c r="O1678" t="str">
        <f t="shared" si="135"/>
        <v>S</v>
      </c>
    </row>
    <row r="1679" spans="1:15" x14ac:dyDescent="0.25">
      <c r="A1679">
        <v>52</v>
      </c>
      <c r="B1679" s="1">
        <v>62521</v>
      </c>
      <c r="C1679" t="s">
        <v>249</v>
      </c>
      <c r="D1679" t="s">
        <v>3769</v>
      </c>
      <c r="E1679">
        <v>34</v>
      </c>
      <c r="F1679">
        <v>883</v>
      </c>
      <c r="G1679">
        <f t="shared" si="131"/>
        <v>883</v>
      </c>
      <c r="H1679" t="str">
        <f>_xlfn.XLOOKUP(C1679,obszary!A:A,obszary!B:B)</f>
        <v>Tharsis</v>
      </c>
      <c r="I1679" t="str">
        <f>_xlfn.XLOOKUP($A1679,laziki!B:B,laziki!C:C)</f>
        <v>Opportunity 4</v>
      </c>
      <c r="J1679" t="str">
        <f>_xlfn.XLOOKUP(I1679,laziki!C:C,laziki!E:E)</f>
        <v>9.63N, 121.52W</v>
      </c>
      <c r="K1679">
        <f>_xlfn.XLOOKUP($A1679,laziki!B:B,laziki!D:D)</f>
        <v>2065</v>
      </c>
      <c r="L1679">
        <f t="shared" si="132"/>
        <v>2071</v>
      </c>
      <c r="M1679" s="4">
        <f t="shared" si="133"/>
        <v>6</v>
      </c>
      <c r="N1679" s="4" t="str">
        <f t="shared" si="134"/>
        <v>N</v>
      </c>
      <c r="O1679" t="str">
        <f t="shared" si="135"/>
        <v>N</v>
      </c>
    </row>
    <row r="1680" spans="1:15" x14ac:dyDescent="0.25">
      <c r="A1680">
        <v>76</v>
      </c>
      <c r="B1680" s="1">
        <v>65766</v>
      </c>
      <c r="C1680" t="s">
        <v>253</v>
      </c>
      <c r="D1680" t="s">
        <v>3768</v>
      </c>
      <c r="E1680">
        <v>47</v>
      </c>
      <c r="F1680">
        <v>6832</v>
      </c>
      <c r="G1680">
        <f t="shared" si="131"/>
        <v>6832</v>
      </c>
      <c r="H1680" t="str">
        <f>_xlfn.XLOOKUP(C1680,obszary!A:A,obszary!B:B)</f>
        <v>Cebrenia</v>
      </c>
      <c r="I1680" t="str">
        <f>_xlfn.XLOOKUP($A1680,laziki!B:B,laziki!C:C)</f>
        <v>Rosetta 25</v>
      </c>
      <c r="J1680" t="str">
        <f>_xlfn.XLOOKUP(I1680,laziki!C:C,laziki!E:E)</f>
        <v>47.84N, 169.44E</v>
      </c>
      <c r="K1680">
        <f>_xlfn.XLOOKUP($A1680,laziki!B:B,laziki!D:D)</f>
        <v>2072</v>
      </c>
      <c r="L1680">
        <f t="shared" si="132"/>
        <v>2080</v>
      </c>
      <c r="M1680" s="4">
        <f t="shared" si="133"/>
        <v>8</v>
      </c>
      <c r="N1680" s="4" t="str">
        <f t="shared" si="134"/>
        <v>N</v>
      </c>
      <c r="O1680" t="str">
        <f t="shared" si="135"/>
        <v>N</v>
      </c>
    </row>
    <row r="1681" spans="1:15" x14ac:dyDescent="0.25">
      <c r="A1681">
        <v>34</v>
      </c>
      <c r="B1681" s="1">
        <v>59196</v>
      </c>
      <c r="C1681" t="s">
        <v>253</v>
      </c>
      <c r="D1681" t="s">
        <v>3767</v>
      </c>
      <c r="E1681">
        <v>70</v>
      </c>
      <c r="F1681">
        <v>17000</v>
      </c>
      <c r="G1681">
        <f t="shared" si="131"/>
        <v>17000</v>
      </c>
      <c r="H1681" t="str">
        <f>_xlfn.XLOOKUP(C1681,obszary!A:A,obszary!B:B)</f>
        <v>Cebrenia</v>
      </c>
      <c r="I1681" t="str">
        <f>_xlfn.XLOOKUP($A1681,laziki!B:B,laziki!C:C)</f>
        <v>Deimos 14</v>
      </c>
      <c r="J1681" t="str">
        <f>_xlfn.XLOOKUP(I1681,laziki!C:C,laziki!E:E)</f>
        <v>24.45N, 112.91E</v>
      </c>
      <c r="K1681">
        <f>_xlfn.XLOOKUP($A1681,laziki!B:B,laziki!D:D)</f>
        <v>2060</v>
      </c>
      <c r="L1681">
        <f t="shared" si="132"/>
        <v>2062</v>
      </c>
      <c r="M1681" s="4">
        <f t="shared" si="133"/>
        <v>2</v>
      </c>
      <c r="N1681" s="4" t="str">
        <f t="shared" si="134"/>
        <v>N</v>
      </c>
      <c r="O1681" t="str">
        <f t="shared" si="135"/>
        <v>N</v>
      </c>
    </row>
    <row r="1682" spans="1:15" x14ac:dyDescent="0.25">
      <c r="A1682">
        <v>10</v>
      </c>
      <c r="B1682" s="1">
        <v>59554</v>
      </c>
      <c r="C1682" t="s">
        <v>215</v>
      </c>
      <c r="D1682" t="s">
        <v>3766</v>
      </c>
      <c r="E1682">
        <v>277</v>
      </c>
      <c r="F1682">
        <v>21171</v>
      </c>
      <c r="G1682">
        <f t="shared" si="131"/>
        <v>0</v>
      </c>
      <c r="H1682" t="str">
        <f>_xlfn.XLOOKUP(C1682,obszary!A:A,obszary!B:B)</f>
        <v>Argyre</v>
      </c>
      <c r="I1682" t="str">
        <f>_xlfn.XLOOKUP($A1682,laziki!B:B,laziki!C:C)</f>
        <v>Mariner 15</v>
      </c>
      <c r="J1682" t="str">
        <f>_xlfn.XLOOKUP(I1682,laziki!C:C,laziki!E:E)</f>
        <v>23.79S, 56.97W</v>
      </c>
      <c r="K1682">
        <f>_xlfn.XLOOKUP($A1682,laziki!B:B,laziki!D:D)</f>
        <v>2054</v>
      </c>
      <c r="L1682">
        <f t="shared" si="132"/>
        <v>2063</v>
      </c>
      <c r="M1682" s="4">
        <f t="shared" si="133"/>
        <v>9</v>
      </c>
      <c r="N1682" s="4" t="str">
        <f t="shared" si="134"/>
        <v>S</v>
      </c>
      <c r="O1682" t="str">
        <f t="shared" si="135"/>
        <v>S</v>
      </c>
    </row>
    <row r="1683" spans="1:15" x14ac:dyDescent="0.25">
      <c r="A1683">
        <v>60</v>
      </c>
      <c r="B1683" s="1">
        <v>62415</v>
      </c>
      <c r="C1683" t="s">
        <v>215</v>
      </c>
      <c r="D1683" t="s">
        <v>3765</v>
      </c>
      <c r="E1683">
        <v>1270</v>
      </c>
      <c r="F1683">
        <v>14025</v>
      </c>
      <c r="G1683">
        <f t="shared" si="131"/>
        <v>0</v>
      </c>
      <c r="H1683" t="str">
        <f>_xlfn.XLOOKUP(C1683,obszary!A:A,obszary!B:B)</f>
        <v>Argyre</v>
      </c>
      <c r="I1683" t="str">
        <f>_xlfn.XLOOKUP($A1683,laziki!B:B,laziki!C:C)</f>
        <v>Opportunity 18</v>
      </c>
      <c r="J1683" t="str">
        <f>_xlfn.XLOOKUP(I1683,laziki!C:C,laziki!E:E)</f>
        <v>47.77S, 28.62W</v>
      </c>
      <c r="K1683">
        <f>_xlfn.XLOOKUP($A1683,laziki!B:B,laziki!D:D)</f>
        <v>2069</v>
      </c>
      <c r="L1683">
        <f t="shared" si="132"/>
        <v>2070</v>
      </c>
      <c r="M1683" s="4">
        <f t="shared" si="133"/>
        <v>1</v>
      </c>
      <c r="N1683" s="4" t="str">
        <f t="shared" si="134"/>
        <v>S</v>
      </c>
      <c r="O1683" t="str">
        <f t="shared" si="135"/>
        <v>S</v>
      </c>
    </row>
    <row r="1684" spans="1:15" x14ac:dyDescent="0.25">
      <c r="A1684">
        <v>31</v>
      </c>
      <c r="B1684" s="1">
        <v>60730</v>
      </c>
      <c r="C1684" t="s">
        <v>265</v>
      </c>
      <c r="D1684" t="s">
        <v>3764</v>
      </c>
      <c r="E1684">
        <v>48</v>
      </c>
      <c r="F1684">
        <v>22220</v>
      </c>
      <c r="G1684">
        <f t="shared" si="131"/>
        <v>22220</v>
      </c>
      <c r="H1684" t="str">
        <f>_xlfn.XLOOKUP(C1684,obszary!A:A,obszary!B:B)</f>
        <v>Mare Boreum</v>
      </c>
      <c r="I1684" t="str">
        <f>_xlfn.XLOOKUP($A1684,laziki!B:B,laziki!C:C)</f>
        <v>Deimos 10</v>
      </c>
      <c r="J1684" t="str">
        <f>_xlfn.XLOOKUP(I1684,laziki!C:C,laziki!E:E)</f>
        <v>66.67N, 93.37W</v>
      </c>
      <c r="K1684">
        <f>_xlfn.XLOOKUP($A1684,laziki!B:B,laziki!D:D)</f>
        <v>2059</v>
      </c>
      <c r="L1684">
        <f t="shared" si="132"/>
        <v>2066</v>
      </c>
      <c r="M1684" s="4">
        <f t="shared" si="133"/>
        <v>7</v>
      </c>
      <c r="N1684" s="4" t="str">
        <f t="shared" si="134"/>
        <v>N</v>
      </c>
      <c r="O1684" t="str">
        <f t="shared" si="135"/>
        <v>N</v>
      </c>
    </row>
    <row r="1685" spans="1:15" x14ac:dyDescent="0.25">
      <c r="A1685">
        <v>86</v>
      </c>
      <c r="B1685" s="1">
        <v>64576</v>
      </c>
      <c r="C1685" t="s">
        <v>253</v>
      </c>
      <c r="D1685" t="s">
        <v>3763</v>
      </c>
      <c r="E1685">
        <v>39</v>
      </c>
      <c r="F1685">
        <v>5255</v>
      </c>
      <c r="G1685">
        <f t="shared" si="131"/>
        <v>5255</v>
      </c>
      <c r="H1685" t="str">
        <f>_xlfn.XLOOKUP(C1685,obszary!A:A,obszary!B:B)</f>
        <v>Cebrenia</v>
      </c>
      <c r="I1685" t="str">
        <f>_xlfn.XLOOKUP($A1685,laziki!B:B,laziki!C:C)</f>
        <v>Phoenix 16</v>
      </c>
      <c r="J1685" t="str">
        <f>_xlfn.XLOOKUP(I1685,laziki!C:C,laziki!E:E)</f>
        <v>75.84N, 122.24E</v>
      </c>
      <c r="K1685">
        <f>_xlfn.XLOOKUP($A1685,laziki!B:B,laziki!D:D)</f>
        <v>2071</v>
      </c>
      <c r="L1685">
        <f t="shared" si="132"/>
        <v>2076</v>
      </c>
      <c r="M1685" s="4">
        <f t="shared" si="133"/>
        <v>5</v>
      </c>
      <c r="N1685" s="4" t="str">
        <f t="shared" si="134"/>
        <v>N</v>
      </c>
      <c r="O1685" t="str">
        <f t="shared" si="135"/>
        <v>N</v>
      </c>
    </row>
    <row r="1686" spans="1:15" x14ac:dyDescent="0.25">
      <c r="A1686">
        <v>69</v>
      </c>
      <c r="B1686" s="1">
        <v>63260</v>
      </c>
      <c r="C1686" t="s">
        <v>265</v>
      </c>
      <c r="D1686" t="s">
        <v>3762</v>
      </c>
      <c r="E1686">
        <v>212</v>
      </c>
      <c r="F1686">
        <v>3764</v>
      </c>
      <c r="G1686">
        <f t="shared" si="131"/>
        <v>0</v>
      </c>
      <c r="H1686" t="str">
        <f>_xlfn.XLOOKUP(C1686,obszary!A:A,obszary!B:B)</f>
        <v>Mare Boreum</v>
      </c>
      <c r="I1686" t="str">
        <f>_xlfn.XLOOKUP($A1686,laziki!B:B,laziki!C:C)</f>
        <v>Rosetta 13</v>
      </c>
      <c r="J1686" t="str">
        <f>_xlfn.XLOOKUP(I1686,laziki!C:C,laziki!E:E)</f>
        <v>69.41N, 168.67E</v>
      </c>
      <c r="K1686">
        <f>_xlfn.XLOOKUP($A1686,laziki!B:B,laziki!D:D)</f>
        <v>2069</v>
      </c>
      <c r="L1686">
        <f t="shared" si="132"/>
        <v>2073</v>
      </c>
      <c r="M1686" s="4">
        <f t="shared" si="133"/>
        <v>4</v>
      </c>
      <c r="N1686" s="4" t="str">
        <f t="shared" si="134"/>
        <v>N</v>
      </c>
      <c r="O1686" t="str">
        <f t="shared" si="135"/>
        <v>N</v>
      </c>
    </row>
    <row r="1687" spans="1:15" x14ac:dyDescent="0.25">
      <c r="A1687">
        <v>74</v>
      </c>
      <c r="B1687" s="1">
        <v>63206</v>
      </c>
      <c r="C1687" t="s">
        <v>245</v>
      </c>
      <c r="D1687" t="s">
        <v>3761</v>
      </c>
      <c r="E1687">
        <v>212</v>
      </c>
      <c r="F1687">
        <v>5436</v>
      </c>
      <c r="G1687">
        <f t="shared" si="131"/>
        <v>0</v>
      </c>
      <c r="H1687" t="str">
        <f>_xlfn.XLOOKUP(C1687,obszary!A:A,obszary!B:B)</f>
        <v>Oxia Palus</v>
      </c>
      <c r="I1687" t="str">
        <f>_xlfn.XLOOKUP($A1687,laziki!B:B,laziki!C:C)</f>
        <v>Rosetta 21</v>
      </c>
      <c r="J1687" t="str">
        <f>_xlfn.XLOOKUP(I1687,laziki!C:C,laziki!E:E)</f>
        <v>17.28N, 7.12E</v>
      </c>
      <c r="K1687">
        <f>_xlfn.XLOOKUP($A1687,laziki!B:B,laziki!D:D)</f>
        <v>2071</v>
      </c>
      <c r="L1687">
        <f t="shared" si="132"/>
        <v>2073</v>
      </c>
      <c r="M1687" s="4">
        <f t="shared" si="133"/>
        <v>2</v>
      </c>
      <c r="N1687" s="4" t="str">
        <f t="shared" si="134"/>
        <v>N</v>
      </c>
      <c r="O1687" t="str">
        <f t="shared" si="135"/>
        <v>N</v>
      </c>
    </row>
    <row r="1688" spans="1:15" x14ac:dyDescent="0.25">
      <c r="A1688">
        <v>46</v>
      </c>
      <c r="B1688" s="1">
        <v>61100</v>
      </c>
      <c r="C1688" t="s">
        <v>219</v>
      </c>
      <c r="D1688" t="s">
        <v>3760</v>
      </c>
      <c r="E1688">
        <v>57</v>
      </c>
      <c r="F1688">
        <v>8255</v>
      </c>
      <c r="G1688">
        <f t="shared" si="131"/>
        <v>8255</v>
      </c>
      <c r="H1688" t="str">
        <f>_xlfn.XLOOKUP(C1688,obszary!A:A,obszary!B:B)</f>
        <v>Phaethontis</v>
      </c>
      <c r="I1688" t="str">
        <f>_xlfn.XLOOKUP($A1688,laziki!B:B,laziki!C:C)</f>
        <v>Spirit 13</v>
      </c>
      <c r="J1688" t="str">
        <f>_xlfn.XLOOKUP(I1688,laziki!C:C,laziki!E:E)</f>
        <v>58.80S, 113.46W</v>
      </c>
      <c r="K1688">
        <f>_xlfn.XLOOKUP($A1688,laziki!B:B,laziki!D:D)</f>
        <v>2065</v>
      </c>
      <c r="L1688">
        <f t="shared" si="132"/>
        <v>2067</v>
      </c>
      <c r="M1688" s="4">
        <f t="shared" si="133"/>
        <v>2</v>
      </c>
      <c r="N1688" s="4" t="str">
        <f t="shared" si="134"/>
        <v>S</v>
      </c>
      <c r="O1688" t="str">
        <f t="shared" si="135"/>
        <v>S</v>
      </c>
    </row>
    <row r="1689" spans="1:15" x14ac:dyDescent="0.25">
      <c r="A1689">
        <v>99</v>
      </c>
      <c r="B1689" s="1">
        <v>63622</v>
      </c>
      <c r="C1689" t="s">
        <v>243</v>
      </c>
      <c r="D1689" t="s">
        <v>3759</v>
      </c>
      <c r="E1689">
        <v>41</v>
      </c>
      <c r="F1689">
        <v>3461</v>
      </c>
      <c r="G1689">
        <f t="shared" si="131"/>
        <v>3461</v>
      </c>
      <c r="H1689" t="str">
        <f>_xlfn.XLOOKUP(C1689,obszary!A:A,obszary!B:B)</f>
        <v>Arabia</v>
      </c>
      <c r="I1689" t="str">
        <f>_xlfn.XLOOKUP($A1689,laziki!B:B,laziki!C:C)</f>
        <v>Perseverance 6</v>
      </c>
      <c r="J1689" t="str">
        <f>_xlfn.XLOOKUP(I1689,laziki!C:C,laziki!E:E)</f>
        <v>34.38N, 12.41E</v>
      </c>
      <c r="K1689">
        <f>_xlfn.XLOOKUP($A1689,laziki!B:B,laziki!D:D)</f>
        <v>2070</v>
      </c>
      <c r="L1689">
        <f t="shared" si="132"/>
        <v>2074</v>
      </c>
      <c r="M1689" s="4">
        <f t="shared" si="133"/>
        <v>4</v>
      </c>
      <c r="N1689" s="4" t="str">
        <f t="shared" si="134"/>
        <v>N</v>
      </c>
      <c r="O1689" t="str">
        <f t="shared" si="135"/>
        <v>N</v>
      </c>
    </row>
    <row r="1690" spans="1:15" x14ac:dyDescent="0.25">
      <c r="A1690">
        <v>42</v>
      </c>
      <c r="B1690" s="1">
        <v>61275</v>
      </c>
      <c r="C1690" t="s">
        <v>253</v>
      </c>
      <c r="D1690" t="s">
        <v>3758</v>
      </c>
      <c r="E1690">
        <v>120</v>
      </c>
      <c r="F1690">
        <v>4076</v>
      </c>
      <c r="G1690">
        <f t="shared" si="131"/>
        <v>0</v>
      </c>
      <c r="H1690" t="str">
        <f>_xlfn.XLOOKUP(C1690,obszary!A:A,obszary!B:B)</f>
        <v>Cebrenia</v>
      </c>
      <c r="I1690" t="str">
        <f>_xlfn.XLOOKUP($A1690,laziki!B:B,laziki!C:C)</f>
        <v>Spirit 6</v>
      </c>
      <c r="J1690" t="str">
        <f>_xlfn.XLOOKUP(I1690,laziki!C:C,laziki!E:E)</f>
        <v>27.80N, 160.30E</v>
      </c>
      <c r="K1690">
        <f>_xlfn.XLOOKUP($A1690,laziki!B:B,laziki!D:D)</f>
        <v>2063</v>
      </c>
      <c r="L1690">
        <f t="shared" si="132"/>
        <v>2067</v>
      </c>
      <c r="M1690" s="4">
        <f t="shared" si="133"/>
        <v>4</v>
      </c>
      <c r="N1690" s="4" t="str">
        <f t="shared" si="134"/>
        <v>N</v>
      </c>
      <c r="O1690" t="str">
        <f t="shared" si="135"/>
        <v>N</v>
      </c>
    </row>
    <row r="1691" spans="1:15" x14ac:dyDescent="0.25">
      <c r="A1691">
        <v>52</v>
      </c>
      <c r="B1691" s="1">
        <v>62136</v>
      </c>
      <c r="C1691" t="s">
        <v>233</v>
      </c>
      <c r="D1691" t="s">
        <v>3757</v>
      </c>
      <c r="E1691">
        <v>109</v>
      </c>
      <c r="F1691">
        <v>4076</v>
      </c>
      <c r="G1691">
        <f t="shared" si="131"/>
        <v>0</v>
      </c>
      <c r="H1691" t="str">
        <f>_xlfn.XLOOKUP(C1691,obszary!A:A,obszary!B:B)</f>
        <v>Phoenicis Lacus</v>
      </c>
      <c r="I1691" t="str">
        <f>_xlfn.XLOOKUP($A1691,laziki!B:B,laziki!C:C)</f>
        <v>Opportunity 4</v>
      </c>
      <c r="J1691" t="str">
        <f>_xlfn.XLOOKUP(I1691,laziki!C:C,laziki!E:E)</f>
        <v>9.63N, 121.52W</v>
      </c>
      <c r="K1691">
        <f>_xlfn.XLOOKUP($A1691,laziki!B:B,laziki!D:D)</f>
        <v>2065</v>
      </c>
      <c r="L1691">
        <f t="shared" si="132"/>
        <v>2070</v>
      </c>
      <c r="M1691" s="4">
        <f t="shared" si="133"/>
        <v>5</v>
      </c>
      <c r="N1691" s="4" t="str">
        <f t="shared" si="134"/>
        <v>S</v>
      </c>
      <c r="O1691" t="str">
        <f t="shared" si="135"/>
        <v>N</v>
      </c>
    </row>
    <row r="1692" spans="1:15" x14ac:dyDescent="0.25">
      <c r="A1692">
        <v>24</v>
      </c>
      <c r="B1692" s="1">
        <v>56592</v>
      </c>
      <c r="C1692" t="s">
        <v>209</v>
      </c>
      <c r="D1692" t="s">
        <v>3756</v>
      </c>
      <c r="E1692">
        <v>63</v>
      </c>
      <c r="F1692">
        <v>17718</v>
      </c>
      <c r="G1692">
        <f t="shared" si="131"/>
        <v>17718</v>
      </c>
      <c r="H1692" t="str">
        <f>_xlfn.XLOOKUP(C1692,obszary!A:A,obszary!B:B)</f>
        <v>Eridania</v>
      </c>
      <c r="I1692" t="str">
        <f>_xlfn.XLOOKUP($A1692,laziki!B:B,laziki!C:C)</f>
        <v>Phobos 3</v>
      </c>
      <c r="J1692" t="str">
        <f>_xlfn.XLOOKUP(I1692,laziki!C:C,laziki!E:E)</f>
        <v>32.13S, 131.87E</v>
      </c>
      <c r="K1692">
        <f>_xlfn.XLOOKUP($A1692,laziki!B:B,laziki!D:D)</f>
        <v>2053</v>
      </c>
      <c r="L1692">
        <f t="shared" si="132"/>
        <v>2054</v>
      </c>
      <c r="M1692" s="4">
        <f t="shared" si="133"/>
        <v>1</v>
      </c>
      <c r="N1692" s="4" t="str">
        <f t="shared" si="134"/>
        <v>S</v>
      </c>
      <c r="O1692" t="str">
        <f t="shared" si="135"/>
        <v>S</v>
      </c>
    </row>
    <row r="1693" spans="1:15" x14ac:dyDescent="0.25">
      <c r="A1693">
        <v>41</v>
      </c>
      <c r="B1693" s="1">
        <v>60767</v>
      </c>
      <c r="C1693" t="s">
        <v>265</v>
      </c>
      <c r="D1693" t="s">
        <v>3755</v>
      </c>
      <c r="E1693">
        <v>43</v>
      </c>
      <c r="F1693">
        <v>3313</v>
      </c>
      <c r="G1693">
        <f t="shared" si="131"/>
        <v>3313</v>
      </c>
      <c r="H1693" t="str">
        <f>_xlfn.XLOOKUP(C1693,obszary!A:A,obszary!B:B)</f>
        <v>Mare Boreum</v>
      </c>
      <c r="I1693" t="str">
        <f>_xlfn.XLOOKUP($A1693,laziki!B:B,laziki!C:C)</f>
        <v>Spirit 5</v>
      </c>
      <c r="J1693" t="str">
        <f>_xlfn.XLOOKUP(I1693,laziki!C:C,laziki!E:E)</f>
        <v>66.19N, 33.82E</v>
      </c>
      <c r="K1693">
        <f>_xlfn.XLOOKUP($A1693,laziki!B:B,laziki!D:D)</f>
        <v>2063</v>
      </c>
      <c r="L1693">
        <f t="shared" si="132"/>
        <v>2066</v>
      </c>
      <c r="M1693" s="4">
        <f t="shared" si="133"/>
        <v>3</v>
      </c>
      <c r="N1693" s="4" t="str">
        <f t="shared" si="134"/>
        <v>N</v>
      </c>
      <c r="O1693" t="str">
        <f t="shared" si="135"/>
        <v>N</v>
      </c>
    </row>
    <row r="1694" spans="1:15" x14ac:dyDescent="0.25">
      <c r="A1694">
        <v>55</v>
      </c>
      <c r="B1694" s="1">
        <v>62190</v>
      </c>
      <c r="C1694" t="s">
        <v>237</v>
      </c>
      <c r="D1694" t="s">
        <v>3754</v>
      </c>
      <c r="E1694">
        <v>63</v>
      </c>
      <c r="F1694">
        <v>4563</v>
      </c>
      <c r="G1694">
        <f t="shared" si="131"/>
        <v>4563</v>
      </c>
      <c r="H1694" t="str">
        <f>_xlfn.XLOOKUP(C1694,obszary!A:A,obszary!B:B)</f>
        <v>Elysium</v>
      </c>
      <c r="I1694" t="str">
        <f>_xlfn.XLOOKUP($A1694,laziki!B:B,laziki!C:C)</f>
        <v>Opportunity 7</v>
      </c>
      <c r="J1694" t="str">
        <f>_xlfn.XLOOKUP(I1694,laziki!C:C,laziki!E:E)</f>
        <v>37.14N, 148.66E</v>
      </c>
      <c r="K1694">
        <f>_xlfn.XLOOKUP($A1694,laziki!B:B,laziki!D:D)</f>
        <v>2066</v>
      </c>
      <c r="L1694">
        <f t="shared" si="132"/>
        <v>2070</v>
      </c>
      <c r="M1694" s="4">
        <f t="shared" si="133"/>
        <v>4</v>
      </c>
      <c r="N1694" s="4" t="str">
        <f t="shared" si="134"/>
        <v>N</v>
      </c>
      <c r="O1694" t="str">
        <f t="shared" si="135"/>
        <v>N</v>
      </c>
    </row>
    <row r="1695" spans="1:15" x14ac:dyDescent="0.25">
      <c r="A1695">
        <v>66</v>
      </c>
      <c r="B1695" s="1">
        <v>62084</v>
      </c>
      <c r="C1695" t="s">
        <v>237</v>
      </c>
      <c r="D1695" t="s">
        <v>3753</v>
      </c>
      <c r="E1695">
        <v>204</v>
      </c>
      <c r="F1695">
        <v>2188</v>
      </c>
      <c r="G1695">
        <f t="shared" si="131"/>
        <v>0</v>
      </c>
      <c r="H1695" t="str">
        <f>_xlfn.XLOOKUP(C1695,obszary!A:A,obszary!B:B)</f>
        <v>Elysium</v>
      </c>
      <c r="I1695" t="str">
        <f>_xlfn.XLOOKUP($A1695,laziki!B:B,laziki!C:C)</f>
        <v>Rosetta 9</v>
      </c>
      <c r="J1695" t="str">
        <f>_xlfn.XLOOKUP(I1695,laziki!C:C,laziki!E:E)</f>
        <v>17.54N, 149.60E</v>
      </c>
      <c r="K1695">
        <f>_xlfn.XLOOKUP($A1695,laziki!B:B,laziki!D:D)</f>
        <v>2067</v>
      </c>
      <c r="L1695">
        <f t="shared" si="132"/>
        <v>2069</v>
      </c>
      <c r="M1695" s="4">
        <f t="shared" si="133"/>
        <v>2</v>
      </c>
      <c r="N1695" s="4" t="str">
        <f t="shared" si="134"/>
        <v>N</v>
      </c>
      <c r="O1695" t="str">
        <f t="shared" si="135"/>
        <v>N</v>
      </c>
    </row>
    <row r="1696" spans="1:15" x14ac:dyDescent="0.25">
      <c r="A1696">
        <v>89</v>
      </c>
      <c r="B1696" s="1">
        <v>64978</v>
      </c>
      <c r="C1696" t="s">
        <v>217</v>
      </c>
      <c r="D1696" t="s">
        <v>3752</v>
      </c>
      <c r="E1696">
        <v>9</v>
      </c>
      <c r="F1696">
        <v>6832</v>
      </c>
      <c r="G1696">
        <f t="shared" si="131"/>
        <v>6832</v>
      </c>
      <c r="H1696" t="str">
        <f>_xlfn.XLOOKUP(C1696,obszary!A:A,obszary!B:B)</f>
        <v>Thaumasia</v>
      </c>
      <c r="I1696" t="str">
        <f>_xlfn.XLOOKUP($A1696,laziki!B:B,laziki!C:C)</f>
        <v>Phoenix 22</v>
      </c>
      <c r="J1696" t="str">
        <f>_xlfn.XLOOKUP(I1696,laziki!C:C,laziki!E:E)</f>
        <v>65.07S, 96.09W</v>
      </c>
      <c r="K1696">
        <f>_xlfn.XLOOKUP($A1696,laziki!B:B,laziki!D:D)</f>
        <v>2072</v>
      </c>
      <c r="L1696">
        <f t="shared" si="132"/>
        <v>2077</v>
      </c>
      <c r="M1696" s="4">
        <f t="shared" si="133"/>
        <v>5</v>
      </c>
      <c r="N1696" s="4" t="str">
        <f t="shared" si="134"/>
        <v>S</v>
      </c>
      <c r="O1696" t="str">
        <f t="shared" si="135"/>
        <v>S</v>
      </c>
    </row>
    <row r="1697" spans="1:15" x14ac:dyDescent="0.25">
      <c r="A1697">
        <v>86</v>
      </c>
      <c r="B1697" s="1">
        <v>62947</v>
      </c>
      <c r="C1697" t="s">
        <v>265</v>
      </c>
      <c r="D1697" t="s">
        <v>3751</v>
      </c>
      <c r="E1697">
        <v>29</v>
      </c>
      <c r="F1697">
        <v>13527</v>
      </c>
      <c r="G1697">
        <f t="shared" si="131"/>
        <v>13527</v>
      </c>
      <c r="H1697" t="str">
        <f>_xlfn.XLOOKUP(C1697,obszary!A:A,obszary!B:B)</f>
        <v>Mare Boreum</v>
      </c>
      <c r="I1697" t="str">
        <f>_xlfn.XLOOKUP($A1697,laziki!B:B,laziki!C:C)</f>
        <v>Phoenix 16</v>
      </c>
      <c r="J1697" t="str">
        <f>_xlfn.XLOOKUP(I1697,laziki!C:C,laziki!E:E)</f>
        <v>75.84N, 122.24E</v>
      </c>
      <c r="K1697">
        <f>_xlfn.XLOOKUP($A1697,laziki!B:B,laziki!D:D)</f>
        <v>2071</v>
      </c>
      <c r="L1697">
        <f t="shared" si="132"/>
        <v>2072</v>
      </c>
      <c r="M1697" s="4">
        <f t="shared" si="133"/>
        <v>1</v>
      </c>
      <c r="N1697" s="4" t="str">
        <f t="shared" si="134"/>
        <v>N</v>
      </c>
      <c r="O1697" t="str">
        <f t="shared" si="135"/>
        <v>N</v>
      </c>
    </row>
    <row r="1698" spans="1:15" x14ac:dyDescent="0.25">
      <c r="A1698">
        <v>27</v>
      </c>
      <c r="B1698" s="1">
        <v>57096</v>
      </c>
      <c r="C1698" t="s">
        <v>207</v>
      </c>
      <c r="D1698" t="s">
        <v>3750</v>
      </c>
      <c r="E1698">
        <v>106</v>
      </c>
      <c r="F1698">
        <v>3919</v>
      </c>
      <c r="G1698">
        <f t="shared" si="131"/>
        <v>0</v>
      </c>
      <c r="H1698" t="str">
        <f>_xlfn.XLOOKUP(C1698,obszary!A:A,obszary!B:B)</f>
        <v>Mare Australe</v>
      </c>
      <c r="I1698" t="str">
        <f>_xlfn.XLOOKUP($A1698,laziki!B:B,laziki!C:C)</f>
        <v>Phobos 6</v>
      </c>
      <c r="J1698" t="str">
        <f>_xlfn.XLOOKUP(I1698,laziki!C:C,laziki!E:E)</f>
        <v>74.62S, 100.08E</v>
      </c>
      <c r="K1698">
        <f>_xlfn.XLOOKUP($A1698,laziki!B:B,laziki!D:D)</f>
        <v>2054</v>
      </c>
      <c r="L1698">
        <f t="shared" si="132"/>
        <v>2056</v>
      </c>
      <c r="M1698" s="4">
        <f t="shared" si="133"/>
        <v>2</v>
      </c>
      <c r="N1698" s="4" t="str">
        <f t="shared" si="134"/>
        <v>S</v>
      </c>
      <c r="O1698" t="str">
        <f t="shared" si="135"/>
        <v>S</v>
      </c>
    </row>
    <row r="1699" spans="1:15" x14ac:dyDescent="0.25">
      <c r="A1699">
        <v>31</v>
      </c>
      <c r="B1699" s="1">
        <v>60523</v>
      </c>
      <c r="C1699" t="s">
        <v>265</v>
      </c>
      <c r="D1699" t="s">
        <v>3749</v>
      </c>
      <c r="E1699">
        <v>1057</v>
      </c>
      <c r="F1699">
        <v>9074</v>
      </c>
      <c r="G1699">
        <f t="shared" si="131"/>
        <v>0</v>
      </c>
      <c r="H1699" t="str">
        <f>_xlfn.XLOOKUP(C1699,obszary!A:A,obszary!B:B)</f>
        <v>Mare Boreum</v>
      </c>
      <c r="I1699" t="str">
        <f>_xlfn.XLOOKUP($A1699,laziki!B:B,laziki!C:C)</f>
        <v>Deimos 10</v>
      </c>
      <c r="J1699" t="str">
        <f>_xlfn.XLOOKUP(I1699,laziki!C:C,laziki!E:E)</f>
        <v>66.67N, 93.37W</v>
      </c>
      <c r="K1699">
        <f>_xlfn.XLOOKUP($A1699,laziki!B:B,laziki!D:D)</f>
        <v>2059</v>
      </c>
      <c r="L1699">
        <f t="shared" si="132"/>
        <v>2065</v>
      </c>
      <c r="M1699" s="4">
        <f t="shared" si="133"/>
        <v>6</v>
      </c>
      <c r="N1699" s="4" t="str">
        <f t="shared" si="134"/>
        <v>N</v>
      </c>
      <c r="O1699" t="str">
        <f t="shared" si="135"/>
        <v>N</v>
      </c>
    </row>
    <row r="1700" spans="1:15" x14ac:dyDescent="0.25">
      <c r="A1700">
        <v>9</v>
      </c>
      <c r="B1700" s="1">
        <v>56860</v>
      </c>
      <c r="C1700" t="s">
        <v>227</v>
      </c>
      <c r="D1700" t="s">
        <v>3748</v>
      </c>
      <c r="E1700">
        <v>59</v>
      </c>
      <c r="F1700">
        <v>4235</v>
      </c>
      <c r="G1700">
        <f t="shared" si="131"/>
        <v>4235</v>
      </c>
      <c r="H1700" t="str">
        <f>_xlfn.XLOOKUP(C1700,obszary!A:A,obszary!B:B)</f>
        <v>Sinus Sabaeus</v>
      </c>
      <c r="I1700" t="str">
        <f>_xlfn.XLOOKUP($A1700,laziki!B:B,laziki!C:C)</f>
        <v>Mariner 14</v>
      </c>
      <c r="J1700" t="str">
        <f>_xlfn.XLOOKUP(I1700,laziki!C:C,laziki!E:E)</f>
        <v>17.63S, 13.01W</v>
      </c>
      <c r="K1700">
        <f>_xlfn.XLOOKUP($A1700,laziki!B:B,laziki!D:D)</f>
        <v>2054</v>
      </c>
      <c r="L1700">
        <f t="shared" si="132"/>
        <v>2055</v>
      </c>
      <c r="M1700" s="4">
        <f t="shared" si="133"/>
        <v>1</v>
      </c>
      <c r="N1700" s="4" t="str">
        <f t="shared" si="134"/>
        <v>S</v>
      </c>
      <c r="O1700" t="str">
        <f t="shared" si="135"/>
        <v>S</v>
      </c>
    </row>
    <row r="1701" spans="1:15" x14ac:dyDescent="0.25">
      <c r="A1701">
        <v>72</v>
      </c>
      <c r="B1701" s="1">
        <v>64367</v>
      </c>
      <c r="C1701" t="s">
        <v>219</v>
      </c>
      <c r="D1701" t="s">
        <v>3747</v>
      </c>
      <c r="E1701">
        <v>90</v>
      </c>
      <c r="F1701">
        <v>10654</v>
      </c>
      <c r="G1701">
        <f t="shared" si="131"/>
        <v>10654</v>
      </c>
      <c r="H1701" t="str">
        <f>_xlfn.XLOOKUP(C1701,obszary!A:A,obszary!B:B)</f>
        <v>Phaethontis</v>
      </c>
      <c r="I1701" t="str">
        <f>_xlfn.XLOOKUP($A1701,laziki!B:B,laziki!C:C)</f>
        <v>Rosetta 16</v>
      </c>
      <c r="J1701" t="str">
        <f>_xlfn.XLOOKUP(I1701,laziki!C:C,laziki!E:E)</f>
        <v>29.49S, 118.42W</v>
      </c>
      <c r="K1701">
        <f>_xlfn.XLOOKUP($A1701,laziki!B:B,laziki!D:D)</f>
        <v>2071</v>
      </c>
      <c r="L1701">
        <f t="shared" si="132"/>
        <v>2076</v>
      </c>
      <c r="M1701" s="4">
        <f t="shared" si="133"/>
        <v>5</v>
      </c>
      <c r="N1701" s="4" t="str">
        <f t="shared" si="134"/>
        <v>S</v>
      </c>
      <c r="O1701" t="str">
        <f t="shared" si="135"/>
        <v>S</v>
      </c>
    </row>
    <row r="1702" spans="1:15" x14ac:dyDescent="0.25">
      <c r="A1702">
        <v>99</v>
      </c>
      <c r="B1702" s="1">
        <v>62801</v>
      </c>
      <c r="C1702" t="s">
        <v>257</v>
      </c>
      <c r="D1702" t="s">
        <v>3746</v>
      </c>
      <c r="E1702">
        <v>34</v>
      </c>
      <c r="F1702">
        <v>22220</v>
      </c>
      <c r="G1702">
        <f t="shared" si="131"/>
        <v>22220</v>
      </c>
      <c r="H1702" t="str">
        <f>_xlfn.XLOOKUP(C1702,obszary!A:A,obszary!B:B)</f>
        <v>Ismenius Lacus</v>
      </c>
      <c r="I1702" t="str">
        <f>_xlfn.XLOOKUP($A1702,laziki!B:B,laziki!C:C)</f>
        <v>Perseverance 6</v>
      </c>
      <c r="J1702" t="str">
        <f>_xlfn.XLOOKUP(I1702,laziki!C:C,laziki!E:E)</f>
        <v>34.38N, 12.41E</v>
      </c>
      <c r="K1702">
        <f>_xlfn.XLOOKUP($A1702,laziki!B:B,laziki!D:D)</f>
        <v>2070</v>
      </c>
      <c r="L1702">
        <f t="shared" si="132"/>
        <v>2071</v>
      </c>
      <c r="M1702" s="4">
        <f t="shared" si="133"/>
        <v>1</v>
      </c>
      <c r="N1702" s="4" t="str">
        <f t="shared" si="134"/>
        <v>N</v>
      </c>
      <c r="O1702" t="str">
        <f t="shared" si="135"/>
        <v>N</v>
      </c>
    </row>
    <row r="1703" spans="1:15" x14ac:dyDescent="0.25">
      <c r="A1703">
        <v>46</v>
      </c>
      <c r="B1703" s="1">
        <v>61245</v>
      </c>
      <c r="C1703" t="s">
        <v>217</v>
      </c>
      <c r="D1703" t="s">
        <v>3745</v>
      </c>
      <c r="E1703">
        <v>365</v>
      </c>
      <c r="F1703">
        <v>8255</v>
      </c>
      <c r="G1703">
        <f t="shared" si="131"/>
        <v>0</v>
      </c>
      <c r="H1703" t="str">
        <f>_xlfn.XLOOKUP(C1703,obszary!A:A,obszary!B:B)</f>
        <v>Thaumasia</v>
      </c>
      <c r="I1703" t="str">
        <f>_xlfn.XLOOKUP($A1703,laziki!B:B,laziki!C:C)</f>
        <v>Spirit 13</v>
      </c>
      <c r="J1703" t="str">
        <f>_xlfn.XLOOKUP(I1703,laziki!C:C,laziki!E:E)</f>
        <v>58.80S, 113.46W</v>
      </c>
      <c r="K1703">
        <f>_xlfn.XLOOKUP($A1703,laziki!B:B,laziki!D:D)</f>
        <v>2065</v>
      </c>
      <c r="L1703">
        <f t="shared" si="132"/>
        <v>2067</v>
      </c>
      <c r="M1703" s="4">
        <f t="shared" si="133"/>
        <v>2</v>
      </c>
      <c r="N1703" s="4" t="str">
        <f t="shared" si="134"/>
        <v>S</v>
      </c>
      <c r="O1703" t="str">
        <f t="shared" si="135"/>
        <v>S</v>
      </c>
    </row>
    <row r="1704" spans="1:15" x14ac:dyDescent="0.25">
      <c r="A1704">
        <v>72</v>
      </c>
      <c r="B1704" s="1">
        <v>63096</v>
      </c>
      <c r="C1704" t="s">
        <v>217</v>
      </c>
      <c r="D1704" t="s">
        <v>3744</v>
      </c>
      <c r="E1704">
        <v>325</v>
      </c>
      <c r="F1704">
        <v>14551</v>
      </c>
      <c r="G1704">
        <f t="shared" si="131"/>
        <v>0</v>
      </c>
      <c r="H1704" t="str">
        <f>_xlfn.XLOOKUP(C1704,obszary!A:A,obszary!B:B)</f>
        <v>Thaumasia</v>
      </c>
      <c r="I1704" t="str">
        <f>_xlfn.XLOOKUP($A1704,laziki!B:B,laziki!C:C)</f>
        <v>Rosetta 16</v>
      </c>
      <c r="J1704" t="str">
        <f>_xlfn.XLOOKUP(I1704,laziki!C:C,laziki!E:E)</f>
        <v>29.49S, 118.42W</v>
      </c>
      <c r="K1704">
        <f>_xlfn.XLOOKUP($A1704,laziki!B:B,laziki!D:D)</f>
        <v>2071</v>
      </c>
      <c r="L1704">
        <f t="shared" si="132"/>
        <v>2072</v>
      </c>
      <c r="M1704" s="4">
        <f t="shared" si="133"/>
        <v>1</v>
      </c>
      <c r="N1704" s="4" t="str">
        <f t="shared" si="134"/>
        <v>S</v>
      </c>
      <c r="O1704" t="str">
        <f t="shared" si="135"/>
        <v>S</v>
      </c>
    </row>
    <row r="1705" spans="1:15" x14ac:dyDescent="0.25">
      <c r="A1705">
        <v>95</v>
      </c>
      <c r="B1705" s="1">
        <v>62700</v>
      </c>
      <c r="C1705" t="s">
        <v>247</v>
      </c>
      <c r="D1705" t="s">
        <v>3743</v>
      </c>
      <c r="E1705">
        <v>80</v>
      </c>
      <c r="F1705">
        <v>10654</v>
      </c>
      <c r="G1705">
        <f t="shared" si="131"/>
        <v>10654</v>
      </c>
      <c r="H1705" t="str">
        <f>_xlfn.XLOOKUP(C1705,obszary!A:A,obszary!B:B)</f>
        <v>Lunae Palus</v>
      </c>
      <c r="I1705" t="str">
        <f>_xlfn.XLOOKUP($A1705,laziki!B:B,laziki!C:C)</f>
        <v>Dawn 6</v>
      </c>
      <c r="J1705" t="str">
        <f>_xlfn.XLOOKUP(I1705,laziki!C:C,laziki!E:E)</f>
        <v>8.80N, 79.73W</v>
      </c>
      <c r="K1705">
        <f>_xlfn.XLOOKUP($A1705,laziki!B:B,laziki!D:D)</f>
        <v>2067</v>
      </c>
      <c r="L1705">
        <f t="shared" si="132"/>
        <v>2071</v>
      </c>
      <c r="M1705" s="4">
        <f t="shared" si="133"/>
        <v>4</v>
      </c>
      <c r="N1705" s="4" t="str">
        <f t="shared" si="134"/>
        <v>N</v>
      </c>
      <c r="O1705" t="str">
        <f t="shared" si="135"/>
        <v>N</v>
      </c>
    </row>
    <row r="1706" spans="1:15" x14ac:dyDescent="0.25">
      <c r="A1706">
        <v>10</v>
      </c>
      <c r="B1706" s="1">
        <v>58325</v>
      </c>
      <c r="C1706" t="s">
        <v>229</v>
      </c>
      <c r="D1706" t="s">
        <v>3742</v>
      </c>
      <c r="E1706">
        <v>175</v>
      </c>
      <c r="F1706">
        <v>883</v>
      </c>
      <c r="G1706">
        <f t="shared" si="131"/>
        <v>0</v>
      </c>
      <c r="H1706" t="str">
        <f>_xlfn.XLOOKUP(C1706,obszary!A:A,obszary!B:B)</f>
        <v>Margaritifer Sinus</v>
      </c>
      <c r="I1706" t="str">
        <f>_xlfn.XLOOKUP($A1706,laziki!B:B,laziki!C:C)</f>
        <v>Mariner 15</v>
      </c>
      <c r="J1706" t="str">
        <f>_xlfn.XLOOKUP(I1706,laziki!C:C,laziki!E:E)</f>
        <v>23.79S, 56.97W</v>
      </c>
      <c r="K1706">
        <f>_xlfn.XLOOKUP($A1706,laziki!B:B,laziki!D:D)</f>
        <v>2054</v>
      </c>
      <c r="L1706">
        <f t="shared" si="132"/>
        <v>2059</v>
      </c>
      <c r="M1706" s="4">
        <f t="shared" si="133"/>
        <v>5</v>
      </c>
      <c r="N1706" s="4" t="str">
        <f t="shared" si="134"/>
        <v>S</v>
      </c>
      <c r="O1706" t="str">
        <f t="shared" si="135"/>
        <v>S</v>
      </c>
    </row>
    <row r="1707" spans="1:15" x14ac:dyDescent="0.25">
      <c r="A1707">
        <v>8</v>
      </c>
      <c r="B1707" s="1">
        <v>57121</v>
      </c>
      <c r="C1707" t="s">
        <v>213</v>
      </c>
      <c r="D1707" t="s">
        <v>3741</v>
      </c>
      <c r="E1707">
        <v>241</v>
      </c>
      <c r="F1707">
        <v>5076</v>
      </c>
      <c r="G1707">
        <f t="shared" si="131"/>
        <v>0</v>
      </c>
      <c r="H1707" t="str">
        <f>_xlfn.XLOOKUP(C1707,obszary!A:A,obszary!B:B)</f>
        <v>Noachis</v>
      </c>
      <c r="I1707" t="str">
        <f>_xlfn.XLOOKUP($A1707,laziki!B:B,laziki!C:C)</f>
        <v>Mariner 13</v>
      </c>
      <c r="J1707" t="str">
        <f>_xlfn.XLOOKUP(I1707,laziki!C:C,laziki!E:E)</f>
        <v>57.37S, 25.45E</v>
      </c>
      <c r="K1707">
        <f>_xlfn.XLOOKUP($A1707,laziki!B:B,laziki!D:D)</f>
        <v>2053</v>
      </c>
      <c r="L1707">
        <f t="shared" si="132"/>
        <v>2056</v>
      </c>
      <c r="M1707" s="4">
        <f t="shared" si="133"/>
        <v>3</v>
      </c>
      <c r="N1707" s="4" t="str">
        <f t="shared" si="134"/>
        <v>S</v>
      </c>
      <c r="O1707" t="str">
        <f t="shared" si="135"/>
        <v>S</v>
      </c>
    </row>
    <row r="1708" spans="1:15" x14ac:dyDescent="0.25">
      <c r="A1708">
        <v>34</v>
      </c>
      <c r="B1708" s="1">
        <v>60492</v>
      </c>
      <c r="C1708" t="s">
        <v>239</v>
      </c>
      <c r="D1708" t="s">
        <v>3740</v>
      </c>
      <c r="E1708">
        <v>231</v>
      </c>
      <c r="F1708">
        <v>4398</v>
      </c>
      <c r="G1708">
        <f t="shared" si="131"/>
        <v>0</v>
      </c>
      <c r="H1708" t="str">
        <f>_xlfn.XLOOKUP(C1708,obszary!A:A,obszary!B:B)</f>
        <v>Amenthes</v>
      </c>
      <c r="I1708" t="str">
        <f>_xlfn.XLOOKUP($A1708,laziki!B:B,laziki!C:C)</f>
        <v>Deimos 14</v>
      </c>
      <c r="J1708" t="str">
        <f>_xlfn.XLOOKUP(I1708,laziki!C:C,laziki!E:E)</f>
        <v>24.45N, 112.91E</v>
      </c>
      <c r="K1708">
        <f>_xlfn.XLOOKUP($A1708,laziki!B:B,laziki!D:D)</f>
        <v>2060</v>
      </c>
      <c r="L1708">
        <f t="shared" si="132"/>
        <v>2065</v>
      </c>
      <c r="M1708" s="4">
        <f t="shared" si="133"/>
        <v>5</v>
      </c>
      <c r="N1708" s="4" t="str">
        <f t="shared" si="134"/>
        <v>N</v>
      </c>
      <c r="O1708" t="str">
        <f t="shared" si="135"/>
        <v>N</v>
      </c>
    </row>
    <row r="1709" spans="1:15" x14ac:dyDescent="0.25">
      <c r="A1709">
        <v>99</v>
      </c>
      <c r="B1709" s="1">
        <v>64008</v>
      </c>
      <c r="C1709" t="s">
        <v>257</v>
      </c>
      <c r="D1709" t="s">
        <v>3739</v>
      </c>
      <c r="E1709">
        <v>231</v>
      </c>
      <c r="F1709">
        <v>17718</v>
      </c>
      <c r="G1709">
        <f t="shared" si="131"/>
        <v>0</v>
      </c>
      <c r="H1709" t="str">
        <f>_xlfn.XLOOKUP(C1709,obszary!A:A,obszary!B:B)</f>
        <v>Ismenius Lacus</v>
      </c>
      <c r="I1709" t="str">
        <f>_xlfn.XLOOKUP($A1709,laziki!B:B,laziki!C:C)</f>
        <v>Perseverance 6</v>
      </c>
      <c r="J1709" t="str">
        <f>_xlfn.XLOOKUP(I1709,laziki!C:C,laziki!E:E)</f>
        <v>34.38N, 12.41E</v>
      </c>
      <c r="K1709">
        <f>_xlfn.XLOOKUP($A1709,laziki!B:B,laziki!D:D)</f>
        <v>2070</v>
      </c>
      <c r="L1709">
        <f t="shared" si="132"/>
        <v>2075</v>
      </c>
      <c r="M1709" s="4">
        <f t="shared" si="133"/>
        <v>5</v>
      </c>
      <c r="N1709" s="4" t="str">
        <f t="shared" si="134"/>
        <v>N</v>
      </c>
      <c r="O1709" t="str">
        <f t="shared" si="135"/>
        <v>N</v>
      </c>
    </row>
    <row r="1710" spans="1:15" x14ac:dyDescent="0.25">
      <c r="A1710">
        <v>42</v>
      </c>
      <c r="B1710" s="1">
        <v>61907</v>
      </c>
      <c r="C1710" t="s">
        <v>253</v>
      </c>
      <c r="D1710" t="s">
        <v>3738</v>
      </c>
      <c r="E1710">
        <v>12</v>
      </c>
      <c r="F1710">
        <v>15109</v>
      </c>
      <c r="G1710">
        <f t="shared" si="131"/>
        <v>15109</v>
      </c>
      <c r="H1710" t="str">
        <f>_xlfn.XLOOKUP(C1710,obszary!A:A,obszary!B:B)</f>
        <v>Cebrenia</v>
      </c>
      <c r="I1710" t="str">
        <f>_xlfn.XLOOKUP($A1710,laziki!B:B,laziki!C:C)</f>
        <v>Spirit 6</v>
      </c>
      <c r="J1710" t="str">
        <f>_xlfn.XLOOKUP(I1710,laziki!C:C,laziki!E:E)</f>
        <v>27.80N, 160.30E</v>
      </c>
      <c r="K1710">
        <f>_xlfn.XLOOKUP($A1710,laziki!B:B,laziki!D:D)</f>
        <v>2063</v>
      </c>
      <c r="L1710">
        <f t="shared" si="132"/>
        <v>2069</v>
      </c>
      <c r="M1710" s="4">
        <f t="shared" si="133"/>
        <v>6</v>
      </c>
      <c r="N1710" s="4" t="str">
        <f t="shared" si="134"/>
        <v>N</v>
      </c>
      <c r="O1710" t="str">
        <f t="shared" si="135"/>
        <v>N</v>
      </c>
    </row>
    <row r="1711" spans="1:15" x14ac:dyDescent="0.25">
      <c r="A1711">
        <v>13</v>
      </c>
      <c r="B1711" s="1">
        <v>56533</v>
      </c>
      <c r="C1711" t="s">
        <v>253</v>
      </c>
      <c r="D1711" t="s">
        <v>3737</v>
      </c>
      <c r="E1711">
        <v>389</v>
      </c>
      <c r="F1711">
        <v>6409</v>
      </c>
      <c r="G1711">
        <f t="shared" si="131"/>
        <v>0</v>
      </c>
      <c r="H1711" t="str">
        <f>_xlfn.XLOOKUP(C1711,obszary!A:A,obszary!B:B)</f>
        <v>Cebrenia</v>
      </c>
      <c r="I1711" t="str">
        <f>_xlfn.XLOOKUP($A1711,laziki!B:B,laziki!C:C)</f>
        <v>Viking 2</v>
      </c>
      <c r="J1711" t="str">
        <f>_xlfn.XLOOKUP(I1711,laziki!C:C,laziki!E:E)</f>
        <v>60.72N, 122.46E</v>
      </c>
      <c r="K1711">
        <f>_xlfn.XLOOKUP($A1711,laziki!B:B,laziki!D:D)</f>
        <v>2052</v>
      </c>
      <c r="L1711">
        <f t="shared" si="132"/>
        <v>2054</v>
      </c>
      <c r="M1711" s="4">
        <f t="shared" si="133"/>
        <v>2</v>
      </c>
      <c r="N1711" s="4" t="str">
        <f t="shared" si="134"/>
        <v>N</v>
      </c>
      <c r="O1711" t="str">
        <f t="shared" si="135"/>
        <v>N</v>
      </c>
    </row>
    <row r="1712" spans="1:15" x14ac:dyDescent="0.25">
      <c r="A1712">
        <v>2</v>
      </c>
      <c r="B1712" s="1">
        <v>55631</v>
      </c>
      <c r="C1712" t="s">
        <v>223</v>
      </c>
      <c r="D1712" t="s">
        <v>3736</v>
      </c>
      <c r="E1712">
        <v>702</v>
      </c>
      <c r="F1712">
        <v>4076</v>
      </c>
      <c r="G1712">
        <f t="shared" si="131"/>
        <v>0</v>
      </c>
      <c r="H1712" t="str">
        <f>_xlfn.XLOOKUP(C1712,obszary!A:A,obszary!B:B)</f>
        <v>Mare Tyrrhenum</v>
      </c>
      <c r="I1712" t="str">
        <f>_xlfn.XLOOKUP($A1712,laziki!B:B,laziki!C:C)</f>
        <v>Mariner 6</v>
      </c>
      <c r="J1712" t="str">
        <f>_xlfn.XLOOKUP(I1712,laziki!C:C,laziki!E:E)</f>
        <v>11.90N, 119.49E</v>
      </c>
      <c r="K1712">
        <f>_xlfn.XLOOKUP($A1712,laziki!B:B,laziki!D:D)</f>
        <v>2050</v>
      </c>
      <c r="L1712">
        <f t="shared" si="132"/>
        <v>2052</v>
      </c>
      <c r="M1712" s="4">
        <f t="shared" si="133"/>
        <v>2</v>
      </c>
      <c r="N1712" s="4" t="str">
        <f t="shared" si="134"/>
        <v>S</v>
      </c>
      <c r="O1712" t="str">
        <f t="shared" si="135"/>
        <v>N</v>
      </c>
    </row>
    <row r="1713" spans="1:15" x14ac:dyDescent="0.25">
      <c r="A1713">
        <v>27</v>
      </c>
      <c r="B1713" s="1">
        <v>57448</v>
      </c>
      <c r="C1713" t="s">
        <v>211</v>
      </c>
      <c r="D1713" t="s">
        <v>3735</v>
      </c>
      <c r="E1713">
        <v>344</v>
      </c>
      <c r="F1713">
        <v>2739</v>
      </c>
      <c r="G1713">
        <f t="shared" si="131"/>
        <v>0</v>
      </c>
      <c r="H1713" t="str">
        <f>_xlfn.XLOOKUP(C1713,obszary!A:A,obszary!B:B)</f>
        <v>Hellas</v>
      </c>
      <c r="I1713" t="str">
        <f>_xlfn.XLOOKUP($A1713,laziki!B:B,laziki!C:C)</f>
        <v>Phobos 6</v>
      </c>
      <c r="J1713" t="str">
        <f>_xlfn.XLOOKUP(I1713,laziki!C:C,laziki!E:E)</f>
        <v>74.62S, 100.08E</v>
      </c>
      <c r="K1713">
        <f>_xlfn.XLOOKUP($A1713,laziki!B:B,laziki!D:D)</f>
        <v>2054</v>
      </c>
      <c r="L1713">
        <f t="shared" si="132"/>
        <v>2057</v>
      </c>
      <c r="M1713" s="4">
        <f t="shared" si="133"/>
        <v>3</v>
      </c>
      <c r="N1713" s="4" t="str">
        <f t="shared" si="134"/>
        <v>S</v>
      </c>
      <c r="O1713" t="str">
        <f t="shared" si="135"/>
        <v>S</v>
      </c>
    </row>
    <row r="1714" spans="1:15" x14ac:dyDescent="0.25">
      <c r="A1714">
        <v>75</v>
      </c>
      <c r="B1714" s="1">
        <v>64470</v>
      </c>
      <c r="C1714" t="s">
        <v>209</v>
      </c>
      <c r="D1714" t="s">
        <v>3734</v>
      </c>
      <c r="E1714">
        <v>11</v>
      </c>
      <c r="F1714">
        <v>6832</v>
      </c>
      <c r="G1714">
        <f t="shared" si="131"/>
        <v>6832</v>
      </c>
      <c r="H1714" t="str">
        <f>_xlfn.XLOOKUP(C1714,obszary!A:A,obszary!B:B)</f>
        <v>Eridania</v>
      </c>
      <c r="I1714" t="str">
        <f>_xlfn.XLOOKUP($A1714,laziki!B:B,laziki!C:C)</f>
        <v>Rosetta 22</v>
      </c>
      <c r="J1714" t="str">
        <f>_xlfn.XLOOKUP(I1714,laziki!C:C,laziki!E:E)</f>
        <v>43.21S, 109.99E</v>
      </c>
      <c r="K1714">
        <f>_xlfn.XLOOKUP($A1714,laziki!B:B,laziki!D:D)</f>
        <v>2071</v>
      </c>
      <c r="L1714">
        <f t="shared" si="132"/>
        <v>2076</v>
      </c>
      <c r="M1714" s="4">
        <f t="shared" si="133"/>
        <v>5</v>
      </c>
      <c r="N1714" s="4" t="str">
        <f t="shared" si="134"/>
        <v>S</v>
      </c>
      <c r="O1714" t="str">
        <f t="shared" si="135"/>
        <v>S</v>
      </c>
    </row>
    <row r="1715" spans="1:15" x14ac:dyDescent="0.25">
      <c r="A1715">
        <v>24</v>
      </c>
      <c r="B1715" s="1">
        <v>56483</v>
      </c>
      <c r="C1715" t="s">
        <v>223</v>
      </c>
      <c r="D1715" t="s">
        <v>3733</v>
      </c>
      <c r="E1715">
        <v>204</v>
      </c>
      <c r="F1715">
        <v>4563</v>
      </c>
      <c r="G1715">
        <f t="shared" si="131"/>
        <v>0</v>
      </c>
      <c r="H1715" t="str">
        <f>_xlfn.XLOOKUP(C1715,obszary!A:A,obszary!B:B)</f>
        <v>Mare Tyrrhenum</v>
      </c>
      <c r="I1715" t="str">
        <f>_xlfn.XLOOKUP($A1715,laziki!B:B,laziki!C:C)</f>
        <v>Phobos 3</v>
      </c>
      <c r="J1715" t="str">
        <f>_xlfn.XLOOKUP(I1715,laziki!C:C,laziki!E:E)</f>
        <v>32.13S, 131.87E</v>
      </c>
      <c r="K1715">
        <f>_xlfn.XLOOKUP($A1715,laziki!B:B,laziki!D:D)</f>
        <v>2053</v>
      </c>
      <c r="L1715">
        <f t="shared" si="132"/>
        <v>2054</v>
      </c>
      <c r="M1715" s="4">
        <f t="shared" si="133"/>
        <v>1</v>
      </c>
      <c r="N1715" s="4" t="str">
        <f t="shared" si="134"/>
        <v>S</v>
      </c>
      <c r="O1715" t="str">
        <f t="shared" si="135"/>
        <v>S</v>
      </c>
    </row>
    <row r="1716" spans="1:15" x14ac:dyDescent="0.25">
      <c r="A1716">
        <v>66</v>
      </c>
      <c r="B1716" s="1">
        <v>61765</v>
      </c>
      <c r="C1716" t="s">
        <v>237</v>
      </c>
      <c r="D1716" t="s">
        <v>3732</v>
      </c>
      <c r="E1716">
        <v>791</v>
      </c>
      <c r="F1716">
        <v>629</v>
      </c>
      <c r="G1716">
        <f t="shared" si="131"/>
        <v>0</v>
      </c>
      <c r="H1716" t="str">
        <f>_xlfn.XLOOKUP(C1716,obszary!A:A,obszary!B:B)</f>
        <v>Elysium</v>
      </c>
      <c r="I1716" t="str">
        <f>_xlfn.XLOOKUP($A1716,laziki!B:B,laziki!C:C)</f>
        <v>Rosetta 9</v>
      </c>
      <c r="J1716" t="str">
        <f>_xlfn.XLOOKUP(I1716,laziki!C:C,laziki!E:E)</f>
        <v>17.54N, 149.60E</v>
      </c>
      <c r="K1716">
        <f>_xlfn.XLOOKUP($A1716,laziki!B:B,laziki!D:D)</f>
        <v>2067</v>
      </c>
      <c r="L1716">
        <f t="shared" si="132"/>
        <v>2069</v>
      </c>
      <c r="M1716" s="4">
        <f t="shared" si="133"/>
        <v>2</v>
      </c>
      <c r="N1716" s="4" t="str">
        <f t="shared" si="134"/>
        <v>N</v>
      </c>
      <c r="O1716" t="str">
        <f t="shared" si="135"/>
        <v>N</v>
      </c>
    </row>
    <row r="1717" spans="1:15" x14ac:dyDescent="0.25">
      <c r="A1717">
        <v>17</v>
      </c>
      <c r="B1717" s="1">
        <v>57453</v>
      </c>
      <c r="C1717" t="s">
        <v>241</v>
      </c>
      <c r="D1717" t="s">
        <v>3731</v>
      </c>
      <c r="E1717">
        <v>212</v>
      </c>
      <c r="F1717">
        <v>3313</v>
      </c>
      <c r="G1717">
        <f t="shared" si="131"/>
        <v>0</v>
      </c>
      <c r="H1717" t="str">
        <f>_xlfn.XLOOKUP(C1717,obszary!A:A,obszary!B:B)</f>
        <v>Syrtis Major</v>
      </c>
      <c r="I1717" t="str">
        <f>_xlfn.XLOOKUP($A1717,laziki!B:B,laziki!C:C)</f>
        <v>Viking 8</v>
      </c>
      <c r="J1717" t="str">
        <f>_xlfn.XLOOKUP(I1717,laziki!C:C,laziki!E:E)</f>
        <v>21.27N, 90.13E</v>
      </c>
      <c r="K1717">
        <f>_xlfn.XLOOKUP($A1717,laziki!B:B,laziki!D:D)</f>
        <v>2054</v>
      </c>
      <c r="L1717">
        <f t="shared" si="132"/>
        <v>2057</v>
      </c>
      <c r="M1717" s="4">
        <f t="shared" si="133"/>
        <v>3</v>
      </c>
      <c r="N1717" s="4" t="str">
        <f t="shared" si="134"/>
        <v>N</v>
      </c>
      <c r="O1717" t="str">
        <f t="shared" si="135"/>
        <v>N</v>
      </c>
    </row>
    <row r="1718" spans="1:15" x14ac:dyDescent="0.25">
      <c r="A1718">
        <v>38</v>
      </c>
      <c r="B1718" s="1">
        <v>60608</v>
      </c>
      <c r="C1718" t="s">
        <v>265</v>
      </c>
      <c r="D1718" t="s">
        <v>3730</v>
      </c>
      <c r="E1718">
        <v>124</v>
      </c>
      <c r="F1718">
        <v>8791</v>
      </c>
      <c r="G1718">
        <f t="shared" si="131"/>
        <v>0</v>
      </c>
      <c r="H1718" t="str">
        <f>_xlfn.XLOOKUP(C1718,obszary!A:A,obszary!B:B)</f>
        <v>Mare Boreum</v>
      </c>
      <c r="I1718" t="str">
        <f>_xlfn.XLOOKUP($A1718,laziki!B:B,laziki!C:C)</f>
        <v>Pathfinder 7</v>
      </c>
      <c r="J1718" t="str">
        <f>_xlfn.XLOOKUP(I1718,laziki!C:C,laziki!E:E)</f>
        <v>79.27N, 111.64W</v>
      </c>
      <c r="K1718">
        <f>_xlfn.XLOOKUP($A1718,laziki!B:B,laziki!D:D)</f>
        <v>2062</v>
      </c>
      <c r="L1718">
        <f t="shared" si="132"/>
        <v>2065</v>
      </c>
      <c r="M1718" s="4">
        <f t="shared" si="133"/>
        <v>3</v>
      </c>
      <c r="N1718" s="4" t="str">
        <f t="shared" si="134"/>
        <v>N</v>
      </c>
      <c r="O1718" t="str">
        <f t="shared" si="135"/>
        <v>N</v>
      </c>
    </row>
    <row r="1719" spans="1:15" x14ac:dyDescent="0.25">
      <c r="A1719">
        <v>31</v>
      </c>
      <c r="B1719" s="1">
        <v>60999</v>
      </c>
      <c r="C1719" t="s">
        <v>265</v>
      </c>
      <c r="D1719" t="s">
        <v>3729</v>
      </c>
      <c r="E1719">
        <v>264</v>
      </c>
      <c r="F1719">
        <v>101649</v>
      </c>
      <c r="G1719">
        <f t="shared" si="131"/>
        <v>0</v>
      </c>
      <c r="H1719" t="str">
        <f>_xlfn.XLOOKUP(C1719,obszary!A:A,obszary!B:B)</f>
        <v>Mare Boreum</v>
      </c>
      <c r="I1719" t="str">
        <f>_xlfn.XLOOKUP($A1719,laziki!B:B,laziki!C:C)</f>
        <v>Deimos 10</v>
      </c>
      <c r="J1719" t="str">
        <f>_xlfn.XLOOKUP(I1719,laziki!C:C,laziki!E:E)</f>
        <v>66.67N, 93.37W</v>
      </c>
      <c r="K1719">
        <f>_xlfn.XLOOKUP($A1719,laziki!B:B,laziki!D:D)</f>
        <v>2059</v>
      </c>
      <c r="L1719">
        <f t="shared" si="132"/>
        <v>2067</v>
      </c>
      <c r="M1719" s="4">
        <f t="shared" si="133"/>
        <v>8</v>
      </c>
      <c r="N1719" s="4" t="str">
        <f t="shared" si="134"/>
        <v>N</v>
      </c>
      <c r="O1719" t="str">
        <f t="shared" si="135"/>
        <v>N</v>
      </c>
    </row>
    <row r="1720" spans="1:15" x14ac:dyDescent="0.25">
      <c r="A1720">
        <v>34</v>
      </c>
      <c r="B1720" s="1">
        <v>59079</v>
      </c>
      <c r="C1720" t="s">
        <v>239</v>
      </c>
      <c r="D1720" t="s">
        <v>3728</v>
      </c>
      <c r="E1720">
        <v>416</v>
      </c>
      <c r="F1720">
        <v>2461</v>
      </c>
      <c r="G1720">
        <f t="shared" si="131"/>
        <v>0</v>
      </c>
      <c r="H1720" t="str">
        <f>_xlfn.XLOOKUP(C1720,obszary!A:A,obszary!B:B)</f>
        <v>Amenthes</v>
      </c>
      <c r="I1720" t="str">
        <f>_xlfn.XLOOKUP($A1720,laziki!B:B,laziki!C:C)</f>
        <v>Deimos 14</v>
      </c>
      <c r="J1720" t="str">
        <f>_xlfn.XLOOKUP(I1720,laziki!C:C,laziki!E:E)</f>
        <v>24.45N, 112.91E</v>
      </c>
      <c r="K1720">
        <f>_xlfn.XLOOKUP($A1720,laziki!B:B,laziki!D:D)</f>
        <v>2060</v>
      </c>
      <c r="L1720">
        <f t="shared" si="132"/>
        <v>2061</v>
      </c>
      <c r="M1720" s="4">
        <f t="shared" si="133"/>
        <v>1</v>
      </c>
      <c r="N1720" s="4" t="str">
        <f t="shared" si="134"/>
        <v>N</v>
      </c>
      <c r="O1720" t="str">
        <f t="shared" si="135"/>
        <v>N</v>
      </c>
    </row>
    <row r="1721" spans="1:15" x14ac:dyDescent="0.25">
      <c r="A1721">
        <v>42</v>
      </c>
      <c r="B1721" s="1">
        <v>61402</v>
      </c>
      <c r="C1721" t="s">
        <v>237</v>
      </c>
      <c r="D1721" t="s">
        <v>3727</v>
      </c>
      <c r="E1721">
        <v>17</v>
      </c>
      <c r="F1721">
        <v>4902</v>
      </c>
      <c r="G1721">
        <f t="shared" si="131"/>
        <v>4902</v>
      </c>
      <c r="H1721" t="str">
        <f>_xlfn.XLOOKUP(C1721,obszary!A:A,obszary!B:B)</f>
        <v>Elysium</v>
      </c>
      <c r="I1721" t="str">
        <f>_xlfn.XLOOKUP($A1721,laziki!B:B,laziki!C:C)</f>
        <v>Spirit 6</v>
      </c>
      <c r="J1721" t="str">
        <f>_xlfn.XLOOKUP(I1721,laziki!C:C,laziki!E:E)</f>
        <v>27.80N, 160.30E</v>
      </c>
      <c r="K1721">
        <f>_xlfn.XLOOKUP($A1721,laziki!B:B,laziki!D:D)</f>
        <v>2063</v>
      </c>
      <c r="L1721">
        <f t="shared" si="132"/>
        <v>2068</v>
      </c>
      <c r="M1721" s="4">
        <f t="shared" si="133"/>
        <v>5</v>
      </c>
      <c r="N1721" s="4" t="str">
        <f t="shared" si="134"/>
        <v>N</v>
      </c>
      <c r="O1721" t="str">
        <f t="shared" si="135"/>
        <v>N</v>
      </c>
    </row>
    <row r="1722" spans="1:15" x14ac:dyDescent="0.25">
      <c r="A1722">
        <v>59</v>
      </c>
      <c r="B1722" s="1">
        <v>62082</v>
      </c>
      <c r="C1722" t="s">
        <v>211</v>
      </c>
      <c r="D1722" t="s">
        <v>3726</v>
      </c>
      <c r="E1722">
        <v>25</v>
      </c>
      <c r="F1722">
        <v>24621</v>
      </c>
      <c r="G1722">
        <f t="shared" si="131"/>
        <v>24621</v>
      </c>
      <c r="H1722" t="str">
        <f>_xlfn.XLOOKUP(C1722,obszary!A:A,obszary!B:B)</f>
        <v>Hellas</v>
      </c>
      <c r="I1722" t="str">
        <f>_xlfn.XLOOKUP($A1722,laziki!B:B,laziki!C:C)</f>
        <v>Opportunity 16</v>
      </c>
      <c r="J1722" t="str">
        <f>_xlfn.XLOOKUP(I1722,laziki!C:C,laziki!E:E)</f>
        <v>41.83S, 120.38E</v>
      </c>
      <c r="K1722">
        <f>_xlfn.XLOOKUP($A1722,laziki!B:B,laziki!D:D)</f>
        <v>2068</v>
      </c>
      <c r="L1722">
        <f t="shared" si="132"/>
        <v>2069</v>
      </c>
      <c r="M1722" s="4">
        <f t="shared" si="133"/>
        <v>1</v>
      </c>
      <c r="N1722" s="4" t="str">
        <f t="shared" si="134"/>
        <v>S</v>
      </c>
      <c r="O1722" t="str">
        <f t="shared" si="135"/>
        <v>S</v>
      </c>
    </row>
    <row r="1723" spans="1:15" x14ac:dyDescent="0.25">
      <c r="A1723">
        <v>26</v>
      </c>
      <c r="B1723" s="1">
        <v>57723</v>
      </c>
      <c r="C1723" t="s">
        <v>211</v>
      </c>
      <c r="D1723" t="s">
        <v>3725</v>
      </c>
      <c r="E1723">
        <v>212</v>
      </c>
      <c r="F1723">
        <v>9670</v>
      </c>
      <c r="G1723">
        <f t="shared" si="131"/>
        <v>0</v>
      </c>
      <c r="H1723" t="str">
        <f>_xlfn.XLOOKUP(C1723,obszary!A:A,obszary!B:B)</f>
        <v>Hellas</v>
      </c>
      <c r="I1723" t="str">
        <f>_xlfn.XLOOKUP($A1723,laziki!B:B,laziki!C:C)</f>
        <v>Phobos 5</v>
      </c>
      <c r="J1723" t="str">
        <f>_xlfn.XLOOKUP(I1723,laziki!C:C,laziki!E:E)</f>
        <v>48.99S, 67.17E</v>
      </c>
      <c r="K1723">
        <f>_xlfn.XLOOKUP($A1723,laziki!B:B,laziki!D:D)</f>
        <v>2054</v>
      </c>
      <c r="L1723">
        <f t="shared" si="132"/>
        <v>2058</v>
      </c>
      <c r="M1723" s="4">
        <f t="shared" si="133"/>
        <v>4</v>
      </c>
      <c r="N1723" s="4" t="str">
        <f t="shared" si="134"/>
        <v>S</v>
      </c>
      <c r="O1723" t="str">
        <f t="shared" si="135"/>
        <v>S</v>
      </c>
    </row>
    <row r="1724" spans="1:15" x14ac:dyDescent="0.25">
      <c r="A1724">
        <v>10</v>
      </c>
      <c r="B1724" s="1">
        <v>57176</v>
      </c>
      <c r="C1724" t="s">
        <v>231</v>
      </c>
      <c r="D1724" t="s">
        <v>3724</v>
      </c>
      <c r="E1724">
        <v>25</v>
      </c>
      <c r="F1724">
        <v>5812</v>
      </c>
      <c r="G1724">
        <f t="shared" si="131"/>
        <v>5812</v>
      </c>
      <c r="H1724" t="str">
        <f>_xlfn.XLOOKUP(C1724,obszary!A:A,obszary!B:B)</f>
        <v>Coprates</v>
      </c>
      <c r="I1724" t="str">
        <f>_xlfn.XLOOKUP($A1724,laziki!B:B,laziki!C:C)</f>
        <v>Mariner 15</v>
      </c>
      <c r="J1724" t="str">
        <f>_xlfn.XLOOKUP(I1724,laziki!C:C,laziki!E:E)</f>
        <v>23.79S, 56.97W</v>
      </c>
      <c r="K1724">
        <f>_xlfn.XLOOKUP($A1724,laziki!B:B,laziki!D:D)</f>
        <v>2054</v>
      </c>
      <c r="L1724">
        <f t="shared" si="132"/>
        <v>2056</v>
      </c>
      <c r="M1724" s="4">
        <f t="shared" si="133"/>
        <v>2</v>
      </c>
      <c r="N1724" s="4" t="str">
        <f t="shared" si="134"/>
        <v>S</v>
      </c>
      <c r="O1724" t="str">
        <f t="shared" si="135"/>
        <v>S</v>
      </c>
    </row>
    <row r="1725" spans="1:15" x14ac:dyDescent="0.25">
      <c r="A1725">
        <v>9</v>
      </c>
      <c r="B1725" s="1">
        <v>58671</v>
      </c>
      <c r="C1725" t="s">
        <v>245</v>
      </c>
      <c r="D1725" t="s">
        <v>3723</v>
      </c>
      <c r="E1725">
        <v>307</v>
      </c>
      <c r="F1725">
        <v>2880</v>
      </c>
      <c r="G1725">
        <f t="shared" si="131"/>
        <v>0</v>
      </c>
      <c r="H1725" t="str">
        <f>_xlfn.XLOOKUP(C1725,obszary!A:A,obszary!B:B)</f>
        <v>Oxia Palus</v>
      </c>
      <c r="I1725" t="str">
        <f>_xlfn.XLOOKUP($A1725,laziki!B:B,laziki!C:C)</f>
        <v>Mariner 14</v>
      </c>
      <c r="J1725" t="str">
        <f>_xlfn.XLOOKUP(I1725,laziki!C:C,laziki!E:E)</f>
        <v>17.63S, 13.01W</v>
      </c>
      <c r="K1725">
        <f>_xlfn.XLOOKUP($A1725,laziki!B:B,laziki!D:D)</f>
        <v>2054</v>
      </c>
      <c r="L1725">
        <f t="shared" si="132"/>
        <v>2060</v>
      </c>
      <c r="M1725" s="4">
        <f t="shared" si="133"/>
        <v>6</v>
      </c>
      <c r="N1725" s="4" t="str">
        <f t="shared" si="134"/>
        <v>N</v>
      </c>
      <c r="O1725" t="str">
        <f t="shared" si="135"/>
        <v>S</v>
      </c>
    </row>
    <row r="1726" spans="1:15" x14ac:dyDescent="0.25">
      <c r="A1726">
        <v>2</v>
      </c>
      <c r="B1726" s="1">
        <v>56101</v>
      </c>
      <c r="C1726" t="s">
        <v>221</v>
      </c>
      <c r="D1726" t="s">
        <v>3722</v>
      </c>
      <c r="E1726">
        <v>75</v>
      </c>
      <c r="F1726">
        <v>2461</v>
      </c>
      <c r="G1726">
        <f t="shared" si="131"/>
        <v>2461</v>
      </c>
      <c r="H1726" t="str">
        <f>_xlfn.XLOOKUP(C1726,obszary!A:A,obszary!B:B)</f>
        <v>Aeolis</v>
      </c>
      <c r="I1726" t="str">
        <f>_xlfn.XLOOKUP($A1726,laziki!B:B,laziki!C:C)</f>
        <v>Mariner 6</v>
      </c>
      <c r="J1726" t="str">
        <f>_xlfn.XLOOKUP(I1726,laziki!C:C,laziki!E:E)</f>
        <v>11.90N, 119.49E</v>
      </c>
      <c r="K1726">
        <f>_xlfn.XLOOKUP($A1726,laziki!B:B,laziki!D:D)</f>
        <v>2050</v>
      </c>
      <c r="L1726">
        <f t="shared" si="132"/>
        <v>2053</v>
      </c>
      <c r="M1726" s="4">
        <f t="shared" si="133"/>
        <v>3</v>
      </c>
      <c r="N1726" s="4" t="str">
        <f t="shared" si="134"/>
        <v>S</v>
      </c>
      <c r="O1726" t="str">
        <f t="shared" si="135"/>
        <v>N</v>
      </c>
    </row>
    <row r="1727" spans="1:15" x14ac:dyDescent="0.25">
      <c r="A1727">
        <v>6</v>
      </c>
      <c r="B1727" s="1">
        <v>56061</v>
      </c>
      <c r="C1727" t="s">
        <v>265</v>
      </c>
      <c r="D1727" t="s">
        <v>3721</v>
      </c>
      <c r="E1727">
        <v>264</v>
      </c>
      <c r="F1727">
        <v>4902</v>
      </c>
      <c r="G1727">
        <f t="shared" si="131"/>
        <v>0</v>
      </c>
      <c r="H1727" t="str">
        <f>_xlfn.XLOOKUP(C1727,obszary!A:A,obszary!B:B)</f>
        <v>Mare Boreum</v>
      </c>
      <c r="I1727" t="str">
        <f>_xlfn.XLOOKUP($A1727,laziki!B:B,laziki!C:C)</f>
        <v>Mariner 11</v>
      </c>
      <c r="J1727" t="str">
        <f>_xlfn.XLOOKUP(I1727,laziki!C:C,laziki!E:E)</f>
        <v>77.71N, 148.53E</v>
      </c>
      <c r="K1727">
        <f>_xlfn.XLOOKUP($A1727,laziki!B:B,laziki!D:D)</f>
        <v>2052</v>
      </c>
      <c r="L1727">
        <f t="shared" si="132"/>
        <v>2053</v>
      </c>
      <c r="M1727" s="4">
        <f t="shared" si="133"/>
        <v>1</v>
      </c>
      <c r="N1727" s="4" t="str">
        <f t="shared" si="134"/>
        <v>N</v>
      </c>
      <c r="O1727" t="str">
        <f t="shared" si="135"/>
        <v>N</v>
      </c>
    </row>
    <row r="1728" spans="1:15" x14ac:dyDescent="0.25">
      <c r="A1728">
        <v>54</v>
      </c>
      <c r="B1728" s="1">
        <v>62039</v>
      </c>
      <c r="C1728" t="s">
        <v>239</v>
      </c>
      <c r="D1728" t="s">
        <v>3720</v>
      </c>
      <c r="E1728">
        <v>241</v>
      </c>
      <c r="F1728">
        <v>8000</v>
      </c>
      <c r="G1728">
        <f t="shared" si="131"/>
        <v>0</v>
      </c>
      <c r="H1728" t="str">
        <f>_xlfn.XLOOKUP(C1728,obszary!A:A,obszary!B:B)</f>
        <v>Amenthes</v>
      </c>
      <c r="I1728" t="str">
        <f>_xlfn.XLOOKUP($A1728,laziki!B:B,laziki!C:C)</f>
        <v>Opportunity 6</v>
      </c>
      <c r="J1728" t="str">
        <f>_xlfn.XLOOKUP(I1728,laziki!C:C,laziki!E:E)</f>
        <v>14.31N, 112.28E</v>
      </c>
      <c r="K1728">
        <f>_xlfn.XLOOKUP($A1728,laziki!B:B,laziki!D:D)</f>
        <v>2065</v>
      </c>
      <c r="L1728">
        <f t="shared" si="132"/>
        <v>2069</v>
      </c>
      <c r="M1728" s="4">
        <f t="shared" si="133"/>
        <v>4</v>
      </c>
      <c r="N1728" s="4" t="str">
        <f t="shared" si="134"/>
        <v>N</v>
      </c>
      <c r="O1728" t="str">
        <f t="shared" si="135"/>
        <v>N</v>
      </c>
    </row>
    <row r="1729" spans="1:15" x14ac:dyDescent="0.25">
      <c r="A1729">
        <v>38</v>
      </c>
      <c r="B1729" s="1">
        <v>61196</v>
      </c>
      <c r="C1729" t="s">
        <v>265</v>
      </c>
      <c r="D1729" t="s">
        <v>3719</v>
      </c>
      <c r="E1729">
        <v>77</v>
      </c>
      <c r="F1729">
        <v>11382</v>
      </c>
      <c r="G1729">
        <f t="shared" si="131"/>
        <v>11382</v>
      </c>
      <c r="H1729" t="str">
        <f>_xlfn.XLOOKUP(C1729,obszary!A:A,obszary!B:B)</f>
        <v>Mare Boreum</v>
      </c>
      <c r="I1729" t="str">
        <f>_xlfn.XLOOKUP($A1729,laziki!B:B,laziki!C:C)</f>
        <v>Pathfinder 7</v>
      </c>
      <c r="J1729" t="str">
        <f>_xlfn.XLOOKUP(I1729,laziki!C:C,laziki!E:E)</f>
        <v>79.27N, 111.64W</v>
      </c>
      <c r="K1729">
        <f>_xlfn.XLOOKUP($A1729,laziki!B:B,laziki!D:D)</f>
        <v>2062</v>
      </c>
      <c r="L1729">
        <f t="shared" si="132"/>
        <v>2067</v>
      </c>
      <c r="M1729" s="4">
        <f t="shared" si="133"/>
        <v>5</v>
      </c>
      <c r="N1729" s="4" t="str">
        <f t="shared" si="134"/>
        <v>N</v>
      </c>
      <c r="O1729" t="str">
        <f t="shared" si="135"/>
        <v>N</v>
      </c>
    </row>
    <row r="1730" spans="1:15" x14ac:dyDescent="0.25">
      <c r="A1730">
        <v>38</v>
      </c>
      <c r="B1730" s="1">
        <v>60692</v>
      </c>
      <c r="C1730" t="s">
        <v>261</v>
      </c>
      <c r="D1730" t="s">
        <v>3718</v>
      </c>
      <c r="E1730">
        <v>147</v>
      </c>
      <c r="F1730">
        <v>4731</v>
      </c>
      <c r="G1730">
        <f t="shared" si="131"/>
        <v>0</v>
      </c>
      <c r="H1730" t="str">
        <f>_xlfn.XLOOKUP(C1730,obszary!A:A,obszary!B:B)</f>
        <v>Arcadia</v>
      </c>
      <c r="I1730" t="str">
        <f>_xlfn.XLOOKUP($A1730,laziki!B:B,laziki!C:C)</f>
        <v>Pathfinder 7</v>
      </c>
      <c r="J1730" t="str">
        <f>_xlfn.XLOOKUP(I1730,laziki!C:C,laziki!E:E)</f>
        <v>79.27N, 111.64W</v>
      </c>
      <c r="K1730">
        <f>_xlfn.XLOOKUP($A1730,laziki!B:B,laziki!D:D)</f>
        <v>2062</v>
      </c>
      <c r="L1730">
        <f t="shared" si="132"/>
        <v>2066</v>
      </c>
      <c r="M1730" s="4">
        <f t="shared" si="133"/>
        <v>4</v>
      </c>
      <c r="N1730" s="4" t="str">
        <f t="shared" si="134"/>
        <v>N</v>
      </c>
      <c r="O1730" t="str">
        <f t="shared" si="135"/>
        <v>N</v>
      </c>
    </row>
    <row r="1731" spans="1:15" x14ac:dyDescent="0.25">
      <c r="A1731">
        <v>34</v>
      </c>
      <c r="B1731" s="1">
        <v>59930</v>
      </c>
      <c r="C1731" t="s">
        <v>255</v>
      </c>
      <c r="D1731" t="s">
        <v>3717</v>
      </c>
      <c r="E1731">
        <v>133</v>
      </c>
      <c r="F1731">
        <v>15700</v>
      </c>
      <c r="G1731">
        <f t="shared" ref="G1731:G1794" si="136">IF($E1731 &lt;= 100,F1731,0)</f>
        <v>0</v>
      </c>
      <c r="H1731" t="str">
        <f>_xlfn.XLOOKUP(C1731,obszary!A:A,obszary!B:B)</f>
        <v>Casius</v>
      </c>
      <c r="I1731" t="str">
        <f>_xlfn.XLOOKUP($A1731,laziki!B:B,laziki!C:C)</f>
        <v>Deimos 14</v>
      </c>
      <c r="J1731" t="str">
        <f>_xlfn.XLOOKUP(I1731,laziki!C:C,laziki!E:E)</f>
        <v>24.45N, 112.91E</v>
      </c>
      <c r="K1731">
        <f>_xlfn.XLOOKUP($A1731,laziki!B:B,laziki!D:D)</f>
        <v>2060</v>
      </c>
      <c r="L1731">
        <f t="shared" ref="L1731:L1794" si="137">YEAR(B1731)</f>
        <v>2064</v>
      </c>
      <c r="M1731" s="4">
        <f t="shared" ref="M1731:M1794" si="138">L1731-K1731</f>
        <v>4</v>
      </c>
      <c r="N1731" s="4" t="str">
        <f t="shared" ref="N1731:N1794" si="139">IF(NOT(ISERROR(SEARCH("S",D1731))),"S","N")</f>
        <v>N</v>
      </c>
      <c r="O1731" t="str">
        <f t="shared" si="135"/>
        <v>N</v>
      </c>
    </row>
    <row r="1732" spans="1:15" x14ac:dyDescent="0.25">
      <c r="A1732">
        <v>31</v>
      </c>
      <c r="B1732" s="1">
        <v>58808</v>
      </c>
      <c r="C1732" t="s">
        <v>265</v>
      </c>
      <c r="D1732" t="s">
        <v>3716</v>
      </c>
      <c r="E1732">
        <v>241</v>
      </c>
      <c r="F1732">
        <v>12605</v>
      </c>
      <c r="G1732">
        <f t="shared" si="136"/>
        <v>0</v>
      </c>
      <c r="H1732" t="str">
        <f>_xlfn.XLOOKUP(C1732,obszary!A:A,obszary!B:B)</f>
        <v>Mare Boreum</v>
      </c>
      <c r="I1732" t="str">
        <f>_xlfn.XLOOKUP($A1732,laziki!B:B,laziki!C:C)</f>
        <v>Deimos 10</v>
      </c>
      <c r="J1732" t="str">
        <f>_xlfn.XLOOKUP(I1732,laziki!C:C,laziki!E:E)</f>
        <v>66.67N, 93.37W</v>
      </c>
      <c r="K1732">
        <f>_xlfn.XLOOKUP($A1732,laziki!B:B,laziki!D:D)</f>
        <v>2059</v>
      </c>
      <c r="L1732">
        <f t="shared" si="137"/>
        <v>2061</v>
      </c>
      <c r="M1732" s="4">
        <f t="shared" si="138"/>
        <v>2</v>
      </c>
      <c r="N1732" s="4" t="str">
        <f t="shared" si="139"/>
        <v>N</v>
      </c>
      <c r="O1732" t="str">
        <f t="shared" si="135"/>
        <v>N</v>
      </c>
    </row>
    <row r="1733" spans="1:15" x14ac:dyDescent="0.25">
      <c r="A1733">
        <v>38</v>
      </c>
      <c r="B1733" s="1">
        <v>60791</v>
      </c>
      <c r="C1733" t="s">
        <v>265</v>
      </c>
      <c r="D1733" t="s">
        <v>3715</v>
      </c>
      <c r="E1733">
        <v>25</v>
      </c>
      <c r="F1733">
        <v>6409</v>
      </c>
      <c r="G1733">
        <f t="shared" si="136"/>
        <v>6409</v>
      </c>
      <c r="H1733" t="str">
        <f>_xlfn.XLOOKUP(C1733,obszary!A:A,obszary!B:B)</f>
        <v>Mare Boreum</v>
      </c>
      <c r="I1733" t="str">
        <f>_xlfn.XLOOKUP($A1733,laziki!B:B,laziki!C:C)</f>
        <v>Pathfinder 7</v>
      </c>
      <c r="J1733" t="str">
        <f>_xlfn.XLOOKUP(I1733,laziki!C:C,laziki!E:E)</f>
        <v>79.27N, 111.64W</v>
      </c>
      <c r="K1733">
        <f>_xlfn.XLOOKUP($A1733,laziki!B:B,laziki!D:D)</f>
        <v>2062</v>
      </c>
      <c r="L1733">
        <f t="shared" si="137"/>
        <v>2066</v>
      </c>
      <c r="M1733" s="4">
        <f t="shared" si="138"/>
        <v>4</v>
      </c>
      <c r="N1733" s="4" t="str">
        <f t="shared" si="139"/>
        <v>N</v>
      </c>
      <c r="O1733" t="str">
        <f t="shared" si="135"/>
        <v>N</v>
      </c>
    </row>
    <row r="1734" spans="1:15" x14ac:dyDescent="0.25">
      <c r="A1734">
        <v>95</v>
      </c>
      <c r="B1734" s="1">
        <v>63271</v>
      </c>
      <c r="C1734" t="s">
        <v>247</v>
      </c>
      <c r="D1734" t="s">
        <v>3714</v>
      </c>
      <c r="E1734">
        <v>631</v>
      </c>
      <c r="F1734">
        <v>9985</v>
      </c>
      <c r="G1734">
        <f t="shared" si="136"/>
        <v>0</v>
      </c>
      <c r="H1734" t="str">
        <f>_xlfn.XLOOKUP(C1734,obszary!A:A,obszary!B:B)</f>
        <v>Lunae Palus</v>
      </c>
      <c r="I1734" t="str">
        <f>_xlfn.XLOOKUP($A1734,laziki!B:B,laziki!C:C)</f>
        <v>Dawn 6</v>
      </c>
      <c r="J1734" t="str">
        <f>_xlfn.XLOOKUP(I1734,laziki!C:C,laziki!E:E)</f>
        <v>8.80N, 79.73W</v>
      </c>
      <c r="K1734">
        <f>_xlfn.XLOOKUP($A1734,laziki!B:B,laziki!D:D)</f>
        <v>2067</v>
      </c>
      <c r="L1734">
        <f t="shared" si="137"/>
        <v>2073</v>
      </c>
      <c r="M1734" s="4">
        <f t="shared" si="138"/>
        <v>6</v>
      </c>
      <c r="N1734" s="4" t="str">
        <f t="shared" si="139"/>
        <v>N</v>
      </c>
      <c r="O1734" t="str">
        <f t="shared" ref="O1734:O1797" si="140">IF(NOT(ISERROR(SEARCH("S",J1734))),"S","N")</f>
        <v>N</v>
      </c>
    </row>
    <row r="1735" spans="1:15" x14ac:dyDescent="0.25">
      <c r="A1735">
        <v>43</v>
      </c>
      <c r="B1735" s="1">
        <v>60481</v>
      </c>
      <c r="C1735" t="s">
        <v>233</v>
      </c>
      <c r="D1735" t="s">
        <v>3713</v>
      </c>
      <c r="E1735">
        <v>120</v>
      </c>
      <c r="F1735">
        <v>1267</v>
      </c>
      <c r="G1735">
        <f t="shared" si="136"/>
        <v>0</v>
      </c>
      <c r="H1735" t="str">
        <f>_xlfn.XLOOKUP(C1735,obszary!A:A,obszary!B:B)</f>
        <v>Phoenicis Lacus</v>
      </c>
      <c r="I1735" t="str">
        <f>_xlfn.XLOOKUP($A1735,laziki!B:B,laziki!C:C)</f>
        <v>Spirit 7</v>
      </c>
      <c r="J1735" t="str">
        <f>_xlfn.XLOOKUP(I1735,laziki!C:C,laziki!E:E)</f>
        <v>13.98S, 98.57W</v>
      </c>
      <c r="K1735">
        <f>_xlfn.XLOOKUP($A1735,laziki!B:B,laziki!D:D)</f>
        <v>2063</v>
      </c>
      <c r="L1735">
        <f t="shared" si="137"/>
        <v>2065</v>
      </c>
      <c r="M1735" s="4">
        <f t="shared" si="138"/>
        <v>2</v>
      </c>
      <c r="N1735" s="4" t="str">
        <f t="shared" si="139"/>
        <v>S</v>
      </c>
      <c r="O1735" t="str">
        <f t="shared" si="140"/>
        <v>S</v>
      </c>
    </row>
    <row r="1736" spans="1:15" x14ac:dyDescent="0.25">
      <c r="A1736">
        <v>72</v>
      </c>
      <c r="B1736" s="1">
        <v>63353</v>
      </c>
      <c r="C1736" t="s">
        <v>217</v>
      </c>
      <c r="D1736" t="s">
        <v>3712</v>
      </c>
      <c r="E1736">
        <v>128</v>
      </c>
      <c r="F1736">
        <v>15700</v>
      </c>
      <c r="G1736">
        <f t="shared" si="136"/>
        <v>0</v>
      </c>
      <c r="H1736" t="str">
        <f>_xlfn.XLOOKUP(C1736,obszary!A:A,obszary!B:B)</f>
        <v>Thaumasia</v>
      </c>
      <c r="I1736" t="str">
        <f>_xlfn.XLOOKUP($A1736,laziki!B:B,laziki!C:C)</f>
        <v>Rosetta 16</v>
      </c>
      <c r="J1736" t="str">
        <f>_xlfn.XLOOKUP(I1736,laziki!C:C,laziki!E:E)</f>
        <v>29.49S, 118.42W</v>
      </c>
      <c r="K1736">
        <f>_xlfn.XLOOKUP($A1736,laziki!B:B,laziki!D:D)</f>
        <v>2071</v>
      </c>
      <c r="L1736">
        <f t="shared" si="137"/>
        <v>2073</v>
      </c>
      <c r="M1736" s="4">
        <f t="shared" si="138"/>
        <v>2</v>
      </c>
      <c r="N1736" s="4" t="str">
        <f t="shared" si="139"/>
        <v>S</v>
      </c>
      <c r="O1736" t="str">
        <f t="shared" si="140"/>
        <v>S</v>
      </c>
    </row>
    <row r="1737" spans="1:15" x14ac:dyDescent="0.25">
      <c r="A1737">
        <v>46</v>
      </c>
      <c r="B1737" s="1">
        <v>61370</v>
      </c>
      <c r="C1737" t="s">
        <v>217</v>
      </c>
      <c r="D1737" t="s">
        <v>3711</v>
      </c>
      <c r="E1737">
        <v>14</v>
      </c>
      <c r="F1737">
        <v>4563</v>
      </c>
      <c r="G1737">
        <f t="shared" si="136"/>
        <v>4563</v>
      </c>
      <c r="H1737" t="str">
        <f>_xlfn.XLOOKUP(C1737,obszary!A:A,obszary!B:B)</f>
        <v>Thaumasia</v>
      </c>
      <c r="I1737" t="str">
        <f>_xlfn.XLOOKUP($A1737,laziki!B:B,laziki!C:C)</f>
        <v>Spirit 13</v>
      </c>
      <c r="J1737" t="str">
        <f>_xlfn.XLOOKUP(I1737,laziki!C:C,laziki!E:E)</f>
        <v>58.80S, 113.46W</v>
      </c>
      <c r="K1737">
        <f>_xlfn.XLOOKUP($A1737,laziki!B:B,laziki!D:D)</f>
        <v>2065</v>
      </c>
      <c r="L1737">
        <f t="shared" si="137"/>
        <v>2068</v>
      </c>
      <c r="M1737" s="4">
        <f t="shared" si="138"/>
        <v>3</v>
      </c>
      <c r="N1737" s="4" t="str">
        <f t="shared" si="139"/>
        <v>S</v>
      </c>
      <c r="O1737" t="str">
        <f t="shared" si="140"/>
        <v>S</v>
      </c>
    </row>
    <row r="1738" spans="1:15" x14ac:dyDescent="0.25">
      <c r="A1738">
        <v>41</v>
      </c>
      <c r="B1738" s="1">
        <v>60905</v>
      </c>
      <c r="C1738" t="s">
        <v>257</v>
      </c>
      <c r="D1738" t="s">
        <v>3710</v>
      </c>
      <c r="E1738">
        <v>80</v>
      </c>
      <c r="F1738">
        <v>8791</v>
      </c>
      <c r="G1738">
        <f t="shared" si="136"/>
        <v>8791</v>
      </c>
      <c r="H1738" t="str">
        <f>_xlfn.XLOOKUP(C1738,obszary!A:A,obszary!B:B)</f>
        <v>Ismenius Lacus</v>
      </c>
      <c r="I1738" t="str">
        <f>_xlfn.XLOOKUP($A1738,laziki!B:B,laziki!C:C)</f>
        <v>Spirit 5</v>
      </c>
      <c r="J1738" t="str">
        <f>_xlfn.XLOOKUP(I1738,laziki!C:C,laziki!E:E)</f>
        <v>66.19N, 33.82E</v>
      </c>
      <c r="K1738">
        <f>_xlfn.XLOOKUP($A1738,laziki!B:B,laziki!D:D)</f>
        <v>2063</v>
      </c>
      <c r="L1738">
        <f t="shared" si="137"/>
        <v>2066</v>
      </c>
      <c r="M1738" s="4">
        <f t="shared" si="138"/>
        <v>3</v>
      </c>
      <c r="N1738" s="4" t="str">
        <f t="shared" si="139"/>
        <v>N</v>
      </c>
      <c r="O1738" t="str">
        <f t="shared" si="140"/>
        <v>N</v>
      </c>
    </row>
    <row r="1739" spans="1:15" x14ac:dyDescent="0.25">
      <c r="A1739">
        <v>30</v>
      </c>
      <c r="B1739" s="1">
        <v>58426</v>
      </c>
      <c r="C1739" t="s">
        <v>249</v>
      </c>
      <c r="D1739" t="s">
        <v>3709</v>
      </c>
      <c r="E1739">
        <v>175</v>
      </c>
      <c r="F1739">
        <v>6409</v>
      </c>
      <c r="G1739">
        <f t="shared" si="136"/>
        <v>0</v>
      </c>
      <c r="H1739" t="str">
        <f>_xlfn.XLOOKUP(C1739,obszary!A:A,obszary!B:B)</f>
        <v>Tharsis</v>
      </c>
      <c r="I1739" t="str">
        <f>_xlfn.XLOOKUP($A1739,laziki!B:B,laziki!C:C)</f>
        <v>Deimos 8</v>
      </c>
      <c r="J1739" t="str">
        <f>_xlfn.XLOOKUP(I1739,laziki!C:C,laziki!E:E)</f>
        <v>21.43N, 76.62W</v>
      </c>
      <c r="K1739">
        <f>_xlfn.XLOOKUP($A1739,laziki!B:B,laziki!D:D)</f>
        <v>2058</v>
      </c>
      <c r="L1739">
        <f t="shared" si="137"/>
        <v>2059</v>
      </c>
      <c r="M1739" s="4">
        <f t="shared" si="138"/>
        <v>1</v>
      </c>
      <c r="N1739" s="4" t="str">
        <f t="shared" si="139"/>
        <v>N</v>
      </c>
      <c r="O1739" t="str">
        <f t="shared" si="140"/>
        <v>N</v>
      </c>
    </row>
    <row r="1740" spans="1:15" x14ac:dyDescent="0.25">
      <c r="A1740">
        <v>83</v>
      </c>
      <c r="B1740" s="1">
        <v>63138</v>
      </c>
      <c r="C1740" t="s">
        <v>265</v>
      </c>
      <c r="D1740" t="s">
        <v>3708</v>
      </c>
      <c r="E1740">
        <v>85</v>
      </c>
      <c r="F1740">
        <v>5622</v>
      </c>
      <c r="G1740">
        <f t="shared" si="136"/>
        <v>5622</v>
      </c>
      <c r="H1740" t="str">
        <f>_xlfn.XLOOKUP(C1740,obszary!A:A,obszary!B:B)</f>
        <v>Mare Boreum</v>
      </c>
      <c r="I1740" t="str">
        <f>_xlfn.XLOOKUP($A1740,laziki!B:B,laziki!C:C)</f>
        <v>Phoenix 11</v>
      </c>
      <c r="J1740" t="str">
        <f>_xlfn.XLOOKUP(I1740,laziki!C:C,laziki!E:E)</f>
        <v>56.07N, 79.63E</v>
      </c>
      <c r="K1740">
        <f>_xlfn.XLOOKUP($A1740,laziki!B:B,laziki!D:D)</f>
        <v>2069</v>
      </c>
      <c r="L1740">
        <f t="shared" si="137"/>
        <v>2072</v>
      </c>
      <c r="M1740" s="4">
        <f t="shared" si="138"/>
        <v>3</v>
      </c>
      <c r="N1740" s="4" t="str">
        <f t="shared" si="139"/>
        <v>N</v>
      </c>
      <c r="O1740" t="str">
        <f t="shared" si="140"/>
        <v>N</v>
      </c>
    </row>
    <row r="1741" spans="1:15" x14ac:dyDescent="0.25">
      <c r="A1741">
        <v>18</v>
      </c>
      <c r="B1741" s="1">
        <v>57867</v>
      </c>
      <c r="C1741" t="s">
        <v>219</v>
      </c>
      <c r="D1741" t="s">
        <v>3707</v>
      </c>
      <c r="E1741">
        <v>117</v>
      </c>
      <c r="F1741">
        <v>13054</v>
      </c>
      <c r="G1741">
        <f t="shared" si="136"/>
        <v>0</v>
      </c>
      <c r="H1741" t="str">
        <f>_xlfn.XLOOKUP(C1741,obszary!A:A,obszary!B:B)</f>
        <v>Phaethontis</v>
      </c>
      <c r="I1741" t="str">
        <f>_xlfn.XLOOKUP($A1741,laziki!B:B,laziki!C:C)</f>
        <v>Viking 10</v>
      </c>
      <c r="J1741" t="str">
        <f>_xlfn.XLOOKUP(I1741,laziki!C:C,laziki!E:E)</f>
        <v>25.21S, 169.35E</v>
      </c>
      <c r="K1741">
        <f>_xlfn.XLOOKUP($A1741,laziki!B:B,laziki!D:D)</f>
        <v>2055</v>
      </c>
      <c r="L1741">
        <f t="shared" si="137"/>
        <v>2058</v>
      </c>
      <c r="M1741" s="4">
        <f t="shared" si="138"/>
        <v>3</v>
      </c>
      <c r="N1741" s="4" t="str">
        <f t="shared" si="139"/>
        <v>S</v>
      </c>
      <c r="O1741" t="str">
        <f t="shared" si="140"/>
        <v>S</v>
      </c>
    </row>
    <row r="1742" spans="1:15" x14ac:dyDescent="0.25">
      <c r="A1742">
        <v>17</v>
      </c>
      <c r="B1742" s="1">
        <v>57648</v>
      </c>
      <c r="C1742" t="s">
        <v>225</v>
      </c>
      <c r="D1742" t="s">
        <v>3706</v>
      </c>
      <c r="E1742">
        <v>124</v>
      </c>
      <c r="F1742">
        <v>3313</v>
      </c>
      <c r="G1742">
        <f t="shared" si="136"/>
        <v>0</v>
      </c>
      <c r="H1742" t="str">
        <f>_xlfn.XLOOKUP(C1742,obszary!A:A,obszary!B:B)</f>
        <v>Iapygia</v>
      </c>
      <c r="I1742" t="str">
        <f>_xlfn.XLOOKUP($A1742,laziki!B:B,laziki!C:C)</f>
        <v>Viking 8</v>
      </c>
      <c r="J1742" t="str">
        <f>_xlfn.XLOOKUP(I1742,laziki!C:C,laziki!E:E)</f>
        <v>21.27N, 90.13E</v>
      </c>
      <c r="K1742">
        <f>_xlfn.XLOOKUP($A1742,laziki!B:B,laziki!D:D)</f>
        <v>2054</v>
      </c>
      <c r="L1742">
        <f t="shared" si="137"/>
        <v>2057</v>
      </c>
      <c r="M1742" s="4">
        <f t="shared" si="138"/>
        <v>3</v>
      </c>
      <c r="N1742" s="4" t="str">
        <f t="shared" si="139"/>
        <v>S</v>
      </c>
      <c r="O1742" t="str">
        <f t="shared" si="140"/>
        <v>N</v>
      </c>
    </row>
    <row r="1743" spans="1:15" x14ac:dyDescent="0.25">
      <c r="A1743">
        <v>19</v>
      </c>
      <c r="B1743" s="1">
        <v>57805</v>
      </c>
      <c r="C1743" t="s">
        <v>253</v>
      </c>
      <c r="D1743" t="s">
        <v>3705</v>
      </c>
      <c r="E1743">
        <v>11</v>
      </c>
      <c r="F1743">
        <v>1138</v>
      </c>
      <c r="G1743">
        <f t="shared" si="136"/>
        <v>1138</v>
      </c>
      <c r="H1743" t="str">
        <f>_xlfn.XLOOKUP(C1743,obszary!A:A,obszary!B:B)</f>
        <v>Cebrenia</v>
      </c>
      <c r="I1743" t="str">
        <f>_xlfn.XLOOKUP($A1743,laziki!B:B,laziki!C:C)</f>
        <v>Viking 13</v>
      </c>
      <c r="J1743" t="str">
        <f>_xlfn.XLOOKUP(I1743,laziki!C:C,laziki!E:E)</f>
        <v>47.43N, 160.74E</v>
      </c>
      <c r="K1743">
        <f>_xlfn.XLOOKUP($A1743,laziki!B:B,laziki!D:D)</f>
        <v>2056</v>
      </c>
      <c r="L1743">
        <f t="shared" si="137"/>
        <v>2058</v>
      </c>
      <c r="M1743" s="4">
        <f t="shared" si="138"/>
        <v>2</v>
      </c>
      <c r="N1743" s="4" t="str">
        <f t="shared" si="139"/>
        <v>N</v>
      </c>
      <c r="O1743" t="str">
        <f t="shared" si="140"/>
        <v>N</v>
      </c>
    </row>
    <row r="1744" spans="1:15" x14ac:dyDescent="0.25">
      <c r="A1744">
        <v>61</v>
      </c>
      <c r="B1744" s="1">
        <v>62558</v>
      </c>
      <c r="C1744" t="s">
        <v>207</v>
      </c>
      <c r="D1744" t="s">
        <v>3704</v>
      </c>
      <c r="E1744">
        <v>12</v>
      </c>
      <c r="F1744">
        <v>45837</v>
      </c>
      <c r="G1744">
        <f t="shared" si="136"/>
        <v>45837</v>
      </c>
      <c r="H1744" t="str">
        <f>_xlfn.XLOOKUP(C1744,obszary!A:A,obszary!B:B)</f>
        <v>Mare Australe</v>
      </c>
      <c r="I1744" t="str">
        <f>_xlfn.XLOOKUP($A1744,laziki!B:B,laziki!C:C)</f>
        <v>Opportunity 19</v>
      </c>
      <c r="J1744" t="str">
        <f>_xlfn.XLOOKUP(I1744,laziki!C:C,laziki!E:E)</f>
        <v>68.17S, 21.83W</v>
      </c>
      <c r="K1744">
        <f>_xlfn.XLOOKUP($A1744,laziki!B:B,laziki!D:D)</f>
        <v>2069</v>
      </c>
      <c r="L1744">
        <f t="shared" si="137"/>
        <v>2071</v>
      </c>
      <c r="M1744" s="4">
        <f t="shared" si="138"/>
        <v>2</v>
      </c>
      <c r="N1744" s="4" t="str">
        <f t="shared" si="139"/>
        <v>S</v>
      </c>
      <c r="O1744" t="str">
        <f t="shared" si="140"/>
        <v>S</v>
      </c>
    </row>
    <row r="1745" spans="1:15" x14ac:dyDescent="0.25">
      <c r="A1745">
        <v>98</v>
      </c>
      <c r="B1745" s="1">
        <v>62471</v>
      </c>
      <c r="C1745" t="s">
        <v>211</v>
      </c>
      <c r="D1745" t="s">
        <v>3703</v>
      </c>
      <c r="E1745">
        <v>572</v>
      </c>
      <c r="F1745">
        <v>629</v>
      </c>
      <c r="G1745">
        <f t="shared" si="136"/>
        <v>0</v>
      </c>
      <c r="H1745" t="str">
        <f>_xlfn.XLOOKUP(C1745,obszary!A:A,obszary!B:B)</f>
        <v>Hellas</v>
      </c>
      <c r="I1745" t="str">
        <f>_xlfn.XLOOKUP($A1745,laziki!B:B,laziki!C:C)</f>
        <v>Perseverance 5</v>
      </c>
      <c r="J1745" t="str">
        <f>_xlfn.XLOOKUP(I1745,laziki!C:C,laziki!E:E)</f>
        <v>48.97S, 86.32E</v>
      </c>
      <c r="K1745">
        <f>_xlfn.XLOOKUP($A1745,laziki!B:B,laziki!D:D)</f>
        <v>2070</v>
      </c>
      <c r="L1745">
        <f t="shared" si="137"/>
        <v>2071</v>
      </c>
      <c r="M1745" s="4">
        <f t="shared" si="138"/>
        <v>1</v>
      </c>
      <c r="N1745" s="4" t="str">
        <f t="shared" si="139"/>
        <v>S</v>
      </c>
      <c r="O1745" t="str">
        <f t="shared" si="140"/>
        <v>S</v>
      </c>
    </row>
    <row r="1746" spans="1:15" x14ac:dyDescent="0.25">
      <c r="A1746">
        <v>42</v>
      </c>
      <c r="B1746" s="1">
        <v>61006</v>
      </c>
      <c r="C1746" t="s">
        <v>237</v>
      </c>
      <c r="D1746" t="s">
        <v>3702</v>
      </c>
      <c r="E1746">
        <v>113</v>
      </c>
      <c r="F1746">
        <v>4398</v>
      </c>
      <c r="G1746">
        <f t="shared" si="136"/>
        <v>0</v>
      </c>
      <c r="H1746" t="str">
        <f>_xlfn.XLOOKUP(C1746,obszary!A:A,obszary!B:B)</f>
        <v>Elysium</v>
      </c>
      <c r="I1746" t="str">
        <f>_xlfn.XLOOKUP($A1746,laziki!B:B,laziki!C:C)</f>
        <v>Spirit 6</v>
      </c>
      <c r="J1746" t="str">
        <f>_xlfn.XLOOKUP(I1746,laziki!C:C,laziki!E:E)</f>
        <v>27.80N, 160.30E</v>
      </c>
      <c r="K1746">
        <f>_xlfn.XLOOKUP($A1746,laziki!B:B,laziki!D:D)</f>
        <v>2063</v>
      </c>
      <c r="L1746">
        <f t="shared" si="137"/>
        <v>2067</v>
      </c>
      <c r="M1746" s="4">
        <f t="shared" si="138"/>
        <v>4</v>
      </c>
      <c r="N1746" s="4" t="str">
        <f t="shared" si="139"/>
        <v>N</v>
      </c>
      <c r="O1746" t="str">
        <f t="shared" si="140"/>
        <v>N</v>
      </c>
    </row>
    <row r="1747" spans="1:15" x14ac:dyDescent="0.25">
      <c r="A1747">
        <v>46</v>
      </c>
      <c r="B1747" s="1">
        <v>60720</v>
      </c>
      <c r="C1747" t="s">
        <v>217</v>
      </c>
      <c r="D1747" t="s">
        <v>3701</v>
      </c>
      <c r="E1747">
        <v>9</v>
      </c>
      <c r="F1747">
        <v>2188</v>
      </c>
      <c r="G1747">
        <f t="shared" si="136"/>
        <v>2188</v>
      </c>
      <c r="H1747" t="str">
        <f>_xlfn.XLOOKUP(C1747,obszary!A:A,obszary!B:B)</f>
        <v>Thaumasia</v>
      </c>
      <c r="I1747" t="str">
        <f>_xlfn.XLOOKUP($A1747,laziki!B:B,laziki!C:C)</f>
        <v>Spirit 13</v>
      </c>
      <c r="J1747" t="str">
        <f>_xlfn.XLOOKUP(I1747,laziki!C:C,laziki!E:E)</f>
        <v>58.80S, 113.46W</v>
      </c>
      <c r="K1747">
        <f>_xlfn.XLOOKUP($A1747,laziki!B:B,laziki!D:D)</f>
        <v>2065</v>
      </c>
      <c r="L1747">
        <f t="shared" si="137"/>
        <v>2066</v>
      </c>
      <c r="M1747" s="4">
        <f t="shared" si="138"/>
        <v>1</v>
      </c>
      <c r="N1747" s="4" t="str">
        <f t="shared" si="139"/>
        <v>S</v>
      </c>
      <c r="O1747" t="str">
        <f t="shared" si="140"/>
        <v>S</v>
      </c>
    </row>
    <row r="1748" spans="1:15" x14ac:dyDescent="0.25">
      <c r="A1748">
        <v>15</v>
      </c>
      <c r="B1748" s="1">
        <v>56613</v>
      </c>
      <c r="C1748" t="s">
        <v>235</v>
      </c>
      <c r="D1748" t="s">
        <v>3700</v>
      </c>
      <c r="E1748">
        <v>20</v>
      </c>
      <c r="F1748">
        <v>10313</v>
      </c>
      <c r="G1748">
        <f t="shared" si="136"/>
        <v>10313</v>
      </c>
      <c r="H1748" t="str">
        <f>_xlfn.XLOOKUP(C1748,obszary!A:A,obszary!B:B)</f>
        <v>Memnonia</v>
      </c>
      <c r="I1748" t="str">
        <f>_xlfn.XLOOKUP($A1748,laziki!B:B,laziki!C:C)</f>
        <v>Viking 5</v>
      </c>
      <c r="J1748" t="str">
        <f>_xlfn.XLOOKUP(I1748,laziki!C:C,laziki!E:E)</f>
        <v>33.52S, 162.36W</v>
      </c>
      <c r="K1748">
        <f>_xlfn.XLOOKUP($A1748,laziki!B:B,laziki!D:D)</f>
        <v>2053</v>
      </c>
      <c r="L1748">
        <f t="shared" si="137"/>
        <v>2054</v>
      </c>
      <c r="M1748" s="4">
        <f t="shared" si="138"/>
        <v>1</v>
      </c>
      <c r="N1748" s="4" t="str">
        <f t="shared" si="139"/>
        <v>S</v>
      </c>
      <c r="O1748" t="str">
        <f t="shared" si="140"/>
        <v>S</v>
      </c>
    </row>
    <row r="1749" spans="1:15" x14ac:dyDescent="0.25">
      <c r="A1749">
        <v>35</v>
      </c>
      <c r="B1749" s="1">
        <v>59021</v>
      </c>
      <c r="C1749" t="s">
        <v>233</v>
      </c>
      <c r="D1749" t="s">
        <v>3699</v>
      </c>
      <c r="E1749">
        <v>482</v>
      </c>
      <c r="F1749">
        <v>8000</v>
      </c>
      <c r="G1749">
        <f t="shared" si="136"/>
        <v>0</v>
      </c>
      <c r="H1749" t="str">
        <f>_xlfn.XLOOKUP(C1749,obszary!A:A,obszary!B:B)</f>
        <v>Phoenicis Lacus</v>
      </c>
      <c r="I1749" t="str">
        <f>_xlfn.XLOOKUP($A1749,laziki!B:B,laziki!C:C)</f>
        <v>Pathfinder 2</v>
      </c>
      <c r="J1749" t="str">
        <f>_xlfn.XLOOKUP(I1749,laziki!C:C,laziki!E:E)</f>
        <v>16.90S, 101.43W</v>
      </c>
      <c r="K1749">
        <f>_xlfn.XLOOKUP($A1749,laziki!B:B,laziki!D:D)</f>
        <v>2060</v>
      </c>
      <c r="L1749">
        <f t="shared" si="137"/>
        <v>2061</v>
      </c>
      <c r="M1749" s="4">
        <f t="shared" si="138"/>
        <v>1</v>
      </c>
      <c r="N1749" s="4" t="str">
        <f t="shared" si="139"/>
        <v>S</v>
      </c>
      <c r="O1749" t="str">
        <f t="shared" si="140"/>
        <v>S</v>
      </c>
    </row>
    <row r="1750" spans="1:15" x14ac:dyDescent="0.25">
      <c r="A1750">
        <v>45</v>
      </c>
      <c r="B1750" s="1">
        <v>61121</v>
      </c>
      <c r="C1750" t="s">
        <v>225</v>
      </c>
      <c r="D1750" t="s">
        <v>3698</v>
      </c>
      <c r="E1750">
        <v>72</v>
      </c>
      <c r="F1750">
        <v>3167</v>
      </c>
      <c r="G1750">
        <f t="shared" si="136"/>
        <v>3167</v>
      </c>
      <c r="H1750" t="str">
        <f>_xlfn.XLOOKUP(C1750,obszary!A:A,obszary!B:B)</f>
        <v>Iapygia</v>
      </c>
      <c r="I1750" t="str">
        <f>_xlfn.XLOOKUP($A1750,laziki!B:B,laziki!C:C)</f>
        <v>Spirit 12</v>
      </c>
      <c r="J1750" t="str">
        <f>_xlfn.XLOOKUP(I1750,laziki!C:C,laziki!E:E)</f>
        <v>0.43S, 61.64E</v>
      </c>
      <c r="K1750">
        <f>_xlfn.XLOOKUP($A1750,laziki!B:B,laziki!D:D)</f>
        <v>2064</v>
      </c>
      <c r="L1750">
        <f t="shared" si="137"/>
        <v>2067</v>
      </c>
      <c r="M1750" s="4">
        <f t="shared" si="138"/>
        <v>3</v>
      </c>
      <c r="N1750" s="4" t="str">
        <f t="shared" si="139"/>
        <v>S</v>
      </c>
      <c r="O1750" t="str">
        <f t="shared" si="140"/>
        <v>S</v>
      </c>
    </row>
    <row r="1751" spans="1:15" x14ac:dyDescent="0.25">
      <c r="A1751">
        <v>26</v>
      </c>
      <c r="B1751" s="1">
        <v>57374</v>
      </c>
      <c r="C1751" t="s">
        <v>225</v>
      </c>
      <c r="D1751" t="s">
        <v>3697</v>
      </c>
      <c r="E1751">
        <v>204</v>
      </c>
      <c r="F1751">
        <v>3313</v>
      </c>
      <c r="G1751">
        <f t="shared" si="136"/>
        <v>0</v>
      </c>
      <c r="H1751" t="str">
        <f>_xlfn.XLOOKUP(C1751,obszary!A:A,obszary!B:B)</f>
        <v>Iapygia</v>
      </c>
      <c r="I1751" t="str">
        <f>_xlfn.XLOOKUP($A1751,laziki!B:B,laziki!C:C)</f>
        <v>Phobos 5</v>
      </c>
      <c r="J1751" t="str">
        <f>_xlfn.XLOOKUP(I1751,laziki!C:C,laziki!E:E)</f>
        <v>48.99S, 67.17E</v>
      </c>
      <c r="K1751">
        <f>_xlfn.XLOOKUP($A1751,laziki!B:B,laziki!D:D)</f>
        <v>2054</v>
      </c>
      <c r="L1751">
        <f t="shared" si="137"/>
        <v>2057</v>
      </c>
      <c r="M1751" s="4">
        <f t="shared" si="138"/>
        <v>3</v>
      </c>
      <c r="N1751" s="4" t="str">
        <f t="shared" si="139"/>
        <v>S</v>
      </c>
      <c r="O1751" t="str">
        <f t="shared" si="140"/>
        <v>S</v>
      </c>
    </row>
    <row r="1752" spans="1:15" x14ac:dyDescent="0.25">
      <c r="A1752">
        <v>83</v>
      </c>
      <c r="B1752" s="1">
        <v>62771</v>
      </c>
      <c r="C1752" t="s">
        <v>255</v>
      </c>
      <c r="D1752" t="s">
        <v>3696</v>
      </c>
      <c r="E1752">
        <v>389</v>
      </c>
      <c r="F1752">
        <v>24621</v>
      </c>
      <c r="G1752">
        <f t="shared" si="136"/>
        <v>0</v>
      </c>
      <c r="H1752" t="str">
        <f>_xlfn.XLOOKUP(C1752,obszary!A:A,obszary!B:B)</f>
        <v>Casius</v>
      </c>
      <c r="I1752" t="str">
        <f>_xlfn.XLOOKUP($A1752,laziki!B:B,laziki!C:C)</f>
        <v>Phoenix 11</v>
      </c>
      <c r="J1752" t="str">
        <f>_xlfn.XLOOKUP(I1752,laziki!C:C,laziki!E:E)</f>
        <v>56.07N, 79.63E</v>
      </c>
      <c r="K1752">
        <f>_xlfn.XLOOKUP($A1752,laziki!B:B,laziki!D:D)</f>
        <v>2069</v>
      </c>
      <c r="L1752">
        <f t="shared" si="137"/>
        <v>2071</v>
      </c>
      <c r="M1752" s="4">
        <f t="shared" si="138"/>
        <v>2</v>
      </c>
      <c r="N1752" s="4" t="str">
        <f t="shared" si="139"/>
        <v>N</v>
      </c>
      <c r="O1752" t="str">
        <f t="shared" si="140"/>
        <v>N</v>
      </c>
    </row>
    <row r="1753" spans="1:15" x14ac:dyDescent="0.25">
      <c r="A1753">
        <v>87</v>
      </c>
      <c r="B1753" s="1">
        <v>63310</v>
      </c>
      <c r="C1753" t="s">
        <v>215</v>
      </c>
      <c r="D1753" t="s">
        <v>3695</v>
      </c>
      <c r="E1753">
        <v>63</v>
      </c>
      <c r="F1753">
        <v>11771</v>
      </c>
      <c r="G1753">
        <f t="shared" si="136"/>
        <v>11771</v>
      </c>
      <c r="H1753" t="str">
        <f>_xlfn.XLOOKUP(C1753,obszary!A:A,obszary!B:B)</f>
        <v>Argyre</v>
      </c>
      <c r="I1753" t="str">
        <f>_xlfn.XLOOKUP($A1753,laziki!B:B,laziki!C:C)</f>
        <v>Phoenix 17</v>
      </c>
      <c r="J1753" t="str">
        <f>_xlfn.XLOOKUP(I1753,laziki!C:C,laziki!E:E)</f>
        <v>34.44S, 25.42W</v>
      </c>
      <c r="K1753">
        <f>_xlfn.XLOOKUP($A1753,laziki!B:B,laziki!D:D)</f>
        <v>2071</v>
      </c>
      <c r="L1753">
        <f t="shared" si="137"/>
        <v>2073</v>
      </c>
      <c r="M1753" s="4">
        <f t="shared" si="138"/>
        <v>2</v>
      </c>
      <c r="N1753" s="4" t="str">
        <f t="shared" si="139"/>
        <v>S</v>
      </c>
      <c r="O1753" t="str">
        <f t="shared" si="140"/>
        <v>S</v>
      </c>
    </row>
    <row r="1754" spans="1:15" x14ac:dyDescent="0.25">
      <c r="A1754">
        <v>21</v>
      </c>
      <c r="B1754" s="1">
        <v>57537</v>
      </c>
      <c r="C1754" t="s">
        <v>233</v>
      </c>
      <c r="D1754" t="s">
        <v>3694</v>
      </c>
      <c r="E1754">
        <v>221</v>
      </c>
      <c r="F1754">
        <v>5812</v>
      </c>
      <c r="G1754">
        <f t="shared" si="136"/>
        <v>0</v>
      </c>
      <c r="H1754" t="str">
        <f>_xlfn.XLOOKUP(C1754,obszary!A:A,obszary!B:B)</f>
        <v>Phoenicis Lacus</v>
      </c>
      <c r="I1754" t="str">
        <f>_xlfn.XLOOKUP($A1754,laziki!B:B,laziki!C:C)</f>
        <v>Viking 17</v>
      </c>
      <c r="J1754" t="str">
        <f>_xlfn.XLOOKUP(I1754,laziki!C:C,laziki!E:E)</f>
        <v>11.38S, 119.54W</v>
      </c>
      <c r="K1754">
        <f>_xlfn.XLOOKUP($A1754,laziki!B:B,laziki!D:D)</f>
        <v>2056</v>
      </c>
      <c r="L1754">
        <f t="shared" si="137"/>
        <v>2057</v>
      </c>
      <c r="M1754" s="4">
        <f t="shared" si="138"/>
        <v>1</v>
      </c>
      <c r="N1754" s="4" t="str">
        <f t="shared" si="139"/>
        <v>S</v>
      </c>
      <c r="O1754" t="str">
        <f t="shared" si="140"/>
        <v>S</v>
      </c>
    </row>
    <row r="1755" spans="1:15" x14ac:dyDescent="0.25">
      <c r="A1755">
        <v>61</v>
      </c>
      <c r="B1755" s="1">
        <v>63265</v>
      </c>
      <c r="C1755" t="s">
        <v>207</v>
      </c>
      <c r="D1755" t="s">
        <v>3693</v>
      </c>
      <c r="E1755">
        <v>157</v>
      </c>
      <c r="F1755">
        <v>15109</v>
      </c>
      <c r="G1755">
        <f t="shared" si="136"/>
        <v>0</v>
      </c>
      <c r="H1755" t="str">
        <f>_xlfn.XLOOKUP(C1755,obszary!A:A,obszary!B:B)</f>
        <v>Mare Australe</v>
      </c>
      <c r="I1755" t="str">
        <f>_xlfn.XLOOKUP($A1755,laziki!B:B,laziki!C:C)</f>
        <v>Opportunity 19</v>
      </c>
      <c r="J1755" t="str">
        <f>_xlfn.XLOOKUP(I1755,laziki!C:C,laziki!E:E)</f>
        <v>68.17S, 21.83W</v>
      </c>
      <c r="K1755">
        <f>_xlfn.XLOOKUP($A1755,laziki!B:B,laziki!D:D)</f>
        <v>2069</v>
      </c>
      <c r="L1755">
        <f t="shared" si="137"/>
        <v>2073</v>
      </c>
      <c r="M1755" s="4">
        <f t="shared" si="138"/>
        <v>4</v>
      </c>
      <c r="N1755" s="4" t="str">
        <f t="shared" si="139"/>
        <v>S</v>
      </c>
      <c r="O1755" t="str">
        <f t="shared" si="140"/>
        <v>S</v>
      </c>
    </row>
    <row r="1756" spans="1:15" x14ac:dyDescent="0.25">
      <c r="A1756">
        <v>26</v>
      </c>
      <c r="B1756" s="1">
        <v>56920</v>
      </c>
      <c r="C1756" t="s">
        <v>211</v>
      </c>
      <c r="D1756" t="s">
        <v>3692</v>
      </c>
      <c r="E1756">
        <v>231</v>
      </c>
      <c r="F1756">
        <v>1920</v>
      </c>
      <c r="G1756">
        <f t="shared" si="136"/>
        <v>0</v>
      </c>
      <c r="H1756" t="str">
        <f>_xlfn.XLOOKUP(C1756,obszary!A:A,obszary!B:B)</f>
        <v>Hellas</v>
      </c>
      <c r="I1756" t="str">
        <f>_xlfn.XLOOKUP($A1756,laziki!B:B,laziki!C:C)</f>
        <v>Phobos 5</v>
      </c>
      <c r="J1756" t="str">
        <f>_xlfn.XLOOKUP(I1756,laziki!C:C,laziki!E:E)</f>
        <v>48.99S, 67.17E</v>
      </c>
      <c r="K1756">
        <f>_xlfn.XLOOKUP($A1756,laziki!B:B,laziki!D:D)</f>
        <v>2054</v>
      </c>
      <c r="L1756">
        <f t="shared" si="137"/>
        <v>2055</v>
      </c>
      <c r="M1756" s="4">
        <f t="shared" si="138"/>
        <v>1</v>
      </c>
      <c r="N1756" s="4" t="str">
        <f t="shared" si="139"/>
        <v>S</v>
      </c>
      <c r="O1756" t="str">
        <f t="shared" si="140"/>
        <v>S</v>
      </c>
    </row>
    <row r="1757" spans="1:15" x14ac:dyDescent="0.25">
      <c r="A1757">
        <v>76</v>
      </c>
      <c r="B1757" s="1">
        <v>65556</v>
      </c>
      <c r="C1757" t="s">
        <v>253</v>
      </c>
      <c r="D1757" t="s">
        <v>3691</v>
      </c>
      <c r="E1757">
        <v>15</v>
      </c>
      <c r="F1757">
        <v>4398</v>
      </c>
      <c r="G1757">
        <f t="shared" si="136"/>
        <v>4398</v>
      </c>
      <c r="H1757" t="str">
        <f>_xlfn.XLOOKUP(C1757,obszary!A:A,obszary!B:B)</f>
        <v>Cebrenia</v>
      </c>
      <c r="I1757" t="str">
        <f>_xlfn.XLOOKUP($A1757,laziki!B:B,laziki!C:C)</f>
        <v>Rosetta 25</v>
      </c>
      <c r="J1757" t="str">
        <f>_xlfn.XLOOKUP(I1757,laziki!C:C,laziki!E:E)</f>
        <v>47.84N, 169.44E</v>
      </c>
      <c r="K1757">
        <f>_xlfn.XLOOKUP($A1757,laziki!B:B,laziki!D:D)</f>
        <v>2072</v>
      </c>
      <c r="L1757">
        <f t="shared" si="137"/>
        <v>2079</v>
      </c>
      <c r="M1757" s="4">
        <f t="shared" si="138"/>
        <v>7</v>
      </c>
      <c r="N1757" s="4" t="str">
        <f t="shared" si="139"/>
        <v>N</v>
      </c>
      <c r="O1757" t="str">
        <f t="shared" si="140"/>
        <v>N</v>
      </c>
    </row>
    <row r="1758" spans="1:15" x14ac:dyDescent="0.25">
      <c r="A1758">
        <v>52</v>
      </c>
      <c r="B1758" s="1">
        <v>63276</v>
      </c>
      <c r="C1758" t="s">
        <v>251</v>
      </c>
      <c r="D1758" t="s">
        <v>3690</v>
      </c>
      <c r="E1758">
        <v>447</v>
      </c>
      <c r="F1758">
        <v>883</v>
      </c>
      <c r="G1758">
        <f t="shared" si="136"/>
        <v>0</v>
      </c>
      <c r="H1758" t="str">
        <f>_xlfn.XLOOKUP(C1758,obszary!A:A,obszary!B:B)</f>
        <v>Amazonis</v>
      </c>
      <c r="I1758" t="str">
        <f>_xlfn.XLOOKUP($A1758,laziki!B:B,laziki!C:C)</f>
        <v>Opportunity 4</v>
      </c>
      <c r="J1758" t="str">
        <f>_xlfn.XLOOKUP(I1758,laziki!C:C,laziki!E:E)</f>
        <v>9.63N, 121.52W</v>
      </c>
      <c r="K1758">
        <f>_xlfn.XLOOKUP($A1758,laziki!B:B,laziki!D:D)</f>
        <v>2065</v>
      </c>
      <c r="L1758">
        <f t="shared" si="137"/>
        <v>2073</v>
      </c>
      <c r="M1758" s="4">
        <f t="shared" si="138"/>
        <v>8</v>
      </c>
      <c r="N1758" s="4" t="str">
        <f t="shared" si="139"/>
        <v>N</v>
      </c>
      <c r="O1758" t="str">
        <f t="shared" si="140"/>
        <v>N</v>
      </c>
    </row>
    <row r="1759" spans="1:15" x14ac:dyDescent="0.25">
      <c r="A1759">
        <v>12</v>
      </c>
      <c r="B1759" s="1">
        <v>57397</v>
      </c>
      <c r="C1759" t="s">
        <v>249</v>
      </c>
      <c r="D1759" t="s">
        <v>3689</v>
      </c>
      <c r="E1759">
        <v>70</v>
      </c>
      <c r="F1759">
        <v>5255</v>
      </c>
      <c r="G1759">
        <f t="shared" si="136"/>
        <v>5255</v>
      </c>
      <c r="H1759" t="str">
        <f>_xlfn.XLOOKUP(C1759,obszary!A:A,obszary!B:B)</f>
        <v>Tharsis</v>
      </c>
      <c r="I1759" t="str">
        <f>_xlfn.XLOOKUP($A1759,laziki!B:B,laziki!C:C)</f>
        <v>Mariner 20</v>
      </c>
      <c r="J1759" t="str">
        <f>_xlfn.XLOOKUP(I1759,laziki!C:C,laziki!E:E)</f>
        <v>6.41S, 116.10W</v>
      </c>
      <c r="K1759">
        <f>_xlfn.XLOOKUP($A1759,laziki!B:B,laziki!D:D)</f>
        <v>2055</v>
      </c>
      <c r="L1759">
        <f t="shared" si="137"/>
        <v>2057</v>
      </c>
      <c r="M1759" s="4">
        <f t="shared" si="138"/>
        <v>2</v>
      </c>
      <c r="N1759" s="4" t="str">
        <f t="shared" si="139"/>
        <v>N</v>
      </c>
      <c r="O1759" t="str">
        <f t="shared" si="140"/>
        <v>S</v>
      </c>
    </row>
    <row r="1760" spans="1:15" x14ac:dyDescent="0.25">
      <c r="A1760">
        <v>76</v>
      </c>
      <c r="B1760" s="1">
        <v>64025</v>
      </c>
      <c r="C1760" t="s">
        <v>253</v>
      </c>
      <c r="D1760" t="s">
        <v>3688</v>
      </c>
      <c r="E1760">
        <v>36</v>
      </c>
      <c r="F1760">
        <v>6409</v>
      </c>
      <c r="G1760">
        <f t="shared" si="136"/>
        <v>6409</v>
      </c>
      <c r="H1760" t="str">
        <f>_xlfn.XLOOKUP(C1760,obszary!A:A,obszary!B:B)</f>
        <v>Cebrenia</v>
      </c>
      <c r="I1760" t="str">
        <f>_xlfn.XLOOKUP($A1760,laziki!B:B,laziki!C:C)</f>
        <v>Rosetta 25</v>
      </c>
      <c r="J1760" t="str">
        <f>_xlfn.XLOOKUP(I1760,laziki!C:C,laziki!E:E)</f>
        <v>47.84N, 169.44E</v>
      </c>
      <c r="K1760">
        <f>_xlfn.XLOOKUP($A1760,laziki!B:B,laziki!D:D)</f>
        <v>2072</v>
      </c>
      <c r="L1760">
        <f t="shared" si="137"/>
        <v>2075</v>
      </c>
      <c r="M1760" s="4">
        <f t="shared" si="138"/>
        <v>3</v>
      </c>
      <c r="N1760" s="4" t="str">
        <f t="shared" si="139"/>
        <v>N</v>
      </c>
      <c r="O1760" t="str">
        <f t="shared" si="140"/>
        <v>N</v>
      </c>
    </row>
    <row r="1761" spans="1:15" x14ac:dyDescent="0.25">
      <c r="A1761">
        <v>5</v>
      </c>
      <c r="B1761" s="1">
        <v>55877</v>
      </c>
      <c r="C1761" t="s">
        <v>225</v>
      </c>
      <c r="D1761" t="s">
        <v>3687</v>
      </c>
      <c r="E1761">
        <v>50</v>
      </c>
      <c r="F1761">
        <v>2188</v>
      </c>
      <c r="G1761">
        <f t="shared" si="136"/>
        <v>2188</v>
      </c>
      <c r="H1761" t="str">
        <f>_xlfn.XLOOKUP(C1761,obszary!A:A,obszary!B:B)</f>
        <v>Iapygia</v>
      </c>
      <c r="I1761" t="str">
        <f>_xlfn.XLOOKUP($A1761,laziki!B:B,laziki!C:C)</f>
        <v>Mariner 10</v>
      </c>
      <c r="J1761" t="str">
        <f>_xlfn.XLOOKUP(I1761,laziki!C:C,laziki!E:E)</f>
        <v>4.88N, 63.43E</v>
      </c>
      <c r="K1761">
        <f>_xlfn.XLOOKUP($A1761,laziki!B:B,laziki!D:D)</f>
        <v>2051</v>
      </c>
      <c r="L1761">
        <f t="shared" si="137"/>
        <v>2052</v>
      </c>
      <c r="M1761" s="4">
        <f t="shared" si="138"/>
        <v>1</v>
      </c>
      <c r="N1761" s="4" t="str">
        <f t="shared" si="139"/>
        <v>S</v>
      </c>
      <c r="O1761" t="str">
        <f t="shared" si="140"/>
        <v>N</v>
      </c>
    </row>
    <row r="1762" spans="1:15" x14ac:dyDescent="0.25">
      <c r="A1762">
        <v>24</v>
      </c>
      <c r="B1762" s="1">
        <v>56634</v>
      </c>
      <c r="C1762" t="s">
        <v>209</v>
      </c>
      <c r="D1762" t="s">
        <v>3686</v>
      </c>
      <c r="E1762">
        <v>106</v>
      </c>
      <c r="F1762">
        <v>4235</v>
      </c>
      <c r="G1762">
        <f t="shared" si="136"/>
        <v>0</v>
      </c>
      <c r="H1762" t="str">
        <f>_xlfn.XLOOKUP(C1762,obszary!A:A,obszary!B:B)</f>
        <v>Eridania</v>
      </c>
      <c r="I1762" t="str">
        <f>_xlfn.XLOOKUP($A1762,laziki!B:B,laziki!C:C)</f>
        <v>Phobos 3</v>
      </c>
      <c r="J1762" t="str">
        <f>_xlfn.XLOOKUP(I1762,laziki!C:C,laziki!E:E)</f>
        <v>32.13S, 131.87E</v>
      </c>
      <c r="K1762">
        <f>_xlfn.XLOOKUP($A1762,laziki!B:B,laziki!D:D)</f>
        <v>2053</v>
      </c>
      <c r="L1762">
        <f t="shared" si="137"/>
        <v>2055</v>
      </c>
      <c r="M1762" s="4">
        <f t="shared" si="138"/>
        <v>2</v>
      </c>
      <c r="N1762" s="4" t="str">
        <f t="shared" si="139"/>
        <v>S</v>
      </c>
      <c r="O1762" t="str">
        <f t="shared" si="140"/>
        <v>S</v>
      </c>
    </row>
    <row r="1763" spans="1:15" x14ac:dyDescent="0.25">
      <c r="A1763">
        <v>18</v>
      </c>
      <c r="B1763" s="1">
        <v>57655</v>
      </c>
      <c r="C1763" t="s">
        <v>221</v>
      </c>
      <c r="D1763" t="s">
        <v>3685</v>
      </c>
      <c r="E1763">
        <v>75</v>
      </c>
      <c r="F1763">
        <v>4398</v>
      </c>
      <c r="G1763">
        <f t="shared" si="136"/>
        <v>4398</v>
      </c>
      <c r="H1763" t="str">
        <f>_xlfn.XLOOKUP(C1763,obszary!A:A,obszary!B:B)</f>
        <v>Aeolis</v>
      </c>
      <c r="I1763" t="str">
        <f>_xlfn.XLOOKUP($A1763,laziki!B:B,laziki!C:C)</f>
        <v>Viking 10</v>
      </c>
      <c r="J1763" t="str">
        <f>_xlfn.XLOOKUP(I1763,laziki!C:C,laziki!E:E)</f>
        <v>25.21S, 169.35E</v>
      </c>
      <c r="K1763">
        <f>_xlfn.XLOOKUP($A1763,laziki!B:B,laziki!D:D)</f>
        <v>2055</v>
      </c>
      <c r="L1763">
        <f t="shared" si="137"/>
        <v>2057</v>
      </c>
      <c r="M1763" s="4">
        <f t="shared" si="138"/>
        <v>2</v>
      </c>
      <c r="N1763" s="4" t="str">
        <f t="shared" si="139"/>
        <v>S</v>
      </c>
      <c r="O1763" t="str">
        <f t="shared" si="140"/>
        <v>S</v>
      </c>
    </row>
    <row r="1764" spans="1:15" x14ac:dyDescent="0.25">
      <c r="A1764">
        <v>51</v>
      </c>
      <c r="B1764" s="1">
        <v>60622</v>
      </c>
      <c r="C1764" t="s">
        <v>217</v>
      </c>
      <c r="D1764" t="s">
        <v>3684</v>
      </c>
      <c r="E1764">
        <v>20</v>
      </c>
      <c r="F1764">
        <v>10313</v>
      </c>
      <c r="G1764">
        <f t="shared" si="136"/>
        <v>10313</v>
      </c>
      <c r="H1764" t="str">
        <f>_xlfn.XLOOKUP(C1764,obszary!A:A,obszary!B:B)</f>
        <v>Thaumasia</v>
      </c>
      <c r="I1764" t="str">
        <f>_xlfn.XLOOKUP($A1764,laziki!B:B,laziki!C:C)</f>
        <v>Opportunity 3</v>
      </c>
      <c r="J1764" t="str">
        <f>_xlfn.XLOOKUP(I1764,laziki!C:C,laziki!E:E)</f>
        <v>50.59S, 47.85W</v>
      </c>
      <c r="K1764">
        <f>_xlfn.XLOOKUP($A1764,laziki!B:B,laziki!D:D)</f>
        <v>2064</v>
      </c>
      <c r="L1764">
        <f t="shared" si="137"/>
        <v>2065</v>
      </c>
      <c r="M1764" s="4">
        <f t="shared" si="138"/>
        <v>1</v>
      </c>
      <c r="N1764" s="4" t="str">
        <f t="shared" si="139"/>
        <v>S</v>
      </c>
      <c r="O1764" t="str">
        <f t="shared" si="140"/>
        <v>S</v>
      </c>
    </row>
    <row r="1765" spans="1:15" x14ac:dyDescent="0.25">
      <c r="A1765">
        <v>42</v>
      </c>
      <c r="B1765" s="1">
        <v>61237</v>
      </c>
      <c r="C1765" t="s">
        <v>253</v>
      </c>
      <c r="D1765" t="s">
        <v>3683</v>
      </c>
      <c r="E1765">
        <v>447</v>
      </c>
      <c r="F1765">
        <v>10313</v>
      </c>
      <c r="G1765">
        <f t="shared" si="136"/>
        <v>0</v>
      </c>
      <c r="H1765" t="str">
        <f>_xlfn.XLOOKUP(C1765,obszary!A:A,obszary!B:B)</f>
        <v>Cebrenia</v>
      </c>
      <c r="I1765" t="str">
        <f>_xlfn.XLOOKUP($A1765,laziki!B:B,laziki!C:C)</f>
        <v>Spirit 6</v>
      </c>
      <c r="J1765" t="str">
        <f>_xlfn.XLOOKUP(I1765,laziki!C:C,laziki!E:E)</f>
        <v>27.80N, 160.30E</v>
      </c>
      <c r="K1765">
        <f>_xlfn.XLOOKUP($A1765,laziki!B:B,laziki!D:D)</f>
        <v>2063</v>
      </c>
      <c r="L1765">
        <f t="shared" si="137"/>
        <v>2067</v>
      </c>
      <c r="M1765" s="4">
        <f t="shared" si="138"/>
        <v>4</v>
      </c>
      <c r="N1765" s="4" t="str">
        <f t="shared" si="139"/>
        <v>N</v>
      </c>
      <c r="O1765" t="str">
        <f t="shared" si="140"/>
        <v>N</v>
      </c>
    </row>
    <row r="1766" spans="1:15" x14ac:dyDescent="0.25">
      <c r="A1766">
        <v>90</v>
      </c>
      <c r="B1766" s="1">
        <v>63594</v>
      </c>
      <c r="C1766" t="s">
        <v>219</v>
      </c>
      <c r="D1766" t="s">
        <v>3682</v>
      </c>
      <c r="E1766">
        <v>124</v>
      </c>
      <c r="F1766">
        <v>63326</v>
      </c>
      <c r="G1766">
        <f t="shared" si="136"/>
        <v>0</v>
      </c>
      <c r="H1766" t="str">
        <f>_xlfn.XLOOKUP(C1766,obszary!A:A,obszary!B:B)</f>
        <v>Phaethontis</v>
      </c>
      <c r="I1766" t="str">
        <f>_xlfn.XLOOKUP($A1766,laziki!B:B,laziki!C:C)</f>
        <v>Phoenix 23</v>
      </c>
      <c r="J1766" t="str">
        <f>_xlfn.XLOOKUP(I1766,laziki!C:C,laziki!E:E)</f>
        <v>65.99S, 161.89W</v>
      </c>
      <c r="K1766">
        <f>_xlfn.XLOOKUP($A1766,laziki!B:B,laziki!D:D)</f>
        <v>2072</v>
      </c>
      <c r="L1766">
        <f t="shared" si="137"/>
        <v>2074</v>
      </c>
      <c r="M1766" s="4">
        <f t="shared" si="138"/>
        <v>2</v>
      </c>
      <c r="N1766" s="4" t="str">
        <f t="shared" si="139"/>
        <v>S</v>
      </c>
      <c r="O1766" t="str">
        <f t="shared" si="140"/>
        <v>S</v>
      </c>
    </row>
    <row r="1767" spans="1:15" x14ac:dyDescent="0.25">
      <c r="A1767">
        <v>34</v>
      </c>
      <c r="B1767" s="1">
        <v>60241</v>
      </c>
      <c r="C1767" t="s">
        <v>239</v>
      </c>
      <c r="D1767" t="s">
        <v>3681</v>
      </c>
      <c r="E1767">
        <v>117</v>
      </c>
      <c r="F1767">
        <v>2599</v>
      </c>
      <c r="G1767">
        <f t="shared" si="136"/>
        <v>0</v>
      </c>
      <c r="H1767" t="str">
        <f>_xlfn.XLOOKUP(C1767,obszary!A:A,obszary!B:B)</f>
        <v>Amenthes</v>
      </c>
      <c r="I1767" t="str">
        <f>_xlfn.XLOOKUP($A1767,laziki!B:B,laziki!C:C)</f>
        <v>Deimos 14</v>
      </c>
      <c r="J1767" t="str">
        <f>_xlfn.XLOOKUP(I1767,laziki!C:C,laziki!E:E)</f>
        <v>24.45N, 112.91E</v>
      </c>
      <c r="K1767">
        <f>_xlfn.XLOOKUP($A1767,laziki!B:B,laziki!D:D)</f>
        <v>2060</v>
      </c>
      <c r="L1767">
        <f t="shared" si="137"/>
        <v>2064</v>
      </c>
      <c r="M1767" s="4">
        <f t="shared" si="138"/>
        <v>4</v>
      </c>
      <c r="N1767" s="4" t="str">
        <f t="shared" si="139"/>
        <v>N</v>
      </c>
      <c r="O1767" t="str">
        <f t="shared" si="140"/>
        <v>N</v>
      </c>
    </row>
    <row r="1768" spans="1:15" x14ac:dyDescent="0.25">
      <c r="A1768">
        <v>52</v>
      </c>
      <c r="B1768" s="1">
        <v>62242</v>
      </c>
      <c r="C1768" t="s">
        <v>249</v>
      </c>
      <c r="D1768" t="s">
        <v>3680</v>
      </c>
      <c r="E1768">
        <v>77</v>
      </c>
      <c r="F1768">
        <v>5812</v>
      </c>
      <c r="G1768">
        <f t="shared" si="136"/>
        <v>5812</v>
      </c>
      <c r="H1768" t="str">
        <f>_xlfn.XLOOKUP(C1768,obszary!A:A,obszary!B:B)</f>
        <v>Tharsis</v>
      </c>
      <c r="I1768" t="str">
        <f>_xlfn.XLOOKUP($A1768,laziki!B:B,laziki!C:C)</f>
        <v>Opportunity 4</v>
      </c>
      <c r="J1768" t="str">
        <f>_xlfn.XLOOKUP(I1768,laziki!C:C,laziki!E:E)</f>
        <v>9.63N, 121.52W</v>
      </c>
      <c r="K1768">
        <f>_xlfn.XLOOKUP($A1768,laziki!B:B,laziki!D:D)</f>
        <v>2065</v>
      </c>
      <c r="L1768">
        <f t="shared" si="137"/>
        <v>2070</v>
      </c>
      <c r="M1768" s="4">
        <f t="shared" si="138"/>
        <v>5</v>
      </c>
      <c r="N1768" s="4" t="str">
        <f t="shared" si="139"/>
        <v>N</v>
      </c>
      <c r="O1768" t="str">
        <f t="shared" si="140"/>
        <v>N</v>
      </c>
    </row>
    <row r="1769" spans="1:15" x14ac:dyDescent="0.25">
      <c r="A1769">
        <v>42</v>
      </c>
      <c r="B1769" s="1">
        <v>61513</v>
      </c>
      <c r="C1769" t="s">
        <v>237</v>
      </c>
      <c r="D1769" t="s">
        <v>3679</v>
      </c>
      <c r="E1769">
        <v>85</v>
      </c>
      <c r="F1769">
        <v>1267</v>
      </c>
      <c r="G1769">
        <f t="shared" si="136"/>
        <v>1267</v>
      </c>
      <c r="H1769" t="str">
        <f>_xlfn.XLOOKUP(C1769,obszary!A:A,obszary!B:B)</f>
        <v>Elysium</v>
      </c>
      <c r="I1769" t="str">
        <f>_xlfn.XLOOKUP($A1769,laziki!B:B,laziki!C:C)</f>
        <v>Spirit 6</v>
      </c>
      <c r="J1769" t="str">
        <f>_xlfn.XLOOKUP(I1769,laziki!C:C,laziki!E:E)</f>
        <v>27.80N, 160.30E</v>
      </c>
      <c r="K1769">
        <f>_xlfn.XLOOKUP($A1769,laziki!B:B,laziki!D:D)</f>
        <v>2063</v>
      </c>
      <c r="L1769">
        <f t="shared" si="137"/>
        <v>2068</v>
      </c>
      <c r="M1769" s="4">
        <f t="shared" si="138"/>
        <v>5</v>
      </c>
      <c r="N1769" s="4" t="str">
        <f t="shared" si="139"/>
        <v>N</v>
      </c>
      <c r="O1769" t="str">
        <f t="shared" si="140"/>
        <v>N</v>
      </c>
    </row>
    <row r="1770" spans="1:15" x14ac:dyDescent="0.25">
      <c r="A1770">
        <v>94</v>
      </c>
      <c r="B1770" s="1">
        <v>61388</v>
      </c>
      <c r="C1770" t="s">
        <v>209</v>
      </c>
      <c r="D1770" t="s">
        <v>3678</v>
      </c>
      <c r="E1770">
        <v>15</v>
      </c>
      <c r="F1770">
        <v>14025</v>
      </c>
      <c r="G1770">
        <f t="shared" si="136"/>
        <v>14025</v>
      </c>
      <c r="H1770" t="str">
        <f>_xlfn.XLOOKUP(C1770,obszary!A:A,obszary!B:B)</f>
        <v>Eridania</v>
      </c>
      <c r="I1770" t="str">
        <f>_xlfn.XLOOKUP($A1770,laziki!B:B,laziki!C:C)</f>
        <v>Dawn 4</v>
      </c>
      <c r="J1770" t="str">
        <f>_xlfn.XLOOKUP(I1770,laziki!C:C,laziki!E:E)</f>
        <v>46.81S, 143.88E</v>
      </c>
      <c r="K1770">
        <f>_xlfn.XLOOKUP($A1770,laziki!B:B,laziki!D:D)</f>
        <v>2066</v>
      </c>
      <c r="L1770">
        <f t="shared" si="137"/>
        <v>2068</v>
      </c>
      <c r="M1770" s="4">
        <f t="shared" si="138"/>
        <v>2</v>
      </c>
      <c r="N1770" s="4" t="str">
        <f t="shared" si="139"/>
        <v>S</v>
      </c>
      <c r="O1770" t="str">
        <f t="shared" si="140"/>
        <v>S</v>
      </c>
    </row>
    <row r="1771" spans="1:15" x14ac:dyDescent="0.25">
      <c r="A1771">
        <v>95</v>
      </c>
      <c r="B1771" s="1">
        <v>61988</v>
      </c>
      <c r="C1771" t="s">
        <v>247</v>
      </c>
      <c r="D1771" t="s">
        <v>3677</v>
      </c>
      <c r="E1771">
        <v>163</v>
      </c>
      <c r="F1771">
        <v>3313</v>
      </c>
      <c r="G1771">
        <f t="shared" si="136"/>
        <v>0</v>
      </c>
      <c r="H1771" t="str">
        <f>_xlfn.XLOOKUP(C1771,obszary!A:A,obszary!B:B)</f>
        <v>Lunae Palus</v>
      </c>
      <c r="I1771" t="str">
        <f>_xlfn.XLOOKUP($A1771,laziki!B:B,laziki!C:C)</f>
        <v>Dawn 6</v>
      </c>
      <c r="J1771" t="str">
        <f>_xlfn.XLOOKUP(I1771,laziki!C:C,laziki!E:E)</f>
        <v>8.80N, 79.73W</v>
      </c>
      <c r="K1771">
        <f>_xlfn.XLOOKUP($A1771,laziki!B:B,laziki!D:D)</f>
        <v>2067</v>
      </c>
      <c r="L1771">
        <f t="shared" si="137"/>
        <v>2069</v>
      </c>
      <c r="M1771" s="4">
        <f t="shared" si="138"/>
        <v>2</v>
      </c>
      <c r="N1771" s="4" t="str">
        <f t="shared" si="139"/>
        <v>N</v>
      </c>
      <c r="O1771" t="str">
        <f t="shared" si="140"/>
        <v>N</v>
      </c>
    </row>
    <row r="1772" spans="1:15" x14ac:dyDescent="0.25">
      <c r="A1772">
        <v>99</v>
      </c>
      <c r="B1772" s="1">
        <v>64334</v>
      </c>
      <c r="C1772" t="s">
        <v>243</v>
      </c>
      <c r="D1772" t="s">
        <v>3676</v>
      </c>
      <c r="E1772">
        <v>65</v>
      </c>
      <c r="F1772">
        <v>1526</v>
      </c>
      <c r="G1772">
        <f t="shared" si="136"/>
        <v>1526</v>
      </c>
      <c r="H1772" t="str">
        <f>_xlfn.XLOOKUP(C1772,obszary!A:A,obszary!B:B)</f>
        <v>Arabia</v>
      </c>
      <c r="I1772" t="str">
        <f>_xlfn.XLOOKUP($A1772,laziki!B:B,laziki!C:C)</f>
        <v>Perseverance 6</v>
      </c>
      <c r="J1772" t="str">
        <f>_xlfn.XLOOKUP(I1772,laziki!C:C,laziki!E:E)</f>
        <v>34.38N, 12.41E</v>
      </c>
      <c r="K1772">
        <f>_xlfn.XLOOKUP($A1772,laziki!B:B,laziki!D:D)</f>
        <v>2070</v>
      </c>
      <c r="L1772">
        <f t="shared" si="137"/>
        <v>2076</v>
      </c>
      <c r="M1772" s="4">
        <f t="shared" si="138"/>
        <v>6</v>
      </c>
      <c r="N1772" s="4" t="str">
        <f t="shared" si="139"/>
        <v>N</v>
      </c>
      <c r="O1772" t="str">
        <f t="shared" si="140"/>
        <v>N</v>
      </c>
    </row>
    <row r="1773" spans="1:15" x14ac:dyDescent="0.25">
      <c r="A1773">
        <v>95</v>
      </c>
      <c r="B1773" s="1">
        <v>61490</v>
      </c>
      <c r="C1773" t="s">
        <v>247</v>
      </c>
      <c r="D1773" t="s">
        <v>3675</v>
      </c>
      <c r="E1773">
        <v>142</v>
      </c>
      <c r="F1773">
        <v>3919</v>
      </c>
      <c r="G1773">
        <f t="shared" si="136"/>
        <v>0</v>
      </c>
      <c r="H1773" t="str">
        <f>_xlfn.XLOOKUP(C1773,obszary!A:A,obszary!B:B)</f>
        <v>Lunae Palus</v>
      </c>
      <c r="I1773" t="str">
        <f>_xlfn.XLOOKUP($A1773,laziki!B:B,laziki!C:C)</f>
        <v>Dawn 6</v>
      </c>
      <c r="J1773" t="str">
        <f>_xlfn.XLOOKUP(I1773,laziki!C:C,laziki!E:E)</f>
        <v>8.80N, 79.73W</v>
      </c>
      <c r="K1773">
        <f>_xlfn.XLOOKUP($A1773,laziki!B:B,laziki!D:D)</f>
        <v>2067</v>
      </c>
      <c r="L1773">
        <f t="shared" si="137"/>
        <v>2068</v>
      </c>
      <c r="M1773" s="4">
        <f t="shared" si="138"/>
        <v>1</v>
      </c>
      <c r="N1773" s="4" t="str">
        <f t="shared" si="139"/>
        <v>N</v>
      </c>
      <c r="O1773" t="str">
        <f t="shared" si="140"/>
        <v>N</v>
      </c>
    </row>
    <row r="1774" spans="1:15" x14ac:dyDescent="0.25">
      <c r="A1774">
        <v>23</v>
      </c>
      <c r="B1774" s="1">
        <v>56866</v>
      </c>
      <c r="C1774" t="s">
        <v>235</v>
      </c>
      <c r="D1774" t="s">
        <v>3674</v>
      </c>
      <c r="E1774">
        <v>54</v>
      </c>
      <c r="F1774">
        <v>3461</v>
      </c>
      <c r="G1774">
        <f t="shared" si="136"/>
        <v>3461</v>
      </c>
      <c r="H1774" t="str">
        <f>_xlfn.XLOOKUP(C1774,obszary!A:A,obszary!B:B)</f>
        <v>Memnonia</v>
      </c>
      <c r="I1774" t="str">
        <f>_xlfn.XLOOKUP($A1774,laziki!B:B,laziki!C:C)</f>
        <v>Phobos 2</v>
      </c>
      <c r="J1774" t="str">
        <f>_xlfn.XLOOKUP(I1774,laziki!C:C,laziki!E:E)</f>
        <v>23.80S, 156.02W</v>
      </c>
      <c r="K1774">
        <f>_xlfn.XLOOKUP($A1774,laziki!B:B,laziki!D:D)</f>
        <v>2053</v>
      </c>
      <c r="L1774">
        <f t="shared" si="137"/>
        <v>2055</v>
      </c>
      <c r="M1774" s="4">
        <f t="shared" si="138"/>
        <v>2</v>
      </c>
      <c r="N1774" s="4" t="str">
        <f t="shared" si="139"/>
        <v>S</v>
      </c>
      <c r="O1774" t="str">
        <f t="shared" si="140"/>
        <v>S</v>
      </c>
    </row>
    <row r="1775" spans="1:15" x14ac:dyDescent="0.25">
      <c r="A1775">
        <v>86</v>
      </c>
      <c r="B1775" s="1">
        <v>64155</v>
      </c>
      <c r="C1775" t="s">
        <v>265</v>
      </c>
      <c r="D1775" t="s">
        <v>3673</v>
      </c>
      <c r="E1775">
        <v>75</v>
      </c>
      <c r="F1775">
        <v>883</v>
      </c>
      <c r="G1775">
        <f t="shared" si="136"/>
        <v>883</v>
      </c>
      <c r="H1775" t="str">
        <f>_xlfn.XLOOKUP(C1775,obszary!A:A,obszary!B:B)</f>
        <v>Mare Boreum</v>
      </c>
      <c r="I1775" t="str">
        <f>_xlfn.XLOOKUP($A1775,laziki!B:B,laziki!C:C)</f>
        <v>Phoenix 16</v>
      </c>
      <c r="J1775" t="str">
        <f>_xlfn.XLOOKUP(I1775,laziki!C:C,laziki!E:E)</f>
        <v>75.84N, 122.24E</v>
      </c>
      <c r="K1775">
        <f>_xlfn.XLOOKUP($A1775,laziki!B:B,laziki!D:D)</f>
        <v>2071</v>
      </c>
      <c r="L1775">
        <f t="shared" si="137"/>
        <v>2075</v>
      </c>
      <c r="M1775" s="4">
        <f t="shared" si="138"/>
        <v>4</v>
      </c>
      <c r="N1775" s="4" t="str">
        <f t="shared" si="139"/>
        <v>N</v>
      </c>
      <c r="O1775" t="str">
        <f t="shared" si="140"/>
        <v>N</v>
      </c>
    </row>
    <row r="1776" spans="1:15" x14ac:dyDescent="0.25">
      <c r="A1776">
        <v>17</v>
      </c>
      <c r="B1776" s="1">
        <v>57262</v>
      </c>
      <c r="C1776" t="s">
        <v>241</v>
      </c>
      <c r="D1776" t="s">
        <v>3672</v>
      </c>
      <c r="E1776">
        <v>117</v>
      </c>
      <c r="F1776">
        <v>756</v>
      </c>
      <c r="G1776">
        <f t="shared" si="136"/>
        <v>0</v>
      </c>
      <c r="H1776" t="str">
        <f>_xlfn.XLOOKUP(C1776,obszary!A:A,obszary!B:B)</f>
        <v>Syrtis Major</v>
      </c>
      <c r="I1776" t="str">
        <f>_xlfn.XLOOKUP($A1776,laziki!B:B,laziki!C:C)</f>
        <v>Viking 8</v>
      </c>
      <c r="J1776" t="str">
        <f>_xlfn.XLOOKUP(I1776,laziki!C:C,laziki!E:E)</f>
        <v>21.27N, 90.13E</v>
      </c>
      <c r="K1776">
        <f>_xlfn.XLOOKUP($A1776,laziki!B:B,laziki!D:D)</f>
        <v>2054</v>
      </c>
      <c r="L1776">
        <f t="shared" si="137"/>
        <v>2056</v>
      </c>
      <c r="M1776" s="4">
        <f t="shared" si="138"/>
        <v>2</v>
      </c>
      <c r="N1776" s="4" t="str">
        <f t="shared" si="139"/>
        <v>N</v>
      </c>
      <c r="O1776" t="str">
        <f t="shared" si="140"/>
        <v>N</v>
      </c>
    </row>
    <row r="1777" spans="1:15" x14ac:dyDescent="0.25">
      <c r="A1777">
        <v>1</v>
      </c>
      <c r="B1777" s="1">
        <v>55188</v>
      </c>
      <c r="C1777" t="s">
        <v>255</v>
      </c>
      <c r="D1777" t="s">
        <v>3671</v>
      </c>
      <c r="E1777">
        <v>325</v>
      </c>
      <c r="F1777">
        <v>3022</v>
      </c>
      <c r="G1777">
        <f t="shared" si="136"/>
        <v>0</v>
      </c>
      <c r="H1777" t="str">
        <f>_xlfn.XLOOKUP(C1777,obszary!A:A,obszary!B:B)</f>
        <v>Casius</v>
      </c>
      <c r="I1777" t="str">
        <f>_xlfn.XLOOKUP($A1777,laziki!B:B,laziki!C:C)</f>
        <v>Mariner 3</v>
      </c>
      <c r="J1777" t="str">
        <f>_xlfn.XLOOKUP(I1777,laziki!C:C,laziki!E:E)</f>
        <v>50.51N, 70.01E</v>
      </c>
      <c r="K1777">
        <f>_xlfn.XLOOKUP($A1777,laziki!B:B,laziki!D:D)</f>
        <v>2049</v>
      </c>
      <c r="L1777">
        <f t="shared" si="137"/>
        <v>2051</v>
      </c>
      <c r="M1777" s="4">
        <f t="shared" si="138"/>
        <v>2</v>
      </c>
      <c r="N1777" s="4" t="str">
        <f t="shared" si="139"/>
        <v>N</v>
      </c>
      <c r="O1777" t="str">
        <f t="shared" si="140"/>
        <v>N</v>
      </c>
    </row>
    <row r="1778" spans="1:15" x14ac:dyDescent="0.25">
      <c r="A1778">
        <v>82</v>
      </c>
      <c r="B1778" s="1">
        <v>61973</v>
      </c>
      <c r="C1778" t="s">
        <v>209</v>
      </c>
      <c r="D1778" t="s">
        <v>3670</v>
      </c>
      <c r="E1778">
        <v>702</v>
      </c>
      <c r="F1778">
        <v>1267</v>
      </c>
      <c r="G1778">
        <f t="shared" si="136"/>
        <v>0</v>
      </c>
      <c r="H1778" t="str">
        <f>_xlfn.XLOOKUP(C1778,obszary!A:A,obszary!B:B)</f>
        <v>Eridania</v>
      </c>
      <c r="I1778" t="str">
        <f>_xlfn.XLOOKUP($A1778,laziki!B:B,laziki!C:C)</f>
        <v>Phoenix 7</v>
      </c>
      <c r="J1778" t="str">
        <f>_xlfn.XLOOKUP(I1778,laziki!C:C,laziki!E:E)</f>
        <v>42.36S, 157.15E</v>
      </c>
      <c r="K1778">
        <f>_xlfn.XLOOKUP($A1778,laziki!B:B,laziki!D:D)</f>
        <v>2068</v>
      </c>
      <c r="L1778">
        <f t="shared" si="137"/>
        <v>2069</v>
      </c>
      <c r="M1778" s="4">
        <f t="shared" si="138"/>
        <v>1</v>
      </c>
      <c r="N1778" s="4" t="str">
        <f t="shared" si="139"/>
        <v>S</v>
      </c>
      <c r="O1778" t="str">
        <f t="shared" si="140"/>
        <v>S</v>
      </c>
    </row>
    <row r="1779" spans="1:15" x14ac:dyDescent="0.25">
      <c r="A1779">
        <v>98</v>
      </c>
      <c r="B1779" s="1">
        <v>63383</v>
      </c>
      <c r="C1779" t="s">
        <v>211</v>
      </c>
      <c r="D1779" t="s">
        <v>3669</v>
      </c>
      <c r="E1779">
        <v>120</v>
      </c>
      <c r="F1779">
        <v>11771</v>
      </c>
      <c r="G1779">
        <f t="shared" si="136"/>
        <v>0</v>
      </c>
      <c r="H1779" t="str">
        <f>_xlfn.XLOOKUP(C1779,obszary!A:A,obszary!B:B)</f>
        <v>Hellas</v>
      </c>
      <c r="I1779" t="str">
        <f>_xlfn.XLOOKUP($A1779,laziki!B:B,laziki!C:C)</f>
        <v>Perseverance 5</v>
      </c>
      <c r="J1779" t="str">
        <f>_xlfn.XLOOKUP(I1779,laziki!C:C,laziki!E:E)</f>
        <v>48.97S, 86.32E</v>
      </c>
      <c r="K1779">
        <f>_xlfn.XLOOKUP($A1779,laziki!B:B,laziki!D:D)</f>
        <v>2070</v>
      </c>
      <c r="L1779">
        <f t="shared" si="137"/>
        <v>2073</v>
      </c>
      <c r="M1779" s="4">
        <f t="shared" si="138"/>
        <v>3</v>
      </c>
      <c r="N1779" s="4" t="str">
        <f t="shared" si="139"/>
        <v>S</v>
      </c>
      <c r="O1779" t="str">
        <f t="shared" si="140"/>
        <v>S</v>
      </c>
    </row>
    <row r="1780" spans="1:15" x14ac:dyDescent="0.25">
      <c r="A1780">
        <v>44</v>
      </c>
      <c r="B1780" s="1">
        <v>62311</v>
      </c>
      <c r="C1780" t="s">
        <v>265</v>
      </c>
      <c r="D1780" t="s">
        <v>3668</v>
      </c>
      <c r="E1780">
        <v>120</v>
      </c>
      <c r="F1780">
        <v>31157</v>
      </c>
      <c r="G1780">
        <f t="shared" si="136"/>
        <v>0</v>
      </c>
      <c r="H1780" t="str">
        <f>_xlfn.XLOOKUP(C1780,obszary!A:A,obszary!B:B)</f>
        <v>Mare Boreum</v>
      </c>
      <c r="I1780" t="str">
        <f>_xlfn.XLOOKUP($A1780,laziki!B:B,laziki!C:C)</f>
        <v>Spirit 11</v>
      </c>
      <c r="J1780" t="str">
        <f>_xlfn.XLOOKUP(I1780,laziki!C:C,laziki!E:E)</f>
        <v>64.61N, 131.25E</v>
      </c>
      <c r="K1780">
        <f>_xlfn.XLOOKUP($A1780,laziki!B:B,laziki!D:D)</f>
        <v>2064</v>
      </c>
      <c r="L1780">
        <f t="shared" si="137"/>
        <v>2070</v>
      </c>
      <c r="M1780" s="4">
        <f t="shared" si="138"/>
        <v>6</v>
      </c>
      <c r="N1780" s="4" t="str">
        <f t="shared" si="139"/>
        <v>N</v>
      </c>
      <c r="O1780" t="str">
        <f t="shared" si="140"/>
        <v>N</v>
      </c>
    </row>
    <row r="1781" spans="1:15" x14ac:dyDescent="0.25">
      <c r="A1781">
        <v>75</v>
      </c>
      <c r="B1781" s="1">
        <v>63695</v>
      </c>
      <c r="C1781" t="s">
        <v>211</v>
      </c>
      <c r="D1781" t="s">
        <v>3667</v>
      </c>
      <c r="E1781">
        <v>65</v>
      </c>
      <c r="F1781">
        <v>5076</v>
      </c>
      <c r="G1781">
        <f t="shared" si="136"/>
        <v>5076</v>
      </c>
      <c r="H1781" t="str">
        <f>_xlfn.XLOOKUP(C1781,obszary!A:A,obszary!B:B)</f>
        <v>Hellas</v>
      </c>
      <c r="I1781" t="str">
        <f>_xlfn.XLOOKUP($A1781,laziki!B:B,laziki!C:C)</f>
        <v>Rosetta 22</v>
      </c>
      <c r="J1781" t="str">
        <f>_xlfn.XLOOKUP(I1781,laziki!C:C,laziki!E:E)</f>
        <v>43.21S, 109.99E</v>
      </c>
      <c r="K1781">
        <f>_xlfn.XLOOKUP($A1781,laziki!B:B,laziki!D:D)</f>
        <v>2071</v>
      </c>
      <c r="L1781">
        <f t="shared" si="137"/>
        <v>2074</v>
      </c>
      <c r="M1781" s="4">
        <f t="shared" si="138"/>
        <v>3</v>
      </c>
      <c r="N1781" s="4" t="str">
        <f t="shared" si="139"/>
        <v>S</v>
      </c>
      <c r="O1781" t="str">
        <f t="shared" si="140"/>
        <v>S</v>
      </c>
    </row>
    <row r="1782" spans="1:15" x14ac:dyDescent="0.25">
      <c r="A1782">
        <v>61</v>
      </c>
      <c r="B1782" s="1">
        <v>63644</v>
      </c>
      <c r="C1782" t="s">
        <v>207</v>
      </c>
      <c r="D1782" t="s">
        <v>3666</v>
      </c>
      <c r="E1782">
        <v>241</v>
      </c>
      <c r="F1782">
        <v>20205</v>
      </c>
      <c r="G1782">
        <f t="shared" si="136"/>
        <v>0</v>
      </c>
      <c r="H1782" t="str">
        <f>_xlfn.XLOOKUP(C1782,obszary!A:A,obszary!B:B)</f>
        <v>Mare Australe</v>
      </c>
      <c r="I1782" t="str">
        <f>_xlfn.XLOOKUP($A1782,laziki!B:B,laziki!C:C)</f>
        <v>Opportunity 19</v>
      </c>
      <c r="J1782" t="str">
        <f>_xlfn.XLOOKUP(I1782,laziki!C:C,laziki!E:E)</f>
        <v>68.17S, 21.83W</v>
      </c>
      <c r="K1782">
        <f>_xlfn.XLOOKUP($A1782,laziki!B:B,laziki!D:D)</f>
        <v>2069</v>
      </c>
      <c r="L1782">
        <f t="shared" si="137"/>
        <v>2074</v>
      </c>
      <c r="M1782" s="4">
        <f t="shared" si="138"/>
        <v>5</v>
      </c>
      <c r="N1782" s="4" t="str">
        <f t="shared" si="139"/>
        <v>S</v>
      </c>
      <c r="O1782" t="str">
        <f t="shared" si="140"/>
        <v>S</v>
      </c>
    </row>
    <row r="1783" spans="1:15" x14ac:dyDescent="0.25">
      <c r="A1783">
        <v>47</v>
      </c>
      <c r="B1783" s="1">
        <v>64410</v>
      </c>
      <c r="C1783" t="s">
        <v>245</v>
      </c>
      <c r="D1783" t="s">
        <v>3665</v>
      </c>
      <c r="E1783">
        <v>32</v>
      </c>
      <c r="F1783">
        <v>3764</v>
      </c>
      <c r="G1783">
        <f t="shared" si="136"/>
        <v>3764</v>
      </c>
      <c r="H1783" t="str">
        <f>_xlfn.XLOOKUP(C1783,obszary!A:A,obszary!B:B)</f>
        <v>Oxia Palus</v>
      </c>
      <c r="I1783" t="str">
        <f>_xlfn.XLOOKUP($A1783,laziki!B:B,laziki!C:C)</f>
        <v>Spirit 14</v>
      </c>
      <c r="J1783" t="str">
        <f>_xlfn.XLOOKUP(I1783,laziki!C:C,laziki!E:E)</f>
        <v>27.30N, 17.48W</v>
      </c>
      <c r="K1783">
        <f>_xlfn.XLOOKUP($A1783,laziki!B:B,laziki!D:D)</f>
        <v>2065</v>
      </c>
      <c r="L1783">
        <f t="shared" si="137"/>
        <v>2076</v>
      </c>
      <c r="M1783" s="4">
        <f t="shared" si="138"/>
        <v>11</v>
      </c>
      <c r="N1783" s="4" t="str">
        <f t="shared" si="139"/>
        <v>N</v>
      </c>
      <c r="O1783" t="str">
        <f t="shared" si="140"/>
        <v>N</v>
      </c>
    </row>
    <row r="1784" spans="1:15" x14ac:dyDescent="0.25">
      <c r="A1784">
        <v>4</v>
      </c>
      <c r="B1784" s="1">
        <v>56717</v>
      </c>
      <c r="C1784" t="s">
        <v>215</v>
      </c>
      <c r="D1784" t="s">
        <v>3664</v>
      </c>
      <c r="E1784">
        <v>137</v>
      </c>
      <c r="F1784">
        <v>22220</v>
      </c>
      <c r="G1784">
        <f t="shared" si="136"/>
        <v>0</v>
      </c>
      <c r="H1784" t="str">
        <f>_xlfn.XLOOKUP(C1784,obszary!A:A,obszary!B:B)</f>
        <v>Argyre</v>
      </c>
      <c r="I1784" t="str">
        <f>_xlfn.XLOOKUP($A1784,laziki!B:B,laziki!C:C)</f>
        <v>Mariner 9</v>
      </c>
      <c r="J1784" t="str">
        <f>_xlfn.XLOOKUP(I1784,laziki!C:C,laziki!E:E)</f>
        <v>43.20S, 21.89W</v>
      </c>
      <c r="K1784">
        <f>_xlfn.XLOOKUP($A1784,laziki!B:B,laziki!D:D)</f>
        <v>2051</v>
      </c>
      <c r="L1784">
        <f t="shared" si="137"/>
        <v>2055</v>
      </c>
      <c r="M1784" s="4">
        <f t="shared" si="138"/>
        <v>4</v>
      </c>
      <c r="N1784" s="4" t="str">
        <f t="shared" si="139"/>
        <v>S</v>
      </c>
      <c r="O1784" t="str">
        <f t="shared" si="140"/>
        <v>S</v>
      </c>
    </row>
    <row r="1785" spans="1:15" x14ac:dyDescent="0.25">
      <c r="A1785">
        <v>49</v>
      </c>
      <c r="B1785" s="1">
        <v>61846</v>
      </c>
      <c r="C1785" t="s">
        <v>229</v>
      </c>
      <c r="D1785" t="s">
        <v>3663</v>
      </c>
      <c r="E1785">
        <v>54</v>
      </c>
      <c r="F1785">
        <v>3612</v>
      </c>
      <c r="G1785">
        <f t="shared" si="136"/>
        <v>3612</v>
      </c>
      <c r="H1785" t="str">
        <f>_xlfn.XLOOKUP(C1785,obszary!A:A,obszary!B:B)</f>
        <v>Margaritifer Sinus</v>
      </c>
      <c r="I1785" t="str">
        <f>_xlfn.XLOOKUP($A1785,laziki!B:B,laziki!C:C)</f>
        <v>Spirit 16</v>
      </c>
      <c r="J1785" t="str">
        <f>_xlfn.XLOOKUP(I1785,laziki!C:C,laziki!E:E)</f>
        <v>30.54S, 24.75W</v>
      </c>
      <c r="K1785">
        <f>_xlfn.XLOOKUP($A1785,laziki!B:B,laziki!D:D)</f>
        <v>2066</v>
      </c>
      <c r="L1785">
        <f t="shared" si="137"/>
        <v>2069</v>
      </c>
      <c r="M1785" s="4">
        <f t="shared" si="138"/>
        <v>3</v>
      </c>
      <c r="N1785" s="4" t="str">
        <f t="shared" si="139"/>
        <v>S</v>
      </c>
      <c r="O1785" t="str">
        <f t="shared" si="140"/>
        <v>S</v>
      </c>
    </row>
    <row r="1786" spans="1:15" x14ac:dyDescent="0.25">
      <c r="A1786">
        <v>95</v>
      </c>
      <c r="B1786" s="1">
        <v>62756</v>
      </c>
      <c r="C1786" t="s">
        <v>233</v>
      </c>
      <c r="D1786" t="s">
        <v>3662</v>
      </c>
      <c r="E1786">
        <v>45</v>
      </c>
      <c r="F1786">
        <v>7279</v>
      </c>
      <c r="G1786">
        <f t="shared" si="136"/>
        <v>7279</v>
      </c>
      <c r="H1786" t="str">
        <f>_xlfn.XLOOKUP(C1786,obszary!A:A,obszary!B:B)</f>
        <v>Phoenicis Lacus</v>
      </c>
      <c r="I1786" t="str">
        <f>_xlfn.XLOOKUP($A1786,laziki!B:B,laziki!C:C)</f>
        <v>Dawn 6</v>
      </c>
      <c r="J1786" t="str">
        <f>_xlfn.XLOOKUP(I1786,laziki!C:C,laziki!E:E)</f>
        <v>8.80N, 79.73W</v>
      </c>
      <c r="K1786">
        <f>_xlfn.XLOOKUP($A1786,laziki!B:B,laziki!D:D)</f>
        <v>2067</v>
      </c>
      <c r="L1786">
        <f t="shared" si="137"/>
        <v>2071</v>
      </c>
      <c r="M1786" s="4">
        <f t="shared" si="138"/>
        <v>4</v>
      </c>
      <c r="N1786" s="4" t="str">
        <f t="shared" si="139"/>
        <v>S</v>
      </c>
      <c r="O1786" t="str">
        <f t="shared" si="140"/>
        <v>N</v>
      </c>
    </row>
    <row r="1787" spans="1:15" x14ac:dyDescent="0.25">
      <c r="A1787">
        <v>80</v>
      </c>
      <c r="B1787" s="1">
        <v>61721</v>
      </c>
      <c r="C1787" t="s">
        <v>263</v>
      </c>
      <c r="D1787" t="s">
        <v>3661</v>
      </c>
      <c r="E1787">
        <v>90</v>
      </c>
      <c r="F1787">
        <v>9985</v>
      </c>
      <c r="G1787">
        <f t="shared" si="136"/>
        <v>9985</v>
      </c>
      <c r="H1787" t="str">
        <f>_xlfn.XLOOKUP(C1787,obszary!A:A,obszary!B:B)</f>
        <v>Diacria</v>
      </c>
      <c r="I1787" t="str">
        <f>_xlfn.XLOOKUP($A1787,laziki!B:B,laziki!C:C)</f>
        <v>Phoenix 2</v>
      </c>
      <c r="J1787" t="str">
        <f>_xlfn.XLOOKUP(I1787,laziki!C:C,laziki!E:E)</f>
        <v>53.64N, 159.28W</v>
      </c>
      <c r="K1787">
        <f>_xlfn.XLOOKUP($A1787,laziki!B:B,laziki!D:D)</f>
        <v>2067</v>
      </c>
      <c r="L1787">
        <f t="shared" si="137"/>
        <v>2068</v>
      </c>
      <c r="M1787" s="4">
        <f t="shared" si="138"/>
        <v>1</v>
      </c>
      <c r="N1787" s="4" t="str">
        <f t="shared" si="139"/>
        <v>N</v>
      </c>
      <c r="O1787" t="str">
        <f t="shared" si="140"/>
        <v>N</v>
      </c>
    </row>
    <row r="1788" spans="1:15" x14ac:dyDescent="0.25">
      <c r="A1788">
        <v>69</v>
      </c>
      <c r="B1788" s="1">
        <v>63028</v>
      </c>
      <c r="C1788" t="s">
        <v>253</v>
      </c>
      <c r="D1788" t="s">
        <v>3660</v>
      </c>
      <c r="E1788">
        <v>54</v>
      </c>
      <c r="F1788">
        <v>9074</v>
      </c>
      <c r="G1788">
        <f t="shared" si="136"/>
        <v>9074</v>
      </c>
      <c r="H1788" t="str">
        <f>_xlfn.XLOOKUP(C1788,obszary!A:A,obszary!B:B)</f>
        <v>Cebrenia</v>
      </c>
      <c r="I1788" t="str">
        <f>_xlfn.XLOOKUP($A1788,laziki!B:B,laziki!C:C)</f>
        <v>Rosetta 13</v>
      </c>
      <c r="J1788" t="str">
        <f>_xlfn.XLOOKUP(I1788,laziki!C:C,laziki!E:E)</f>
        <v>69.41N, 168.67E</v>
      </c>
      <c r="K1788">
        <f>_xlfn.XLOOKUP($A1788,laziki!B:B,laziki!D:D)</f>
        <v>2069</v>
      </c>
      <c r="L1788">
        <f t="shared" si="137"/>
        <v>2072</v>
      </c>
      <c r="M1788" s="4">
        <f t="shared" si="138"/>
        <v>3</v>
      </c>
      <c r="N1788" s="4" t="str">
        <f t="shared" si="139"/>
        <v>N</v>
      </c>
      <c r="O1788" t="str">
        <f t="shared" si="140"/>
        <v>N</v>
      </c>
    </row>
    <row r="1789" spans="1:15" x14ac:dyDescent="0.25">
      <c r="A1789">
        <v>86</v>
      </c>
      <c r="B1789" s="1">
        <v>63854</v>
      </c>
      <c r="C1789" t="s">
        <v>265</v>
      </c>
      <c r="D1789" t="s">
        <v>3659</v>
      </c>
      <c r="E1789">
        <v>63</v>
      </c>
      <c r="F1789">
        <v>26004</v>
      </c>
      <c r="G1789">
        <f t="shared" si="136"/>
        <v>26004</v>
      </c>
      <c r="H1789" t="str">
        <f>_xlfn.XLOOKUP(C1789,obszary!A:A,obszary!B:B)</f>
        <v>Mare Boreum</v>
      </c>
      <c r="I1789" t="str">
        <f>_xlfn.XLOOKUP($A1789,laziki!B:B,laziki!C:C)</f>
        <v>Phoenix 16</v>
      </c>
      <c r="J1789" t="str">
        <f>_xlfn.XLOOKUP(I1789,laziki!C:C,laziki!E:E)</f>
        <v>75.84N, 122.24E</v>
      </c>
      <c r="K1789">
        <f>_xlfn.XLOOKUP($A1789,laziki!B:B,laziki!D:D)</f>
        <v>2071</v>
      </c>
      <c r="L1789">
        <f t="shared" si="137"/>
        <v>2074</v>
      </c>
      <c r="M1789" s="4">
        <f t="shared" si="138"/>
        <v>3</v>
      </c>
      <c r="N1789" s="4" t="str">
        <f t="shared" si="139"/>
        <v>N</v>
      </c>
      <c r="O1789" t="str">
        <f t="shared" si="140"/>
        <v>N</v>
      </c>
    </row>
    <row r="1790" spans="1:15" x14ac:dyDescent="0.25">
      <c r="A1790">
        <v>71</v>
      </c>
      <c r="B1790" s="1">
        <v>62814</v>
      </c>
      <c r="C1790" t="s">
        <v>219</v>
      </c>
      <c r="D1790" t="s">
        <v>3658</v>
      </c>
      <c r="E1790">
        <v>90</v>
      </c>
      <c r="F1790">
        <v>23366</v>
      </c>
      <c r="G1790">
        <f t="shared" si="136"/>
        <v>23366</v>
      </c>
      <c r="H1790" t="str">
        <f>_xlfn.XLOOKUP(C1790,obszary!A:A,obszary!B:B)</f>
        <v>Phaethontis</v>
      </c>
      <c r="I1790" t="str">
        <f>_xlfn.XLOOKUP($A1790,laziki!B:B,laziki!C:C)</f>
        <v>Rosetta 15</v>
      </c>
      <c r="J1790" t="str">
        <f>_xlfn.XLOOKUP(I1790,laziki!C:C,laziki!E:E)</f>
        <v>50.96S, 146.33W</v>
      </c>
      <c r="K1790">
        <f>_xlfn.XLOOKUP($A1790,laziki!B:B,laziki!D:D)</f>
        <v>2070</v>
      </c>
      <c r="L1790">
        <f t="shared" si="137"/>
        <v>2071</v>
      </c>
      <c r="M1790" s="4">
        <f t="shared" si="138"/>
        <v>1</v>
      </c>
      <c r="N1790" s="4" t="str">
        <f t="shared" si="139"/>
        <v>S</v>
      </c>
      <c r="O1790" t="str">
        <f t="shared" si="140"/>
        <v>S</v>
      </c>
    </row>
    <row r="1791" spans="1:15" x14ac:dyDescent="0.25">
      <c r="A1791">
        <v>12</v>
      </c>
      <c r="B1791" s="1">
        <v>57518</v>
      </c>
      <c r="C1791" t="s">
        <v>249</v>
      </c>
      <c r="D1791" t="s">
        <v>3657</v>
      </c>
      <c r="E1791">
        <v>212</v>
      </c>
      <c r="F1791">
        <v>1656</v>
      </c>
      <c r="G1791">
        <f t="shared" si="136"/>
        <v>0</v>
      </c>
      <c r="H1791" t="str">
        <f>_xlfn.XLOOKUP(C1791,obszary!A:A,obszary!B:B)</f>
        <v>Tharsis</v>
      </c>
      <c r="I1791" t="str">
        <f>_xlfn.XLOOKUP($A1791,laziki!B:B,laziki!C:C)</f>
        <v>Mariner 20</v>
      </c>
      <c r="J1791" t="str">
        <f>_xlfn.XLOOKUP(I1791,laziki!C:C,laziki!E:E)</f>
        <v>6.41S, 116.10W</v>
      </c>
      <c r="K1791">
        <f>_xlfn.XLOOKUP($A1791,laziki!B:B,laziki!D:D)</f>
        <v>2055</v>
      </c>
      <c r="L1791">
        <f t="shared" si="137"/>
        <v>2057</v>
      </c>
      <c r="M1791" s="4">
        <f t="shared" si="138"/>
        <v>2</v>
      </c>
      <c r="N1791" s="4" t="str">
        <f t="shared" si="139"/>
        <v>N</v>
      </c>
      <c r="O1791" t="str">
        <f t="shared" si="140"/>
        <v>S</v>
      </c>
    </row>
    <row r="1792" spans="1:15" x14ac:dyDescent="0.25">
      <c r="A1792">
        <v>10</v>
      </c>
      <c r="B1792" s="1">
        <v>59416</v>
      </c>
      <c r="C1792" t="s">
        <v>229</v>
      </c>
      <c r="D1792" t="s">
        <v>3656</v>
      </c>
      <c r="E1792">
        <v>264</v>
      </c>
      <c r="F1792">
        <v>9985</v>
      </c>
      <c r="G1792">
        <f t="shared" si="136"/>
        <v>0</v>
      </c>
      <c r="H1792" t="str">
        <f>_xlfn.XLOOKUP(C1792,obszary!A:A,obszary!B:B)</f>
        <v>Margaritifer Sinus</v>
      </c>
      <c r="I1792" t="str">
        <f>_xlfn.XLOOKUP($A1792,laziki!B:B,laziki!C:C)</f>
        <v>Mariner 15</v>
      </c>
      <c r="J1792" t="str">
        <f>_xlfn.XLOOKUP(I1792,laziki!C:C,laziki!E:E)</f>
        <v>23.79S, 56.97W</v>
      </c>
      <c r="K1792">
        <f>_xlfn.XLOOKUP($A1792,laziki!B:B,laziki!D:D)</f>
        <v>2054</v>
      </c>
      <c r="L1792">
        <f t="shared" si="137"/>
        <v>2062</v>
      </c>
      <c r="M1792" s="4">
        <f t="shared" si="138"/>
        <v>8</v>
      </c>
      <c r="N1792" s="4" t="str">
        <f t="shared" si="139"/>
        <v>S</v>
      </c>
      <c r="O1792" t="str">
        <f t="shared" si="140"/>
        <v>S</v>
      </c>
    </row>
    <row r="1793" spans="1:15" x14ac:dyDescent="0.25">
      <c r="A1793">
        <v>97</v>
      </c>
      <c r="B1793" s="1">
        <v>62611</v>
      </c>
      <c r="C1793" t="s">
        <v>265</v>
      </c>
      <c r="D1793" t="s">
        <v>3655</v>
      </c>
      <c r="E1793">
        <v>72</v>
      </c>
      <c r="F1793">
        <v>2324</v>
      </c>
      <c r="G1793">
        <f t="shared" si="136"/>
        <v>2324</v>
      </c>
      <c r="H1793" t="str">
        <f>_xlfn.XLOOKUP(C1793,obszary!A:A,obszary!B:B)</f>
        <v>Mare Boreum</v>
      </c>
      <c r="I1793" t="str">
        <f>_xlfn.XLOOKUP($A1793,laziki!B:B,laziki!C:C)</f>
        <v>Perseverance 4</v>
      </c>
      <c r="J1793" t="str">
        <f>_xlfn.XLOOKUP(I1793,laziki!C:C,laziki!E:E)</f>
        <v>80.24N, 27.18W</v>
      </c>
      <c r="K1793">
        <f>_xlfn.XLOOKUP($A1793,laziki!B:B,laziki!D:D)</f>
        <v>2069</v>
      </c>
      <c r="L1793">
        <f t="shared" si="137"/>
        <v>2071</v>
      </c>
      <c r="M1793" s="4">
        <f t="shared" si="138"/>
        <v>2</v>
      </c>
      <c r="N1793" s="4" t="str">
        <f t="shared" si="139"/>
        <v>N</v>
      </c>
      <c r="O1793" t="str">
        <f t="shared" si="140"/>
        <v>N</v>
      </c>
    </row>
    <row r="1794" spans="1:15" x14ac:dyDescent="0.25">
      <c r="A1794">
        <v>10</v>
      </c>
      <c r="B1794" s="1">
        <v>59716</v>
      </c>
      <c r="C1794" t="s">
        <v>229</v>
      </c>
      <c r="D1794" t="s">
        <v>3654</v>
      </c>
      <c r="E1794">
        <v>27</v>
      </c>
      <c r="F1794">
        <v>5076</v>
      </c>
      <c r="G1794">
        <f t="shared" si="136"/>
        <v>5076</v>
      </c>
      <c r="H1794" t="str">
        <f>_xlfn.XLOOKUP(C1794,obszary!A:A,obszary!B:B)</f>
        <v>Margaritifer Sinus</v>
      </c>
      <c r="I1794" t="str">
        <f>_xlfn.XLOOKUP($A1794,laziki!B:B,laziki!C:C)</f>
        <v>Mariner 15</v>
      </c>
      <c r="J1794" t="str">
        <f>_xlfn.XLOOKUP(I1794,laziki!C:C,laziki!E:E)</f>
        <v>23.79S, 56.97W</v>
      </c>
      <c r="K1794">
        <f>_xlfn.XLOOKUP($A1794,laziki!B:B,laziki!D:D)</f>
        <v>2054</v>
      </c>
      <c r="L1794">
        <f t="shared" si="137"/>
        <v>2063</v>
      </c>
      <c r="M1794" s="4">
        <f t="shared" si="138"/>
        <v>9</v>
      </c>
      <c r="N1794" s="4" t="str">
        <f t="shared" si="139"/>
        <v>S</v>
      </c>
      <c r="O1794" t="str">
        <f t="shared" si="140"/>
        <v>S</v>
      </c>
    </row>
    <row r="1795" spans="1:15" x14ac:dyDescent="0.25">
      <c r="A1795">
        <v>20</v>
      </c>
      <c r="B1795" s="1">
        <v>57842</v>
      </c>
      <c r="C1795" t="s">
        <v>211</v>
      </c>
      <c r="D1795" t="s">
        <v>3653</v>
      </c>
      <c r="E1795">
        <v>63</v>
      </c>
      <c r="F1795">
        <v>3461</v>
      </c>
      <c r="G1795">
        <f t="shared" ref="G1795:G1858" si="141">IF($E1795 &lt;= 100,F1795,0)</f>
        <v>3461</v>
      </c>
      <c r="H1795" t="str">
        <f>_xlfn.XLOOKUP(C1795,obszary!A:A,obszary!B:B)</f>
        <v>Hellas</v>
      </c>
      <c r="I1795" t="str">
        <f>_xlfn.XLOOKUP($A1795,laziki!B:B,laziki!C:C)</f>
        <v>Viking 15</v>
      </c>
      <c r="J1795" t="str">
        <f>_xlfn.XLOOKUP(I1795,laziki!C:C,laziki!E:E)</f>
        <v>51.10S, 71.36E</v>
      </c>
      <c r="K1795">
        <f>_xlfn.XLOOKUP($A1795,laziki!B:B,laziki!D:D)</f>
        <v>2056</v>
      </c>
      <c r="L1795">
        <f t="shared" ref="L1795:L1858" si="142">YEAR(B1795)</f>
        <v>2058</v>
      </c>
      <c r="M1795" s="4">
        <f t="shared" ref="M1795:M1858" si="143">L1795-K1795</f>
        <v>2</v>
      </c>
      <c r="N1795" s="4" t="str">
        <f t="shared" ref="N1795:N1858" si="144">IF(NOT(ISERROR(SEARCH("S",D1795))),"S","N")</f>
        <v>S</v>
      </c>
      <c r="O1795" t="str">
        <f t="shared" si="140"/>
        <v>S</v>
      </c>
    </row>
    <row r="1796" spans="1:15" x14ac:dyDescent="0.25">
      <c r="A1796">
        <v>66</v>
      </c>
      <c r="B1796" s="1">
        <v>62851</v>
      </c>
      <c r="C1796" t="s">
        <v>239</v>
      </c>
      <c r="D1796" t="s">
        <v>3652</v>
      </c>
      <c r="E1796">
        <v>137</v>
      </c>
      <c r="F1796">
        <v>2188</v>
      </c>
      <c r="G1796">
        <f t="shared" si="141"/>
        <v>0</v>
      </c>
      <c r="H1796" t="str">
        <f>_xlfn.XLOOKUP(C1796,obszary!A:A,obszary!B:B)</f>
        <v>Amenthes</v>
      </c>
      <c r="I1796" t="str">
        <f>_xlfn.XLOOKUP($A1796,laziki!B:B,laziki!C:C)</f>
        <v>Rosetta 9</v>
      </c>
      <c r="J1796" t="str">
        <f>_xlfn.XLOOKUP(I1796,laziki!C:C,laziki!E:E)</f>
        <v>17.54N, 149.60E</v>
      </c>
      <c r="K1796">
        <f>_xlfn.XLOOKUP($A1796,laziki!B:B,laziki!D:D)</f>
        <v>2067</v>
      </c>
      <c r="L1796">
        <f t="shared" si="142"/>
        <v>2072</v>
      </c>
      <c r="M1796" s="4">
        <f t="shared" si="143"/>
        <v>5</v>
      </c>
      <c r="N1796" s="4" t="str">
        <f t="shared" si="144"/>
        <v>N</v>
      </c>
      <c r="O1796" t="str">
        <f t="shared" si="140"/>
        <v>N</v>
      </c>
    </row>
    <row r="1797" spans="1:15" x14ac:dyDescent="0.25">
      <c r="A1797">
        <v>69</v>
      </c>
      <c r="B1797" s="1">
        <v>62571</v>
      </c>
      <c r="C1797" t="s">
        <v>253</v>
      </c>
      <c r="D1797" t="s">
        <v>3651</v>
      </c>
      <c r="E1797">
        <v>12</v>
      </c>
      <c r="F1797">
        <v>12605</v>
      </c>
      <c r="G1797">
        <f t="shared" si="141"/>
        <v>12605</v>
      </c>
      <c r="H1797" t="str">
        <f>_xlfn.XLOOKUP(C1797,obszary!A:A,obszary!B:B)</f>
        <v>Cebrenia</v>
      </c>
      <c r="I1797" t="str">
        <f>_xlfn.XLOOKUP($A1797,laziki!B:B,laziki!C:C)</f>
        <v>Rosetta 13</v>
      </c>
      <c r="J1797" t="str">
        <f>_xlfn.XLOOKUP(I1797,laziki!C:C,laziki!E:E)</f>
        <v>69.41N, 168.67E</v>
      </c>
      <c r="K1797">
        <f>_xlfn.XLOOKUP($A1797,laziki!B:B,laziki!D:D)</f>
        <v>2069</v>
      </c>
      <c r="L1797">
        <f t="shared" si="142"/>
        <v>2071</v>
      </c>
      <c r="M1797" s="4">
        <f t="shared" si="143"/>
        <v>2</v>
      </c>
      <c r="N1797" s="4" t="str">
        <f t="shared" si="144"/>
        <v>N</v>
      </c>
      <c r="O1797" t="str">
        <f t="shared" si="140"/>
        <v>N</v>
      </c>
    </row>
    <row r="1798" spans="1:15" x14ac:dyDescent="0.25">
      <c r="A1798">
        <v>94</v>
      </c>
      <c r="B1798" s="1">
        <v>61662</v>
      </c>
      <c r="C1798" t="s">
        <v>223</v>
      </c>
      <c r="D1798" t="s">
        <v>3650</v>
      </c>
      <c r="E1798">
        <v>106</v>
      </c>
      <c r="F1798">
        <v>7052</v>
      </c>
      <c r="G1798">
        <f t="shared" si="141"/>
        <v>0</v>
      </c>
      <c r="H1798" t="str">
        <f>_xlfn.XLOOKUP(C1798,obszary!A:A,obszary!B:B)</f>
        <v>Mare Tyrrhenum</v>
      </c>
      <c r="I1798" t="str">
        <f>_xlfn.XLOOKUP($A1798,laziki!B:B,laziki!C:C)</f>
        <v>Dawn 4</v>
      </c>
      <c r="J1798" t="str">
        <f>_xlfn.XLOOKUP(I1798,laziki!C:C,laziki!E:E)</f>
        <v>46.81S, 143.88E</v>
      </c>
      <c r="K1798">
        <f>_xlfn.XLOOKUP($A1798,laziki!B:B,laziki!D:D)</f>
        <v>2066</v>
      </c>
      <c r="L1798">
        <f t="shared" si="142"/>
        <v>2068</v>
      </c>
      <c r="M1798" s="4">
        <f t="shared" si="143"/>
        <v>2</v>
      </c>
      <c r="N1798" s="4" t="str">
        <f t="shared" si="144"/>
        <v>S</v>
      </c>
      <c r="O1798" t="str">
        <f t="shared" ref="O1798:O1861" si="145">IF(NOT(ISERROR(SEARCH("S",J1798))),"S","N")</f>
        <v>S</v>
      </c>
    </row>
    <row r="1799" spans="1:15" x14ac:dyDescent="0.25">
      <c r="A1799">
        <v>54</v>
      </c>
      <c r="B1799" s="1">
        <v>61935</v>
      </c>
      <c r="C1799" t="s">
        <v>239</v>
      </c>
      <c r="D1799" t="s">
        <v>3649</v>
      </c>
      <c r="E1799">
        <v>157</v>
      </c>
      <c r="F1799">
        <v>5622</v>
      </c>
      <c r="G1799">
        <f t="shared" si="141"/>
        <v>0</v>
      </c>
      <c r="H1799" t="str">
        <f>_xlfn.XLOOKUP(C1799,obszary!A:A,obszary!B:B)</f>
        <v>Amenthes</v>
      </c>
      <c r="I1799" t="str">
        <f>_xlfn.XLOOKUP($A1799,laziki!B:B,laziki!C:C)</f>
        <v>Opportunity 6</v>
      </c>
      <c r="J1799" t="str">
        <f>_xlfn.XLOOKUP(I1799,laziki!C:C,laziki!E:E)</f>
        <v>14.31N, 112.28E</v>
      </c>
      <c r="K1799">
        <f>_xlfn.XLOOKUP($A1799,laziki!B:B,laziki!D:D)</f>
        <v>2065</v>
      </c>
      <c r="L1799">
        <f t="shared" si="142"/>
        <v>2069</v>
      </c>
      <c r="M1799" s="4">
        <f t="shared" si="143"/>
        <v>4</v>
      </c>
      <c r="N1799" s="4" t="str">
        <f t="shared" si="144"/>
        <v>N</v>
      </c>
      <c r="O1799" t="str">
        <f t="shared" si="145"/>
        <v>N</v>
      </c>
    </row>
    <row r="1800" spans="1:15" x14ac:dyDescent="0.25">
      <c r="A1800">
        <v>17</v>
      </c>
      <c r="B1800" s="1">
        <v>59616</v>
      </c>
      <c r="C1800" t="s">
        <v>255</v>
      </c>
      <c r="D1800" t="s">
        <v>3648</v>
      </c>
      <c r="E1800">
        <v>117</v>
      </c>
      <c r="F1800">
        <v>8519</v>
      </c>
      <c r="G1800">
        <f t="shared" si="141"/>
        <v>0</v>
      </c>
      <c r="H1800" t="str">
        <f>_xlfn.XLOOKUP(C1800,obszary!A:A,obszary!B:B)</f>
        <v>Casius</v>
      </c>
      <c r="I1800" t="str">
        <f>_xlfn.XLOOKUP($A1800,laziki!B:B,laziki!C:C)</f>
        <v>Viking 8</v>
      </c>
      <c r="J1800" t="str">
        <f>_xlfn.XLOOKUP(I1800,laziki!C:C,laziki!E:E)</f>
        <v>21.27N, 90.13E</v>
      </c>
      <c r="K1800">
        <f>_xlfn.XLOOKUP($A1800,laziki!B:B,laziki!D:D)</f>
        <v>2054</v>
      </c>
      <c r="L1800">
        <f t="shared" si="142"/>
        <v>2063</v>
      </c>
      <c r="M1800" s="4">
        <f t="shared" si="143"/>
        <v>9</v>
      </c>
      <c r="N1800" s="4" t="str">
        <f t="shared" si="144"/>
        <v>N</v>
      </c>
      <c r="O1800" t="str">
        <f t="shared" si="145"/>
        <v>N</v>
      </c>
    </row>
    <row r="1801" spans="1:15" x14ac:dyDescent="0.25">
      <c r="A1801">
        <v>56</v>
      </c>
      <c r="B1801" s="1">
        <v>62086</v>
      </c>
      <c r="C1801" t="s">
        <v>231</v>
      </c>
      <c r="D1801" t="s">
        <v>3647</v>
      </c>
      <c r="E1801">
        <v>45</v>
      </c>
      <c r="F1801">
        <v>9670</v>
      </c>
      <c r="G1801">
        <f t="shared" si="141"/>
        <v>9670</v>
      </c>
      <c r="H1801" t="str">
        <f>_xlfn.XLOOKUP(C1801,obszary!A:A,obszary!B:B)</f>
        <v>Coprates</v>
      </c>
      <c r="I1801" t="str">
        <f>_xlfn.XLOOKUP($A1801,laziki!B:B,laziki!C:C)</f>
        <v>Opportunity 10</v>
      </c>
      <c r="J1801" t="str">
        <f>_xlfn.XLOOKUP(I1801,laziki!C:C,laziki!E:E)</f>
        <v>35.35S, 72.67W</v>
      </c>
      <c r="K1801">
        <f>_xlfn.XLOOKUP($A1801,laziki!B:B,laziki!D:D)</f>
        <v>2067</v>
      </c>
      <c r="L1801">
        <f t="shared" si="142"/>
        <v>2069</v>
      </c>
      <c r="M1801" s="4">
        <f t="shared" si="143"/>
        <v>2</v>
      </c>
      <c r="N1801" s="4" t="str">
        <f t="shared" si="144"/>
        <v>S</v>
      </c>
      <c r="O1801" t="str">
        <f t="shared" si="145"/>
        <v>S</v>
      </c>
    </row>
    <row r="1802" spans="1:15" x14ac:dyDescent="0.25">
      <c r="A1802">
        <v>44</v>
      </c>
      <c r="B1802" s="1">
        <v>62602</v>
      </c>
      <c r="C1802" t="s">
        <v>253</v>
      </c>
      <c r="D1802" t="s">
        <v>3646</v>
      </c>
      <c r="E1802">
        <v>15</v>
      </c>
      <c r="F1802">
        <v>5812</v>
      </c>
      <c r="G1802">
        <f t="shared" si="141"/>
        <v>5812</v>
      </c>
      <c r="H1802" t="str">
        <f>_xlfn.XLOOKUP(C1802,obszary!A:A,obszary!B:B)</f>
        <v>Cebrenia</v>
      </c>
      <c r="I1802" t="str">
        <f>_xlfn.XLOOKUP($A1802,laziki!B:B,laziki!C:C)</f>
        <v>Spirit 11</v>
      </c>
      <c r="J1802" t="str">
        <f>_xlfn.XLOOKUP(I1802,laziki!C:C,laziki!E:E)</f>
        <v>64.61N, 131.25E</v>
      </c>
      <c r="K1802">
        <f>_xlfn.XLOOKUP($A1802,laziki!B:B,laziki!D:D)</f>
        <v>2064</v>
      </c>
      <c r="L1802">
        <f t="shared" si="142"/>
        <v>2071</v>
      </c>
      <c r="M1802" s="4">
        <f t="shared" si="143"/>
        <v>7</v>
      </c>
      <c r="N1802" s="4" t="str">
        <f t="shared" si="144"/>
        <v>N</v>
      </c>
      <c r="O1802" t="str">
        <f t="shared" si="145"/>
        <v>N</v>
      </c>
    </row>
    <row r="1803" spans="1:15" x14ac:dyDescent="0.25">
      <c r="A1803">
        <v>15</v>
      </c>
      <c r="B1803" s="1">
        <v>56641</v>
      </c>
      <c r="C1803" t="s">
        <v>235</v>
      </c>
      <c r="D1803" t="s">
        <v>3645</v>
      </c>
      <c r="E1803">
        <v>163</v>
      </c>
      <c r="F1803">
        <v>1788</v>
      </c>
      <c r="G1803">
        <f t="shared" si="141"/>
        <v>0</v>
      </c>
      <c r="H1803" t="str">
        <f>_xlfn.XLOOKUP(C1803,obszary!A:A,obszary!B:B)</f>
        <v>Memnonia</v>
      </c>
      <c r="I1803" t="str">
        <f>_xlfn.XLOOKUP($A1803,laziki!B:B,laziki!C:C)</f>
        <v>Viking 5</v>
      </c>
      <c r="J1803" t="str">
        <f>_xlfn.XLOOKUP(I1803,laziki!C:C,laziki!E:E)</f>
        <v>33.52S, 162.36W</v>
      </c>
      <c r="K1803">
        <f>_xlfn.XLOOKUP($A1803,laziki!B:B,laziki!D:D)</f>
        <v>2053</v>
      </c>
      <c r="L1803">
        <f t="shared" si="142"/>
        <v>2055</v>
      </c>
      <c r="M1803" s="4">
        <f t="shared" si="143"/>
        <v>2</v>
      </c>
      <c r="N1803" s="4" t="str">
        <f t="shared" si="144"/>
        <v>S</v>
      </c>
      <c r="O1803" t="str">
        <f t="shared" si="145"/>
        <v>S</v>
      </c>
    </row>
    <row r="1804" spans="1:15" x14ac:dyDescent="0.25">
      <c r="A1804">
        <v>41</v>
      </c>
      <c r="B1804" s="1">
        <v>60283</v>
      </c>
      <c r="C1804" t="s">
        <v>257</v>
      </c>
      <c r="D1804" t="s">
        <v>3644</v>
      </c>
      <c r="E1804">
        <v>80</v>
      </c>
      <c r="F1804">
        <v>18486</v>
      </c>
      <c r="G1804">
        <f t="shared" si="141"/>
        <v>18486</v>
      </c>
      <c r="H1804" t="str">
        <f>_xlfn.XLOOKUP(C1804,obszary!A:A,obszary!B:B)</f>
        <v>Ismenius Lacus</v>
      </c>
      <c r="I1804" t="str">
        <f>_xlfn.XLOOKUP($A1804,laziki!B:B,laziki!C:C)</f>
        <v>Spirit 5</v>
      </c>
      <c r="J1804" t="str">
        <f>_xlfn.XLOOKUP(I1804,laziki!C:C,laziki!E:E)</f>
        <v>66.19N, 33.82E</v>
      </c>
      <c r="K1804">
        <f>_xlfn.XLOOKUP($A1804,laziki!B:B,laziki!D:D)</f>
        <v>2063</v>
      </c>
      <c r="L1804">
        <f t="shared" si="142"/>
        <v>2065</v>
      </c>
      <c r="M1804" s="4">
        <f t="shared" si="143"/>
        <v>2</v>
      </c>
      <c r="N1804" s="4" t="str">
        <f t="shared" si="144"/>
        <v>N</v>
      </c>
      <c r="O1804" t="str">
        <f t="shared" si="145"/>
        <v>N</v>
      </c>
    </row>
    <row r="1805" spans="1:15" x14ac:dyDescent="0.25">
      <c r="A1805">
        <v>44</v>
      </c>
      <c r="B1805" s="1">
        <v>62273</v>
      </c>
      <c r="C1805" t="s">
        <v>265</v>
      </c>
      <c r="D1805" t="s">
        <v>3643</v>
      </c>
      <c r="E1805">
        <v>20</v>
      </c>
      <c r="F1805">
        <v>11011</v>
      </c>
      <c r="G1805">
        <f t="shared" si="141"/>
        <v>11011</v>
      </c>
      <c r="H1805" t="str">
        <f>_xlfn.XLOOKUP(C1805,obszary!A:A,obszary!B:B)</f>
        <v>Mare Boreum</v>
      </c>
      <c r="I1805" t="str">
        <f>_xlfn.XLOOKUP($A1805,laziki!B:B,laziki!C:C)</f>
        <v>Spirit 11</v>
      </c>
      <c r="J1805" t="str">
        <f>_xlfn.XLOOKUP(I1805,laziki!C:C,laziki!E:E)</f>
        <v>64.61N, 131.25E</v>
      </c>
      <c r="K1805">
        <f>_xlfn.XLOOKUP($A1805,laziki!B:B,laziki!D:D)</f>
        <v>2064</v>
      </c>
      <c r="L1805">
        <f t="shared" si="142"/>
        <v>2070</v>
      </c>
      <c r="M1805" s="4">
        <f t="shared" si="143"/>
        <v>6</v>
      </c>
      <c r="N1805" s="4" t="str">
        <f t="shared" si="144"/>
        <v>N</v>
      </c>
      <c r="O1805" t="str">
        <f t="shared" si="145"/>
        <v>N</v>
      </c>
    </row>
    <row r="1806" spans="1:15" x14ac:dyDescent="0.25">
      <c r="A1806">
        <v>99</v>
      </c>
      <c r="B1806" s="1">
        <v>62555</v>
      </c>
      <c r="C1806" t="s">
        <v>257</v>
      </c>
      <c r="D1806" t="s">
        <v>3642</v>
      </c>
      <c r="E1806">
        <v>572</v>
      </c>
      <c r="F1806">
        <v>12605</v>
      </c>
      <c r="G1806">
        <f t="shared" si="141"/>
        <v>0</v>
      </c>
      <c r="H1806" t="str">
        <f>_xlfn.XLOOKUP(C1806,obszary!A:A,obszary!B:B)</f>
        <v>Ismenius Lacus</v>
      </c>
      <c r="I1806" t="str">
        <f>_xlfn.XLOOKUP($A1806,laziki!B:B,laziki!C:C)</f>
        <v>Perseverance 6</v>
      </c>
      <c r="J1806" t="str">
        <f>_xlfn.XLOOKUP(I1806,laziki!C:C,laziki!E:E)</f>
        <v>34.38N, 12.41E</v>
      </c>
      <c r="K1806">
        <f>_xlfn.XLOOKUP($A1806,laziki!B:B,laziki!D:D)</f>
        <v>2070</v>
      </c>
      <c r="L1806">
        <f t="shared" si="142"/>
        <v>2071</v>
      </c>
      <c r="M1806" s="4">
        <f t="shared" si="143"/>
        <v>1</v>
      </c>
      <c r="N1806" s="4" t="str">
        <f t="shared" si="144"/>
        <v>N</v>
      </c>
      <c r="O1806" t="str">
        <f t="shared" si="145"/>
        <v>N</v>
      </c>
    </row>
    <row r="1807" spans="1:15" x14ac:dyDescent="0.25">
      <c r="A1807">
        <v>41</v>
      </c>
      <c r="B1807" s="1">
        <v>60487</v>
      </c>
      <c r="C1807" t="s">
        <v>265</v>
      </c>
      <c r="D1807" t="s">
        <v>3641</v>
      </c>
      <c r="E1807">
        <v>90</v>
      </c>
      <c r="F1807">
        <v>2188</v>
      </c>
      <c r="G1807">
        <f t="shared" si="141"/>
        <v>2188</v>
      </c>
      <c r="H1807" t="str">
        <f>_xlfn.XLOOKUP(C1807,obszary!A:A,obszary!B:B)</f>
        <v>Mare Boreum</v>
      </c>
      <c r="I1807" t="str">
        <f>_xlfn.XLOOKUP($A1807,laziki!B:B,laziki!C:C)</f>
        <v>Spirit 5</v>
      </c>
      <c r="J1807" t="str">
        <f>_xlfn.XLOOKUP(I1807,laziki!C:C,laziki!E:E)</f>
        <v>66.19N, 33.82E</v>
      </c>
      <c r="K1807">
        <f>_xlfn.XLOOKUP($A1807,laziki!B:B,laziki!D:D)</f>
        <v>2063</v>
      </c>
      <c r="L1807">
        <f t="shared" si="142"/>
        <v>2065</v>
      </c>
      <c r="M1807" s="4">
        <f t="shared" si="143"/>
        <v>2</v>
      </c>
      <c r="N1807" s="4" t="str">
        <f t="shared" si="144"/>
        <v>N</v>
      </c>
      <c r="O1807" t="str">
        <f t="shared" si="145"/>
        <v>N</v>
      </c>
    </row>
    <row r="1808" spans="1:15" x14ac:dyDescent="0.25">
      <c r="A1808">
        <v>82</v>
      </c>
      <c r="B1808" s="1">
        <v>62380</v>
      </c>
      <c r="C1808" t="s">
        <v>221</v>
      </c>
      <c r="D1808" t="s">
        <v>3640</v>
      </c>
      <c r="E1808">
        <v>59</v>
      </c>
      <c r="F1808">
        <v>6006</v>
      </c>
      <c r="G1808">
        <f t="shared" si="141"/>
        <v>6006</v>
      </c>
      <c r="H1808" t="str">
        <f>_xlfn.XLOOKUP(C1808,obszary!A:A,obszary!B:B)</f>
        <v>Aeolis</v>
      </c>
      <c r="I1808" t="str">
        <f>_xlfn.XLOOKUP($A1808,laziki!B:B,laziki!C:C)</f>
        <v>Phoenix 7</v>
      </c>
      <c r="J1808" t="str">
        <f>_xlfn.XLOOKUP(I1808,laziki!C:C,laziki!E:E)</f>
        <v>42.36S, 157.15E</v>
      </c>
      <c r="K1808">
        <f>_xlfn.XLOOKUP($A1808,laziki!B:B,laziki!D:D)</f>
        <v>2068</v>
      </c>
      <c r="L1808">
        <f t="shared" si="142"/>
        <v>2070</v>
      </c>
      <c r="M1808" s="4">
        <f t="shared" si="143"/>
        <v>2</v>
      </c>
      <c r="N1808" s="4" t="str">
        <f t="shared" si="144"/>
        <v>S</v>
      </c>
      <c r="O1808" t="str">
        <f t="shared" si="145"/>
        <v>S</v>
      </c>
    </row>
    <row r="1809" spans="1:15" x14ac:dyDescent="0.25">
      <c r="A1809">
        <v>29</v>
      </c>
      <c r="B1809" s="1">
        <v>58889</v>
      </c>
      <c r="C1809" t="s">
        <v>219</v>
      </c>
      <c r="D1809" t="s">
        <v>3639</v>
      </c>
      <c r="E1809">
        <v>117</v>
      </c>
      <c r="F1809">
        <v>12178</v>
      </c>
      <c r="G1809">
        <f t="shared" si="141"/>
        <v>0</v>
      </c>
      <c r="H1809" t="str">
        <f>_xlfn.XLOOKUP(C1809,obszary!A:A,obszary!B:B)</f>
        <v>Phaethontis</v>
      </c>
      <c r="I1809" t="str">
        <f>_xlfn.XLOOKUP($A1809,laziki!B:B,laziki!C:C)</f>
        <v>Deimos 4</v>
      </c>
      <c r="J1809" t="str">
        <f>_xlfn.XLOOKUP(I1809,laziki!C:C,laziki!E:E)</f>
        <v>33.88S, 148.04W</v>
      </c>
      <c r="K1809">
        <f>_xlfn.XLOOKUP($A1809,laziki!B:B,laziki!D:D)</f>
        <v>2058</v>
      </c>
      <c r="L1809">
        <f t="shared" si="142"/>
        <v>2061</v>
      </c>
      <c r="M1809" s="4">
        <f t="shared" si="143"/>
        <v>3</v>
      </c>
      <c r="N1809" s="4" t="str">
        <f t="shared" si="144"/>
        <v>S</v>
      </c>
      <c r="O1809" t="str">
        <f t="shared" si="145"/>
        <v>S</v>
      </c>
    </row>
    <row r="1810" spans="1:15" x14ac:dyDescent="0.25">
      <c r="A1810">
        <v>9</v>
      </c>
      <c r="B1810" s="1">
        <v>57539</v>
      </c>
      <c r="C1810" t="s">
        <v>229</v>
      </c>
      <c r="D1810" t="s">
        <v>3638</v>
      </c>
      <c r="E1810">
        <v>212</v>
      </c>
      <c r="F1810">
        <v>1656</v>
      </c>
      <c r="G1810">
        <f t="shared" si="141"/>
        <v>0</v>
      </c>
      <c r="H1810" t="str">
        <f>_xlfn.XLOOKUP(C1810,obszary!A:A,obszary!B:B)</f>
        <v>Margaritifer Sinus</v>
      </c>
      <c r="I1810" t="str">
        <f>_xlfn.XLOOKUP($A1810,laziki!B:B,laziki!C:C)</f>
        <v>Mariner 14</v>
      </c>
      <c r="J1810" t="str">
        <f>_xlfn.XLOOKUP(I1810,laziki!C:C,laziki!E:E)</f>
        <v>17.63S, 13.01W</v>
      </c>
      <c r="K1810">
        <f>_xlfn.XLOOKUP($A1810,laziki!B:B,laziki!D:D)</f>
        <v>2054</v>
      </c>
      <c r="L1810">
        <f t="shared" si="142"/>
        <v>2057</v>
      </c>
      <c r="M1810" s="4">
        <f t="shared" si="143"/>
        <v>3</v>
      </c>
      <c r="N1810" s="4" t="str">
        <f t="shared" si="144"/>
        <v>S</v>
      </c>
      <c r="O1810" t="str">
        <f t="shared" si="145"/>
        <v>S</v>
      </c>
    </row>
    <row r="1811" spans="1:15" x14ac:dyDescent="0.25">
      <c r="A1811">
        <v>69</v>
      </c>
      <c r="B1811" s="1">
        <v>62918</v>
      </c>
      <c r="C1811" t="s">
        <v>253</v>
      </c>
      <c r="D1811" t="s">
        <v>3637</v>
      </c>
      <c r="E1811">
        <v>572</v>
      </c>
      <c r="F1811">
        <v>16330</v>
      </c>
      <c r="G1811">
        <f t="shared" si="141"/>
        <v>0</v>
      </c>
      <c r="H1811" t="str">
        <f>_xlfn.XLOOKUP(C1811,obszary!A:A,obszary!B:B)</f>
        <v>Cebrenia</v>
      </c>
      <c r="I1811" t="str">
        <f>_xlfn.XLOOKUP($A1811,laziki!B:B,laziki!C:C)</f>
        <v>Rosetta 13</v>
      </c>
      <c r="J1811" t="str">
        <f>_xlfn.XLOOKUP(I1811,laziki!C:C,laziki!E:E)</f>
        <v>69.41N, 168.67E</v>
      </c>
      <c r="K1811">
        <f>_xlfn.XLOOKUP($A1811,laziki!B:B,laziki!D:D)</f>
        <v>2069</v>
      </c>
      <c r="L1811">
        <f t="shared" si="142"/>
        <v>2072</v>
      </c>
      <c r="M1811" s="4">
        <f t="shared" si="143"/>
        <v>3</v>
      </c>
      <c r="N1811" s="4" t="str">
        <f t="shared" si="144"/>
        <v>N</v>
      </c>
      <c r="O1811" t="str">
        <f t="shared" si="145"/>
        <v>N</v>
      </c>
    </row>
    <row r="1812" spans="1:15" x14ac:dyDescent="0.25">
      <c r="A1812">
        <v>97</v>
      </c>
      <c r="B1812" s="1">
        <v>62485</v>
      </c>
      <c r="C1812" t="s">
        <v>265</v>
      </c>
      <c r="D1812" t="s">
        <v>3636</v>
      </c>
      <c r="E1812">
        <v>128</v>
      </c>
      <c r="F1812">
        <v>3167</v>
      </c>
      <c r="G1812">
        <f t="shared" si="141"/>
        <v>0</v>
      </c>
      <c r="H1812" t="str">
        <f>_xlfn.XLOOKUP(C1812,obszary!A:A,obszary!B:B)</f>
        <v>Mare Boreum</v>
      </c>
      <c r="I1812" t="str">
        <f>_xlfn.XLOOKUP($A1812,laziki!B:B,laziki!C:C)</f>
        <v>Perseverance 4</v>
      </c>
      <c r="J1812" t="str">
        <f>_xlfn.XLOOKUP(I1812,laziki!C:C,laziki!E:E)</f>
        <v>80.24N, 27.18W</v>
      </c>
      <c r="K1812">
        <f>_xlfn.XLOOKUP($A1812,laziki!B:B,laziki!D:D)</f>
        <v>2069</v>
      </c>
      <c r="L1812">
        <f t="shared" si="142"/>
        <v>2071</v>
      </c>
      <c r="M1812" s="4">
        <f t="shared" si="143"/>
        <v>2</v>
      </c>
      <c r="N1812" s="4" t="str">
        <f t="shared" si="144"/>
        <v>N</v>
      </c>
      <c r="O1812" t="str">
        <f t="shared" si="145"/>
        <v>N</v>
      </c>
    </row>
    <row r="1813" spans="1:15" x14ac:dyDescent="0.25">
      <c r="A1813">
        <v>21</v>
      </c>
      <c r="B1813" s="1">
        <v>57501</v>
      </c>
      <c r="C1813" t="s">
        <v>249</v>
      </c>
      <c r="D1813" t="s">
        <v>3635</v>
      </c>
      <c r="E1813">
        <v>65</v>
      </c>
      <c r="F1813">
        <v>6409</v>
      </c>
      <c r="G1813">
        <f t="shared" si="141"/>
        <v>6409</v>
      </c>
      <c r="H1813" t="str">
        <f>_xlfn.XLOOKUP(C1813,obszary!A:A,obszary!B:B)</f>
        <v>Tharsis</v>
      </c>
      <c r="I1813" t="str">
        <f>_xlfn.XLOOKUP($A1813,laziki!B:B,laziki!C:C)</f>
        <v>Viking 17</v>
      </c>
      <c r="J1813" t="str">
        <f>_xlfn.XLOOKUP(I1813,laziki!C:C,laziki!E:E)</f>
        <v>11.38S, 119.54W</v>
      </c>
      <c r="K1813">
        <f>_xlfn.XLOOKUP($A1813,laziki!B:B,laziki!D:D)</f>
        <v>2056</v>
      </c>
      <c r="L1813">
        <f t="shared" si="142"/>
        <v>2057</v>
      </c>
      <c r="M1813" s="4">
        <f t="shared" si="143"/>
        <v>1</v>
      </c>
      <c r="N1813" s="4" t="str">
        <f t="shared" si="144"/>
        <v>N</v>
      </c>
      <c r="O1813" t="str">
        <f t="shared" si="145"/>
        <v>S</v>
      </c>
    </row>
    <row r="1814" spans="1:15" x14ac:dyDescent="0.25">
      <c r="A1814">
        <v>14</v>
      </c>
      <c r="B1814" s="1">
        <v>56842</v>
      </c>
      <c r="C1814" t="s">
        <v>245</v>
      </c>
      <c r="D1814" t="s">
        <v>3634</v>
      </c>
      <c r="E1814">
        <v>50</v>
      </c>
      <c r="F1814">
        <v>10313</v>
      </c>
      <c r="G1814">
        <f t="shared" si="141"/>
        <v>10313</v>
      </c>
      <c r="H1814" t="str">
        <f>_xlfn.XLOOKUP(C1814,obszary!A:A,obszary!B:B)</f>
        <v>Oxia Palus</v>
      </c>
      <c r="I1814" t="str">
        <f>_xlfn.XLOOKUP($A1814,laziki!B:B,laziki!C:C)</f>
        <v>Viking 4</v>
      </c>
      <c r="J1814" t="str">
        <f>_xlfn.XLOOKUP(I1814,laziki!C:C,laziki!E:E)</f>
        <v>18.71N, 17.14W</v>
      </c>
      <c r="K1814">
        <f>_xlfn.XLOOKUP($A1814,laziki!B:B,laziki!D:D)</f>
        <v>2053</v>
      </c>
      <c r="L1814">
        <f t="shared" si="142"/>
        <v>2055</v>
      </c>
      <c r="M1814" s="4">
        <f t="shared" si="143"/>
        <v>2</v>
      </c>
      <c r="N1814" s="4" t="str">
        <f t="shared" si="144"/>
        <v>N</v>
      </c>
      <c r="O1814" t="str">
        <f t="shared" si="145"/>
        <v>N</v>
      </c>
    </row>
    <row r="1815" spans="1:15" x14ac:dyDescent="0.25">
      <c r="A1815">
        <v>65</v>
      </c>
      <c r="B1815" s="1">
        <v>61759</v>
      </c>
      <c r="C1815" t="s">
        <v>229</v>
      </c>
      <c r="D1815" t="s">
        <v>3633</v>
      </c>
      <c r="E1815">
        <v>204</v>
      </c>
      <c r="F1815">
        <v>2599</v>
      </c>
      <c r="G1815">
        <f t="shared" si="141"/>
        <v>0</v>
      </c>
      <c r="H1815" t="str">
        <f>_xlfn.XLOOKUP(C1815,obszary!A:A,obszary!B:B)</f>
        <v>Margaritifer Sinus</v>
      </c>
      <c r="I1815" t="str">
        <f>_xlfn.XLOOKUP($A1815,laziki!B:B,laziki!C:C)</f>
        <v>Rosetta 8</v>
      </c>
      <c r="J1815" t="str">
        <f>_xlfn.XLOOKUP(I1815,laziki!C:C,laziki!E:E)</f>
        <v>3.05S, 8.90W</v>
      </c>
      <c r="K1815">
        <f>_xlfn.XLOOKUP($A1815,laziki!B:B,laziki!D:D)</f>
        <v>2067</v>
      </c>
      <c r="L1815">
        <f t="shared" si="142"/>
        <v>2069</v>
      </c>
      <c r="M1815" s="4">
        <f t="shared" si="143"/>
        <v>2</v>
      </c>
      <c r="N1815" s="4" t="str">
        <f t="shared" si="144"/>
        <v>S</v>
      </c>
      <c r="O1815" t="str">
        <f t="shared" si="145"/>
        <v>S</v>
      </c>
    </row>
    <row r="1816" spans="1:15" x14ac:dyDescent="0.25">
      <c r="A1816">
        <v>31</v>
      </c>
      <c r="B1816" s="1">
        <v>58498</v>
      </c>
      <c r="C1816" t="s">
        <v>265</v>
      </c>
      <c r="D1816" t="s">
        <v>3632</v>
      </c>
      <c r="E1816">
        <v>1270</v>
      </c>
      <c r="F1816">
        <v>8519</v>
      </c>
      <c r="G1816">
        <f t="shared" si="141"/>
        <v>0</v>
      </c>
      <c r="H1816" t="str">
        <f>_xlfn.XLOOKUP(C1816,obszary!A:A,obszary!B:B)</f>
        <v>Mare Boreum</v>
      </c>
      <c r="I1816" t="str">
        <f>_xlfn.XLOOKUP($A1816,laziki!B:B,laziki!C:C)</f>
        <v>Deimos 10</v>
      </c>
      <c r="J1816" t="str">
        <f>_xlfn.XLOOKUP(I1816,laziki!C:C,laziki!E:E)</f>
        <v>66.67N, 93.37W</v>
      </c>
      <c r="K1816">
        <f>_xlfn.XLOOKUP($A1816,laziki!B:B,laziki!D:D)</f>
        <v>2059</v>
      </c>
      <c r="L1816">
        <f t="shared" si="142"/>
        <v>2060</v>
      </c>
      <c r="M1816" s="4">
        <f t="shared" si="143"/>
        <v>1</v>
      </c>
      <c r="N1816" s="4" t="str">
        <f t="shared" si="144"/>
        <v>N</v>
      </c>
      <c r="O1816" t="str">
        <f t="shared" si="145"/>
        <v>N</v>
      </c>
    </row>
    <row r="1817" spans="1:15" x14ac:dyDescent="0.25">
      <c r="A1817">
        <v>10</v>
      </c>
      <c r="B1817" s="1">
        <v>58389</v>
      </c>
      <c r="C1817" t="s">
        <v>231</v>
      </c>
      <c r="D1817" t="s">
        <v>3631</v>
      </c>
      <c r="E1817">
        <v>34</v>
      </c>
      <c r="F1817">
        <v>17000</v>
      </c>
      <c r="G1817">
        <f t="shared" si="141"/>
        <v>17000</v>
      </c>
      <c r="H1817" t="str">
        <f>_xlfn.XLOOKUP(C1817,obszary!A:A,obszary!B:B)</f>
        <v>Coprates</v>
      </c>
      <c r="I1817" t="str">
        <f>_xlfn.XLOOKUP($A1817,laziki!B:B,laziki!C:C)</f>
        <v>Mariner 15</v>
      </c>
      <c r="J1817" t="str">
        <f>_xlfn.XLOOKUP(I1817,laziki!C:C,laziki!E:E)</f>
        <v>23.79S, 56.97W</v>
      </c>
      <c r="K1817">
        <f>_xlfn.XLOOKUP($A1817,laziki!B:B,laziki!D:D)</f>
        <v>2054</v>
      </c>
      <c r="L1817">
        <f t="shared" si="142"/>
        <v>2059</v>
      </c>
      <c r="M1817" s="4">
        <f t="shared" si="143"/>
        <v>5</v>
      </c>
      <c r="N1817" s="4" t="str">
        <f t="shared" si="144"/>
        <v>S</v>
      </c>
      <c r="O1817" t="str">
        <f t="shared" si="145"/>
        <v>S</v>
      </c>
    </row>
    <row r="1818" spans="1:15" x14ac:dyDescent="0.25">
      <c r="A1818">
        <v>79</v>
      </c>
      <c r="B1818" s="1">
        <v>63738</v>
      </c>
      <c r="C1818" t="s">
        <v>255</v>
      </c>
      <c r="D1818" t="s">
        <v>3630</v>
      </c>
      <c r="E1818">
        <v>163</v>
      </c>
      <c r="F1818">
        <v>2739</v>
      </c>
      <c r="G1818">
        <f t="shared" si="141"/>
        <v>0</v>
      </c>
      <c r="H1818" t="str">
        <f>_xlfn.XLOOKUP(C1818,obszary!A:A,obszary!B:B)</f>
        <v>Casius</v>
      </c>
      <c r="I1818" t="str">
        <f>_xlfn.XLOOKUP($A1818,laziki!B:B,laziki!C:C)</f>
        <v>Rosetta 29</v>
      </c>
      <c r="J1818" t="str">
        <f>_xlfn.XLOOKUP(I1818,laziki!C:C,laziki!E:E)</f>
        <v>18.24N, 120.68E</v>
      </c>
      <c r="K1818">
        <f>_xlfn.XLOOKUP($A1818,laziki!B:B,laziki!D:D)</f>
        <v>2073</v>
      </c>
      <c r="L1818">
        <f t="shared" si="142"/>
        <v>2074</v>
      </c>
      <c r="M1818" s="4">
        <f t="shared" si="143"/>
        <v>1</v>
      </c>
      <c r="N1818" s="4" t="str">
        <f t="shared" si="144"/>
        <v>N</v>
      </c>
      <c r="O1818" t="str">
        <f t="shared" si="145"/>
        <v>N</v>
      </c>
    </row>
    <row r="1819" spans="1:15" x14ac:dyDescent="0.25">
      <c r="A1819">
        <v>24</v>
      </c>
      <c r="B1819" s="1">
        <v>56944</v>
      </c>
      <c r="C1819" t="s">
        <v>209</v>
      </c>
      <c r="D1819" t="s">
        <v>3629</v>
      </c>
      <c r="E1819">
        <v>15</v>
      </c>
      <c r="F1819">
        <v>9670</v>
      </c>
      <c r="G1819">
        <f t="shared" si="141"/>
        <v>9670</v>
      </c>
      <c r="H1819" t="str">
        <f>_xlfn.XLOOKUP(C1819,obszary!A:A,obszary!B:B)</f>
        <v>Eridania</v>
      </c>
      <c r="I1819" t="str">
        <f>_xlfn.XLOOKUP($A1819,laziki!B:B,laziki!C:C)</f>
        <v>Phobos 3</v>
      </c>
      <c r="J1819" t="str">
        <f>_xlfn.XLOOKUP(I1819,laziki!C:C,laziki!E:E)</f>
        <v>32.13S, 131.87E</v>
      </c>
      <c r="K1819">
        <f>_xlfn.XLOOKUP($A1819,laziki!B:B,laziki!D:D)</f>
        <v>2053</v>
      </c>
      <c r="L1819">
        <f t="shared" si="142"/>
        <v>2055</v>
      </c>
      <c r="M1819" s="4">
        <f t="shared" si="143"/>
        <v>2</v>
      </c>
      <c r="N1819" s="4" t="str">
        <f t="shared" si="144"/>
        <v>S</v>
      </c>
      <c r="O1819" t="str">
        <f t="shared" si="145"/>
        <v>S</v>
      </c>
    </row>
    <row r="1820" spans="1:15" x14ac:dyDescent="0.25">
      <c r="A1820">
        <v>4</v>
      </c>
      <c r="B1820" s="1">
        <v>57587</v>
      </c>
      <c r="C1820" t="s">
        <v>215</v>
      </c>
      <c r="D1820" t="s">
        <v>3628</v>
      </c>
      <c r="E1820">
        <v>47</v>
      </c>
      <c r="F1820">
        <v>7512</v>
      </c>
      <c r="G1820">
        <f t="shared" si="141"/>
        <v>7512</v>
      </c>
      <c r="H1820" t="str">
        <f>_xlfn.XLOOKUP(C1820,obszary!A:A,obszary!B:B)</f>
        <v>Argyre</v>
      </c>
      <c r="I1820" t="str">
        <f>_xlfn.XLOOKUP($A1820,laziki!B:B,laziki!C:C)</f>
        <v>Mariner 9</v>
      </c>
      <c r="J1820" t="str">
        <f>_xlfn.XLOOKUP(I1820,laziki!C:C,laziki!E:E)</f>
        <v>43.20S, 21.89W</v>
      </c>
      <c r="K1820">
        <f>_xlfn.XLOOKUP($A1820,laziki!B:B,laziki!D:D)</f>
        <v>2051</v>
      </c>
      <c r="L1820">
        <f t="shared" si="142"/>
        <v>2057</v>
      </c>
      <c r="M1820" s="4">
        <f t="shared" si="143"/>
        <v>6</v>
      </c>
      <c r="N1820" s="4" t="str">
        <f t="shared" si="144"/>
        <v>S</v>
      </c>
      <c r="O1820" t="str">
        <f t="shared" si="145"/>
        <v>S</v>
      </c>
    </row>
    <row r="1821" spans="1:15" x14ac:dyDescent="0.25">
      <c r="A1821">
        <v>56</v>
      </c>
      <c r="B1821" s="1">
        <v>63357</v>
      </c>
      <c r="C1821" t="s">
        <v>231</v>
      </c>
      <c r="D1821" t="s">
        <v>3627</v>
      </c>
      <c r="E1821">
        <v>124</v>
      </c>
      <c r="F1821">
        <v>7279</v>
      </c>
      <c r="G1821">
        <f t="shared" si="141"/>
        <v>0</v>
      </c>
      <c r="H1821" t="str">
        <f>_xlfn.XLOOKUP(C1821,obszary!A:A,obszary!B:B)</f>
        <v>Coprates</v>
      </c>
      <c r="I1821" t="str">
        <f>_xlfn.XLOOKUP($A1821,laziki!B:B,laziki!C:C)</f>
        <v>Opportunity 10</v>
      </c>
      <c r="J1821" t="str">
        <f>_xlfn.XLOOKUP(I1821,laziki!C:C,laziki!E:E)</f>
        <v>35.35S, 72.67W</v>
      </c>
      <c r="K1821">
        <f>_xlfn.XLOOKUP($A1821,laziki!B:B,laziki!D:D)</f>
        <v>2067</v>
      </c>
      <c r="L1821">
        <f t="shared" si="142"/>
        <v>2073</v>
      </c>
      <c r="M1821" s="4">
        <f t="shared" si="143"/>
        <v>6</v>
      </c>
      <c r="N1821" s="4" t="str">
        <f t="shared" si="144"/>
        <v>S</v>
      </c>
      <c r="O1821" t="str">
        <f t="shared" si="145"/>
        <v>S</v>
      </c>
    </row>
    <row r="1822" spans="1:15" x14ac:dyDescent="0.25">
      <c r="A1822">
        <v>18</v>
      </c>
      <c r="B1822" s="1">
        <v>58489</v>
      </c>
      <c r="C1822" t="s">
        <v>221</v>
      </c>
      <c r="D1822" t="s">
        <v>3626</v>
      </c>
      <c r="E1822">
        <v>416</v>
      </c>
      <c r="F1822">
        <v>9366</v>
      </c>
      <c r="G1822">
        <f t="shared" si="141"/>
        <v>0</v>
      </c>
      <c r="H1822" t="str">
        <f>_xlfn.XLOOKUP(C1822,obszary!A:A,obszary!B:B)</f>
        <v>Aeolis</v>
      </c>
      <c r="I1822" t="str">
        <f>_xlfn.XLOOKUP($A1822,laziki!B:B,laziki!C:C)</f>
        <v>Viking 10</v>
      </c>
      <c r="J1822" t="str">
        <f>_xlfn.XLOOKUP(I1822,laziki!C:C,laziki!E:E)</f>
        <v>25.21S, 169.35E</v>
      </c>
      <c r="K1822">
        <f>_xlfn.XLOOKUP($A1822,laziki!B:B,laziki!D:D)</f>
        <v>2055</v>
      </c>
      <c r="L1822">
        <f t="shared" si="142"/>
        <v>2060</v>
      </c>
      <c r="M1822" s="4">
        <f t="shared" si="143"/>
        <v>5</v>
      </c>
      <c r="N1822" s="4" t="str">
        <f t="shared" si="144"/>
        <v>S</v>
      </c>
      <c r="O1822" t="str">
        <f t="shared" si="145"/>
        <v>S</v>
      </c>
    </row>
    <row r="1823" spans="1:15" x14ac:dyDescent="0.25">
      <c r="A1823">
        <v>12</v>
      </c>
      <c r="B1823" s="1">
        <v>57501</v>
      </c>
      <c r="C1823" t="s">
        <v>249</v>
      </c>
      <c r="D1823" t="s">
        <v>3625</v>
      </c>
      <c r="E1823">
        <v>277</v>
      </c>
      <c r="F1823">
        <v>8255</v>
      </c>
      <c r="G1823">
        <f t="shared" si="141"/>
        <v>0</v>
      </c>
      <c r="H1823" t="str">
        <f>_xlfn.XLOOKUP(C1823,obszary!A:A,obszary!B:B)</f>
        <v>Tharsis</v>
      </c>
      <c r="I1823" t="str">
        <f>_xlfn.XLOOKUP($A1823,laziki!B:B,laziki!C:C)</f>
        <v>Mariner 20</v>
      </c>
      <c r="J1823" t="str">
        <f>_xlfn.XLOOKUP(I1823,laziki!C:C,laziki!E:E)</f>
        <v>6.41S, 116.10W</v>
      </c>
      <c r="K1823">
        <f>_xlfn.XLOOKUP($A1823,laziki!B:B,laziki!D:D)</f>
        <v>2055</v>
      </c>
      <c r="L1823">
        <f t="shared" si="142"/>
        <v>2057</v>
      </c>
      <c r="M1823" s="4">
        <f t="shared" si="143"/>
        <v>2</v>
      </c>
      <c r="N1823" s="4" t="str">
        <f t="shared" si="144"/>
        <v>N</v>
      </c>
      <c r="O1823" t="str">
        <f t="shared" si="145"/>
        <v>S</v>
      </c>
    </row>
    <row r="1824" spans="1:15" x14ac:dyDescent="0.25">
      <c r="A1824">
        <v>89</v>
      </c>
      <c r="B1824" s="1">
        <v>65066</v>
      </c>
      <c r="C1824" t="s">
        <v>217</v>
      </c>
      <c r="D1824" t="s">
        <v>3624</v>
      </c>
      <c r="E1824">
        <v>163</v>
      </c>
      <c r="F1824">
        <v>17000</v>
      </c>
      <c r="G1824">
        <f t="shared" si="141"/>
        <v>0</v>
      </c>
      <c r="H1824" t="str">
        <f>_xlfn.XLOOKUP(C1824,obszary!A:A,obszary!B:B)</f>
        <v>Thaumasia</v>
      </c>
      <c r="I1824" t="str">
        <f>_xlfn.XLOOKUP($A1824,laziki!B:B,laziki!C:C)</f>
        <v>Phoenix 22</v>
      </c>
      <c r="J1824" t="str">
        <f>_xlfn.XLOOKUP(I1824,laziki!C:C,laziki!E:E)</f>
        <v>65.07S, 96.09W</v>
      </c>
      <c r="K1824">
        <f>_xlfn.XLOOKUP($A1824,laziki!B:B,laziki!D:D)</f>
        <v>2072</v>
      </c>
      <c r="L1824">
        <f t="shared" si="142"/>
        <v>2078</v>
      </c>
      <c r="M1824" s="4">
        <f t="shared" si="143"/>
        <v>6</v>
      </c>
      <c r="N1824" s="4" t="str">
        <f t="shared" si="144"/>
        <v>S</v>
      </c>
      <c r="O1824" t="str">
        <f t="shared" si="145"/>
        <v>S</v>
      </c>
    </row>
    <row r="1825" spans="1:15" x14ac:dyDescent="0.25">
      <c r="A1825">
        <v>56</v>
      </c>
      <c r="B1825" s="1">
        <v>64030</v>
      </c>
      <c r="C1825" t="s">
        <v>231</v>
      </c>
      <c r="D1825" t="s">
        <v>3623</v>
      </c>
      <c r="E1825">
        <v>39</v>
      </c>
      <c r="F1825">
        <v>6618</v>
      </c>
      <c r="G1825">
        <f t="shared" si="141"/>
        <v>6618</v>
      </c>
      <c r="H1825" t="str">
        <f>_xlfn.XLOOKUP(C1825,obszary!A:A,obszary!B:B)</f>
        <v>Coprates</v>
      </c>
      <c r="I1825" t="str">
        <f>_xlfn.XLOOKUP($A1825,laziki!B:B,laziki!C:C)</f>
        <v>Opportunity 10</v>
      </c>
      <c r="J1825" t="str">
        <f>_xlfn.XLOOKUP(I1825,laziki!C:C,laziki!E:E)</f>
        <v>35.35S, 72.67W</v>
      </c>
      <c r="K1825">
        <f>_xlfn.XLOOKUP($A1825,laziki!B:B,laziki!D:D)</f>
        <v>2067</v>
      </c>
      <c r="L1825">
        <f t="shared" si="142"/>
        <v>2075</v>
      </c>
      <c r="M1825" s="4">
        <f t="shared" si="143"/>
        <v>8</v>
      </c>
      <c r="N1825" s="4" t="str">
        <f t="shared" si="144"/>
        <v>S</v>
      </c>
      <c r="O1825" t="str">
        <f t="shared" si="145"/>
        <v>S</v>
      </c>
    </row>
    <row r="1826" spans="1:15" x14ac:dyDescent="0.25">
      <c r="A1826">
        <v>95</v>
      </c>
      <c r="B1826" s="1">
        <v>63218</v>
      </c>
      <c r="C1826" t="s">
        <v>249</v>
      </c>
      <c r="D1826" t="s">
        <v>3622</v>
      </c>
      <c r="E1826">
        <v>30</v>
      </c>
      <c r="F1826">
        <v>1267</v>
      </c>
      <c r="G1826">
        <f t="shared" si="141"/>
        <v>1267</v>
      </c>
      <c r="H1826" t="str">
        <f>_xlfn.XLOOKUP(C1826,obszary!A:A,obszary!B:B)</f>
        <v>Tharsis</v>
      </c>
      <c r="I1826" t="str">
        <f>_xlfn.XLOOKUP($A1826,laziki!B:B,laziki!C:C)</f>
        <v>Dawn 6</v>
      </c>
      <c r="J1826" t="str">
        <f>_xlfn.XLOOKUP(I1826,laziki!C:C,laziki!E:E)</f>
        <v>8.80N, 79.73W</v>
      </c>
      <c r="K1826">
        <f>_xlfn.XLOOKUP($A1826,laziki!B:B,laziki!D:D)</f>
        <v>2067</v>
      </c>
      <c r="L1826">
        <f t="shared" si="142"/>
        <v>2073</v>
      </c>
      <c r="M1826" s="4">
        <f t="shared" si="143"/>
        <v>6</v>
      </c>
      <c r="N1826" s="4" t="str">
        <f t="shared" si="144"/>
        <v>N</v>
      </c>
      <c r="O1826" t="str">
        <f t="shared" si="145"/>
        <v>N</v>
      </c>
    </row>
    <row r="1827" spans="1:15" x14ac:dyDescent="0.25">
      <c r="A1827">
        <v>38</v>
      </c>
      <c r="B1827" s="1">
        <v>60707</v>
      </c>
      <c r="C1827" t="s">
        <v>265</v>
      </c>
      <c r="D1827" t="s">
        <v>3621</v>
      </c>
      <c r="E1827">
        <v>52</v>
      </c>
      <c r="F1827">
        <v>14025</v>
      </c>
      <c r="G1827">
        <f t="shared" si="141"/>
        <v>14025</v>
      </c>
      <c r="H1827" t="str">
        <f>_xlfn.XLOOKUP(C1827,obszary!A:A,obszary!B:B)</f>
        <v>Mare Boreum</v>
      </c>
      <c r="I1827" t="str">
        <f>_xlfn.XLOOKUP($A1827,laziki!B:B,laziki!C:C)</f>
        <v>Pathfinder 7</v>
      </c>
      <c r="J1827" t="str">
        <f>_xlfn.XLOOKUP(I1827,laziki!C:C,laziki!E:E)</f>
        <v>79.27N, 111.64W</v>
      </c>
      <c r="K1827">
        <f>_xlfn.XLOOKUP($A1827,laziki!B:B,laziki!D:D)</f>
        <v>2062</v>
      </c>
      <c r="L1827">
        <f t="shared" si="142"/>
        <v>2066</v>
      </c>
      <c r="M1827" s="4">
        <f t="shared" si="143"/>
        <v>4</v>
      </c>
      <c r="N1827" s="4" t="str">
        <f t="shared" si="144"/>
        <v>N</v>
      </c>
      <c r="O1827" t="str">
        <f t="shared" si="145"/>
        <v>N</v>
      </c>
    </row>
    <row r="1828" spans="1:15" x14ac:dyDescent="0.25">
      <c r="A1828">
        <v>56</v>
      </c>
      <c r="B1828" s="1">
        <v>62716</v>
      </c>
      <c r="C1828" t="s">
        <v>217</v>
      </c>
      <c r="D1828" t="s">
        <v>3620</v>
      </c>
      <c r="E1828">
        <v>277</v>
      </c>
      <c r="F1828">
        <v>10313</v>
      </c>
      <c r="G1828">
        <f t="shared" si="141"/>
        <v>0</v>
      </c>
      <c r="H1828" t="str">
        <f>_xlfn.XLOOKUP(C1828,obszary!A:A,obszary!B:B)</f>
        <v>Thaumasia</v>
      </c>
      <c r="I1828" t="str">
        <f>_xlfn.XLOOKUP($A1828,laziki!B:B,laziki!C:C)</f>
        <v>Opportunity 10</v>
      </c>
      <c r="J1828" t="str">
        <f>_xlfn.XLOOKUP(I1828,laziki!C:C,laziki!E:E)</f>
        <v>35.35S, 72.67W</v>
      </c>
      <c r="K1828">
        <f>_xlfn.XLOOKUP($A1828,laziki!B:B,laziki!D:D)</f>
        <v>2067</v>
      </c>
      <c r="L1828">
        <f t="shared" si="142"/>
        <v>2071</v>
      </c>
      <c r="M1828" s="4">
        <f t="shared" si="143"/>
        <v>4</v>
      </c>
      <c r="N1828" s="4" t="str">
        <f t="shared" si="144"/>
        <v>S</v>
      </c>
      <c r="O1828" t="str">
        <f t="shared" si="145"/>
        <v>S</v>
      </c>
    </row>
    <row r="1829" spans="1:15" x14ac:dyDescent="0.25">
      <c r="A1829">
        <v>58</v>
      </c>
      <c r="B1829" s="1">
        <v>62090</v>
      </c>
      <c r="C1829" t="s">
        <v>215</v>
      </c>
      <c r="D1829" t="s">
        <v>3619</v>
      </c>
      <c r="E1829">
        <v>11</v>
      </c>
      <c r="F1829">
        <v>15700</v>
      </c>
      <c r="G1829">
        <f t="shared" si="141"/>
        <v>15700</v>
      </c>
      <c r="H1829" t="str">
        <f>_xlfn.XLOOKUP(C1829,obszary!A:A,obszary!B:B)</f>
        <v>Argyre</v>
      </c>
      <c r="I1829" t="str">
        <f>_xlfn.XLOOKUP($A1829,laziki!B:B,laziki!C:C)</f>
        <v>Opportunity 15</v>
      </c>
      <c r="J1829" t="str">
        <f>_xlfn.XLOOKUP(I1829,laziki!C:C,laziki!E:E)</f>
        <v>56.96S, 5.44W</v>
      </c>
      <c r="K1829">
        <f>_xlfn.XLOOKUP($A1829,laziki!B:B,laziki!D:D)</f>
        <v>2068</v>
      </c>
      <c r="L1829">
        <f t="shared" si="142"/>
        <v>2069</v>
      </c>
      <c r="M1829" s="4">
        <f t="shared" si="143"/>
        <v>1</v>
      </c>
      <c r="N1829" s="4" t="str">
        <f t="shared" si="144"/>
        <v>S</v>
      </c>
      <c r="O1829" t="str">
        <f t="shared" si="145"/>
        <v>S</v>
      </c>
    </row>
    <row r="1830" spans="1:15" x14ac:dyDescent="0.25">
      <c r="A1830">
        <v>38</v>
      </c>
      <c r="B1830" s="1">
        <v>60979</v>
      </c>
      <c r="C1830" t="s">
        <v>265</v>
      </c>
      <c r="D1830" t="s">
        <v>3618</v>
      </c>
      <c r="E1830">
        <v>96</v>
      </c>
      <c r="F1830">
        <v>9074</v>
      </c>
      <c r="G1830">
        <f t="shared" si="141"/>
        <v>9074</v>
      </c>
      <c r="H1830" t="str">
        <f>_xlfn.XLOOKUP(C1830,obszary!A:A,obszary!B:B)</f>
        <v>Mare Boreum</v>
      </c>
      <c r="I1830" t="str">
        <f>_xlfn.XLOOKUP($A1830,laziki!B:B,laziki!C:C)</f>
        <v>Pathfinder 7</v>
      </c>
      <c r="J1830" t="str">
        <f>_xlfn.XLOOKUP(I1830,laziki!C:C,laziki!E:E)</f>
        <v>79.27N, 111.64W</v>
      </c>
      <c r="K1830">
        <f>_xlfn.XLOOKUP($A1830,laziki!B:B,laziki!D:D)</f>
        <v>2062</v>
      </c>
      <c r="L1830">
        <f t="shared" si="142"/>
        <v>2066</v>
      </c>
      <c r="M1830" s="4">
        <f t="shared" si="143"/>
        <v>4</v>
      </c>
      <c r="N1830" s="4" t="str">
        <f t="shared" si="144"/>
        <v>N</v>
      </c>
      <c r="O1830" t="str">
        <f t="shared" si="145"/>
        <v>N</v>
      </c>
    </row>
    <row r="1831" spans="1:15" x14ac:dyDescent="0.25">
      <c r="A1831">
        <v>12</v>
      </c>
      <c r="B1831" s="1">
        <v>57958</v>
      </c>
      <c r="C1831" t="s">
        <v>233</v>
      </c>
      <c r="D1831" t="s">
        <v>3617</v>
      </c>
      <c r="E1831">
        <v>57</v>
      </c>
      <c r="F1831">
        <v>6205</v>
      </c>
      <c r="G1831">
        <f t="shared" si="141"/>
        <v>6205</v>
      </c>
      <c r="H1831" t="str">
        <f>_xlfn.XLOOKUP(C1831,obszary!A:A,obszary!B:B)</f>
        <v>Phoenicis Lacus</v>
      </c>
      <c r="I1831" t="str">
        <f>_xlfn.XLOOKUP($A1831,laziki!B:B,laziki!C:C)</f>
        <v>Mariner 20</v>
      </c>
      <c r="J1831" t="str">
        <f>_xlfn.XLOOKUP(I1831,laziki!C:C,laziki!E:E)</f>
        <v>6.41S, 116.10W</v>
      </c>
      <c r="K1831">
        <f>_xlfn.XLOOKUP($A1831,laziki!B:B,laziki!D:D)</f>
        <v>2055</v>
      </c>
      <c r="L1831">
        <f t="shared" si="142"/>
        <v>2058</v>
      </c>
      <c r="M1831" s="4">
        <f t="shared" si="143"/>
        <v>3</v>
      </c>
      <c r="N1831" s="4" t="str">
        <f t="shared" si="144"/>
        <v>S</v>
      </c>
      <c r="O1831" t="str">
        <f t="shared" si="145"/>
        <v>S</v>
      </c>
    </row>
    <row r="1832" spans="1:15" x14ac:dyDescent="0.25">
      <c r="A1832">
        <v>99</v>
      </c>
      <c r="B1832" s="1">
        <v>62754</v>
      </c>
      <c r="C1832" t="s">
        <v>257</v>
      </c>
      <c r="D1832" t="s">
        <v>3616</v>
      </c>
      <c r="E1832">
        <v>147</v>
      </c>
      <c r="F1832">
        <v>15700</v>
      </c>
      <c r="G1832">
        <f t="shared" si="141"/>
        <v>0</v>
      </c>
      <c r="H1832" t="str">
        <f>_xlfn.XLOOKUP(C1832,obszary!A:A,obszary!B:B)</f>
        <v>Ismenius Lacus</v>
      </c>
      <c r="I1832" t="str">
        <f>_xlfn.XLOOKUP($A1832,laziki!B:B,laziki!C:C)</f>
        <v>Perseverance 6</v>
      </c>
      <c r="J1832" t="str">
        <f>_xlfn.XLOOKUP(I1832,laziki!C:C,laziki!E:E)</f>
        <v>34.38N, 12.41E</v>
      </c>
      <c r="K1832">
        <f>_xlfn.XLOOKUP($A1832,laziki!B:B,laziki!D:D)</f>
        <v>2070</v>
      </c>
      <c r="L1832">
        <f t="shared" si="142"/>
        <v>2071</v>
      </c>
      <c r="M1832" s="4">
        <f t="shared" si="143"/>
        <v>1</v>
      </c>
      <c r="N1832" s="4" t="str">
        <f t="shared" si="144"/>
        <v>N</v>
      </c>
      <c r="O1832" t="str">
        <f t="shared" si="145"/>
        <v>N</v>
      </c>
    </row>
    <row r="1833" spans="1:15" x14ac:dyDescent="0.25">
      <c r="A1833">
        <v>72</v>
      </c>
      <c r="B1833" s="1">
        <v>64257</v>
      </c>
      <c r="C1833" t="s">
        <v>233</v>
      </c>
      <c r="D1833" t="s">
        <v>3615</v>
      </c>
      <c r="E1833">
        <v>212</v>
      </c>
      <c r="F1833">
        <v>9366</v>
      </c>
      <c r="G1833">
        <f t="shared" si="141"/>
        <v>0</v>
      </c>
      <c r="H1833" t="str">
        <f>_xlfn.XLOOKUP(C1833,obszary!A:A,obszary!B:B)</f>
        <v>Phoenicis Lacus</v>
      </c>
      <c r="I1833" t="str">
        <f>_xlfn.XLOOKUP($A1833,laziki!B:B,laziki!C:C)</f>
        <v>Rosetta 16</v>
      </c>
      <c r="J1833" t="str">
        <f>_xlfn.XLOOKUP(I1833,laziki!C:C,laziki!E:E)</f>
        <v>29.49S, 118.42W</v>
      </c>
      <c r="K1833">
        <f>_xlfn.XLOOKUP($A1833,laziki!B:B,laziki!D:D)</f>
        <v>2071</v>
      </c>
      <c r="L1833">
        <f t="shared" si="142"/>
        <v>2075</v>
      </c>
      <c r="M1833" s="4">
        <f t="shared" si="143"/>
        <v>4</v>
      </c>
      <c r="N1833" s="4" t="str">
        <f t="shared" si="144"/>
        <v>S</v>
      </c>
      <c r="O1833" t="str">
        <f t="shared" si="145"/>
        <v>S</v>
      </c>
    </row>
    <row r="1834" spans="1:15" x14ac:dyDescent="0.25">
      <c r="A1834">
        <v>18</v>
      </c>
      <c r="B1834" s="1">
        <v>57252</v>
      </c>
      <c r="C1834" t="s">
        <v>221</v>
      </c>
      <c r="D1834" t="s">
        <v>3614</v>
      </c>
      <c r="E1834">
        <v>231</v>
      </c>
      <c r="F1834">
        <v>13054</v>
      </c>
      <c r="G1834">
        <f t="shared" si="141"/>
        <v>0</v>
      </c>
      <c r="H1834" t="str">
        <f>_xlfn.XLOOKUP(C1834,obszary!A:A,obszary!B:B)</f>
        <v>Aeolis</v>
      </c>
      <c r="I1834" t="str">
        <f>_xlfn.XLOOKUP($A1834,laziki!B:B,laziki!C:C)</f>
        <v>Viking 10</v>
      </c>
      <c r="J1834" t="str">
        <f>_xlfn.XLOOKUP(I1834,laziki!C:C,laziki!E:E)</f>
        <v>25.21S, 169.35E</v>
      </c>
      <c r="K1834">
        <f>_xlfn.XLOOKUP($A1834,laziki!B:B,laziki!D:D)</f>
        <v>2055</v>
      </c>
      <c r="L1834">
        <f t="shared" si="142"/>
        <v>2056</v>
      </c>
      <c r="M1834" s="4">
        <f t="shared" si="143"/>
        <v>1</v>
      </c>
      <c r="N1834" s="4" t="str">
        <f t="shared" si="144"/>
        <v>S</v>
      </c>
      <c r="O1834" t="str">
        <f t="shared" si="145"/>
        <v>S</v>
      </c>
    </row>
    <row r="1835" spans="1:15" x14ac:dyDescent="0.25">
      <c r="A1835">
        <v>100</v>
      </c>
      <c r="B1835" s="1">
        <v>62916</v>
      </c>
      <c r="C1835" t="s">
        <v>219</v>
      </c>
      <c r="D1835" t="s">
        <v>3613</v>
      </c>
      <c r="E1835">
        <v>231</v>
      </c>
      <c r="F1835">
        <v>5622</v>
      </c>
      <c r="G1835">
        <f t="shared" si="141"/>
        <v>0</v>
      </c>
      <c r="H1835" t="str">
        <f>_xlfn.XLOOKUP(C1835,obszary!A:A,obszary!B:B)</f>
        <v>Phaethontis</v>
      </c>
      <c r="I1835" t="str">
        <f>_xlfn.XLOOKUP($A1835,laziki!B:B,laziki!C:C)</f>
        <v>Perseverance 7</v>
      </c>
      <c r="J1835" t="str">
        <f>_xlfn.XLOOKUP(I1835,laziki!C:C,laziki!E:E)</f>
        <v>61.39S, 157.42W</v>
      </c>
      <c r="K1835">
        <f>_xlfn.XLOOKUP($A1835,laziki!B:B,laziki!D:D)</f>
        <v>2070</v>
      </c>
      <c r="L1835">
        <f t="shared" si="142"/>
        <v>2072</v>
      </c>
      <c r="M1835" s="4">
        <f t="shared" si="143"/>
        <v>2</v>
      </c>
      <c r="N1835" s="4" t="str">
        <f t="shared" si="144"/>
        <v>S</v>
      </c>
      <c r="O1835" t="str">
        <f t="shared" si="145"/>
        <v>S</v>
      </c>
    </row>
    <row r="1836" spans="1:15" x14ac:dyDescent="0.25">
      <c r="A1836">
        <v>8</v>
      </c>
      <c r="B1836" s="1">
        <v>56682</v>
      </c>
      <c r="C1836" t="s">
        <v>213</v>
      </c>
      <c r="D1836" t="s">
        <v>3612</v>
      </c>
      <c r="E1836">
        <v>96</v>
      </c>
      <c r="F1836">
        <v>1138</v>
      </c>
      <c r="G1836">
        <f t="shared" si="141"/>
        <v>1138</v>
      </c>
      <c r="H1836" t="str">
        <f>_xlfn.XLOOKUP(C1836,obszary!A:A,obszary!B:B)</f>
        <v>Noachis</v>
      </c>
      <c r="I1836" t="str">
        <f>_xlfn.XLOOKUP($A1836,laziki!B:B,laziki!C:C)</f>
        <v>Mariner 13</v>
      </c>
      <c r="J1836" t="str">
        <f>_xlfn.XLOOKUP(I1836,laziki!C:C,laziki!E:E)</f>
        <v>57.37S, 25.45E</v>
      </c>
      <c r="K1836">
        <f>_xlfn.XLOOKUP($A1836,laziki!B:B,laziki!D:D)</f>
        <v>2053</v>
      </c>
      <c r="L1836">
        <f t="shared" si="142"/>
        <v>2055</v>
      </c>
      <c r="M1836" s="4">
        <f t="shared" si="143"/>
        <v>2</v>
      </c>
      <c r="N1836" s="4" t="str">
        <f t="shared" si="144"/>
        <v>S</v>
      </c>
      <c r="O1836" t="str">
        <f t="shared" si="145"/>
        <v>S</v>
      </c>
    </row>
    <row r="1837" spans="1:15" x14ac:dyDescent="0.25">
      <c r="A1837">
        <v>75</v>
      </c>
      <c r="B1837" s="1">
        <v>63621</v>
      </c>
      <c r="C1837" t="s">
        <v>211</v>
      </c>
      <c r="D1837" t="s">
        <v>3611</v>
      </c>
      <c r="E1837">
        <v>631</v>
      </c>
      <c r="F1837">
        <v>2880</v>
      </c>
      <c r="G1837">
        <f t="shared" si="141"/>
        <v>0</v>
      </c>
      <c r="H1837" t="str">
        <f>_xlfn.XLOOKUP(C1837,obszary!A:A,obszary!B:B)</f>
        <v>Hellas</v>
      </c>
      <c r="I1837" t="str">
        <f>_xlfn.XLOOKUP($A1837,laziki!B:B,laziki!C:C)</f>
        <v>Rosetta 22</v>
      </c>
      <c r="J1837" t="str">
        <f>_xlfn.XLOOKUP(I1837,laziki!C:C,laziki!E:E)</f>
        <v>43.21S, 109.99E</v>
      </c>
      <c r="K1837">
        <f>_xlfn.XLOOKUP($A1837,laziki!B:B,laziki!D:D)</f>
        <v>2071</v>
      </c>
      <c r="L1837">
        <f t="shared" si="142"/>
        <v>2074</v>
      </c>
      <c r="M1837" s="4">
        <f t="shared" si="143"/>
        <v>3</v>
      </c>
      <c r="N1837" s="4" t="str">
        <f t="shared" si="144"/>
        <v>S</v>
      </c>
      <c r="O1837" t="str">
        <f t="shared" si="145"/>
        <v>S</v>
      </c>
    </row>
    <row r="1838" spans="1:15" x14ac:dyDescent="0.25">
      <c r="A1838">
        <v>76</v>
      </c>
      <c r="B1838" s="1">
        <v>64093</v>
      </c>
      <c r="C1838" t="s">
        <v>253</v>
      </c>
      <c r="D1838" t="s">
        <v>3610</v>
      </c>
      <c r="E1838">
        <v>34</v>
      </c>
      <c r="F1838">
        <v>9985</v>
      </c>
      <c r="G1838">
        <f t="shared" si="141"/>
        <v>9985</v>
      </c>
      <c r="H1838" t="str">
        <f>_xlfn.XLOOKUP(C1838,obszary!A:A,obszary!B:B)</f>
        <v>Cebrenia</v>
      </c>
      <c r="I1838" t="str">
        <f>_xlfn.XLOOKUP($A1838,laziki!B:B,laziki!C:C)</f>
        <v>Rosetta 25</v>
      </c>
      <c r="J1838" t="str">
        <f>_xlfn.XLOOKUP(I1838,laziki!C:C,laziki!E:E)</f>
        <v>47.84N, 169.44E</v>
      </c>
      <c r="K1838">
        <f>_xlfn.XLOOKUP($A1838,laziki!B:B,laziki!D:D)</f>
        <v>2072</v>
      </c>
      <c r="L1838">
        <f t="shared" si="142"/>
        <v>2075</v>
      </c>
      <c r="M1838" s="4">
        <f t="shared" si="143"/>
        <v>3</v>
      </c>
      <c r="N1838" s="4" t="str">
        <f t="shared" si="144"/>
        <v>N</v>
      </c>
      <c r="O1838" t="str">
        <f t="shared" si="145"/>
        <v>N</v>
      </c>
    </row>
    <row r="1839" spans="1:15" x14ac:dyDescent="0.25">
      <c r="A1839">
        <v>20</v>
      </c>
      <c r="B1839" s="1">
        <v>58116</v>
      </c>
      <c r="C1839" t="s">
        <v>213</v>
      </c>
      <c r="D1839" t="s">
        <v>3609</v>
      </c>
      <c r="E1839">
        <v>204</v>
      </c>
      <c r="F1839">
        <v>12605</v>
      </c>
      <c r="G1839">
        <f t="shared" si="141"/>
        <v>0</v>
      </c>
      <c r="H1839" t="str">
        <f>_xlfn.XLOOKUP(C1839,obszary!A:A,obszary!B:B)</f>
        <v>Noachis</v>
      </c>
      <c r="I1839" t="str">
        <f>_xlfn.XLOOKUP($A1839,laziki!B:B,laziki!C:C)</f>
        <v>Viking 15</v>
      </c>
      <c r="J1839" t="str">
        <f>_xlfn.XLOOKUP(I1839,laziki!C:C,laziki!E:E)</f>
        <v>51.10S, 71.36E</v>
      </c>
      <c r="K1839">
        <f>_xlfn.XLOOKUP($A1839,laziki!B:B,laziki!D:D)</f>
        <v>2056</v>
      </c>
      <c r="L1839">
        <f t="shared" si="142"/>
        <v>2059</v>
      </c>
      <c r="M1839" s="4">
        <f t="shared" si="143"/>
        <v>3</v>
      </c>
      <c r="N1839" s="4" t="str">
        <f t="shared" si="144"/>
        <v>S</v>
      </c>
      <c r="O1839" t="str">
        <f t="shared" si="145"/>
        <v>S</v>
      </c>
    </row>
    <row r="1840" spans="1:15" x14ac:dyDescent="0.25">
      <c r="A1840">
        <v>55</v>
      </c>
      <c r="B1840" s="1">
        <v>61697</v>
      </c>
      <c r="C1840" t="s">
        <v>237</v>
      </c>
      <c r="D1840" t="s">
        <v>3608</v>
      </c>
      <c r="E1840">
        <v>75</v>
      </c>
      <c r="F1840">
        <v>883</v>
      </c>
      <c r="G1840">
        <f t="shared" si="141"/>
        <v>883</v>
      </c>
      <c r="H1840" t="str">
        <f>_xlfn.XLOOKUP(C1840,obszary!A:A,obszary!B:B)</f>
        <v>Elysium</v>
      </c>
      <c r="I1840" t="str">
        <f>_xlfn.XLOOKUP($A1840,laziki!B:B,laziki!C:C)</f>
        <v>Opportunity 7</v>
      </c>
      <c r="J1840" t="str">
        <f>_xlfn.XLOOKUP(I1840,laziki!C:C,laziki!E:E)</f>
        <v>37.14N, 148.66E</v>
      </c>
      <c r="K1840">
        <f>_xlfn.XLOOKUP($A1840,laziki!B:B,laziki!D:D)</f>
        <v>2066</v>
      </c>
      <c r="L1840">
        <f t="shared" si="142"/>
        <v>2068</v>
      </c>
      <c r="M1840" s="4">
        <f t="shared" si="143"/>
        <v>2</v>
      </c>
      <c r="N1840" s="4" t="str">
        <f t="shared" si="144"/>
        <v>N</v>
      </c>
      <c r="O1840" t="str">
        <f t="shared" si="145"/>
        <v>N</v>
      </c>
    </row>
    <row r="1841" spans="1:15" x14ac:dyDescent="0.25">
      <c r="A1841">
        <v>41</v>
      </c>
      <c r="B1841" s="1">
        <v>60097</v>
      </c>
      <c r="C1841" t="s">
        <v>257</v>
      </c>
      <c r="D1841" t="s">
        <v>3607</v>
      </c>
      <c r="E1841">
        <v>124</v>
      </c>
      <c r="F1841">
        <v>56210</v>
      </c>
      <c r="G1841">
        <f t="shared" si="141"/>
        <v>0</v>
      </c>
      <c r="H1841" t="str">
        <f>_xlfn.XLOOKUP(C1841,obszary!A:A,obszary!B:B)</f>
        <v>Ismenius Lacus</v>
      </c>
      <c r="I1841" t="str">
        <f>_xlfn.XLOOKUP($A1841,laziki!B:B,laziki!C:C)</f>
        <v>Spirit 5</v>
      </c>
      <c r="J1841" t="str">
        <f>_xlfn.XLOOKUP(I1841,laziki!C:C,laziki!E:E)</f>
        <v>66.19N, 33.82E</v>
      </c>
      <c r="K1841">
        <f>_xlfn.XLOOKUP($A1841,laziki!B:B,laziki!D:D)</f>
        <v>2063</v>
      </c>
      <c r="L1841">
        <f t="shared" si="142"/>
        <v>2064</v>
      </c>
      <c r="M1841" s="4">
        <f t="shared" si="143"/>
        <v>1</v>
      </c>
      <c r="N1841" s="4" t="str">
        <f t="shared" si="144"/>
        <v>N</v>
      </c>
      <c r="O1841" t="str">
        <f t="shared" si="145"/>
        <v>N</v>
      </c>
    </row>
    <row r="1842" spans="1:15" x14ac:dyDescent="0.25">
      <c r="A1842">
        <v>45</v>
      </c>
      <c r="B1842" s="1">
        <v>60549</v>
      </c>
      <c r="C1842" t="s">
        <v>225</v>
      </c>
      <c r="D1842" t="s">
        <v>3606</v>
      </c>
      <c r="E1842">
        <v>72</v>
      </c>
      <c r="F1842">
        <v>5436</v>
      </c>
      <c r="G1842">
        <f t="shared" si="141"/>
        <v>5436</v>
      </c>
      <c r="H1842" t="str">
        <f>_xlfn.XLOOKUP(C1842,obszary!A:A,obszary!B:B)</f>
        <v>Iapygia</v>
      </c>
      <c r="I1842" t="str">
        <f>_xlfn.XLOOKUP($A1842,laziki!B:B,laziki!C:C)</f>
        <v>Spirit 12</v>
      </c>
      <c r="J1842" t="str">
        <f>_xlfn.XLOOKUP(I1842,laziki!C:C,laziki!E:E)</f>
        <v>0.43S, 61.64E</v>
      </c>
      <c r="K1842">
        <f>_xlfn.XLOOKUP($A1842,laziki!B:B,laziki!D:D)</f>
        <v>2064</v>
      </c>
      <c r="L1842">
        <f t="shared" si="142"/>
        <v>2065</v>
      </c>
      <c r="M1842" s="4">
        <f t="shared" si="143"/>
        <v>1</v>
      </c>
      <c r="N1842" s="4" t="str">
        <f t="shared" si="144"/>
        <v>S</v>
      </c>
      <c r="O1842" t="str">
        <f t="shared" si="145"/>
        <v>S</v>
      </c>
    </row>
    <row r="1843" spans="1:15" x14ac:dyDescent="0.25">
      <c r="A1843">
        <v>91</v>
      </c>
      <c r="B1843" s="1">
        <v>63521</v>
      </c>
      <c r="C1843" t="s">
        <v>265</v>
      </c>
      <c r="D1843" t="s">
        <v>3605</v>
      </c>
      <c r="E1843">
        <v>231</v>
      </c>
      <c r="F1843">
        <v>629</v>
      </c>
      <c r="G1843">
        <f t="shared" si="141"/>
        <v>0</v>
      </c>
      <c r="H1843" t="str">
        <f>_xlfn.XLOOKUP(C1843,obszary!A:A,obszary!B:B)</f>
        <v>Mare Boreum</v>
      </c>
      <c r="I1843" t="str">
        <f>_xlfn.XLOOKUP($A1843,laziki!B:B,laziki!C:C)</f>
        <v>Phoenix 27</v>
      </c>
      <c r="J1843" t="str">
        <f>_xlfn.XLOOKUP(I1843,laziki!C:C,laziki!E:E)</f>
        <v>75.27N, 138.32W</v>
      </c>
      <c r="K1843">
        <f>_xlfn.XLOOKUP($A1843,laziki!B:B,laziki!D:D)</f>
        <v>2073</v>
      </c>
      <c r="L1843">
        <f t="shared" si="142"/>
        <v>2073</v>
      </c>
      <c r="M1843" s="4">
        <f t="shared" si="143"/>
        <v>0</v>
      </c>
      <c r="N1843" s="4" t="str">
        <f t="shared" si="144"/>
        <v>N</v>
      </c>
      <c r="O1843" t="str">
        <f t="shared" si="145"/>
        <v>N</v>
      </c>
    </row>
    <row r="1844" spans="1:15" x14ac:dyDescent="0.25">
      <c r="A1844">
        <v>87</v>
      </c>
      <c r="B1844" s="1">
        <v>63027</v>
      </c>
      <c r="C1844" t="s">
        <v>229</v>
      </c>
      <c r="D1844" t="s">
        <v>3604</v>
      </c>
      <c r="E1844">
        <v>221</v>
      </c>
      <c r="F1844">
        <v>11011</v>
      </c>
      <c r="G1844">
        <f t="shared" si="141"/>
        <v>0</v>
      </c>
      <c r="H1844" t="str">
        <f>_xlfn.XLOOKUP(C1844,obszary!A:A,obszary!B:B)</f>
        <v>Margaritifer Sinus</v>
      </c>
      <c r="I1844" t="str">
        <f>_xlfn.XLOOKUP($A1844,laziki!B:B,laziki!C:C)</f>
        <v>Phoenix 17</v>
      </c>
      <c r="J1844" t="str">
        <f>_xlfn.XLOOKUP(I1844,laziki!C:C,laziki!E:E)</f>
        <v>34.44S, 25.42W</v>
      </c>
      <c r="K1844">
        <f>_xlfn.XLOOKUP($A1844,laziki!B:B,laziki!D:D)</f>
        <v>2071</v>
      </c>
      <c r="L1844">
        <f t="shared" si="142"/>
        <v>2072</v>
      </c>
      <c r="M1844" s="4">
        <f t="shared" si="143"/>
        <v>1</v>
      </c>
      <c r="N1844" s="4" t="str">
        <f t="shared" si="144"/>
        <v>S</v>
      </c>
      <c r="O1844" t="str">
        <f t="shared" si="145"/>
        <v>S</v>
      </c>
    </row>
    <row r="1845" spans="1:15" x14ac:dyDescent="0.25">
      <c r="A1845">
        <v>10</v>
      </c>
      <c r="B1845" s="1">
        <v>59491</v>
      </c>
      <c r="C1845" t="s">
        <v>229</v>
      </c>
      <c r="D1845" t="s">
        <v>3603</v>
      </c>
      <c r="E1845">
        <v>188</v>
      </c>
      <c r="F1845">
        <v>5436</v>
      </c>
      <c r="G1845">
        <f t="shared" si="141"/>
        <v>0</v>
      </c>
      <c r="H1845" t="str">
        <f>_xlfn.XLOOKUP(C1845,obszary!A:A,obszary!B:B)</f>
        <v>Margaritifer Sinus</v>
      </c>
      <c r="I1845" t="str">
        <f>_xlfn.XLOOKUP($A1845,laziki!B:B,laziki!C:C)</f>
        <v>Mariner 15</v>
      </c>
      <c r="J1845" t="str">
        <f>_xlfn.XLOOKUP(I1845,laziki!C:C,laziki!E:E)</f>
        <v>23.79S, 56.97W</v>
      </c>
      <c r="K1845">
        <f>_xlfn.XLOOKUP($A1845,laziki!B:B,laziki!D:D)</f>
        <v>2054</v>
      </c>
      <c r="L1845">
        <f t="shared" si="142"/>
        <v>2062</v>
      </c>
      <c r="M1845" s="4">
        <f t="shared" si="143"/>
        <v>8</v>
      </c>
      <c r="N1845" s="4" t="str">
        <f t="shared" si="144"/>
        <v>S</v>
      </c>
      <c r="O1845" t="str">
        <f t="shared" si="145"/>
        <v>S</v>
      </c>
    </row>
    <row r="1846" spans="1:15" x14ac:dyDescent="0.25">
      <c r="A1846">
        <v>10</v>
      </c>
      <c r="B1846" s="1">
        <v>59433</v>
      </c>
      <c r="C1846" t="s">
        <v>215</v>
      </c>
      <c r="D1846" t="s">
        <v>3602</v>
      </c>
      <c r="E1846">
        <v>54</v>
      </c>
      <c r="F1846">
        <v>4731</v>
      </c>
      <c r="G1846">
        <f t="shared" si="141"/>
        <v>4731</v>
      </c>
      <c r="H1846" t="str">
        <f>_xlfn.XLOOKUP(C1846,obszary!A:A,obszary!B:B)</f>
        <v>Argyre</v>
      </c>
      <c r="I1846" t="str">
        <f>_xlfn.XLOOKUP($A1846,laziki!B:B,laziki!C:C)</f>
        <v>Mariner 15</v>
      </c>
      <c r="J1846" t="str">
        <f>_xlfn.XLOOKUP(I1846,laziki!C:C,laziki!E:E)</f>
        <v>23.79S, 56.97W</v>
      </c>
      <c r="K1846">
        <f>_xlfn.XLOOKUP($A1846,laziki!B:B,laziki!D:D)</f>
        <v>2054</v>
      </c>
      <c r="L1846">
        <f t="shared" si="142"/>
        <v>2062</v>
      </c>
      <c r="M1846" s="4">
        <f t="shared" si="143"/>
        <v>8</v>
      </c>
      <c r="N1846" s="4" t="str">
        <f t="shared" si="144"/>
        <v>S</v>
      </c>
      <c r="O1846" t="str">
        <f t="shared" si="145"/>
        <v>S</v>
      </c>
    </row>
    <row r="1847" spans="1:15" x14ac:dyDescent="0.25">
      <c r="A1847">
        <v>70</v>
      </c>
      <c r="B1847" s="1">
        <v>62662</v>
      </c>
      <c r="C1847" t="s">
        <v>229</v>
      </c>
      <c r="D1847" t="s">
        <v>3601</v>
      </c>
      <c r="E1847">
        <v>47</v>
      </c>
      <c r="F1847">
        <v>15109</v>
      </c>
      <c r="G1847">
        <f t="shared" si="141"/>
        <v>15109</v>
      </c>
      <c r="H1847" t="str">
        <f>_xlfn.XLOOKUP(C1847,obszary!A:A,obszary!B:B)</f>
        <v>Margaritifer Sinus</v>
      </c>
      <c r="I1847" t="str">
        <f>_xlfn.XLOOKUP($A1847,laziki!B:B,laziki!C:C)</f>
        <v>Rosetta 14</v>
      </c>
      <c r="J1847" t="str">
        <f>_xlfn.XLOOKUP(I1847,laziki!C:C,laziki!E:E)</f>
        <v>24.07S, 46.44W</v>
      </c>
      <c r="K1847">
        <f>_xlfn.XLOOKUP($A1847,laziki!B:B,laziki!D:D)</f>
        <v>2069</v>
      </c>
      <c r="L1847">
        <f t="shared" si="142"/>
        <v>2071</v>
      </c>
      <c r="M1847" s="4">
        <f t="shared" si="143"/>
        <v>2</v>
      </c>
      <c r="N1847" s="4" t="str">
        <f t="shared" si="144"/>
        <v>S</v>
      </c>
      <c r="O1847" t="str">
        <f t="shared" si="145"/>
        <v>S</v>
      </c>
    </row>
    <row r="1848" spans="1:15" x14ac:dyDescent="0.25">
      <c r="A1848">
        <v>22</v>
      </c>
      <c r="B1848" s="1">
        <v>57355</v>
      </c>
      <c r="C1848" t="s">
        <v>241</v>
      </c>
      <c r="D1848" t="s">
        <v>3600</v>
      </c>
      <c r="E1848">
        <v>181</v>
      </c>
      <c r="F1848">
        <v>1526</v>
      </c>
      <c r="G1848">
        <f t="shared" si="141"/>
        <v>0</v>
      </c>
      <c r="H1848" t="str">
        <f>_xlfn.XLOOKUP(C1848,obszary!A:A,obszary!B:B)</f>
        <v>Syrtis Major</v>
      </c>
      <c r="I1848" t="str">
        <f>_xlfn.XLOOKUP($A1848,laziki!B:B,laziki!C:C)</f>
        <v>Phobos 1</v>
      </c>
      <c r="J1848" t="str">
        <f>_xlfn.XLOOKUP(I1848,laziki!C:C,laziki!E:E)</f>
        <v>5.89N, 39.91E</v>
      </c>
      <c r="K1848">
        <f>_xlfn.XLOOKUP($A1848,laziki!B:B,laziki!D:D)</f>
        <v>2053</v>
      </c>
      <c r="L1848">
        <f t="shared" si="142"/>
        <v>2057</v>
      </c>
      <c r="M1848" s="4">
        <f t="shared" si="143"/>
        <v>4</v>
      </c>
      <c r="N1848" s="4" t="str">
        <f t="shared" si="144"/>
        <v>N</v>
      </c>
      <c r="O1848" t="str">
        <f t="shared" si="145"/>
        <v>N</v>
      </c>
    </row>
    <row r="1849" spans="1:15" x14ac:dyDescent="0.25">
      <c r="A1849">
        <v>32</v>
      </c>
      <c r="B1849" s="1">
        <v>61208</v>
      </c>
      <c r="C1849" t="s">
        <v>233</v>
      </c>
      <c r="D1849" t="s">
        <v>3599</v>
      </c>
      <c r="E1849">
        <v>27</v>
      </c>
      <c r="F1849">
        <v>1788</v>
      </c>
      <c r="G1849">
        <f t="shared" si="141"/>
        <v>1788</v>
      </c>
      <c r="H1849" t="str">
        <f>_xlfn.XLOOKUP(C1849,obszary!A:A,obszary!B:B)</f>
        <v>Phoenicis Lacus</v>
      </c>
      <c r="I1849" t="str">
        <f>_xlfn.XLOOKUP($A1849,laziki!B:B,laziki!C:C)</f>
        <v>Deimos 11</v>
      </c>
      <c r="J1849" t="str">
        <f>_xlfn.XLOOKUP(I1849,laziki!C:C,laziki!E:E)</f>
        <v>39.82S, 96.42W</v>
      </c>
      <c r="K1849">
        <f>_xlfn.XLOOKUP($A1849,laziki!B:B,laziki!D:D)</f>
        <v>2059</v>
      </c>
      <c r="L1849">
        <f t="shared" si="142"/>
        <v>2067</v>
      </c>
      <c r="M1849" s="4">
        <f t="shared" si="143"/>
        <v>8</v>
      </c>
      <c r="N1849" s="4" t="str">
        <f t="shared" si="144"/>
        <v>S</v>
      </c>
      <c r="O1849" t="str">
        <f t="shared" si="145"/>
        <v>S</v>
      </c>
    </row>
    <row r="1850" spans="1:15" x14ac:dyDescent="0.25">
      <c r="A1850">
        <v>10</v>
      </c>
      <c r="B1850" s="1">
        <v>59734</v>
      </c>
      <c r="C1850" t="s">
        <v>231</v>
      </c>
      <c r="D1850" t="s">
        <v>3598</v>
      </c>
      <c r="E1850">
        <v>90</v>
      </c>
      <c r="F1850">
        <v>2188</v>
      </c>
      <c r="G1850">
        <f t="shared" si="141"/>
        <v>2188</v>
      </c>
      <c r="H1850" t="str">
        <f>_xlfn.XLOOKUP(C1850,obszary!A:A,obszary!B:B)</f>
        <v>Coprates</v>
      </c>
      <c r="I1850" t="str">
        <f>_xlfn.XLOOKUP($A1850,laziki!B:B,laziki!C:C)</f>
        <v>Mariner 15</v>
      </c>
      <c r="J1850" t="str">
        <f>_xlfn.XLOOKUP(I1850,laziki!C:C,laziki!E:E)</f>
        <v>23.79S, 56.97W</v>
      </c>
      <c r="K1850">
        <f>_xlfn.XLOOKUP($A1850,laziki!B:B,laziki!D:D)</f>
        <v>2054</v>
      </c>
      <c r="L1850">
        <f t="shared" si="142"/>
        <v>2063</v>
      </c>
      <c r="M1850" s="4">
        <f t="shared" si="143"/>
        <v>9</v>
      </c>
      <c r="N1850" s="4" t="str">
        <f t="shared" si="144"/>
        <v>S</v>
      </c>
      <c r="O1850" t="str">
        <f t="shared" si="145"/>
        <v>S</v>
      </c>
    </row>
    <row r="1851" spans="1:15" x14ac:dyDescent="0.25">
      <c r="A1851">
        <v>55</v>
      </c>
      <c r="B1851" s="1">
        <v>62359</v>
      </c>
      <c r="C1851" t="s">
        <v>237</v>
      </c>
      <c r="D1851" t="s">
        <v>3597</v>
      </c>
      <c r="E1851">
        <v>30</v>
      </c>
      <c r="F1851">
        <v>2599</v>
      </c>
      <c r="G1851">
        <f t="shared" si="141"/>
        <v>2599</v>
      </c>
      <c r="H1851" t="str">
        <f>_xlfn.XLOOKUP(C1851,obszary!A:A,obszary!B:B)</f>
        <v>Elysium</v>
      </c>
      <c r="I1851" t="str">
        <f>_xlfn.XLOOKUP($A1851,laziki!B:B,laziki!C:C)</f>
        <v>Opportunity 7</v>
      </c>
      <c r="J1851" t="str">
        <f>_xlfn.XLOOKUP(I1851,laziki!C:C,laziki!E:E)</f>
        <v>37.14N, 148.66E</v>
      </c>
      <c r="K1851">
        <f>_xlfn.XLOOKUP($A1851,laziki!B:B,laziki!D:D)</f>
        <v>2066</v>
      </c>
      <c r="L1851">
        <f t="shared" si="142"/>
        <v>2070</v>
      </c>
      <c r="M1851" s="4">
        <f t="shared" si="143"/>
        <v>4</v>
      </c>
      <c r="N1851" s="4" t="str">
        <f t="shared" si="144"/>
        <v>N</v>
      </c>
      <c r="O1851" t="str">
        <f t="shared" si="145"/>
        <v>N</v>
      </c>
    </row>
    <row r="1852" spans="1:15" x14ac:dyDescent="0.25">
      <c r="A1852">
        <v>34</v>
      </c>
      <c r="B1852" s="1">
        <v>59441</v>
      </c>
      <c r="C1852" t="s">
        <v>239</v>
      </c>
      <c r="D1852" t="s">
        <v>3596</v>
      </c>
      <c r="E1852">
        <v>106</v>
      </c>
      <c r="F1852">
        <v>2324</v>
      </c>
      <c r="G1852">
        <f t="shared" si="141"/>
        <v>0</v>
      </c>
      <c r="H1852" t="str">
        <f>_xlfn.XLOOKUP(C1852,obszary!A:A,obszary!B:B)</f>
        <v>Amenthes</v>
      </c>
      <c r="I1852" t="str">
        <f>_xlfn.XLOOKUP($A1852,laziki!B:B,laziki!C:C)</f>
        <v>Deimos 14</v>
      </c>
      <c r="J1852" t="str">
        <f>_xlfn.XLOOKUP(I1852,laziki!C:C,laziki!E:E)</f>
        <v>24.45N, 112.91E</v>
      </c>
      <c r="K1852">
        <f>_xlfn.XLOOKUP($A1852,laziki!B:B,laziki!D:D)</f>
        <v>2060</v>
      </c>
      <c r="L1852">
        <f t="shared" si="142"/>
        <v>2062</v>
      </c>
      <c r="M1852" s="4">
        <f t="shared" si="143"/>
        <v>2</v>
      </c>
      <c r="N1852" s="4" t="str">
        <f t="shared" si="144"/>
        <v>N</v>
      </c>
      <c r="O1852" t="str">
        <f t="shared" si="145"/>
        <v>N</v>
      </c>
    </row>
    <row r="1853" spans="1:15" x14ac:dyDescent="0.25">
      <c r="A1853">
        <v>83</v>
      </c>
      <c r="B1853" s="1">
        <v>62695</v>
      </c>
      <c r="C1853" t="s">
        <v>255</v>
      </c>
      <c r="D1853" t="s">
        <v>3595</v>
      </c>
      <c r="E1853">
        <v>75</v>
      </c>
      <c r="F1853">
        <v>2880</v>
      </c>
      <c r="G1853">
        <f t="shared" si="141"/>
        <v>2880</v>
      </c>
      <c r="H1853" t="str">
        <f>_xlfn.XLOOKUP(C1853,obszary!A:A,obszary!B:B)</f>
        <v>Casius</v>
      </c>
      <c r="I1853" t="str">
        <f>_xlfn.XLOOKUP($A1853,laziki!B:B,laziki!C:C)</f>
        <v>Phoenix 11</v>
      </c>
      <c r="J1853" t="str">
        <f>_xlfn.XLOOKUP(I1853,laziki!C:C,laziki!E:E)</f>
        <v>56.07N, 79.63E</v>
      </c>
      <c r="K1853">
        <f>_xlfn.XLOOKUP($A1853,laziki!B:B,laziki!D:D)</f>
        <v>2069</v>
      </c>
      <c r="L1853">
        <f t="shared" si="142"/>
        <v>2071</v>
      </c>
      <c r="M1853" s="4">
        <f t="shared" si="143"/>
        <v>2</v>
      </c>
      <c r="N1853" s="4" t="str">
        <f t="shared" si="144"/>
        <v>N</v>
      </c>
      <c r="O1853" t="str">
        <f t="shared" si="145"/>
        <v>N</v>
      </c>
    </row>
    <row r="1854" spans="1:15" x14ac:dyDescent="0.25">
      <c r="A1854">
        <v>5</v>
      </c>
      <c r="B1854" s="1">
        <v>55731</v>
      </c>
      <c r="C1854" t="s">
        <v>225</v>
      </c>
      <c r="D1854" t="s">
        <v>3594</v>
      </c>
      <c r="E1854">
        <v>702</v>
      </c>
      <c r="F1854">
        <v>3461</v>
      </c>
      <c r="G1854">
        <f t="shared" si="141"/>
        <v>0</v>
      </c>
      <c r="H1854" t="str">
        <f>_xlfn.XLOOKUP(C1854,obszary!A:A,obszary!B:B)</f>
        <v>Iapygia</v>
      </c>
      <c r="I1854" t="str">
        <f>_xlfn.XLOOKUP($A1854,laziki!B:B,laziki!C:C)</f>
        <v>Mariner 10</v>
      </c>
      <c r="J1854" t="str">
        <f>_xlfn.XLOOKUP(I1854,laziki!C:C,laziki!E:E)</f>
        <v>4.88N, 63.43E</v>
      </c>
      <c r="K1854">
        <f>_xlfn.XLOOKUP($A1854,laziki!B:B,laziki!D:D)</f>
        <v>2051</v>
      </c>
      <c r="L1854">
        <f t="shared" si="142"/>
        <v>2052</v>
      </c>
      <c r="M1854" s="4">
        <f t="shared" si="143"/>
        <v>1</v>
      </c>
      <c r="N1854" s="4" t="str">
        <f t="shared" si="144"/>
        <v>S</v>
      </c>
      <c r="O1854" t="str">
        <f t="shared" si="145"/>
        <v>N</v>
      </c>
    </row>
    <row r="1855" spans="1:15" x14ac:dyDescent="0.25">
      <c r="A1855">
        <v>45</v>
      </c>
      <c r="B1855" s="1">
        <v>60653</v>
      </c>
      <c r="C1855" t="s">
        <v>225</v>
      </c>
      <c r="D1855" t="s">
        <v>3593</v>
      </c>
      <c r="E1855">
        <v>47</v>
      </c>
      <c r="F1855">
        <v>5812</v>
      </c>
      <c r="G1855">
        <f t="shared" si="141"/>
        <v>5812</v>
      </c>
      <c r="H1855" t="str">
        <f>_xlfn.XLOOKUP(C1855,obszary!A:A,obszary!B:B)</f>
        <v>Iapygia</v>
      </c>
      <c r="I1855" t="str">
        <f>_xlfn.XLOOKUP($A1855,laziki!B:B,laziki!C:C)</f>
        <v>Spirit 12</v>
      </c>
      <c r="J1855" t="str">
        <f>_xlfn.XLOOKUP(I1855,laziki!C:C,laziki!E:E)</f>
        <v>0.43S, 61.64E</v>
      </c>
      <c r="K1855">
        <f>_xlfn.XLOOKUP($A1855,laziki!B:B,laziki!D:D)</f>
        <v>2064</v>
      </c>
      <c r="L1855">
        <f t="shared" si="142"/>
        <v>2066</v>
      </c>
      <c r="M1855" s="4">
        <f t="shared" si="143"/>
        <v>2</v>
      </c>
      <c r="N1855" s="4" t="str">
        <f t="shared" si="144"/>
        <v>S</v>
      </c>
      <c r="O1855" t="str">
        <f t="shared" si="145"/>
        <v>S</v>
      </c>
    </row>
    <row r="1856" spans="1:15" x14ac:dyDescent="0.25">
      <c r="A1856">
        <v>52</v>
      </c>
      <c r="B1856" s="1">
        <v>61661</v>
      </c>
      <c r="C1856" t="s">
        <v>233</v>
      </c>
      <c r="D1856" t="s">
        <v>3592</v>
      </c>
      <c r="E1856">
        <v>93</v>
      </c>
      <c r="F1856">
        <v>1138</v>
      </c>
      <c r="G1856">
        <f t="shared" si="141"/>
        <v>1138</v>
      </c>
      <c r="H1856" t="str">
        <f>_xlfn.XLOOKUP(C1856,obszary!A:A,obszary!B:B)</f>
        <v>Phoenicis Lacus</v>
      </c>
      <c r="I1856" t="str">
        <f>_xlfn.XLOOKUP($A1856,laziki!B:B,laziki!C:C)</f>
        <v>Opportunity 4</v>
      </c>
      <c r="J1856" t="str">
        <f>_xlfn.XLOOKUP(I1856,laziki!C:C,laziki!E:E)</f>
        <v>9.63N, 121.52W</v>
      </c>
      <c r="K1856">
        <f>_xlfn.XLOOKUP($A1856,laziki!B:B,laziki!D:D)</f>
        <v>2065</v>
      </c>
      <c r="L1856">
        <f t="shared" si="142"/>
        <v>2068</v>
      </c>
      <c r="M1856" s="4">
        <f t="shared" si="143"/>
        <v>3</v>
      </c>
      <c r="N1856" s="4" t="str">
        <f t="shared" si="144"/>
        <v>S</v>
      </c>
      <c r="O1856" t="str">
        <f t="shared" si="145"/>
        <v>N</v>
      </c>
    </row>
    <row r="1857" spans="1:15" x14ac:dyDescent="0.25">
      <c r="A1857">
        <v>58</v>
      </c>
      <c r="B1857" s="1">
        <v>62264</v>
      </c>
      <c r="C1857" t="s">
        <v>207</v>
      </c>
      <c r="D1857" t="s">
        <v>3591</v>
      </c>
      <c r="E1857">
        <v>61</v>
      </c>
      <c r="F1857">
        <v>8255</v>
      </c>
      <c r="G1857">
        <f t="shared" si="141"/>
        <v>8255</v>
      </c>
      <c r="H1857" t="str">
        <f>_xlfn.XLOOKUP(C1857,obszary!A:A,obszary!B:B)</f>
        <v>Mare Australe</v>
      </c>
      <c r="I1857" t="str">
        <f>_xlfn.XLOOKUP($A1857,laziki!B:B,laziki!C:C)</f>
        <v>Opportunity 15</v>
      </c>
      <c r="J1857" t="str">
        <f>_xlfn.XLOOKUP(I1857,laziki!C:C,laziki!E:E)</f>
        <v>56.96S, 5.44W</v>
      </c>
      <c r="K1857">
        <f>_xlfn.XLOOKUP($A1857,laziki!B:B,laziki!D:D)</f>
        <v>2068</v>
      </c>
      <c r="L1857">
        <f t="shared" si="142"/>
        <v>2070</v>
      </c>
      <c r="M1857" s="4">
        <f t="shared" si="143"/>
        <v>2</v>
      </c>
      <c r="N1857" s="4" t="str">
        <f t="shared" si="144"/>
        <v>S</v>
      </c>
      <c r="O1857" t="str">
        <f t="shared" si="145"/>
        <v>S</v>
      </c>
    </row>
    <row r="1858" spans="1:15" x14ac:dyDescent="0.25">
      <c r="A1858">
        <v>76</v>
      </c>
      <c r="B1858" s="1">
        <v>64834</v>
      </c>
      <c r="C1858" t="s">
        <v>263</v>
      </c>
      <c r="D1858" t="s">
        <v>3590</v>
      </c>
      <c r="E1858">
        <v>169</v>
      </c>
      <c r="F1858">
        <v>21171</v>
      </c>
      <c r="G1858">
        <f t="shared" si="141"/>
        <v>0</v>
      </c>
      <c r="H1858" t="str">
        <f>_xlfn.XLOOKUP(C1858,obszary!A:A,obszary!B:B)</f>
        <v>Diacria</v>
      </c>
      <c r="I1858" t="str">
        <f>_xlfn.XLOOKUP($A1858,laziki!B:B,laziki!C:C)</f>
        <v>Rosetta 25</v>
      </c>
      <c r="J1858" t="str">
        <f>_xlfn.XLOOKUP(I1858,laziki!C:C,laziki!E:E)</f>
        <v>47.84N, 169.44E</v>
      </c>
      <c r="K1858">
        <f>_xlfn.XLOOKUP($A1858,laziki!B:B,laziki!D:D)</f>
        <v>2072</v>
      </c>
      <c r="L1858">
        <f t="shared" si="142"/>
        <v>2077</v>
      </c>
      <c r="M1858" s="4">
        <f t="shared" si="143"/>
        <v>5</v>
      </c>
      <c r="N1858" s="4" t="str">
        <f t="shared" si="144"/>
        <v>N</v>
      </c>
      <c r="O1858" t="str">
        <f t="shared" si="145"/>
        <v>N</v>
      </c>
    </row>
    <row r="1859" spans="1:15" x14ac:dyDescent="0.25">
      <c r="A1859">
        <v>19</v>
      </c>
      <c r="B1859" s="1">
        <v>57666</v>
      </c>
      <c r="C1859" t="s">
        <v>253</v>
      </c>
      <c r="D1859" t="s">
        <v>3589</v>
      </c>
      <c r="E1859">
        <v>175</v>
      </c>
      <c r="F1859">
        <v>2461</v>
      </c>
      <c r="G1859">
        <f t="shared" ref="G1859:G1922" si="146">IF($E1859 &lt;= 100,F1859,0)</f>
        <v>0</v>
      </c>
      <c r="H1859" t="str">
        <f>_xlfn.XLOOKUP(C1859,obszary!A:A,obszary!B:B)</f>
        <v>Cebrenia</v>
      </c>
      <c r="I1859" t="str">
        <f>_xlfn.XLOOKUP($A1859,laziki!B:B,laziki!C:C)</f>
        <v>Viking 13</v>
      </c>
      <c r="J1859" t="str">
        <f>_xlfn.XLOOKUP(I1859,laziki!C:C,laziki!E:E)</f>
        <v>47.43N, 160.74E</v>
      </c>
      <c r="K1859">
        <f>_xlfn.XLOOKUP($A1859,laziki!B:B,laziki!D:D)</f>
        <v>2056</v>
      </c>
      <c r="L1859">
        <f t="shared" ref="L1859:L1922" si="147">YEAR(B1859)</f>
        <v>2057</v>
      </c>
      <c r="M1859" s="4">
        <f t="shared" ref="M1859:M1922" si="148">L1859-K1859</f>
        <v>1</v>
      </c>
      <c r="N1859" s="4" t="str">
        <f t="shared" ref="N1859:N1922" si="149">IF(NOT(ISERROR(SEARCH("S",D1859))),"S","N")</f>
        <v>N</v>
      </c>
      <c r="O1859" t="str">
        <f t="shared" si="145"/>
        <v>N</v>
      </c>
    </row>
    <row r="1860" spans="1:15" x14ac:dyDescent="0.25">
      <c r="A1860">
        <v>85</v>
      </c>
      <c r="B1860" s="1">
        <v>62694</v>
      </c>
      <c r="C1860" t="s">
        <v>239</v>
      </c>
      <c r="D1860" t="s">
        <v>3588</v>
      </c>
      <c r="E1860">
        <v>241</v>
      </c>
      <c r="F1860">
        <v>883</v>
      </c>
      <c r="G1860">
        <f t="shared" si="146"/>
        <v>0</v>
      </c>
      <c r="H1860" t="str">
        <f>_xlfn.XLOOKUP(C1860,obszary!A:A,obszary!B:B)</f>
        <v>Amenthes</v>
      </c>
      <c r="I1860" t="str">
        <f>_xlfn.XLOOKUP($A1860,laziki!B:B,laziki!C:C)</f>
        <v>Phoenix 13</v>
      </c>
      <c r="J1860" t="str">
        <f>_xlfn.XLOOKUP(I1860,laziki!C:C,laziki!E:E)</f>
        <v>6.43S, 95.96E</v>
      </c>
      <c r="K1860">
        <f>_xlfn.XLOOKUP($A1860,laziki!B:B,laziki!D:D)</f>
        <v>2070</v>
      </c>
      <c r="L1860">
        <f t="shared" si="147"/>
        <v>2071</v>
      </c>
      <c r="M1860" s="4">
        <f t="shared" si="148"/>
        <v>1</v>
      </c>
      <c r="N1860" s="4" t="str">
        <f t="shared" si="149"/>
        <v>N</v>
      </c>
      <c r="O1860" t="str">
        <f t="shared" si="145"/>
        <v>S</v>
      </c>
    </row>
    <row r="1861" spans="1:15" x14ac:dyDescent="0.25">
      <c r="A1861">
        <v>79</v>
      </c>
      <c r="B1861" s="1">
        <v>64129</v>
      </c>
      <c r="C1861" t="s">
        <v>239</v>
      </c>
      <c r="D1861" t="s">
        <v>3587</v>
      </c>
      <c r="E1861">
        <v>631</v>
      </c>
      <c r="F1861">
        <v>7052</v>
      </c>
      <c r="G1861">
        <f t="shared" si="146"/>
        <v>0</v>
      </c>
      <c r="H1861" t="str">
        <f>_xlfn.XLOOKUP(C1861,obszary!A:A,obszary!B:B)</f>
        <v>Amenthes</v>
      </c>
      <c r="I1861" t="str">
        <f>_xlfn.XLOOKUP($A1861,laziki!B:B,laziki!C:C)</f>
        <v>Rosetta 29</v>
      </c>
      <c r="J1861" t="str">
        <f>_xlfn.XLOOKUP(I1861,laziki!C:C,laziki!E:E)</f>
        <v>18.24N, 120.68E</v>
      </c>
      <c r="K1861">
        <f>_xlfn.XLOOKUP($A1861,laziki!B:B,laziki!D:D)</f>
        <v>2073</v>
      </c>
      <c r="L1861">
        <f t="shared" si="147"/>
        <v>2075</v>
      </c>
      <c r="M1861" s="4">
        <f t="shared" si="148"/>
        <v>2</v>
      </c>
      <c r="N1861" s="4" t="str">
        <f t="shared" si="149"/>
        <v>N</v>
      </c>
      <c r="O1861" t="str">
        <f t="shared" si="145"/>
        <v>N</v>
      </c>
    </row>
    <row r="1862" spans="1:15" x14ac:dyDescent="0.25">
      <c r="A1862">
        <v>34</v>
      </c>
      <c r="B1862" s="1">
        <v>60320</v>
      </c>
      <c r="C1862" t="s">
        <v>239</v>
      </c>
      <c r="D1862" t="s">
        <v>3586</v>
      </c>
      <c r="E1862">
        <v>34</v>
      </c>
      <c r="F1862">
        <v>4398</v>
      </c>
      <c r="G1862">
        <f t="shared" si="146"/>
        <v>4398</v>
      </c>
      <c r="H1862" t="str">
        <f>_xlfn.XLOOKUP(C1862,obszary!A:A,obszary!B:B)</f>
        <v>Amenthes</v>
      </c>
      <c r="I1862" t="str">
        <f>_xlfn.XLOOKUP($A1862,laziki!B:B,laziki!C:C)</f>
        <v>Deimos 14</v>
      </c>
      <c r="J1862" t="str">
        <f>_xlfn.XLOOKUP(I1862,laziki!C:C,laziki!E:E)</f>
        <v>24.45N, 112.91E</v>
      </c>
      <c r="K1862">
        <f>_xlfn.XLOOKUP($A1862,laziki!B:B,laziki!D:D)</f>
        <v>2060</v>
      </c>
      <c r="L1862">
        <f t="shared" si="147"/>
        <v>2065</v>
      </c>
      <c r="M1862" s="4">
        <f t="shared" si="148"/>
        <v>5</v>
      </c>
      <c r="N1862" s="4" t="str">
        <f t="shared" si="149"/>
        <v>N</v>
      </c>
      <c r="O1862" t="str">
        <f t="shared" ref="O1862:O1925" si="150">IF(NOT(ISERROR(SEARCH("S",J1862))),"S","N")</f>
        <v>N</v>
      </c>
    </row>
    <row r="1863" spans="1:15" x14ac:dyDescent="0.25">
      <c r="A1863">
        <v>34</v>
      </c>
      <c r="B1863" s="1">
        <v>59125</v>
      </c>
      <c r="C1863" t="s">
        <v>255</v>
      </c>
      <c r="D1863" t="s">
        <v>3585</v>
      </c>
      <c r="E1863">
        <v>344</v>
      </c>
      <c r="F1863">
        <v>1010</v>
      </c>
      <c r="G1863">
        <f t="shared" si="146"/>
        <v>0</v>
      </c>
      <c r="H1863" t="str">
        <f>_xlfn.XLOOKUP(C1863,obszary!A:A,obszary!B:B)</f>
        <v>Casius</v>
      </c>
      <c r="I1863" t="str">
        <f>_xlfn.XLOOKUP($A1863,laziki!B:B,laziki!C:C)</f>
        <v>Deimos 14</v>
      </c>
      <c r="J1863" t="str">
        <f>_xlfn.XLOOKUP(I1863,laziki!C:C,laziki!E:E)</f>
        <v>24.45N, 112.91E</v>
      </c>
      <c r="K1863">
        <f>_xlfn.XLOOKUP($A1863,laziki!B:B,laziki!D:D)</f>
        <v>2060</v>
      </c>
      <c r="L1863">
        <f t="shared" si="147"/>
        <v>2061</v>
      </c>
      <c r="M1863" s="4">
        <f t="shared" si="148"/>
        <v>1</v>
      </c>
      <c r="N1863" s="4" t="str">
        <f t="shared" si="149"/>
        <v>N</v>
      </c>
      <c r="O1863" t="str">
        <f t="shared" si="150"/>
        <v>N</v>
      </c>
    </row>
    <row r="1864" spans="1:15" x14ac:dyDescent="0.25">
      <c r="A1864">
        <v>47</v>
      </c>
      <c r="B1864" s="1">
        <v>61837</v>
      </c>
      <c r="C1864" t="s">
        <v>243</v>
      </c>
      <c r="D1864" t="s">
        <v>3584</v>
      </c>
      <c r="E1864">
        <v>344</v>
      </c>
      <c r="F1864">
        <v>1138</v>
      </c>
      <c r="G1864">
        <f t="shared" si="146"/>
        <v>0</v>
      </c>
      <c r="H1864" t="str">
        <f>_xlfn.XLOOKUP(C1864,obszary!A:A,obszary!B:B)</f>
        <v>Arabia</v>
      </c>
      <c r="I1864" t="str">
        <f>_xlfn.XLOOKUP($A1864,laziki!B:B,laziki!C:C)</f>
        <v>Spirit 14</v>
      </c>
      <c r="J1864" t="str">
        <f>_xlfn.XLOOKUP(I1864,laziki!C:C,laziki!E:E)</f>
        <v>27.30N, 17.48W</v>
      </c>
      <c r="K1864">
        <f>_xlfn.XLOOKUP($A1864,laziki!B:B,laziki!D:D)</f>
        <v>2065</v>
      </c>
      <c r="L1864">
        <f t="shared" si="147"/>
        <v>2069</v>
      </c>
      <c r="M1864" s="4">
        <f t="shared" si="148"/>
        <v>4</v>
      </c>
      <c r="N1864" s="4" t="str">
        <f t="shared" si="149"/>
        <v>N</v>
      </c>
      <c r="O1864" t="str">
        <f t="shared" si="150"/>
        <v>N</v>
      </c>
    </row>
    <row r="1865" spans="1:15" x14ac:dyDescent="0.25">
      <c r="A1865">
        <v>6</v>
      </c>
      <c r="B1865" s="1">
        <v>56406</v>
      </c>
      <c r="C1865" t="s">
        <v>265</v>
      </c>
      <c r="D1865" t="s">
        <v>3583</v>
      </c>
      <c r="E1865">
        <v>307</v>
      </c>
      <c r="F1865">
        <v>41937</v>
      </c>
      <c r="G1865">
        <f t="shared" si="146"/>
        <v>0</v>
      </c>
      <c r="H1865" t="str">
        <f>_xlfn.XLOOKUP(C1865,obszary!A:A,obszary!B:B)</f>
        <v>Mare Boreum</v>
      </c>
      <c r="I1865" t="str">
        <f>_xlfn.XLOOKUP($A1865,laziki!B:B,laziki!C:C)</f>
        <v>Mariner 11</v>
      </c>
      <c r="J1865" t="str">
        <f>_xlfn.XLOOKUP(I1865,laziki!C:C,laziki!E:E)</f>
        <v>77.71N, 148.53E</v>
      </c>
      <c r="K1865">
        <f>_xlfn.XLOOKUP($A1865,laziki!B:B,laziki!D:D)</f>
        <v>2052</v>
      </c>
      <c r="L1865">
        <f t="shared" si="147"/>
        <v>2054</v>
      </c>
      <c r="M1865" s="4">
        <f t="shared" si="148"/>
        <v>2</v>
      </c>
      <c r="N1865" s="4" t="str">
        <f t="shared" si="149"/>
        <v>N</v>
      </c>
      <c r="O1865" t="str">
        <f t="shared" si="150"/>
        <v>N</v>
      </c>
    </row>
    <row r="1866" spans="1:15" x14ac:dyDescent="0.25">
      <c r="A1866">
        <v>14</v>
      </c>
      <c r="B1866" s="1">
        <v>56916</v>
      </c>
      <c r="C1866" t="s">
        <v>245</v>
      </c>
      <c r="D1866" t="s">
        <v>3582</v>
      </c>
      <c r="E1866">
        <v>124</v>
      </c>
      <c r="F1866">
        <v>1267</v>
      </c>
      <c r="G1866">
        <f t="shared" si="146"/>
        <v>0</v>
      </c>
      <c r="H1866" t="str">
        <f>_xlfn.XLOOKUP(C1866,obszary!A:A,obszary!B:B)</f>
        <v>Oxia Palus</v>
      </c>
      <c r="I1866" t="str">
        <f>_xlfn.XLOOKUP($A1866,laziki!B:B,laziki!C:C)</f>
        <v>Viking 4</v>
      </c>
      <c r="J1866" t="str">
        <f>_xlfn.XLOOKUP(I1866,laziki!C:C,laziki!E:E)</f>
        <v>18.71N, 17.14W</v>
      </c>
      <c r="K1866">
        <f>_xlfn.XLOOKUP($A1866,laziki!B:B,laziki!D:D)</f>
        <v>2053</v>
      </c>
      <c r="L1866">
        <f t="shared" si="147"/>
        <v>2055</v>
      </c>
      <c r="M1866" s="4">
        <f t="shared" si="148"/>
        <v>2</v>
      </c>
      <c r="N1866" s="4" t="str">
        <f t="shared" si="149"/>
        <v>N</v>
      </c>
      <c r="O1866" t="str">
        <f t="shared" si="150"/>
        <v>N</v>
      </c>
    </row>
    <row r="1867" spans="1:15" x14ac:dyDescent="0.25">
      <c r="A1867">
        <v>87</v>
      </c>
      <c r="B1867" s="1">
        <v>62886</v>
      </c>
      <c r="C1867" t="s">
        <v>215</v>
      </c>
      <c r="D1867" t="s">
        <v>3581</v>
      </c>
      <c r="E1867">
        <v>41</v>
      </c>
      <c r="F1867">
        <v>2880</v>
      </c>
      <c r="G1867">
        <f t="shared" si="146"/>
        <v>2880</v>
      </c>
      <c r="H1867" t="str">
        <f>_xlfn.XLOOKUP(C1867,obszary!A:A,obszary!B:B)</f>
        <v>Argyre</v>
      </c>
      <c r="I1867" t="str">
        <f>_xlfn.XLOOKUP($A1867,laziki!B:B,laziki!C:C)</f>
        <v>Phoenix 17</v>
      </c>
      <c r="J1867" t="str">
        <f>_xlfn.XLOOKUP(I1867,laziki!C:C,laziki!E:E)</f>
        <v>34.44S, 25.42W</v>
      </c>
      <c r="K1867">
        <f>_xlfn.XLOOKUP($A1867,laziki!B:B,laziki!D:D)</f>
        <v>2071</v>
      </c>
      <c r="L1867">
        <f t="shared" si="147"/>
        <v>2072</v>
      </c>
      <c r="M1867" s="4">
        <f t="shared" si="148"/>
        <v>1</v>
      </c>
      <c r="N1867" s="4" t="str">
        <f t="shared" si="149"/>
        <v>S</v>
      </c>
      <c r="O1867" t="str">
        <f t="shared" si="150"/>
        <v>S</v>
      </c>
    </row>
    <row r="1868" spans="1:15" x14ac:dyDescent="0.25">
      <c r="A1868">
        <v>88</v>
      </c>
      <c r="B1868" s="1">
        <v>63062</v>
      </c>
      <c r="C1868" t="s">
        <v>229</v>
      </c>
      <c r="D1868" t="s">
        <v>3580</v>
      </c>
      <c r="E1868">
        <v>181</v>
      </c>
      <c r="F1868">
        <v>3612</v>
      </c>
      <c r="G1868">
        <f t="shared" si="146"/>
        <v>0</v>
      </c>
      <c r="H1868" t="str">
        <f>_xlfn.XLOOKUP(C1868,obszary!A:A,obszary!B:B)</f>
        <v>Margaritifer Sinus</v>
      </c>
      <c r="I1868" t="str">
        <f>_xlfn.XLOOKUP($A1868,laziki!B:B,laziki!C:C)</f>
        <v>Phoenix 19</v>
      </c>
      <c r="J1868" t="str">
        <f>_xlfn.XLOOKUP(I1868,laziki!C:C,laziki!E:E)</f>
        <v>12.19S, 23.63W</v>
      </c>
      <c r="K1868">
        <f>_xlfn.XLOOKUP($A1868,laziki!B:B,laziki!D:D)</f>
        <v>2071</v>
      </c>
      <c r="L1868">
        <f t="shared" si="147"/>
        <v>2072</v>
      </c>
      <c r="M1868" s="4">
        <f t="shared" si="148"/>
        <v>1</v>
      </c>
      <c r="N1868" s="4" t="str">
        <f t="shared" si="149"/>
        <v>S</v>
      </c>
      <c r="O1868" t="str">
        <f t="shared" si="150"/>
        <v>S</v>
      </c>
    </row>
    <row r="1869" spans="1:15" x14ac:dyDescent="0.25">
      <c r="A1869">
        <v>28</v>
      </c>
      <c r="B1869" s="1">
        <v>58105</v>
      </c>
      <c r="C1869" t="s">
        <v>207</v>
      </c>
      <c r="D1869" t="s">
        <v>3579</v>
      </c>
      <c r="E1869">
        <v>22</v>
      </c>
      <c r="F1869">
        <v>41937</v>
      </c>
      <c r="G1869">
        <f t="shared" si="146"/>
        <v>41937</v>
      </c>
      <c r="H1869" t="str">
        <f>_xlfn.XLOOKUP(C1869,obszary!A:A,obszary!B:B)</f>
        <v>Mare Australe</v>
      </c>
      <c r="I1869" t="str">
        <f>_xlfn.XLOOKUP($A1869,laziki!B:B,laziki!C:C)</f>
        <v>Deimos 3</v>
      </c>
      <c r="J1869" t="str">
        <f>_xlfn.XLOOKUP(I1869,laziki!C:C,laziki!E:E)</f>
        <v>63.27S, 66.46W</v>
      </c>
      <c r="K1869">
        <f>_xlfn.XLOOKUP($A1869,laziki!B:B,laziki!D:D)</f>
        <v>2058</v>
      </c>
      <c r="L1869">
        <f t="shared" si="147"/>
        <v>2059</v>
      </c>
      <c r="M1869" s="4">
        <f t="shared" si="148"/>
        <v>1</v>
      </c>
      <c r="N1869" s="4" t="str">
        <f t="shared" si="149"/>
        <v>S</v>
      </c>
      <c r="O1869" t="str">
        <f t="shared" si="150"/>
        <v>S</v>
      </c>
    </row>
    <row r="1870" spans="1:15" x14ac:dyDescent="0.25">
      <c r="A1870">
        <v>46</v>
      </c>
      <c r="B1870" s="1">
        <v>60969</v>
      </c>
      <c r="C1870" t="s">
        <v>217</v>
      </c>
      <c r="D1870" t="s">
        <v>3578</v>
      </c>
      <c r="E1870">
        <v>204</v>
      </c>
      <c r="F1870">
        <v>5812</v>
      </c>
      <c r="G1870">
        <f t="shared" si="146"/>
        <v>0</v>
      </c>
      <c r="H1870" t="str">
        <f>_xlfn.XLOOKUP(C1870,obszary!A:A,obszary!B:B)</f>
        <v>Thaumasia</v>
      </c>
      <c r="I1870" t="str">
        <f>_xlfn.XLOOKUP($A1870,laziki!B:B,laziki!C:C)</f>
        <v>Spirit 13</v>
      </c>
      <c r="J1870" t="str">
        <f>_xlfn.XLOOKUP(I1870,laziki!C:C,laziki!E:E)</f>
        <v>58.80S, 113.46W</v>
      </c>
      <c r="K1870">
        <f>_xlfn.XLOOKUP($A1870,laziki!B:B,laziki!D:D)</f>
        <v>2065</v>
      </c>
      <c r="L1870">
        <f t="shared" si="147"/>
        <v>2066</v>
      </c>
      <c r="M1870" s="4">
        <f t="shared" si="148"/>
        <v>1</v>
      </c>
      <c r="N1870" s="4" t="str">
        <f t="shared" si="149"/>
        <v>S</v>
      </c>
      <c r="O1870" t="str">
        <f t="shared" si="150"/>
        <v>S</v>
      </c>
    </row>
    <row r="1871" spans="1:15" x14ac:dyDescent="0.25">
      <c r="A1871">
        <v>42</v>
      </c>
      <c r="B1871" s="1">
        <v>62455</v>
      </c>
      <c r="C1871" t="s">
        <v>251</v>
      </c>
      <c r="D1871" t="s">
        <v>3577</v>
      </c>
      <c r="E1871">
        <v>41</v>
      </c>
      <c r="F1871">
        <v>3919</v>
      </c>
      <c r="G1871">
        <f t="shared" si="146"/>
        <v>3919</v>
      </c>
      <c r="H1871" t="str">
        <f>_xlfn.XLOOKUP(C1871,obszary!A:A,obszary!B:B)</f>
        <v>Amazonis</v>
      </c>
      <c r="I1871" t="str">
        <f>_xlfn.XLOOKUP($A1871,laziki!B:B,laziki!C:C)</f>
        <v>Spirit 6</v>
      </c>
      <c r="J1871" t="str">
        <f>_xlfn.XLOOKUP(I1871,laziki!C:C,laziki!E:E)</f>
        <v>27.80N, 160.30E</v>
      </c>
      <c r="K1871">
        <f>_xlfn.XLOOKUP($A1871,laziki!B:B,laziki!D:D)</f>
        <v>2063</v>
      </c>
      <c r="L1871">
        <f t="shared" si="147"/>
        <v>2070</v>
      </c>
      <c r="M1871" s="4">
        <f t="shared" si="148"/>
        <v>7</v>
      </c>
      <c r="N1871" s="4" t="str">
        <f t="shared" si="149"/>
        <v>N</v>
      </c>
      <c r="O1871" t="str">
        <f t="shared" si="150"/>
        <v>N</v>
      </c>
    </row>
    <row r="1872" spans="1:15" x14ac:dyDescent="0.25">
      <c r="A1872">
        <v>95</v>
      </c>
      <c r="B1872" s="1">
        <v>62428</v>
      </c>
      <c r="C1872" t="s">
        <v>247</v>
      </c>
      <c r="D1872" t="s">
        <v>3576</v>
      </c>
      <c r="E1872">
        <v>61</v>
      </c>
      <c r="F1872">
        <v>1267</v>
      </c>
      <c r="G1872">
        <f t="shared" si="146"/>
        <v>1267</v>
      </c>
      <c r="H1872" t="str">
        <f>_xlfn.XLOOKUP(C1872,obszary!A:A,obszary!B:B)</f>
        <v>Lunae Palus</v>
      </c>
      <c r="I1872" t="str">
        <f>_xlfn.XLOOKUP($A1872,laziki!B:B,laziki!C:C)</f>
        <v>Dawn 6</v>
      </c>
      <c r="J1872" t="str">
        <f>_xlfn.XLOOKUP(I1872,laziki!C:C,laziki!E:E)</f>
        <v>8.80N, 79.73W</v>
      </c>
      <c r="K1872">
        <f>_xlfn.XLOOKUP($A1872,laziki!B:B,laziki!D:D)</f>
        <v>2067</v>
      </c>
      <c r="L1872">
        <f t="shared" si="147"/>
        <v>2070</v>
      </c>
      <c r="M1872" s="4">
        <f t="shared" si="148"/>
        <v>3</v>
      </c>
      <c r="N1872" s="4" t="str">
        <f t="shared" si="149"/>
        <v>N</v>
      </c>
      <c r="O1872" t="str">
        <f t="shared" si="150"/>
        <v>N</v>
      </c>
    </row>
    <row r="1873" spans="1:15" x14ac:dyDescent="0.25">
      <c r="A1873">
        <v>22</v>
      </c>
      <c r="B1873" s="1">
        <v>56961</v>
      </c>
      <c r="C1873" t="s">
        <v>241</v>
      </c>
      <c r="D1873" t="s">
        <v>3575</v>
      </c>
      <c r="E1873">
        <v>147</v>
      </c>
      <c r="F1873">
        <v>1396</v>
      </c>
      <c r="G1873">
        <f t="shared" si="146"/>
        <v>0</v>
      </c>
      <c r="H1873" t="str">
        <f>_xlfn.XLOOKUP(C1873,obszary!A:A,obszary!B:B)</f>
        <v>Syrtis Major</v>
      </c>
      <c r="I1873" t="str">
        <f>_xlfn.XLOOKUP($A1873,laziki!B:B,laziki!C:C)</f>
        <v>Phobos 1</v>
      </c>
      <c r="J1873" t="str">
        <f>_xlfn.XLOOKUP(I1873,laziki!C:C,laziki!E:E)</f>
        <v>5.89N, 39.91E</v>
      </c>
      <c r="K1873">
        <f>_xlfn.XLOOKUP($A1873,laziki!B:B,laziki!D:D)</f>
        <v>2053</v>
      </c>
      <c r="L1873">
        <f t="shared" si="147"/>
        <v>2055</v>
      </c>
      <c r="M1873" s="4">
        <f t="shared" si="148"/>
        <v>2</v>
      </c>
      <c r="N1873" s="4" t="str">
        <f t="shared" si="149"/>
        <v>N</v>
      </c>
      <c r="O1873" t="str">
        <f t="shared" si="150"/>
        <v>N</v>
      </c>
    </row>
    <row r="1874" spans="1:15" x14ac:dyDescent="0.25">
      <c r="A1874">
        <v>78</v>
      </c>
      <c r="B1874" s="1">
        <v>63938</v>
      </c>
      <c r="C1874" t="s">
        <v>235</v>
      </c>
      <c r="D1874" t="s">
        <v>3574</v>
      </c>
      <c r="E1874">
        <v>181</v>
      </c>
      <c r="F1874">
        <v>1788</v>
      </c>
      <c r="G1874">
        <f t="shared" si="146"/>
        <v>0</v>
      </c>
      <c r="H1874" t="str">
        <f>_xlfn.XLOOKUP(C1874,obszary!A:A,obszary!B:B)</f>
        <v>Memnonia</v>
      </c>
      <c r="I1874" t="str">
        <f>_xlfn.XLOOKUP($A1874,laziki!B:B,laziki!C:C)</f>
        <v>Rosetta 28</v>
      </c>
      <c r="J1874" t="str">
        <f>_xlfn.XLOOKUP(I1874,laziki!C:C,laziki!E:E)</f>
        <v>2.95N, 160.52W</v>
      </c>
      <c r="K1874">
        <f>_xlfn.XLOOKUP($A1874,laziki!B:B,laziki!D:D)</f>
        <v>2073</v>
      </c>
      <c r="L1874">
        <f t="shared" si="147"/>
        <v>2075</v>
      </c>
      <c r="M1874" s="4">
        <f t="shared" si="148"/>
        <v>2</v>
      </c>
      <c r="N1874" s="4" t="str">
        <f t="shared" si="149"/>
        <v>S</v>
      </c>
      <c r="O1874" t="str">
        <f t="shared" si="150"/>
        <v>N</v>
      </c>
    </row>
    <row r="1875" spans="1:15" x14ac:dyDescent="0.25">
      <c r="A1875">
        <v>70</v>
      </c>
      <c r="B1875" s="1">
        <v>62412</v>
      </c>
      <c r="C1875" t="s">
        <v>229</v>
      </c>
      <c r="D1875" t="s">
        <v>3573</v>
      </c>
      <c r="E1875">
        <v>15</v>
      </c>
      <c r="F1875">
        <v>14551</v>
      </c>
      <c r="G1875">
        <f t="shared" si="146"/>
        <v>14551</v>
      </c>
      <c r="H1875" t="str">
        <f>_xlfn.XLOOKUP(C1875,obszary!A:A,obszary!B:B)</f>
        <v>Margaritifer Sinus</v>
      </c>
      <c r="I1875" t="str">
        <f>_xlfn.XLOOKUP($A1875,laziki!B:B,laziki!C:C)</f>
        <v>Rosetta 14</v>
      </c>
      <c r="J1875" t="str">
        <f>_xlfn.XLOOKUP(I1875,laziki!C:C,laziki!E:E)</f>
        <v>24.07S, 46.44W</v>
      </c>
      <c r="K1875">
        <f>_xlfn.XLOOKUP($A1875,laziki!B:B,laziki!D:D)</f>
        <v>2069</v>
      </c>
      <c r="L1875">
        <f t="shared" si="147"/>
        <v>2070</v>
      </c>
      <c r="M1875" s="4">
        <f t="shared" si="148"/>
        <v>1</v>
      </c>
      <c r="N1875" s="4" t="str">
        <f t="shared" si="149"/>
        <v>S</v>
      </c>
      <c r="O1875" t="str">
        <f t="shared" si="150"/>
        <v>S</v>
      </c>
    </row>
    <row r="1876" spans="1:15" x14ac:dyDescent="0.25">
      <c r="A1876">
        <v>33</v>
      </c>
      <c r="B1876" s="1">
        <v>58815</v>
      </c>
      <c r="C1876" t="s">
        <v>265</v>
      </c>
      <c r="D1876" t="s">
        <v>3572</v>
      </c>
      <c r="E1876">
        <v>389</v>
      </c>
      <c r="F1876">
        <v>6205</v>
      </c>
      <c r="G1876">
        <f t="shared" si="146"/>
        <v>0</v>
      </c>
      <c r="H1876" t="str">
        <f>_xlfn.XLOOKUP(C1876,obszary!A:A,obszary!B:B)</f>
        <v>Mare Boreum</v>
      </c>
      <c r="I1876" t="str">
        <f>_xlfn.XLOOKUP($A1876,laziki!B:B,laziki!C:C)</f>
        <v>Deimos 13</v>
      </c>
      <c r="J1876" t="str">
        <f>_xlfn.XLOOKUP(I1876,laziki!C:C,laziki!E:E)</f>
        <v>73.37N, 48.09E</v>
      </c>
      <c r="K1876">
        <f>_xlfn.XLOOKUP($A1876,laziki!B:B,laziki!D:D)</f>
        <v>2060</v>
      </c>
      <c r="L1876">
        <f t="shared" si="147"/>
        <v>2061</v>
      </c>
      <c r="M1876" s="4">
        <f t="shared" si="148"/>
        <v>1</v>
      </c>
      <c r="N1876" s="4" t="str">
        <f t="shared" si="149"/>
        <v>N</v>
      </c>
      <c r="O1876" t="str">
        <f t="shared" si="150"/>
        <v>N</v>
      </c>
    </row>
    <row r="1877" spans="1:15" x14ac:dyDescent="0.25">
      <c r="A1877">
        <v>82</v>
      </c>
      <c r="B1877" s="1">
        <v>62676</v>
      </c>
      <c r="C1877" t="s">
        <v>209</v>
      </c>
      <c r="D1877" t="s">
        <v>3571</v>
      </c>
      <c r="E1877">
        <v>30</v>
      </c>
      <c r="F1877">
        <v>16330</v>
      </c>
      <c r="G1877">
        <f t="shared" si="146"/>
        <v>16330</v>
      </c>
      <c r="H1877" t="str">
        <f>_xlfn.XLOOKUP(C1877,obszary!A:A,obszary!B:B)</f>
        <v>Eridania</v>
      </c>
      <c r="I1877" t="str">
        <f>_xlfn.XLOOKUP($A1877,laziki!B:B,laziki!C:C)</f>
        <v>Phoenix 7</v>
      </c>
      <c r="J1877" t="str">
        <f>_xlfn.XLOOKUP(I1877,laziki!C:C,laziki!E:E)</f>
        <v>42.36S, 157.15E</v>
      </c>
      <c r="K1877">
        <f>_xlfn.XLOOKUP($A1877,laziki!B:B,laziki!D:D)</f>
        <v>2068</v>
      </c>
      <c r="L1877">
        <f t="shared" si="147"/>
        <v>2071</v>
      </c>
      <c r="M1877" s="4">
        <f t="shared" si="148"/>
        <v>3</v>
      </c>
      <c r="N1877" s="4" t="str">
        <f t="shared" si="149"/>
        <v>S</v>
      </c>
      <c r="O1877" t="str">
        <f t="shared" si="150"/>
        <v>S</v>
      </c>
    </row>
    <row r="1878" spans="1:15" x14ac:dyDescent="0.25">
      <c r="A1878">
        <v>99</v>
      </c>
      <c r="B1878" s="1">
        <v>63252</v>
      </c>
      <c r="C1878" t="s">
        <v>243</v>
      </c>
      <c r="D1878" t="s">
        <v>3570</v>
      </c>
      <c r="E1878">
        <v>1270</v>
      </c>
      <c r="F1878">
        <v>3764</v>
      </c>
      <c r="G1878">
        <f t="shared" si="146"/>
        <v>0</v>
      </c>
      <c r="H1878" t="str">
        <f>_xlfn.XLOOKUP(C1878,obszary!A:A,obszary!B:B)</f>
        <v>Arabia</v>
      </c>
      <c r="I1878" t="str">
        <f>_xlfn.XLOOKUP($A1878,laziki!B:B,laziki!C:C)</f>
        <v>Perseverance 6</v>
      </c>
      <c r="J1878" t="str">
        <f>_xlfn.XLOOKUP(I1878,laziki!C:C,laziki!E:E)</f>
        <v>34.38N, 12.41E</v>
      </c>
      <c r="K1878">
        <f>_xlfn.XLOOKUP($A1878,laziki!B:B,laziki!D:D)</f>
        <v>2070</v>
      </c>
      <c r="L1878">
        <f t="shared" si="147"/>
        <v>2073</v>
      </c>
      <c r="M1878" s="4">
        <f t="shared" si="148"/>
        <v>3</v>
      </c>
      <c r="N1878" s="4" t="str">
        <f t="shared" si="149"/>
        <v>N</v>
      </c>
      <c r="O1878" t="str">
        <f t="shared" si="150"/>
        <v>N</v>
      </c>
    </row>
    <row r="1879" spans="1:15" x14ac:dyDescent="0.25">
      <c r="A1879">
        <v>20</v>
      </c>
      <c r="B1879" s="1">
        <v>57680</v>
      </c>
      <c r="C1879" t="s">
        <v>211</v>
      </c>
      <c r="D1879" t="s">
        <v>3569</v>
      </c>
      <c r="E1879">
        <v>157</v>
      </c>
      <c r="F1879">
        <v>56210</v>
      </c>
      <c r="G1879">
        <f t="shared" si="146"/>
        <v>0</v>
      </c>
      <c r="H1879" t="str">
        <f>_xlfn.XLOOKUP(C1879,obszary!A:A,obszary!B:B)</f>
        <v>Hellas</v>
      </c>
      <c r="I1879" t="str">
        <f>_xlfn.XLOOKUP($A1879,laziki!B:B,laziki!C:C)</f>
        <v>Viking 15</v>
      </c>
      <c r="J1879" t="str">
        <f>_xlfn.XLOOKUP(I1879,laziki!C:C,laziki!E:E)</f>
        <v>51.10S, 71.36E</v>
      </c>
      <c r="K1879">
        <f>_xlfn.XLOOKUP($A1879,laziki!B:B,laziki!D:D)</f>
        <v>2056</v>
      </c>
      <c r="L1879">
        <f t="shared" si="147"/>
        <v>2057</v>
      </c>
      <c r="M1879" s="4">
        <f t="shared" si="148"/>
        <v>1</v>
      </c>
      <c r="N1879" s="4" t="str">
        <f t="shared" si="149"/>
        <v>S</v>
      </c>
      <c r="O1879" t="str">
        <f t="shared" si="150"/>
        <v>S</v>
      </c>
    </row>
    <row r="1880" spans="1:15" x14ac:dyDescent="0.25">
      <c r="A1880">
        <v>26</v>
      </c>
      <c r="B1880" s="1">
        <v>57232</v>
      </c>
      <c r="C1880" t="s">
        <v>227</v>
      </c>
      <c r="D1880" t="s">
        <v>3568</v>
      </c>
      <c r="E1880">
        <v>307</v>
      </c>
      <c r="F1880">
        <v>6618</v>
      </c>
      <c r="G1880">
        <f t="shared" si="146"/>
        <v>0</v>
      </c>
      <c r="H1880" t="str">
        <f>_xlfn.XLOOKUP(C1880,obszary!A:A,obszary!B:B)</f>
        <v>Sinus Sabaeus</v>
      </c>
      <c r="I1880" t="str">
        <f>_xlfn.XLOOKUP($A1880,laziki!B:B,laziki!C:C)</f>
        <v>Phobos 5</v>
      </c>
      <c r="J1880" t="str">
        <f>_xlfn.XLOOKUP(I1880,laziki!C:C,laziki!E:E)</f>
        <v>48.99S, 67.17E</v>
      </c>
      <c r="K1880">
        <f>_xlfn.XLOOKUP($A1880,laziki!B:B,laziki!D:D)</f>
        <v>2054</v>
      </c>
      <c r="L1880">
        <f t="shared" si="147"/>
        <v>2056</v>
      </c>
      <c r="M1880" s="4">
        <f t="shared" si="148"/>
        <v>2</v>
      </c>
      <c r="N1880" s="4" t="str">
        <f t="shared" si="149"/>
        <v>S</v>
      </c>
      <c r="O1880" t="str">
        <f t="shared" si="150"/>
        <v>S</v>
      </c>
    </row>
    <row r="1881" spans="1:15" x14ac:dyDescent="0.25">
      <c r="A1881">
        <v>5</v>
      </c>
      <c r="B1881" s="1">
        <v>57490</v>
      </c>
      <c r="C1881" t="s">
        <v>241</v>
      </c>
      <c r="D1881" t="s">
        <v>3567</v>
      </c>
      <c r="E1881">
        <v>188</v>
      </c>
      <c r="F1881">
        <v>13054</v>
      </c>
      <c r="G1881">
        <f t="shared" si="146"/>
        <v>0</v>
      </c>
      <c r="H1881" t="str">
        <f>_xlfn.XLOOKUP(C1881,obszary!A:A,obszary!B:B)</f>
        <v>Syrtis Major</v>
      </c>
      <c r="I1881" t="str">
        <f>_xlfn.XLOOKUP($A1881,laziki!B:B,laziki!C:C)</f>
        <v>Mariner 10</v>
      </c>
      <c r="J1881" t="str">
        <f>_xlfn.XLOOKUP(I1881,laziki!C:C,laziki!E:E)</f>
        <v>4.88N, 63.43E</v>
      </c>
      <c r="K1881">
        <f>_xlfn.XLOOKUP($A1881,laziki!B:B,laziki!D:D)</f>
        <v>2051</v>
      </c>
      <c r="L1881">
        <f t="shared" si="147"/>
        <v>2057</v>
      </c>
      <c r="M1881" s="4">
        <f t="shared" si="148"/>
        <v>6</v>
      </c>
      <c r="N1881" s="4" t="str">
        <f t="shared" si="149"/>
        <v>N</v>
      </c>
      <c r="O1881" t="str">
        <f t="shared" si="150"/>
        <v>N</v>
      </c>
    </row>
    <row r="1882" spans="1:15" x14ac:dyDescent="0.25">
      <c r="A1882">
        <v>27</v>
      </c>
      <c r="B1882" s="1">
        <v>59850</v>
      </c>
      <c r="C1882" t="s">
        <v>207</v>
      </c>
      <c r="D1882" t="s">
        <v>3566</v>
      </c>
      <c r="E1882">
        <v>307</v>
      </c>
      <c r="F1882">
        <v>13527</v>
      </c>
      <c r="G1882">
        <f t="shared" si="146"/>
        <v>0</v>
      </c>
      <c r="H1882" t="str">
        <f>_xlfn.XLOOKUP(C1882,obszary!A:A,obszary!B:B)</f>
        <v>Mare Australe</v>
      </c>
      <c r="I1882" t="str">
        <f>_xlfn.XLOOKUP($A1882,laziki!B:B,laziki!C:C)</f>
        <v>Phobos 6</v>
      </c>
      <c r="J1882" t="str">
        <f>_xlfn.XLOOKUP(I1882,laziki!C:C,laziki!E:E)</f>
        <v>74.62S, 100.08E</v>
      </c>
      <c r="K1882">
        <f>_xlfn.XLOOKUP($A1882,laziki!B:B,laziki!D:D)</f>
        <v>2054</v>
      </c>
      <c r="L1882">
        <f t="shared" si="147"/>
        <v>2063</v>
      </c>
      <c r="M1882" s="4">
        <f t="shared" si="148"/>
        <v>9</v>
      </c>
      <c r="N1882" s="4" t="str">
        <f t="shared" si="149"/>
        <v>S</v>
      </c>
      <c r="O1882" t="str">
        <f t="shared" si="150"/>
        <v>S</v>
      </c>
    </row>
    <row r="1883" spans="1:15" x14ac:dyDescent="0.25">
      <c r="A1883">
        <v>82</v>
      </c>
      <c r="B1883" s="1">
        <v>62305</v>
      </c>
      <c r="C1883" t="s">
        <v>209</v>
      </c>
      <c r="D1883" t="s">
        <v>3565</v>
      </c>
      <c r="E1883">
        <v>77</v>
      </c>
      <c r="F1883">
        <v>8791</v>
      </c>
      <c r="G1883">
        <f t="shared" si="146"/>
        <v>8791</v>
      </c>
      <c r="H1883" t="str">
        <f>_xlfn.XLOOKUP(C1883,obszary!A:A,obszary!B:B)</f>
        <v>Eridania</v>
      </c>
      <c r="I1883" t="str">
        <f>_xlfn.XLOOKUP($A1883,laziki!B:B,laziki!C:C)</f>
        <v>Phoenix 7</v>
      </c>
      <c r="J1883" t="str">
        <f>_xlfn.XLOOKUP(I1883,laziki!C:C,laziki!E:E)</f>
        <v>42.36S, 157.15E</v>
      </c>
      <c r="K1883">
        <f>_xlfn.XLOOKUP($A1883,laziki!B:B,laziki!D:D)</f>
        <v>2068</v>
      </c>
      <c r="L1883">
        <f t="shared" si="147"/>
        <v>2070</v>
      </c>
      <c r="M1883" s="4">
        <f t="shared" si="148"/>
        <v>2</v>
      </c>
      <c r="N1883" s="4" t="str">
        <f t="shared" si="149"/>
        <v>S</v>
      </c>
      <c r="O1883" t="str">
        <f t="shared" si="150"/>
        <v>S</v>
      </c>
    </row>
    <row r="1884" spans="1:15" x14ac:dyDescent="0.25">
      <c r="A1884">
        <v>94</v>
      </c>
      <c r="B1884" s="1">
        <v>63134</v>
      </c>
      <c r="C1884" t="s">
        <v>209</v>
      </c>
      <c r="D1884" t="s">
        <v>3564</v>
      </c>
      <c r="E1884">
        <v>117</v>
      </c>
      <c r="F1884">
        <v>3461</v>
      </c>
      <c r="G1884">
        <f t="shared" si="146"/>
        <v>0</v>
      </c>
      <c r="H1884" t="str">
        <f>_xlfn.XLOOKUP(C1884,obszary!A:A,obszary!B:B)</f>
        <v>Eridania</v>
      </c>
      <c r="I1884" t="str">
        <f>_xlfn.XLOOKUP($A1884,laziki!B:B,laziki!C:C)</f>
        <v>Dawn 4</v>
      </c>
      <c r="J1884" t="str">
        <f>_xlfn.XLOOKUP(I1884,laziki!C:C,laziki!E:E)</f>
        <v>46.81S, 143.88E</v>
      </c>
      <c r="K1884">
        <f>_xlfn.XLOOKUP($A1884,laziki!B:B,laziki!D:D)</f>
        <v>2066</v>
      </c>
      <c r="L1884">
        <f t="shared" si="147"/>
        <v>2072</v>
      </c>
      <c r="M1884" s="4">
        <f t="shared" si="148"/>
        <v>6</v>
      </c>
      <c r="N1884" s="4" t="str">
        <f t="shared" si="149"/>
        <v>S</v>
      </c>
      <c r="O1884" t="str">
        <f t="shared" si="150"/>
        <v>S</v>
      </c>
    </row>
    <row r="1885" spans="1:15" x14ac:dyDescent="0.25">
      <c r="A1885">
        <v>6</v>
      </c>
      <c r="B1885" s="1">
        <v>56185</v>
      </c>
      <c r="C1885" t="s">
        <v>265</v>
      </c>
      <c r="D1885" t="s">
        <v>3563</v>
      </c>
      <c r="E1885">
        <v>365</v>
      </c>
      <c r="F1885">
        <v>5622</v>
      </c>
      <c r="G1885">
        <f t="shared" si="146"/>
        <v>0</v>
      </c>
      <c r="H1885" t="str">
        <f>_xlfn.XLOOKUP(C1885,obszary!A:A,obszary!B:B)</f>
        <v>Mare Boreum</v>
      </c>
      <c r="I1885" t="str">
        <f>_xlfn.XLOOKUP($A1885,laziki!B:B,laziki!C:C)</f>
        <v>Mariner 11</v>
      </c>
      <c r="J1885" t="str">
        <f>_xlfn.XLOOKUP(I1885,laziki!C:C,laziki!E:E)</f>
        <v>77.71N, 148.53E</v>
      </c>
      <c r="K1885">
        <f>_xlfn.XLOOKUP($A1885,laziki!B:B,laziki!D:D)</f>
        <v>2052</v>
      </c>
      <c r="L1885">
        <f t="shared" si="147"/>
        <v>2053</v>
      </c>
      <c r="M1885" s="4">
        <f t="shared" si="148"/>
        <v>1</v>
      </c>
      <c r="N1885" s="4" t="str">
        <f t="shared" si="149"/>
        <v>N</v>
      </c>
      <c r="O1885" t="str">
        <f t="shared" si="150"/>
        <v>N</v>
      </c>
    </row>
    <row r="1886" spans="1:15" x14ac:dyDescent="0.25">
      <c r="A1886">
        <v>84</v>
      </c>
      <c r="B1886" s="1">
        <v>62772</v>
      </c>
      <c r="C1886" t="s">
        <v>253</v>
      </c>
      <c r="D1886" t="s">
        <v>3562</v>
      </c>
      <c r="E1886">
        <v>15</v>
      </c>
      <c r="F1886">
        <v>101649</v>
      </c>
      <c r="G1886">
        <f t="shared" si="146"/>
        <v>101649</v>
      </c>
      <c r="H1886" t="str">
        <f>_xlfn.XLOOKUP(C1886,obszary!A:A,obszary!B:B)</f>
        <v>Cebrenia</v>
      </c>
      <c r="I1886" t="str">
        <f>_xlfn.XLOOKUP($A1886,laziki!B:B,laziki!C:C)</f>
        <v>Phoenix 12</v>
      </c>
      <c r="J1886" t="str">
        <f>_xlfn.XLOOKUP(I1886,laziki!C:C,laziki!E:E)</f>
        <v>53.00N, 129.64E</v>
      </c>
      <c r="K1886">
        <f>_xlfn.XLOOKUP($A1886,laziki!B:B,laziki!D:D)</f>
        <v>2069</v>
      </c>
      <c r="L1886">
        <f t="shared" si="147"/>
        <v>2071</v>
      </c>
      <c r="M1886" s="4">
        <f t="shared" si="148"/>
        <v>2</v>
      </c>
      <c r="N1886" s="4" t="str">
        <f t="shared" si="149"/>
        <v>N</v>
      </c>
      <c r="O1886" t="str">
        <f t="shared" si="150"/>
        <v>N</v>
      </c>
    </row>
    <row r="1887" spans="1:15" x14ac:dyDescent="0.25">
      <c r="A1887">
        <v>85</v>
      </c>
      <c r="B1887" s="1">
        <v>63231</v>
      </c>
      <c r="C1887" t="s">
        <v>225</v>
      </c>
      <c r="D1887" t="s">
        <v>3561</v>
      </c>
      <c r="E1887">
        <v>204</v>
      </c>
      <c r="F1887">
        <v>4076</v>
      </c>
      <c r="G1887">
        <f t="shared" si="146"/>
        <v>0</v>
      </c>
      <c r="H1887" t="str">
        <f>_xlfn.XLOOKUP(C1887,obszary!A:A,obszary!B:B)</f>
        <v>Iapygia</v>
      </c>
      <c r="I1887" t="str">
        <f>_xlfn.XLOOKUP($A1887,laziki!B:B,laziki!C:C)</f>
        <v>Phoenix 13</v>
      </c>
      <c r="J1887" t="str">
        <f>_xlfn.XLOOKUP(I1887,laziki!C:C,laziki!E:E)</f>
        <v>6.43S, 95.96E</v>
      </c>
      <c r="K1887">
        <f>_xlfn.XLOOKUP($A1887,laziki!B:B,laziki!D:D)</f>
        <v>2070</v>
      </c>
      <c r="L1887">
        <f t="shared" si="147"/>
        <v>2073</v>
      </c>
      <c r="M1887" s="4">
        <f t="shared" si="148"/>
        <v>3</v>
      </c>
      <c r="N1887" s="4" t="str">
        <f t="shared" si="149"/>
        <v>S</v>
      </c>
      <c r="O1887" t="str">
        <f t="shared" si="150"/>
        <v>S</v>
      </c>
    </row>
    <row r="1888" spans="1:15" x14ac:dyDescent="0.25">
      <c r="A1888">
        <v>46</v>
      </c>
      <c r="B1888" s="1">
        <v>60914</v>
      </c>
      <c r="C1888" t="s">
        <v>217</v>
      </c>
      <c r="D1888" t="s">
        <v>3560</v>
      </c>
      <c r="E1888">
        <v>325</v>
      </c>
      <c r="F1888">
        <v>8255</v>
      </c>
      <c r="G1888">
        <f t="shared" si="146"/>
        <v>0</v>
      </c>
      <c r="H1888" t="str">
        <f>_xlfn.XLOOKUP(C1888,obszary!A:A,obszary!B:B)</f>
        <v>Thaumasia</v>
      </c>
      <c r="I1888" t="str">
        <f>_xlfn.XLOOKUP($A1888,laziki!B:B,laziki!C:C)</f>
        <v>Spirit 13</v>
      </c>
      <c r="J1888" t="str">
        <f>_xlfn.XLOOKUP(I1888,laziki!C:C,laziki!E:E)</f>
        <v>58.80S, 113.46W</v>
      </c>
      <c r="K1888">
        <f>_xlfn.XLOOKUP($A1888,laziki!B:B,laziki!D:D)</f>
        <v>2065</v>
      </c>
      <c r="L1888">
        <f t="shared" si="147"/>
        <v>2066</v>
      </c>
      <c r="M1888" s="4">
        <f t="shared" si="148"/>
        <v>1</v>
      </c>
      <c r="N1888" s="4" t="str">
        <f t="shared" si="149"/>
        <v>S</v>
      </c>
      <c r="O1888" t="str">
        <f t="shared" si="150"/>
        <v>S</v>
      </c>
    </row>
    <row r="1889" spans="1:15" x14ac:dyDescent="0.25">
      <c r="A1889">
        <v>39</v>
      </c>
      <c r="B1889" s="1">
        <v>60522</v>
      </c>
      <c r="C1889" t="s">
        <v>209</v>
      </c>
      <c r="D1889" t="s">
        <v>3559</v>
      </c>
      <c r="E1889">
        <v>88</v>
      </c>
      <c r="F1889">
        <v>6618</v>
      </c>
      <c r="G1889">
        <f t="shared" si="146"/>
        <v>6618</v>
      </c>
      <c r="H1889" t="str">
        <f>_xlfn.XLOOKUP(C1889,obszary!A:A,obszary!B:B)</f>
        <v>Eridania</v>
      </c>
      <c r="I1889" t="str">
        <f>_xlfn.XLOOKUP($A1889,laziki!B:B,laziki!C:C)</f>
        <v>Pathfinder 9</v>
      </c>
      <c r="J1889" t="str">
        <f>_xlfn.XLOOKUP(I1889,laziki!C:C,laziki!E:E)</f>
        <v>59.92S, 179.01W</v>
      </c>
      <c r="K1889">
        <f>_xlfn.XLOOKUP($A1889,laziki!B:B,laziki!D:D)</f>
        <v>2062</v>
      </c>
      <c r="L1889">
        <f t="shared" si="147"/>
        <v>2065</v>
      </c>
      <c r="M1889" s="4">
        <f t="shared" si="148"/>
        <v>3</v>
      </c>
      <c r="N1889" s="4" t="str">
        <f t="shared" si="149"/>
        <v>S</v>
      </c>
      <c r="O1889" t="str">
        <f t="shared" si="150"/>
        <v>S</v>
      </c>
    </row>
    <row r="1890" spans="1:15" x14ac:dyDescent="0.25">
      <c r="A1890">
        <v>86</v>
      </c>
      <c r="B1890" s="1">
        <v>64077</v>
      </c>
      <c r="C1890" t="s">
        <v>265</v>
      </c>
      <c r="D1890" t="s">
        <v>3558</v>
      </c>
      <c r="E1890">
        <v>212</v>
      </c>
      <c r="F1890">
        <v>3612</v>
      </c>
      <c r="G1890">
        <f t="shared" si="146"/>
        <v>0</v>
      </c>
      <c r="H1890" t="str">
        <f>_xlfn.XLOOKUP(C1890,obszary!A:A,obszary!B:B)</f>
        <v>Mare Boreum</v>
      </c>
      <c r="I1890" t="str">
        <f>_xlfn.XLOOKUP($A1890,laziki!B:B,laziki!C:C)</f>
        <v>Phoenix 16</v>
      </c>
      <c r="J1890" t="str">
        <f>_xlfn.XLOOKUP(I1890,laziki!C:C,laziki!E:E)</f>
        <v>75.84N, 122.24E</v>
      </c>
      <c r="K1890">
        <f>_xlfn.XLOOKUP($A1890,laziki!B:B,laziki!D:D)</f>
        <v>2071</v>
      </c>
      <c r="L1890">
        <f t="shared" si="147"/>
        <v>2075</v>
      </c>
      <c r="M1890" s="4">
        <f t="shared" si="148"/>
        <v>4</v>
      </c>
      <c r="N1890" s="4" t="str">
        <f t="shared" si="149"/>
        <v>N</v>
      </c>
      <c r="O1890" t="str">
        <f t="shared" si="150"/>
        <v>N</v>
      </c>
    </row>
    <row r="1891" spans="1:15" x14ac:dyDescent="0.25">
      <c r="A1891">
        <v>35</v>
      </c>
      <c r="B1891" s="1">
        <v>60079</v>
      </c>
      <c r="C1891" t="s">
        <v>233</v>
      </c>
      <c r="D1891" t="s">
        <v>3557</v>
      </c>
      <c r="E1891">
        <v>96</v>
      </c>
      <c r="F1891">
        <v>11011</v>
      </c>
      <c r="G1891">
        <f t="shared" si="146"/>
        <v>11011</v>
      </c>
      <c r="H1891" t="str">
        <f>_xlfn.XLOOKUP(C1891,obszary!A:A,obszary!B:B)</f>
        <v>Phoenicis Lacus</v>
      </c>
      <c r="I1891" t="str">
        <f>_xlfn.XLOOKUP($A1891,laziki!B:B,laziki!C:C)</f>
        <v>Pathfinder 2</v>
      </c>
      <c r="J1891" t="str">
        <f>_xlfn.XLOOKUP(I1891,laziki!C:C,laziki!E:E)</f>
        <v>16.90S, 101.43W</v>
      </c>
      <c r="K1891">
        <f>_xlfn.XLOOKUP($A1891,laziki!B:B,laziki!D:D)</f>
        <v>2060</v>
      </c>
      <c r="L1891">
        <f t="shared" si="147"/>
        <v>2064</v>
      </c>
      <c r="M1891" s="4">
        <f t="shared" si="148"/>
        <v>4</v>
      </c>
      <c r="N1891" s="4" t="str">
        <f t="shared" si="149"/>
        <v>S</v>
      </c>
      <c r="O1891" t="str">
        <f t="shared" si="150"/>
        <v>S</v>
      </c>
    </row>
    <row r="1892" spans="1:15" x14ac:dyDescent="0.25">
      <c r="A1892">
        <v>22</v>
      </c>
      <c r="B1892" s="1">
        <v>57222</v>
      </c>
      <c r="C1892" t="s">
        <v>243</v>
      </c>
      <c r="D1892" t="s">
        <v>3556</v>
      </c>
      <c r="E1892">
        <v>204</v>
      </c>
      <c r="F1892">
        <v>2324</v>
      </c>
      <c r="G1892">
        <f t="shared" si="146"/>
        <v>0</v>
      </c>
      <c r="H1892" t="str">
        <f>_xlfn.XLOOKUP(C1892,obszary!A:A,obszary!B:B)</f>
        <v>Arabia</v>
      </c>
      <c r="I1892" t="str">
        <f>_xlfn.XLOOKUP($A1892,laziki!B:B,laziki!C:C)</f>
        <v>Phobos 1</v>
      </c>
      <c r="J1892" t="str">
        <f>_xlfn.XLOOKUP(I1892,laziki!C:C,laziki!E:E)</f>
        <v>5.89N, 39.91E</v>
      </c>
      <c r="K1892">
        <f>_xlfn.XLOOKUP($A1892,laziki!B:B,laziki!D:D)</f>
        <v>2053</v>
      </c>
      <c r="L1892">
        <f t="shared" si="147"/>
        <v>2056</v>
      </c>
      <c r="M1892" s="4">
        <f t="shared" si="148"/>
        <v>3</v>
      </c>
      <c r="N1892" s="4" t="str">
        <f t="shared" si="149"/>
        <v>N</v>
      </c>
      <c r="O1892" t="str">
        <f t="shared" si="150"/>
        <v>N</v>
      </c>
    </row>
    <row r="1893" spans="1:15" x14ac:dyDescent="0.25">
      <c r="A1893">
        <v>31</v>
      </c>
      <c r="B1893" s="1">
        <v>59338</v>
      </c>
      <c r="C1893" t="s">
        <v>261</v>
      </c>
      <c r="D1893" t="s">
        <v>3555</v>
      </c>
      <c r="E1893">
        <v>482</v>
      </c>
      <c r="F1893">
        <v>20205</v>
      </c>
      <c r="G1893">
        <f t="shared" si="146"/>
        <v>0</v>
      </c>
      <c r="H1893" t="str">
        <f>_xlfn.XLOOKUP(C1893,obszary!A:A,obszary!B:B)</f>
        <v>Arcadia</v>
      </c>
      <c r="I1893" t="str">
        <f>_xlfn.XLOOKUP($A1893,laziki!B:B,laziki!C:C)</f>
        <v>Deimos 10</v>
      </c>
      <c r="J1893" t="str">
        <f>_xlfn.XLOOKUP(I1893,laziki!C:C,laziki!E:E)</f>
        <v>66.67N, 93.37W</v>
      </c>
      <c r="K1893">
        <f>_xlfn.XLOOKUP($A1893,laziki!B:B,laziki!D:D)</f>
        <v>2059</v>
      </c>
      <c r="L1893">
        <f t="shared" si="147"/>
        <v>2062</v>
      </c>
      <c r="M1893" s="4">
        <f t="shared" si="148"/>
        <v>3</v>
      </c>
      <c r="N1893" s="4" t="str">
        <f t="shared" si="149"/>
        <v>N</v>
      </c>
      <c r="O1893" t="str">
        <f t="shared" si="150"/>
        <v>N</v>
      </c>
    </row>
    <row r="1894" spans="1:15" x14ac:dyDescent="0.25">
      <c r="A1894">
        <v>17</v>
      </c>
      <c r="B1894" s="1">
        <v>58102</v>
      </c>
      <c r="C1894" t="s">
        <v>241</v>
      </c>
      <c r="D1894" t="s">
        <v>3554</v>
      </c>
      <c r="E1894">
        <v>88</v>
      </c>
      <c r="F1894">
        <v>12605</v>
      </c>
      <c r="G1894">
        <f t="shared" si="146"/>
        <v>12605</v>
      </c>
      <c r="H1894" t="str">
        <f>_xlfn.XLOOKUP(C1894,obszary!A:A,obszary!B:B)</f>
        <v>Syrtis Major</v>
      </c>
      <c r="I1894" t="str">
        <f>_xlfn.XLOOKUP($A1894,laziki!B:B,laziki!C:C)</f>
        <v>Viking 8</v>
      </c>
      <c r="J1894" t="str">
        <f>_xlfn.XLOOKUP(I1894,laziki!C:C,laziki!E:E)</f>
        <v>21.27N, 90.13E</v>
      </c>
      <c r="K1894">
        <f>_xlfn.XLOOKUP($A1894,laziki!B:B,laziki!D:D)</f>
        <v>2054</v>
      </c>
      <c r="L1894">
        <f t="shared" si="147"/>
        <v>2059</v>
      </c>
      <c r="M1894" s="4">
        <f t="shared" si="148"/>
        <v>5</v>
      </c>
      <c r="N1894" s="4" t="str">
        <f t="shared" si="149"/>
        <v>N</v>
      </c>
      <c r="O1894" t="str">
        <f t="shared" si="150"/>
        <v>N</v>
      </c>
    </row>
    <row r="1895" spans="1:15" x14ac:dyDescent="0.25">
      <c r="A1895">
        <v>17</v>
      </c>
      <c r="B1895" s="1">
        <v>59487</v>
      </c>
      <c r="C1895" t="s">
        <v>241</v>
      </c>
      <c r="D1895" t="s">
        <v>3553</v>
      </c>
      <c r="E1895">
        <v>416</v>
      </c>
      <c r="F1895">
        <v>8000</v>
      </c>
      <c r="G1895">
        <f t="shared" si="146"/>
        <v>0</v>
      </c>
      <c r="H1895" t="str">
        <f>_xlfn.XLOOKUP(C1895,obszary!A:A,obszary!B:B)</f>
        <v>Syrtis Major</v>
      </c>
      <c r="I1895" t="str">
        <f>_xlfn.XLOOKUP($A1895,laziki!B:B,laziki!C:C)</f>
        <v>Viking 8</v>
      </c>
      <c r="J1895" t="str">
        <f>_xlfn.XLOOKUP(I1895,laziki!C:C,laziki!E:E)</f>
        <v>21.27N, 90.13E</v>
      </c>
      <c r="K1895">
        <f>_xlfn.XLOOKUP($A1895,laziki!B:B,laziki!D:D)</f>
        <v>2054</v>
      </c>
      <c r="L1895">
        <f t="shared" si="147"/>
        <v>2062</v>
      </c>
      <c r="M1895" s="4">
        <f t="shared" si="148"/>
        <v>8</v>
      </c>
      <c r="N1895" s="4" t="str">
        <f t="shared" si="149"/>
        <v>N</v>
      </c>
      <c r="O1895" t="str">
        <f t="shared" si="150"/>
        <v>N</v>
      </c>
    </row>
    <row r="1896" spans="1:15" x14ac:dyDescent="0.25">
      <c r="A1896">
        <v>38</v>
      </c>
      <c r="B1896" s="1">
        <v>61126</v>
      </c>
      <c r="C1896" t="s">
        <v>263</v>
      </c>
      <c r="D1896" t="s">
        <v>3552</v>
      </c>
      <c r="E1896">
        <v>221</v>
      </c>
      <c r="F1896">
        <v>56210</v>
      </c>
      <c r="G1896">
        <f t="shared" si="146"/>
        <v>0</v>
      </c>
      <c r="H1896" t="str">
        <f>_xlfn.XLOOKUP(C1896,obszary!A:A,obszary!B:B)</f>
        <v>Diacria</v>
      </c>
      <c r="I1896" t="str">
        <f>_xlfn.XLOOKUP($A1896,laziki!B:B,laziki!C:C)</f>
        <v>Pathfinder 7</v>
      </c>
      <c r="J1896" t="str">
        <f>_xlfn.XLOOKUP(I1896,laziki!C:C,laziki!E:E)</f>
        <v>79.27N, 111.64W</v>
      </c>
      <c r="K1896">
        <f>_xlfn.XLOOKUP($A1896,laziki!B:B,laziki!D:D)</f>
        <v>2062</v>
      </c>
      <c r="L1896">
        <f t="shared" si="147"/>
        <v>2067</v>
      </c>
      <c r="M1896" s="4">
        <f t="shared" si="148"/>
        <v>5</v>
      </c>
      <c r="N1896" s="4" t="str">
        <f t="shared" si="149"/>
        <v>N</v>
      </c>
      <c r="O1896" t="str">
        <f t="shared" si="150"/>
        <v>N</v>
      </c>
    </row>
    <row r="1897" spans="1:15" x14ac:dyDescent="0.25">
      <c r="A1897">
        <v>7</v>
      </c>
      <c r="B1897" s="1">
        <v>56487</v>
      </c>
      <c r="C1897" t="s">
        <v>261</v>
      </c>
      <c r="D1897" t="s">
        <v>3551</v>
      </c>
      <c r="E1897">
        <v>1270</v>
      </c>
      <c r="F1897">
        <v>1788</v>
      </c>
      <c r="G1897">
        <f t="shared" si="146"/>
        <v>0</v>
      </c>
      <c r="H1897" t="str">
        <f>_xlfn.XLOOKUP(C1897,obszary!A:A,obszary!B:B)</f>
        <v>Arcadia</v>
      </c>
      <c r="I1897" t="str">
        <f>_xlfn.XLOOKUP($A1897,laziki!B:B,laziki!C:C)</f>
        <v>Mariner 12</v>
      </c>
      <c r="J1897" t="str">
        <f>_xlfn.XLOOKUP(I1897,laziki!C:C,laziki!E:E)</f>
        <v>53.29N, 45.78W</v>
      </c>
      <c r="K1897">
        <f>_xlfn.XLOOKUP($A1897,laziki!B:B,laziki!D:D)</f>
        <v>2053</v>
      </c>
      <c r="L1897">
        <f t="shared" si="147"/>
        <v>2054</v>
      </c>
      <c r="M1897" s="4">
        <f t="shared" si="148"/>
        <v>1</v>
      </c>
      <c r="N1897" s="4" t="str">
        <f t="shared" si="149"/>
        <v>N</v>
      </c>
      <c r="O1897" t="str">
        <f t="shared" si="150"/>
        <v>N</v>
      </c>
    </row>
    <row r="1898" spans="1:15" x14ac:dyDescent="0.25">
      <c r="A1898">
        <v>38</v>
      </c>
      <c r="B1898" s="1">
        <v>61071</v>
      </c>
      <c r="C1898" t="s">
        <v>265</v>
      </c>
      <c r="D1898" t="s">
        <v>3550</v>
      </c>
      <c r="E1898">
        <v>67</v>
      </c>
      <c r="F1898">
        <v>23366</v>
      </c>
      <c r="G1898">
        <f t="shared" si="146"/>
        <v>23366</v>
      </c>
      <c r="H1898" t="str">
        <f>_xlfn.XLOOKUP(C1898,obszary!A:A,obszary!B:B)</f>
        <v>Mare Boreum</v>
      </c>
      <c r="I1898" t="str">
        <f>_xlfn.XLOOKUP($A1898,laziki!B:B,laziki!C:C)</f>
        <v>Pathfinder 7</v>
      </c>
      <c r="J1898" t="str">
        <f>_xlfn.XLOOKUP(I1898,laziki!C:C,laziki!E:E)</f>
        <v>79.27N, 111.64W</v>
      </c>
      <c r="K1898">
        <f>_xlfn.XLOOKUP($A1898,laziki!B:B,laziki!D:D)</f>
        <v>2062</v>
      </c>
      <c r="L1898">
        <f t="shared" si="147"/>
        <v>2067</v>
      </c>
      <c r="M1898" s="4">
        <f t="shared" si="148"/>
        <v>5</v>
      </c>
      <c r="N1898" s="4" t="str">
        <f t="shared" si="149"/>
        <v>N</v>
      </c>
      <c r="O1898" t="str">
        <f t="shared" si="150"/>
        <v>N</v>
      </c>
    </row>
    <row r="1899" spans="1:15" x14ac:dyDescent="0.25">
      <c r="A1899">
        <v>89</v>
      </c>
      <c r="B1899" s="1">
        <v>63849</v>
      </c>
      <c r="C1899" t="s">
        <v>207</v>
      </c>
      <c r="D1899" t="s">
        <v>3549</v>
      </c>
      <c r="E1899">
        <v>20</v>
      </c>
      <c r="F1899">
        <v>19313</v>
      </c>
      <c r="G1899">
        <f t="shared" si="146"/>
        <v>19313</v>
      </c>
      <c r="H1899" t="str">
        <f>_xlfn.XLOOKUP(C1899,obszary!A:A,obszary!B:B)</f>
        <v>Mare Australe</v>
      </c>
      <c r="I1899" t="str">
        <f>_xlfn.XLOOKUP($A1899,laziki!B:B,laziki!C:C)</f>
        <v>Phoenix 22</v>
      </c>
      <c r="J1899" t="str">
        <f>_xlfn.XLOOKUP(I1899,laziki!C:C,laziki!E:E)</f>
        <v>65.07S, 96.09W</v>
      </c>
      <c r="K1899">
        <f>_xlfn.XLOOKUP($A1899,laziki!B:B,laziki!D:D)</f>
        <v>2072</v>
      </c>
      <c r="L1899">
        <f t="shared" si="147"/>
        <v>2074</v>
      </c>
      <c r="M1899" s="4">
        <f t="shared" si="148"/>
        <v>2</v>
      </c>
      <c r="N1899" s="4" t="str">
        <f t="shared" si="149"/>
        <v>S</v>
      </c>
      <c r="O1899" t="str">
        <f t="shared" si="150"/>
        <v>S</v>
      </c>
    </row>
    <row r="1900" spans="1:15" x14ac:dyDescent="0.25">
      <c r="A1900">
        <v>31</v>
      </c>
      <c r="B1900" s="1">
        <v>58462</v>
      </c>
      <c r="C1900" t="s">
        <v>265</v>
      </c>
      <c r="D1900" t="s">
        <v>3548</v>
      </c>
      <c r="E1900">
        <v>524</v>
      </c>
      <c r="F1900">
        <v>5622</v>
      </c>
      <c r="G1900">
        <f t="shared" si="146"/>
        <v>0</v>
      </c>
      <c r="H1900" t="str">
        <f>_xlfn.XLOOKUP(C1900,obszary!A:A,obszary!B:B)</f>
        <v>Mare Boreum</v>
      </c>
      <c r="I1900" t="str">
        <f>_xlfn.XLOOKUP($A1900,laziki!B:B,laziki!C:C)</f>
        <v>Deimos 10</v>
      </c>
      <c r="J1900" t="str">
        <f>_xlfn.XLOOKUP(I1900,laziki!C:C,laziki!E:E)</f>
        <v>66.67N, 93.37W</v>
      </c>
      <c r="K1900">
        <f>_xlfn.XLOOKUP($A1900,laziki!B:B,laziki!D:D)</f>
        <v>2059</v>
      </c>
      <c r="L1900">
        <f t="shared" si="147"/>
        <v>2060</v>
      </c>
      <c r="M1900" s="4">
        <f t="shared" si="148"/>
        <v>1</v>
      </c>
      <c r="N1900" s="4" t="str">
        <f t="shared" si="149"/>
        <v>N</v>
      </c>
      <c r="O1900" t="str">
        <f t="shared" si="150"/>
        <v>N</v>
      </c>
    </row>
    <row r="1901" spans="1:15" x14ac:dyDescent="0.25">
      <c r="A1901">
        <v>47</v>
      </c>
      <c r="B1901" s="1">
        <v>63057</v>
      </c>
      <c r="C1901" t="s">
        <v>245</v>
      </c>
      <c r="D1901" t="s">
        <v>3547</v>
      </c>
      <c r="E1901">
        <v>77</v>
      </c>
      <c r="F1901">
        <v>5812</v>
      </c>
      <c r="G1901">
        <f t="shared" si="146"/>
        <v>5812</v>
      </c>
      <c r="H1901" t="str">
        <f>_xlfn.XLOOKUP(C1901,obszary!A:A,obszary!B:B)</f>
        <v>Oxia Palus</v>
      </c>
      <c r="I1901" t="str">
        <f>_xlfn.XLOOKUP($A1901,laziki!B:B,laziki!C:C)</f>
        <v>Spirit 14</v>
      </c>
      <c r="J1901" t="str">
        <f>_xlfn.XLOOKUP(I1901,laziki!C:C,laziki!E:E)</f>
        <v>27.30N, 17.48W</v>
      </c>
      <c r="K1901">
        <f>_xlfn.XLOOKUP($A1901,laziki!B:B,laziki!D:D)</f>
        <v>2065</v>
      </c>
      <c r="L1901">
        <f t="shared" si="147"/>
        <v>2072</v>
      </c>
      <c r="M1901" s="4">
        <f t="shared" si="148"/>
        <v>7</v>
      </c>
      <c r="N1901" s="4" t="str">
        <f t="shared" si="149"/>
        <v>N</v>
      </c>
      <c r="O1901" t="str">
        <f t="shared" si="150"/>
        <v>N</v>
      </c>
    </row>
    <row r="1902" spans="1:15" x14ac:dyDescent="0.25">
      <c r="A1902">
        <v>82</v>
      </c>
      <c r="B1902" s="1">
        <v>62610</v>
      </c>
      <c r="C1902" t="s">
        <v>209</v>
      </c>
      <c r="D1902" t="s">
        <v>3546</v>
      </c>
      <c r="E1902">
        <v>34</v>
      </c>
      <c r="F1902">
        <v>6832</v>
      </c>
      <c r="G1902">
        <f t="shared" si="146"/>
        <v>6832</v>
      </c>
      <c r="H1902" t="str">
        <f>_xlfn.XLOOKUP(C1902,obszary!A:A,obszary!B:B)</f>
        <v>Eridania</v>
      </c>
      <c r="I1902" t="str">
        <f>_xlfn.XLOOKUP($A1902,laziki!B:B,laziki!C:C)</f>
        <v>Phoenix 7</v>
      </c>
      <c r="J1902" t="str">
        <f>_xlfn.XLOOKUP(I1902,laziki!C:C,laziki!E:E)</f>
        <v>42.36S, 157.15E</v>
      </c>
      <c r="K1902">
        <f>_xlfn.XLOOKUP($A1902,laziki!B:B,laziki!D:D)</f>
        <v>2068</v>
      </c>
      <c r="L1902">
        <f t="shared" si="147"/>
        <v>2071</v>
      </c>
      <c r="M1902" s="4">
        <f t="shared" si="148"/>
        <v>3</v>
      </c>
      <c r="N1902" s="4" t="str">
        <f t="shared" si="149"/>
        <v>S</v>
      </c>
      <c r="O1902" t="str">
        <f t="shared" si="150"/>
        <v>S</v>
      </c>
    </row>
    <row r="1903" spans="1:15" x14ac:dyDescent="0.25">
      <c r="A1903">
        <v>78</v>
      </c>
      <c r="B1903" s="1">
        <v>64091</v>
      </c>
      <c r="C1903" t="s">
        <v>251</v>
      </c>
      <c r="D1903" t="s">
        <v>3545</v>
      </c>
      <c r="E1903">
        <v>93</v>
      </c>
      <c r="F1903">
        <v>1788</v>
      </c>
      <c r="G1903">
        <f t="shared" si="146"/>
        <v>1788</v>
      </c>
      <c r="H1903" t="str">
        <f>_xlfn.XLOOKUP(C1903,obszary!A:A,obszary!B:B)</f>
        <v>Amazonis</v>
      </c>
      <c r="I1903" t="str">
        <f>_xlfn.XLOOKUP($A1903,laziki!B:B,laziki!C:C)</f>
        <v>Rosetta 28</v>
      </c>
      <c r="J1903" t="str">
        <f>_xlfn.XLOOKUP(I1903,laziki!C:C,laziki!E:E)</f>
        <v>2.95N, 160.52W</v>
      </c>
      <c r="K1903">
        <f>_xlfn.XLOOKUP($A1903,laziki!B:B,laziki!D:D)</f>
        <v>2073</v>
      </c>
      <c r="L1903">
        <f t="shared" si="147"/>
        <v>2075</v>
      </c>
      <c r="M1903" s="4">
        <f t="shared" si="148"/>
        <v>2</v>
      </c>
      <c r="N1903" s="4" t="str">
        <f t="shared" si="149"/>
        <v>N</v>
      </c>
      <c r="O1903" t="str">
        <f t="shared" si="150"/>
        <v>N</v>
      </c>
    </row>
    <row r="1904" spans="1:15" x14ac:dyDescent="0.25">
      <c r="A1904">
        <v>27</v>
      </c>
      <c r="B1904" s="1">
        <v>58977</v>
      </c>
      <c r="C1904" t="s">
        <v>211</v>
      </c>
      <c r="D1904" t="s">
        <v>3544</v>
      </c>
      <c r="E1904">
        <v>277</v>
      </c>
      <c r="F1904">
        <v>6205</v>
      </c>
      <c r="G1904">
        <f t="shared" si="146"/>
        <v>0</v>
      </c>
      <c r="H1904" t="str">
        <f>_xlfn.XLOOKUP(C1904,obszary!A:A,obszary!B:B)</f>
        <v>Hellas</v>
      </c>
      <c r="I1904" t="str">
        <f>_xlfn.XLOOKUP($A1904,laziki!B:B,laziki!C:C)</f>
        <v>Phobos 6</v>
      </c>
      <c r="J1904" t="str">
        <f>_xlfn.XLOOKUP(I1904,laziki!C:C,laziki!E:E)</f>
        <v>74.62S, 100.08E</v>
      </c>
      <c r="K1904">
        <f>_xlfn.XLOOKUP($A1904,laziki!B:B,laziki!D:D)</f>
        <v>2054</v>
      </c>
      <c r="L1904">
        <f t="shared" si="147"/>
        <v>2061</v>
      </c>
      <c r="M1904" s="4">
        <f t="shared" si="148"/>
        <v>7</v>
      </c>
      <c r="N1904" s="4" t="str">
        <f t="shared" si="149"/>
        <v>S</v>
      </c>
      <c r="O1904" t="str">
        <f t="shared" si="150"/>
        <v>S</v>
      </c>
    </row>
    <row r="1905" spans="1:15" x14ac:dyDescent="0.25">
      <c r="A1905">
        <v>65</v>
      </c>
      <c r="B1905" s="1">
        <v>61785</v>
      </c>
      <c r="C1905" t="s">
        <v>229</v>
      </c>
      <c r="D1905" t="s">
        <v>3543</v>
      </c>
      <c r="E1905">
        <v>34</v>
      </c>
      <c r="F1905">
        <v>6006</v>
      </c>
      <c r="G1905">
        <f t="shared" si="146"/>
        <v>6006</v>
      </c>
      <c r="H1905" t="str">
        <f>_xlfn.XLOOKUP(C1905,obszary!A:A,obszary!B:B)</f>
        <v>Margaritifer Sinus</v>
      </c>
      <c r="I1905" t="str">
        <f>_xlfn.XLOOKUP($A1905,laziki!B:B,laziki!C:C)</f>
        <v>Rosetta 8</v>
      </c>
      <c r="J1905" t="str">
        <f>_xlfn.XLOOKUP(I1905,laziki!C:C,laziki!E:E)</f>
        <v>3.05S, 8.90W</v>
      </c>
      <c r="K1905">
        <f>_xlfn.XLOOKUP($A1905,laziki!B:B,laziki!D:D)</f>
        <v>2067</v>
      </c>
      <c r="L1905">
        <f t="shared" si="147"/>
        <v>2069</v>
      </c>
      <c r="M1905" s="4">
        <f t="shared" si="148"/>
        <v>2</v>
      </c>
      <c r="N1905" s="4" t="str">
        <f t="shared" si="149"/>
        <v>S</v>
      </c>
      <c r="O1905" t="str">
        <f t="shared" si="150"/>
        <v>S</v>
      </c>
    </row>
    <row r="1906" spans="1:15" x14ac:dyDescent="0.25">
      <c r="A1906">
        <v>19</v>
      </c>
      <c r="B1906" s="1">
        <v>57758</v>
      </c>
      <c r="C1906" t="s">
        <v>253</v>
      </c>
      <c r="D1906" t="s">
        <v>3542</v>
      </c>
      <c r="E1906">
        <v>52</v>
      </c>
      <c r="F1906">
        <v>18486</v>
      </c>
      <c r="G1906">
        <f t="shared" si="146"/>
        <v>18486</v>
      </c>
      <c r="H1906" t="str">
        <f>_xlfn.XLOOKUP(C1906,obszary!A:A,obszary!B:B)</f>
        <v>Cebrenia</v>
      </c>
      <c r="I1906" t="str">
        <f>_xlfn.XLOOKUP($A1906,laziki!B:B,laziki!C:C)</f>
        <v>Viking 13</v>
      </c>
      <c r="J1906" t="str">
        <f>_xlfn.XLOOKUP(I1906,laziki!C:C,laziki!E:E)</f>
        <v>47.43N, 160.74E</v>
      </c>
      <c r="K1906">
        <f>_xlfn.XLOOKUP($A1906,laziki!B:B,laziki!D:D)</f>
        <v>2056</v>
      </c>
      <c r="L1906">
        <f t="shared" si="147"/>
        <v>2058</v>
      </c>
      <c r="M1906" s="4">
        <f t="shared" si="148"/>
        <v>2</v>
      </c>
      <c r="N1906" s="4" t="str">
        <f t="shared" si="149"/>
        <v>N</v>
      </c>
      <c r="O1906" t="str">
        <f t="shared" si="150"/>
        <v>N</v>
      </c>
    </row>
    <row r="1907" spans="1:15" x14ac:dyDescent="0.25">
      <c r="A1907">
        <v>70</v>
      </c>
      <c r="B1907" s="1">
        <v>62605</v>
      </c>
      <c r="C1907" t="s">
        <v>231</v>
      </c>
      <c r="D1907" t="s">
        <v>3541</v>
      </c>
      <c r="E1907">
        <v>152</v>
      </c>
      <c r="F1907">
        <v>5255</v>
      </c>
      <c r="G1907">
        <f t="shared" si="146"/>
        <v>0</v>
      </c>
      <c r="H1907" t="str">
        <f>_xlfn.XLOOKUP(C1907,obszary!A:A,obszary!B:B)</f>
        <v>Coprates</v>
      </c>
      <c r="I1907" t="str">
        <f>_xlfn.XLOOKUP($A1907,laziki!B:B,laziki!C:C)</f>
        <v>Rosetta 14</v>
      </c>
      <c r="J1907" t="str">
        <f>_xlfn.XLOOKUP(I1907,laziki!C:C,laziki!E:E)</f>
        <v>24.07S, 46.44W</v>
      </c>
      <c r="K1907">
        <f>_xlfn.XLOOKUP($A1907,laziki!B:B,laziki!D:D)</f>
        <v>2069</v>
      </c>
      <c r="L1907">
        <f t="shared" si="147"/>
        <v>2071</v>
      </c>
      <c r="M1907" s="4">
        <f t="shared" si="148"/>
        <v>2</v>
      </c>
      <c r="N1907" s="4" t="str">
        <f t="shared" si="149"/>
        <v>S</v>
      </c>
      <c r="O1907" t="str">
        <f t="shared" si="150"/>
        <v>S</v>
      </c>
    </row>
    <row r="1908" spans="1:15" x14ac:dyDescent="0.25">
      <c r="A1908">
        <v>76</v>
      </c>
      <c r="B1908" s="1">
        <v>64721</v>
      </c>
      <c r="C1908" t="s">
        <v>251</v>
      </c>
      <c r="D1908" t="s">
        <v>3540</v>
      </c>
      <c r="E1908">
        <v>117</v>
      </c>
      <c r="F1908">
        <v>9670</v>
      </c>
      <c r="G1908">
        <f t="shared" si="146"/>
        <v>0</v>
      </c>
      <c r="H1908" t="str">
        <f>_xlfn.XLOOKUP(C1908,obszary!A:A,obszary!B:B)</f>
        <v>Amazonis</v>
      </c>
      <c r="I1908" t="str">
        <f>_xlfn.XLOOKUP($A1908,laziki!B:B,laziki!C:C)</f>
        <v>Rosetta 25</v>
      </c>
      <c r="J1908" t="str">
        <f>_xlfn.XLOOKUP(I1908,laziki!C:C,laziki!E:E)</f>
        <v>47.84N, 169.44E</v>
      </c>
      <c r="K1908">
        <f>_xlfn.XLOOKUP($A1908,laziki!B:B,laziki!D:D)</f>
        <v>2072</v>
      </c>
      <c r="L1908">
        <f t="shared" si="147"/>
        <v>2077</v>
      </c>
      <c r="M1908" s="4">
        <f t="shared" si="148"/>
        <v>5</v>
      </c>
      <c r="N1908" s="4" t="str">
        <f t="shared" si="149"/>
        <v>N</v>
      </c>
      <c r="O1908" t="str">
        <f t="shared" si="150"/>
        <v>N</v>
      </c>
    </row>
    <row r="1909" spans="1:15" x14ac:dyDescent="0.25">
      <c r="A1909">
        <v>12</v>
      </c>
      <c r="B1909" s="1">
        <v>57292</v>
      </c>
      <c r="C1909" t="s">
        <v>233</v>
      </c>
      <c r="D1909" t="s">
        <v>3539</v>
      </c>
      <c r="E1909">
        <v>63</v>
      </c>
      <c r="F1909">
        <v>1010</v>
      </c>
      <c r="G1909">
        <f t="shared" si="146"/>
        <v>1010</v>
      </c>
      <c r="H1909" t="str">
        <f>_xlfn.XLOOKUP(C1909,obszary!A:A,obszary!B:B)</f>
        <v>Phoenicis Lacus</v>
      </c>
      <c r="I1909" t="str">
        <f>_xlfn.XLOOKUP($A1909,laziki!B:B,laziki!C:C)</f>
        <v>Mariner 20</v>
      </c>
      <c r="J1909" t="str">
        <f>_xlfn.XLOOKUP(I1909,laziki!C:C,laziki!E:E)</f>
        <v>6.41S, 116.10W</v>
      </c>
      <c r="K1909">
        <f>_xlfn.XLOOKUP($A1909,laziki!B:B,laziki!D:D)</f>
        <v>2055</v>
      </c>
      <c r="L1909">
        <f t="shared" si="147"/>
        <v>2056</v>
      </c>
      <c r="M1909" s="4">
        <f t="shared" si="148"/>
        <v>1</v>
      </c>
      <c r="N1909" s="4" t="str">
        <f t="shared" si="149"/>
        <v>S</v>
      </c>
      <c r="O1909" t="str">
        <f t="shared" si="150"/>
        <v>S</v>
      </c>
    </row>
    <row r="1910" spans="1:15" x14ac:dyDescent="0.25">
      <c r="A1910">
        <v>31</v>
      </c>
      <c r="B1910" s="1">
        <v>58639</v>
      </c>
      <c r="C1910" t="s">
        <v>265</v>
      </c>
      <c r="D1910" t="s">
        <v>3538</v>
      </c>
      <c r="E1910">
        <v>24</v>
      </c>
      <c r="F1910">
        <v>22220</v>
      </c>
      <c r="G1910">
        <f t="shared" si="146"/>
        <v>22220</v>
      </c>
      <c r="H1910" t="str">
        <f>_xlfn.XLOOKUP(C1910,obszary!A:A,obszary!B:B)</f>
        <v>Mare Boreum</v>
      </c>
      <c r="I1910" t="str">
        <f>_xlfn.XLOOKUP($A1910,laziki!B:B,laziki!C:C)</f>
        <v>Deimos 10</v>
      </c>
      <c r="J1910" t="str">
        <f>_xlfn.XLOOKUP(I1910,laziki!C:C,laziki!E:E)</f>
        <v>66.67N, 93.37W</v>
      </c>
      <c r="K1910">
        <f>_xlfn.XLOOKUP($A1910,laziki!B:B,laziki!D:D)</f>
        <v>2059</v>
      </c>
      <c r="L1910">
        <f t="shared" si="147"/>
        <v>2060</v>
      </c>
      <c r="M1910" s="4">
        <f t="shared" si="148"/>
        <v>1</v>
      </c>
      <c r="N1910" s="4" t="str">
        <f t="shared" si="149"/>
        <v>N</v>
      </c>
      <c r="O1910" t="str">
        <f t="shared" si="150"/>
        <v>N</v>
      </c>
    </row>
    <row r="1911" spans="1:15" x14ac:dyDescent="0.25">
      <c r="A1911">
        <v>20</v>
      </c>
      <c r="B1911" s="1">
        <v>58018</v>
      </c>
      <c r="C1911" t="s">
        <v>211</v>
      </c>
      <c r="D1911" t="s">
        <v>3537</v>
      </c>
      <c r="E1911">
        <v>791</v>
      </c>
      <c r="F1911">
        <v>15109</v>
      </c>
      <c r="G1911">
        <f t="shared" si="146"/>
        <v>0</v>
      </c>
      <c r="H1911" t="str">
        <f>_xlfn.XLOOKUP(C1911,obszary!A:A,obszary!B:B)</f>
        <v>Hellas</v>
      </c>
      <c r="I1911" t="str">
        <f>_xlfn.XLOOKUP($A1911,laziki!B:B,laziki!C:C)</f>
        <v>Viking 15</v>
      </c>
      <c r="J1911" t="str">
        <f>_xlfn.XLOOKUP(I1911,laziki!C:C,laziki!E:E)</f>
        <v>51.10S, 71.36E</v>
      </c>
      <c r="K1911">
        <f>_xlfn.XLOOKUP($A1911,laziki!B:B,laziki!D:D)</f>
        <v>2056</v>
      </c>
      <c r="L1911">
        <f t="shared" si="147"/>
        <v>2058</v>
      </c>
      <c r="M1911" s="4">
        <f t="shared" si="148"/>
        <v>2</v>
      </c>
      <c r="N1911" s="4" t="str">
        <f t="shared" si="149"/>
        <v>S</v>
      </c>
      <c r="O1911" t="str">
        <f t="shared" si="150"/>
        <v>S</v>
      </c>
    </row>
    <row r="1912" spans="1:15" x14ac:dyDescent="0.25">
      <c r="A1912">
        <v>69</v>
      </c>
      <c r="B1912" s="1">
        <v>63225</v>
      </c>
      <c r="C1912" t="s">
        <v>265</v>
      </c>
      <c r="D1912" t="s">
        <v>3536</v>
      </c>
      <c r="E1912">
        <v>20</v>
      </c>
      <c r="F1912">
        <v>10654</v>
      </c>
      <c r="G1912">
        <f t="shared" si="146"/>
        <v>10654</v>
      </c>
      <c r="H1912" t="str">
        <f>_xlfn.XLOOKUP(C1912,obszary!A:A,obszary!B:B)</f>
        <v>Mare Boreum</v>
      </c>
      <c r="I1912" t="str">
        <f>_xlfn.XLOOKUP($A1912,laziki!B:B,laziki!C:C)</f>
        <v>Rosetta 13</v>
      </c>
      <c r="J1912" t="str">
        <f>_xlfn.XLOOKUP(I1912,laziki!C:C,laziki!E:E)</f>
        <v>69.41N, 168.67E</v>
      </c>
      <c r="K1912">
        <f>_xlfn.XLOOKUP($A1912,laziki!B:B,laziki!D:D)</f>
        <v>2069</v>
      </c>
      <c r="L1912">
        <f t="shared" si="147"/>
        <v>2073</v>
      </c>
      <c r="M1912" s="4">
        <f t="shared" si="148"/>
        <v>4</v>
      </c>
      <c r="N1912" s="4" t="str">
        <f t="shared" si="149"/>
        <v>N</v>
      </c>
      <c r="O1912" t="str">
        <f t="shared" si="150"/>
        <v>N</v>
      </c>
    </row>
    <row r="1913" spans="1:15" x14ac:dyDescent="0.25">
      <c r="A1913">
        <v>68</v>
      </c>
      <c r="B1913" s="1">
        <v>61953</v>
      </c>
      <c r="C1913" t="s">
        <v>239</v>
      </c>
      <c r="D1913" t="s">
        <v>3535</v>
      </c>
      <c r="E1913">
        <v>212</v>
      </c>
      <c r="F1913">
        <v>3919</v>
      </c>
      <c r="G1913">
        <f t="shared" si="146"/>
        <v>0</v>
      </c>
      <c r="H1913" t="str">
        <f>_xlfn.XLOOKUP(C1913,obszary!A:A,obszary!B:B)</f>
        <v>Amenthes</v>
      </c>
      <c r="I1913" t="str">
        <f>_xlfn.XLOOKUP($A1913,laziki!B:B,laziki!C:C)</f>
        <v>Rosetta 11</v>
      </c>
      <c r="J1913" t="str">
        <f>_xlfn.XLOOKUP(I1913,laziki!C:C,laziki!E:E)</f>
        <v>21.49N, 105.87E</v>
      </c>
      <c r="K1913">
        <f>_xlfn.XLOOKUP($A1913,laziki!B:B,laziki!D:D)</f>
        <v>2068</v>
      </c>
      <c r="L1913">
        <f t="shared" si="147"/>
        <v>2069</v>
      </c>
      <c r="M1913" s="4">
        <f t="shared" si="148"/>
        <v>1</v>
      </c>
      <c r="N1913" s="4" t="str">
        <f t="shared" si="149"/>
        <v>N</v>
      </c>
      <c r="O1913" t="str">
        <f t="shared" si="150"/>
        <v>N</v>
      </c>
    </row>
    <row r="1914" spans="1:15" x14ac:dyDescent="0.25">
      <c r="A1914">
        <v>44</v>
      </c>
      <c r="B1914" s="1">
        <v>62923</v>
      </c>
      <c r="C1914" t="s">
        <v>265</v>
      </c>
      <c r="D1914" t="s">
        <v>3534</v>
      </c>
      <c r="E1914">
        <v>96</v>
      </c>
      <c r="F1914">
        <v>63326</v>
      </c>
      <c r="G1914">
        <f t="shared" si="146"/>
        <v>63326</v>
      </c>
      <c r="H1914" t="str">
        <f>_xlfn.XLOOKUP(C1914,obszary!A:A,obszary!B:B)</f>
        <v>Mare Boreum</v>
      </c>
      <c r="I1914" t="str">
        <f>_xlfn.XLOOKUP($A1914,laziki!B:B,laziki!C:C)</f>
        <v>Spirit 11</v>
      </c>
      <c r="J1914" t="str">
        <f>_xlfn.XLOOKUP(I1914,laziki!C:C,laziki!E:E)</f>
        <v>64.61N, 131.25E</v>
      </c>
      <c r="K1914">
        <f>_xlfn.XLOOKUP($A1914,laziki!B:B,laziki!D:D)</f>
        <v>2064</v>
      </c>
      <c r="L1914">
        <f t="shared" si="147"/>
        <v>2072</v>
      </c>
      <c r="M1914" s="4">
        <f t="shared" si="148"/>
        <v>8</v>
      </c>
      <c r="N1914" s="4" t="str">
        <f t="shared" si="149"/>
        <v>N</v>
      </c>
      <c r="O1914" t="str">
        <f t="shared" si="150"/>
        <v>N</v>
      </c>
    </row>
    <row r="1915" spans="1:15" x14ac:dyDescent="0.25">
      <c r="A1915">
        <v>83</v>
      </c>
      <c r="B1915" s="1">
        <v>63047</v>
      </c>
      <c r="C1915" t="s">
        <v>255</v>
      </c>
      <c r="D1915" t="s">
        <v>3533</v>
      </c>
      <c r="E1915">
        <v>277</v>
      </c>
      <c r="F1915">
        <v>1010</v>
      </c>
      <c r="G1915">
        <f t="shared" si="146"/>
        <v>0</v>
      </c>
      <c r="H1915" t="str">
        <f>_xlfn.XLOOKUP(C1915,obszary!A:A,obszary!B:B)</f>
        <v>Casius</v>
      </c>
      <c r="I1915" t="str">
        <f>_xlfn.XLOOKUP($A1915,laziki!B:B,laziki!C:C)</f>
        <v>Phoenix 11</v>
      </c>
      <c r="J1915" t="str">
        <f>_xlfn.XLOOKUP(I1915,laziki!C:C,laziki!E:E)</f>
        <v>56.07N, 79.63E</v>
      </c>
      <c r="K1915">
        <f>_xlfn.XLOOKUP($A1915,laziki!B:B,laziki!D:D)</f>
        <v>2069</v>
      </c>
      <c r="L1915">
        <f t="shared" si="147"/>
        <v>2072</v>
      </c>
      <c r="M1915" s="4">
        <f t="shared" si="148"/>
        <v>3</v>
      </c>
      <c r="N1915" s="4" t="str">
        <f t="shared" si="149"/>
        <v>N</v>
      </c>
      <c r="O1915" t="str">
        <f t="shared" si="150"/>
        <v>N</v>
      </c>
    </row>
    <row r="1916" spans="1:15" x14ac:dyDescent="0.25">
      <c r="A1916">
        <v>21</v>
      </c>
      <c r="B1916" s="1">
        <v>57662</v>
      </c>
      <c r="C1916" t="s">
        <v>233</v>
      </c>
      <c r="D1916" t="s">
        <v>3532</v>
      </c>
      <c r="E1916">
        <v>791</v>
      </c>
      <c r="F1916">
        <v>883</v>
      </c>
      <c r="G1916">
        <f t="shared" si="146"/>
        <v>0</v>
      </c>
      <c r="H1916" t="str">
        <f>_xlfn.XLOOKUP(C1916,obszary!A:A,obszary!B:B)</f>
        <v>Phoenicis Lacus</v>
      </c>
      <c r="I1916" t="str">
        <f>_xlfn.XLOOKUP($A1916,laziki!B:B,laziki!C:C)</f>
        <v>Viking 17</v>
      </c>
      <c r="J1916" t="str">
        <f>_xlfn.XLOOKUP(I1916,laziki!C:C,laziki!E:E)</f>
        <v>11.38S, 119.54W</v>
      </c>
      <c r="K1916">
        <f>_xlfn.XLOOKUP($A1916,laziki!B:B,laziki!D:D)</f>
        <v>2056</v>
      </c>
      <c r="L1916">
        <f t="shared" si="147"/>
        <v>2057</v>
      </c>
      <c r="M1916" s="4">
        <f t="shared" si="148"/>
        <v>1</v>
      </c>
      <c r="N1916" s="4" t="str">
        <f t="shared" si="149"/>
        <v>S</v>
      </c>
      <c r="O1916" t="str">
        <f t="shared" si="150"/>
        <v>S</v>
      </c>
    </row>
    <row r="1917" spans="1:15" x14ac:dyDescent="0.25">
      <c r="A1917">
        <v>28</v>
      </c>
      <c r="B1917" s="1">
        <v>58529</v>
      </c>
      <c r="C1917" t="s">
        <v>207</v>
      </c>
      <c r="D1917" t="s">
        <v>3531</v>
      </c>
      <c r="E1917">
        <v>137</v>
      </c>
      <c r="F1917">
        <v>6006</v>
      </c>
      <c r="G1917">
        <f t="shared" si="146"/>
        <v>0</v>
      </c>
      <c r="H1917" t="str">
        <f>_xlfn.XLOOKUP(C1917,obszary!A:A,obszary!B:B)</f>
        <v>Mare Australe</v>
      </c>
      <c r="I1917" t="str">
        <f>_xlfn.XLOOKUP($A1917,laziki!B:B,laziki!C:C)</f>
        <v>Deimos 3</v>
      </c>
      <c r="J1917" t="str">
        <f>_xlfn.XLOOKUP(I1917,laziki!C:C,laziki!E:E)</f>
        <v>63.27S, 66.46W</v>
      </c>
      <c r="K1917">
        <f>_xlfn.XLOOKUP($A1917,laziki!B:B,laziki!D:D)</f>
        <v>2058</v>
      </c>
      <c r="L1917">
        <f t="shared" si="147"/>
        <v>2060</v>
      </c>
      <c r="M1917" s="4">
        <f t="shared" si="148"/>
        <v>2</v>
      </c>
      <c r="N1917" s="4" t="str">
        <f t="shared" si="149"/>
        <v>S</v>
      </c>
      <c r="O1917" t="str">
        <f t="shared" si="150"/>
        <v>S</v>
      </c>
    </row>
    <row r="1918" spans="1:15" x14ac:dyDescent="0.25">
      <c r="A1918">
        <v>7</v>
      </c>
      <c r="B1918" s="1">
        <v>56351</v>
      </c>
      <c r="C1918" t="s">
        <v>259</v>
      </c>
      <c r="D1918" t="s">
        <v>3530</v>
      </c>
      <c r="E1918">
        <v>27</v>
      </c>
      <c r="F1918">
        <v>14551</v>
      </c>
      <c r="G1918">
        <f t="shared" si="146"/>
        <v>14551</v>
      </c>
      <c r="H1918" t="str">
        <f>_xlfn.XLOOKUP(C1918,obszary!A:A,obszary!B:B)</f>
        <v>Mare Acidalium</v>
      </c>
      <c r="I1918" t="str">
        <f>_xlfn.XLOOKUP($A1918,laziki!B:B,laziki!C:C)</f>
        <v>Mariner 12</v>
      </c>
      <c r="J1918" t="str">
        <f>_xlfn.XLOOKUP(I1918,laziki!C:C,laziki!E:E)</f>
        <v>53.29N, 45.78W</v>
      </c>
      <c r="K1918">
        <f>_xlfn.XLOOKUP($A1918,laziki!B:B,laziki!D:D)</f>
        <v>2053</v>
      </c>
      <c r="L1918">
        <f t="shared" si="147"/>
        <v>2054</v>
      </c>
      <c r="M1918" s="4">
        <f t="shared" si="148"/>
        <v>1</v>
      </c>
      <c r="N1918" s="4" t="str">
        <f t="shared" si="149"/>
        <v>N</v>
      </c>
      <c r="O1918" t="str">
        <f t="shared" si="150"/>
        <v>N</v>
      </c>
    </row>
    <row r="1919" spans="1:15" x14ac:dyDescent="0.25">
      <c r="A1919">
        <v>77</v>
      </c>
      <c r="B1919" s="1">
        <v>64773</v>
      </c>
      <c r="C1919" t="s">
        <v>223</v>
      </c>
      <c r="D1919" t="s">
        <v>3529</v>
      </c>
      <c r="E1919">
        <v>59</v>
      </c>
      <c r="F1919">
        <v>3167</v>
      </c>
      <c r="G1919">
        <f t="shared" si="146"/>
        <v>3167</v>
      </c>
      <c r="H1919" t="str">
        <f>_xlfn.XLOOKUP(C1919,obszary!A:A,obszary!B:B)</f>
        <v>Mare Tyrrhenum</v>
      </c>
      <c r="I1919" t="str">
        <f>_xlfn.XLOOKUP($A1919,laziki!B:B,laziki!C:C)</f>
        <v>Rosetta 27</v>
      </c>
      <c r="J1919" t="str">
        <f>_xlfn.XLOOKUP(I1919,laziki!C:C,laziki!E:E)</f>
        <v>28.90S, 98.55E</v>
      </c>
      <c r="K1919">
        <f>_xlfn.XLOOKUP($A1919,laziki!B:B,laziki!D:D)</f>
        <v>2073</v>
      </c>
      <c r="L1919">
        <f t="shared" si="147"/>
        <v>2077</v>
      </c>
      <c r="M1919" s="4">
        <f t="shared" si="148"/>
        <v>4</v>
      </c>
      <c r="N1919" s="4" t="str">
        <f t="shared" si="149"/>
        <v>S</v>
      </c>
      <c r="O1919" t="str">
        <f t="shared" si="150"/>
        <v>S</v>
      </c>
    </row>
    <row r="1920" spans="1:15" x14ac:dyDescent="0.25">
      <c r="A1920">
        <v>37</v>
      </c>
      <c r="B1920" s="1">
        <v>59848</v>
      </c>
      <c r="C1920" t="s">
        <v>237</v>
      </c>
      <c r="D1920" t="s">
        <v>3528</v>
      </c>
      <c r="E1920">
        <v>100</v>
      </c>
      <c r="F1920">
        <v>8255</v>
      </c>
      <c r="G1920">
        <f t="shared" si="146"/>
        <v>8255</v>
      </c>
      <c r="H1920" t="str">
        <f>_xlfn.XLOOKUP(C1920,obszary!A:A,obszary!B:B)</f>
        <v>Elysium</v>
      </c>
      <c r="I1920" t="str">
        <f>_xlfn.XLOOKUP($A1920,laziki!B:B,laziki!C:C)</f>
        <v>Pathfinder 5</v>
      </c>
      <c r="J1920" t="str">
        <f>_xlfn.XLOOKUP(I1920,laziki!C:C,laziki!E:E)</f>
        <v>10.83N, 133.81E</v>
      </c>
      <c r="K1920">
        <f>_xlfn.XLOOKUP($A1920,laziki!B:B,laziki!D:D)</f>
        <v>2061</v>
      </c>
      <c r="L1920">
        <f t="shared" si="147"/>
        <v>2063</v>
      </c>
      <c r="M1920" s="4">
        <f t="shared" si="148"/>
        <v>2</v>
      </c>
      <c r="N1920" s="4" t="str">
        <f t="shared" si="149"/>
        <v>N</v>
      </c>
      <c r="O1920" t="str">
        <f t="shared" si="150"/>
        <v>N</v>
      </c>
    </row>
    <row r="1921" spans="1:15" x14ac:dyDescent="0.25">
      <c r="A1921">
        <v>42</v>
      </c>
      <c r="B1921" s="1">
        <v>61255</v>
      </c>
      <c r="C1921" t="s">
        <v>253</v>
      </c>
      <c r="D1921" t="s">
        <v>3527</v>
      </c>
      <c r="E1921">
        <v>15</v>
      </c>
      <c r="F1921">
        <v>9985</v>
      </c>
      <c r="G1921">
        <f t="shared" si="146"/>
        <v>9985</v>
      </c>
      <c r="H1921" t="str">
        <f>_xlfn.XLOOKUP(C1921,obszary!A:A,obszary!B:B)</f>
        <v>Cebrenia</v>
      </c>
      <c r="I1921" t="str">
        <f>_xlfn.XLOOKUP($A1921,laziki!B:B,laziki!C:C)</f>
        <v>Spirit 6</v>
      </c>
      <c r="J1921" t="str">
        <f>_xlfn.XLOOKUP(I1921,laziki!C:C,laziki!E:E)</f>
        <v>27.80N, 160.30E</v>
      </c>
      <c r="K1921">
        <f>_xlfn.XLOOKUP($A1921,laziki!B:B,laziki!D:D)</f>
        <v>2063</v>
      </c>
      <c r="L1921">
        <f t="shared" si="147"/>
        <v>2067</v>
      </c>
      <c r="M1921" s="4">
        <f t="shared" si="148"/>
        <v>4</v>
      </c>
      <c r="N1921" s="4" t="str">
        <f t="shared" si="149"/>
        <v>N</v>
      </c>
      <c r="O1921" t="str">
        <f t="shared" si="150"/>
        <v>N</v>
      </c>
    </row>
    <row r="1922" spans="1:15" x14ac:dyDescent="0.25">
      <c r="A1922">
        <v>5</v>
      </c>
      <c r="B1922" s="1">
        <v>58083</v>
      </c>
      <c r="C1922" t="s">
        <v>227</v>
      </c>
      <c r="D1922" t="s">
        <v>3526</v>
      </c>
      <c r="E1922">
        <v>482</v>
      </c>
      <c r="F1922">
        <v>9366</v>
      </c>
      <c r="G1922">
        <f t="shared" si="146"/>
        <v>0</v>
      </c>
      <c r="H1922" t="str">
        <f>_xlfn.XLOOKUP(C1922,obszary!A:A,obszary!B:B)</f>
        <v>Sinus Sabaeus</v>
      </c>
      <c r="I1922" t="str">
        <f>_xlfn.XLOOKUP($A1922,laziki!B:B,laziki!C:C)</f>
        <v>Mariner 10</v>
      </c>
      <c r="J1922" t="str">
        <f>_xlfn.XLOOKUP(I1922,laziki!C:C,laziki!E:E)</f>
        <v>4.88N, 63.43E</v>
      </c>
      <c r="K1922">
        <f>_xlfn.XLOOKUP($A1922,laziki!B:B,laziki!D:D)</f>
        <v>2051</v>
      </c>
      <c r="L1922">
        <f t="shared" si="147"/>
        <v>2059</v>
      </c>
      <c r="M1922" s="4">
        <f t="shared" si="148"/>
        <v>8</v>
      </c>
      <c r="N1922" s="4" t="str">
        <f t="shared" si="149"/>
        <v>S</v>
      </c>
      <c r="O1922" t="str">
        <f t="shared" si="150"/>
        <v>N</v>
      </c>
    </row>
    <row r="1923" spans="1:15" x14ac:dyDescent="0.25">
      <c r="A1923">
        <v>56</v>
      </c>
      <c r="B1923" s="1">
        <v>63941</v>
      </c>
      <c r="C1923" t="s">
        <v>217</v>
      </c>
      <c r="D1923" t="s">
        <v>3525</v>
      </c>
      <c r="E1923">
        <v>163</v>
      </c>
      <c r="F1923">
        <v>629</v>
      </c>
      <c r="G1923">
        <f t="shared" ref="G1923:G1986" si="151">IF($E1923 &lt;= 100,F1923,0)</f>
        <v>0</v>
      </c>
      <c r="H1923" t="str">
        <f>_xlfn.XLOOKUP(C1923,obszary!A:A,obszary!B:B)</f>
        <v>Thaumasia</v>
      </c>
      <c r="I1923" t="str">
        <f>_xlfn.XLOOKUP($A1923,laziki!B:B,laziki!C:C)</f>
        <v>Opportunity 10</v>
      </c>
      <c r="J1923" t="str">
        <f>_xlfn.XLOOKUP(I1923,laziki!C:C,laziki!E:E)</f>
        <v>35.35S, 72.67W</v>
      </c>
      <c r="K1923">
        <f>_xlfn.XLOOKUP($A1923,laziki!B:B,laziki!D:D)</f>
        <v>2067</v>
      </c>
      <c r="L1923">
        <f t="shared" ref="L1923:L1986" si="152">YEAR(B1923)</f>
        <v>2075</v>
      </c>
      <c r="M1923" s="4">
        <f t="shared" ref="M1923:M1986" si="153">L1923-K1923</f>
        <v>8</v>
      </c>
      <c r="N1923" s="4" t="str">
        <f t="shared" ref="N1923:N1986" si="154">IF(NOT(ISERROR(SEARCH("S",D1923))),"S","N")</f>
        <v>S</v>
      </c>
      <c r="O1923" t="str">
        <f t="shared" si="150"/>
        <v>S</v>
      </c>
    </row>
    <row r="1924" spans="1:15" x14ac:dyDescent="0.25">
      <c r="A1924">
        <v>95</v>
      </c>
      <c r="B1924" s="1">
        <v>62468</v>
      </c>
      <c r="C1924" t="s">
        <v>231</v>
      </c>
      <c r="D1924" t="s">
        <v>3524</v>
      </c>
      <c r="E1924">
        <v>52</v>
      </c>
      <c r="F1924">
        <v>5436</v>
      </c>
      <c r="G1924">
        <f t="shared" si="151"/>
        <v>5436</v>
      </c>
      <c r="H1924" t="str">
        <f>_xlfn.XLOOKUP(C1924,obszary!A:A,obszary!B:B)</f>
        <v>Coprates</v>
      </c>
      <c r="I1924" t="str">
        <f>_xlfn.XLOOKUP($A1924,laziki!B:B,laziki!C:C)</f>
        <v>Dawn 6</v>
      </c>
      <c r="J1924" t="str">
        <f>_xlfn.XLOOKUP(I1924,laziki!C:C,laziki!E:E)</f>
        <v>8.80N, 79.73W</v>
      </c>
      <c r="K1924">
        <f>_xlfn.XLOOKUP($A1924,laziki!B:B,laziki!D:D)</f>
        <v>2067</v>
      </c>
      <c r="L1924">
        <f t="shared" si="152"/>
        <v>2071</v>
      </c>
      <c r="M1924" s="4">
        <f t="shared" si="153"/>
        <v>4</v>
      </c>
      <c r="N1924" s="4" t="str">
        <f t="shared" si="154"/>
        <v>S</v>
      </c>
      <c r="O1924" t="str">
        <f t="shared" si="150"/>
        <v>N</v>
      </c>
    </row>
    <row r="1925" spans="1:15" x14ac:dyDescent="0.25">
      <c r="A1925">
        <v>61</v>
      </c>
      <c r="B1925" s="1">
        <v>63101</v>
      </c>
      <c r="C1925" t="s">
        <v>215</v>
      </c>
      <c r="D1925" t="s">
        <v>3523</v>
      </c>
      <c r="E1925">
        <v>137</v>
      </c>
      <c r="F1925">
        <v>22220</v>
      </c>
      <c r="G1925">
        <f t="shared" si="151"/>
        <v>0</v>
      </c>
      <c r="H1925" t="str">
        <f>_xlfn.XLOOKUP(C1925,obszary!A:A,obszary!B:B)</f>
        <v>Argyre</v>
      </c>
      <c r="I1925" t="str">
        <f>_xlfn.XLOOKUP($A1925,laziki!B:B,laziki!C:C)</f>
        <v>Opportunity 19</v>
      </c>
      <c r="J1925" t="str">
        <f>_xlfn.XLOOKUP(I1925,laziki!C:C,laziki!E:E)</f>
        <v>68.17S, 21.83W</v>
      </c>
      <c r="K1925">
        <f>_xlfn.XLOOKUP($A1925,laziki!B:B,laziki!D:D)</f>
        <v>2069</v>
      </c>
      <c r="L1925">
        <f t="shared" si="152"/>
        <v>2072</v>
      </c>
      <c r="M1925" s="4">
        <f t="shared" si="153"/>
        <v>3</v>
      </c>
      <c r="N1925" s="4" t="str">
        <f t="shared" si="154"/>
        <v>S</v>
      </c>
      <c r="O1925" t="str">
        <f t="shared" si="150"/>
        <v>S</v>
      </c>
    </row>
    <row r="1926" spans="1:15" x14ac:dyDescent="0.25">
      <c r="A1926">
        <v>10</v>
      </c>
      <c r="B1926" s="1">
        <v>57928</v>
      </c>
      <c r="C1926" t="s">
        <v>231</v>
      </c>
      <c r="D1926" t="s">
        <v>3522</v>
      </c>
      <c r="E1926">
        <v>152</v>
      </c>
      <c r="F1926">
        <v>1138</v>
      </c>
      <c r="G1926">
        <f t="shared" si="151"/>
        <v>0</v>
      </c>
      <c r="H1926" t="str">
        <f>_xlfn.XLOOKUP(C1926,obszary!A:A,obszary!B:B)</f>
        <v>Coprates</v>
      </c>
      <c r="I1926" t="str">
        <f>_xlfn.XLOOKUP($A1926,laziki!B:B,laziki!C:C)</f>
        <v>Mariner 15</v>
      </c>
      <c r="J1926" t="str">
        <f>_xlfn.XLOOKUP(I1926,laziki!C:C,laziki!E:E)</f>
        <v>23.79S, 56.97W</v>
      </c>
      <c r="K1926">
        <f>_xlfn.XLOOKUP($A1926,laziki!B:B,laziki!D:D)</f>
        <v>2054</v>
      </c>
      <c r="L1926">
        <f t="shared" si="152"/>
        <v>2058</v>
      </c>
      <c r="M1926" s="4">
        <f t="shared" si="153"/>
        <v>4</v>
      </c>
      <c r="N1926" s="4" t="str">
        <f t="shared" si="154"/>
        <v>S</v>
      </c>
      <c r="O1926" t="str">
        <f t="shared" ref="O1926:O1989" si="155">IF(NOT(ISERROR(SEARCH("S",J1926))),"S","N")</f>
        <v>S</v>
      </c>
    </row>
    <row r="1927" spans="1:15" x14ac:dyDescent="0.25">
      <c r="A1927">
        <v>77</v>
      </c>
      <c r="B1927" s="1">
        <v>64533</v>
      </c>
      <c r="C1927" t="s">
        <v>211</v>
      </c>
      <c r="D1927" t="s">
        <v>3521</v>
      </c>
      <c r="E1927">
        <v>447</v>
      </c>
      <c r="F1927">
        <v>15109</v>
      </c>
      <c r="G1927">
        <f t="shared" si="151"/>
        <v>0</v>
      </c>
      <c r="H1927" t="str">
        <f>_xlfn.XLOOKUP(C1927,obszary!A:A,obszary!B:B)</f>
        <v>Hellas</v>
      </c>
      <c r="I1927" t="str">
        <f>_xlfn.XLOOKUP($A1927,laziki!B:B,laziki!C:C)</f>
        <v>Rosetta 27</v>
      </c>
      <c r="J1927" t="str">
        <f>_xlfn.XLOOKUP(I1927,laziki!C:C,laziki!E:E)</f>
        <v>28.90S, 98.55E</v>
      </c>
      <c r="K1927">
        <f>_xlfn.XLOOKUP($A1927,laziki!B:B,laziki!D:D)</f>
        <v>2073</v>
      </c>
      <c r="L1927">
        <f t="shared" si="152"/>
        <v>2076</v>
      </c>
      <c r="M1927" s="4">
        <f t="shared" si="153"/>
        <v>3</v>
      </c>
      <c r="N1927" s="4" t="str">
        <f t="shared" si="154"/>
        <v>S</v>
      </c>
      <c r="O1927" t="str">
        <f t="shared" si="155"/>
        <v>S</v>
      </c>
    </row>
    <row r="1928" spans="1:15" x14ac:dyDescent="0.25">
      <c r="A1928">
        <v>7</v>
      </c>
      <c r="B1928" s="1">
        <v>56865</v>
      </c>
      <c r="C1928" t="s">
        <v>259</v>
      </c>
      <c r="D1928" t="s">
        <v>3520</v>
      </c>
      <c r="E1928">
        <v>124</v>
      </c>
      <c r="F1928">
        <v>2739</v>
      </c>
      <c r="G1928">
        <f t="shared" si="151"/>
        <v>0</v>
      </c>
      <c r="H1928" t="str">
        <f>_xlfn.XLOOKUP(C1928,obszary!A:A,obszary!B:B)</f>
        <v>Mare Acidalium</v>
      </c>
      <c r="I1928" t="str">
        <f>_xlfn.XLOOKUP($A1928,laziki!B:B,laziki!C:C)</f>
        <v>Mariner 12</v>
      </c>
      <c r="J1928" t="str">
        <f>_xlfn.XLOOKUP(I1928,laziki!C:C,laziki!E:E)</f>
        <v>53.29N, 45.78W</v>
      </c>
      <c r="K1928">
        <f>_xlfn.XLOOKUP($A1928,laziki!B:B,laziki!D:D)</f>
        <v>2053</v>
      </c>
      <c r="L1928">
        <f t="shared" si="152"/>
        <v>2055</v>
      </c>
      <c r="M1928" s="4">
        <f t="shared" si="153"/>
        <v>2</v>
      </c>
      <c r="N1928" s="4" t="str">
        <f t="shared" si="154"/>
        <v>N</v>
      </c>
      <c r="O1928" t="str">
        <f t="shared" si="155"/>
        <v>N</v>
      </c>
    </row>
    <row r="1929" spans="1:15" x14ac:dyDescent="0.25">
      <c r="A1929">
        <v>17</v>
      </c>
      <c r="B1929" s="1">
        <v>58051</v>
      </c>
      <c r="C1929" t="s">
        <v>239</v>
      </c>
      <c r="D1929" t="s">
        <v>3519</v>
      </c>
      <c r="E1929">
        <v>29</v>
      </c>
      <c r="F1929">
        <v>11771</v>
      </c>
      <c r="G1929">
        <f t="shared" si="151"/>
        <v>11771</v>
      </c>
      <c r="H1929" t="str">
        <f>_xlfn.XLOOKUP(C1929,obszary!A:A,obszary!B:B)</f>
        <v>Amenthes</v>
      </c>
      <c r="I1929" t="str">
        <f>_xlfn.XLOOKUP($A1929,laziki!B:B,laziki!C:C)</f>
        <v>Viking 8</v>
      </c>
      <c r="J1929" t="str">
        <f>_xlfn.XLOOKUP(I1929,laziki!C:C,laziki!E:E)</f>
        <v>21.27N, 90.13E</v>
      </c>
      <c r="K1929">
        <f>_xlfn.XLOOKUP($A1929,laziki!B:B,laziki!D:D)</f>
        <v>2054</v>
      </c>
      <c r="L1929">
        <f t="shared" si="152"/>
        <v>2058</v>
      </c>
      <c r="M1929" s="4">
        <f t="shared" si="153"/>
        <v>4</v>
      </c>
      <c r="N1929" s="4" t="str">
        <f t="shared" si="154"/>
        <v>N</v>
      </c>
      <c r="O1929" t="str">
        <f t="shared" si="155"/>
        <v>N</v>
      </c>
    </row>
    <row r="1930" spans="1:15" x14ac:dyDescent="0.25">
      <c r="A1930">
        <v>39</v>
      </c>
      <c r="B1930" s="1">
        <v>61097</v>
      </c>
      <c r="C1930" t="s">
        <v>209</v>
      </c>
      <c r="D1930" t="s">
        <v>3518</v>
      </c>
      <c r="E1930">
        <v>152</v>
      </c>
      <c r="F1930">
        <v>1526</v>
      </c>
      <c r="G1930">
        <f t="shared" si="151"/>
        <v>0</v>
      </c>
      <c r="H1930" t="str">
        <f>_xlfn.XLOOKUP(C1930,obszary!A:A,obszary!B:B)</f>
        <v>Eridania</v>
      </c>
      <c r="I1930" t="str">
        <f>_xlfn.XLOOKUP($A1930,laziki!B:B,laziki!C:C)</f>
        <v>Pathfinder 9</v>
      </c>
      <c r="J1930" t="str">
        <f>_xlfn.XLOOKUP(I1930,laziki!C:C,laziki!E:E)</f>
        <v>59.92S, 179.01W</v>
      </c>
      <c r="K1930">
        <f>_xlfn.XLOOKUP($A1930,laziki!B:B,laziki!D:D)</f>
        <v>2062</v>
      </c>
      <c r="L1930">
        <f t="shared" si="152"/>
        <v>2067</v>
      </c>
      <c r="M1930" s="4">
        <f t="shared" si="153"/>
        <v>5</v>
      </c>
      <c r="N1930" s="4" t="str">
        <f t="shared" si="154"/>
        <v>S</v>
      </c>
      <c r="O1930" t="str">
        <f t="shared" si="155"/>
        <v>S</v>
      </c>
    </row>
    <row r="1931" spans="1:15" x14ac:dyDescent="0.25">
      <c r="A1931">
        <v>46</v>
      </c>
      <c r="B1931" s="1">
        <v>60765</v>
      </c>
      <c r="C1931" t="s">
        <v>207</v>
      </c>
      <c r="D1931" t="s">
        <v>3517</v>
      </c>
      <c r="E1931">
        <v>447</v>
      </c>
      <c r="F1931">
        <v>1788</v>
      </c>
      <c r="G1931">
        <f t="shared" si="151"/>
        <v>0</v>
      </c>
      <c r="H1931" t="str">
        <f>_xlfn.XLOOKUP(C1931,obszary!A:A,obszary!B:B)</f>
        <v>Mare Australe</v>
      </c>
      <c r="I1931" t="str">
        <f>_xlfn.XLOOKUP($A1931,laziki!B:B,laziki!C:C)</f>
        <v>Spirit 13</v>
      </c>
      <c r="J1931" t="str">
        <f>_xlfn.XLOOKUP(I1931,laziki!C:C,laziki!E:E)</f>
        <v>58.80S, 113.46W</v>
      </c>
      <c r="K1931">
        <f>_xlfn.XLOOKUP($A1931,laziki!B:B,laziki!D:D)</f>
        <v>2065</v>
      </c>
      <c r="L1931">
        <f t="shared" si="152"/>
        <v>2066</v>
      </c>
      <c r="M1931" s="4">
        <f t="shared" si="153"/>
        <v>1</v>
      </c>
      <c r="N1931" s="4" t="str">
        <f t="shared" si="154"/>
        <v>S</v>
      </c>
      <c r="O1931" t="str">
        <f t="shared" si="155"/>
        <v>S</v>
      </c>
    </row>
    <row r="1932" spans="1:15" x14ac:dyDescent="0.25">
      <c r="A1932">
        <v>6</v>
      </c>
      <c r="B1932" s="1">
        <v>56150</v>
      </c>
      <c r="C1932" t="s">
        <v>265</v>
      </c>
      <c r="D1932" t="s">
        <v>3516</v>
      </c>
      <c r="E1932">
        <v>34</v>
      </c>
      <c r="F1932">
        <v>4731</v>
      </c>
      <c r="G1932">
        <f t="shared" si="151"/>
        <v>4731</v>
      </c>
      <c r="H1932" t="str">
        <f>_xlfn.XLOOKUP(C1932,obszary!A:A,obszary!B:B)</f>
        <v>Mare Boreum</v>
      </c>
      <c r="I1932" t="str">
        <f>_xlfn.XLOOKUP($A1932,laziki!B:B,laziki!C:C)</f>
        <v>Mariner 11</v>
      </c>
      <c r="J1932" t="str">
        <f>_xlfn.XLOOKUP(I1932,laziki!C:C,laziki!E:E)</f>
        <v>77.71N, 148.53E</v>
      </c>
      <c r="K1932">
        <f>_xlfn.XLOOKUP($A1932,laziki!B:B,laziki!D:D)</f>
        <v>2052</v>
      </c>
      <c r="L1932">
        <f t="shared" si="152"/>
        <v>2053</v>
      </c>
      <c r="M1932" s="4">
        <f t="shared" si="153"/>
        <v>1</v>
      </c>
      <c r="N1932" s="4" t="str">
        <f t="shared" si="154"/>
        <v>N</v>
      </c>
      <c r="O1932" t="str">
        <f t="shared" si="155"/>
        <v>N</v>
      </c>
    </row>
    <row r="1933" spans="1:15" x14ac:dyDescent="0.25">
      <c r="A1933">
        <v>75</v>
      </c>
      <c r="B1933" s="1">
        <v>63818</v>
      </c>
      <c r="C1933" t="s">
        <v>223</v>
      </c>
      <c r="D1933" t="s">
        <v>3515</v>
      </c>
      <c r="E1933">
        <v>175</v>
      </c>
      <c r="F1933">
        <v>15700</v>
      </c>
      <c r="G1933">
        <f t="shared" si="151"/>
        <v>0</v>
      </c>
      <c r="H1933" t="str">
        <f>_xlfn.XLOOKUP(C1933,obszary!A:A,obszary!B:B)</f>
        <v>Mare Tyrrhenum</v>
      </c>
      <c r="I1933" t="str">
        <f>_xlfn.XLOOKUP($A1933,laziki!B:B,laziki!C:C)</f>
        <v>Rosetta 22</v>
      </c>
      <c r="J1933" t="str">
        <f>_xlfn.XLOOKUP(I1933,laziki!C:C,laziki!E:E)</f>
        <v>43.21S, 109.99E</v>
      </c>
      <c r="K1933">
        <f>_xlfn.XLOOKUP($A1933,laziki!B:B,laziki!D:D)</f>
        <v>2071</v>
      </c>
      <c r="L1933">
        <f t="shared" si="152"/>
        <v>2074</v>
      </c>
      <c r="M1933" s="4">
        <f t="shared" si="153"/>
        <v>3</v>
      </c>
      <c r="N1933" s="4" t="str">
        <f t="shared" si="154"/>
        <v>S</v>
      </c>
      <c r="O1933" t="str">
        <f t="shared" si="155"/>
        <v>S</v>
      </c>
    </row>
    <row r="1934" spans="1:15" x14ac:dyDescent="0.25">
      <c r="A1934">
        <v>94</v>
      </c>
      <c r="B1934" s="1">
        <v>61224</v>
      </c>
      <c r="C1934" t="s">
        <v>221</v>
      </c>
      <c r="D1934" t="s">
        <v>3514</v>
      </c>
      <c r="E1934">
        <v>52</v>
      </c>
      <c r="F1934">
        <v>7752</v>
      </c>
      <c r="G1934">
        <f t="shared" si="151"/>
        <v>7752</v>
      </c>
      <c r="H1934" t="str">
        <f>_xlfn.XLOOKUP(C1934,obszary!A:A,obszary!B:B)</f>
        <v>Aeolis</v>
      </c>
      <c r="I1934" t="str">
        <f>_xlfn.XLOOKUP($A1934,laziki!B:B,laziki!C:C)</f>
        <v>Dawn 4</v>
      </c>
      <c r="J1934" t="str">
        <f>_xlfn.XLOOKUP(I1934,laziki!C:C,laziki!E:E)</f>
        <v>46.81S, 143.88E</v>
      </c>
      <c r="K1934">
        <f>_xlfn.XLOOKUP($A1934,laziki!B:B,laziki!D:D)</f>
        <v>2066</v>
      </c>
      <c r="L1934">
        <f t="shared" si="152"/>
        <v>2067</v>
      </c>
      <c r="M1934" s="4">
        <f t="shared" si="153"/>
        <v>1</v>
      </c>
      <c r="N1934" s="4" t="str">
        <f t="shared" si="154"/>
        <v>S</v>
      </c>
      <c r="O1934" t="str">
        <f t="shared" si="155"/>
        <v>S</v>
      </c>
    </row>
    <row r="1935" spans="1:15" x14ac:dyDescent="0.25">
      <c r="A1935">
        <v>100</v>
      </c>
      <c r="B1935" s="1">
        <v>62770</v>
      </c>
      <c r="C1935" t="s">
        <v>207</v>
      </c>
      <c r="D1935" t="s">
        <v>3513</v>
      </c>
      <c r="E1935">
        <v>77</v>
      </c>
      <c r="F1935">
        <v>41937</v>
      </c>
      <c r="G1935">
        <f t="shared" si="151"/>
        <v>41937</v>
      </c>
      <c r="H1935" t="str">
        <f>_xlfn.XLOOKUP(C1935,obszary!A:A,obszary!B:B)</f>
        <v>Mare Australe</v>
      </c>
      <c r="I1935" t="str">
        <f>_xlfn.XLOOKUP($A1935,laziki!B:B,laziki!C:C)</f>
        <v>Perseverance 7</v>
      </c>
      <c r="J1935" t="str">
        <f>_xlfn.XLOOKUP(I1935,laziki!C:C,laziki!E:E)</f>
        <v>61.39S, 157.42W</v>
      </c>
      <c r="K1935">
        <f>_xlfn.XLOOKUP($A1935,laziki!B:B,laziki!D:D)</f>
        <v>2070</v>
      </c>
      <c r="L1935">
        <f t="shared" si="152"/>
        <v>2071</v>
      </c>
      <c r="M1935" s="4">
        <f t="shared" si="153"/>
        <v>1</v>
      </c>
      <c r="N1935" s="4" t="str">
        <f t="shared" si="154"/>
        <v>S</v>
      </c>
      <c r="O1935" t="str">
        <f t="shared" si="155"/>
        <v>S</v>
      </c>
    </row>
    <row r="1936" spans="1:15" x14ac:dyDescent="0.25">
      <c r="A1936">
        <v>3</v>
      </c>
      <c r="B1936" s="1">
        <v>55460</v>
      </c>
      <c r="C1936" t="s">
        <v>219</v>
      </c>
      <c r="D1936" t="s">
        <v>3512</v>
      </c>
      <c r="E1936">
        <v>61</v>
      </c>
      <c r="F1936">
        <v>5812</v>
      </c>
      <c r="G1936">
        <f t="shared" si="151"/>
        <v>5812</v>
      </c>
      <c r="H1936" t="str">
        <f>_xlfn.XLOOKUP(C1936,obszary!A:A,obszary!B:B)</f>
        <v>Phaethontis</v>
      </c>
      <c r="I1936" t="str">
        <f>_xlfn.XLOOKUP($A1936,laziki!B:B,laziki!C:C)</f>
        <v>Mariner 7</v>
      </c>
      <c r="J1936" t="str">
        <f>_xlfn.XLOOKUP(I1936,laziki!C:C,laziki!E:E)</f>
        <v>44.90S, 130.80W</v>
      </c>
      <c r="K1936">
        <f>_xlfn.XLOOKUP($A1936,laziki!B:B,laziki!D:D)</f>
        <v>2050</v>
      </c>
      <c r="L1936">
        <f t="shared" si="152"/>
        <v>2051</v>
      </c>
      <c r="M1936" s="4">
        <f t="shared" si="153"/>
        <v>1</v>
      </c>
      <c r="N1936" s="4" t="str">
        <f t="shared" si="154"/>
        <v>S</v>
      </c>
      <c r="O1936" t="str">
        <f t="shared" si="155"/>
        <v>S</v>
      </c>
    </row>
    <row r="1937" spans="1:15" x14ac:dyDescent="0.25">
      <c r="A1937">
        <v>32</v>
      </c>
      <c r="B1937" s="1">
        <v>60294</v>
      </c>
      <c r="C1937" t="s">
        <v>233</v>
      </c>
      <c r="D1937" t="s">
        <v>3511</v>
      </c>
      <c r="E1937">
        <v>147</v>
      </c>
      <c r="F1937">
        <v>1010</v>
      </c>
      <c r="G1937">
        <f t="shared" si="151"/>
        <v>0</v>
      </c>
      <c r="H1937" t="str">
        <f>_xlfn.XLOOKUP(C1937,obszary!A:A,obszary!B:B)</f>
        <v>Phoenicis Lacus</v>
      </c>
      <c r="I1937" t="str">
        <f>_xlfn.XLOOKUP($A1937,laziki!B:B,laziki!C:C)</f>
        <v>Deimos 11</v>
      </c>
      <c r="J1937" t="str">
        <f>_xlfn.XLOOKUP(I1937,laziki!C:C,laziki!E:E)</f>
        <v>39.82S, 96.42W</v>
      </c>
      <c r="K1937">
        <f>_xlfn.XLOOKUP($A1937,laziki!B:B,laziki!D:D)</f>
        <v>2059</v>
      </c>
      <c r="L1937">
        <f t="shared" si="152"/>
        <v>2065</v>
      </c>
      <c r="M1937" s="4">
        <f t="shared" si="153"/>
        <v>6</v>
      </c>
      <c r="N1937" s="4" t="str">
        <f t="shared" si="154"/>
        <v>S</v>
      </c>
      <c r="O1937" t="str">
        <f t="shared" si="155"/>
        <v>S</v>
      </c>
    </row>
    <row r="1938" spans="1:15" x14ac:dyDescent="0.25">
      <c r="A1938">
        <v>47</v>
      </c>
      <c r="B1938" s="1">
        <v>63184</v>
      </c>
      <c r="C1938" t="s">
        <v>245</v>
      </c>
      <c r="D1938" t="s">
        <v>3510</v>
      </c>
      <c r="E1938">
        <v>100</v>
      </c>
      <c r="F1938">
        <v>12605</v>
      </c>
      <c r="G1938">
        <f t="shared" si="151"/>
        <v>12605</v>
      </c>
      <c r="H1938" t="str">
        <f>_xlfn.XLOOKUP(C1938,obszary!A:A,obszary!B:B)</f>
        <v>Oxia Palus</v>
      </c>
      <c r="I1938" t="str">
        <f>_xlfn.XLOOKUP($A1938,laziki!B:B,laziki!C:C)</f>
        <v>Spirit 14</v>
      </c>
      <c r="J1938" t="str">
        <f>_xlfn.XLOOKUP(I1938,laziki!C:C,laziki!E:E)</f>
        <v>27.30N, 17.48W</v>
      </c>
      <c r="K1938">
        <f>_xlfn.XLOOKUP($A1938,laziki!B:B,laziki!D:D)</f>
        <v>2065</v>
      </c>
      <c r="L1938">
        <f t="shared" si="152"/>
        <v>2072</v>
      </c>
      <c r="M1938" s="4">
        <f t="shared" si="153"/>
        <v>7</v>
      </c>
      <c r="N1938" s="4" t="str">
        <f t="shared" si="154"/>
        <v>N</v>
      </c>
      <c r="O1938" t="str">
        <f t="shared" si="155"/>
        <v>N</v>
      </c>
    </row>
    <row r="1939" spans="1:15" x14ac:dyDescent="0.25">
      <c r="A1939">
        <v>44</v>
      </c>
      <c r="B1939" s="1">
        <v>61132</v>
      </c>
      <c r="C1939" t="s">
        <v>253</v>
      </c>
      <c r="D1939" t="s">
        <v>3509</v>
      </c>
      <c r="E1939">
        <v>36</v>
      </c>
      <c r="F1939">
        <v>1920</v>
      </c>
      <c r="G1939">
        <f t="shared" si="151"/>
        <v>1920</v>
      </c>
      <c r="H1939" t="str">
        <f>_xlfn.XLOOKUP(C1939,obszary!A:A,obszary!B:B)</f>
        <v>Cebrenia</v>
      </c>
      <c r="I1939" t="str">
        <f>_xlfn.XLOOKUP($A1939,laziki!B:B,laziki!C:C)</f>
        <v>Spirit 11</v>
      </c>
      <c r="J1939" t="str">
        <f>_xlfn.XLOOKUP(I1939,laziki!C:C,laziki!E:E)</f>
        <v>64.61N, 131.25E</v>
      </c>
      <c r="K1939">
        <f>_xlfn.XLOOKUP($A1939,laziki!B:B,laziki!D:D)</f>
        <v>2064</v>
      </c>
      <c r="L1939">
        <f t="shared" si="152"/>
        <v>2067</v>
      </c>
      <c r="M1939" s="4">
        <f t="shared" si="153"/>
        <v>3</v>
      </c>
      <c r="N1939" s="4" t="str">
        <f t="shared" si="154"/>
        <v>N</v>
      </c>
      <c r="O1939" t="str">
        <f t="shared" si="155"/>
        <v>N</v>
      </c>
    </row>
    <row r="1940" spans="1:15" x14ac:dyDescent="0.25">
      <c r="A1940">
        <v>76</v>
      </c>
      <c r="B1940" s="1">
        <v>63412</v>
      </c>
      <c r="C1940" t="s">
        <v>253</v>
      </c>
      <c r="D1940" t="s">
        <v>3508</v>
      </c>
      <c r="E1940">
        <v>128</v>
      </c>
      <c r="F1940">
        <v>2324</v>
      </c>
      <c r="G1940">
        <f t="shared" si="151"/>
        <v>0</v>
      </c>
      <c r="H1940" t="str">
        <f>_xlfn.XLOOKUP(C1940,obszary!A:A,obszary!B:B)</f>
        <v>Cebrenia</v>
      </c>
      <c r="I1940" t="str">
        <f>_xlfn.XLOOKUP($A1940,laziki!B:B,laziki!C:C)</f>
        <v>Rosetta 25</v>
      </c>
      <c r="J1940" t="str">
        <f>_xlfn.XLOOKUP(I1940,laziki!C:C,laziki!E:E)</f>
        <v>47.84N, 169.44E</v>
      </c>
      <c r="K1940">
        <f>_xlfn.XLOOKUP($A1940,laziki!B:B,laziki!D:D)</f>
        <v>2072</v>
      </c>
      <c r="L1940">
        <f t="shared" si="152"/>
        <v>2073</v>
      </c>
      <c r="M1940" s="4">
        <f t="shared" si="153"/>
        <v>1</v>
      </c>
      <c r="N1940" s="4" t="str">
        <f t="shared" si="154"/>
        <v>N</v>
      </c>
      <c r="O1940" t="str">
        <f t="shared" si="155"/>
        <v>N</v>
      </c>
    </row>
    <row r="1941" spans="1:15" x14ac:dyDescent="0.25">
      <c r="A1941">
        <v>7</v>
      </c>
      <c r="B1941" s="1">
        <v>56380</v>
      </c>
      <c r="C1941" t="s">
        <v>265</v>
      </c>
      <c r="D1941" t="s">
        <v>3507</v>
      </c>
      <c r="E1941">
        <v>41</v>
      </c>
      <c r="F1941">
        <v>4902</v>
      </c>
      <c r="G1941">
        <f t="shared" si="151"/>
        <v>4902</v>
      </c>
      <c r="H1941" t="str">
        <f>_xlfn.XLOOKUP(C1941,obszary!A:A,obszary!B:B)</f>
        <v>Mare Boreum</v>
      </c>
      <c r="I1941" t="str">
        <f>_xlfn.XLOOKUP($A1941,laziki!B:B,laziki!C:C)</f>
        <v>Mariner 12</v>
      </c>
      <c r="J1941" t="str">
        <f>_xlfn.XLOOKUP(I1941,laziki!C:C,laziki!E:E)</f>
        <v>53.29N, 45.78W</v>
      </c>
      <c r="K1941">
        <f>_xlfn.XLOOKUP($A1941,laziki!B:B,laziki!D:D)</f>
        <v>2053</v>
      </c>
      <c r="L1941">
        <f t="shared" si="152"/>
        <v>2054</v>
      </c>
      <c r="M1941" s="4">
        <f t="shared" si="153"/>
        <v>1</v>
      </c>
      <c r="N1941" s="4" t="str">
        <f t="shared" si="154"/>
        <v>N</v>
      </c>
      <c r="O1941" t="str">
        <f t="shared" si="155"/>
        <v>N</v>
      </c>
    </row>
    <row r="1942" spans="1:15" x14ac:dyDescent="0.25">
      <c r="A1942">
        <v>93</v>
      </c>
      <c r="B1942" s="1">
        <v>61395</v>
      </c>
      <c r="C1942" t="s">
        <v>261</v>
      </c>
      <c r="D1942" t="s">
        <v>3506</v>
      </c>
      <c r="E1942">
        <v>65</v>
      </c>
      <c r="F1942">
        <v>8791</v>
      </c>
      <c r="G1942">
        <f t="shared" si="151"/>
        <v>8791</v>
      </c>
      <c r="H1942" t="str">
        <f>_xlfn.XLOOKUP(C1942,obszary!A:A,obszary!B:B)</f>
        <v>Arcadia</v>
      </c>
      <c r="I1942" t="str">
        <f>_xlfn.XLOOKUP($A1942,laziki!B:B,laziki!C:C)</f>
        <v>Dawn 3</v>
      </c>
      <c r="J1942" t="str">
        <f>_xlfn.XLOOKUP(I1942,laziki!C:C,laziki!E:E)</f>
        <v>40.73N, 101.92W</v>
      </c>
      <c r="K1942">
        <f>_xlfn.XLOOKUP($A1942,laziki!B:B,laziki!D:D)</f>
        <v>2066</v>
      </c>
      <c r="L1942">
        <f t="shared" si="152"/>
        <v>2068</v>
      </c>
      <c r="M1942" s="4">
        <f t="shared" si="153"/>
        <v>2</v>
      </c>
      <c r="N1942" s="4" t="str">
        <f t="shared" si="154"/>
        <v>N</v>
      </c>
      <c r="O1942" t="str">
        <f t="shared" si="155"/>
        <v>N</v>
      </c>
    </row>
    <row r="1943" spans="1:15" x14ac:dyDescent="0.25">
      <c r="A1943">
        <v>56</v>
      </c>
      <c r="B1943" s="1">
        <v>63452</v>
      </c>
      <c r="C1943" t="s">
        <v>233</v>
      </c>
      <c r="D1943" t="s">
        <v>3505</v>
      </c>
      <c r="E1943">
        <v>47</v>
      </c>
      <c r="F1943">
        <v>3313</v>
      </c>
      <c r="G1943">
        <f t="shared" si="151"/>
        <v>3313</v>
      </c>
      <c r="H1943" t="str">
        <f>_xlfn.XLOOKUP(C1943,obszary!A:A,obszary!B:B)</f>
        <v>Phoenicis Lacus</v>
      </c>
      <c r="I1943" t="str">
        <f>_xlfn.XLOOKUP($A1943,laziki!B:B,laziki!C:C)</f>
        <v>Opportunity 10</v>
      </c>
      <c r="J1943" t="str">
        <f>_xlfn.XLOOKUP(I1943,laziki!C:C,laziki!E:E)</f>
        <v>35.35S, 72.67W</v>
      </c>
      <c r="K1943">
        <f>_xlfn.XLOOKUP($A1943,laziki!B:B,laziki!D:D)</f>
        <v>2067</v>
      </c>
      <c r="L1943">
        <f t="shared" si="152"/>
        <v>2073</v>
      </c>
      <c r="M1943" s="4">
        <f t="shared" si="153"/>
        <v>6</v>
      </c>
      <c r="N1943" s="4" t="str">
        <f t="shared" si="154"/>
        <v>S</v>
      </c>
      <c r="O1943" t="str">
        <f t="shared" si="155"/>
        <v>S</v>
      </c>
    </row>
    <row r="1944" spans="1:15" x14ac:dyDescent="0.25">
      <c r="A1944">
        <v>66</v>
      </c>
      <c r="B1944" s="1">
        <v>63183</v>
      </c>
      <c r="C1944" t="s">
        <v>239</v>
      </c>
      <c r="D1944" t="s">
        <v>3504</v>
      </c>
      <c r="E1944">
        <v>19</v>
      </c>
      <c r="F1944">
        <v>8519</v>
      </c>
      <c r="G1944">
        <f t="shared" si="151"/>
        <v>8519</v>
      </c>
      <c r="H1944" t="str">
        <f>_xlfn.XLOOKUP(C1944,obszary!A:A,obszary!B:B)</f>
        <v>Amenthes</v>
      </c>
      <c r="I1944" t="str">
        <f>_xlfn.XLOOKUP($A1944,laziki!B:B,laziki!C:C)</f>
        <v>Rosetta 9</v>
      </c>
      <c r="J1944" t="str">
        <f>_xlfn.XLOOKUP(I1944,laziki!C:C,laziki!E:E)</f>
        <v>17.54N, 149.60E</v>
      </c>
      <c r="K1944">
        <f>_xlfn.XLOOKUP($A1944,laziki!B:B,laziki!D:D)</f>
        <v>2067</v>
      </c>
      <c r="L1944">
        <f t="shared" si="152"/>
        <v>2072</v>
      </c>
      <c r="M1944" s="4">
        <f t="shared" si="153"/>
        <v>5</v>
      </c>
      <c r="N1944" s="4" t="str">
        <f t="shared" si="154"/>
        <v>N</v>
      </c>
      <c r="O1944" t="str">
        <f t="shared" si="155"/>
        <v>N</v>
      </c>
    </row>
    <row r="1945" spans="1:15" x14ac:dyDescent="0.25">
      <c r="A1945">
        <v>53</v>
      </c>
      <c r="B1945" s="1">
        <v>61035</v>
      </c>
      <c r="C1945" t="s">
        <v>207</v>
      </c>
      <c r="D1945" t="s">
        <v>3503</v>
      </c>
      <c r="E1945">
        <v>29</v>
      </c>
      <c r="F1945">
        <v>8519</v>
      </c>
      <c r="G1945">
        <f t="shared" si="151"/>
        <v>8519</v>
      </c>
      <c r="H1945" t="str">
        <f>_xlfn.XLOOKUP(C1945,obszary!A:A,obszary!B:B)</f>
        <v>Mare Australe</v>
      </c>
      <c r="I1945" t="str">
        <f>_xlfn.XLOOKUP($A1945,laziki!B:B,laziki!C:C)</f>
        <v>Opportunity 5</v>
      </c>
      <c r="J1945" t="str">
        <f>_xlfn.XLOOKUP(I1945,laziki!C:C,laziki!E:E)</f>
        <v>70.62S, 159.12W</v>
      </c>
      <c r="K1945">
        <f>_xlfn.XLOOKUP($A1945,laziki!B:B,laziki!D:D)</f>
        <v>2065</v>
      </c>
      <c r="L1945">
        <f t="shared" si="152"/>
        <v>2067</v>
      </c>
      <c r="M1945" s="4">
        <f t="shared" si="153"/>
        <v>2</v>
      </c>
      <c r="N1945" s="4" t="str">
        <f t="shared" si="154"/>
        <v>S</v>
      </c>
      <c r="O1945" t="str">
        <f t="shared" si="155"/>
        <v>S</v>
      </c>
    </row>
    <row r="1946" spans="1:15" x14ac:dyDescent="0.25">
      <c r="A1946">
        <v>33</v>
      </c>
      <c r="B1946" s="1">
        <v>59076</v>
      </c>
      <c r="C1946" t="s">
        <v>265</v>
      </c>
      <c r="D1946" t="s">
        <v>3502</v>
      </c>
      <c r="E1946">
        <v>307</v>
      </c>
      <c r="F1946">
        <v>38630</v>
      </c>
      <c r="G1946">
        <f t="shared" si="151"/>
        <v>0</v>
      </c>
      <c r="H1946" t="str">
        <f>_xlfn.XLOOKUP(C1946,obszary!A:A,obszary!B:B)</f>
        <v>Mare Boreum</v>
      </c>
      <c r="I1946" t="str">
        <f>_xlfn.XLOOKUP($A1946,laziki!B:B,laziki!C:C)</f>
        <v>Deimos 13</v>
      </c>
      <c r="J1946" t="str">
        <f>_xlfn.XLOOKUP(I1946,laziki!C:C,laziki!E:E)</f>
        <v>73.37N, 48.09E</v>
      </c>
      <c r="K1946">
        <f>_xlfn.XLOOKUP($A1946,laziki!B:B,laziki!D:D)</f>
        <v>2060</v>
      </c>
      <c r="L1946">
        <f t="shared" si="152"/>
        <v>2061</v>
      </c>
      <c r="M1946" s="4">
        <f t="shared" si="153"/>
        <v>1</v>
      </c>
      <c r="N1946" s="4" t="str">
        <f t="shared" si="154"/>
        <v>N</v>
      </c>
      <c r="O1946" t="str">
        <f t="shared" si="155"/>
        <v>N</v>
      </c>
    </row>
    <row r="1947" spans="1:15" x14ac:dyDescent="0.25">
      <c r="A1947">
        <v>62</v>
      </c>
      <c r="B1947" s="1">
        <v>61253</v>
      </c>
      <c r="C1947" t="s">
        <v>227</v>
      </c>
      <c r="D1947" t="s">
        <v>3501</v>
      </c>
      <c r="E1947">
        <v>65</v>
      </c>
      <c r="F1947">
        <v>8519</v>
      </c>
      <c r="G1947">
        <f t="shared" si="151"/>
        <v>8519</v>
      </c>
      <c r="H1947" t="str">
        <f>_xlfn.XLOOKUP(C1947,obszary!A:A,obszary!B:B)</f>
        <v>Sinus Sabaeus</v>
      </c>
      <c r="I1947" t="str">
        <f>_xlfn.XLOOKUP($A1947,laziki!B:B,laziki!C:C)</f>
        <v>Rosetta 1</v>
      </c>
      <c r="J1947" t="str">
        <f>_xlfn.XLOOKUP(I1947,laziki!C:C,laziki!E:E)</f>
        <v>3.33S, 27.57E</v>
      </c>
      <c r="K1947">
        <f>_xlfn.XLOOKUP($A1947,laziki!B:B,laziki!D:D)</f>
        <v>2065</v>
      </c>
      <c r="L1947">
        <f t="shared" si="152"/>
        <v>2067</v>
      </c>
      <c r="M1947" s="4">
        <f t="shared" si="153"/>
        <v>2</v>
      </c>
      <c r="N1947" s="4" t="str">
        <f t="shared" si="154"/>
        <v>S</v>
      </c>
      <c r="O1947" t="str">
        <f t="shared" si="155"/>
        <v>S</v>
      </c>
    </row>
    <row r="1948" spans="1:15" x14ac:dyDescent="0.25">
      <c r="A1948">
        <v>88</v>
      </c>
      <c r="B1948" s="1">
        <v>63035</v>
      </c>
      <c r="C1948" t="s">
        <v>229</v>
      </c>
      <c r="D1948" t="s">
        <v>3500</v>
      </c>
      <c r="E1948">
        <v>416</v>
      </c>
      <c r="F1948">
        <v>3764</v>
      </c>
      <c r="G1948">
        <f t="shared" si="151"/>
        <v>0</v>
      </c>
      <c r="H1948" t="str">
        <f>_xlfn.XLOOKUP(C1948,obszary!A:A,obszary!B:B)</f>
        <v>Margaritifer Sinus</v>
      </c>
      <c r="I1948" t="str">
        <f>_xlfn.XLOOKUP($A1948,laziki!B:B,laziki!C:C)</f>
        <v>Phoenix 19</v>
      </c>
      <c r="J1948" t="str">
        <f>_xlfn.XLOOKUP(I1948,laziki!C:C,laziki!E:E)</f>
        <v>12.19S, 23.63W</v>
      </c>
      <c r="K1948">
        <f>_xlfn.XLOOKUP($A1948,laziki!B:B,laziki!D:D)</f>
        <v>2071</v>
      </c>
      <c r="L1948">
        <f t="shared" si="152"/>
        <v>2072</v>
      </c>
      <c r="M1948" s="4">
        <f t="shared" si="153"/>
        <v>1</v>
      </c>
      <c r="N1948" s="4" t="str">
        <f t="shared" si="154"/>
        <v>S</v>
      </c>
      <c r="O1948" t="str">
        <f t="shared" si="155"/>
        <v>S</v>
      </c>
    </row>
    <row r="1949" spans="1:15" x14ac:dyDescent="0.25">
      <c r="A1949">
        <v>47</v>
      </c>
      <c r="B1949" s="1">
        <v>61741</v>
      </c>
      <c r="C1949" t="s">
        <v>259</v>
      </c>
      <c r="D1949" t="s">
        <v>3499</v>
      </c>
      <c r="E1949">
        <v>133</v>
      </c>
      <c r="F1949">
        <v>20205</v>
      </c>
      <c r="G1949">
        <f t="shared" si="151"/>
        <v>0</v>
      </c>
      <c r="H1949" t="str">
        <f>_xlfn.XLOOKUP(C1949,obszary!A:A,obszary!B:B)</f>
        <v>Mare Acidalium</v>
      </c>
      <c r="I1949" t="str">
        <f>_xlfn.XLOOKUP($A1949,laziki!B:B,laziki!C:C)</f>
        <v>Spirit 14</v>
      </c>
      <c r="J1949" t="str">
        <f>_xlfn.XLOOKUP(I1949,laziki!C:C,laziki!E:E)</f>
        <v>27.30N, 17.48W</v>
      </c>
      <c r="K1949">
        <f>_xlfn.XLOOKUP($A1949,laziki!B:B,laziki!D:D)</f>
        <v>2065</v>
      </c>
      <c r="L1949">
        <f t="shared" si="152"/>
        <v>2069</v>
      </c>
      <c r="M1949" s="4">
        <f t="shared" si="153"/>
        <v>4</v>
      </c>
      <c r="N1949" s="4" t="str">
        <f t="shared" si="154"/>
        <v>N</v>
      </c>
      <c r="O1949" t="str">
        <f t="shared" si="155"/>
        <v>N</v>
      </c>
    </row>
    <row r="1950" spans="1:15" x14ac:dyDescent="0.25">
      <c r="A1950">
        <v>29</v>
      </c>
      <c r="B1950" s="1">
        <v>58608</v>
      </c>
      <c r="C1950" t="s">
        <v>219</v>
      </c>
      <c r="D1950" t="s">
        <v>3498</v>
      </c>
      <c r="E1950">
        <v>47</v>
      </c>
      <c r="F1950">
        <v>8791</v>
      </c>
      <c r="G1950">
        <f t="shared" si="151"/>
        <v>8791</v>
      </c>
      <c r="H1950" t="str">
        <f>_xlfn.XLOOKUP(C1950,obszary!A:A,obszary!B:B)</f>
        <v>Phaethontis</v>
      </c>
      <c r="I1950" t="str">
        <f>_xlfn.XLOOKUP($A1950,laziki!B:B,laziki!C:C)</f>
        <v>Deimos 4</v>
      </c>
      <c r="J1950" t="str">
        <f>_xlfn.XLOOKUP(I1950,laziki!C:C,laziki!E:E)</f>
        <v>33.88S, 148.04W</v>
      </c>
      <c r="K1950">
        <f>_xlfn.XLOOKUP($A1950,laziki!B:B,laziki!D:D)</f>
        <v>2058</v>
      </c>
      <c r="L1950">
        <f t="shared" si="152"/>
        <v>2060</v>
      </c>
      <c r="M1950" s="4">
        <f t="shared" si="153"/>
        <v>2</v>
      </c>
      <c r="N1950" s="4" t="str">
        <f t="shared" si="154"/>
        <v>S</v>
      </c>
      <c r="O1950" t="str">
        <f t="shared" si="155"/>
        <v>S</v>
      </c>
    </row>
    <row r="1951" spans="1:15" x14ac:dyDescent="0.25">
      <c r="A1951">
        <v>28</v>
      </c>
      <c r="B1951" s="1">
        <v>59058</v>
      </c>
      <c r="C1951" t="s">
        <v>207</v>
      </c>
      <c r="D1951" t="s">
        <v>3497</v>
      </c>
      <c r="E1951">
        <v>24</v>
      </c>
      <c r="F1951">
        <v>5076</v>
      </c>
      <c r="G1951">
        <f t="shared" si="151"/>
        <v>5076</v>
      </c>
      <c r="H1951" t="str">
        <f>_xlfn.XLOOKUP(C1951,obszary!A:A,obszary!B:B)</f>
        <v>Mare Australe</v>
      </c>
      <c r="I1951" t="str">
        <f>_xlfn.XLOOKUP($A1951,laziki!B:B,laziki!C:C)</f>
        <v>Deimos 3</v>
      </c>
      <c r="J1951" t="str">
        <f>_xlfn.XLOOKUP(I1951,laziki!C:C,laziki!E:E)</f>
        <v>63.27S, 66.46W</v>
      </c>
      <c r="K1951">
        <f>_xlfn.XLOOKUP($A1951,laziki!B:B,laziki!D:D)</f>
        <v>2058</v>
      </c>
      <c r="L1951">
        <f t="shared" si="152"/>
        <v>2061</v>
      </c>
      <c r="M1951" s="4">
        <f t="shared" si="153"/>
        <v>3</v>
      </c>
      <c r="N1951" s="4" t="str">
        <f t="shared" si="154"/>
        <v>S</v>
      </c>
      <c r="O1951" t="str">
        <f t="shared" si="155"/>
        <v>S</v>
      </c>
    </row>
    <row r="1952" spans="1:15" x14ac:dyDescent="0.25">
      <c r="A1952">
        <v>90</v>
      </c>
      <c r="B1952" s="1">
        <v>63460</v>
      </c>
      <c r="C1952" t="s">
        <v>219</v>
      </c>
      <c r="D1952" t="s">
        <v>3496</v>
      </c>
      <c r="E1952">
        <v>9</v>
      </c>
      <c r="F1952">
        <v>12605</v>
      </c>
      <c r="G1952">
        <f t="shared" si="151"/>
        <v>12605</v>
      </c>
      <c r="H1952" t="str">
        <f>_xlfn.XLOOKUP(C1952,obszary!A:A,obszary!B:B)</f>
        <v>Phaethontis</v>
      </c>
      <c r="I1952" t="str">
        <f>_xlfn.XLOOKUP($A1952,laziki!B:B,laziki!C:C)</f>
        <v>Phoenix 23</v>
      </c>
      <c r="J1952" t="str">
        <f>_xlfn.XLOOKUP(I1952,laziki!C:C,laziki!E:E)</f>
        <v>65.99S, 161.89W</v>
      </c>
      <c r="K1952">
        <f>_xlfn.XLOOKUP($A1952,laziki!B:B,laziki!D:D)</f>
        <v>2072</v>
      </c>
      <c r="L1952">
        <f t="shared" si="152"/>
        <v>2073</v>
      </c>
      <c r="M1952" s="4">
        <f t="shared" si="153"/>
        <v>1</v>
      </c>
      <c r="N1952" s="4" t="str">
        <f t="shared" si="154"/>
        <v>S</v>
      </c>
      <c r="O1952" t="str">
        <f t="shared" si="155"/>
        <v>S</v>
      </c>
    </row>
    <row r="1953" spans="1:15" x14ac:dyDescent="0.25">
      <c r="A1953">
        <v>87</v>
      </c>
      <c r="B1953" s="1">
        <v>62921</v>
      </c>
      <c r="C1953" t="s">
        <v>229</v>
      </c>
      <c r="D1953" t="s">
        <v>3495</v>
      </c>
      <c r="E1953">
        <v>27</v>
      </c>
      <c r="F1953">
        <v>5076</v>
      </c>
      <c r="G1953">
        <f t="shared" si="151"/>
        <v>5076</v>
      </c>
      <c r="H1953" t="str">
        <f>_xlfn.XLOOKUP(C1953,obszary!A:A,obszary!B:B)</f>
        <v>Margaritifer Sinus</v>
      </c>
      <c r="I1953" t="str">
        <f>_xlfn.XLOOKUP($A1953,laziki!B:B,laziki!C:C)</f>
        <v>Phoenix 17</v>
      </c>
      <c r="J1953" t="str">
        <f>_xlfn.XLOOKUP(I1953,laziki!C:C,laziki!E:E)</f>
        <v>34.44S, 25.42W</v>
      </c>
      <c r="K1953">
        <f>_xlfn.XLOOKUP($A1953,laziki!B:B,laziki!D:D)</f>
        <v>2071</v>
      </c>
      <c r="L1953">
        <f t="shared" si="152"/>
        <v>2072</v>
      </c>
      <c r="M1953" s="4">
        <f t="shared" si="153"/>
        <v>1</v>
      </c>
      <c r="N1953" s="4" t="str">
        <f t="shared" si="154"/>
        <v>S</v>
      </c>
      <c r="O1953" t="str">
        <f t="shared" si="155"/>
        <v>S</v>
      </c>
    </row>
    <row r="1954" spans="1:15" x14ac:dyDescent="0.25">
      <c r="A1954">
        <v>62</v>
      </c>
      <c r="B1954" s="1">
        <v>61480</v>
      </c>
      <c r="C1954" t="s">
        <v>227</v>
      </c>
      <c r="D1954" t="s">
        <v>3494</v>
      </c>
      <c r="E1954">
        <v>77</v>
      </c>
      <c r="F1954">
        <v>1788</v>
      </c>
      <c r="G1954">
        <f t="shared" si="151"/>
        <v>1788</v>
      </c>
      <c r="H1954" t="str">
        <f>_xlfn.XLOOKUP(C1954,obszary!A:A,obszary!B:B)</f>
        <v>Sinus Sabaeus</v>
      </c>
      <c r="I1954" t="str">
        <f>_xlfn.XLOOKUP($A1954,laziki!B:B,laziki!C:C)</f>
        <v>Rosetta 1</v>
      </c>
      <c r="J1954" t="str">
        <f>_xlfn.XLOOKUP(I1954,laziki!C:C,laziki!E:E)</f>
        <v>3.33S, 27.57E</v>
      </c>
      <c r="K1954">
        <f>_xlfn.XLOOKUP($A1954,laziki!B:B,laziki!D:D)</f>
        <v>2065</v>
      </c>
      <c r="L1954">
        <f t="shared" si="152"/>
        <v>2068</v>
      </c>
      <c r="M1954" s="4">
        <f t="shared" si="153"/>
        <v>3</v>
      </c>
      <c r="N1954" s="4" t="str">
        <f t="shared" si="154"/>
        <v>S</v>
      </c>
      <c r="O1954" t="str">
        <f t="shared" si="155"/>
        <v>S</v>
      </c>
    </row>
    <row r="1955" spans="1:15" x14ac:dyDescent="0.25">
      <c r="A1955">
        <v>10</v>
      </c>
      <c r="B1955" s="1">
        <v>57239</v>
      </c>
      <c r="C1955" t="s">
        <v>229</v>
      </c>
      <c r="D1955" t="s">
        <v>3493</v>
      </c>
      <c r="E1955">
        <v>152</v>
      </c>
      <c r="F1955">
        <v>1656</v>
      </c>
      <c r="G1955">
        <f t="shared" si="151"/>
        <v>0</v>
      </c>
      <c r="H1955" t="str">
        <f>_xlfn.XLOOKUP(C1955,obszary!A:A,obszary!B:B)</f>
        <v>Margaritifer Sinus</v>
      </c>
      <c r="I1955" t="str">
        <f>_xlfn.XLOOKUP($A1955,laziki!B:B,laziki!C:C)</f>
        <v>Mariner 15</v>
      </c>
      <c r="J1955" t="str">
        <f>_xlfn.XLOOKUP(I1955,laziki!C:C,laziki!E:E)</f>
        <v>23.79S, 56.97W</v>
      </c>
      <c r="K1955">
        <f>_xlfn.XLOOKUP($A1955,laziki!B:B,laziki!D:D)</f>
        <v>2054</v>
      </c>
      <c r="L1955">
        <f t="shared" si="152"/>
        <v>2056</v>
      </c>
      <c r="M1955" s="4">
        <f t="shared" si="153"/>
        <v>2</v>
      </c>
      <c r="N1955" s="4" t="str">
        <f t="shared" si="154"/>
        <v>S</v>
      </c>
      <c r="O1955" t="str">
        <f t="shared" si="155"/>
        <v>S</v>
      </c>
    </row>
    <row r="1956" spans="1:15" x14ac:dyDescent="0.25">
      <c r="A1956">
        <v>23</v>
      </c>
      <c r="B1956" s="1">
        <v>56764</v>
      </c>
      <c r="C1956" t="s">
        <v>219</v>
      </c>
      <c r="D1956" t="s">
        <v>3492</v>
      </c>
      <c r="E1956">
        <v>63</v>
      </c>
      <c r="F1956">
        <v>10654</v>
      </c>
      <c r="G1956">
        <f t="shared" si="151"/>
        <v>10654</v>
      </c>
      <c r="H1956" t="str">
        <f>_xlfn.XLOOKUP(C1956,obszary!A:A,obszary!B:B)</f>
        <v>Phaethontis</v>
      </c>
      <c r="I1956" t="str">
        <f>_xlfn.XLOOKUP($A1956,laziki!B:B,laziki!C:C)</f>
        <v>Phobos 2</v>
      </c>
      <c r="J1956" t="str">
        <f>_xlfn.XLOOKUP(I1956,laziki!C:C,laziki!E:E)</f>
        <v>23.80S, 156.02W</v>
      </c>
      <c r="K1956">
        <f>_xlfn.XLOOKUP($A1956,laziki!B:B,laziki!D:D)</f>
        <v>2053</v>
      </c>
      <c r="L1956">
        <f t="shared" si="152"/>
        <v>2055</v>
      </c>
      <c r="M1956" s="4">
        <f t="shared" si="153"/>
        <v>2</v>
      </c>
      <c r="N1956" s="4" t="str">
        <f t="shared" si="154"/>
        <v>S</v>
      </c>
      <c r="O1956" t="str">
        <f t="shared" si="155"/>
        <v>S</v>
      </c>
    </row>
    <row r="1957" spans="1:15" x14ac:dyDescent="0.25">
      <c r="A1957">
        <v>10</v>
      </c>
      <c r="B1957" s="1">
        <v>58898</v>
      </c>
      <c r="C1957" t="s">
        <v>231</v>
      </c>
      <c r="D1957" t="s">
        <v>3491</v>
      </c>
      <c r="E1957">
        <v>702</v>
      </c>
      <c r="F1957">
        <v>2599</v>
      </c>
      <c r="G1957">
        <f t="shared" si="151"/>
        <v>0</v>
      </c>
      <c r="H1957" t="str">
        <f>_xlfn.XLOOKUP(C1957,obszary!A:A,obszary!B:B)</f>
        <v>Coprates</v>
      </c>
      <c r="I1957" t="str">
        <f>_xlfn.XLOOKUP($A1957,laziki!B:B,laziki!C:C)</f>
        <v>Mariner 15</v>
      </c>
      <c r="J1957" t="str">
        <f>_xlfn.XLOOKUP(I1957,laziki!C:C,laziki!E:E)</f>
        <v>23.79S, 56.97W</v>
      </c>
      <c r="K1957">
        <f>_xlfn.XLOOKUP($A1957,laziki!B:B,laziki!D:D)</f>
        <v>2054</v>
      </c>
      <c r="L1957">
        <f t="shared" si="152"/>
        <v>2061</v>
      </c>
      <c r="M1957" s="4">
        <f t="shared" si="153"/>
        <v>7</v>
      </c>
      <c r="N1957" s="4" t="str">
        <f t="shared" si="154"/>
        <v>S</v>
      </c>
      <c r="O1957" t="str">
        <f t="shared" si="155"/>
        <v>S</v>
      </c>
    </row>
    <row r="1958" spans="1:15" x14ac:dyDescent="0.25">
      <c r="A1958">
        <v>100</v>
      </c>
      <c r="B1958" s="1">
        <v>63255</v>
      </c>
      <c r="C1958" t="s">
        <v>207</v>
      </c>
      <c r="D1958" t="s">
        <v>3490</v>
      </c>
      <c r="E1958">
        <v>702</v>
      </c>
      <c r="F1958">
        <v>38630</v>
      </c>
      <c r="G1958">
        <f t="shared" si="151"/>
        <v>0</v>
      </c>
      <c r="H1958" t="str">
        <f>_xlfn.XLOOKUP(C1958,obszary!A:A,obszary!B:B)</f>
        <v>Mare Australe</v>
      </c>
      <c r="I1958" t="str">
        <f>_xlfn.XLOOKUP($A1958,laziki!B:B,laziki!C:C)</f>
        <v>Perseverance 7</v>
      </c>
      <c r="J1958" t="str">
        <f>_xlfn.XLOOKUP(I1958,laziki!C:C,laziki!E:E)</f>
        <v>61.39S, 157.42W</v>
      </c>
      <c r="K1958">
        <f>_xlfn.XLOOKUP($A1958,laziki!B:B,laziki!D:D)</f>
        <v>2070</v>
      </c>
      <c r="L1958">
        <f t="shared" si="152"/>
        <v>2073</v>
      </c>
      <c r="M1958" s="4">
        <f t="shared" si="153"/>
        <v>3</v>
      </c>
      <c r="N1958" s="4" t="str">
        <f t="shared" si="154"/>
        <v>S</v>
      </c>
      <c r="O1958" t="str">
        <f t="shared" si="155"/>
        <v>S</v>
      </c>
    </row>
    <row r="1959" spans="1:15" x14ac:dyDescent="0.25">
      <c r="A1959">
        <v>58</v>
      </c>
      <c r="B1959" s="1">
        <v>61908</v>
      </c>
      <c r="C1959" t="s">
        <v>207</v>
      </c>
      <c r="D1959" t="s">
        <v>3489</v>
      </c>
      <c r="E1959">
        <v>447</v>
      </c>
      <c r="F1959">
        <v>11771</v>
      </c>
      <c r="G1959">
        <f t="shared" si="151"/>
        <v>0</v>
      </c>
      <c r="H1959" t="str">
        <f>_xlfn.XLOOKUP(C1959,obszary!A:A,obszary!B:B)</f>
        <v>Mare Australe</v>
      </c>
      <c r="I1959" t="str">
        <f>_xlfn.XLOOKUP($A1959,laziki!B:B,laziki!C:C)</f>
        <v>Opportunity 15</v>
      </c>
      <c r="J1959" t="str">
        <f>_xlfn.XLOOKUP(I1959,laziki!C:C,laziki!E:E)</f>
        <v>56.96S, 5.44W</v>
      </c>
      <c r="K1959">
        <f>_xlfn.XLOOKUP($A1959,laziki!B:B,laziki!D:D)</f>
        <v>2068</v>
      </c>
      <c r="L1959">
        <f t="shared" si="152"/>
        <v>2069</v>
      </c>
      <c r="M1959" s="4">
        <f t="shared" si="153"/>
        <v>1</v>
      </c>
      <c r="N1959" s="4" t="str">
        <f t="shared" si="154"/>
        <v>S</v>
      </c>
      <c r="O1959" t="str">
        <f t="shared" si="155"/>
        <v>S</v>
      </c>
    </row>
    <row r="1960" spans="1:15" x14ac:dyDescent="0.25">
      <c r="A1960">
        <v>64</v>
      </c>
      <c r="B1960" s="1">
        <v>61925</v>
      </c>
      <c r="C1960" t="s">
        <v>211</v>
      </c>
      <c r="D1960" t="s">
        <v>3488</v>
      </c>
      <c r="E1960">
        <v>63</v>
      </c>
      <c r="F1960">
        <v>3919</v>
      </c>
      <c r="G1960">
        <f t="shared" si="151"/>
        <v>3919</v>
      </c>
      <c r="H1960" t="str">
        <f>_xlfn.XLOOKUP(C1960,obszary!A:A,obszary!B:B)</f>
        <v>Hellas</v>
      </c>
      <c r="I1960" t="str">
        <f>_xlfn.XLOOKUP($A1960,laziki!B:B,laziki!C:C)</f>
        <v>Rosetta 7</v>
      </c>
      <c r="J1960" t="str">
        <f>_xlfn.XLOOKUP(I1960,laziki!C:C,laziki!E:E)</f>
        <v>48.64S, 67.03E</v>
      </c>
      <c r="K1960">
        <f>_xlfn.XLOOKUP($A1960,laziki!B:B,laziki!D:D)</f>
        <v>2067</v>
      </c>
      <c r="L1960">
        <f t="shared" si="152"/>
        <v>2069</v>
      </c>
      <c r="M1960" s="4">
        <f t="shared" si="153"/>
        <v>2</v>
      </c>
      <c r="N1960" s="4" t="str">
        <f t="shared" si="154"/>
        <v>S</v>
      </c>
      <c r="O1960" t="str">
        <f t="shared" si="155"/>
        <v>S</v>
      </c>
    </row>
    <row r="1961" spans="1:15" x14ac:dyDescent="0.25">
      <c r="A1961">
        <v>27</v>
      </c>
      <c r="B1961" s="1">
        <v>58184</v>
      </c>
      <c r="C1961" t="s">
        <v>207</v>
      </c>
      <c r="D1961" t="s">
        <v>3487</v>
      </c>
      <c r="E1961">
        <v>19</v>
      </c>
      <c r="F1961">
        <v>883</v>
      </c>
      <c r="G1961">
        <f t="shared" si="151"/>
        <v>883</v>
      </c>
      <c r="H1961" t="str">
        <f>_xlfn.XLOOKUP(C1961,obszary!A:A,obszary!B:B)</f>
        <v>Mare Australe</v>
      </c>
      <c r="I1961" t="str">
        <f>_xlfn.XLOOKUP($A1961,laziki!B:B,laziki!C:C)</f>
        <v>Phobos 6</v>
      </c>
      <c r="J1961" t="str">
        <f>_xlfn.XLOOKUP(I1961,laziki!C:C,laziki!E:E)</f>
        <v>74.62S, 100.08E</v>
      </c>
      <c r="K1961">
        <f>_xlfn.XLOOKUP($A1961,laziki!B:B,laziki!D:D)</f>
        <v>2054</v>
      </c>
      <c r="L1961">
        <f t="shared" si="152"/>
        <v>2059</v>
      </c>
      <c r="M1961" s="4">
        <f t="shared" si="153"/>
        <v>5</v>
      </c>
      <c r="N1961" s="4" t="str">
        <f t="shared" si="154"/>
        <v>S</v>
      </c>
      <c r="O1961" t="str">
        <f t="shared" si="155"/>
        <v>S</v>
      </c>
    </row>
    <row r="1962" spans="1:15" x14ac:dyDescent="0.25">
      <c r="A1962">
        <v>19</v>
      </c>
      <c r="B1962" s="1">
        <v>57719</v>
      </c>
      <c r="C1962" t="s">
        <v>253</v>
      </c>
      <c r="D1962" t="s">
        <v>3486</v>
      </c>
      <c r="E1962">
        <v>482</v>
      </c>
      <c r="F1962">
        <v>11382</v>
      </c>
      <c r="G1962">
        <f t="shared" si="151"/>
        <v>0</v>
      </c>
      <c r="H1962" t="str">
        <f>_xlfn.XLOOKUP(C1962,obszary!A:A,obszary!B:B)</f>
        <v>Cebrenia</v>
      </c>
      <c r="I1962" t="str">
        <f>_xlfn.XLOOKUP($A1962,laziki!B:B,laziki!C:C)</f>
        <v>Viking 13</v>
      </c>
      <c r="J1962" t="str">
        <f>_xlfn.XLOOKUP(I1962,laziki!C:C,laziki!E:E)</f>
        <v>47.43N, 160.74E</v>
      </c>
      <c r="K1962">
        <f>_xlfn.XLOOKUP($A1962,laziki!B:B,laziki!D:D)</f>
        <v>2056</v>
      </c>
      <c r="L1962">
        <f t="shared" si="152"/>
        <v>2058</v>
      </c>
      <c r="M1962" s="4">
        <f t="shared" si="153"/>
        <v>2</v>
      </c>
      <c r="N1962" s="4" t="str">
        <f t="shared" si="154"/>
        <v>N</v>
      </c>
      <c r="O1962" t="str">
        <f t="shared" si="155"/>
        <v>N</v>
      </c>
    </row>
    <row r="1963" spans="1:15" x14ac:dyDescent="0.25">
      <c r="A1963">
        <v>74</v>
      </c>
      <c r="B1963" s="1">
        <v>63336</v>
      </c>
      <c r="C1963" t="s">
        <v>243</v>
      </c>
      <c r="D1963" t="s">
        <v>3485</v>
      </c>
      <c r="E1963">
        <v>14</v>
      </c>
      <c r="F1963">
        <v>3612</v>
      </c>
      <c r="G1963">
        <f t="shared" si="151"/>
        <v>3612</v>
      </c>
      <c r="H1963" t="str">
        <f>_xlfn.XLOOKUP(C1963,obszary!A:A,obszary!B:B)</f>
        <v>Arabia</v>
      </c>
      <c r="I1963" t="str">
        <f>_xlfn.XLOOKUP($A1963,laziki!B:B,laziki!C:C)</f>
        <v>Rosetta 21</v>
      </c>
      <c r="J1963" t="str">
        <f>_xlfn.XLOOKUP(I1963,laziki!C:C,laziki!E:E)</f>
        <v>17.28N, 7.12E</v>
      </c>
      <c r="K1963">
        <f>_xlfn.XLOOKUP($A1963,laziki!B:B,laziki!D:D)</f>
        <v>2071</v>
      </c>
      <c r="L1963">
        <f t="shared" si="152"/>
        <v>2073</v>
      </c>
      <c r="M1963" s="4">
        <f t="shared" si="153"/>
        <v>2</v>
      </c>
      <c r="N1963" s="4" t="str">
        <f t="shared" si="154"/>
        <v>N</v>
      </c>
      <c r="O1963" t="str">
        <f t="shared" si="155"/>
        <v>N</v>
      </c>
    </row>
    <row r="1964" spans="1:15" x14ac:dyDescent="0.25">
      <c r="A1964">
        <v>89</v>
      </c>
      <c r="B1964" s="1">
        <v>63710</v>
      </c>
      <c r="C1964" t="s">
        <v>217</v>
      </c>
      <c r="D1964" t="s">
        <v>3484</v>
      </c>
      <c r="E1964">
        <v>188</v>
      </c>
      <c r="F1964">
        <v>41937</v>
      </c>
      <c r="G1964">
        <f t="shared" si="151"/>
        <v>0</v>
      </c>
      <c r="H1964" t="str">
        <f>_xlfn.XLOOKUP(C1964,obszary!A:A,obszary!B:B)</f>
        <v>Thaumasia</v>
      </c>
      <c r="I1964" t="str">
        <f>_xlfn.XLOOKUP($A1964,laziki!B:B,laziki!C:C)</f>
        <v>Phoenix 22</v>
      </c>
      <c r="J1964" t="str">
        <f>_xlfn.XLOOKUP(I1964,laziki!C:C,laziki!E:E)</f>
        <v>65.07S, 96.09W</v>
      </c>
      <c r="K1964">
        <f>_xlfn.XLOOKUP($A1964,laziki!B:B,laziki!D:D)</f>
        <v>2072</v>
      </c>
      <c r="L1964">
        <f t="shared" si="152"/>
        <v>2074</v>
      </c>
      <c r="M1964" s="4">
        <f t="shared" si="153"/>
        <v>2</v>
      </c>
      <c r="N1964" s="4" t="str">
        <f t="shared" si="154"/>
        <v>S</v>
      </c>
      <c r="O1964" t="str">
        <f t="shared" si="155"/>
        <v>S</v>
      </c>
    </row>
    <row r="1965" spans="1:15" x14ac:dyDescent="0.25">
      <c r="A1965">
        <v>7</v>
      </c>
      <c r="B1965" s="1">
        <v>56954</v>
      </c>
      <c r="C1965" t="s">
        <v>265</v>
      </c>
      <c r="D1965" t="s">
        <v>3483</v>
      </c>
      <c r="E1965">
        <v>117</v>
      </c>
      <c r="F1965">
        <v>35789</v>
      </c>
      <c r="G1965">
        <f t="shared" si="151"/>
        <v>0</v>
      </c>
      <c r="H1965" t="str">
        <f>_xlfn.XLOOKUP(C1965,obszary!A:A,obszary!B:B)</f>
        <v>Mare Boreum</v>
      </c>
      <c r="I1965" t="str">
        <f>_xlfn.XLOOKUP($A1965,laziki!B:B,laziki!C:C)</f>
        <v>Mariner 12</v>
      </c>
      <c r="J1965" t="str">
        <f>_xlfn.XLOOKUP(I1965,laziki!C:C,laziki!E:E)</f>
        <v>53.29N, 45.78W</v>
      </c>
      <c r="K1965">
        <f>_xlfn.XLOOKUP($A1965,laziki!B:B,laziki!D:D)</f>
        <v>2053</v>
      </c>
      <c r="L1965">
        <f t="shared" si="152"/>
        <v>2055</v>
      </c>
      <c r="M1965" s="4">
        <f t="shared" si="153"/>
        <v>2</v>
      </c>
      <c r="N1965" s="4" t="str">
        <f t="shared" si="154"/>
        <v>N</v>
      </c>
      <c r="O1965" t="str">
        <f t="shared" si="155"/>
        <v>N</v>
      </c>
    </row>
    <row r="1966" spans="1:15" x14ac:dyDescent="0.25">
      <c r="A1966">
        <v>94</v>
      </c>
      <c r="B1966" s="1">
        <v>62895</v>
      </c>
      <c r="C1966" t="s">
        <v>209</v>
      </c>
      <c r="D1966" t="s">
        <v>3482</v>
      </c>
      <c r="E1966">
        <v>17</v>
      </c>
      <c r="F1966">
        <v>2324</v>
      </c>
      <c r="G1966">
        <f t="shared" si="151"/>
        <v>2324</v>
      </c>
      <c r="H1966" t="str">
        <f>_xlfn.XLOOKUP(C1966,obszary!A:A,obszary!B:B)</f>
        <v>Eridania</v>
      </c>
      <c r="I1966" t="str">
        <f>_xlfn.XLOOKUP($A1966,laziki!B:B,laziki!C:C)</f>
        <v>Dawn 4</v>
      </c>
      <c r="J1966" t="str">
        <f>_xlfn.XLOOKUP(I1966,laziki!C:C,laziki!E:E)</f>
        <v>46.81S, 143.88E</v>
      </c>
      <c r="K1966">
        <f>_xlfn.XLOOKUP($A1966,laziki!B:B,laziki!D:D)</f>
        <v>2066</v>
      </c>
      <c r="L1966">
        <f t="shared" si="152"/>
        <v>2072</v>
      </c>
      <c r="M1966" s="4">
        <f t="shared" si="153"/>
        <v>6</v>
      </c>
      <c r="N1966" s="4" t="str">
        <f t="shared" si="154"/>
        <v>S</v>
      </c>
      <c r="O1966" t="str">
        <f t="shared" si="155"/>
        <v>S</v>
      </c>
    </row>
    <row r="1967" spans="1:15" x14ac:dyDescent="0.25">
      <c r="A1967">
        <v>75</v>
      </c>
      <c r="B1967" s="1">
        <v>64604</v>
      </c>
      <c r="C1967" t="s">
        <v>211</v>
      </c>
      <c r="D1967" t="s">
        <v>3481</v>
      </c>
      <c r="E1967">
        <v>59</v>
      </c>
      <c r="F1967">
        <v>11382</v>
      </c>
      <c r="G1967">
        <f t="shared" si="151"/>
        <v>11382</v>
      </c>
      <c r="H1967" t="str">
        <f>_xlfn.XLOOKUP(C1967,obszary!A:A,obszary!B:B)</f>
        <v>Hellas</v>
      </c>
      <c r="I1967" t="str">
        <f>_xlfn.XLOOKUP($A1967,laziki!B:B,laziki!C:C)</f>
        <v>Rosetta 22</v>
      </c>
      <c r="J1967" t="str">
        <f>_xlfn.XLOOKUP(I1967,laziki!C:C,laziki!E:E)</f>
        <v>43.21S, 109.99E</v>
      </c>
      <c r="K1967">
        <f>_xlfn.XLOOKUP($A1967,laziki!B:B,laziki!D:D)</f>
        <v>2071</v>
      </c>
      <c r="L1967">
        <f t="shared" si="152"/>
        <v>2076</v>
      </c>
      <c r="M1967" s="4">
        <f t="shared" si="153"/>
        <v>5</v>
      </c>
      <c r="N1967" s="4" t="str">
        <f t="shared" si="154"/>
        <v>S</v>
      </c>
      <c r="O1967" t="str">
        <f t="shared" si="155"/>
        <v>S</v>
      </c>
    </row>
    <row r="1968" spans="1:15" x14ac:dyDescent="0.25">
      <c r="A1968">
        <v>42</v>
      </c>
      <c r="B1968" s="1">
        <v>61296</v>
      </c>
      <c r="C1968" t="s">
        <v>237</v>
      </c>
      <c r="D1968" t="s">
        <v>3480</v>
      </c>
      <c r="E1968">
        <v>905</v>
      </c>
      <c r="F1968">
        <v>7512</v>
      </c>
      <c r="G1968">
        <f t="shared" si="151"/>
        <v>0</v>
      </c>
      <c r="H1968" t="str">
        <f>_xlfn.XLOOKUP(C1968,obszary!A:A,obszary!B:B)</f>
        <v>Elysium</v>
      </c>
      <c r="I1968" t="str">
        <f>_xlfn.XLOOKUP($A1968,laziki!B:B,laziki!C:C)</f>
        <v>Spirit 6</v>
      </c>
      <c r="J1968" t="str">
        <f>_xlfn.XLOOKUP(I1968,laziki!C:C,laziki!E:E)</f>
        <v>27.80N, 160.30E</v>
      </c>
      <c r="K1968">
        <f>_xlfn.XLOOKUP($A1968,laziki!B:B,laziki!D:D)</f>
        <v>2063</v>
      </c>
      <c r="L1968">
        <f t="shared" si="152"/>
        <v>2067</v>
      </c>
      <c r="M1968" s="4">
        <f t="shared" si="153"/>
        <v>4</v>
      </c>
      <c r="N1968" s="4" t="str">
        <f t="shared" si="154"/>
        <v>N</v>
      </c>
      <c r="O1968" t="str">
        <f t="shared" si="155"/>
        <v>N</v>
      </c>
    </row>
    <row r="1969" spans="1:15" x14ac:dyDescent="0.25">
      <c r="A1969">
        <v>52</v>
      </c>
      <c r="B1969" s="1">
        <v>61201</v>
      </c>
      <c r="C1969" t="s">
        <v>233</v>
      </c>
      <c r="D1969" t="s">
        <v>3479</v>
      </c>
      <c r="E1969">
        <v>389</v>
      </c>
      <c r="F1969">
        <v>5622</v>
      </c>
      <c r="G1969">
        <f t="shared" si="151"/>
        <v>0</v>
      </c>
      <c r="H1969" t="str">
        <f>_xlfn.XLOOKUP(C1969,obszary!A:A,obszary!B:B)</f>
        <v>Phoenicis Lacus</v>
      </c>
      <c r="I1969" t="str">
        <f>_xlfn.XLOOKUP($A1969,laziki!B:B,laziki!C:C)</f>
        <v>Opportunity 4</v>
      </c>
      <c r="J1969" t="str">
        <f>_xlfn.XLOOKUP(I1969,laziki!C:C,laziki!E:E)</f>
        <v>9.63N, 121.52W</v>
      </c>
      <c r="K1969">
        <f>_xlfn.XLOOKUP($A1969,laziki!B:B,laziki!D:D)</f>
        <v>2065</v>
      </c>
      <c r="L1969">
        <f t="shared" si="152"/>
        <v>2067</v>
      </c>
      <c r="M1969" s="4">
        <f t="shared" si="153"/>
        <v>2</v>
      </c>
      <c r="N1969" s="4" t="str">
        <f t="shared" si="154"/>
        <v>S</v>
      </c>
      <c r="O1969" t="str">
        <f t="shared" si="155"/>
        <v>N</v>
      </c>
    </row>
    <row r="1970" spans="1:15" x14ac:dyDescent="0.25">
      <c r="A1970">
        <v>85</v>
      </c>
      <c r="B1970" s="1">
        <v>62603</v>
      </c>
      <c r="C1970" t="s">
        <v>241</v>
      </c>
      <c r="D1970" t="s">
        <v>3478</v>
      </c>
      <c r="E1970">
        <v>163</v>
      </c>
      <c r="F1970">
        <v>4235</v>
      </c>
      <c r="G1970">
        <f t="shared" si="151"/>
        <v>0</v>
      </c>
      <c r="H1970" t="str">
        <f>_xlfn.XLOOKUP(C1970,obszary!A:A,obszary!B:B)</f>
        <v>Syrtis Major</v>
      </c>
      <c r="I1970" t="str">
        <f>_xlfn.XLOOKUP($A1970,laziki!B:B,laziki!C:C)</f>
        <v>Phoenix 13</v>
      </c>
      <c r="J1970" t="str">
        <f>_xlfn.XLOOKUP(I1970,laziki!C:C,laziki!E:E)</f>
        <v>6.43S, 95.96E</v>
      </c>
      <c r="K1970">
        <f>_xlfn.XLOOKUP($A1970,laziki!B:B,laziki!D:D)</f>
        <v>2070</v>
      </c>
      <c r="L1970">
        <f t="shared" si="152"/>
        <v>2071</v>
      </c>
      <c r="M1970" s="4">
        <f t="shared" si="153"/>
        <v>1</v>
      </c>
      <c r="N1970" s="4" t="str">
        <f t="shared" si="154"/>
        <v>N</v>
      </c>
      <c r="O1970" t="str">
        <f t="shared" si="155"/>
        <v>S</v>
      </c>
    </row>
    <row r="1971" spans="1:15" x14ac:dyDescent="0.25">
      <c r="A1971">
        <v>38</v>
      </c>
      <c r="B1971" s="1">
        <v>61012</v>
      </c>
      <c r="C1971" t="s">
        <v>263</v>
      </c>
      <c r="D1971" t="s">
        <v>3477</v>
      </c>
      <c r="E1971">
        <v>1270</v>
      </c>
      <c r="F1971">
        <v>5255</v>
      </c>
      <c r="G1971">
        <f t="shared" si="151"/>
        <v>0</v>
      </c>
      <c r="H1971" t="str">
        <f>_xlfn.XLOOKUP(C1971,obszary!A:A,obszary!B:B)</f>
        <v>Diacria</v>
      </c>
      <c r="I1971" t="str">
        <f>_xlfn.XLOOKUP($A1971,laziki!B:B,laziki!C:C)</f>
        <v>Pathfinder 7</v>
      </c>
      <c r="J1971" t="str">
        <f>_xlfn.XLOOKUP(I1971,laziki!C:C,laziki!E:E)</f>
        <v>79.27N, 111.64W</v>
      </c>
      <c r="K1971">
        <f>_xlfn.XLOOKUP($A1971,laziki!B:B,laziki!D:D)</f>
        <v>2062</v>
      </c>
      <c r="L1971">
        <f t="shared" si="152"/>
        <v>2067</v>
      </c>
      <c r="M1971" s="4">
        <f t="shared" si="153"/>
        <v>5</v>
      </c>
      <c r="N1971" s="4" t="str">
        <f t="shared" si="154"/>
        <v>N</v>
      </c>
      <c r="O1971" t="str">
        <f t="shared" si="155"/>
        <v>N</v>
      </c>
    </row>
    <row r="1972" spans="1:15" x14ac:dyDescent="0.25">
      <c r="A1972">
        <v>56</v>
      </c>
      <c r="B1972" s="1">
        <v>62992</v>
      </c>
      <c r="C1972" t="s">
        <v>217</v>
      </c>
      <c r="D1972" t="s">
        <v>3476</v>
      </c>
      <c r="E1972">
        <v>152</v>
      </c>
      <c r="F1972">
        <v>4076</v>
      </c>
      <c r="G1972">
        <f t="shared" si="151"/>
        <v>0</v>
      </c>
      <c r="H1972" t="str">
        <f>_xlfn.XLOOKUP(C1972,obszary!A:A,obszary!B:B)</f>
        <v>Thaumasia</v>
      </c>
      <c r="I1972" t="str">
        <f>_xlfn.XLOOKUP($A1972,laziki!B:B,laziki!C:C)</f>
        <v>Opportunity 10</v>
      </c>
      <c r="J1972" t="str">
        <f>_xlfn.XLOOKUP(I1972,laziki!C:C,laziki!E:E)</f>
        <v>35.35S, 72.67W</v>
      </c>
      <c r="K1972">
        <f>_xlfn.XLOOKUP($A1972,laziki!B:B,laziki!D:D)</f>
        <v>2067</v>
      </c>
      <c r="L1972">
        <f t="shared" si="152"/>
        <v>2072</v>
      </c>
      <c r="M1972" s="4">
        <f t="shared" si="153"/>
        <v>5</v>
      </c>
      <c r="N1972" s="4" t="str">
        <f t="shared" si="154"/>
        <v>S</v>
      </c>
      <c r="O1972" t="str">
        <f t="shared" si="155"/>
        <v>S</v>
      </c>
    </row>
    <row r="1973" spans="1:15" x14ac:dyDescent="0.25">
      <c r="A1973">
        <v>45</v>
      </c>
      <c r="B1973" s="1">
        <v>60689</v>
      </c>
      <c r="C1973" t="s">
        <v>241</v>
      </c>
      <c r="D1973" t="s">
        <v>3475</v>
      </c>
      <c r="E1973">
        <v>106</v>
      </c>
      <c r="F1973">
        <v>7052</v>
      </c>
      <c r="G1973">
        <f t="shared" si="151"/>
        <v>0</v>
      </c>
      <c r="H1973" t="str">
        <f>_xlfn.XLOOKUP(C1973,obszary!A:A,obszary!B:B)</f>
        <v>Syrtis Major</v>
      </c>
      <c r="I1973" t="str">
        <f>_xlfn.XLOOKUP($A1973,laziki!B:B,laziki!C:C)</f>
        <v>Spirit 12</v>
      </c>
      <c r="J1973" t="str">
        <f>_xlfn.XLOOKUP(I1973,laziki!C:C,laziki!E:E)</f>
        <v>0.43S, 61.64E</v>
      </c>
      <c r="K1973">
        <f>_xlfn.XLOOKUP($A1973,laziki!B:B,laziki!D:D)</f>
        <v>2064</v>
      </c>
      <c r="L1973">
        <f t="shared" si="152"/>
        <v>2066</v>
      </c>
      <c r="M1973" s="4">
        <f t="shared" si="153"/>
        <v>2</v>
      </c>
      <c r="N1973" s="4" t="str">
        <f t="shared" si="154"/>
        <v>N</v>
      </c>
      <c r="O1973" t="str">
        <f t="shared" si="155"/>
        <v>S</v>
      </c>
    </row>
    <row r="1974" spans="1:15" x14ac:dyDescent="0.25">
      <c r="A1974">
        <v>4</v>
      </c>
      <c r="B1974" s="1">
        <v>56305</v>
      </c>
      <c r="C1974" t="s">
        <v>215</v>
      </c>
      <c r="D1974" t="s">
        <v>3474</v>
      </c>
      <c r="E1974">
        <v>17</v>
      </c>
      <c r="F1974">
        <v>2461</v>
      </c>
      <c r="G1974">
        <f t="shared" si="151"/>
        <v>2461</v>
      </c>
      <c r="H1974" t="str">
        <f>_xlfn.XLOOKUP(C1974,obszary!A:A,obszary!B:B)</f>
        <v>Argyre</v>
      </c>
      <c r="I1974" t="str">
        <f>_xlfn.XLOOKUP($A1974,laziki!B:B,laziki!C:C)</f>
        <v>Mariner 9</v>
      </c>
      <c r="J1974" t="str">
        <f>_xlfn.XLOOKUP(I1974,laziki!C:C,laziki!E:E)</f>
        <v>43.20S, 21.89W</v>
      </c>
      <c r="K1974">
        <f>_xlfn.XLOOKUP($A1974,laziki!B:B,laziki!D:D)</f>
        <v>2051</v>
      </c>
      <c r="L1974">
        <f t="shared" si="152"/>
        <v>2054</v>
      </c>
      <c r="M1974" s="4">
        <f t="shared" si="153"/>
        <v>3</v>
      </c>
      <c r="N1974" s="4" t="str">
        <f t="shared" si="154"/>
        <v>S</v>
      </c>
      <c r="O1974" t="str">
        <f t="shared" si="155"/>
        <v>S</v>
      </c>
    </row>
    <row r="1975" spans="1:15" x14ac:dyDescent="0.25">
      <c r="A1975">
        <v>34</v>
      </c>
      <c r="B1975" s="1">
        <v>59746</v>
      </c>
      <c r="C1975" t="s">
        <v>253</v>
      </c>
      <c r="D1975" t="s">
        <v>3473</v>
      </c>
      <c r="E1975">
        <v>109</v>
      </c>
      <c r="F1975">
        <v>2188</v>
      </c>
      <c r="G1975">
        <f t="shared" si="151"/>
        <v>0</v>
      </c>
      <c r="H1975" t="str">
        <f>_xlfn.XLOOKUP(C1975,obszary!A:A,obszary!B:B)</f>
        <v>Cebrenia</v>
      </c>
      <c r="I1975" t="str">
        <f>_xlfn.XLOOKUP($A1975,laziki!B:B,laziki!C:C)</f>
        <v>Deimos 14</v>
      </c>
      <c r="J1975" t="str">
        <f>_xlfn.XLOOKUP(I1975,laziki!C:C,laziki!E:E)</f>
        <v>24.45N, 112.91E</v>
      </c>
      <c r="K1975">
        <f>_xlfn.XLOOKUP($A1975,laziki!B:B,laziki!D:D)</f>
        <v>2060</v>
      </c>
      <c r="L1975">
        <f t="shared" si="152"/>
        <v>2063</v>
      </c>
      <c r="M1975" s="4">
        <f t="shared" si="153"/>
        <v>3</v>
      </c>
      <c r="N1975" s="4" t="str">
        <f t="shared" si="154"/>
        <v>N</v>
      </c>
      <c r="O1975" t="str">
        <f t="shared" si="155"/>
        <v>N</v>
      </c>
    </row>
    <row r="1976" spans="1:15" x14ac:dyDescent="0.25">
      <c r="A1976">
        <v>47</v>
      </c>
      <c r="B1976" s="1">
        <v>62623</v>
      </c>
      <c r="C1976" t="s">
        <v>259</v>
      </c>
      <c r="D1976" t="s">
        <v>3472</v>
      </c>
      <c r="E1976">
        <v>181</v>
      </c>
      <c r="F1976">
        <v>22220</v>
      </c>
      <c r="G1976">
        <f t="shared" si="151"/>
        <v>0</v>
      </c>
      <c r="H1976" t="str">
        <f>_xlfn.XLOOKUP(C1976,obszary!A:A,obszary!B:B)</f>
        <v>Mare Acidalium</v>
      </c>
      <c r="I1976" t="str">
        <f>_xlfn.XLOOKUP($A1976,laziki!B:B,laziki!C:C)</f>
        <v>Spirit 14</v>
      </c>
      <c r="J1976" t="str">
        <f>_xlfn.XLOOKUP(I1976,laziki!C:C,laziki!E:E)</f>
        <v>27.30N, 17.48W</v>
      </c>
      <c r="K1976">
        <f>_xlfn.XLOOKUP($A1976,laziki!B:B,laziki!D:D)</f>
        <v>2065</v>
      </c>
      <c r="L1976">
        <f t="shared" si="152"/>
        <v>2071</v>
      </c>
      <c r="M1976" s="4">
        <f t="shared" si="153"/>
        <v>6</v>
      </c>
      <c r="N1976" s="4" t="str">
        <f t="shared" si="154"/>
        <v>N</v>
      </c>
      <c r="O1976" t="str">
        <f t="shared" si="155"/>
        <v>N</v>
      </c>
    </row>
    <row r="1977" spans="1:15" x14ac:dyDescent="0.25">
      <c r="A1977">
        <v>69</v>
      </c>
      <c r="B1977" s="1">
        <v>64305</v>
      </c>
      <c r="C1977" t="s">
        <v>265</v>
      </c>
      <c r="D1977" t="s">
        <v>3471</v>
      </c>
      <c r="E1977">
        <v>93</v>
      </c>
      <c r="F1977">
        <v>12178</v>
      </c>
      <c r="G1977">
        <f t="shared" si="151"/>
        <v>12178</v>
      </c>
      <c r="H1977" t="str">
        <f>_xlfn.XLOOKUP(C1977,obszary!A:A,obszary!B:B)</f>
        <v>Mare Boreum</v>
      </c>
      <c r="I1977" t="str">
        <f>_xlfn.XLOOKUP($A1977,laziki!B:B,laziki!C:C)</f>
        <v>Rosetta 13</v>
      </c>
      <c r="J1977" t="str">
        <f>_xlfn.XLOOKUP(I1977,laziki!C:C,laziki!E:E)</f>
        <v>69.41N, 168.67E</v>
      </c>
      <c r="K1977">
        <f>_xlfn.XLOOKUP($A1977,laziki!B:B,laziki!D:D)</f>
        <v>2069</v>
      </c>
      <c r="L1977">
        <f t="shared" si="152"/>
        <v>2076</v>
      </c>
      <c r="M1977" s="4">
        <f t="shared" si="153"/>
        <v>7</v>
      </c>
      <c r="N1977" s="4" t="str">
        <f t="shared" si="154"/>
        <v>N</v>
      </c>
      <c r="O1977" t="str">
        <f t="shared" si="155"/>
        <v>N</v>
      </c>
    </row>
    <row r="1978" spans="1:15" x14ac:dyDescent="0.25">
      <c r="A1978">
        <v>99</v>
      </c>
      <c r="B1978" s="1">
        <v>63736</v>
      </c>
      <c r="C1978" t="s">
        <v>259</v>
      </c>
      <c r="D1978" t="s">
        <v>3470</v>
      </c>
      <c r="E1978">
        <v>57</v>
      </c>
      <c r="F1978">
        <v>13054</v>
      </c>
      <c r="G1978">
        <f t="shared" si="151"/>
        <v>13054</v>
      </c>
      <c r="H1978" t="str">
        <f>_xlfn.XLOOKUP(C1978,obszary!A:A,obszary!B:B)</f>
        <v>Mare Acidalium</v>
      </c>
      <c r="I1978" t="str">
        <f>_xlfn.XLOOKUP($A1978,laziki!B:B,laziki!C:C)</f>
        <v>Perseverance 6</v>
      </c>
      <c r="J1978" t="str">
        <f>_xlfn.XLOOKUP(I1978,laziki!C:C,laziki!E:E)</f>
        <v>34.38N, 12.41E</v>
      </c>
      <c r="K1978">
        <f>_xlfn.XLOOKUP($A1978,laziki!B:B,laziki!D:D)</f>
        <v>2070</v>
      </c>
      <c r="L1978">
        <f t="shared" si="152"/>
        <v>2074</v>
      </c>
      <c r="M1978" s="4">
        <f t="shared" si="153"/>
        <v>4</v>
      </c>
      <c r="N1978" s="4" t="str">
        <f t="shared" si="154"/>
        <v>N</v>
      </c>
      <c r="O1978" t="str">
        <f t="shared" si="155"/>
        <v>N</v>
      </c>
    </row>
    <row r="1979" spans="1:15" x14ac:dyDescent="0.25">
      <c r="A1979">
        <v>7</v>
      </c>
      <c r="B1979" s="1">
        <v>56169</v>
      </c>
      <c r="C1979" t="s">
        <v>259</v>
      </c>
      <c r="D1979" t="s">
        <v>3469</v>
      </c>
      <c r="E1979">
        <v>30</v>
      </c>
      <c r="F1979">
        <v>15700</v>
      </c>
      <c r="G1979">
        <f t="shared" si="151"/>
        <v>15700</v>
      </c>
      <c r="H1979" t="str">
        <f>_xlfn.XLOOKUP(C1979,obszary!A:A,obszary!B:B)</f>
        <v>Mare Acidalium</v>
      </c>
      <c r="I1979" t="str">
        <f>_xlfn.XLOOKUP($A1979,laziki!B:B,laziki!C:C)</f>
        <v>Mariner 12</v>
      </c>
      <c r="J1979" t="str">
        <f>_xlfn.XLOOKUP(I1979,laziki!C:C,laziki!E:E)</f>
        <v>53.29N, 45.78W</v>
      </c>
      <c r="K1979">
        <f>_xlfn.XLOOKUP($A1979,laziki!B:B,laziki!D:D)</f>
        <v>2053</v>
      </c>
      <c r="L1979">
        <f t="shared" si="152"/>
        <v>2053</v>
      </c>
      <c r="M1979" s="4">
        <f t="shared" si="153"/>
        <v>0</v>
      </c>
      <c r="N1979" s="4" t="str">
        <f t="shared" si="154"/>
        <v>N</v>
      </c>
      <c r="O1979" t="str">
        <f t="shared" si="155"/>
        <v>N</v>
      </c>
    </row>
    <row r="1980" spans="1:15" x14ac:dyDescent="0.25">
      <c r="A1980">
        <v>2</v>
      </c>
      <c r="B1980" s="1">
        <v>57668</v>
      </c>
      <c r="C1980" t="s">
        <v>255</v>
      </c>
      <c r="D1980" t="s">
        <v>3468</v>
      </c>
      <c r="E1980">
        <v>325</v>
      </c>
      <c r="F1980">
        <v>11011</v>
      </c>
      <c r="G1980">
        <f t="shared" si="151"/>
        <v>0</v>
      </c>
      <c r="H1980" t="str">
        <f>_xlfn.XLOOKUP(C1980,obszary!A:A,obszary!B:B)</f>
        <v>Casius</v>
      </c>
      <c r="I1980" t="str">
        <f>_xlfn.XLOOKUP($A1980,laziki!B:B,laziki!C:C)</f>
        <v>Mariner 6</v>
      </c>
      <c r="J1980" t="str">
        <f>_xlfn.XLOOKUP(I1980,laziki!C:C,laziki!E:E)</f>
        <v>11.90N, 119.49E</v>
      </c>
      <c r="K1980">
        <f>_xlfn.XLOOKUP($A1980,laziki!B:B,laziki!D:D)</f>
        <v>2050</v>
      </c>
      <c r="L1980">
        <f t="shared" si="152"/>
        <v>2057</v>
      </c>
      <c r="M1980" s="4">
        <f t="shared" si="153"/>
        <v>7</v>
      </c>
      <c r="N1980" s="4" t="str">
        <f t="shared" si="154"/>
        <v>N</v>
      </c>
      <c r="O1980" t="str">
        <f t="shared" si="155"/>
        <v>N</v>
      </c>
    </row>
    <row r="1981" spans="1:15" x14ac:dyDescent="0.25">
      <c r="A1981">
        <v>27</v>
      </c>
      <c r="B1981" s="1">
        <v>59860</v>
      </c>
      <c r="C1981" t="s">
        <v>207</v>
      </c>
      <c r="D1981" t="s">
        <v>3467</v>
      </c>
      <c r="E1981">
        <v>212</v>
      </c>
      <c r="F1981">
        <v>22220</v>
      </c>
      <c r="G1981">
        <f t="shared" si="151"/>
        <v>0</v>
      </c>
      <c r="H1981" t="str">
        <f>_xlfn.XLOOKUP(C1981,obszary!A:A,obszary!B:B)</f>
        <v>Mare Australe</v>
      </c>
      <c r="I1981" t="str">
        <f>_xlfn.XLOOKUP($A1981,laziki!B:B,laziki!C:C)</f>
        <v>Phobos 6</v>
      </c>
      <c r="J1981" t="str">
        <f>_xlfn.XLOOKUP(I1981,laziki!C:C,laziki!E:E)</f>
        <v>74.62S, 100.08E</v>
      </c>
      <c r="K1981">
        <f>_xlfn.XLOOKUP($A1981,laziki!B:B,laziki!D:D)</f>
        <v>2054</v>
      </c>
      <c r="L1981">
        <f t="shared" si="152"/>
        <v>2063</v>
      </c>
      <c r="M1981" s="4">
        <f t="shared" si="153"/>
        <v>9</v>
      </c>
      <c r="N1981" s="4" t="str">
        <f t="shared" si="154"/>
        <v>S</v>
      </c>
      <c r="O1981" t="str">
        <f t="shared" si="155"/>
        <v>S</v>
      </c>
    </row>
    <row r="1982" spans="1:15" x14ac:dyDescent="0.25">
      <c r="A1982">
        <v>82</v>
      </c>
      <c r="B1982" s="1">
        <v>62556</v>
      </c>
      <c r="C1982" t="s">
        <v>221</v>
      </c>
      <c r="D1982" t="s">
        <v>3466</v>
      </c>
      <c r="E1982">
        <v>188</v>
      </c>
      <c r="F1982">
        <v>2054</v>
      </c>
      <c r="G1982">
        <f t="shared" si="151"/>
        <v>0</v>
      </c>
      <c r="H1982" t="str">
        <f>_xlfn.XLOOKUP(C1982,obszary!A:A,obszary!B:B)</f>
        <v>Aeolis</v>
      </c>
      <c r="I1982" t="str">
        <f>_xlfn.XLOOKUP($A1982,laziki!B:B,laziki!C:C)</f>
        <v>Phoenix 7</v>
      </c>
      <c r="J1982" t="str">
        <f>_xlfn.XLOOKUP(I1982,laziki!C:C,laziki!E:E)</f>
        <v>42.36S, 157.15E</v>
      </c>
      <c r="K1982">
        <f>_xlfn.XLOOKUP($A1982,laziki!B:B,laziki!D:D)</f>
        <v>2068</v>
      </c>
      <c r="L1982">
        <f t="shared" si="152"/>
        <v>2071</v>
      </c>
      <c r="M1982" s="4">
        <f t="shared" si="153"/>
        <v>3</v>
      </c>
      <c r="N1982" s="4" t="str">
        <f t="shared" si="154"/>
        <v>S</v>
      </c>
      <c r="O1982" t="str">
        <f t="shared" si="155"/>
        <v>S</v>
      </c>
    </row>
    <row r="1983" spans="1:15" x14ac:dyDescent="0.25">
      <c r="A1983">
        <v>42</v>
      </c>
      <c r="B1983" s="1">
        <v>60922</v>
      </c>
      <c r="C1983" t="s">
        <v>253</v>
      </c>
      <c r="D1983" t="s">
        <v>3465</v>
      </c>
      <c r="E1983">
        <v>65</v>
      </c>
      <c r="F1983">
        <v>2880</v>
      </c>
      <c r="G1983">
        <f t="shared" si="151"/>
        <v>2880</v>
      </c>
      <c r="H1983" t="str">
        <f>_xlfn.XLOOKUP(C1983,obszary!A:A,obszary!B:B)</f>
        <v>Cebrenia</v>
      </c>
      <c r="I1983" t="str">
        <f>_xlfn.XLOOKUP($A1983,laziki!B:B,laziki!C:C)</f>
        <v>Spirit 6</v>
      </c>
      <c r="J1983" t="str">
        <f>_xlfn.XLOOKUP(I1983,laziki!C:C,laziki!E:E)</f>
        <v>27.80N, 160.30E</v>
      </c>
      <c r="K1983">
        <f>_xlfn.XLOOKUP($A1983,laziki!B:B,laziki!D:D)</f>
        <v>2063</v>
      </c>
      <c r="L1983">
        <f t="shared" si="152"/>
        <v>2066</v>
      </c>
      <c r="M1983" s="4">
        <f t="shared" si="153"/>
        <v>3</v>
      </c>
      <c r="N1983" s="4" t="str">
        <f t="shared" si="154"/>
        <v>N</v>
      </c>
      <c r="O1983" t="str">
        <f t="shared" si="155"/>
        <v>N</v>
      </c>
    </row>
    <row r="1984" spans="1:15" x14ac:dyDescent="0.25">
      <c r="A1984">
        <v>59</v>
      </c>
      <c r="B1984" s="1">
        <v>61970</v>
      </c>
      <c r="C1984" t="s">
        <v>209</v>
      </c>
      <c r="D1984" t="s">
        <v>3464</v>
      </c>
      <c r="E1984">
        <v>120</v>
      </c>
      <c r="F1984">
        <v>1010</v>
      </c>
      <c r="G1984">
        <f t="shared" si="151"/>
        <v>0</v>
      </c>
      <c r="H1984" t="str">
        <f>_xlfn.XLOOKUP(C1984,obszary!A:A,obszary!B:B)</f>
        <v>Eridania</v>
      </c>
      <c r="I1984" t="str">
        <f>_xlfn.XLOOKUP($A1984,laziki!B:B,laziki!C:C)</f>
        <v>Opportunity 16</v>
      </c>
      <c r="J1984" t="str">
        <f>_xlfn.XLOOKUP(I1984,laziki!C:C,laziki!E:E)</f>
        <v>41.83S, 120.38E</v>
      </c>
      <c r="K1984">
        <f>_xlfn.XLOOKUP($A1984,laziki!B:B,laziki!D:D)</f>
        <v>2068</v>
      </c>
      <c r="L1984">
        <f t="shared" si="152"/>
        <v>2069</v>
      </c>
      <c r="M1984" s="4">
        <f t="shared" si="153"/>
        <v>1</v>
      </c>
      <c r="N1984" s="4" t="str">
        <f t="shared" si="154"/>
        <v>S</v>
      </c>
      <c r="O1984" t="str">
        <f t="shared" si="155"/>
        <v>S</v>
      </c>
    </row>
    <row r="1985" spans="1:15" x14ac:dyDescent="0.25">
      <c r="A1985">
        <v>2</v>
      </c>
      <c r="B1985" s="1">
        <v>55746</v>
      </c>
      <c r="C1985" t="s">
        <v>223</v>
      </c>
      <c r="D1985" t="s">
        <v>3463</v>
      </c>
      <c r="E1985">
        <v>702</v>
      </c>
      <c r="F1985">
        <v>5255</v>
      </c>
      <c r="G1985">
        <f t="shared" si="151"/>
        <v>0</v>
      </c>
      <c r="H1985" t="str">
        <f>_xlfn.XLOOKUP(C1985,obszary!A:A,obszary!B:B)</f>
        <v>Mare Tyrrhenum</v>
      </c>
      <c r="I1985" t="str">
        <f>_xlfn.XLOOKUP($A1985,laziki!B:B,laziki!C:C)</f>
        <v>Mariner 6</v>
      </c>
      <c r="J1985" t="str">
        <f>_xlfn.XLOOKUP(I1985,laziki!C:C,laziki!E:E)</f>
        <v>11.90N, 119.49E</v>
      </c>
      <c r="K1985">
        <f>_xlfn.XLOOKUP($A1985,laziki!B:B,laziki!D:D)</f>
        <v>2050</v>
      </c>
      <c r="L1985">
        <f t="shared" si="152"/>
        <v>2052</v>
      </c>
      <c r="M1985" s="4">
        <f t="shared" si="153"/>
        <v>2</v>
      </c>
      <c r="N1985" s="4" t="str">
        <f t="shared" si="154"/>
        <v>S</v>
      </c>
      <c r="O1985" t="str">
        <f t="shared" si="155"/>
        <v>N</v>
      </c>
    </row>
    <row r="1986" spans="1:15" x14ac:dyDescent="0.25">
      <c r="A1986">
        <v>32</v>
      </c>
      <c r="B1986" s="1">
        <v>58546</v>
      </c>
      <c r="C1986" t="s">
        <v>231</v>
      </c>
      <c r="D1986" t="s">
        <v>3462</v>
      </c>
      <c r="E1986">
        <v>25</v>
      </c>
      <c r="F1986">
        <v>3167</v>
      </c>
      <c r="G1986">
        <f t="shared" si="151"/>
        <v>3167</v>
      </c>
      <c r="H1986" t="str">
        <f>_xlfn.XLOOKUP(C1986,obszary!A:A,obszary!B:B)</f>
        <v>Coprates</v>
      </c>
      <c r="I1986" t="str">
        <f>_xlfn.XLOOKUP($A1986,laziki!B:B,laziki!C:C)</f>
        <v>Deimos 11</v>
      </c>
      <c r="J1986" t="str">
        <f>_xlfn.XLOOKUP(I1986,laziki!C:C,laziki!E:E)</f>
        <v>39.82S, 96.42W</v>
      </c>
      <c r="K1986">
        <f>_xlfn.XLOOKUP($A1986,laziki!B:B,laziki!D:D)</f>
        <v>2059</v>
      </c>
      <c r="L1986">
        <f t="shared" si="152"/>
        <v>2060</v>
      </c>
      <c r="M1986" s="4">
        <f t="shared" si="153"/>
        <v>1</v>
      </c>
      <c r="N1986" s="4" t="str">
        <f t="shared" si="154"/>
        <v>S</v>
      </c>
      <c r="O1986" t="str">
        <f t="shared" si="155"/>
        <v>S</v>
      </c>
    </row>
    <row r="1987" spans="1:15" x14ac:dyDescent="0.25">
      <c r="A1987">
        <v>66</v>
      </c>
      <c r="B1987" s="1">
        <v>63096</v>
      </c>
      <c r="C1987" t="s">
        <v>237</v>
      </c>
      <c r="D1987" t="s">
        <v>3461</v>
      </c>
      <c r="E1987">
        <v>212</v>
      </c>
      <c r="F1987">
        <v>3167</v>
      </c>
      <c r="G1987">
        <f t="shared" ref="G1987:G2050" si="156">IF($E1987 &lt;= 100,F1987,0)</f>
        <v>0</v>
      </c>
      <c r="H1987" t="str">
        <f>_xlfn.XLOOKUP(C1987,obszary!A:A,obszary!B:B)</f>
        <v>Elysium</v>
      </c>
      <c r="I1987" t="str">
        <f>_xlfn.XLOOKUP($A1987,laziki!B:B,laziki!C:C)</f>
        <v>Rosetta 9</v>
      </c>
      <c r="J1987" t="str">
        <f>_xlfn.XLOOKUP(I1987,laziki!C:C,laziki!E:E)</f>
        <v>17.54N, 149.60E</v>
      </c>
      <c r="K1987">
        <f>_xlfn.XLOOKUP($A1987,laziki!B:B,laziki!D:D)</f>
        <v>2067</v>
      </c>
      <c r="L1987">
        <f t="shared" ref="L1987:L2050" si="157">YEAR(B1987)</f>
        <v>2072</v>
      </c>
      <c r="M1987" s="4">
        <f t="shared" ref="M1987:M2050" si="158">L1987-K1987</f>
        <v>5</v>
      </c>
      <c r="N1987" s="4" t="str">
        <f t="shared" ref="N1987:N2050" si="159">IF(NOT(ISERROR(SEARCH("S",D1987))),"S","N")</f>
        <v>N</v>
      </c>
      <c r="O1987" t="str">
        <f t="shared" si="155"/>
        <v>N</v>
      </c>
    </row>
    <row r="1988" spans="1:15" x14ac:dyDescent="0.25">
      <c r="A1988">
        <v>52</v>
      </c>
      <c r="B1988" s="1">
        <v>60959</v>
      </c>
      <c r="C1988" t="s">
        <v>251</v>
      </c>
      <c r="D1988" t="s">
        <v>3460</v>
      </c>
      <c r="E1988">
        <v>482</v>
      </c>
      <c r="F1988">
        <v>6409</v>
      </c>
      <c r="G1988">
        <f t="shared" si="156"/>
        <v>0</v>
      </c>
      <c r="H1988" t="str">
        <f>_xlfn.XLOOKUP(C1988,obszary!A:A,obszary!B:B)</f>
        <v>Amazonis</v>
      </c>
      <c r="I1988" t="str">
        <f>_xlfn.XLOOKUP($A1988,laziki!B:B,laziki!C:C)</f>
        <v>Opportunity 4</v>
      </c>
      <c r="J1988" t="str">
        <f>_xlfn.XLOOKUP(I1988,laziki!C:C,laziki!E:E)</f>
        <v>9.63N, 121.52W</v>
      </c>
      <c r="K1988">
        <f>_xlfn.XLOOKUP($A1988,laziki!B:B,laziki!D:D)</f>
        <v>2065</v>
      </c>
      <c r="L1988">
        <f t="shared" si="157"/>
        <v>2066</v>
      </c>
      <c r="M1988" s="4">
        <f t="shared" si="158"/>
        <v>1</v>
      </c>
      <c r="N1988" s="4" t="str">
        <f t="shared" si="159"/>
        <v>N</v>
      </c>
      <c r="O1988" t="str">
        <f t="shared" si="155"/>
        <v>N</v>
      </c>
    </row>
    <row r="1989" spans="1:15" x14ac:dyDescent="0.25">
      <c r="A1989">
        <v>76</v>
      </c>
      <c r="B1989" s="1">
        <v>65459</v>
      </c>
      <c r="C1989" t="s">
        <v>265</v>
      </c>
      <c r="D1989" t="s">
        <v>3459</v>
      </c>
      <c r="E1989">
        <v>117</v>
      </c>
      <c r="F1989">
        <v>3919</v>
      </c>
      <c r="G1989">
        <f t="shared" si="156"/>
        <v>0</v>
      </c>
      <c r="H1989" t="str">
        <f>_xlfn.XLOOKUP(C1989,obszary!A:A,obszary!B:B)</f>
        <v>Mare Boreum</v>
      </c>
      <c r="I1989" t="str">
        <f>_xlfn.XLOOKUP($A1989,laziki!B:B,laziki!C:C)</f>
        <v>Rosetta 25</v>
      </c>
      <c r="J1989" t="str">
        <f>_xlfn.XLOOKUP(I1989,laziki!C:C,laziki!E:E)</f>
        <v>47.84N, 169.44E</v>
      </c>
      <c r="K1989">
        <f>_xlfn.XLOOKUP($A1989,laziki!B:B,laziki!D:D)</f>
        <v>2072</v>
      </c>
      <c r="L1989">
        <f t="shared" si="157"/>
        <v>2079</v>
      </c>
      <c r="M1989" s="4">
        <f t="shared" si="158"/>
        <v>7</v>
      </c>
      <c r="N1989" s="4" t="str">
        <f t="shared" si="159"/>
        <v>N</v>
      </c>
      <c r="O1989" t="str">
        <f t="shared" si="155"/>
        <v>N</v>
      </c>
    </row>
    <row r="1990" spans="1:15" x14ac:dyDescent="0.25">
      <c r="A1990">
        <v>8</v>
      </c>
      <c r="B1990" s="1">
        <v>57326</v>
      </c>
      <c r="C1990" t="s">
        <v>207</v>
      </c>
      <c r="D1990" t="s">
        <v>3458</v>
      </c>
      <c r="E1990">
        <v>572</v>
      </c>
      <c r="F1990">
        <v>7752</v>
      </c>
      <c r="G1990">
        <f t="shared" si="156"/>
        <v>0</v>
      </c>
      <c r="H1990" t="str">
        <f>_xlfn.XLOOKUP(C1990,obszary!A:A,obszary!B:B)</f>
        <v>Mare Australe</v>
      </c>
      <c r="I1990" t="str">
        <f>_xlfn.XLOOKUP($A1990,laziki!B:B,laziki!C:C)</f>
        <v>Mariner 13</v>
      </c>
      <c r="J1990" t="str">
        <f>_xlfn.XLOOKUP(I1990,laziki!C:C,laziki!E:E)</f>
        <v>57.37S, 25.45E</v>
      </c>
      <c r="K1990">
        <f>_xlfn.XLOOKUP($A1990,laziki!B:B,laziki!D:D)</f>
        <v>2053</v>
      </c>
      <c r="L1990">
        <f t="shared" si="157"/>
        <v>2056</v>
      </c>
      <c r="M1990" s="4">
        <f t="shared" si="158"/>
        <v>3</v>
      </c>
      <c r="N1990" s="4" t="str">
        <f t="shared" si="159"/>
        <v>S</v>
      </c>
      <c r="O1990" t="str">
        <f t="shared" ref="O1990:O2053" si="160">IF(NOT(ISERROR(SEARCH("S",J1990))),"S","N")</f>
        <v>S</v>
      </c>
    </row>
    <row r="1991" spans="1:15" x14ac:dyDescent="0.25">
      <c r="A1991">
        <v>5</v>
      </c>
      <c r="B1991" s="1">
        <v>57699</v>
      </c>
      <c r="C1991" t="s">
        <v>241</v>
      </c>
      <c r="D1991" t="s">
        <v>3457</v>
      </c>
      <c r="E1991">
        <v>142</v>
      </c>
      <c r="F1991">
        <v>8519</v>
      </c>
      <c r="G1991">
        <f t="shared" si="156"/>
        <v>0</v>
      </c>
      <c r="H1991" t="str">
        <f>_xlfn.XLOOKUP(C1991,obszary!A:A,obszary!B:B)</f>
        <v>Syrtis Major</v>
      </c>
      <c r="I1991" t="str">
        <f>_xlfn.XLOOKUP($A1991,laziki!B:B,laziki!C:C)</f>
        <v>Mariner 10</v>
      </c>
      <c r="J1991" t="str">
        <f>_xlfn.XLOOKUP(I1991,laziki!C:C,laziki!E:E)</f>
        <v>4.88N, 63.43E</v>
      </c>
      <c r="K1991">
        <f>_xlfn.XLOOKUP($A1991,laziki!B:B,laziki!D:D)</f>
        <v>2051</v>
      </c>
      <c r="L1991">
        <f t="shared" si="157"/>
        <v>2057</v>
      </c>
      <c r="M1991" s="4">
        <f t="shared" si="158"/>
        <v>6</v>
      </c>
      <c r="N1991" s="4" t="str">
        <f t="shared" si="159"/>
        <v>N</v>
      </c>
      <c r="O1991" t="str">
        <f t="shared" si="160"/>
        <v>N</v>
      </c>
    </row>
    <row r="1992" spans="1:15" x14ac:dyDescent="0.25">
      <c r="A1992">
        <v>28</v>
      </c>
      <c r="B1992" s="1">
        <v>59465</v>
      </c>
      <c r="C1992" t="s">
        <v>217</v>
      </c>
      <c r="D1992" t="s">
        <v>3456</v>
      </c>
      <c r="E1992">
        <v>137</v>
      </c>
      <c r="F1992">
        <v>2324</v>
      </c>
      <c r="G1992">
        <f t="shared" si="156"/>
        <v>0</v>
      </c>
      <c r="H1992" t="str">
        <f>_xlfn.XLOOKUP(C1992,obszary!A:A,obszary!B:B)</f>
        <v>Thaumasia</v>
      </c>
      <c r="I1992" t="str">
        <f>_xlfn.XLOOKUP($A1992,laziki!B:B,laziki!C:C)</f>
        <v>Deimos 3</v>
      </c>
      <c r="J1992" t="str">
        <f>_xlfn.XLOOKUP(I1992,laziki!C:C,laziki!E:E)</f>
        <v>63.27S, 66.46W</v>
      </c>
      <c r="K1992">
        <f>_xlfn.XLOOKUP($A1992,laziki!B:B,laziki!D:D)</f>
        <v>2058</v>
      </c>
      <c r="L1992">
        <f t="shared" si="157"/>
        <v>2062</v>
      </c>
      <c r="M1992" s="4">
        <f t="shared" si="158"/>
        <v>4</v>
      </c>
      <c r="N1992" s="4" t="str">
        <f t="shared" si="159"/>
        <v>S</v>
      </c>
      <c r="O1992" t="str">
        <f t="shared" si="160"/>
        <v>S</v>
      </c>
    </row>
    <row r="1993" spans="1:15" x14ac:dyDescent="0.25">
      <c r="A1993">
        <v>4</v>
      </c>
      <c r="B1993" s="1">
        <v>56248</v>
      </c>
      <c r="C1993" t="s">
        <v>215</v>
      </c>
      <c r="D1993" t="s">
        <v>3455</v>
      </c>
      <c r="E1993">
        <v>57</v>
      </c>
      <c r="F1993">
        <v>3313</v>
      </c>
      <c r="G1993">
        <f t="shared" si="156"/>
        <v>3313</v>
      </c>
      <c r="H1993" t="str">
        <f>_xlfn.XLOOKUP(C1993,obszary!A:A,obszary!B:B)</f>
        <v>Argyre</v>
      </c>
      <c r="I1993" t="str">
        <f>_xlfn.XLOOKUP($A1993,laziki!B:B,laziki!C:C)</f>
        <v>Mariner 9</v>
      </c>
      <c r="J1993" t="str">
        <f>_xlfn.XLOOKUP(I1993,laziki!C:C,laziki!E:E)</f>
        <v>43.20S, 21.89W</v>
      </c>
      <c r="K1993">
        <f>_xlfn.XLOOKUP($A1993,laziki!B:B,laziki!D:D)</f>
        <v>2051</v>
      </c>
      <c r="L1993">
        <f t="shared" si="157"/>
        <v>2053</v>
      </c>
      <c r="M1993" s="4">
        <f t="shared" si="158"/>
        <v>2</v>
      </c>
      <c r="N1993" s="4" t="str">
        <f t="shared" si="159"/>
        <v>S</v>
      </c>
      <c r="O1993" t="str">
        <f t="shared" si="160"/>
        <v>S</v>
      </c>
    </row>
    <row r="1994" spans="1:15" x14ac:dyDescent="0.25">
      <c r="A1994">
        <v>55</v>
      </c>
      <c r="B1994" s="1">
        <v>61944</v>
      </c>
      <c r="C1994" t="s">
        <v>253</v>
      </c>
      <c r="D1994" t="s">
        <v>3454</v>
      </c>
      <c r="E1994">
        <v>93</v>
      </c>
      <c r="F1994">
        <v>1267</v>
      </c>
      <c r="G1994">
        <f t="shared" si="156"/>
        <v>1267</v>
      </c>
      <c r="H1994" t="str">
        <f>_xlfn.XLOOKUP(C1994,obszary!A:A,obszary!B:B)</f>
        <v>Cebrenia</v>
      </c>
      <c r="I1994" t="str">
        <f>_xlfn.XLOOKUP($A1994,laziki!B:B,laziki!C:C)</f>
        <v>Opportunity 7</v>
      </c>
      <c r="J1994" t="str">
        <f>_xlfn.XLOOKUP(I1994,laziki!C:C,laziki!E:E)</f>
        <v>37.14N, 148.66E</v>
      </c>
      <c r="K1994">
        <f>_xlfn.XLOOKUP($A1994,laziki!B:B,laziki!D:D)</f>
        <v>2066</v>
      </c>
      <c r="L1994">
        <f t="shared" si="157"/>
        <v>2069</v>
      </c>
      <c r="M1994" s="4">
        <f t="shared" si="158"/>
        <v>3</v>
      </c>
      <c r="N1994" s="4" t="str">
        <f t="shared" si="159"/>
        <v>N</v>
      </c>
      <c r="O1994" t="str">
        <f t="shared" si="160"/>
        <v>N</v>
      </c>
    </row>
    <row r="1995" spans="1:15" x14ac:dyDescent="0.25">
      <c r="A1995">
        <v>20</v>
      </c>
      <c r="B1995" s="1">
        <v>58355</v>
      </c>
      <c r="C1995" t="s">
        <v>211</v>
      </c>
      <c r="D1995" t="s">
        <v>3453</v>
      </c>
      <c r="E1995">
        <v>1057</v>
      </c>
      <c r="F1995">
        <v>7279</v>
      </c>
      <c r="G1995">
        <f t="shared" si="156"/>
        <v>0</v>
      </c>
      <c r="H1995" t="str">
        <f>_xlfn.XLOOKUP(C1995,obszary!A:A,obszary!B:B)</f>
        <v>Hellas</v>
      </c>
      <c r="I1995" t="str">
        <f>_xlfn.XLOOKUP($A1995,laziki!B:B,laziki!C:C)</f>
        <v>Viking 15</v>
      </c>
      <c r="J1995" t="str">
        <f>_xlfn.XLOOKUP(I1995,laziki!C:C,laziki!E:E)</f>
        <v>51.10S, 71.36E</v>
      </c>
      <c r="K1995">
        <f>_xlfn.XLOOKUP($A1995,laziki!B:B,laziki!D:D)</f>
        <v>2056</v>
      </c>
      <c r="L1995">
        <f t="shared" si="157"/>
        <v>2059</v>
      </c>
      <c r="M1995" s="4">
        <f t="shared" si="158"/>
        <v>3</v>
      </c>
      <c r="N1995" s="4" t="str">
        <f t="shared" si="159"/>
        <v>S</v>
      </c>
      <c r="O1995" t="str">
        <f t="shared" si="160"/>
        <v>S</v>
      </c>
    </row>
    <row r="1996" spans="1:15" x14ac:dyDescent="0.25">
      <c r="A1996">
        <v>52</v>
      </c>
      <c r="B1996" s="1">
        <v>61314</v>
      </c>
      <c r="C1996" t="s">
        <v>249</v>
      </c>
      <c r="D1996" t="s">
        <v>3452</v>
      </c>
      <c r="E1996">
        <v>96</v>
      </c>
      <c r="F1996">
        <v>4731</v>
      </c>
      <c r="G1996">
        <f t="shared" si="156"/>
        <v>4731</v>
      </c>
      <c r="H1996" t="str">
        <f>_xlfn.XLOOKUP(C1996,obszary!A:A,obszary!B:B)</f>
        <v>Tharsis</v>
      </c>
      <c r="I1996" t="str">
        <f>_xlfn.XLOOKUP($A1996,laziki!B:B,laziki!C:C)</f>
        <v>Opportunity 4</v>
      </c>
      <c r="J1996" t="str">
        <f>_xlfn.XLOOKUP(I1996,laziki!C:C,laziki!E:E)</f>
        <v>9.63N, 121.52W</v>
      </c>
      <c r="K1996">
        <f>_xlfn.XLOOKUP($A1996,laziki!B:B,laziki!D:D)</f>
        <v>2065</v>
      </c>
      <c r="L1996">
        <f t="shared" si="157"/>
        <v>2067</v>
      </c>
      <c r="M1996" s="4">
        <f t="shared" si="158"/>
        <v>2</v>
      </c>
      <c r="N1996" s="4" t="str">
        <f t="shared" si="159"/>
        <v>N</v>
      </c>
      <c r="O1996" t="str">
        <f t="shared" si="160"/>
        <v>N</v>
      </c>
    </row>
    <row r="1997" spans="1:15" x14ac:dyDescent="0.25">
      <c r="A1997">
        <v>92</v>
      </c>
      <c r="B1997" s="1">
        <v>64076</v>
      </c>
      <c r="C1997" t="s">
        <v>255</v>
      </c>
      <c r="D1997" t="s">
        <v>3451</v>
      </c>
      <c r="E1997">
        <v>702</v>
      </c>
      <c r="F1997">
        <v>3764</v>
      </c>
      <c r="G1997">
        <f t="shared" si="156"/>
        <v>0</v>
      </c>
      <c r="H1997" t="str">
        <f>_xlfn.XLOOKUP(C1997,obszary!A:A,obszary!B:B)</f>
        <v>Casius</v>
      </c>
      <c r="I1997" t="str">
        <f>_xlfn.XLOOKUP($A1997,laziki!B:B,laziki!C:C)</f>
        <v>Phoenix 28</v>
      </c>
      <c r="J1997" t="str">
        <f>_xlfn.XLOOKUP(I1997,laziki!C:C,laziki!E:E)</f>
        <v>77.60N, 60.62E</v>
      </c>
      <c r="K1997">
        <f>_xlfn.XLOOKUP($A1997,laziki!B:B,laziki!D:D)</f>
        <v>2073</v>
      </c>
      <c r="L1997">
        <f t="shared" si="157"/>
        <v>2075</v>
      </c>
      <c r="M1997" s="4">
        <f t="shared" si="158"/>
        <v>2</v>
      </c>
      <c r="N1997" s="4" t="str">
        <f t="shared" si="159"/>
        <v>N</v>
      </c>
      <c r="O1997" t="str">
        <f t="shared" si="160"/>
        <v>N</v>
      </c>
    </row>
    <row r="1998" spans="1:15" x14ac:dyDescent="0.25">
      <c r="A1998">
        <v>85</v>
      </c>
      <c r="B1998" s="1">
        <v>64118</v>
      </c>
      <c r="C1998" t="s">
        <v>241</v>
      </c>
      <c r="D1998" t="s">
        <v>3450</v>
      </c>
      <c r="E1998">
        <v>45</v>
      </c>
      <c r="F1998">
        <v>3764</v>
      </c>
      <c r="G1998">
        <f t="shared" si="156"/>
        <v>3764</v>
      </c>
      <c r="H1998" t="str">
        <f>_xlfn.XLOOKUP(C1998,obszary!A:A,obszary!B:B)</f>
        <v>Syrtis Major</v>
      </c>
      <c r="I1998" t="str">
        <f>_xlfn.XLOOKUP($A1998,laziki!B:B,laziki!C:C)</f>
        <v>Phoenix 13</v>
      </c>
      <c r="J1998" t="str">
        <f>_xlfn.XLOOKUP(I1998,laziki!C:C,laziki!E:E)</f>
        <v>6.43S, 95.96E</v>
      </c>
      <c r="K1998">
        <f>_xlfn.XLOOKUP($A1998,laziki!B:B,laziki!D:D)</f>
        <v>2070</v>
      </c>
      <c r="L1998">
        <f t="shared" si="157"/>
        <v>2075</v>
      </c>
      <c r="M1998" s="4">
        <f t="shared" si="158"/>
        <v>5</v>
      </c>
      <c r="N1998" s="4" t="str">
        <f t="shared" si="159"/>
        <v>N</v>
      </c>
      <c r="O1998" t="str">
        <f t="shared" si="160"/>
        <v>S</v>
      </c>
    </row>
    <row r="1999" spans="1:15" x14ac:dyDescent="0.25">
      <c r="A1999">
        <v>5</v>
      </c>
      <c r="B1999" s="1">
        <v>56745</v>
      </c>
      <c r="C1999" t="s">
        <v>241</v>
      </c>
      <c r="D1999" t="s">
        <v>3449</v>
      </c>
      <c r="E1999">
        <v>109</v>
      </c>
      <c r="F1999">
        <v>2324</v>
      </c>
      <c r="G1999">
        <f t="shared" si="156"/>
        <v>0</v>
      </c>
      <c r="H1999" t="str">
        <f>_xlfn.XLOOKUP(C1999,obszary!A:A,obszary!B:B)</f>
        <v>Syrtis Major</v>
      </c>
      <c r="I1999" t="str">
        <f>_xlfn.XLOOKUP($A1999,laziki!B:B,laziki!C:C)</f>
        <v>Mariner 10</v>
      </c>
      <c r="J1999" t="str">
        <f>_xlfn.XLOOKUP(I1999,laziki!C:C,laziki!E:E)</f>
        <v>4.88N, 63.43E</v>
      </c>
      <c r="K1999">
        <f>_xlfn.XLOOKUP($A1999,laziki!B:B,laziki!D:D)</f>
        <v>2051</v>
      </c>
      <c r="L1999">
        <f t="shared" si="157"/>
        <v>2055</v>
      </c>
      <c r="M1999" s="4">
        <f t="shared" si="158"/>
        <v>4</v>
      </c>
      <c r="N1999" s="4" t="str">
        <f t="shared" si="159"/>
        <v>N</v>
      </c>
      <c r="O1999" t="str">
        <f t="shared" si="160"/>
        <v>N</v>
      </c>
    </row>
    <row r="2000" spans="1:15" x14ac:dyDescent="0.25">
      <c r="A2000">
        <v>23</v>
      </c>
      <c r="B2000" s="1">
        <v>57451</v>
      </c>
      <c r="C2000" t="s">
        <v>235</v>
      </c>
      <c r="D2000" t="s">
        <v>3448</v>
      </c>
      <c r="E2000">
        <v>241</v>
      </c>
      <c r="F2000">
        <v>3764</v>
      </c>
      <c r="G2000">
        <f t="shared" si="156"/>
        <v>0</v>
      </c>
      <c r="H2000" t="str">
        <f>_xlfn.XLOOKUP(C2000,obszary!A:A,obszary!B:B)</f>
        <v>Memnonia</v>
      </c>
      <c r="I2000" t="str">
        <f>_xlfn.XLOOKUP($A2000,laziki!B:B,laziki!C:C)</f>
        <v>Phobos 2</v>
      </c>
      <c r="J2000" t="str">
        <f>_xlfn.XLOOKUP(I2000,laziki!C:C,laziki!E:E)</f>
        <v>23.80S, 156.02W</v>
      </c>
      <c r="K2000">
        <f>_xlfn.XLOOKUP($A2000,laziki!B:B,laziki!D:D)</f>
        <v>2053</v>
      </c>
      <c r="L2000">
        <f t="shared" si="157"/>
        <v>2057</v>
      </c>
      <c r="M2000" s="4">
        <f t="shared" si="158"/>
        <v>4</v>
      </c>
      <c r="N2000" s="4" t="str">
        <f t="shared" si="159"/>
        <v>S</v>
      </c>
      <c r="O2000" t="str">
        <f t="shared" si="160"/>
        <v>S</v>
      </c>
    </row>
    <row r="2001" spans="1:15" x14ac:dyDescent="0.25">
      <c r="A2001">
        <v>23</v>
      </c>
      <c r="B2001" s="1">
        <v>57049</v>
      </c>
      <c r="C2001" t="s">
        <v>235</v>
      </c>
      <c r="D2001" t="s">
        <v>3447</v>
      </c>
      <c r="E2001">
        <v>252</v>
      </c>
      <c r="F2001">
        <v>3167</v>
      </c>
      <c r="G2001">
        <f t="shared" si="156"/>
        <v>0</v>
      </c>
      <c r="H2001" t="str">
        <f>_xlfn.XLOOKUP(C2001,obszary!A:A,obszary!B:B)</f>
        <v>Memnonia</v>
      </c>
      <c r="I2001" t="str">
        <f>_xlfn.XLOOKUP($A2001,laziki!B:B,laziki!C:C)</f>
        <v>Phobos 2</v>
      </c>
      <c r="J2001" t="str">
        <f>_xlfn.XLOOKUP(I2001,laziki!C:C,laziki!E:E)</f>
        <v>23.80S, 156.02W</v>
      </c>
      <c r="K2001">
        <f>_xlfn.XLOOKUP($A2001,laziki!B:B,laziki!D:D)</f>
        <v>2053</v>
      </c>
      <c r="L2001">
        <f t="shared" si="157"/>
        <v>2056</v>
      </c>
      <c r="M2001" s="4">
        <f t="shared" si="158"/>
        <v>3</v>
      </c>
      <c r="N2001" s="4" t="str">
        <f t="shared" si="159"/>
        <v>S</v>
      </c>
      <c r="O2001" t="str">
        <f t="shared" si="160"/>
        <v>S</v>
      </c>
    </row>
    <row r="2002" spans="1:15" x14ac:dyDescent="0.25">
      <c r="A2002">
        <v>92</v>
      </c>
      <c r="B2002" s="1">
        <v>63793</v>
      </c>
      <c r="C2002" t="s">
        <v>265</v>
      </c>
      <c r="D2002" t="s">
        <v>3446</v>
      </c>
      <c r="E2002">
        <v>128</v>
      </c>
      <c r="F2002">
        <v>24621</v>
      </c>
      <c r="G2002">
        <f t="shared" si="156"/>
        <v>0</v>
      </c>
      <c r="H2002" t="str">
        <f>_xlfn.XLOOKUP(C2002,obszary!A:A,obszary!B:B)</f>
        <v>Mare Boreum</v>
      </c>
      <c r="I2002" t="str">
        <f>_xlfn.XLOOKUP($A2002,laziki!B:B,laziki!C:C)</f>
        <v>Phoenix 28</v>
      </c>
      <c r="J2002" t="str">
        <f>_xlfn.XLOOKUP(I2002,laziki!C:C,laziki!E:E)</f>
        <v>77.60N, 60.62E</v>
      </c>
      <c r="K2002">
        <f>_xlfn.XLOOKUP($A2002,laziki!B:B,laziki!D:D)</f>
        <v>2073</v>
      </c>
      <c r="L2002">
        <f t="shared" si="157"/>
        <v>2074</v>
      </c>
      <c r="M2002" s="4">
        <f t="shared" si="158"/>
        <v>1</v>
      </c>
      <c r="N2002" s="4" t="str">
        <f t="shared" si="159"/>
        <v>N</v>
      </c>
      <c r="O2002" t="str">
        <f t="shared" si="160"/>
        <v>N</v>
      </c>
    </row>
    <row r="2003" spans="1:15" x14ac:dyDescent="0.25">
      <c r="A2003">
        <v>70</v>
      </c>
      <c r="B2003" s="1">
        <v>62630</v>
      </c>
      <c r="C2003" t="s">
        <v>229</v>
      </c>
      <c r="D2003" t="s">
        <v>3445</v>
      </c>
      <c r="E2003">
        <v>120</v>
      </c>
      <c r="F2003">
        <v>7512</v>
      </c>
      <c r="G2003">
        <f t="shared" si="156"/>
        <v>0</v>
      </c>
      <c r="H2003" t="str">
        <f>_xlfn.XLOOKUP(C2003,obszary!A:A,obszary!B:B)</f>
        <v>Margaritifer Sinus</v>
      </c>
      <c r="I2003" t="str">
        <f>_xlfn.XLOOKUP($A2003,laziki!B:B,laziki!C:C)</f>
        <v>Rosetta 14</v>
      </c>
      <c r="J2003" t="str">
        <f>_xlfn.XLOOKUP(I2003,laziki!C:C,laziki!E:E)</f>
        <v>24.07S, 46.44W</v>
      </c>
      <c r="K2003">
        <f>_xlfn.XLOOKUP($A2003,laziki!B:B,laziki!D:D)</f>
        <v>2069</v>
      </c>
      <c r="L2003">
        <f t="shared" si="157"/>
        <v>2071</v>
      </c>
      <c r="M2003" s="4">
        <f t="shared" si="158"/>
        <v>2</v>
      </c>
      <c r="N2003" s="4" t="str">
        <f t="shared" si="159"/>
        <v>S</v>
      </c>
      <c r="O2003" t="str">
        <f t="shared" si="160"/>
        <v>S</v>
      </c>
    </row>
    <row r="2004" spans="1:15" x14ac:dyDescent="0.25">
      <c r="A2004">
        <v>78</v>
      </c>
      <c r="B2004" s="1">
        <v>63834</v>
      </c>
      <c r="C2004" t="s">
        <v>235</v>
      </c>
      <c r="D2004" t="s">
        <v>3444</v>
      </c>
      <c r="E2004">
        <v>45</v>
      </c>
      <c r="F2004">
        <v>2461</v>
      </c>
      <c r="G2004">
        <f t="shared" si="156"/>
        <v>2461</v>
      </c>
      <c r="H2004" t="str">
        <f>_xlfn.XLOOKUP(C2004,obszary!A:A,obszary!B:B)</f>
        <v>Memnonia</v>
      </c>
      <c r="I2004" t="str">
        <f>_xlfn.XLOOKUP($A2004,laziki!B:B,laziki!C:C)</f>
        <v>Rosetta 28</v>
      </c>
      <c r="J2004" t="str">
        <f>_xlfn.XLOOKUP(I2004,laziki!C:C,laziki!E:E)</f>
        <v>2.95N, 160.52W</v>
      </c>
      <c r="K2004">
        <f>_xlfn.XLOOKUP($A2004,laziki!B:B,laziki!D:D)</f>
        <v>2073</v>
      </c>
      <c r="L2004">
        <f t="shared" si="157"/>
        <v>2074</v>
      </c>
      <c r="M2004" s="4">
        <f t="shared" si="158"/>
        <v>1</v>
      </c>
      <c r="N2004" s="4" t="str">
        <f t="shared" si="159"/>
        <v>S</v>
      </c>
      <c r="O2004" t="str">
        <f t="shared" si="160"/>
        <v>N</v>
      </c>
    </row>
    <row r="2005" spans="1:15" x14ac:dyDescent="0.25">
      <c r="A2005">
        <v>44</v>
      </c>
      <c r="B2005" s="1">
        <v>62342</v>
      </c>
      <c r="C2005" t="s">
        <v>265</v>
      </c>
      <c r="D2005" t="s">
        <v>3443</v>
      </c>
      <c r="E2005">
        <v>113</v>
      </c>
      <c r="F2005">
        <v>5622</v>
      </c>
      <c r="G2005">
        <f t="shared" si="156"/>
        <v>0</v>
      </c>
      <c r="H2005" t="str">
        <f>_xlfn.XLOOKUP(C2005,obszary!A:A,obszary!B:B)</f>
        <v>Mare Boreum</v>
      </c>
      <c r="I2005" t="str">
        <f>_xlfn.XLOOKUP($A2005,laziki!B:B,laziki!C:C)</f>
        <v>Spirit 11</v>
      </c>
      <c r="J2005" t="str">
        <f>_xlfn.XLOOKUP(I2005,laziki!C:C,laziki!E:E)</f>
        <v>64.61N, 131.25E</v>
      </c>
      <c r="K2005">
        <f>_xlfn.XLOOKUP($A2005,laziki!B:B,laziki!D:D)</f>
        <v>2064</v>
      </c>
      <c r="L2005">
        <f t="shared" si="157"/>
        <v>2070</v>
      </c>
      <c r="M2005" s="4">
        <f t="shared" si="158"/>
        <v>6</v>
      </c>
      <c r="N2005" s="4" t="str">
        <f t="shared" si="159"/>
        <v>N</v>
      </c>
      <c r="O2005" t="str">
        <f t="shared" si="160"/>
        <v>N</v>
      </c>
    </row>
    <row r="2006" spans="1:15" x14ac:dyDescent="0.25">
      <c r="A2006">
        <v>7</v>
      </c>
      <c r="B2006" s="1">
        <v>56623</v>
      </c>
      <c r="C2006" t="s">
        <v>259</v>
      </c>
      <c r="D2006" t="s">
        <v>3442</v>
      </c>
      <c r="E2006">
        <v>482</v>
      </c>
      <c r="F2006">
        <v>5436</v>
      </c>
      <c r="G2006">
        <f t="shared" si="156"/>
        <v>0</v>
      </c>
      <c r="H2006" t="str">
        <f>_xlfn.XLOOKUP(C2006,obszary!A:A,obszary!B:B)</f>
        <v>Mare Acidalium</v>
      </c>
      <c r="I2006" t="str">
        <f>_xlfn.XLOOKUP($A2006,laziki!B:B,laziki!C:C)</f>
        <v>Mariner 12</v>
      </c>
      <c r="J2006" t="str">
        <f>_xlfn.XLOOKUP(I2006,laziki!C:C,laziki!E:E)</f>
        <v>53.29N, 45.78W</v>
      </c>
      <c r="K2006">
        <f>_xlfn.XLOOKUP($A2006,laziki!B:B,laziki!D:D)</f>
        <v>2053</v>
      </c>
      <c r="L2006">
        <f t="shared" si="157"/>
        <v>2055</v>
      </c>
      <c r="M2006" s="4">
        <f t="shared" si="158"/>
        <v>2</v>
      </c>
      <c r="N2006" s="4" t="str">
        <f t="shared" si="159"/>
        <v>N</v>
      </c>
      <c r="O2006" t="str">
        <f t="shared" si="160"/>
        <v>N</v>
      </c>
    </row>
    <row r="2007" spans="1:15" x14ac:dyDescent="0.25">
      <c r="A2007">
        <v>10</v>
      </c>
      <c r="B2007" s="1">
        <v>58301</v>
      </c>
      <c r="C2007" t="s">
        <v>215</v>
      </c>
      <c r="D2007" t="s">
        <v>3441</v>
      </c>
      <c r="E2007">
        <v>113</v>
      </c>
      <c r="F2007">
        <v>2739</v>
      </c>
      <c r="G2007">
        <f t="shared" si="156"/>
        <v>0</v>
      </c>
      <c r="H2007" t="str">
        <f>_xlfn.XLOOKUP(C2007,obszary!A:A,obszary!B:B)</f>
        <v>Argyre</v>
      </c>
      <c r="I2007" t="str">
        <f>_xlfn.XLOOKUP($A2007,laziki!B:B,laziki!C:C)</f>
        <v>Mariner 15</v>
      </c>
      <c r="J2007" t="str">
        <f>_xlfn.XLOOKUP(I2007,laziki!C:C,laziki!E:E)</f>
        <v>23.79S, 56.97W</v>
      </c>
      <c r="K2007">
        <f>_xlfn.XLOOKUP($A2007,laziki!B:B,laziki!D:D)</f>
        <v>2054</v>
      </c>
      <c r="L2007">
        <f t="shared" si="157"/>
        <v>2059</v>
      </c>
      <c r="M2007" s="4">
        <f t="shared" si="158"/>
        <v>5</v>
      </c>
      <c r="N2007" s="4" t="str">
        <f t="shared" si="159"/>
        <v>S</v>
      </c>
      <c r="O2007" t="str">
        <f t="shared" si="160"/>
        <v>S</v>
      </c>
    </row>
    <row r="2008" spans="1:15" x14ac:dyDescent="0.25">
      <c r="A2008">
        <v>94</v>
      </c>
      <c r="B2008" s="1">
        <v>62998</v>
      </c>
      <c r="C2008" t="s">
        <v>209</v>
      </c>
      <c r="D2008" t="s">
        <v>3440</v>
      </c>
      <c r="E2008">
        <v>791</v>
      </c>
      <c r="F2008">
        <v>9366</v>
      </c>
      <c r="G2008">
        <f t="shared" si="156"/>
        <v>0</v>
      </c>
      <c r="H2008" t="str">
        <f>_xlfn.XLOOKUP(C2008,obszary!A:A,obszary!B:B)</f>
        <v>Eridania</v>
      </c>
      <c r="I2008" t="str">
        <f>_xlfn.XLOOKUP($A2008,laziki!B:B,laziki!C:C)</f>
        <v>Dawn 4</v>
      </c>
      <c r="J2008" t="str">
        <f>_xlfn.XLOOKUP(I2008,laziki!C:C,laziki!E:E)</f>
        <v>46.81S, 143.88E</v>
      </c>
      <c r="K2008">
        <f>_xlfn.XLOOKUP($A2008,laziki!B:B,laziki!D:D)</f>
        <v>2066</v>
      </c>
      <c r="L2008">
        <f t="shared" si="157"/>
        <v>2072</v>
      </c>
      <c r="M2008" s="4">
        <f t="shared" si="158"/>
        <v>6</v>
      </c>
      <c r="N2008" s="4" t="str">
        <f t="shared" si="159"/>
        <v>S</v>
      </c>
      <c r="O2008" t="str">
        <f t="shared" si="160"/>
        <v>S</v>
      </c>
    </row>
    <row r="2009" spans="1:15" x14ac:dyDescent="0.25">
      <c r="A2009">
        <v>75</v>
      </c>
      <c r="B2009" s="1">
        <v>63918</v>
      </c>
      <c r="C2009" t="s">
        <v>211</v>
      </c>
      <c r="D2009" t="s">
        <v>3439</v>
      </c>
      <c r="E2009">
        <v>90</v>
      </c>
      <c r="F2009">
        <v>7512</v>
      </c>
      <c r="G2009">
        <f t="shared" si="156"/>
        <v>7512</v>
      </c>
      <c r="H2009" t="str">
        <f>_xlfn.XLOOKUP(C2009,obszary!A:A,obszary!B:B)</f>
        <v>Hellas</v>
      </c>
      <c r="I2009" t="str">
        <f>_xlfn.XLOOKUP($A2009,laziki!B:B,laziki!C:C)</f>
        <v>Rosetta 22</v>
      </c>
      <c r="J2009" t="str">
        <f>_xlfn.XLOOKUP(I2009,laziki!C:C,laziki!E:E)</f>
        <v>43.21S, 109.99E</v>
      </c>
      <c r="K2009">
        <f>_xlfn.XLOOKUP($A2009,laziki!B:B,laziki!D:D)</f>
        <v>2071</v>
      </c>
      <c r="L2009">
        <f t="shared" si="157"/>
        <v>2074</v>
      </c>
      <c r="M2009" s="4">
        <f t="shared" si="158"/>
        <v>3</v>
      </c>
      <c r="N2009" s="4" t="str">
        <f t="shared" si="159"/>
        <v>S</v>
      </c>
      <c r="O2009" t="str">
        <f t="shared" si="160"/>
        <v>S</v>
      </c>
    </row>
    <row r="2010" spans="1:15" x14ac:dyDescent="0.25">
      <c r="A2010">
        <v>86</v>
      </c>
      <c r="B2010" s="1">
        <v>64670</v>
      </c>
      <c r="C2010" t="s">
        <v>265</v>
      </c>
      <c r="D2010" t="s">
        <v>3438</v>
      </c>
      <c r="E2010">
        <v>447</v>
      </c>
      <c r="F2010">
        <v>6832</v>
      </c>
      <c r="G2010">
        <f t="shared" si="156"/>
        <v>0</v>
      </c>
      <c r="H2010" t="str">
        <f>_xlfn.XLOOKUP(C2010,obszary!A:A,obszary!B:B)</f>
        <v>Mare Boreum</v>
      </c>
      <c r="I2010" t="str">
        <f>_xlfn.XLOOKUP($A2010,laziki!B:B,laziki!C:C)</f>
        <v>Phoenix 16</v>
      </c>
      <c r="J2010" t="str">
        <f>_xlfn.XLOOKUP(I2010,laziki!C:C,laziki!E:E)</f>
        <v>75.84N, 122.24E</v>
      </c>
      <c r="K2010">
        <f>_xlfn.XLOOKUP($A2010,laziki!B:B,laziki!D:D)</f>
        <v>2071</v>
      </c>
      <c r="L2010">
        <f t="shared" si="157"/>
        <v>2077</v>
      </c>
      <c r="M2010" s="4">
        <f t="shared" si="158"/>
        <v>6</v>
      </c>
      <c r="N2010" s="4" t="str">
        <f t="shared" si="159"/>
        <v>N</v>
      </c>
      <c r="O2010" t="str">
        <f t="shared" si="160"/>
        <v>N</v>
      </c>
    </row>
    <row r="2011" spans="1:15" x14ac:dyDescent="0.25">
      <c r="A2011">
        <v>72</v>
      </c>
      <c r="B2011" s="1">
        <v>64420</v>
      </c>
      <c r="C2011" t="s">
        <v>217</v>
      </c>
      <c r="D2011" t="s">
        <v>3437</v>
      </c>
      <c r="E2011">
        <v>85</v>
      </c>
      <c r="F2011">
        <v>5076</v>
      </c>
      <c r="G2011">
        <f t="shared" si="156"/>
        <v>5076</v>
      </c>
      <c r="H2011" t="str">
        <f>_xlfn.XLOOKUP(C2011,obszary!A:A,obszary!B:B)</f>
        <v>Thaumasia</v>
      </c>
      <c r="I2011" t="str">
        <f>_xlfn.XLOOKUP($A2011,laziki!B:B,laziki!C:C)</f>
        <v>Rosetta 16</v>
      </c>
      <c r="J2011" t="str">
        <f>_xlfn.XLOOKUP(I2011,laziki!C:C,laziki!E:E)</f>
        <v>29.49S, 118.42W</v>
      </c>
      <c r="K2011">
        <f>_xlfn.XLOOKUP($A2011,laziki!B:B,laziki!D:D)</f>
        <v>2071</v>
      </c>
      <c r="L2011">
        <f t="shared" si="157"/>
        <v>2076</v>
      </c>
      <c r="M2011" s="4">
        <f t="shared" si="158"/>
        <v>5</v>
      </c>
      <c r="N2011" s="4" t="str">
        <f t="shared" si="159"/>
        <v>S</v>
      </c>
      <c r="O2011" t="str">
        <f t="shared" si="160"/>
        <v>S</v>
      </c>
    </row>
    <row r="2012" spans="1:15" x14ac:dyDescent="0.25">
      <c r="A2012">
        <v>10</v>
      </c>
      <c r="B2012" s="1">
        <v>58087</v>
      </c>
      <c r="C2012" t="s">
        <v>231</v>
      </c>
      <c r="D2012" t="s">
        <v>3436</v>
      </c>
      <c r="E2012">
        <v>32</v>
      </c>
      <c r="F2012">
        <v>883</v>
      </c>
      <c r="G2012">
        <f t="shared" si="156"/>
        <v>883</v>
      </c>
      <c r="H2012" t="str">
        <f>_xlfn.XLOOKUP(C2012,obszary!A:A,obszary!B:B)</f>
        <v>Coprates</v>
      </c>
      <c r="I2012" t="str">
        <f>_xlfn.XLOOKUP($A2012,laziki!B:B,laziki!C:C)</f>
        <v>Mariner 15</v>
      </c>
      <c r="J2012" t="str">
        <f>_xlfn.XLOOKUP(I2012,laziki!C:C,laziki!E:E)</f>
        <v>23.79S, 56.97W</v>
      </c>
      <c r="K2012">
        <f>_xlfn.XLOOKUP($A2012,laziki!B:B,laziki!D:D)</f>
        <v>2054</v>
      </c>
      <c r="L2012">
        <f t="shared" si="157"/>
        <v>2059</v>
      </c>
      <c r="M2012" s="4">
        <f t="shared" si="158"/>
        <v>5</v>
      </c>
      <c r="N2012" s="4" t="str">
        <f t="shared" si="159"/>
        <v>S</v>
      </c>
      <c r="O2012" t="str">
        <f t="shared" si="160"/>
        <v>S</v>
      </c>
    </row>
    <row r="2013" spans="1:15" x14ac:dyDescent="0.25">
      <c r="A2013">
        <v>77</v>
      </c>
      <c r="B2013" s="1">
        <v>64321</v>
      </c>
      <c r="C2013" t="s">
        <v>211</v>
      </c>
      <c r="D2013" t="s">
        <v>3435</v>
      </c>
      <c r="E2013">
        <v>72</v>
      </c>
      <c r="F2013">
        <v>8000</v>
      </c>
      <c r="G2013">
        <f t="shared" si="156"/>
        <v>8000</v>
      </c>
      <c r="H2013" t="str">
        <f>_xlfn.XLOOKUP(C2013,obszary!A:A,obszary!B:B)</f>
        <v>Hellas</v>
      </c>
      <c r="I2013" t="str">
        <f>_xlfn.XLOOKUP($A2013,laziki!B:B,laziki!C:C)</f>
        <v>Rosetta 27</v>
      </c>
      <c r="J2013" t="str">
        <f>_xlfn.XLOOKUP(I2013,laziki!C:C,laziki!E:E)</f>
        <v>28.90S, 98.55E</v>
      </c>
      <c r="K2013">
        <f>_xlfn.XLOOKUP($A2013,laziki!B:B,laziki!D:D)</f>
        <v>2073</v>
      </c>
      <c r="L2013">
        <f t="shared" si="157"/>
        <v>2076</v>
      </c>
      <c r="M2013" s="4">
        <f t="shared" si="158"/>
        <v>3</v>
      </c>
      <c r="N2013" s="4" t="str">
        <f t="shared" si="159"/>
        <v>S</v>
      </c>
      <c r="O2013" t="str">
        <f t="shared" si="160"/>
        <v>S</v>
      </c>
    </row>
    <row r="2014" spans="1:15" x14ac:dyDescent="0.25">
      <c r="A2014">
        <v>72</v>
      </c>
      <c r="B2014" s="1">
        <v>63055</v>
      </c>
      <c r="C2014" t="s">
        <v>217</v>
      </c>
      <c r="D2014" t="s">
        <v>3434</v>
      </c>
      <c r="E2014">
        <v>22</v>
      </c>
      <c r="F2014">
        <v>10313</v>
      </c>
      <c r="G2014">
        <f t="shared" si="156"/>
        <v>10313</v>
      </c>
      <c r="H2014" t="str">
        <f>_xlfn.XLOOKUP(C2014,obszary!A:A,obszary!B:B)</f>
        <v>Thaumasia</v>
      </c>
      <c r="I2014" t="str">
        <f>_xlfn.XLOOKUP($A2014,laziki!B:B,laziki!C:C)</f>
        <v>Rosetta 16</v>
      </c>
      <c r="J2014" t="str">
        <f>_xlfn.XLOOKUP(I2014,laziki!C:C,laziki!E:E)</f>
        <v>29.49S, 118.42W</v>
      </c>
      <c r="K2014">
        <f>_xlfn.XLOOKUP($A2014,laziki!B:B,laziki!D:D)</f>
        <v>2071</v>
      </c>
      <c r="L2014">
        <f t="shared" si="157"/>
        <v>2072</v>
      </c>
      <c r="M2014" s="4">
        <f t="shared" si="158"/>
        <v>1</v>
      </c>
      <c r="N2014" s="4" t="str">
        <f t="shared" si="159"/>
        <v>S</v>
      </c>
      <c r="O2014" t="str">
        <f t="shared" si="160"/>
        <v>S</v>
      </c>
    </row>
    <row r="2015" spans="1:15" x14ac:dyDescent="0.25">
      <c r="A2015">
        <v>7</v>
      </c>
      <c r="B2015" s="1">
        <v>56832</v>
      </c>
      <c r="C2015" t="s">
        <v>261</v>
      </c>
      <c r="D2015" t="s">
        <v>3433</v>
      </c>
      <c r="E2015">
        <v>137</v>
      </c>
      <c r="F2015">
        <v>6618</v>
      </c>
      <c r="G2015">
        <f t="shared" si="156"/>
        <v>0</v>
      </c>
      <c r="H2015" t="str">
        <f>_xlfn.XLOOKUP(C2015,obszary!A:A,obszary!B:B)</f>
        <v>Arcadia</v>
      </c>
      <c r="I2015" t="str">
        <f>_xlfn.XLOOKUP($A2015,laziki!B:B,laziki!C:C)</f>
        <v>Mariner 12</v>
      </c>
      <c r="J2015" t="str">
        <f>_xlfn.XLOOKUP(I2015,laziki!C:C,laziki!E:E)</f>
        <v>53.29N, 45.78W</v>
      </c>
      <c r="K2015">
        <f>_xlfn.XLOOKUP($A2015,laziki!B:B,laziki!D:D)</f>
        <v>2053</v>
      </c>
      <c r="L2015">
        <f t="shared" si="157"/>
        <v>2055</v>
      </c>
      <c r="M2015" s="4">
        <f t="shared" si="158"/>
        <v>2</v>
      </c>
      <c r="N2015" s="4" t="str">
        <f t="shared" si="159"/>
        <v>N</v>
      </c>
      <c r="O2015" t="str">
        <f t="shared" si="160"/>
        <v>N</v>
      </c>
    </row>
    <row r="2016" spans="1:15" x14ac:dyDescent="0.25">
      <c r="A2016">
        <v>23</v>
      </c>
      <c r="B2016" s="1">
        <v>56851</v>
      </c>
      <c r="C2016" t="s">
        <v>219</v>
      </c>
      <c r="D2016" t="s">
        <v>3432</v>
      </c>
      <c r="E2016">
        <v>117</v>
      </c>
      <c r="F2016">
        <v>3461</v>
      </c>
      <c r="G2016">
        <f t="shared" si="156"/>
        <v>0</v>
      </c>
      <c r="H2016" t="str">
        <f>_xlfn.XLOOKUP(C2016,obszary!A:A,obszary!B:B)</f>
        <v>Phaethontis</v>
      </c>
      <c r="I2016" t="str">
        <f>_xlfn.XLOOKUP($A2016,laziki!B:B,laziki!C:C)</f>
        <v>Phobos 2</v>
      </c>
      <c r="J2016" t="str">
        <f>_xlfn.XLOOKUP(I2016,laziki!C:C,laziki!E:E)</f>
        <v>23.80S, 156.02W</v>
      </c>
      <c r="K2016">
        <f>_xlfn.XLOOKUP($A2016,laziki!B:B,laziki!D:D)</f>
        <v>2053</v>
      </c>
      <c r="L2016">
        <f t="shared" si="157"/>
        <v>2055</v>
      </c>
      <c r="M2016" s="4">
        <f t="shared" si="158"/>
        <v>2</v>
      </c>
      <c r="N2016" s="4" t="str">
        <f t="shared" si="159"/>
        <v>S</v>
      </c>
      <c r="O2016" t="str">
        <f t="shared" si="160"/>
        <v>S</v>
      </c>
    </row>
    <row r="2017" spans="1:15" x14ac:dyDescent="0.25">
      <c r="A2017">
        <v>56</v>
      </c>
      <c r="B2017" s="1">
        <v>63526</v>
      </c>
      <c r="C2017" t="s">
        <v>231</v>
      </c>
      <c r="D2017" t="s">
        <v>3431</v>
      </c>
      <c r="E2017">
        <v>65</v>
      </c>
      <c r="F2017">
        <v>5812</v>
      </c>
      <c r="G2017">
        <f t="shared" si="156"/>
        <v>5812</v>
      </c>
      <c r="H2017" t="str">
        <f>_xlfn.XLOOKUP(C2017,obszary!A:A,obszary!B:B)</f>
        <v>Coprates</v>
      </c>
      <c r="I2017" t="str">
        <f>_xlfn.XLOOKUP($A2017,laziki!B:B,laziki!C:C)</f>
        <v>Opportunity 10</v>
      </c>
      <c r="J2017" t="str">
        <f>_xlfn.XLOOKUP(I2017,laziki!C:C,laziki!E:E)</f>
        <v>35.35S, 72.67W</v>
      </c>
      <c r="K2017">
        <f>_xlfn.XLOOKUP($A2017,laziki!B:B,laziki!D:D)</f>
        <v>2067</v>
      </c>
      <c r="L2017">
        <f t="shared" si="157"/>
        <v>2073</v>
      </c>
      <c r="M2017" s="4">
        <f t="shared" si="158"/>
        <v>6</v>
      </c>
      <c r="N2017" s="4" t="str">
        <f t="shared" si="159"/>
        <v>S</v>
      </c>
      <c r="O2017" t="str">
        <f t="shared" si="160"/>
        <v>S</v>
      </c>
    </row>
    <row r="2018" spans="1:15" x14ac:dyDescent="0.25">
      <c r="A2018">
        <v>27</v>
      </c>
      <c r="B2018" s="1">
        <v>57743</v>
      </c>
      <c r="C2018" t="s">
        <v>211</v>
      </c>
      <c r="D2018" t="s">
        <v>3430</v>
      </c>
      <c r="E2018">
        <v>72</v>
      </c>
      <c r="F2018">
        <v>5255</v>
      </c>
      <c r="G2018">
        <f t="shared" si="156"/>
        <v>5255</v>
      </c>
      <c r="H2018" t="str">
        <f>_xlfn.XLOOKUP(C2018,obszary!A:A,obszary!B:B)</f>
        <v>Hellas</v>
      </c>
      <c r="I2018" t="str">
        <f>_xlfn.XLOOKUP($A2018,laziki!B:B,laziki!C:C)</f>
        <v>Phobos 6</v>
      </c>
      <c r="J2018" t="str">
        <f>_xlfn.XLOOKUP(I2018,laziki!C:C,laziki!E:E)</f>
        <v>74.62S, 100.08E</v>
      </c>
      <c r="K2018">
        <f>_xlfn.XLOOKUP($A2018,laziki!B:B,laziki!D:D)</f>
        <v>2054</v>
      </c>
      <c r="L2018">
        <f t="shared" si="157"/>
        <v>2058</v>
      </c>
      <c r="M2018" s="4">
        <f t="shared" si="158"/>
        <v>4</v>
      </c>
      <c r="N2018" s="4" t="str">
        <f t="shared" si="159"/>
        <v>S</v>
      </c>
      <c r="O2018" t="str">
        <f t="shared" si="160"/>
        <v>S</v>
      </c>
    </row>
    <row r="2019" spans="1:15" x14ac:dyDescent="0.25">
      <c r="A2019">
        <v>34</v>
      </c>
      <c r="B2019" s="1">
        <v>60510</v>
      </c>
      <c r="C2019" t="s">
        <v>239</v>
      </c>
      <c r="D2019" t="s">
        <v>3429</v>
      </c>
      <c r="E2019">
        <v>344</v>
      </c>
      <c r="F2019">
        <v>11382</v>
      </c>
      <c r="G2019">
        <f t="shared" si="156"/>
        <v>0</v>
      </c>
      <c r="H2019" t="str">
        <f>_xlfn.XLOOKUP(C2019,obszary!A:A,obszary!B:B)</f>
        <v>Amenthes</v>
      </c>
      <c r="I2019" t="str">
        <f>_xlfn.XLOOKUP($A2019,laziki!B:B,laziki!C:C)</f>
        <v>Deimos 14</v>
      </c>
      <c r="J2019" t="str">
        <f>_xlfn.XLOOKUP(I2019,laziki!C:C,laziki!E:E)</f>
        <v>24.45N, 112.91E</v>
      </c>
      <c r="K2019">
        <f>_xlfn.XLOOKUP($A2019,laziki!B:B,laziki!D:D)</f>
        <v>2060</v>
      </c>
      <c r="L2019">
        <f t="shared" si="157"/>
        <v>2065</v>
      </c>
      <c r="M2019" s="4">
        <f t="shared" si="158"/>
        <v>5</v>
      </c>
      <c r="N2019" s="4" t="str">
        <f t="shared" si="159"/>
        <v>N</v>
      </c>
      <c r="O2019" t="str">
        <f t="shared" si="160"/>
        <v>N</v>
      </c>
    </row>
    <row r="2020" spans="1:15" x14ac:dyDescent="0.25">
      <c r="A2020">
        <v>65</v>
      </c>
      <c r="B2020" s="1">
        <v>61548</v>
      </c>
      <c r="C2020" t="s">
        <v>245</v>
      </c>
      <c r="D2020" t="s">
        <v>3428</v>
      </c>
      <c r="E2020">
        <v>204</v>
      </c>
      <c r="F2020">
        <v>6618</v>
      </c>
      <c r="G2020">
        <f t="shared" si="156"/>
        <v>0</v>
      </c>
      <c r="H2020" t="str">
        <f>_xlfn.XLOOKUP(C2020,obszary!A:A,obszary!B:B)</f>
        <v>Oxia Palus</v>
      </c>
      <c r="I2020" t="str">
        <f>_xlfn.XLOOKUP($A2020,laziki!B:B,laziki!C:C)</f>
        <v>Rosetta 8</v>
      </c>
      <c r="J2020" t="str">
        <f>_xlfn.XLOOKUP(I2020,laziki!C:C,laziki!E:E)</f>
        <v>3.05S, 8.90W</v>
      </c>
      <c r="K2020">
        <f>_xlfn.XLOOKUP($A2020,laziki!B:B,laziki!D:D)</f>
        <v>2067</v>
      </c>
      <c r="L2020">
        <f t="shared" si="157"/>
        <v>2068</v>
      </c>
      <c r="M2020" s="4">
        <f t="shared" si="158"/>
        <v>1</v>
      </c>
      <c r="N2020" s="4" t="str">
        <f t="shared" si="159"/>
        <v>N</v>
      </c>
      <c r="O2020" t="str">
        <f t="shared" si="160"/>
        <v>S</v>
      </c>
    </row>
    <row r="2021" spans="1:15" x14ac:dyDescent="0.25">
      <c r="A2021">
        <v>12</v>
      </c>
      <c r="B2021" s="1">
        <v>57765</v>
      </c>
      <c r="C2021" t="s">
        <v>249</v>
      </c>
      <c r="D2021" t="s">
        <v>3427</v>
      </c>
      <c r="E2021">
        <v>63</v>
      </c>
      <c r="F2021">
        <v>3167</v>
      </c>
      <c r="G2021">
        <f t="shared" si="156"/>
        <v>3167</v>
      </c>
      <c r="H2021" t="str">
        <f>_xlfn.XLOOKUP(C2021,obszary!A:A,obszary!B:B)</f>
        <v>Tharsis</v>
      </c>
      <c r="I2021" t="str">
        <f>_xlfn.XLOOKUP($A2021,laziki!B:B,laziki!C:C)</f>
        <v>Mariner 20</v>
      </c>
      <c r="J2021" t="str">
        <f>_xlfn.XLOOKUP(I2021,laziki!C:C,laziki!E:E)</f>
        <v>6.41S, 116.10W</v>
      </c>
      <c r="K2021">
        <f>_xlfn.XLOOKUP($A2021,laziki!B:B,laziki!D:D)</f>
        <v>2055</v>
      </c>
      <c r="L2021">
        <f t="shared" si="157"/>
        <v>2058</v>
      </c>
      <c r="M2021" s="4">
        <f t="shared" si="158"/>
        <v>3</v>
      </c>
      <c r="N2021" s="4" t="str">
        <f t="shared" si="159"/>
        <v>N</v>
      </c>
      <c r="O2021" t="str">
        <f t="shared" si="160"/>
        <v>S</v>
      </c>
    </row>
    <row r="2022" spans="1:15" x14ac:dyDescent="0.25">
      <c r="A2022">
        <v>85</v>
      </c>
      <c r="B2022" s="1">
        <v>63434</v>
      </c>
      <c r="C2022" t="s">
        <v>239</v>
      </c>
      <c r="D2022" t="s">
        <v>3426</v>
      </c>
      <c r="E2022">
        <v>75</v>
      </c>
      <c r="F2022">
        <v>1010</v>
      </c>
      <c r="G2022">
        <f t="shared" si="156"/>
        <v>1010</v>
      </c>
      <c r="H2022" t="str">
        <f>_xlfn.XLOOKUP(C2022,obszary!A:A,obszary!B:B)</f>
        <v>Amenthes</v>
      </c>
      <c r="I2022" t="str">
        <f>_xlfn.XLOOKUP($A2022,laziki!B:B,laziki!C:C)</f>
        <v>Phoenix 13</v>
      </c>
      <c r="J2022" t="str">
        <f>_xlfn.XLOOKUP(I2022,laziki!C:C,laziki!E:E)</f>
        <v>6.43S, 95.96E</v>
      </c>
      <c r="K2022">
        <f>_xlfn.XLOOKUP($A2022,laziki!B:B,laziki!D:D)</f>
        <v>2070</v>
      </c>
      <c r="L2022">
        <f t="shared" si="157"/>
        <v>2073</v>
      </c>
      <c r="M2022" s="4">
        <f t="shared" si="158"/>
        <v>3</v>
      </c>
      <c r="N2022" s="4" t="str">
        <f t="shared" si="159"/>
        <v>N</v>
      </c>
      <c r="O2022" t="str">
        <f t="shared" si="160"/>
        <v>S</v>
      </c>
    </row>
    <row r="2023" spans="1:15" x14ac:dyDescent="0.25">
      <c r="A2023">
        <v>36</v>
      </c>
      <c r="B2023" s="1">
        <v>59726</v>
      </c>
      <c r="C2023" t="s">
        <v>251</v>
      </c>
      <c r="D2023" t="s">
        <v>3425</v>
      </c>
      <c r="E2023">
        <v>221</v>
      </c>
      <c r="F2023">
        <v>4398</v>
      </c>
      <c r="G2023">
        <f t="shared" si="156"/>
        <v>0</v>
      </c>
      <c r="H2023" t="str">
        <f>_xlfn.XLOOKUP(C2023,obszary!A:A,obszary!B:B)</f>
        <v>Amazonis</v>
      </c>
      <c r="I2023" t="str">
        <f>_xlfn.XLOOKUP($A2023,laziki!B:B,laziki!C:C)</f>
        <v>Pathfinder 3</v>
      </c>
      <c r="J2023" t="str">
        <f>_xlfn.XLOOKUP(I2023,laziki!C:C,laziki!E:E)</f>
        <v>5.85N, 156.58W</v>
      </c>
      <c r="K2023">
        <f>_xlfn.XLOOKUP($A2023,laziki!B:B,laziki!D:D)</f>
        <v>2061</v>
      </c>
      <c r="L2023">
        <f t="shared" si="157"/>
        <v>2063</v>
      </c>
      <c r="M2023" s="4">
        <f t="shared" si="158"/>
        <v>2</v>
      </c>
      <c r="N2023" s="4" t="str">
        <f t="shared" si="159"/>
        <v>N</v>
      </c>
      <c r="O2023" t="str">
        <f t="shared" si="160"/>
        <v>N</v>
      </c>
    </row>
    <row r="2024" spans="1:15" x14ac:dyDescent="0.25">
      <c r="A2024">
        <v>17</v>
      </c>
      <c r="B2024" s="1">
        <v>57065</v>
      </c>
      <c r="C2024" t="s">
        <v>255</v>
      </c>
      <c r="D2024" t="s">
        <v>3424</v>
      </c>
      <c r="E2024">
        <v>52</v>
      </c>
      <c r="F2024">
        <v>10313</v>
      </c>
      <c r="G2024">
        <f t="shared" si="156"/>
        <v>10313</v>
      </c>
      <c r="H2024" t="str">
        <f>_xlfn.XLOOKUP(C2024,obszary!A:A,obszary!B:B)</f>
        <v>Casius</v>
      </c>
      <c r="I2024" t="str">
        <f>_xlfn.XLOOKUP($A2024,laziki!B:B,laziki!C:C)</f>
        <v>Viking 8</v>
      </c>
      <c r="J2024" t="str">
        <f>_xlfn.XLOOKUP(I2024,laziki!C:C,laziki!E:E)</f>
        <v>21.27N, 90.13E</v>
      </c>
      <c r="K2024">
        <f>_xlfn.XLOOKUP($A2024,laziki!B:B,laziki!D:D)</f>
        <v>2054</v>
      </c>
      <c r="L2024">
        <f t="shared" si="157"/>
        <v>2056</v>
      </c>
      <c r="M2024" s="4">
        <f t="shared" si="158"/>
        <v>2</v>
      </c>
      <c r="N2024" s="4" t="str">
        <f t="shared" si="159"/>
        <v>N</v>
      </c>
      <c r="O2024" t="str">
        <f t="shared" si="160"/>
        <v>N</v>
      </c>
    </row>
    <row r="2025" spans="1:15" x14ac:dyDescent="0.25">
      <c r="A2025">
        <v>5</v>
      </c>
      <c r="B2025" s="1">
        <v>58917</v>
      </c>
      <c r="C2025" t="s">
        <v>241</v>
      </c>
      <c r="D2025" t="s">
        <v>3423</v>
      </c>
      <c r="E2025">
        <v>30</v>
      </c>
      <c r="F2025">
        <v>11771</v>
      </c>
      <c r="G2025">
        <f t="shared" si="156"/>
        <v>11771</v>
      </c>
      <c r="H2025" t="str">
        <f>_xlfn.XLOOKUP(C2025,obszary!A:A,obszary!B:B)</f>
        <v>Syrtis Major</v>
      </c>
      <c r="I2025" t="str">
        <f>_xlfn.XLOOKUP($A2025,laziki!B:B,laziki!C:C)</f>
        <v>Mariner 10</v>
      </c>
      <c r="J2025" t="str">
        <f>_xlfn.XLOOKUP(I2025,laziki!C:C,laziki!E:E)</f>
        <v>4.88N, 63.43E</v>
      </c>
      <c r="K2025">
        <f>_xlfn.XLOOKUP($A2025,laziki!B:B,laziki!D:D)</f>
        <v>2051</v>
      </c>
      <c r="L2025">
        <f t="shared" si="157"/>
        <v>2061</v>
      </c>
      <c r="M2025" s="4">
        <f t="shared" si="158"/>
        <v>10</v>
      </c>
      <c r="N2025" s="4" t="str">
        <f t="shared" si="159"/>
        <v>N</v>
      </c>
      <c r="O2025" t="str">
        <f t="shared" si="160"/>
        <v>N</v>
      </c>
    </row>
    <row r="2026" spans="1:15" x14ac:dyDescent="0.25">
      <c r="A2026">
        <v>98</v>
      </c>
      <c r="B2026" s="1">
        <v>62784</v>
      </c>
      <c r="C2026" t="s">
        <v>211</v>
      </c>
      <c r="D2026" t="s">
        <v>3422</v>
      </c>
      <c r="E2026">
        <v>264</v>
      </c>
      <c r="F2026">
        <v>2880</v>
      </c>
      <c r="G2026">
        <f t="shared" si="156"/>
        <v>0</v>
      </c>
      <c r="H2026" t="str">
        <f>_xlfn.XLOOKUP(C2026,obszary!A:A,obszary!B:B)</f>
        <v>Hellas</v>
      </c>
      <c r="I2026" t="str">
        <f>_xlfn.XLOOKUP($A2026,laziki!B:B,laziki!C:C)</f>
        <v>Perseverance 5</v>
      </c>
      <c r="J2026" t="str">
        <f>_xlfn.XLOOKUP(I2026,laziki!C:C,laziki!E:E)</f>
        <v>48.97S, 86.32E</v>
      </c>
      <c r="K2026">
        <f>_xlfn.XLOOKUP($A2026,laziki!B:B,laziki!D:D)</f>
        <v>2070</v>
      </c>
      <c r="L2026">
        <f t="shared" si="157"/>
        <v>2071</v>
      </c>
      <c r="M2026" s="4">
        <f t="shared" si="158"/>
        <v>1</v>
      </c>
      <c r="N2026" s="4" t="str">
        <f t="shared" si="159"/>
        <v>S</v>
      </c>
      <c r="O2026" t="str">
        <f t="shared" si="160"/>
        <v>S</v>
      </c>
    </row>
    <row r="2027" spans="1:15" x14ac:dyDescent="0.25">
      <c r="A2027">
        <v>65</v>
      </c>
      <c r="B2027" s="1">
        <v>61635</v>
      </c>
      <c r="C2027" t="s">
        <v>229</v>
      </c>
      <c r="D2027" t="s">
        <v>3421</v>
      </c>
      <c r="E2027">
        <v>106</v>
      </c>
      <c r="F2027">
        <v>3919</v>
      </c>
      <c r="G2027">
        <f t="shared" si="156"/>
        <v>0</v>
      </c>
      <c r="H2027" t="str">
        <f>_xlfn.XLOOKUP(C2027,obszary!A:A,obszary!B:B)</f>
        <v>Margaritifer Sinus</v>
      </c>
      <c r="I2027" t="str">
        <f>_xlfn.XLOOKUP($A2027,laziki!B:B,laziki!C:C)</f>
        <v>Rosetta 8</v>
      </c>
      <c r="J2027" t="str">
        <f>_xlfn.XLOOKUP(I2027,laziki!C:C,laziki!E:E)</f>
        <v>3.05S, 8.90W</v>
      </c>
      <c r="K2027">
        <f>_xlfn.XLOOKUP($A2027,laziki!B:B,laziki!D:D)</f>
        <v>2067</v>
      </c>
      <c r="L2027">
        <f t="shared" si="157"/>
        <v>2068</v>
      </c>
      <c r="M2027" s="4">
        <f t="shared" si="158"/>
        <v>1</v>
      </c>
      <c r="N2027" s="4" t="str">
        <f t="shared" si="159"/>
        <v>S</v>
      </c>
      <c r="O2027" t="str">
        <f t="shared" si="160"/>
        <v>S</v>
      </c>
    </row>
    <row r="2028" spans="1:15" x14ac:dyDescent="0.25">
      <c r="A2028">
        <v>26</v>
      </c>
      <c r="B2028" s="1">
        <v>57097</v>
      </c>
      <c r="C2028" t="s">
        <v>207</v>
      </c>
      <c r="D2028" t="s">
        <v>3420</v>
      </c>
      <c r="E2028">
        <v>82</v>
      </c>
      <c r="F2028">
        <v>1788</v>
      </c>
      <c r="G2028">
        <f t="shared" si="156"/>
        <v>1788</v>
      </c>
      <c r="H2028" t="str">
        <f>_xlfn.XLOOKUP(C2028,obszary!A:A,obszary!B:B)</f>
        <v>Mare Australe</v>
      </c>
      <c r="I2028" t="str">
        <f>_xlfn.XLOOKUP($A2028,laziki!B:B,laziki!C:C)</f>
        <v>Phobos 5</v>
      </c>
      <c r="J2028" t="str">
        <f>_xlfn.XLOOKUP(I2028,laziki!C:C,laziki!E:E)</f>
        <v>48.99S, 67.17E</v>
      </c>
      <c r="K2028">
        <f>_xlfn.XLOOKUP($A2028,laziki!B:B,laziki!D:D)</f>
        <v>2054</v>
      </c>
      <c r="L2028">
        <f t="shared" si="157"/>
        <v>2056</v>
      </c>
      <c r="M2028" s="4">
        <f t="shared" si="158"/>
        <v>2</v>
      </c>
      <c r="N2028" s="4" t="str">
        <f t="shared" si="159"/>
        <v>S</v>
      </c>
      <c r="O2028" t="str">
        <f t="shared" si="160"/>
        <v>S</v>
      </c>
    </row>
    <row r="2029" spans="1:15" x14ac:dyDescent="0.25">
      <c r="A2029">
        <v>44</v>
      </c>
      <c r="B2029" s="1">
        <v>61873</v>
      </c>
      <c r="C2029" t="s">
        <v>253</v>
      </c>
      <c r="D2029" t="s">
        <v>3419</v>
      </c>
      <c r="E2029">
        <v>11</v>
      </c>
      <c r="F2029">
        <v>38630</v>
      </c>
      <c r="G2029">
        <f t="shared" si="156"/>
        <v>38630</v>
      </c>
      <c r="H2029" t="str">
        <f>_xlfn.XLOOKUP(C2029,obszary!A:A,obszary!B:B)</f>
        <v>Cebrenia</v>
      </c>
      <c r="I2029" t="str">
        <f>_xlfn.XLOOKUP($A2029,laziki!B:B,laziki!C:C)</f>
        <v>Spirit 11</v>
      </c>
      <c r="J2029" t="str">
        <f>_xlfn.XLOOKUP(I2029,laziki!C:C,laziki!E:E)</f>
        <v>64.61N, 131.25E</v>
      </c>
      <c r="K2029">
        <f>_xlfn.XLOOKUP($A2029,laziki!B:B,laziki!D:D)</f>
        <v>2064</v>
      </c>
      <c r="L2029">
        <f t="shared" si="157"/>
        <v>2069</v>
      </c>
      <c r="M2029" s="4">
        <f t="shared" si="158"/>
        <v>5</v>
      </c>
      <c r="N2029" s="4" t="str">
        <f t="shared" si="159"/>
        <v>N</v>
      </c>
      <c r="O2029" t="str">
        <f t="shared" si="160"/>
        <v>N</v>
      </c>
    </row>
    <row r="2030" spans="1:15" x14ac:dyDescent="0.25">
      <c r="A2030">
        <v>32</v>
      </c>
      <c r="B2030" s="1">
        <v>59756</v>
      </c>
      <c r="C2030" t="s">
        <v>231</v>
      </c>
      <c r="D2030" t="s">
        <v>3418</v>
      </c>
      <c r="E2030">
        <v>85</v>
      </c>
      <c r="F2030">
        <v>3022</v>
      </c>
      <c r="G2030">
        <f t="shared" si="156"/>
        <v>3022</v>
      </c>
      <c r="H2030" t="str">
        <f>_xlfn.XLOOKUP(C2030,obszary!A:A,obszary!B:B)</f>
        <v>Coprates</v>
      </c>
      <c r="I2030" t="str">
        <f>_xlfn.XLOOKUP($A2030,laziki!B:B,laziki!C:C)</f>
        <v>Deimos 11</v>
      </c>
      <c r="J2030" t="str">
        <f>_xlfn.XLOOKUP(I2030,laziki!C:C,laziki!E:E)</f>
        <v>39.82S, 96.42W</v>
      </c>
      <c r="K2030">
        <f>_xlfn.XLOOKUP($A2030,laziki!B:B,laziki!D:D)</f>
        <v>2059</v>
      </c>
      <c r="L2030">
        <f t="shared" si="157"/>
        <v>2063</v>
      </c>
      <c r="M2030" s="4">
        <f t="shared" si="158"/>
        <v>4</v>
      </c>
      <c r="N2030" s="4" t="str">
        <f t="shared" si="159"/>
        <v>S</v>
      </c>
      <c r="O2030" t="str">
        <f t="shared" si="160"/>
        <v>S</v>
      </c>
    </row>
    <row r="2031" spans="1:15" x14ac:dyDescent="0.25">
      <c r="A2031">
        <v>28</v>
      </c>
      <c r="B2031" s="1">
        <v>59669</v>
      </c>
      <c r="C2031" t="s">
        <v>207</v>
      </c>
      <c r="D2031" t="s">
        <v>3417</v>
      </c>
      <c r="E2031">
        <v>37</v>
      </c>
      <c r="F2031">
        <v>41937</v>
      </c>
      <c r="G2031">
        <f t="shared" si="156"/>
        <v>41937</v>
      </c>
      <c r="H2031" t="str">
        <f>_xlfn.XLOOKUP(C2031,obszary!A:A,obszary!B:B)</f>
        <v>Mare Australe</v>
      </c>
      <c r="I2031" t="str">
        <f>_xlfn.XLOOKUP($A2031,laziki!B:B,laziki!C:C)</f>
        <v>Deimos 3</v>
      </c>
      <c r="J2031" t="str">
        <f>_xlfn.XLOOKUP(I2031,laziki!C:C,laziki!E:E)</f>
        <v>63.27S, 66.46W</v>
      </c>
      <c r="K2031">
        <f>_xlfn.XLOOKUP($A2031,laziki!B:B,laziki!D:D)</f>
        <v>2058</v>
      </c>
      <c r="L2031">
        <f t="shared" si="157"/>
        <v>2063</v>
      </c>
      <c r="M2031" s="4">
        <f t="shared" si="158"/>
        <v>5</v>
      </c>
      <c r="N2031" s="4" t="str">
        <f t="shared" si="159"/>
        <v>S</v>
      </c>
      <c r="O2031" t="str">
        <f t="shared" si="160"/>
        <v>S</v>
      </c>
    </row>
    <row r="2032" spans="1:15" x14ac:dyDescent="0.25">
      <c r="A2032">
        <v>32</v>
      </c>
      <c r="B2032" s="1">
        <v>59219</v>
      </c>
      <c r="C2032" t="s">
        <v>217</v>
      </c>
      <c r="D2032" t="s">
        <v>3416</v>
      </c>
      <c r="E2032">
        <v>75</v>
      </c>
      <c r="F2032">
        <v>9074</v>
      </c>
      <c r="G2032">
        <f t="shared" si="156"/>
        <v>9074</v>
      </c>
      <c r="H2032" t="str">
        <f>_xlfn.XLOOKUP(C2032,obszary!A:A,obszary!B:B)</f>
        <v>Thaumasia</v>
      </c>
      <c r="I2032" t="str">
        <f>_xlfn.XLOOKUP($A2032,laziki!B:B,laziki!C:C)</f>
        <v>Deimos 11</v>
      </c>
      <c r="J2032" t="str">
        <f>_xlfn.XLOOKUP(I2032,laziki!C:C,laziki!E:E)</f>
        <v>39.82S, 96.42W</v>
      </c>
      <c r="K2032">
        <f>_xlfn.XLOOKUP($A2032,laziki!B:B,laziki!D:D)</f>
        <v>2059</v>
      </c>
      <c r="L2032">
        <f t="shared" si="157"/>
        <v>2062</v>
      </c>
      <c r="M2032" s="4">
        <f t="shared" si="158"/>
        <v>3</v>
      </c>
      <c r="N2032" s="4" t="str">
        <f t="shared" si="159"/>
        <v>S</v>
      </c>
      <c r="O2032" t="str">
        <f t="shared" si="160"/>
        <v>S</v>
      </c>
    </row>
    <row r="2033" spans="1:15" x14ac:dyDescent="0.25">
      <c r="A2033">
        <v>76</v>
      </c>
      <c r="B2033" s="1">
        <v>63704</v>
      </c>
      <c r="C2033" t="s">
        <v>253</v>
      </c>
      <c r="D2033" t="s">
        <v>3415</v>
      </c>
      <c r="E2033">
        <v>142</v>
      </c>
      <c r="F2033">
        <v>45837</v>
      </c>
      <c r="G2033">
        <f t="shared" si="156"/>
        <v>0</v>
      </c>
      <c r="H2033" t="str">
        <f>_xlfn.XLOOKUP(C2033,obszary!A:A,obszary!B:B)</f>
        <v>Cebrenia</v>
      </c>
      <c r="I2033" t="str">
        <f>_xlfn.XLOOKUP($A2033,laziki!B:B,laziki!C:C)</f>
        <v>Rosetta 25</v>
      </c>
      <c r="J2033" t="str">
        <f>_xlfn.XLOOKUP(I2033,laziki!C:C,laziki!E:E)</f>
        <v>47.84N, 169.44E</v>
      </c>
      <c r="K2033">
        <f>_xlfn.XLOOKUP($A2033,laziki!B:B,laziki!D:D)</f>
        <v>2072</v>
      </c>
      <c r="L2033">
        <f t="shared" si="157"/>
        <v>2074</v>
      </c>
      <c r="M2033" s="4">
        <f t="shared" si="158"/>
        <v>2</v>
      </c>
      <c r="N2033" s="4" t="str">
        <f t="shared" si="159"/>
        <v>N</v>
      </c>
      <c r="O2033" t="str">
        <f t="shared" si="160"/>
        <v>N</v>
      </c>
    </row>
    <row r="2034" spans="1:15" x14ac:dyDescent="0.25">
      <c r="A2034">
        <v>60</v>
      </c>
      <c r="B2034" s="1">
        <v>63159</v>
      </c>
      <c r="C2034" t="s">
        <v>215</v>
      </c>
      <c r="D2034" t="s">
        <v>3414</v>
      </c>
      <c r="E2034">
        <v>80</v>
      </c>
      <c r="F2034">
        <v>1526</v>
      </c>
      <c r="G2034">
        <f t="shared" si="156"/>
        <v>1526</v>
      </c>
      <c r="H2034" t="str">
        <f>_xlfn.XLOOKUP(C2034,obszary!A:A,obszary!B:B)</f>
        <v>Argyre</v>
      </c>
      <c r="I2034" t="str">
        <f>_xlfn.XLOOKUP($A2034,laziki!B:B,laziki!C:C)</f>
        <v>Opportunity 18</v>
      </c>
      <c r="J2034" t="str">
        <f>_xlfn.XLOOKUP(I2034,laziki!C:C,laziki!E:E)</f>
        <v>47.77S, 28.62W</v>
      </c>
      <c r="K2034">
        <f>_xlfn.XLOOKUP($A2034,laziki!B:B,laziki!D:D)</f>
        <v>2069</v>
      </c>
      <c r="L2034">
        <f t="shared" si="157"/>
        <v>2072</v>
      </c>
      <c r="M2034" s="4">
        <f t="shared" si="158"/>
        <v>3</v>
      </c>
      <c r="N2034" s="4" t="str">
        <f t="shared" si="159"/>
        <v>S</v>
      </c>
      <c r="O2034" t="str">
        <f t="shared" si="160"/>
        <v>S</v>
      </c>
    </row>
    <row r="2035" spans="1:15" x14ac:dyDescent="0.25">
      <c r="A2035">
        <v>86</v>
      </c>
      <c r="B2035" s="1">
        <v>64718</v>
      </c>
      <c r="C2035" t="s">
        <v>255</v>
      </c>
      <c r="D2035" t="s">
        <v>3413</v>
      </c>
      <c r="E2035">
        <v>103</v>
      </c>
      <c r="F2035">
        <v>5076</v>
      </c>
      <c r="G2035">
        <f t="shared" si="156"/>
        <v>0</v>
      </c>
      <c r="H2035" t="str">
        <f>_xlfn.XLOOKUP(C2035,obszary!A:A,obszary!B:B)</f>
        <v>Casius</v>
      </c>
      <c r="I2035" t="str">
        <f>_xlfn.XLOOKUP($A2035,laziki!B:B,laziki!C:C)</f>
        <v>Phoenix 16</v>
      </c>
      <c r="J2035" t="str">
        <f>_xlfn.XLOOKUP(I2035,laziki!C:C,laziki!E:E)</f>
        <v>75.84N, 122.24E</v>
      </c>
      <c r="K2035">
        <f>_xlfn.XLOOKUP($A2035,laziki!B:B,laziki!D:D)</f>
        <v>2071</v>
      </c>
      <c r="L2035">
        <f t="shared" si="157"/>
        <v>2077</v>
      </c>
      <c r="M2035" s="4">
        <f t="shared" si="158"/>
        <v>6</v>
      </c>
      <c r="N2035" s="4" t="str">
        <f t="shared" si="159"/>
        <v>N</v>
      </c>
      <c r="O2035" t="str">
        <f t="shared" si="160"/>
        <v>N</v>
      </c>
    </row>
    <row r="2036" spans="1:15" x14ac:dyDescent="0.25">
      <c r="A2036">
        <v>76</v>
      </c>
      <c r="B2036" s="1">
        <v>63676</v>
      </c>
      <c r="C2036" t="s">
        <v>253</v>
      </c>
      <c r="D2036" t="s">
        <v>3412</v>
      </c>
      <c r="E2036">
        <v>59</v>
      </c>
      <c r="F2036">
        <v>6832</v>
      </c>
      <c r="G2036">
        <f t="shared" si="156"/>
        <v>6832</v>
      </c>
      <c r="H2036" t="str">
        <f>_xlfn.XLOOKUP(C2036,obszary!A:A,obszary!B:B)</f>
        <v>Cebrenia</v>
      </c>
      <c r="I2036" t="str">
        <f>_xlfn.XLOOKUP($A2036,laziki!B:B,laziki!C:C)</f>
        <v>Rosetta 25</v>
      </c>
      <c r="J2036" t="str">
        <f>_xlfn.XLOOKUP(I2036,laziki!C:C,laziki!E:E)</f>
        <v>47.84N, 169.44E</v>
      </c>
      <c r="K2036">
        <f>_xlfn.XLOOKUP($A2036,laziki!B:B,laziki!D:D)</f>
        <v>2072</v>
      </c>
      <c r="L2036">
        <f t="shared" si="157"/>
        <v>2074</v>
      </c>
      <c r="M2036" s="4">
        <f t="shared" si="158"/>
        <v>2</v>
      </c>
      <c r="N2036" s="4" t="str">
        <f t="shared" si="159"/>
        <v>N</v>
      </c>
      <c r="O2036" t="str">
        <f t="shared" si="160"/>
        <v>N</v>
      </c>
    </row>
    <row r="2037" spans="1:15" x14ac:dyDescent="0.25">
      <c r="A2037">
        <v>39</v>
      </c>
      <c r="B2037" s="1">
        <v>61261</v>
      </c>
      <c r="C2037" t="s">
        <v>209</v>
      </c>
      <c r="D2037" t="s">
        <v>3411</v>
      </c>
      <c r="E2037">
        <v>30</v>
      </c>
      <c r="F2037">
        <v>4076</v>
      </c>
      <c r="G2037">
        <f t="shared" si="156"/>
        <v>4076</v>
      </c>
      <c r="H2037" t="str">
        <f>_xlfn.XLOOKUP(C2037,obszary!A:A,obszary!B:B)</f>
        <v>Eridania</v>
      </c>
      <c r="I2037" t="str">
        <f>_xlfn.XLOOKUP($A2037,laziki!B:B,laziki!C:C)</f>
        <v>Pathfinder 9</v>
      </c>
      <c r="J2037" t="str">
        <f>_xlfn.XLOOKUP(I2037,laziki!C:C,laziki!E:E)</f>
        <v>59.92S, 179.01W</v>
      </c>
      <c r="K2037">
        <f>_xlfn.XLOOKUP($A2037,laziki!B:B,laziki!D:D)</f>
        <v>2062</v>
      </c>
      <c r="L2037">
        <f t="shared" si="157"/>
        <v>2067</v>
      </c>
      <c r="M2037" s="4">
        <f t="shared" si="158"/>
        <v>5</v>
      </c>
      <c r="N2037" s="4" t="str">
        <f t="shared" si="159"/>
        <v>S</v>
      </c>
      <c r="O2037" t="str">
        <f t="shared" si="160"/>
        <v>S</v>
      </c>
    </row>
    <row r="2038" spans="1:15" x14ac:dyDescent="0.25">
      <c r="A2038">
        <v>47</v>
      </c>
      <c r="B2038" s="1">
        <v>62872</v>
      </c>
      <c r="C2038" t="s">
        <v>259</v>
      </c>
      <c r="D2038" t="s">
        <v>3410</v>
      </c>
      <c r="E2038">
        <v>34</v>
      </c>
      <c r="F2038">
        <v>6832</v>
      </c>
      <c r="G2038">
        <f t="shared" si="156"/>
        <v>6832</v>
      </c>
      <c r="H2038" t="str">
        <f>_xlfn.XLOOKUP(C2038,obszary!A:A,obszary!B:B)</f>
        <v>Mare Acidalium</v>
      </c>
      <c r="I2038" t="str">
        <f>_xlfn.XLOOKUP($A2038,laziki!B:B,laziki!C:C)</f>
        <v>Spirit 14</v>
      </c>
      <c r="J2038" t="str">
        <f>_xlfn.XLOOKUP(I2038,laziki!C:C,laziki!E:E)</f>
        <v>27.30N, 17.48W</v>
      </c>
      <c r="K2038">
        <f>_xlfn.XLOOKUP($A2038,laziki!B:B,laziki!D:D)</f>
        <v>2065</v>
      </c>
      <c r="L2038">
        <f t="shared" si="157"/>
        <v>2072</v>
      </c>
      <c r="M2038" s="4">
        <f t="shared" si="158"/>
        <v>7</v>
      </c>
      <c r="N2038" s="4" t="str">
        <f t="shared" si="159"/>
        <v>N</v>
      </c>
      <c r="O2038" t="str">
        <f t="shared" si="160"/>
        <v>N</v>
      </c>
    </row>
    <row r="2039" spans="1:15" x14ac:dyDescent="0.25">
      <c r="A2039">
        <v>52</v>
      </c>
      <c r="B2039" s="1">
        <v>63304</v>
      </c>
      <c r="C2039" t="s">
        <v>233</v>
      </c>
      <c r="D2039" t="s">
        <v>3409</v>
      </c>
      <c r="E2039">
        <v>103</v>
      </c>
      <c r="F2039">
        <v>4076</v>
      </c>
      <c r="G2039">
        <f t="shared" si="156"/>
        <v>0</v>
      </c>
      <c r="H2039" t="str">
        <f>_xlfn.XLOOKUP(C2039,obszary!A:A,obszary!B:B)</f>
        <v>Phoenicis Lacus</v>
      </c>
      <c r="I2039" t="str">
        <f>_xlfn.XLOOKUP($A2039,laziki!B:B,laziki!C:C)</f>
        <v>Opportunity 4</v>
      </c>
      <c r="J2039" t="str">
        <f>_xlfn.XLOOKUP(I2039,laziki!C:C,laziki!E:E)</f>
        <v>9.63N, 121.52W</v>
      </c>
      <c r="K2039">
        <f>_xlfn.XLOOKUP($A2039,laziki!B:B,laziki!D:D)</f>
        <v>2065</v>
      </c>
      <c r="L2039">
        <f t="shared" si="157"/>
        <v>2073</v>
      </c>
      <c r="M2039" s="4">
        <f t="shared" si="158"/>
        <v>8</v>
      </c>
      <c r="N2039" s="4" t="str">
        <f t="shared" si="159"/>
        <v>S</v>
      </c>
      <c r="O2039" t="str">
        <f t="shared" si="160"/>
        <v>N</v>
      </c>
    </row>
    <row r="2040" spans="1:15" x14ac:dyDescent="0.25">
      <c r="A2040">
        <v>2</v>
      </c>
      <c r="B2040" s="1">
        <v>56620</v>
      </c>
      <c r="C2040" t="s">
        <v>239</v>
      </c>
      <c r="D2040" t="s">
        <v>3408</v>
      </c>
      <c r="E2040">
        <v>163</v>
      </c>
      <c r="F2040">
        <v>629</v>
      </c>
      <c r="G2040">
        <f t="shared" si="156"/>
        <v>0</v>
      </c>
      <c r="H2040" t="str">
        <f>_xlfn.XLOOKUP(C2040,obszary!A:A,obszary!B:B)</f>
        <v>Amenthes</v>
      </c>
      <c r="I2040" t="str">
        <f>_xlfn.XLOOKUP($A2040,laziki!B:B,laziki!C:C)</f>
        <v>Mariner 6</v>
      </c>
      <c r="J2040" t="str">
        <f>_xlfn.XLOOKUP(I2040,laziki!C:C,laziki!E:E)</f>
        <v>11.90N, 119.49E</v>
      </c>
      <c r="K2040">
        <f>_xlfn.XLOOKUP($A2040,laziki!B:B,laziki!D:D)</f>
        <v>2050</v>
      </c>
      <c r="L2040">
        <f t="shared" si="157"/>
        <v>2055</v>
      </c>
      <c r="M2040" s="4">
        <f t="shared" si="158"/>
        <v>5</v>
      </c>
      <c r="N2040" s="4" t="str">
        <f t="shared" si="159"/>
        <v>N</v>
      </c>
      <c r="O2040" t="str">
        <f t="shared" si="160"/>
        <v>N</v>
      </c>
    </row>
    <row r="2041" spans="1:15" x14ac:dyDescent="0.25">
      <c r="A2041">
        <v>5</v>
      </c>
      <c r="B2041" s="1">
        <v>56897</v>
      </c>
      <c r="C2041" t="s">
        <v>225</v>
      </c>
      <c r="D2041" t="s">
        <v>3407</v>
      </c>
      <c r="E2041">
        <v>82</v>
      </c>
      <c r="F2041">
        <v>10654</v>
      </c>
      <c r="G2041">
        <f t="shared" si="156"/>
        <v>10654</v>
      </c>
      <c r="H2041" t="str">
        <f>_xlfn.XLOOKUP(C2041,obszary!A:A,obszary!B:B)</f>
        <v>Iapygia</v>
      </c>
      <c r="I2041" t="str">
        <f>_xlfn.XLOOKUP($A2041,laziki!B:B,laziki!C:C)</f>
        <v>Mariner 10</v>
      </c>
      <c r="J2041" t="str">
        <f>_xlfn.XLOOKUP(I2041,laziki!C:C,laziki!E:E)</f>
        <v>4.88N, 63.43E</v>
      </c>
      <c r="K2041">
        <f>_xlfn.XLOOKUP($A2041,laziki!B:B,laziki!D:D)</f>
        <v>2051</v>
      </c>
      <c r="L2041">
        <f t="shared" si="157"/>
        <v>2055</v>
      </c>
      <c r="M2041" s="4">
        <f t="shared" si="158"/>
        <v>4</v>
      </c>
      <c r="N2041" s="4" t="str">
        <f t="shared" si="159"/>
        <v>S</v>
      </c>
      <c r="O2041" t="str">
        <f t="shared" si="160"/>
        <v>N</v>
      </c>
    </row>
    <row r="2042" spans="1:15" x14ac:dyDescent="0.25">
      <c r="A2042">
        <v>75</v>
      </c>
      <c r="B2042" s="1">
        <v>63224</v>
      </c>
      <c r="C2042" t="s">
        <v>209</v>
      </c>
      <c r="D2042" t="s">
        <v>3406</v>
      </c>
      <c r="E2042">
        <v>791</v>
      </c>
      <c r="F2042">
        <v>6618</v>
      </c>
      <c r="G2042">
        <f t="shared" si="156"/>
        <v>0</v>
      </c>
      <c r="H2042" t="str">
        <f>_xlfn.XLOOKUP(C2042,obszary!A:A,obszary!B:B)</f>
        <v>Eridania</v>
      </c>
      <c r="I2042" t="str">
        <f>_xlfn.XLOOKUP($A2042,laziki!B:B,laziki!C:C)</f>
        <v>Rosetta 22</v>
      </c>
      <c r="J2042" t="str">
        <f>_xlfn.XLOOKUP(I2042,laziki!C:C,laziki!E:E)</f>
        <v>43.21S, 109.99E</v>
      </c>
      <c r="K2042">
        <f>_xlfn.XLOOKUP($A2042,laziki!B:B,laziki!D:D)</f>
        <v>2071</v>
      </c>
      <c r="L2042">
        <f t="shared" si="157"/>
        <v>2073</v>
      </c>
      <c r="M2042" s="4">
        <f t="shared" si="158"/>
        <v>2</v>
      </c>
      <c r="N2042" s="4" t="str">
        <f t="shared" si="159"/>
        <v>S</v>
      </c>
      <c r="O2042" t="str">
        <f t="shared" si="160"/>
        <v>S</v>
      </c>
    </row>
    <row r="2043" spans="1:15" x14ac:dyDescent="0.25">
      <c r="A2043">
        <v>56</v>
      </c>
      <c r="B2043" s="1">
        <v>61658</v>
      </c>
      <c r="C2043" t="s">
        <v>217</v>
      </c>
      <c r="D2043" t="s">
        <v>3405</v>
      </c>
      <c r="E2043">
        <v>34</v>
      </c>
      <c r="F2043">
        <v>4731</v>
      </c>
      <c r="G2043">
        <f t="shared" si="156"/>
        <v>4731</v>
      </c>
      <c r="H2043" t="str">
        <f>_xlfn.XLOOKUP(C2043,obszary!A:A,obszary!B:B)</f>
        <v>Thaumasia</v>
      </c>
      <c r="I2043" t="str">
        <f>_xlfn.XLOOKUP($A2043,laziki!B:B,laziki!C:C)</f>
        <v>Opportunity 10</v>
      </c>
      <c r="J2043" t="str">
        <f>_xlfn.XLOOKUP(I2043,laziki!C:C,laziki!E:E)</f>
        <v>35.35S, 72.67W</v>
      </c>
      <c r="K2043">
        <f>_xlfn.XLOOKUP($A2043,laziki!B:B,laziki!D:D)</f>
        <v>2067</v>
      </c>
      <c r="L2043">
        <f t="shared" si="157"/>
        <v>2068</v>
      </c>
      <c r="M2043" s="4">
        <f t="shared" si="158"/>
        <v>1</v>
      </c>
      <c r="N2043" s="4" t="str">
        <f t="shared" si="159"/>
        <v>S</v>
      </c>
      <c r="O2043" t="str">
        <f t="shared" si="160"/>
        <v>S</v>
      </c>
    </row>
    <row r="2044" spans="1:15" x14ac:dyDescent="0.25">
      <c r="A2044">
        <v>83</v>
      </c>
      <c r="B2044" s="1">
        <v>62674</v>
      </c>
      <c r="C2044" t="s">
        <v>255</v>
      </c>
      <c r="D2044" t="s">
        <v>3404</v>
      </c>
      <c r="E2044">
        <v>47</v>
      </c>
      <c r="F2044">
        <v>4902</v>
      </c>
      <c r="G2044">
        <f t="shared" si="156"/>
        <v>4902</v>
      </c>
      <c r="H2044" t="str">
        <f>_xlfn.XLOOKUP(C2044,obszary!A:A,obszary!B:B)</f>
        <v>Casius</v>
      </c>
      <c r="I2044" t="str">
        <f>_xlfn.XLOOKUP($A2044,laziki!B:B,laziki!C:C)</f>
        <v>Phoenix 11</v>
      </c>
      <c r="J2044" t="str">
        <f>_xlfn.XLOOKUP(I2044,laziki!C:C,laziki!E:E)</f>
        <v>56.07N, 79.63E</v>
      </c>
      <c r="K2044">
        <f>_xlfn.XLOOKUP($A2044,laziki!B:B,laziki!D:D)</f>
        <v>2069</v>
      </c>
      <c r="L2044">
        <f t="shared" si="157"/>
        <v>2071</v>
      </c>
      <c r="M2044" s="4">
        <f t="shared" si="158"/>
        <v>2</v>
      </c>
      <c r="N2044" s="4" t="str">
        <f t="shared" si="159"/>
        <v>N</v>
      </c>
      <c r="O2044" t="str">
        <f t="shared" si="160"/>
        <v>N</v>
      </c>
    </row>
    <row r="2045" spans="1:15" x14ac:dyDescent="0.25">
      <c r="A2045">
        <v>31</v>
      </c>
      <c r="B2045" s="1">
        <v>60415</v>
      </c>
      <c r="C2045" t="s">
        <v>265</v>
      </c>
      <c r="D2045" t="s">
        <v>3403</v>
      </c>
      <c r="E2045">
        <v>61</v>
      </c>
      <c r="F2045">
        <v>5255</v>
      </c>
      <c r="G2045">
        <f t="shared" si="156"/>
        <v>5255</v>
      </c>
      <c r="H2045" t="str">
        <f>_xlfn.XLOOKUP(C2045,obszary!A:A,obszary!B:B)</f>
        <v>Mare Boreum</v>
      </c>
      <c r="I2045" t="str">
        <f>_xlfn.XLOOKUP($A2045,laziki!B:B,laziki!C:C)</f>
        <v>Deimos 10</v>
      </c>
      <c r="J2045" t="str">
        <f>_xlfn.XLOOKUP(I2045,laziki!C:C,laziki!E:E)</f>
        <v>66.67N, 93.37W</v>
      </c>
      <c r="K2045">
        <f>_xlfn.XLOOKUP($A2045,laziki!B:B,laziki!D:D)</f>
        <v>2059</v>
      </c>
      <c r="L2045">
        <f t="shared" si="157"/>
        <v>2065</v>
      </c>
      <c r="M2045" s="4">
        <f t="shared" si="158"/>
        <v>6</v>
      </c>
      <c r="N2045" s="4" t="str">
        <f t="shared" si="159"/>
        <v>N</v>
      </c>
      <c r="O2045" t="str">
        <f t="shared" si="160"/>
        <v>N</v>
      </c>
    </row>
    <row r="2046" spans="1:15" x14ac:dyDescent="0.25">
      <c r="A2046">
        <v>52</v>
      </c>
      <c r="B2046" s="1">
        <v>60744</v>
      </c>
      <c r="C2046" t="s">
        <v>249</v>
      </c>
      <c r="D2046" t="s">
        <v>3402</v>
      </c>
      <c r="E2046">
        <v>109</v>
      </c>
      <c r="F2046">
        <v>3764</v>
      </c>
      <c r="G2046">
        <f t="shared" si="156"/>
        <v>0</v>
      </c>
      <c r="H2046" t="str">
        <f>_xlfn.XLOOKUP(C2046,obszary!A:A,obszary!B:B)</f>
        <v>Tharsis</v>
      </c>
      <c r="I2046" t="str">
        <f>_xlfn.XLOOKUP($A2046,laziki!B:B,laziki!C:C)</f>
        <v>Opportunity 4</v>
      </c>
      <c r="J2046" t="str">
        <f>_xlfn.XLOOKUP(I2046,laziki!C:C,laziki!E:E)</f>
        <v>9.63N, 121.52W</v>
      </c>
      <c r="K2046">
        <f>_xlfn.XLOOKUP($A2046,laziki!B:B,laziki!D:D)</f>
        <v>2065</v>
      </c>
      <c r="L2046">
        <f t="shared" si="157"/>
        <v>2066</v>
      </c>
      <c r="M2046" s="4">
        <f t="shared" si="158"/>
        <v>1</v>
      </c>
      <c r="N2046" s="4" t="str">
        <f t="shared" si="159"/>
        <v>N</v>
      </c>
      <c r="O2046" t="str">
        <f t="shared" si="160"/>
        <v>N</v>
      </c>
    </row>
    <row r="2047" spans="1:15" x14ac:dyDescent="0.25">
      <c r="A2047">
        <v>52</v>
      </c>
      <c r="B2047" s="1">
        <v>61874</v>
      </c>
      <c r="C2047" t="s">
        <v>233</v>
      </c>
      <c r="D2047" t="s">
        <v>3401</v>
      </c>
      <c r="E2047">
        <v>252</v>
      </c>
      <c r="F2047">
        <v>4563</v>
      </c>
      <c r="G2047">
        <f t="shared" si="156"/>
        <v>0</v>
      </c>
      <c r="H2047" t="str">
        <f>_xlfn.XLOOKUP(C2047,obszary!A:A,obszary!B:B)</f>
        <v>Phoenicis Lacus</v>
      </c>
      <c r="I2047" t="str">
        <f>_xlfn.XLOOKUP($A2047,laziki!B:B,laziki!C:C)</f>
        <v>Opportunity 4</v>
      </c>
      <c r="J2047" t="str">
        <f>_xlfn.XLOOKUP(I2047,laziki!C:C,laziki!E:E)</f>
        <v>9.63N, 121.52W</v>
      </c>
      <c r="K2047">
        <f>_xlfn.XLOOKUP($A2047,laziki!B:B,laziki!D:D)</f>
        <v>2065</v>
      </c>
      <c r="L2047">
        <f t="shared" si="157"/>
        <v>2069</v>
      </c>
      <c r="M2047" s="4">
        <f t="shared" si="158"/>
        <v>4</v>
      </c>
      <c r="N2047" s="4" t="str">
        <f t="shared" si="159"/>
        <v>S</v>
      </c>
      <c r="O2047" t="str">
        <f t="shared" si="160"/>
        <v>N</v>
      </c>
    </row>
    <row r="2048" spans="1:15" x14ac:dyDescent="0.25">
      <c r="A2048">
        <v>39</v>
      </c>
      <c r="B2048" s="1">
        <v>60306</v>
      </c>
      <c r="C2048" t="s">
        <v>207</v>
      </c>
      <c r="D2048" t="s">
        <v>3400</v>
      </c>
      <c r="E2048">
        <v>905</v>
      </c>
      <c r="F2048">
        <v>1526</v>
      </c>
      <c r="G2048">
        <f t="shared" si="156"/>
        <v>0</v>
      </c>
      <c r="H2048" t="str">
        <f>_xlfn.XLOOKUP(C2048,obszary!A:A,obszary!B:B)</f>
        <v>Mare Australe</v>
      </c>
      <c r="I2048" t="str">
        <f>_xlfn.XLOOKUP($A2048,laziki!B:B,laziki!C:C)</f>
        <v>Pathfinder 9</v>
      </c>
      <c r="J2048" t="str">
        <f>_xlfn.XLOOKUP(I2048,laziki!C:C,laziki!E:E)</f>
        <v>59.92S, 179.01W</v>
      </c>
      <c r="K2048">
        <f>_xlfn.XLOOKUP($A2048,laziki!B:B,laziki!D:D)</f>
        <v>2062</v>
      </c>
      <c r="L2048">
        <f t="shared" si="157"/>
        <v>2065</v>
      </c>
      <c r="M2048" s="4">
        <f t="shared" si="158"/>
        <v>3</v>
      </c>
      <c r="N2048" s="4" t="str">
        <f t="shared" si="159"/>
        <v>S</v>
      </c>
      <c r="O2048" t="str">
        <f t="shared" si="160"/>
        <v>S</v>
      </c>
    </row>
    <row r="2049" spans="1:15" x14ac:dyDescent="0.25">
      <c r="A2049">
        <v>37</v>
      </c>
      <c r="B2049" s="1">
        <v>59289</v>
      </c>
      <c r="C2049" t="s">
        <v>239</v>
      </c>
      <c r="D2049" t="s">
        <v>3399</v>
      </c>
      <c r="E2049">
        <v>72</v>
      </c>
      <c r="F2049">
        <v>1267</v>
      </c>
      <c r="G2049">
        <f t="shared" si="156"/>
        <v>1267</v>
      </c>
      <c r="H2049" t="str">
        <f>_xlfn.XLOOKUP(C2049,obszary!A:A,obszary!B:B)</f>
        <v>Amenthes</v>
      </c>
      <c r="I2049" t="str">
        <f>_xlfn.XLOOKUP($A2049,laziki!B:B,laziki!C:C)</f>
        <v>Pathfinder 5</v>
      </c>
      <c r="J2049" t="str">
        <f>_xlfn.XLOOKUP(I2049,laziki!C:C,laziki!E:E)</f>
        <v>10.83N, 133.81E</v>
      </c>
      <c r="K2049">
        <f>_xlfn.XLOOKUP($A2049,laziki!B:B,laziki!D:D)</f>
        <v>2061</v>
      </c>
      <c r="L2049">
        <f t="shared" si="157"/>
        <v>2062</v>
      </c>
      <c r="M2049" s="4">
        <f t="shared" si="158"/>
        <v>1</v>
      </c>
      <c r="N2049" s="4" t="str">
        <f t="shared" si="159"/>
        <v>N</v>
      </c>
      <c r="O2049" t="str">
        <f t="shared" si="160"/>
        <v>N</v>
      </c>
    </row>
    <row r="2050" spans="1:15" x14ac:dyDescent="0.25">
      <c r="A2050">
        <v>98</v>
      </c>
      <c r="B2050" s="1">
        <v>62985</v>
      </c>
      <c r="C2050" t="s">
        <v>211</v>
      </c>
      <c r="D2050" t="s">
        <v>3398</v>
      </c>
      <c r="E2050">
        <v>416</v>
      </c>
      <c r="F2050">
        <v>12605</v>
      </c>
      <c r="G2050">
        <f t="shared" si="156"/>
        <v>0</v>
      </c>
      <c r="H2050" t="str">
        <f>_xlfn.XLOOKUP(C2050,obszary!A:A,obszary!B:B)</f>
        <v>Hellas</v>
      </c>
      <c r="I2050" t="str">
        <f>_xlfn.XLOOKUP($A2050,laziki!B:B,laziki!C:C)</f>
        <v>Perseverance 5</v>
      </c>
      <c r="J2050" t="str">
        <f>_xlfn.XLOOKUP(I2050,laziki!C:C,laziki!E:E)</f>
        <v>48.97S, 86.32E</v>
      </c>
      <c r="K2050">
        <f>_xlfn.XLOOKUP($A2050,laziki!B:B,laziki!D:D)</f>
        <v>2070</v>
      </c>
      <c r="L2050">
        <f t="shared" si="157"/>
        <v>2072</v>
      </c>
      <c r="M2050" s="4">
        <f t="shared" si="158"/>
        <v>2</v>
      </c>
      <c r="N2050" s="4" t="str">
        <f t="shared" si="159"/>
        <v>S</v>
      </c>
      <c r="O2050" t="str">
        <f t="shared" si="160"/>
        <v>S</v>
      </c>
    </row>
    <row r="2051" spans="1:15" x14ac:dyDescent="0.25">
      <c r="A2051">
        <v>69</v>
      </c>
      <c r="B2051" s="1">
        <v>64273</v>
      </c>
      <c r="C2051" t="s">
        <v>265</v>
      </c>
      <c r="D2051" t="s">
        <v>3397</v>
      </c>
      <c r="E2051">
        <v>791</v>
      </c>
      <c r="F2051">
        <v>6006</v>
      </c>
      <c r="G2051">
        <f t="shared" ref="G2051:G2114" si="161">IF($E2051 &lt;= 100,F2051,0)</f>
        <v>0</v>
      </c>
      <c r="H2051" t="str">
        <f>_xlfn.XLOOKUP(C2051,obszary!A:A,obszary!B:B)</f>
        <v>Mare Boreum</v>
      </c>
      <c r="I2051" t="str">
        <f>_xlfn.XLOOKUP($A2051,laziki!B:B,laziki!C:C)</f>
        <v>Rosetta 13</v>
      </c>
      <c r="J2051" t="str">
        <f>_xlfn.XLOOKUP(I2051,laziki!C:C,laziki!E:E)</f>
        <v>69.41N, 168.67E</v>
      </c>
      <c r="K2051">
        <f>_xlfn.XLOOKUP($A2051,laziki!B:B,laziki!D:D)</f>
        <v>2069</v>
      </c>
      <c r="L2051">
        <f t="shared" ref="L2051:L2114" si="162">YEAR(B2051)</f>
        <v>2075</v>
      </c>
      <c r="M2051" s="4">
        <f t="shared" ref="M2051:M2114" si="163">L2051-K2051</f>
        <v>6</v>
      </c>
      <c r="N2051" s="4" t="str">
        <f t="shared" ref="N2051:N2114" si="164">IF(NOT(ISERROR(SEARCH("S",D2051))),"S","N")</f>
        <v>N</v>
      </c>
      <c r="O2051" t="str">
        <f t="shared" si="160"/>
        <v>N</v>
      </c>
    </row>
    <row r="2052" spans="1:15" x14ac:dyDescent="0.25">
      <c r="A2052">
        <v>56</v>
      </c>
      <c r="B2052" s="1">
        <v>63613</v>
      </c>
      <c r="C2052" t="s">
        <v>231</v>
      </c>
      <c r="D2052" t="s">
        <v>3396</v>
      </c>
      <c r="E2052">
        <v>188</v>
      </c>
      <c r="F2052">
        <v>4563</v>
      </c>
      <c r="G2052">
        <f t="shared" si="161"/>
        <v>0</v>
      </c>
      <c r="H2052" t="str">
        <f>_xlfn.XLOOKUP(C2052,obszary!A:A,obszary!B:B)</f>
        <v>Coprates</v>
      </c>
      <c r="I2052" t="str">
        <f>_xlfn.XLOOKUP($A2052,laziki!B:B,laziki!C:C)</f>
        <v>Opportunity 10</v>
      </c>
      <c r="J2052" t="str">
        <f>_xlfn.XLOOKUP(I2052,laziki!C:C,laziki!E:E)</f>
        <v>35.35S, 72.67W</v>
      </c>
      <c r="K2052">
        <f>_xlfn.XLOOKUP($A2052,laziki!B:B,laziki!D:D)</f>
        <v>2067</v>
      </c>
      <c r="L2052">
        <f t="shared" si="162"/>
        <v>2074</v>
      </c>
      <c r="M2052" s="4">
        <f t="shared" si="163"/>
        <v>7</v>
      </c>
      <c r="N2052" s="4" t="str">
        <f t="shared" si="164"/>
        <v>S</v>
      </c>
      <c r="O2052" t="str">
        <f t="shared" si="160"/>
        <v>S</v>
      </c>
    </row>
    <row r="2053" spans="1:15" x14ac:dyDescent="0.25">
      <c r="A2053">
        <v>19</v>
      </c>
      <c r="B2053" s="1">
        <v>57612</v>
      </c>
      <c r="C2053" t="s">
        <v>253</v>
      </c>
      <c r="D2053" t="s">
        <v>3395</v>
      </c>
      <c r="E2053">
        <v>22</v>
      </c>
      <c r="F2053">
        <v>15700</v>
      </c>
      <c r="G2053">
        <f t="shared" si="161"/>
        <v>15700</v>
      </c>
      <c r="H2053" t="str">
        <f>_xlfn.XLOOKUP(C2053,obszary!A:A,obszary!B:B)</f>
        <v>Cebrenia</v>
      </c>
      <c r="I2053" t="str">
        <f>_xlfn.XLOOKUP($A2053,laziki!B:B,laziki!C:C)</f>
        <v>Viking 13</v>
      </c>
      <c r="J2053" t="str">
        <f>_xlfn.XLOOKUP(I2053,laziki!C:C,laziki!E:E)</f>
        <v>47.43N, 160.74E</v>
      </c>
      <c r="K2053">
        <f>_xlfn.XLOOKUP($A2053,laziki!B:B,laziki!D:D)</f>
        <v>2056</v>
      </c>
      <c r="L2053">
        <f t="shared" si="162"/>
        <v>2057</v>
      </c>
      <c r="M2053" s="4">
        <f t="shared" si="163"/>
        <v>1</v>
      </c>
      <c r="N2053" s="4" t="str">
        <f t="shared" si="164"/>
        <v>N</v>
      </c>
      <c r="O2053" t="str">
        <f t="shared" si="160"/>
        <v>N</v>
      </c>
    </row>
    <row r="2054" spans="1:15" x14ac:dyDescent="0.25">
      <c r="A2054">
        <v>74</v>
      </c>
      <c r="B2054" s="1">
        <v>63653</v>
      </c>
      <c r="C2054" t="s">
        <v>243</v>
      </c>
      <c r="D2054" t="s">
        <v>3394</v>
      </c>
      <c r="E2054">
        <v>482</v>
      </c>
      <c r="F2054">
        <v>6832</v>
      </c>
      <c r="G2054">
        <f t="shared" si="161"/>
        <v>0</v>
      </c>
      <c r="H2054" t="str">
        <f>_xlfn.XLOOKUP(C2054,obszary!A:A,obszary!B:B)</f>
        <v>Arabia</v>
      </c>
      <c r="I2054" t="str">
        <f>_xlfn.XLOOKUP($A2054,laziki!B:B,laziki!C:C)</f>
        <v>Rosetta 21</v>
      </c>
      <c r="J2054" t="str">
        <f>_xlfn.XLOOKUP(I2054,laziki!C:C,laziki!E:E)</f>
        <v>17.28N, 7.12E</v>
      </c>
      <c r="K2054">
        <f>_xlfn.XLOOKUP($A2054,laziki!B:B,laziki!D:D)</f>
        <v>2071</v>
      </c>
      <c r="L2054">
        <f t="shared" si="162"/>
        <v>2074</v>
      </c>
      <c r="M2054" s="4">
        <f t="shared" si="163"/>
        <v>3</v>
      </c>
      <c r="N2054" s="4" t="str">
        <f t="shared" si="164"/>
        <v>N</v>
      </c>
      <c r="O2054" t="str">
        <f t="shared" ref="O2054:O2117" si="165">IF(NOT(ISERROR(SEARCH("S",J2054))),"S","N")</f>
        <v>N</v>
      </c>
    </row>
    <row r="2055" spans="1:15" x14ac:dyDescent="0.25">
      <c r="A2055">
        <v>18</v>
      </c>
      <c r="B2055" s="1">
        <v>57288</v>
      </c>
      <c r="C2055" t="s">
        <v>209</v>
      </c>
      <c r="D2055" t="s">
        <v>3393</v>
      </c>
      <c r="E2055">
        <v>96</v>
      </c>
      <c r="F2055">
        <v>12178</v>
      </c>
      <c r="G2055">
        <f t="shared" si="161"/>
        <v>12178</v>
      </c>
      <c r="H2055" t="str">
        <f>_xlfn.XLOOKUP(C2055,obszary!A:A,obszary!B:B)</f>
        <v>Eridania</v>
      </c>
      <c r="I2055" t="str">
        <f>_xlfn.XLOOKUP($A2055,laziki!B:B,laziki!C:C)</f>
        <v>Viking 10</v>
      </c>
      <c r="J2055" t="str">
        <f>_xlfn.XLOOKUP(I2055,laziki!C:C,laziki!E:E)</f>
        <v>25.21S, 169.35E</v>
      </c>
      <c r="K2055">
        <f>_xlfn.XLOOKUP($A2055,laziki!B:B,laziki!D:D)</f>
        <v>2055</v>
      </c>
      <c r="L2055">
        <f t="shared" si="162"/>
        <v>2056</v>
      </c>
      <c r="M2055" s="4">
        <f t="shared" si="163"/>
        <v>1</v>
      </c>
      <c r="N2055" s="4" t="str">
        <f t="shared" si="164"/>
        <v>S</v>
      </c>
      <c r="O2055" t="str">
        <f t="shared" si="165"/>
        <v>S</v>
      </c>
    </row>
    <row r="2056" spans="1:15" x14ac:dyDescent="0.25">
      <c r="A2056">
        <v>6</v>
      </c>
      <c r="B2056" s="1">
        <v>56391</v>
      </c>
      <c r="C2056" t="s">
        <v>265</v>
      </c>
      <c r="D2056" t="s">
        <v>3392</v>
      </c>
      <c r="E2056">
        <v>75</v>
      </c>
      <c r="F2056">
        <v>19313</v>
      </c>
      <c r="G2056">
        <f t="shared" si="161"/>
        <v>19313</v>
      </c>
      <c r="H2056" t="str">
        <f>_xlfn.XLOOKUP(C2056,obszary!A:A,obszary!B:B)</f>
        <v>Mare Boreum</v>
      </c>
      <c r="I2056" t="str">
        <f>_xlfn.XLOOKUP($A2056,laziki!B:B,laziki!C:C)</f>
        <v>Mariner 11</v>
      </c>
      <c r="J2056" t="str">
        <f>_xlfn.XLOOKUP(I2056,laziki!C:C,laziki!E:E)</f>
        <v>77.71N, 148.53E</v>
      </c>
      <c r="K2056">
        <f>_xlfn.XLOOKUP($A2056,laziki!B:B,laziki!D:D)</f>
        <v>2052</v>
      </c>
      <c r="L2056">
        <f t="shared" si="162"/>
        <v>2054</v>
      </c>
      <c r="M2056" s="4">
        <f t="shared" si="163"/>
        <v>2</v>
      </c>
      <c r="N2056" s="4" t="str">
        <f t="shared" si="164"/>
        <v>N</v>
      </c>
      <c r="O2056" t="str">
        <f t="shared" si="165"/>
        <v>N</v>
      </c>
    </row>
    <row r="2057" spans="1:15" x14ac:dyDescent="0.25">
      <c r="A2057">
        <v>34</v>
      </c>
      <c r="B2057" s="1">
        <v>59349</v>
      </c>
      <c r="C2057" t="s">
        <v>253</v>
      </c>
      <c r="D2057" t="s">
        <v>3391</v>
      </c>
      <c r="E2057">
        <v>41</v>
      </c>
      <c r="F2057">
        <v>1138</v>
      </c>
      <c r="G2057">
        <f t="shared" si="161"/>
        <v>1138</v>
      </c>
      <c r="H2057" t="str">
        <f>_xlfn.XLOOKUP(C2057,obszary!A:A,obszary!B:B)</f>
        <v>Cebrenia</v>
      </c>
      <c r="I2057" t="str">
        <f>_xlfn.XLOOKUP($A2057,laziki!B:B,laziki!C:C)</f>
        <v>Deimos 14</v>
      </c>
      <c r="J2057" t="str">
        <f>_xlfn.XLOOKUP(I2057,laziki!C:C,laziki!E:E)</f>
        <v>24.45N, 112.91E</v>
      </c>
      <c r="K2057">
        <f>_xlfn.XLOOKUP($A2057,laziki!B:B,laziki!D:D)</f>
        <v>2060</v>
      </c>
      <c r="L2057">
        <f t="shared" si="162"/>
        <v>2062</v>
      </c>
      <c r="M2057" s="4">
        <f t="shared" si="163"/>
        <v>2</v>
      </c>
      <c r="N2057" s="4" t="str">
        <f t="shared" si="164"/>
        <v>N</v>
      </c>
      <c r="O2057" t="str">
        <f t="shared" si="165"/>
        <v>N</v>
      </c>
    </row>
    <row r="2058" spans="1:15" x14ac:dyDescent="0.25">
      <c r="A2058">
        <v>85</v>
      </c>
      <c r="B2058" s="1">
        <v>64233</v>
      </c>
      <c r="C2058" t="s">
        <v>223</v>
      </c>
      <c r="D2058" t="s">
        <v>3390</v>
      </c>
      <c r="E2058">
        <v>252</v>
      </c>
      <c r="F2058">
        <v>5255</v>
      </c>
      <c r="G2058">
        <f t="shared" si="161"/>
        <v>0</v>
      </c>
      <c r="H2058" t="str">
        <f>_xlfn.XLOOKUP(C2058,obszary!A:A,obszary!B:B)</f>
        <v>Mare Tyrrhenum</v>
      </c>
      <c r="I2058" t="str">
        <f>_xlfn.XLOOKUP($A2058,laziki!B:B,laziki!C:C)</f>
        <v>Phoenix 13</v>
      </c>
      <c r="J2058" t="str">
        <f>_xlfn.XLOOKUP(I2058,laziki!C:C,laziki!E:E)</f>
        <v>6.43S, 95.96E</v>
      </c>
      <c r="K2058">
        <f>_xlfn.XLOOKUP($A2058,laziki!B:B,laziki!D:D)</f>
        <v>2070</v>
      </c>
      <c r="L2058">
        <f t="shared" si="162"/>
        <v>2075</v>
      </c>
      <c r="M2058" s="4">
        <f t="shared" si="163"/>
        <v>5</v>
      </c>
      <c r="N2058" s="4" t="str">
        <f t="shared" si="164"/>
        <v>S</v>
      </c>
      <c r="O2058" t="str">
        <f t="shared" si="165"/>
        <v>S</v>
      </c>
    </row>
    <row r="2059" spans="1:15" x14ac:dyDescent="0.25">
      <c r="A2059">
        <v>51</v>
      </c>
      <c r="B2059" s="1">
        <v>60821</v>
      </c>
      <c r="C2059" t="s">
        <v>215</v>
      </c>
      <c r="D2059" t="s">
        <v>3389</v>
      </c>
      <c r="E2059">
        <v>61</v>
      </c>
      <c r="F2059">
        <v>2599</v>
      </c>
      <c r="G2059">
        <f t="shared" si="161"/>
        <v>2599</v>
      </c>
      <c r="H2059" t="str">
        <f>_xlfn.XLOOKUP(C2059,obszary!A:A,obszary!B:B)</f>
        <v>Argyre</v>
      </c>
      <c r="I2059" t="str">
        <f>_xlfn.XLOOKUP($A2059,laziki!B:B,laziki!C:C)</f>
        <v>Opportunity 3</v>
      </c>
      <c r="J2059" t="str">
        <f>_xlfn.XLOOKUP(I2059,laziki!C:C,laziki!E:E)</f>
        <v>50.59S, 47.85W</v>
      </c>
      <c r="K2059">
        <f>_xlfn.XLOOKUP($A2059,laziki!B:B,laziki!D:D)</f>
        <v>2064</v>
      </c>
      <c r="L2059">
        <f t="shared" si="162"/>
        <v>2066</v>
      </c>
      <c r="M2059" s="4">
        <f t="shared" si="163"/>
        <v>2</v>
      </c>
      <c r="N2059" s="4" t="str">
        <f t="shared" si="164"/>
        <v>S</v>
      </c>
      <c r="O2059" t="str">
        <f t="shared" si="165"/>
        <v>S</v>
      </c>
    </row>
    <row r="2060" spans="1:15" x14ac:dyDescent="0.25">
      <c r="A2060">
        <v>32</v>
      </c>
      <c r="B2060" s="1">
        <v>58675</v>
      </c>
      <c r="C2060" t="s">
        <v>217</v>
      </c>
      <c r="D2060" t="s">
        <v>3388</v>
      </c>
      <c r="E2060">
        <v>14</v>
      </c>
      <c r="F2060">
        <v>6006</v>
      </c>
      <c r="G2060">
        <f t="shared" si="161"/>
        <v>6006</v>
      </c>
      <c r="H2060" t="str">
        <f>_xlfn.XLOOKUP(C2060,obszary!A:A,obszary!B:B)</f>
        <v>Thaumasia</v>
      </c>
      <c r="I2060" t="str">
        <f>_xlfn.XLOOKUP($A2060,laziki!B:B,laziki!C:C)</f>
        <v>Deimos 11</v>
      </c>
      <c r="J2060" t="str">
        <f>_xlfn.XLOOKUP(I2060,laziki!C:C,laziki!E:E)</f>
        <v>39.82S, 96.42W</v>
      </c>
      <c r="K2060">
        <f>_xlfn.XLOOKUP($A2060,laziki!B:B,laziki!D:D)</f>
        <v>2059</v>
      </c>
      <c r="L2060">
        <f t="shared" si="162"/>
        <v>2060</v>
      </c>
      <c r="M2060" s="4">
        <f t="shared" si="163"/>
        <v>1</v>
      </c>
      <c r="N2060" s="4" t="str">
        <f t="shared" si="164"/>
        <v>S</v>
      </c>
      <c r="O2060" t="str">
        <f t="shared" si="165"/>
        <v>S</v>
      </c>
    </row>
    <row r="2061" spans="1:15" x14ac:dyDescent="0.25">
      <c r="A2061">
        <v>43</v>
      </c>
      <c r="B2061" s="1">
        <v>60557</v>
      </c>
      <c r="C2061" t="s">
        <v>233</v>
      </c>
      <c r="D2061" t="s">
        <v>3387</v>
      </c>
      <c r="E2061">
        <v>61</v>
      </c>
      <c r="F2061">
        <v>4731</v>
      </c>
      <c r="G2061">
        <f t="shared" si="161"/>
        <v>4731</v>
      </c>
      <c r="H2061" t="str">
        <f>_xlfn.XLOOKUP(C2061,obszary!A:A,obszary!B:B)</f>
        <v>Phoenicis Lacus</v>
      </c>
      <c r="I2061" t="str">
        <f>_xlfn.XLOOKUP($A2061,laziki!B:B,laziki!C:C)</f>
        <v>Spirit 7</v>
      </c>
      <c r="J2061" t="str">
        <f>_xlfn.XLOOKUP(I2061,laziki!C:C,laziki!E:E)</f>
        <v>13.98S, 98.57W</v>
      </c>
      <c r="K2061">
        <f>_xlfn.XLOOKUP($A2061,laziki!B:B,laziki!D:D)</f>
        <v>2063</v>
      </c>
      <c r="L2061">
        <f t="shared" si="162"/>
        <v>2065</v>
      </c>
      <c r="M2061" s="4">
        <f t="shared" si="163"/>
        <v>2</v>
      </c>
      <c r="N2061" s="4" t="str">
        <f t="shared" si="164"/>
        <v>S</v>
      </c>
      <c r="O2061" t="str">
        <f t="shared" si="165"/>
        <v>S</v>
      </c>
    </row>
    <row r="2062" spans="1:15" x14ac:dyDescent="0.25">
      <c r="A2062">
        <v>67</v>
      </c>
      <c r="B2062" s="1">
        <v>61981</v>
      </c>
      <c r="C2062" t="s">
        <v>215</v>
      </c>
      <c r="D2062" t="s">
        <v>3386</v>
      </c>
      <c r="E2062">
        <v>25</v>
      </c>
      <c r="F2062">
        <v>10654</v>
      </c>
      <c r="G2062">
        <f t="shared" si="161"/>
        <v>10654</v>
      </c>
      <c r="H2062" t="str">
        <f>_xlfn.XLOOKUP(C2062,obszary!A:A,obszary!B:B)</f>
        <v>Argyre</v>
      </c>
      <c r="I2062" t="str">
        <f>_xlfn.XLOOKUP($A2062,laziki!B:B,laziki!C:C)</f>
        <v>Rosetta 10</v>
      </c>
      <c r="J2062" t="str">
        <f>_xlfn.XLOOKUP(I2062,laziki!C:C,laziki!E:E)</f>
        <v>29.82S, 66.01W</v>
      </c>
      <c r="K2062">
        <f>_xlfn.XLOOKUP($A2062,laziki!B:B,laziki!D:D)</f>
        <v>2068</v>
      </c>
      <c r="L2062">
        <f t="shared" si="162"/>
        <v>2069</v>
      </c>
      <c r="M2062" s="4">
        <f t="shared" si="163"/>
        <v>1</v>
      </c>
      <c r="N2062" s="4" t="str">
        <f t="shared" si="164"/>
        <v>S</v>
      </c>
      <c r="O2062" t="str">
        <f t="shared" si="165"/>
        <v>S</v>
      </c>
    </row>
    <row r="2063" spans="1:15" x14ac:dyDescent="0.25">
      <c r="A2063">
        <v>32</v>
      </c>
      <c r="B2063" s="1">
        <v>60704</v>
      </c>
      <c r="C2063" t="s">
        <v>231</v>
      </c>
      <c r="D2063" t="s">
        <v>3385</v>
      </c>
      <c r="E2063">
        <v>631</v>
      </c>
      <c r="F2063">
        <v>11771</v>
      </c>
      <c r="G2063">
        <f t="shared" si="161"/>
        <v>0</v>
      </c>
      <c r="H2063" t="str">
        <f>_xlfn.XLOOKUP(C2063,obszary!A:A,obszary!B:B)</f>
        <v>Coprates</v>
      </c>
      <c r="I2063" t="str">
        <f>_xlfn.XLOOKUP($A2063,laziki!B:B,laziki!C:C)</f>
        <v>Deimos 11</v>
      </c>
      <c r="J2063" t="str">
        <f>_xlfn.XLOOKUP(I2063,laziki!C:C,laziki!E:E)</f>
        <v>39.82S, 96.42W</v>
      </c>
      <c r="K2063">
        <f>_xlfn.XLOOKUP($A2063,laziki!B:B,laziki!D:D)</f>
        <v>2059</v>
      </c>
      <c r="L2063">
        <f t="shared" si="162"/>
        <v>2066</v>
      </c>
      <c r="M2063" s="4">
        <f t="shared" si="163"/>
        <v>7</v>
      </c>
      <c r="N2063" s="4" t="str">
        <f t="shared" si="164"/>
        <v>S</v>
      </c>
      <c r="O2063" t="str">
        <f t="shared" si="165"/>
        <v>S</v>
      </c>
    </row>
    <row r="2064" spans="1:15" x14ac:dyDescent="0.25">
      <c r="A2064">
        <v>52</v>
      </c>
      <c r="B2064" s="1">
        <v>61906</v>
      </c>
      <c r="C2064" t="s">
        <v>235</v>
      </c>
      <c r="D2064" t="s">
        <v>3384</v>
      </c>
      <c r="E2064">
        <v>292</v>
      </c>
      <c r="F2064">
        <v>3022</v>
      </c>
      <c r="G2064">
        <f t="shared" si="161"/>
        <v>0</v>
      </c>
      <c r="H2064" t="str">
        <f>_xlfn.XLOOKUP(C2064,obszary!A:A,obszary!B:B)</f>
        <v>Memnonia</v>
      </c>
      <c r="I2064" t="str">
        <f>_xlfn.XLOOKUP($A2064,laziki!B:B,laziki!C:C)</f>
        <v>Opportunity 4</v>
      </c>
      <c r="J2064" t="str">
        <f>_xlfn.XLOOKUP(I2064,laziki!C:C,laziki!E:E)</f>
        <v>9.63N, 121.52W</v>
      </c>
      <c r="K2064">
        <f>_xlfn.XLOOKUP($A2064,laziki!B:B,laziki!D:D)</f>
        <v>2065</v>
      </c>
      <c r="L2064">
        <f t="shared" si="162"/>
        <v>2069</v>
      </c>
      <c r="M2064" s="4">
        <f t="shared" si="163"/>
        <v>4</v>
      </c>
      <c r="N2064" s="4" t="str">
        <f t="shared" si="164"/>
        <v>S</v>
      </c>
      <c r="O2064" t="str">
        <f t="shared" si="165"/>
        <v>N</v>
      </c>
    </row>
    <row r="2065" spans="1:15" x14ac:dyDescent="0.25">
      <c r="A2065">
        <v>23</v>
      </c>
      <c r="B2065" s="1">
        <v>57531</v>
      </c>
      <c r="C2065" t="s">
        <v>235</v>
      </c>
      <c r="D2065" t="s">
        <v>3383</v>
      </c>
      <c r="E2065">
        <v>524</v>
      </c>
      <c r="F2065">
        <v>883</v>
      </c>
      <c r="G2065">
        <f t="shared" si="161"/>
        <v>0</v>
      </c>
      <c r="H2065" t="str">
        <f>_xlfn.XLOOKUP(C2065,obszary!A:A,obszary!B:B)</f>
        <v>Memnonia</v>
      </c>
      <c r="I2065" t="str">
        <f>_xlfn.XLOOKUP($A2065,laziki!B:B,laziki!C:C)</f>
        <v>Phobos 2</v>
      </c>
      <c r="J2065" t="str">
        <f>_xlfn.XLOOKUP(I2065,laziki!C:C,laziki!E:E)</f>
        <v>23.80S, 156.02W</v>
      </c>
      <c r="K2065">
        <f>_xlfn.XLOOKUP($A2065,laziki!B:B,laziki!D:D)</f>
        <v>2053</v>
      </c>
      <c r="L2065">
        <f t="shared" si="162"/>
        <v>2057</v>
      </c>
      <c r="M2065" s="4">
        <f t="shared" si="163"/>
        <v>4</v>
      </c>
      <c r="N2065" s="4" t="str">
        <f t="shared" si="164"/>
        <v>S</v>
      </c>
      <c r="O2065" t="str">
        <f t="shared" si="165"/>
        <v>S</v>
      </c>
    </row>
    <row r="2066" spans="1:15" x14ac:dyDescent="0.25">
      <c r="A2066">
        <v>43</v>
      </c>
      <c r="B2066" s="1">
        <v>60384</v>
      </c>
      <c r="C2066" t="s">
        <v>247</v>
      </c>
      <c r="D2066" t="s">
        <v>3382</v>
      </c>
      <c r="E2066">
        <v>482</v>
      </c>
      <c r="F2066">
        <v>1010</v>
      </c>
      <c r="G2066">
        <f t="shared" si="161"/>
        <v>0</v>
      </c>
      <c r="H2066" t="str">
        <f>_xlfn.XLOOKUP(C2066,obszary!A:A,obszary!B:B)</f>
        <v>Lunae Palus</v>
      </c>
      <c r="I2066" t="str">
        <f>_xlfn.XLOOKUP($A2066,laziki!B:B,laziki!C:C)</f>
        <v>Spirit 7</v>
      </c>
      <c r="J2066" t="str">
        <f>_xlfn.XLOOKUP(I2066,laziki!C:C,laziki!E:E)</f>
        <v>13.98S, 98.57W</v>
      </c>
      <c r="K2066">
        <f>_xlfn.XLOOKUP($A2066,laziki!B:B,laziki!D:D)</f>
        <v>2063</v>
      </c>
      <c r="L2066">
        <f t="shared" si="162"/>
        <v>2065</v>
      </c>
      <c r="M2066" s="4">
        <f t="shared" si="163"/>
        <v>2</v>
      </c>
      <c r="N2066" s="4" t="str">
        <f t="shared" si="164"/>
        <v>N</v>
      </c>
      <c r="O2066" t="str">
        <f t="shared" si="165"/>
        <v>S</v>
      </c>
    </row>
    <row r="2067" spans="1:15" x14ac:dyDescent="0.25">
      <c r="A2067">
        <v>27</v>
      </c>
      <c r="B2067" s="1">
        <v>59239</v>
      </c>
      <c r="C2067" t="s">
        <v>207</v>
      </c>
      <c r="D2067" t="s">
        <v>3381</v>
      </c>
      <c r="E2067">
        <v>22</v>
      </c>
      <c r="F2067">
        <v>1267</v>
      </c>
      <c r="G2067">
        <f t="shared" si="161"/>
        <v>1267</v>
      </c>
      <c r="H2067" t="str">
        <f>_xlfn.XLOOKUP(C2067,obszary!A:A,obszary!B:B)</f>
        <v>Mare Australe</v>
      </c>
      <c r="I2067" t="str">
        <f>_xlfn.XLOOKUP($A2067,laziki!B:B,laziki!C:C)</f>
        <v>Phobos 6</v>
      </c>
      <c r="J2067" t="str">
        <f>_xlfn.XLOOKUP(I2067,laziki!C:C,laziki!E:E)</f>
        <v>74.62S, 100.08E</v>
      </c>
      <c r="K2067">
        <f>_xlfn.XLOOKUP($A2067,laziki!B:B,laziki!D:D)</f>
        <v>2054</v>
      </c>
      <c r="L2067">
        <f t="shared" si="162"/>
        <v>2062</v>
      </c>
      <c r="M2067" s="4">
        <f t="shared" si="163"/>
        <v>8</v>
      </c>
      <c r="N2067" s="4" t="str">
        <f t="shared" si="164"/>
        <v>S</v>
      </c>
      <c r="O2067" t="str">
        <f t="shared" si="165"/>
        <v>S</v>
      </c>
    </row>
    <row r="2068" spans="1:15" x14ac:dyDescent="0.25">
      <c r="A2068">
        <v>42</v>
      </c>
      <c r="B2068" s="1">
        <v>60883</v>
      </c>
      <c r="C2068" t="s">
        <v>237</v>
      </c>
      <c r="D2068" t="s">
        <v>3380</v>
      </c>
      <c r="E2068">
        <v>221</v>
      </c>
      <c r="F2068">
        <v>1010</v>
      </c>
      <c r="G2068">
        <f t="shared" si="161"/>
        <v>0</v>
      </c>
      <c r="H2068" t="str">
        <f>_xlfn.XLOOKUP(C2068,obszary!A:A,obszary!B:B)</f>
        <v>Elysium</v>
      </c>
      <c r="I2068" t="str">
        <f>_xlfn.XLOOKUP($A2068,laziki!B:B,laziki!C:C)</f>
        <v>Spirit 6</v>
      </c>
      <c r="J2068" t="str">
        <f>_xlfn.XLOOKUP(I2068,laziki!C:C,laziki!E:E)</f>
        <v>27.80N, 160.30E</v>
      </c>
      <c r="K2068">
        <f>_xlfn.XLOOKUP($A2068,laziki!B:B,laziki!D:D)</f>
        <v>2063</v>
      </c>
      <c r="L2068">
        <f t="shared" si="162"/>
        <v>2066</v>
      </c>
      <c r="M2068" s="4">
        <f t="shared" si="163"/>
        <v>3</v>
      </c>
      <c r="N2068" s="4" t="str">
        <f t="shared" si="164"/>
        <v>N</v>
      </c>
      <c r="O2068" t="str">
        <f t="shared" si="165"/>
        <v>N</v>
      </c>
    </row>
    <row r="2069" spans="1:15" x14ac:dyDescent="0.25">
      <c r="A2069">
        <v>5</v>
      </c>
      <c r="B2069" s="1">
        <v>58382</v>
      </c>
      <c r="C2069" t="s">
        <v>241</v>
      </c>
      <c r="D2069" t="s">
        <v>3379</v>
      </c>
      <c r="E2069">
        <v>447</v>
      </c>
      <c r="F2069">
        <v>4398</v>
      </c>
      <c r="G2069">
        <f t="shared" si="161"/>
        <v>0</v>
      </c>
      <c r="H2069" t="str">
        <f>_xlfn.XLOOKUP(C2069,obszary!A:A,obszary!B:B)</f>
        <v>Syrtis Major</v>
      </c>
      <c r="I2069" t="str">
        <f>_xlfn.XLOOKUP($A2069,laziki!B:B,laziki!C:C)</f>
        <v>Mariner 10</v>
      </c>
      <c r="J2069" t="str">
        <f>_xlfn.XLOOKUP(I2069,laziki!C:C,laziki!E:E)</f>
        <v>4.88N, 63.43E</v>
      </c>
      <c r="K2069">
        <f>_xlfn.XLOOKUP($A2069,laziki!B:B,laziki!D:D)</f>
        <v>2051</v>
      </c>
      <c r="L2069">
        <f t="shared" si="162"/>
        <v>2059</v>
      </c>
      <c r="M2069" s="4">
        <f t="shared" si="163"/>
        <v>8</v>
      </c>
      <c r="N2069" s="4" t="str">
        <f t="shared" si="164"/>
        <v>N</v>
      </c>
      <c r="O2069" t="str">
        <f t="shared" si="165"/>
        <v>N</v>
      </c>
    </row>
    <row r="2070" spans="1:15" x14ac:dyDescent="0.25">
      <c r="A2070">
        <v>94</v>
      </c>
      <c r="B2070" s="1">
        <v>61864</v>
      </c>
      <c r="C2070" t="s">
        <v>209</v>
      </c>
      <c r="D2070" t="s">
        <v>3378</v>
      </c>
      <c r="E2070">
        <v>416</v>
      </c>
      <c r="F2070">
        <v>9074</v>
      </c>
      <c r="G2070">
        <f t="shared" si="161"/>
        <v>0</v>
      </c>
      <c r="H2070" t="str">
        <f>_xlfn.XLOOKUP(C2070,obszary!A:A,obszary!B:B)</f>
        <v>Eridania</v>
      </c>
      <c r="I2070" t="str">
        <f>_xlfn.XLOOKUP($A2070,laziki!B:B,laziki!C:C)</f>
        <v>Dawn 4</v>
      </c>
      <c r="J2070" t="str">
        <f>_xlfn.XLOOKUP(I2070,laziki!C:C,laziki!E:E)</f>
        <v>46.81S, 143.88E</v>
      </c>
      <c r="K2070">
        <f>_xlfn.XLOOKUP($A2070,laziki!B:B,laziki!D:D)</f>
        <v>2066</v>
      </c>
      <c r="L2070">
        <f t="shared" si="162"/>
        <v>2069</v>
      </c>
      <c r="M2070" s="4">
        <f t="shared" si="163"/>
        <v>3</v>
      </c>
      <c r="N2070" s="4" t="str">
        <f t="shared" si="164"/>
        <v>S</v>
      </c>
      <c r="O2070" t="str">
        <f t="shared" si="165"/>
        <v>S</v>
      </c>
    </row>
    <row r="2071" spans="1:15" x14ac:dyDescent="0.25">
      <c r="A2071">
        <v>67</v>
      </c>
      <c r="B2071" s="1">
        <v>62155</v>
      </c>
      <c r="C2071" t="s">
        <v>217</v>
      </c>
      <c r="D2071" t="s">
        <v>3377</v>
      </c>
      <c r="E2071">
        <v>20</v>
      </c>
      <c r="F2071">
        <v>19313</v>
      </c>
      <c r="G2071">
        <f t="shared" si="161"/>
        <v>19313</v>
      </c>
      <c r="H2071" t="str">
        <f>_xlfn.XLOOKUP(C2071,obszary!A:A,obszary!B:B)</f>
        <v>Thaumasia</v>
      </c>
      <c r="I2071" t="str">
        <f>_xlfn.XLOOKUP($A2071,laziki!B:B,laziki!C:C)</f>
        <v>Rosetta 10</v>
      </c>
      <c r="J2071" t="str">
        <f>_xlfn.XLOOKUP(I2071,laziki!C:C,laziki!E:E)</f>
        <v>29.82S, 66.01W</v>
      </c>
      <c r="K2071">
        <f>_xlfn.XLOOKUP($A2071,laziki!B:B,laziki!D:D)</f>
        <v>2068</v>
      </c>
      <c r="L2071">
        <f t="shared" si="162"/>
        <v>2070</v>
      </c>
      <c r="M2071" s="4">
        <f t="shared" si="163"/>
        <v>2</v>
      </c>
      <c r="N2071" s="4" t="str">
        <f t="shared" si="164"/>
        <v>S</v>
      </c>
      <c r="O2071" t="str">
        <f t="shared" si="165"/>
        <v>S</v>
      </c>
    </row>
    <row r="2072" spans="1:15" x14ac:dyDescent="0.25">
      <c r="A2072">
        <v>10</v>
      </c>
      <c r="B2072" s="1">
        <v>59103</v>
      </c>
      <c r="C2072" t="s">
        <v>231</v>
      </c>
      <c r="D2072" t="s">
        <v>3376</v>
      </c>
      <c r="E2072">
        <v>106</v>
      </c>
      <c r="F2072">
        <v>756</v>
      </c>
      <c r="G2072">
        <f t="shared" si="161"/>
        <v>0</v>
      </c>
      <c r="H2072" t="str">
        <f>_xlfn.XLOOKUP(C2072,obszary!A:A,obszary!B:B)</f>
        <v>Coprates</v>
      </c>
      <c r="I2072" t="str">
        <f>_xlfn.XLOOKUP($A2072,laziki!B:B,laziki!C:C)</f>
        <v>Mariner 15</v>
      </c>
      <c r="J2072" t="str">
        <f>_xlfn.XLOOKUP(I2072,laziki!C:C,laziki!E:E)</f>
        <v>23.79S, 56.97W</v>
      </c>
      <c r="K2072">
        <f>_xlfn.XLOOKUP($A2072,laziki!B:B,laziki!D:D)</f>
        <v>2054</v>
      </c>
      <c r="L2072">
        <f t="shared" si="162"/>
        <v>2061</v>
      </c>
      <c r="M2072" s="4">
        <f t="shared" si="163"/>
        <v>7</v>
      </c>
      <c r="N2072" s="4" t="str">
        <f t="shared" si="164"/>
        <v>S</v>
      </c>
      <c r="O2072" t="str">
        <f t="shared" si="165"/>
        <v>S</v>
      </c>
    </row>
    <row r="2073" spans="1:15" x14ac:dyDescent="0.25">
      <c r="A2073">
        <v>9</v>
      </c>
      <c r="B2073" s="1">
        <v>57868</v>
      </c>
      <c r="C2073" t="s">
        <v>215</v>
      </c>
      <c r="D2073" t="s">
        <v>3375</v>
      </c>
      <c r="E2073">
        <v>109</v>
      </c>
      <c r="F2073">
        <v>7052</v>
      </c>
      <c r="G2073">
        <f t="shared" si="161"/>
        <v>0</v>
      </c>
      <c r="H2073" t="str">
        <f>_xlfn.XLOOKUP(C2073,obszary!A:A,obszary!B:B)</f>
        <v>Argyre</v>
      </c>
      <c r="I2073" t="str">
        <f>_xlfn.XLOOKUP($A2073,laziki!B:B,laziki!C:C)</f>
        <v>Mariner 14</v>
      </c>
      <c r="J2073" t="str">
        <f>_xlfn.XLOOKUP(I2073,laziki!C:C,laziki!E:E)</f>
        <v>17.63S, 13.01W</v>
      </c>
      <c r="K2073">
        <f>_xlfn.XLOOKUP($A2073,laziki!B:B,laziki!D:D)</f>
        <v>2054</v>
      </c>
      <c r="L2073">
        <f t="shared" si="162"/>
        <v>2058</v>
      </c>
      <c r="M2073" s="4">
        <f t="shared" si="163"/>
        <v>4</v>
      </c>
      <c r="N2073" s="4" t="str">
        <f t="shared" si="164"/>
        <v>S</v>
      </c>
      <c r="O2073" t="str">
        <f t="shared" si="165"/>
        <v>S</v>
      </c>
    </row>
    <row r="2074" spans="1:15" x14ac:dyDescent="0.25">
      <c r="A2074">
        <v>22</v>
      </c>
      <c r="B2074" s="1">
        <v>56670</v>
      </c>
      <c r="C2074" t="s">
        <v>227</v>
      </c>
      <c r="D2074" t="s">
        <v>3374</v>
      </c>
      <c r="E2074">
        <v>90</v>
      </c>
      <c r="F2074">
        <v>2461</v>
      </c>
      <c r="G2074">
        <f t="shared" si="161"/>
        <v>2461</v>
      </c>
      <c r="H2074" t="str">
        <f>_xlfn.XLOOKUP(C2074,obszary!A:A,obszary!B:B)</f>
        <v>Sinus Sabaeus</v>
      </c>
      <c r="I2074" t="str">
        <f>_xlfn.XLOOKUP($A2074,laziki!B:B,laziki!C:C)</f>
        <v>Phobos 1</v>
      </c>
      <c r="J2074" t="str">
        <f>_xlfn.XLOOKUP(I2074,laziki!C:C,laziki!E:E)</f>
        <v>5.89N, 39.91E</v>
      </c>
      <c r="K2074">
        <f>_xlfn.XLOOKUP($A2074,laziki!B:B,laziki!D:D)</f>
        <v>2053</v>
      </c>
      <c r="L2074">
        <f t="shared" si="162"/>
        <v>2055</v>
      </c>
      <c r="M2074" s="4">
        <f t="shared" si="163"/>
        <v>2</v>
      </c>
      <c r="N2074" s="4" t="str">
        <f t="shared" si="164"/>
        <v>S</v>
      </c>
      <c r="O2074" t="str">
        <f t="shared" si="165"/>
        <v>N</v>
      </c>
    </row>
    <row r="2075" spans="1:15" x14ac:dyDescent="0.25">
      <c r="A2075">
        <v>62</v>
      </c>
      <c r="B2075" s="1">
        <v>61003</v>
      </c>
      <c r="C2075" t="s">
        <v>227</v>
      </c>
      <c r="D2075" t="s">
        <v>3373</v>
      </c>
      <c r="E2075">
        <v>325</v>
      </c>
      <c r="F2075">
        <v>9985</v>
      </c>
      <c r="G2075">
        <f t="shared" si="161"/>
        <v>0</v>
      </c>
      <c r="H2075" t="str">
        <f>_xlfn.XLOOKUP(C2075,obszary!A:A,obszary!B:B)</f>
        <v>Sinus Sabaeus</v>
      </c>
      <c r="I2075" t="str">
        <f>_xlfn.XLOOKUP($A2075,laziki!B:B,laziki!C:C)</f>
        <v>Rosetta 1</v>
      </c>
      <c r="J2075" t="str">
        <f>_xlfn.XLOOKUP(I2075,laziki!C:C,laziki!E:E)</f>
        <v>3.33S, 27.57E</v>
      </c>
      <c r="K2075">
        <f>_xlfn.XLOOKUP($A2075,laziki!B:B,laziki!D:D)</f>
        <v>2065</v>
      </c>
      <c r="L2075">
        <f t="shared" si="162"/>
        <v>2067</v>
      </c>
      <c r="M2075" s="4">
        <f t="shared" si="163"/>
        <v>2</v>
      </c>
      <c r="N2075" s="4" t="str">
        <f t="shared" si="164"/>
        <v>S</v>
      </c>
      <c r="O2075" t="str">
        <f t="shared" si="165"/>
        <v>S</v>
      </c>
    </row>
    <row r="2076" spans="1:15" x14ac:dyDescent="0.25">
      <c r="A2076">
        <v>32</v>
      </c>
      <c r="B2076" s="1">
        <v>61178</v>
      </c>
      <c r="C2076" t="s">
        <v>217</v>
      </c>
      <c r="D2076" t="s">
        <v>3372</v>
      </c>
      <c r="E2076">
        <v>25</v>
      </c>
      <c r="F2076">
        <v>7512</v>
      </c>
      <c r="G2076">
        <f t="shared" si="161"/>
        <v>7512</v>
      </c>
      <c r="H2076" t="str">
        <f>_xlfn.XLOOKUP(C2076,obszary!A:A,obszary!B:B)</f>
        <v>Thaumasia</v>
      </c>
      <c r="I2076" t="str">
        <f>_xlfn.XLOOKUP($A2076,laziki!B:B,laziki!C:C)</f>
        <v>Deimos 11</v>
      </c>
      <c r="J2076" t="str">
        <f>_xlfn.XLOOKUP(I2076,laziki!C:C,laziki!E:E)</f>
        <v>39.82S, 96.42W</v>
      </c>
      <c r="K2076">
        <f>_xlfn.XLOOKUP($A2076,laziki!B:B,laziki!D:D)</f>
        <v>2059</v>
      </c>
      <c r="L2076">
        <f t="shared" si="162"/>
        <v>2067</v>
      </c>
      <c r="M2076" s="4">
        <f t="shared" si="163"/>
        <v>8</v>
      </c>
      <c r="N2076" s="4" t="str">
        <f t="shared" si="164"/>
        <v>S</v>
      </c>
      <c r="O2076" t="str">
        <f t="shared" si="165"/>
        <v>S</v>
      </c>
    </row>
    <row r="2077" spans="1:15" x14ac:dyDescent="0.25">
      <c r="A2077">
        <v>36</v>
      </c>
      <c r="B2077" s="1">
        <v>59389</v>
      </c>
      <c r="C2077" t="s">
        <v>235</v>
      </c>
      <c r="D2077" t="s">
        <v>3371</v>
      </c>
      <c r="E2077">
        <v>188</v>
      </c>
      <c r="F2077">
        <v>3022</v>
      </c>
      <c r="G2077">
        <f t="shared" si="161"/>
        <v>0</v>
      </c>
      <c r="H2077" t="str">
        <f>_xlfn.XLOOKUP(C2077,obszary!A:A,obszary!B:B)</f>
        <v>Memnonia</v>
      </c>
      <c r="I2077" t="str">
        <f>_xlfn.XLOOKUP($A2077,laziki!B:B,laziki!C:C)</f>
        <v>Pathfinder 3</v>
      </c>
      <c r="J2077" t="str">
        <f>_xlfn.XLOOKUP(I2077,laziki!C:C,laziki!E:E)</f>
        <v>5.85N, 156.58W</v>
      </c>
      <c r="K2077">
        <f>_xlfn.XLOOKUP($A2077,laziki!B:B,laziki!D:D)</f>
        <v>2061</v>
      </c>
      <c r="L2077">
        <f t="shared" si="162"/>
        <v>2062</v>
      </c>
      <c r="M2077" s="4">
        <f t="shared" si="163"/>
        <v>1</v>
      </c>
      <c r="N2077" s="4" t="str">
        <f t="shared" si="164"/>
        <v>S</v>
      </c>
      <c r="O2077" t="str">
        <f t="shared" si="165"/>
        <v>N</v>
      </c>
    </row>
    <row r="2078" spans="1:15" x14ac:dyDescent="0.25">
      <c r="A2078">
        <v>43</v>
      </c>
      <c r="B2078" s="1">
        <v>60656</v>
      </c>
      <c r="C2078" t="s">
        <v>233</v>
      </c>
      <c r="D2078" t="s">
        <v>3370</v>
      </c>
      <c r="E2078">
        <v>25</v>
      </c>
      <c r="F2078">
        <v>6832</v>
      </c>
      <c r="G2078">
        <f t="shared" si="161"/>
        <v>6832</v>
      </c>
      <c r="H2078" t="str">
        <f>_xlfn.XLOOKUP(C2078,obszary!A:A,obszary!B:B)</f>
        <v>Phoenicis Lacus</v>
      </c>
      <c r="I2078" t="str">
        <f>_xlfn.XLOOKUP($A2078,laziki!B:B,laziki!C:C)</f>
        <v>Spirit 7</v>
      </c>
      <c r="J2078" t="str">
        <f>_xlfn.XLOOKUP(I2078,laziki!C:C,laziki!E:E)</f>
        <v>13.98S, 98.57W</v>
      </c>
      <c r="K2078">
        <f>_xlfn.XLOOKUP($A2078,laziki!B:B,laziki!D:D)</f>
        <v>2063</v>
      </c>
      <c r="L2078">
        <f t="shared" si="162"/>
        <v>2066</v>
      </c>
      <c r="M2078" s="4">
        <f t="shared" si="163"/>
        <v>3</v>
      </c>
      <c r="N2078" s="4" t="str">
        <f t="shared" si="164"/>
        <v>S</v>
      </c>
      <c r="O2078" t="str">
        <f t="shared" si="165"/>
        <v>S</v>
      </c>
    </row>
    <row r="2079" spans="1:15" x14ac:dyDescent="0.25">
      <c r="A2079">
        <v>67</v>
      </c>
      <c r="B2079" s="1">
        <v>61916</v>
      </c>
      <c r="C2079" t="s">
        <v>217</v>
      </c>
      <c r="D2079" t="s">
        <v>3369</v>
      </c>
      <c r="E2079">
        <v>325</v>
      </c>
      <c r="F2079">
        <v>41937</v>
      </c>
      <c r="G2079">
        <f t="shared" si="161"/>
        <v>0</v>
      </c>
      <c r="H2079" t="str">
        <f>_xlfn.XLOOKUP(C2079,obszary!A:A,obszary!B:B)</f>
        <v>Thaumasia</v>
      </c>
      <c r="I2079" t="str">
        <f>_xlfn.XLOOKUP($A2079,laziki!B:B,laziki!C:C)</f>
        <v>Rosetta 10</v>
      </c>
      <c r="J2079" t="str">
        <f>_xlfn.XLOOKUP(I2079,laziki!C:C,laziki!E:E)</f>
        <v>29.82S, 66.01W</v>
      </c>
      <c r="K2079">
        <f>_xlfn.XLOOKUP($A2079,laziki!B:B,laziki!D:D)</f>
        <v>2068</v>
      </c>
      <c r="L2079">
        <f t="shared" si="162"/>
        <v>2069</v>
      </c>
      <c r="M2079" s="4">
        <f t="shared" si="163"/>
        <v>1</v>
      </c>
      <c r="N2079" s="4" t="str">
        <f t="shared" si="164"/>
        <v>S</v>
      </c>
      <c r="O2079" t="str">
        <f t="shared" si="165"/>
        <v>S</v>
      </c>
    </row>
    <row r="2080" spans="1:15" x14ac:dyDescent="0.25">
      <c r="A2080">
        <v>27</v>
      </c>
      <c r="B2080" s="1">
        <v>59607</v>
      </c>
      <c r="C2080" t="s">
        <v>207</v>
      </c>
      <c r="D2080" t="s">
        <v>3368</v>
      </c>
      <c r="E2080">
        <v>29</v>
      </c>
      <c r="F2080">
        <v>9985</v>
      </c>
      <c r="G2080">
        <f t="shared" si="161"/>
        <v>9985</v>
      </c>
      <c r="H2080" t="str">
        <f>_xlfn.XLOOKUP(C2080,obszary!A:A,obszary!B:B)</f>
        <v>Mare Australe</v>
      </c>
      <c r="I2080" t="str">
        <f>_xlfn.XLOOKUP($A2080,laziki!B:B,laziki!C:C)</f>
        <v>Phobos 6</v>
      </c>
      <c r="J2080" t="str">
        <f>_xlfn.XLOOKUP(I2080,laziki!C:C,laziki!E:E)</f>
        <v>74.62S, 100.08E</v>
      </c>
      <c r="K2080">
        <f>_xlfn.XLOOKUP($A2080,laziki!B:B,laziki!D:D)</f>
        <v>2054</v>
      </c>
      <c r="L2080">
        <f t="shared" si="162"/>
        <v>2063</v>
      </c>
      <c r="M2080" s="4">
        <f t="shared" si="163"/>
        <v>9</v>
      </c>
      <c r="N2080" s="4" t="str">
        <f t="shared" si="164"/>
        <v>S</v>
      </c>
      <c r="O2080" t="str">
        <f t="shared" si="165"/>
        <v>S</v>
      </c>
    </row>
    <row r="2081" spans="1:15" x14ac:dyDescent="0.25">
      <c r="A2081">
        <v>95</v>
      </c>
      <c r="B2081" s="1">
        <v>62926</v>
      </c>
      <c r="C2081" t="s">
        <v>231</v>
      </c>
      <c r="D2081" t="s">
        <v>3367</v>
      </c>
      <c r="E2081">
        <v>52</v>
      </c>
      <c r="F2081">
        <v>3313</v>
      </c>
      <c r="G2081">
        <f t="shared" si="161"/>
        <v>3313</v>
      </c>
      <c r="H2081" t="str">
        <f>_xlfn.XLOOKUP(C2081,obszary!A:A,obszary!B:B)</f>
        <v>Coprates</v>
      </c>
      <c r="I2081" t="str">
        <f>_xlfn.XLOOKUP($A2081,laziki!B:B,laziki!C:C)</f>
        <v>Dawn 6</v>
      </c>
      <c r="J2081" t="str">
        <f>_xlfn.XLOOKUP(I2081,laziki!C:C,laziki!E:E)</f>
        <v>8.80N, 79.73W</v>
      </c>
      <c r="K2081">
        <f>_xlfn.XLOOKUP($A2081,laziki!B:B,laziki!D:D)</f>
        <v>2067</v>
      </c>
      <c r="L2081">
        <f t="shared" si="162"/>
        <v>2072</v>
      </c>
      <c r="M2081" s="4">
        <f t="shared" si="163"/>
        <v>5</v>
      </c>
      <c r="N2081" s="4" t="str">
        <f t="shared" si="164"/>
        <v>S</v>
      </c>
      <c r="O2081" t="str">
        <f t="shared" si="165"/>
        <v>N</v>
      </c>
    </row>
    <row r="2082" spans="1:15" x14ac:dyDescent="0.25">
      <c r="A2082">
        <v>99</v>
      </c>
      <c r="B2082" s="1">
        <v>64111</v>
      </c>
      <c r="C2082" t="s">
        <v>243</v>
      </c>
      <c r="D2082" t="s">
        <v>3366</v>
      </c>
      <c r="E2082">
        <v>631</v>
      </c>
      <c r="F2082">
        <v>7512</v>
      </c>
      <c r="G2082">
        <f t="shared" si="161"/>
        <v>0</v>
      </c>
      <c r="H2082" t="str">
        <f>_xlfn.XLOOKUP(C2082,obszary!A:A,obszary!B:B)</f>
        <v>Arabia</v>
      </c>
      <c r="I2082" t="str">
        <f>_xlfn.XLOOKUP($A2082,laziki!B:B,laziki!C:C)</f>
        <v>Perseverance 6</v>
      </c>
      <c r="J2082" t="str">
        <f>_xlfn.XLOOKUP(I2082,laziki!C:C,laziki!E:E)</f>
        <v>34.38N, 12.41E</v>
      </c>
      <c r="K2082">
        <f>_xlfn.XLOOKUP($A2082,laziki!B:B,laziki!D:D)</f>
        <v>2070</v>
      </c>
      <c r="L2082">
        <f t="shared" si="162"/>
        <v>2075</v>
      </c>
      <c r="M2082" s="4">
        <f t="shared" si="163"/>
        <v>5</v>
      </c>
      <c r="N2082" s="4" t="str">
        <f t="shared" si="164"/>
        <v>N</v>
      </c>
      <c r="O2082" t="str">
        <f t="shared" si="165"/>
        <v>N</v>
      </c>
    </row>
    <row r="2083" spans="1:15" x14ac:dyDescent="0.25">
      <c r="A2083">
        <v>90</v>
      </c>
      <c r="B2083" s="1">
        <v>63771</v>
      </c>
      <c r="C2083" t="s">
        <v>207</v>
      </c>
      <c r="D2083" t="s">
        <v>3365</v>
      </c>
      <c r="E2083">
        <v>96</v>
      </c>
      <c r="F2083">
        <v>35789</v>
      </c>
      <c r="G2083">
        <f t="shared" si="161"/>
        <v>35789</v>
      </c>
      <c r="H2083" t="str">
        <f>_xlfn.XLOOKUP(C2083,obszary!A:A,obszary!B:B)</f>
        <v>Mare Australe</v>
      </c>
      <c r="I2083" t="str">
        <f>_xlfn.XLOOKUP($A2083,laziki!B:B,laziki!C:C)</f>
        <v>Phoenix 23</v>
      </c>
      <c r="J2083" t="str">
        <f>_xlfn.XLOOKUP(I2083,laziki!C:C,laziki!E:E)</f>
        <v>65.99S, 161.89W</v>
      </c>
      <c r="K2083">
        <f>_xlfn.XLOOKUP($A2083,laziki!B:B,laziki!D:D)</f>
        <v>2072</v>
      </c>
      <c r="L2083">
        <f t="shared" si="162"/>
        <v>2074</v>
      </c>
      <c r="M2083" s="4">
        <f t="shared" si="163"/>
        <v>2</v>
      </c>
      <c r="N2083" s="4" t="str">
        <f t="shared" si="164"/>
        <v>S</v>
      </c>
      <c r="O2083" t="str">
        <f t="shared" si="165"/>
        <v>S</v>
      </c>
    </row>
    <row r="2084" spans="1:15" x14ac:dyDescent="0.25">
      <c r="A2084">
        <v>42</v>
      </c>
      <c r="B2084" s="1">
        <v>60765</v>
      </c>
      <c r="C2084" t="s">
        <v>253</v>
      </c>
      <c r="D2084" t="s">
        <v>3364</v>
      </c>
      <c r="E2084">
        <v>25</v>
      </c>
      <c r="F2084">
        <v>3764</v>
      </c>
      <c r="G2084">
        <f t="shared" si="161"/>
        <v>3764</v>
      </c>
      <c r="H2084" t="str">
        <f>_xlfn.XLOOKUP(C2084,obszary!A:A,obszary!B:B)</f>
        <v>Cebrenia</v>
      </c>
      <c r="I2084" t="str">
        <f>_xlfn.XLOOKUP($A2084,laziki!B:B,laziki!C:C)</f>
        <v>Spirit 6</v>
      </c>
      <c r="J2084" t="str">
        <f>_xlfn.XLOOKUP(I2084,laziki!C:C,laziki!E:E)</f>
        <v>27.80N, 160.30E</v>
      </c>
      <c r="K2084">
        <f>_xlfn.XLOOKUP($A2084,laziki!B:B,laziki!D:D)</f>
        <v>2063</v>
      </c>
      <c r="L2084">
        <f t="shared" si="162"/>
        <v>2066</v>
      </c>
      <c r="M2084" s="4">
        <f t="shared" si="163"/>
        <v>3</v>
      </c>
      <c r="N2084" s="4" t="str">
        <f t="shared" si="164"/>
        <v>N</v>
      </c>
      <c r="O2084" t="str">
        <f t="shared" si="165"/>
        <v>N</v>
      </c>
    </row>
    <row r="2085" spans="1:15" x14ac:dyDescent="0.25">
      <c r="A2085">
        <v>42</v>
      </c>
      <c r="B2085" s="1">
        <v>61134</v>
      </c>
      <c r="C2085" t="s">
        <v>253</v>
      </c>
      <c r="D2085" t="s">
        <v>3363</v>
      </c>
      <c r="E2085">
        <v>389</v>
      </c>
      <c r="F2085">
        <v>21171</v>
      </c>
      <c r="G2085">
        <f t="shared" si="161"/>
        <v>0</v>
      </c>
      <c r="H2085" t="str">
        <f>_xlfn.XLOOKUP(C2085,obszary!A:A,obszary!B:B)</f>
        <v>Cebrenia</v>
      </c>
      <c r="I2085" t="str">
        <f>_xlfn.XLOOKUP($A2085,laziki!B:B,laziki!C:C)</f>
        <v>Spirit 6</v>
      </c>
      <c r="J2085" t="str">
        <f>_xlfn.XLOOKUP(I2085,laziki!C:C,laziki!E:E)</f>
        <v>27.80N, 160.30E</v>
      </c>
      <c r="K2085">
        <f>_xlfn.XLOOKUP($A2085,laziki!B:B,laziki!D:D)</f>
        <v>2063</v>
      </c>
      <c r="L2085">
        <f t="shared" si="162"/>
        <v>2067</v>
      </c>
      <c r="M2085" s="4">
        <f t="shared" si="163"/>
        <v>4</v>
      </c>
      <c r="N2085" s="4" t="str">
        <f t="shared" si="164"/>
        <v>N</v>
      </c>
      <c r="O2085" t="str">
        <f t="shared" si="165"/>
        <v>N</v>
      </c>
    </row>
    <row r="2086" spans="1:15" x14ac:dyDescent="0.25">
      <c r="A2086">
        <v>94</v>
      </c>
      <c r="B2086" s="1">
        <v>61582</v>
      </c>
      <c r="C2086" t="s">
        <v>207</v>
      </c>
      <c r="D2086" t="s">
        <v>3362</v>
      </c>
      <c r="E2086">
        <v>482</v>
      </c>
      <c r="F2086">
        <v>38630</v>
      </c>
      <c r="G2086">
        <f t="shared" si="161"/>
        <v>0</v>
      </c>
      <c r="H2086" t="str">
        <f>_xlfn.XLOOKUP(C2086,obszary!A:A,obszary!B:B)</f>
        <v>Mare Australe</v>
      </c>
      <c r="I2086" t="str">
        <f>_xlfn.XLOOKUP($A2086,laziki!B:B,laziki!C:C)</f>
        <v>Dawn 4</v>
      </c>
      <c r="J2086" t="str">
        <f>_xlfn.XLOOKUP(I2086,laziki!C:C,laziki!E:E)</f>
        <v>46.81S, 143.88E</v>
      </c>
      <c r="K2086">
        <f>_xlfn.XLOOKUP($A2086,laziki!B:B,laziki!D:D)</f>
        <v>2066</v>
      </c>
      <c r="L2086">
        <f t="shared" si="162"/>
        <v>2068</v>
      </c>
      <c r="M2086" s="4">
        <f t="shared" si="163"/>
        <v>2</v>
      </c>
      <c r="N2086" s="4" t="str">
        <f t="shared" si="164"/>
        <v>S</v>
      </c>
      <c r="O2086" t="str">
        <f t="shared" si="165"/>
        <v>S</v>
      </c>
    </row>
    <row r="2087" spans="1:15" x14ac:dyDescent="0.25">
      <c r="A2087">
        <v>98</v>
      </c>
      <c r="B2087" s="1">
        <v>63602</v>
      </c>
      <c r="C2087" t="s">
        <v>211</v>
      </c>
      <c r="D2087" t="s">
        <v>3361</v>
      </c>
      <c r="E2087">
        <v>1057</v>
      </c>
      <c r="F2087">
        <v>3167</v>
      </c>
      <c r="G2087">
        <f t="shared" si="161"/>
        <v>0</v>
      </c>
      <c r="H2087" t="str">
        <f>_xlfn.XLOOKUP(C2087,obszary!A:A,obszary!B:B)</f>
        <v>Hellas</v>
      </c>
      <c r="I2087" t="str">
        <f>_xlfn.XLOOKUP($A2087,laziki!B:B,laziki!C:C)</f>
        <v>Perseverance 5</v>
      </c>
      <c r="J2087" t="str">
        <f>_xlfn.XLOOKUP(I2087,laziki!C:C,laziki!E:E)</f>
        <v>48.97S, 86.32E</v>
      </c>
      <c r="K2087">
        <f>_xlfn.XLOOKUP($A2087,laziki!B:B,laziki!D:D)</f>
        <v>2070</v>
      </c>
      <c r="L2087">
        <f t="shared" si="162"/>
        <v>2074</v>
      </c>
      <c r="M2087" s="4">
        <f t="shared" si="163"/>
        <v>4</v>
      </c>
      <c r="N2087" s="4" t="str">
        <f t="shared" si="164"/>
        <v>S</v>
      </c>
      <c r="O2087" t="str">
        <f t="shared" si="165"/>
        <v>S</v>
      </c>
    </row>
    <row r="2088" spans="1:15" x14ac:dyDescent="0.25">
      <c r="A2088">
        <v>94</v>
      </c>
      <c r="B2088" s="1">
        <v>61286</v>
      </c>
      <c r="C2088" t="s">
        <v>223</v>
      </c>
      <c r="D2088" t="s">
        <v>3360</v>
      </c>
      <c r="E2088">
        <v>22</v>
      </c>
      <c r="F2088">
        <v>14551</v>
      </c>
      <c r="G2088">
        <f t="shared" si="161"/>
        <v>14551</v>
      </c>
      <c r="H2088" t="str">
        <f>_xlfn.XLOOKUP(C2088,obszary!A:A,obszary!B:B)</f>
        <v>Mare Tyrrhenum</v>
      </c>
      <c r="I2088" t="str">
        <f>_xlfn.XLOOKUP($A2088,laziki!B:B,laziki!C:C)</f>
        <v>Dawn 4</v>
      </c>
      <c r="J2088" t="str">
        <f>_xlfn.XLOOKUP(I2088,laziki!C:C,laziki!E:E)</f>
        <v>46.81S, 143.88E</v>
      </c>
      <c r="K2088">
        <f>_xlfn.XLOOKUP($A2088,laziki!B:B,laziki!D:D)</f>
        <v>2066</v>
      </c>
      <c r="L2088">
        <f t="shared" si="162"/>
        <v>2067</v>
      </c>
      <c r="M2088" s="4">
        <f t="shared" si="163"/>
        <v>1</v>
      </c>
      <c r="N2088" s="4" t="str">
        <f t="shared" si="164"/>
        <v>S</v>
      </c>
      <c r="O2088" t="str">
        <f t="shared" si="165"/>
        <v>S</v>
      </c>
    </row>
    <row r="2089" spans="1:15" x14ac:dyDescent="0.25">
      <c r="A2089">
        <v>27</v>
      </c>
      <c r="B2089" s="1">
        <v>59187</v>
      </c>
      <c r="C2089" t="s">
        <v>211</v>
      </c>
      <c r="D2089" t="s">
        <v>3359</v>
      </c>
      <c r="E2089">
        <v>11</v>
      </c>
      <c r="F2089">
        <v>3022</v>
      </c>
      <c r="G2089">
        <f t="shared" si="161"/>
        <v>3022</v>
      </c>
      <c r="H2089" t="str">
        <f>_xlfn.XLOOKUP(C2089,obszary!A:A,obszary!B:B)</f>
        <v>Hellas</v>
      </c>
      <c r="I2089" t="str">
        <f>_xlfn.XLOOKUP($A2089,laziki!B:B,laziki!C:C)</f>
        <v>Phobos 6</v>
      </c>
      <c r="J2089" t="str">
        <f>_xlfn.XLOOKUP(I2089,laziki!C:C,laziki!E:E)</f>
        <v>74.62S, 100.08E</v>
      </c>
      <c r="K2089">
        <f>_xlfn.XLOOKUP($A2089,laziki!B:B,laziki!D:D)</f>
        <v>2054</v>
      </c>
      <c r="L2089">
        <f t="shared" si="162"/>
        <v>2062</v>
      </c>
      <c r="M2089" s="4">
        <f t="shared" si="163"/>
        <v>8</v>
      </c>
      <c r="N2089" s="4" t="str">
        <f t="shared" si="164"/>
        <v>S</v>
      </c>
      <c r="O2089" t="str">
        <f t="shared" si="165"/>
        <v>S</v>
      </c>
    </row>
    <row r="2090" spans="1:15" x14ac:dyDescent="0.25">
      <c r="A2090">
        <v>42</v>
      </c>
      <c r="B2090" s="1">
        <v>61075</v>
      </c>
      <c r="C2090" t="s">
        <v>253</v>
      </c>
      <c r="D2090" t="s">
        <v>3358</v>
      </c>
      <c r="E2090">
        <v>277</v>
      </c>
      <c r="F2090">
        <v>20205</v>
      </c>
      <c r="G2090">
        <f t="shared" si="161"/>
        <v>0</v>
      </c>
      <c r="H2090" t="str">
        <f>_xlfn.XLOOKUP(C2090,obszary!A:A,obszary!B:B)</f>
        <v>Cebrenia</v>
      </c>
      <c r="I2090" t="str">
        <f>_xlfn.XLOOKUP($A2090,laziki!B:B,laziki!C:C)</f>
        <v>Spirit 6</v>
      </c>
      <c r="J2090" t="str">
        <f>_xlfn.XLOOKUP(I2090,laziki!C:C,laziki!E:E)</f>
        <v>27.80N, 160.30E</v>
      </c>
      <c r="K2090">
        <f>_xlfn.XLOOKUP($A2090,laziki!B:B,laziki!D:D)</f>
        <v>2063</v>
      </c>
      <c r="L2090">
        <f t="shared" si="162"/>
        <v>2067</v>
      </c>
      <c r="M2090" s="4">
        <f t="shared" si="163"/>
        <v>4</v>
      </c>
      <c r="N2090" s="4" t="str">
        <f t="shared" si="164"/>
        <v>N</v>
      </c>
      <c r="O2090" t="str">
        <f t="shared" si="165"/>
        <v>N</v>
      </c>
    </row>
    <row r="2091" spans="1:15" x14ac:dyDescent="0.25">
      <c r="A2091">
        <v>2</v>
      </c>
      <c r="B2091" s="1">
        <v>55825</v>
      </c>
      <c r="C2091" t="s">
        <v>223</v>
      </c>
      <c r="D2091" t="s">
        <v>3357</v>
      </c>
      <c r="E2091">
        <v>39</v>
      </c>
      <c r="F2091">
        <v>7512</v>
      </c>
      <c r="G2091">
        <f t="shared" si="161"/>
        <v>7512</v>
      </c>
      <c r="H2091" t="str">
        <f>_xlfn.XLOOKUP(C2091,obszary!A:A,obszary!B:B)</f>
        <v>Mare Tyrrhenum</v>
      </c>
      <c r="I2091" t="str">
        <f>_xlfn.XLOOKUP($A2091,laziki!B:B,laziki!C:C)</f>
        <v>Mariner 6</v>
      </c>
      <c r="J2091" t="str">
        <f>_xlfn.XLOOKUP(I2091,laziki!C:C,laziki!E:E)</f>
        <v>11.90N, 119.49E</v>
      </c>
      <c r="K2091">
        <f>_xlfn.XLOOKUP($A2091,laziki!B:B,laziki!D:D)</f>
        <v>2050</v>
      </c>
      <c r="L2091">
        <f t="shared" si="162"/>
        <v>2052</v>
      </c>
      <c r="M2091" s="4">
        <f t="shared" si="163"/>
        <v>2</v>
      </c>
      <c r="N2091" s="4" t="str">
        <f t="shared" si="164"/>
        <v>S</v>
      </c>
      <c r="O2091" t="str">
        <f t="shared" si="165"/>
        <v>N</v>
      </c>
    </row>
    <row r="2092" spans="1:15" x14ac:dyDescent="0.25">
      <c r="A2092">
        <v>7</v>
      </c>
      <c r="B2092" s="1">
        <v>56498</v>
      </c>
      <c r="C2092" t="s">
        <v>259</v>
      </c>
      <c r="D2092" t="s">
        <v>3356</v>
      </c>
      <c r="E2092">
        <v>65</v>
      </c>
      <c r="F2092">
        <v>35789</v>
      </c>
      <c r="G2092">
        <f t="shared" si="161"/>
        <v>35789</v>
      </c>
      <c r="H2092" t="str">
        <f>_xlfn.XLOOKUP(C2092,obszary!A:A,obszary!B:B)</f>
        <v>Mare Acidalium</v>
      </c>
      <c r="I2092" t="str">
        <f>_xlfn.XLOOKUP($A2092,laziki!B:B,laziki!C:C)</f>
        <v>Mariner 12</v>
      </c>
      <c r="J2092" t="str">
        <f>_xlfn.XLOOKUP(I2092,laziki!C:C,laziki!E:E)</f>
        <v>53.29N, 45.78W</v>
      </c>
      <c r="K2092">
        <f>_xlfn.XLOOKUP($A2092,laziki!B:B,laziki!D:D)</f>
        <v>2053</v>
      </c>
      <c r="L2092">
        <f t="shared" si="162"/>
        <v>2054</v>
      </c>
      <c r="M2092" s="4">
        <f t="shared" si="163"/>
        <v>1</v>
      </c>
      <c r="N2092" s="4" t="str">
        <f t="shared" si="164"/>
        <v>N</v>
      </c>
      <c r="O2092" t="str">
        <f t="shared" si="165"/>
        <v>N</v>
      </c>
    </row>
    <row r="2093" spans="1:15" x14ac:dyDescent="0.25">
      <c r="A2093">
        <v>72</v>
      </c>
      <c r="B2093" s="1">
        <v>63532</v>
      </c>
      <c r="C2093" t="s">
        <v>233</v>
      </c>
      <c r="D2093" t="s">
        <v>3355</v>
      </c>
      <c r="E2093">
        <v>100</v>
      </c>
      <c r="F2093">
        <v>629</v>
      </c>
      <c r="G2093">
        <f t="shared" si="161"/>
        <v>629</v>
      </c>
      <c r="H2093" t="str">
        <f>_xlfn.XLOOKUP(C2093,obszary!A:A,obszary!B:B)</f>
        <v>Phoenicis Lacus</v>
      </c>
      <c r="I2093" t="str">
        <f>_xlfn.XLOOKUP($A2093,laziki!B:B,laziki!C:C)</f>
        <v>Rosetta 16</v>
      </c>
      <c r="J2093" t="str">
        <f>_xlfn.XLOOKUP(I2093,laziki!C:C,laziki!E:E)</f>
        <v>29.49S, 118.42W</v>
      </c>
      <c r="K2093">
        <f>_xlfn.XLOOKUP($A2093,laziki!B:B,laziki!D:D)</f>
        <v>2071</v>
      </c>
      <c r="L2093">
        <f t="shared" si="162"/>
        <v>2073</v>
      </c>
      <c r="M2093" s="4">
        <f t="shared" si="163"/>
        <v>2</v>
      </c>
      <c r="N2093" s="4" t="str">
        <f t="shared" si="164"/>
        <v>S</v>
      </c>
      <c r="O2093" t="str">
        <f t="shared" si="165"/>
        <v>S</v>
      </c>
    </row>
    <row r="2094" spans="1:15" x14ac:dyDescent="0.25">
      <c r="A2094">
        <v>11</v>
      </c>
      <c r="B2094" s="1">
        <v>57247</v>
      </c>
      <c r="C2094" t="s">
        <v>207</v>
      </c>
      <c r="D2094" t="s">
        <v>3354</v>
      </c>
      <c r="E2094">
        <v>19</v>
      </c>
      <c r="F2094">
        <v>756</v>
      </c>
      <c r="G2094">
        <f t="shared" si="161"/>
        <v>756</v>
      </c>
      <c r="H2094" t="str">
        <f>_xlfn.XLOOKUP(C2094,obszary!A:A,obszary!B:B)</f>
        <v>Mare Australe</v>
      </c>
      <c r="I2094" t="str">
        <f>_xlfn.XLOOKUP($A2094,laziki!B:B,laziki!C:C)</f>
        <v>Mariner 16</v>
      </c>
      <c r="J2094" t="str">
        <f>_xlfn.XLOOKUP(I2094,laziki!C:C,laziki!E:E)</f>
        <v>59.42S, 15.97W</v>
      </c>
      <c r="K2094">
        <f>_xlfn.XLOOKUP($A2094,laziki!B:B,laziki!D:D)</f>
        <v>2055</v>
      </c>
      <c r="L2094">
        <f t="shared" si="162"/>
        <v>2056</v>
      </c>
      <c r="M2094" s="4">
        <f t="shared" si="163"/>
        <v>1</v>
      </c>
      <c r="N2094" s="4" t="str">
        <f t="shared" si="164"/>
        <v>S</v>
      </c>
      <c r="O2094" t="str">
        <f t="shared" si="165"/>
        <v>S</v>
      </c>
    </row>
    <row r="2095" spans="1:15" x14ac:dyDescent="0.25">
      <c r="A2095">
        <v>29</v>
      </c>
      <c r="B2095" s="1">
        <v>58337</v>
      </c>
      <c r="C2095" t="s">
        <v>235</v>
      </c>
      <c r="D2095" t="s">
        <v>3353</v>
      </c>
      <c r="E2095">
        <v>416</v>
      </c>
      <c r="F2095">
        <v>3764</v>
      </c>
      <c r="G2095">
        <f t="shared" si="161"/>
        <v>0</v>
      </c>
      <c r="H2095" t="str">
        <f>_xlfn.XLOOKUP(C2095,obszary!A:A,obszary!B:B)</f>
        <v>Memnonia</v>
      </c>
      <c r="I2095" t="str">
        <f>_xlfn.XLOOKUP($A2095,laziki!B:B,laziki!C:C)</f>
        <v>Deimos 4</v>
      </c>
      <c r="J2095" t="str">
        <f>_xlfn.XLOOKUP(I2095,laziki!C:C,laziki!E:E)</f>
        <v>33.88S, 148.04W</v>
      </c>
      <c r="K2095">
        <f>_xlfn.XLOOKUP($A2095,laziki!B:B,laziki!D:D)</f>
        <v>2058</v>
      </c>
      <c r="L2095">
        <f t="shared" si="162"/>
        <v>2059</v>
      </c>
      <c r="M2095" s="4">
        <f t="shared" si="163"/>
        <v>1</v>
      </c>
      <c r="N2095" s="4" t="str">
        <f t="shared" si="164"/>
        <v>S</v>
      </c>
      <c r="O2095" t="str">
        <f t="shared" si="165"/>
        <v>S</v>
      </c>
    </row>
    <row r="2096" spans="1:15" x14ac:dyDescent="0.25">
      <c r="A2096">
        <v>59</v>
      </c>
      <c r="B2096" s="1">
        <v>61956</v>
      </c>
      <c r="C2096" t="s">
        <v>211</v>
      </c>
      <c r="D2096" t="s">
        <v>3352</v>
      </c>
      <c r="E2096">
        <v>175</v>
      </c>
      <c r="F2096">
        <v>84631</v>
      </c>
      <c r="G2096">
        <f t="shared" si="161"/>
        <v>0</v>
      </c>
      <c r="H2096" t="str">
        <f>_xlfn.XLOOKUP(C2096,obszary!A:A,obszary!B:B)</f>
        <v>Hellas</v>
      </c>
      <c r="I2096" t="str">
        <f>_xlfn.XLOOKUP($A2096,laziki!B:B,laziki!C:C)</f>
        <v>Opportunity 16</v>
      </c>
      <c r="J2096" t="str">
        <f>_xlfn.XLOOKUP(I2096,laziki!C:C,laziki!E:E)</f>
        <v>41.83S, 120.38E</v>
      </c>
      <c r="K2096">
        <f>_xlfn.XLOOKUP($A2096,laziki!B:B,laziki!D:D)</f>
        <v>2068</v>
      </c>
      <c r="L2096">
        <f t="shared" si="162"/>
        <v>2069</v>
      </c>
      <c r="M2096" s="4">
        <f t="shared" si="163"/>
        <v>1</v>
      </c>
      <c r="N2096" s="4" t="str">
        <f t="shared" si="164"/>
        <v>S</v>
      </c>
      <c r="O2096" t="str">
        <f t="shared" si="165"/>
        <v>S</v>
      </c>
    </row>
    <row r="2097" spans="1:15" x14ac:dyDescent="0.25">
      <c r="A2097">
        <v>3</v>
      </c>
      <c r="B2097" s="1">
        <v>55642</v>
      </c>
      <c r="C2097" t="s">
        <v>219</v>
      </c>
      <c r="D2097" t="s">
        <v>3351</v>
      </c>
      <c r="E2097">
        <v>157</v>
      </c>
      <c r="F2097">
        <v>8000</v>
      </c>
      <c r="G2097">
        <f t="shared" si="161"/>
        <v>0</v>
      </c>
      <c r="H2097" t="str">
        <f>_xlfn.XLOOKUP(C2097,obszary!A:A,obszary!B:B)</f>
        <v>Phaethontis</v>
      </c>
      <c r="I2097" t="str">
        <f>_xlfn.XLOOKUP($A2097,laziki!B:B,laziki!C:C)</f>
        <v>Mariner 7</v>
      </c>
      <c r="J2097" t="str">
        <f>_xlfn.XLOOKUP(I2097,laziki!C:C,laziki!E:E)</f>
        <v>44.90S, 130.80W</v>
      </c>
      <c r="K2097">
        <f>_xlfn.XLOOKUP($A2097,laziki!B:B,laziki!D:D)</f>
        <v>2050</v>
      </c>
      <c r="L2097">
        <f t="shared" si="162"/>
        <v>2052</v>
      </c>
      <c r="M2097" s="4">
        <f t="shared" si="163"/>
        <v>2</v>
      </c>
      <c r="N2097" s="4" t="str">
        <f t="shared" si="164"/>
        <v>S</v>
      </c>
      <c r="O2097" t="str">
        <f t="shared" si="165"/>
        <v>S</v>
      </c>
    </row>
    <row r="2098" spans="1:15" x14ac:dyDescent="0.25">
      <c r="A2098">
        <v>72</v>
      </c>
      <c r="B2098" s="1">
        <v>63129</v>
      </c>
      <c r="C2098" t="s">
        <v>233</v>
      </c>
      <c r="D2098" t="s">
        <v>3350</v>
      </c>
      <c r="E2098">
        <v>117</v>
      </c>
      <c r="F2098">
        <v>2054</v>
      </c>
      <c r="G2098">
        <f t="shared" si="161"/>
        <v>0</v>
      </c>
      <c r="H2098" t="str">
        <f>_xlfn.XLOOKUP(C2098,obszary!A:A,obszary!B:B)</f>
        <v>Phoenicis Lacus</v>
      </c>
      <c r="I2098" t="str">
        <f>_xlfn.XLOOKUP($A2098,laziki!B:B,laziki!C:C)</f>
        <v>Rosetta 16</v>
      </c>
      <c r="J2098" t="str">
        <f>_xlfn.XLOOKUP(I2098,laziki!C:C,laziki!E:E)</f>
        <v>29.49S, 118.42W</v>
      </c>
      <c r="K2098">
        <f>_xlfn.XLOOKUP($A2098,laziki!B:B,laziki!D:D)</f>
        <v>2071</v>
      </c>
      <c r="L2098">
        <f t="shared" si="162"/>
        <v>2072</v>
      </c>
      <c r="M2098" s="4">
        <f t="shared" si="163"/>
        <v>1</v>
      </c>
      <c r="N2098" s="4" t="str">
        <f t="shared" si="164"/>
        <v>S</v>
      </c>
      <c r="O2098" t="str">
        <f t="shared" si="165"/>
        <v>S</v>
      </c>
    </row>
    <row r="2099" spans="1:15" x14ac:dyDescent="0.25">
      <c r="A2099">
        <v>99</v>
      </c>
      <c r="B2099" s="1">
        <v>63440</v>
      </c>
      <c r="C2099" t="s">
        <v>257</v>
      </c>
      <c r="D2099" t="s">
        <v>3349</v>
      </c>
      <c r="E2099">
        <v>181</v>
      </c>
      <c r="F2099">
        <v>9366</v>
      </c>
      <c r="G2099">
        <f t="shared" si="161"/>
        <v>0</v>
      </c>
      <c r="H2099" t="str">
        <f>_xlfn.XLOOKUP(C2099,obszary!A:A,obszary!B:B)</f>
        <v>Ismenius Lacus</v>
      </c>
      <c r="I2099" t="str">
        <f>_xlfn.XLOOKUP($A2099,laziki!B:B,laziki!C:C)</f>
        <v>Perseverance 6</v>
      </c>
      <c r="J2099" t="str">
        <f>_xlfn.XLOOKUP(I2099,laziki!C:C,laziki!E:E)</f>
        <v>34.38N, 12.41E</v>
      </c>
      <c r="K2099">
        <f>_xlfn.XLOOKUP($A2099,laziki!B:B,laziki!D:D)</f>
        <v>2070</v>
      </c>
      <c r="L2099">
        <f t="shared" si="162"/>
        <v>2073</v>
      </c>
      <c r="M2099" s="4">
        <f t="shared" si="163"/>
        <v>3</v>
      </c>
      <c r="N2099" s="4" t="str">
        <f t="shared" si="164"/>
        <v>N</v>
      </c>
      <c r="O2099" t="str">
        <f t="shared" si="165"/>
        <v>N</v>
      </c>
    </row>
    <row r="2100" spans="1:15" x14ac:dyDescent="0.25">
      <c r="A2100">
        <v>39</v>
      </c>
      <c r="B2100" s="1">
        <v>60345</v>
      </c>
      <c r="C2100" t="s">
        <v>209</v>
      </c>
      <c r="D2100" t="s">
        <v>3348</v>
      </c>
      <c r="E2100">
        <v>447</v>
      </c>
      <c r="F2100">
        <v>4902</v>
      </c>
      <c r="G2100">
        <f t="shared" si="161"/>
        <v>0</v>
      </c>
      <c r="H2100" t="str">
        <f>_xlfn.XLOOKUP(C2100,obszary!A:A,obszary!B:B)</f>
        <v>Eridania</v>
      </c>
      <c r="I2100" t="str">
        <f>_xlfn.XLOOKUP($A2100,laziki!B:B,laziki!C:C)</f>
        <v>Pathfinder 9</v>
      </c>
      <c r="J2100" t="str">
        <f>_xlfn.XLOOKUP(I2100,laziki!C:C,laziki!E:E)</f>
        <v>59.92S, 179.01W</v>
      </c>
      <c r="K2100">
        <f>_xlfn.XLOOKUP($A2100,laziki!B:B,laziki!D:D)</f>
        <v>2062</v>
      </c>
      <c r="L2100">
        <f t="shared" si="162"/>
        <v>2065</v>
      </c>
      <c r="M2100" s="4">
        <f t="shared" si="163"/>
        <v>3</v>
      </c>
      <c r="N2100" s="4" t="str">
        <f t="shared" si="164"/>
        <v>S</v>
      </c>
      <c r="O2100" t="str">
        <f t="shared" si="165"/>
        <v>S</v>
      </c>
    </row>
    <row r="2101" spans="1:15" x14ac:dyDescent="0.25">
      <c r="A2101">
        <v>38</v>
      </c>
      <c r="B2101" s="1">
        <v>61260</v>
      </c>
      <c r="C2101" t="s">
        <v>265</v>
      </c>
      <c r="D2101" t="s">
        <v>3347</v>
      </c>
      <c r="E2101">
        <v>905</v>
      </c>
      <c r="F2101">
        <v>31157</v>
      </c>
      <c r="G2101">
        <f t="shared" si="161"/>
        <v>0</v>
      </c>
      <c r="H2101" t="str">
        <f>_xlfn.XLOOKUP(C2101,obszary!A:A,obszary!B:B)</f>
        <v>Mare Boreum</v>
      </c>
      <c r="I2101" t="str">
        <f>_xlfn.XLOOKUP($A2101,laziki!B:B,laziki!C:C)</f>
        <v>Pathfinder 7</v>
      </c>
      <c r="J2101" t="str">
        <f>_xlfn.XLOOKUP(I2101,laziki!C:C,laziki!E:E)</f>
        <v>79.27N, 111.64W</v>
      </c>
      <c r="K2101">
        <f>_xlfn.XLOOKUP($A2101,laziki!B:B,laziki!D:D)</f>
        <v>2062</v>
      </c>
      <c r="L2101">
        <f t="shared" si="162"/>
        <v>2067</v>
      </c>
      <c r="M2101" s="4">
        <f t="shared" si="163"/>
        <v>5</v>
      </c>
      <c r="N2101" s="4" t="str">
        <f t="shared" si="164"/>
        <v>N</v>
      </c>
      <c r="O2101" t="str">
        <f t="shared" si="165"/>
        <v>N</v>
      </c>
    </row>
    <row r="2102" spans="1:15" x14ac:dyDescent="0.25">
      <c r="A2102">
        <v>62</v>
      </c>
      <c r="B2102" s="1">
        <v>61340</v>
      </c>
      <c r="C2102" t="s">
        <v>227</v>
      </c>
      <c r="D2102" t="s">
        <v>3346</v>
      </c>
      <c r="E2102">
        <v>50</v>
      </c>
      <c r="F2102">
        <v>6618</v>
      </c>
      <c r="G2102">
        <f t="shared" si="161"/>
        <v>6618</v>
      </c>
      <c r="H2102" t="str">
        <f>_xlfn.XLOOKUP(C2102,obszary!A:A,obszary!B:B)</f>
        <v>Sinus Sabaeus</v>
      </c>
      <c r="I2102" t="str">
        <f>_xlfn.XLOOKUP($A2102,laziki!B:B,laziki!C:C)</f>
        <v>Rosetta 1</v>
      </c>
      <c r="J2102" t="str">
        <f>_xlfn.XLOOKUP(I2102,laziki!C:C,laziki!E:E)</f>
        <v>3.33S, 27.57E</v>
      </c>
      <c r="K2102">
        <f>_xlfn.XLOOKUP($A2102,laziki!B:B,laziki!D:D)</f>
        <v>2065</v>
      </c>
      <c r="L2102">
        <f t="shared" si="162"/>
        <v>2067</v>
      </c>
      <c r="M2102" s="4">
        <f t="shared" si="163"/>
        <v>2</v>
      </c>
      <c r="N2102" s="4" t="str">
        <f t="shared" si="164"/>
        <v>S</v>
      </c>
      <c r="O2102" t="str">
        <f t="shared" si="165"/>
        <v>S</v>
      </c>
    </row>
    <row r="2103" spans="1:15" x14ac:dyDescent="0.25">
      <c r="A2103">
        <v>75</v>
      </c>
      <c r="B2103" s="1">
        <v>63083</v>
      </c>
      <c r="C2103" t="s">
        <v>211</v>
      </c>
      <c r="D2103" t="s">
        <v>3345</v>
      </c>
      <c r="E2103">
        <v>27</v>
      </c>
      <c r="F2103">
        <v>41937</v>
      </c>
      <c r="G2103">
        <f t="shared" si="161"/>
        <v>41937</v>
      </c>
      <c r="H2103" t="str">
        <f>_xlfn.XLOOKUP(C2103,obszary!A:A,obszary!B:B)</f>
        <v>Hellas</v>
      </c>
      <c r="I2103" t="str">
        <f>_xlfn.XLOOKUP($A2103,laziki!B:B,laziki!C:C)</f>
        <v>Rosetta 22</v>
      </c>
      <c r="J2103" t="str">
        <f>_xlfn.XLOOKUP(I2103,laziki!C:C,laziki!E:E)</f>
        <v>43.21S, 109.99E</v>
      </c>
      <c r="K2103">
        <f>_xlfn.XLOOKUP($A2103,laziki!B:B,laziki!D:D)</f>
        <v>2071</v>
      </c>
      <c r="L2103">
        <f t="shared" si="162"/>
        <v>2072</v>
      </c>
      <c r="M2103" s="4">
        <f t="shared" si="163"/>
        <v>1</v>
      </c>
      <c r="N2103" s="4" t="str">
        <f t="shared" si="164"/>
        <v>S</v>
      </c>
      <c r="O2103" t="str">
        <f t="shared" si="165"/>
        <v>S</v>
      </c>
    </row>
    <row r="2104" spans="1:15" x14ac:dyDescent="0.25">
      <c r="A2104">
        <v>100</v>
      </c>
      <c r="B2104" s="1">
        <v>63044</v>
      </c>
      <c r="C2104" t="s">
        <v>207</v>
      </c>
      <c r="D2104" t="s">
        <v>3344</v>
      </c>
      <c r="E2104">
        <v>188</v>
      </c>
      <c r="F2104">
        <v>10313</v>
      </c>
      <c r="G2104">
        <f t="shared" si="161"/>
        <v>0</v>
      </c>
      <c r="H2104" t="str">
        <f>_xlfn.XLOOKUP(C2104,obszary!A:A,obszary!B:B)</f>
        <v>Mare Australe</v>
      </c>
      <c r="I2104" t="str">
        <f>_xlfn.XLOOKUP($A2104,laziki!B:B,laziki!C:C)</f>
        <v>Perseverance 7</v>
      </c>
      <c r="J2104" t="str">
        <f>_xlfn.XLOOKUP(I2104,laziki!C:C,laziki!E:E)</f>
        <v>61.39S, 157.42W</v>
      </c>
      <c r="K2104">
        <f>_xlfn.XLOOKUP($A2104,laziki!B:B,laziki!D:D)</f>
        <v>2070</v>
      </c>
      <c r="L2104">
        <f t="shared" si="162"/>
        <v>2072</v>
      </c>
      <c r="M2104" s="4">
        <f t="shared" si="163"/>
        <v>2</v>
      </c>
      <c r="N2104" s="4" t="str">
        <f t="shared" si="164"/>
        <v>S</v>
      </c>
      <c r="O2104" t="str">
        <f t="shared" si="165"/>
        <v>S</v>
      </c>
    </row>
    <row r="2105" spans="1:15" x14ac:dyDescent="0.25">
      <c r="A2105">
        <v>36</v>
      </c>
      <c r="B2105" s="1">
        <v>59640</v>
      </c>
      <c r="C2105" t="s">
        <v>251</v>
      </c>
      <c r="D2105" t="s">
        <v>3343</v>
      </c>
      <c r="E2105">
        <v>128</v>
      </c>
      <c r="F2105">
        <v>7752</v>
      </c>
      <c r="G2105">
        <f t="shared" si="161"/>
        <v>0</v>
      </c>
      <c r="H2105" t="str">
        <f>_xlfn.XLOOKUP(C2105,obszary!A:A,obszary!B:B)</f>
        <v>Amazonis</v>
      </c>
      <c r="I2105" t="str">
        <f>_xlfn.XLOOKUP($A2105,laziki!B:B,laziki!C:C)</f>
        <v>Pathfinder 3</v>
      </c>
      <c r="J2105" t="str">
        <f>_xlfn.XLOOKUP(I2105,laziki!C:C,laziki!E:E)</f>
        <v>5.85N, 156.58W</v>
      </c>
      <c r="K2105">
        <f>_xlfn.XLOOKUP($A2105,laziki!B:B,laziki!D:D)</f>
        <v>2061</v>
      </c>
      <c r="L2105">
        <f t="shared" si="162"/>
        <v>2063</v>
      </c>
      <c r="M2105" s="4">
        <f t="shared" si="163"/>
        <v>2</v>
      </c>
      <c r="N2105" s="4" t="str">
        <f t="shared" si="164"/>
        <v>N</v>
      </c>
      <c r="O2105" t="str">
        <f t="shared" si="165"/>
        <v>N</v>
      </c>
    </row>
    <row r="2106" spans="1:15" x14ac:dyDescent="0.25">
      <c r="A2106">
        <v>9</v>
      </c>
      <c r="B2106" s="1">
        <v>58041</v>
      </c>
      <c r="C2106" t="s">
        <v>227</v>
      </c>
      <c r="D2106" t="s">
        <v>3342</v>
      </c>
      <c r="E2106">
        <v>54</v>
      </c>
      <c r="F2106">
        <v>7052</v>
      </c>
      <c r="G2106">
        <f t="shared" si="161"/>
        <v>7052</v>
      </c>
      <c r="H2106" t="str">
        <f>_xlfn.XLOOKUP(C2106,obszary!A:A,obszary!B:B)</f>
        <v>Sinus Sabaeus</v>
      </c>
      <c r="I2106" t="str">
        <f>_xlfn.XLOOKUP($A2106,laziki!B:B,laziki!C:C)</f>
        <v>Mariner 14</v>
      </c>
      <c r="J2106" t="str">
        <f>_xlfn.XLOOKUP(I2106,laziki!C:C,laziki!E:E)</f>
        <v>17.63S, 13.01W</v>
      </c>
      <c r="K2106">
        <f>_xlfn.XLOOKUP($A2106,laziki!B:B,laziki!D:D)</f>
        <v>2054</v>
      </c>
      <c r="L2106">
        <f t="shared" si="162"/>
        <v>2058</v>
      </c>
      <c r="M2106" s="4">
        <f t="shared" si="163"/>
        <v>4</v>
      </c>
      <c r="N2106" s="4" t="str">
        <f t="shared" si="164"/>
        <v>S</v>
      </c>
      <c r="O2106" t="str">
        <f t="shared" si="165"/>
        <v>S</v>
      </c>
    </row>
    <row r="2107" spans="1:15" x14ac:dyDescent="0.25">
      <c r="A2107">
        <v>10</v>
      </c>
      <c r="B2107" s="1">
        <v>59858</v>
      </c>
      <c r="C2107" t="s">
        <v>231</v>
      </c>
      <c r="D2107" t="s">
        <v>3341</v>
      </c>
      <c r="E2107">
        <v>82</v>
      </c>
      <c r="F2107">
        <v>4902</v>
      </c>
      <c r="G2107">
        <f t="shared" si="161"/>
        <v>4902</v>
      </c>
      <c r="H2107" t="str">
        <f>_xlfn.XLOOKUP(C2107,obszary!A:A,obszary!B:B)</f>
        <v>Coprates</v>
      </c>
      <c r="I2107" t="str">
        <f>_xlfn.XLOOKUP($A2107,laziki!B:B,laziki!C:C)</f>
        <v>Mariner 15</v>
      </c>
      <c r="J2107" t="str">
        <f>_xlfn.XLOOKUP(I2107,laziki!C:C,laziki!E:E)</f>
        <v>23.79S, 56.97W</v>
      </c>
      <c r="K2107">
        <f>_xlfn.XLOOKUP($A2107,laziki!B:B,laziki!D:D)</f>
        <v>2054</v>
      </c>
      <c r="L2107">
        <f t="shared" si="162"/>
        <v>2063</v>
      </c>
      <c r="M2107" s="4">
        <f t="shared" si="163"/>
        <v>9</v>
      </c>
      <c r="N2107" s="4" t="str">
        <f t="shared" si="164"/>
        <v>S</v>
      </c>
      <c r="O2107" t="str">
        <f t="shared" si="165"/>
        <v>S</v>
      </c>
    </row>
    <row r="2108" spans="1:15" x14ac:dyDescent="0.25">
      <c r="A2108">
        <v>87</v>
      </c>
      <c r="B2108" s="1">
        <v>63208</v>
      </c>
      <c r="C2108" t="s">
        <v>215</v>
      </c>
      <c r="D2108" t="s">
        <v>3340</v>
      </c>
      <c r="E2108">
        <v>344</v>
      </c>
      <c r="F2108">
        <v>4563</v>
      </c>
      <c r="G2108">
        <f t="shared" si="161"/>
        <v>0</v>
      </c>
      <c r="H2108" t="str">
        <f>_xlfn.XLOOKUP(C2108,obszary!A:A,obszary!B:B)</f>
        <v>Argyre</v>
      </c>
      <c r="I2108" t="str">
        <f>_xlfn.XLOOKUP($A2108,laziki!B:B,laziki!C:C)</f>
        <v>Phoenix 17</v>
      </c>
      <c r="J2108" t="str">
        <f>_xlfn.XLOOKUP(I2108,laziki!C:C,laziki!E:E)</f>
        <v>34.44S, 25.42W</v>
      </c>
      <c r="K2108">
        <f>_xlfn.XLOOKUP($A2108,laziki!B:B,laziki!D:D)</f>
        <v>2071</v>
      </c>
      <c r="L2108">
        <f t="shared" si="162"/>
        <v>2073</v>
      </c>
      <c r="M2108" s="4">
        <f t="shared" si="163"/>
        <v>2</v>
      </c>
      <c r="N2108" s="4" t="str">
        <f t="shared" si="164"/>
        <v>S</v>
      </c>
      <c r="O2108" t="str">
        <f t="shared" si="165"/>
        <v>S</v>
      </c>
    </row>
    <row r="2109" spans="1:15" x14ac:dyDescent="0.25">
      <c r="A2109">
        <v>44</v>
      </c>
      <c r="B2109" s="1">
        <v>61611</v>
      </c>
      <c r="C2109" t="s">
        <v>253</v>
      </c>
      <c r="D2109" t="s">
        <v>3339</v>
      </c>
      <c r="E2109">
        <v>19</v>
      </c>
      <c r="F2109">
        <v>5076</v>
      </c>
      <c r="G2109">
        <f t="shared" si="161"/>
        <v>5076</v>
      </c>
      <c r="H2109" t="str">
        <f>_xlfn.XLOOKUP(C2109,obszary!A:A,obszary!B:B)</f>
        <v>Cebrenia</v>
      </c>
      <c r="I2109" t="str">
        <f>_xlfn.XLOOKUP($A2109,laziki!B:B,laziki!C:C)</f>
        <v>Spirit 11</v>
      </c>
      <c r="J2109" t="str">
        <f>_xlfn.XLOOKUP(I2109,laziki!C:C,laziki!E:E)</f>
        <v>64.61N, 131.25E</v>
      </c>
      <c r="K2109">
        <f>_xlfn.XLOOKUP($A2109,laziki!B:B,laziki!D:D)</f>
        <v>2064</v>
      </c>
      <c r="L2109">
        <f t="shared" si="162"/>
        <v>2068</v>
      </c>
      <c r="M2109" s="4">
        <f t="shared" si="163"/>
        <v>4</v>
      </c>
      <c r="N2109" s="4" t="str">
        <f t="shared" si="164"/>
        <v>N</v>
      </c>
      <c r="O2109" t="str">
        <f t="shared" si="165"/>
        <v>N</v>
      </c>
    </row>
    <row r="2110" spans="1:15" x14ac:dyDescent="0.25">
      <c r="A2110">
        <v>6</v>
      </c>
      <c r="B2110" s="1">
        <v>56263</v>
      </c>
      <c r="C2110" t="s">
        <v>265</v>
      </c>
      <c r="D2110" t="s">
        <v>3338</v>
      </c>
      <c r="E2110">
        <v>7</v>
      </c>
      <c r="F2110">
        <v>3022</v>
      </c>
      <c r="G2110">
        <f t="shared" si="161"/>
        <v>3022</v>
      </c>
      <c r="H2110" t="str">
        <f>_xlfn.XLOOKUP(C2110,obszary!A:A,obszary!B:B)</f>
        <v>Mare Boreum</v>
      </c>
      <c r="I2110" t="str">
        <f>_xlfn.XLOOKUP($A2110,laziki!B:B,laziki!C:C)</f>
        <v>Mariner 11</v>
      </c>
      <c r="J2110" t="str">
        <f>_xlfn.XLOOKUP(I2110,laziki!C:C,laziki!E:E)</f>
        <v>77.71N, 148.53E</v>
      </c>
      <c r="K2110">
        <f>_xlfn.XLOOKUP($A2110,laziki!B:B,laziki!D:D)</f>
        <v>2052</v>
      </c>
      <c r="L2110">
        <f t="shared" si="162"/>
        <v>2054</v>
      </c>
      <c r="M2110" s="4">
        <f t="shared" si="163"/>
        <v>2</v>
      </c>
      <c r="N2110" s="4" t="str">
        <f t="shared" si="164"/>
        <v>N</v>
      </c>
      <c r="O2110" t="str">
        <f t="shared" si="165"/>
        <v>N</v>
      </c>
    </row>
    <row r="2111" spans="1:15" x14ac:dyDescent="0.25">
      <c r="A2111">
        <v>91</v>
      </c>
      <c r="B2111" s="1">
        <v>63982</v>
      </c>
      <c r="C2111" t="s">
        <v>265</v>
      </c>
      <c r="D2111" t="s">
        <v>3337</v>
      </c>
      <c r="E2111">
        <v>325</v>
      </c>
      <c r="F2111">
        <v>5255</v>
      </c>
      <c r="G2111">
        <f t="shared" si="161"/>
        <v>0</v>
      </c>
      <c r="H2111" t="str">
        <f>_xlfn.XLOOKUP(C2111,obszary!A:A,obszary!B:B)</f>
        <v>Mare Boreum</v>
      </c>
      <c r="I2111" t="str">
        <f>_xlfn.XLOOKUP($A2111,laziki!B:B,laziki!C:C)</f>
        <v>Phoenix 27</v>
      </c>
      <c r="J2111" t="str">
        <f>_xlfn.XLOOKUP(I2111,laziki!C:C,laziki!E:E)</f>
        <v>75.27N, 138.32W</v>
      </c>
      <c r="K2111">
        <f>_xlfn.XLOOKUP($A2111,laziki!B:B,laziki!D:D)</f>
        <v>2073</v>
      </c>
      <c r="L2111">
        <f t="shared" si="162"/>
        <v>2075</v>
      </c>
      <c r="M2111" s="4">
        <f t="shared" si="163"/>
        <v>2</v>
      </c>
      <c r="N2111" s="4" t="str">
        <f t="shared" si="164"/>
        <v>N</v>
      </c>
      <c r="O2111" t="str">
        <f t="shared" si="165"/>
        <v>N</v>
      </c>
    </row>
    <row r="2112" spans="1:15" x14ac:dyDescent="0.25">
      <c r="A2112">
        <v>34</v>
      </c>
      <c r="B2112" s="1">
        <v>58768</v>
      </c>
      <c r="C2112" t="s">
        <v>255</v>
      </c>
      <c r="D2112" t="s">
        <v>3336</v>
      </c>
      <c r="E2112">
        <v>43</v>
      </c>
      <c r="F2112">
        <v>7279</v>
      </c>
      <c r="G2112">
        <f t="shared" si="161"/>
        <v>7279</v>
      </c>
      <c r="H2112" t="str">
        <f>_xlfn.XLOOKUP(C2112,obszary!A:A,obszary!B:B)</f>
        <v>Casius</v>
      </c>
      <c r="I2112" t="str">
        <f>_xlfn.XLOOKUP($A2112,laziki!B:B,laziki!C:C)</f>
        <v>Deimos 14</v>
      </c>
      <c r="J2112" t="str">
        <f>_xlfn.XLOOKUP(I2112,laziki!C:C,laziki!E:E)</f>
        <v>24.45N, 112.91E</v>
      </c>
      <c r="K2112">
        <f>_xlfn.XLOOKUP($A2112,laziki!B:B,laziki!D:D)</f>
        <v>2060</v>
      </c>
      <c r="L2112">
        <f t="shared" si="162"/>
        <v>2060</v>
      </c>
      <c r="M2112" s="4">
        <f t="shared" si="163"/>
        <v>0</v>
      </c>
      <c r="N2112" s="4" t="str">
        <f t="shared" si="164"/>
        <v>N</v>
      </c>
      <c r="O2112" t="str">
        <f t="shared" si="165"/>
        <v>N</v>
      </c>
    </row>
    <row r="2113" spans="1:15" x14ac:dyDescent="0.25">
      <c r="A2113">
        <v>41</v>
      </c>
      <c r="B2113" s="1">
        <v>61766</v>
      </c>
      <c r="C2113" t="s">
        <v>265</v>
      </c>
      <c r="D2113" t="s">
        <v>3335</v>
      </c>
      <c r="E2113">
        <v>344</v>
      </c>
      <c r="F2113">
        <v>1788</v>
      </c>
      <c r="G2113">
        <f t="shared" si="161"/>
        <v>0</v>
      </c>
      <c r="H2113" t="str">
        <f>_xlfn.XLOOKUP(C2113,obszary!A:A,obszary!B:B)</f>
        <v>Mare Boreum</v>
      </c>
      <c r="I2113" t="str">
        <f>_xlfn.XLOOKUP($A2113,laziki!B:B,laziki!C:C)</f>
        <v>Spirit 5</v>
      </c>
      <c r="J2113" t="str">
        <f>_xlfn.XLOOKUP(I2113,laziki!C:C,laziki!E:E)</f>
        <v>66.19N, 33.82E</v>
      </c>
      <c r="K2113">
        <f>_xlfn.XLOOKUP($A2113,laziki!B:B,laziki!D:D)</f>
        <v>2063</v>
      </c>
      <c r="L2113">
        <f t="shared" si="162"/>
        <v>2069</v>
      </c>
      <c r="M2113" s="4">
        <f t="shared" si="163"/>
        <v>6</v>
      </c>
      <c r="N2113" s="4" t="str">
        <f t="shared" si="164"/>
        <v>N</v>
      </c>
      <c r="O2113" t="str">
        <f t="shared" si="165"/>
        <v>N</v>
      </c>
    </row>
    <row r="2114" spans="1:15" x14ac:dyDescent="0.25">
      <c r="A2114">
        <v>76</v>
      </c>
      <c r="B2114" s="1">
        <v>63461</v>
      </c>
      <c r="C2114" t="s">
        <v>263</v>
      </c>
      <c r="D2114" t="s">
        <v>3334</v>
      </c>
      <c r="E2114">
        <v>1270</v>
      </c>
      <c r="F2114">
        <v>6205</v>
      </c>
      <c r="G2114">
        <f t="shared" si="161"/>
        <v>0</v>
      </c>
      <c r="H2114" t="str">
        <f>_xlfn.XLOOKUP(C2114,obszary!A:A,obszary!B:B)</f>
        <v>Diacria</v>
      </c>
      <c r="I2114" t="str">
        <f>_xlfn.XLOOKUP($A2114,laziki!B:B,laziki!C:C)</f>
        <v>Rosetta 25</v>
      </c>
      <c r="J2114" t="str">
        <f>_xlfn.XLOOKUP(I2114,laziki!C:C,laziki!E:E)</f>
        <v>47.84N, 169.44E</v>
      </c>
      <c r="K2114">
        <f>_xlfn.XLOOKUP($A2114,laziki!B:B,laziki!D:D)</f>
        <v>2072</v>
      </c>
      <c r="L2114">
        <f t="shared" si="162"/>
        <v>2073</v>
      </c>
      <c r="M2114" s="4">
        <f t="shared" si="163"/>
        <v>1</v>
      </c>
      <c r="N2114" s="4" t="str">
        <f t="shared" si="164"/>
        <v>N</v>
      </c>
      <c r="O2114" t="str">
        <f t="shared" si="165"/>
        <v>N</v>
      </c>
    </row>
    <row r="2115" spans="1:15" x14ac:dyDescent="0.25">
      <c r="A2115">
        <v>42</v>
      </c>
      <c r="B2115" s="1">
        <v>61997</v>
      </c>
      <c r="C2115" t="s">
        <v>237</v>
      </c>
      <c r="D2115" t="s">
        <v>3333</v>
      </c>
      <c r="E2115">
        <v>292</v>
      </c>
      <c r="F2115">
        <v>10313</v>
      </c>
      <c r="G2115">
        <f t="shared" ref="G2115:G2178" si="166">IF($E2115 &lt;= 100,F2115,0)</f>
        <v>0</v>
      </c>
      <c r="H2115" t="str">
        <f>_xlfn.XLOOKUP(C2115,obszary!A:A,obszary!B:B)</f>
        <v>Elysium</v>
      </c>
      <c r="I2115" t="str">
        <f>_xlfn.XLOOKUP($A2115,laziki!B:B,laziki!C:C)</f>
        <v>Spirit 6</v>
      </c>
      <c r="J2115" t="str">
        <f>_xlfn.XLOOKUP(I2115,laziki!C:C,laziki!E:E)</f>
        <v>27.80N, 160.30E</v>
      </c>
      <c r="K2115">
        <f>_xlfn.XLOOKUP($A2115,laziki!B:B,laziki!D:D)</f>
        <v>2063</v>
      </c>
      <c r="L2115">
        <f t="shared" ref="L2115:L2178" si="167">YEAR(B2115)</f>
        <v>2069</v>
      </c>
      <c r="M2115" s="4">
        <f t="shared" ref="M2115:M2178" si="168">L2115-K2115</f>
        <v>6</v>
      </c>
      <c r="N2115" s="4" t="str">
        <f t="shared" ref="N2115:N2178" si="169">IF(NOT(ISERROR(SEARCH("S",D2115))),"S","N")</f>
        <v>N</v>
      </c>
      <c r="O2115" t="str">
        <f t="shared" si="165"/>
        <v>N</v>
      </c>
    </row>
    <row r="2116" spans="1:15" x14ac:dyDescent="0.25">
      <c r="A2116">
        <v>35</v>
      </c>
      <c r="B2116" s="1">
        <v>59802</v>
      </c>
      <c r="C2116" t="s">
        <v>233</v>
      </c>
      <c r="D2116" t="s">
        <v>3332</v>
      </c>
      <c r="E2116">
        <v>181</v>
      </c>
      <c r="F2116">
        <v>4902</v>
      </c>
      <c r="G2116">
        <f t="shared" si="166"/>
        <v>0</v>
      </c>
      <c r="H2116" t="str">
        <f>_xlfn.XLOOKUP(C2116,obszary!A:A,obszary!B:B)</f>
        <v>Phoenicis Lacus</v>
      </c>
      <c r="I2116" t="str">
        <f>_xlfn.XLOOKUP($A2116,laziki!B:B,laziki!C:C)</f>
        <v>Pathfinder 2</v>
      </c>
      <c r="J2116" t="str">
        <f>_xlfn.XLOOKUP(I2116,laziki!C:C,laziki!E:E)</f>
        <v>16.90S, 101.43W</v>
      </c>
      <c r="K2116">
        <f>_xlfn.XLOOKUP($A2116,laziki!B:B,laziki!D:D)</f>
        <v>2060</v>
      </c>
      <c r="L2116">
        <f t="shared" si="167"/>
        <v>2063</v>
      </c>
      <c r="M2116" s="4">
        <f t="shared" si="168"/>
        <v>3</v>
      </c>
      <c r="N2116" s="4" t="str">
        <f t="shared" si="169"/>
        <v>S</v>
      </c>
      <c r="O2116" t="str">
        <f t="shared" si="165"/>
        <v>S</v>
      </c>
    </row>
    <row r="2117" spans="1:15" x14ac:dyDescent="0.25">
      <c r="A2117">
        <v>18</v>
      </c>
      <c r="B2117" s="1">
        <v>58249</v>
      </c>
      <c r="C2117" t="s">
        <v>221</v>
      </c>
      <c r="D2117" t="s">
        <v>3331</v>
      </c>
      <c r="E2117">
        <v>63</v>
      </c>
      <c r="F2117">
        <v>1656</v>
      </c>
      <c r="G2117">
        <f t="shared" si="166"/>
        <v>1656</v>
      </c>
      <c r="H2117" t="str">
        <f>_xlfn.XLOOKUP(C2117,obszary!A:A,obszary!B:B)</f>
        <v>Aeolis</v>
      </c>
      <c r="I2117" t="str">
        <f>_xlfn.XLOOKUP($A2117,laziki!B:B,laziki!C:C)</f>
        <v>Viking 10</v>
      </c>
      <c r="J2117" t="str">
        <f>_xlfn.XLOOKUP(I2117,laziki!C:C,laziki!E:E)</f>
        <v>25.21S, 169.35E</v>
      </c>
      <c r="K2117">
        <f>_xlfn.XLOOKUP($A2117,laziki!B:B,laziki!D:D)</f>
        <v>2055</v>
      </c>
      <c r="L2117">
        <f t="shared" si="167"/>
        <v>2059</v>
      </c>
      <c r="M2117" s="4">
        <f t="shared" si="168"/>
        <v>4</v>
      </c>
      <c r="N2117" s="4" t="str">
        <f t="shared" si="169"/>
        <v>S</v>
      </c>
      <c r="O2117" t="str">
        <f t="shared" si="165"/>
        <v>S</v>
      </c>
    </row>
    <row r="2118" spans="1:15" x14ac:dyDescent="0.25">
      <c r="A2118">
        <v>28</v>
      </c>
      <c r="B2118" s="1">
        <v>59708</v>
      </c>
      <c r="C2118" t="s">
        <v>207</v>
      </c>
      <c r="D2118" t="s">
        <v>3330</v>
      </c>
      <c r="E2118">
        <v>22</v>
      </c>
      <c r="F2118">
        <v>33322</v>
      </c>
      <c r="G2118">
        <f t="shared" si="166"/>
        <v>33322</v>
      </c>
      <c r="H2118" t="str">
        <f>_xlfn.XLOOKUP(C2118,obszary!A:A,obszary!B:B)</f>
        <v>Mare Australe</v>
      </c>
      <c r="I2118" t="str">
        <f>_xlfn.XLOOKUP($A2118,laziki!B:B,laziki!C:C)</f>
        <v>Deimos 3</v>
      </c>
      <c r="J2118" t="str">
        <f>_xlfn.XLOOKUP(I2118,laziki!C:C,laziki!E:E)</f>
        <v>63.27S, 66.46W</v>
      </c>
      <c r="K2118">
        <f>_xlfn.XLOOKUP($A2118,laziki!B:B,laziki!D:D)</f>
        <v>2058</v>
      </c>
      <c r="L2118">
        <f t="shared" si="167"/>
        <v>2063</v>
      </c>
      <c r="M2118" s="4">
        <f t="shared" si="168"/>
        <v>5</v>
      </c>
      <c r="N2118" s="4" t="str">
        <f t="shared" si="169"/>
        <v>S</v>
      </c>
      <c r="O2118" t="str">
        <f t="shared" ref="O2118:O2181" si="170">IF(NOT(ISERROR(SEARCH("S",J2118))),"S","N")</f>
        <v>S</v>
      </c>
    </row>
    <row r="2119" spans="1:15" x14ac:dyDescent="0.25">
      <c r="A2119">
        <v>31</v>
      </c>
      <c r="B2119" s="1">
        <v>60168</v>
      </c>
      <c r="C2119" t="s">
        <v>261</v>
      </c>
      <c r="D2119" t="s">
        <v>3329</v>
      </c>
      <c r="E2119">
        <v>82</v>
      </c>
      <c r="F2119">
        <v>1138</v>
      </c>
      <c r="G2119">
        <f t="shared" si="166"/>
        <v>1138</v>
      </c>
      <c r="H2119" t="str">
        <f>_xlfn.XLOOKUP(C2119,obszary!A:A,obszary!B:B)</f>
        <v>Arcadia</v>
      </c>
      <c r="I2119" t="str">
        <f>_xlfn.XLOOKUP($A2119,laziki!B:B,laziki!C:C)</f>
        <v>Deimos 10</v>
      </c>
      <c r="J2119" t="str">
        <f>_xlfn.XLOOKUP(I2119,laziki!C:C,laziki!E:E)</f>
        <v>66.67N, 93.37W</v>
      </c>
      <c r="K2119">
        <f>_xlfn.XLOOKUP($A2119,laziki!B:B,laziki!D:D)</f>
        <v>2059</v>
      </c>
      <c r="L2119">
        <f t="shared" si="167"/>
        <v>2064</v>
      </c>
      <c r="M2119" s="4">
        <f t="shared" si="168"/>
        <v>5</v>
      </c>
      <c r="N2119" s="4" t="str">
        <f t="shared" si="169"/>
        <v>N</v>
      </c>
      <c r="O2119" t="str">
        <f t="shared" si="170"/>
        <v>N</v>
      </c>
    </row>
    <row r="2120" spans="1:15" x14ac:dyDescent="0.25">
      <c r="A2120">
        <v>6</v>
      </c>
      <c r="B2120" s="1">
        <v>56632</v>
      </c>
      <c r="C2120" t="s">
        <v>265</v>
      </c>
      <c r="D2120" t="s">
        <v>3328</v>
      </c>
      <c r="E2120">
        <v>20</v>
      </c>
      <c r="F2120">
        <v>19313</v>
      </c>
      <c r="G2120">
        <f t="shared" si="166"/>
        <v>19313</v>
      </c>
      <c r="H2120" t="str">
        <f>_xlfn.XLOOKUP(C2120,obszary!A:A,obszary!B:B)</f>
        <v>Mare Boreum</v>
      </c>
      <c r="I2120" t="str">
        <f>_xlfn.XLOOKUP($A2120,laziki!B:B,laziki!C:C)</f>
        <v>Mariner 11</v>
      </c>
      <c r="J2120" t="str">
        <f>_xlfn.XLOOKUP(I2120,laziki!C:C,laziki!E:E)</f>
        <v>77.71N, 148.53E</v>
      </c>
      <c r="K2120">
        <f>_xlfn.XLOOKUP($A2120,laziki!B:B,laziki!D:D)</f>
        <v>2052</v>
      </c>
      <c r="L2120">
        <f t="shared" si="167"/>
        <v>2055</v>
      </c>
      <c r="M2120" s="4">
        <f t="shared" si="168"/>
        <v>3</v>
      </c>
      <c r="N2120" s="4" t="str">
        <f t="shared" si="169"/>
        <v>N</v>
      </c>
      <c r="O2120" t="str">
        <f t="shared" si="170"/>
        <v>N</v>
      </c>
    </row>
    <row r="2121" spans="1:15" x14ac:dyDescent="0.25">
      <c r="A2121">
        <v>70</v>
      </c>
      <c r="B2121" s="1">
        <v>62285</v>
      </c>
      <c r="C2121" t="s">
        <v>215</v>
      </c>
      <c r="D2121" t="s">
        <v>3327</v>
      </c>
      <c r="E2121">
        <v>157</v>
      </c>
      <c r="F2121">
        <v>9366</v>
      </c>
      <c r="G2121">
        <f t="shared" si="166"/>
        <v>0</v>
      </c>
      <c r="H2121" t="str">
        <f>_xlfn.XLOOKUP(C2121,obszary!A:A,obszary!B:B)</f>
        <v>Argyre</v>
      </c>
      <c r="I2121" t="str">
        <f>_xlfn.XLOOKUP($A2121,laziki!B:B,laziki!C:C)</f>
        <v>Rosetta 14</v>
      </c>
      <c r="J2121" t="str">
        <f>_xlfn.XLOOKUP(I2121,laziki!C:C,laziki!E:E)</f>
        <v>24.07S, 46.44W</v>
      </c>
      <c r="K2121">
        <f>_xlfn.XLOOKUP($A2121,laziki!B:B,laziki!D:D)</f>
        <v>2069</v>
      </c>
      <c r="L2121">
        <f t="shared" si="167"/>
        <v>2070</v>
      </c>
      <c r="M2121" s="4">
        <f t="shared" si="168"/>
        <v>1</v>
      </c>
      <c r="N2121" s="4" t="str">
        <f t="shared" si="169"/>
        <v>S</v>
      </c>
      <c r="O2121" t="str">
        <f t="shared" si="170"/>
        <v>S</v>
      </c>
    </row>
    <row r="2122" spans="1:15" x14ac:dyDescent="0.25">
      <c r="A2122">
        <v>36</v>
      </c>
      <c r="B2122" s="1">
        <v>59267</v>
      </c>
      <c r="C2122" t="s">
        <v>251</v>
      </c>
      <c r="D2122" t="s">
        <v>3326</v>
      </c>
      <c r="E2122">
        <v>791</v>
      </c>
      <c r="F2122">
        <v>5436</v>
      </c>
      <c r="G2122">
        <f t="shared" si="166"/>
        <v>0</v>
      </c>
      <c r="H2122" t="str">
        <f>_xlfn.XLOOKUP(C2122,obszary!A:A,obszary!B:B)</f>
        <v>Amazonis</v>
      </c>
      <c r="I2122" t="str">
        <f>_xlfn.XLOOKUP($A2122,laziki!B:B,laziki!C:C)</f>
        <v>Pathfinder 3</v>
      </c>
      <c r="J2122" t="str">
        <f>_xlfn.XLOOKUP(I2122,laziki!C:C,laziki!E:E)</f>
        <v>5.85N, 156.58W</v>
      </c>
      <c r="K2122">
        <f>_xlfn.XLOOKUP($A2122,laziki!B:B,laziki!D:D)</f>
        <v>2061</v>
      </c>
      <c r="L2122">
        <f t="shared" si="167"/>
        <v>2062</v>
      </c>
      <c r="M2122" s="4">
        <f t="shared" si="168"/>
        <v>1</v>
      </c>
      <c r="N2122" s="4" t="str">
        <f t="shared" si="169"/>
        <v>N</v>
      </c>
      <c r="O2122" t="str">
        <f t="shared" si="170"/>
        <v>N</v>
      </c>
    </row>
    <row r="2123" spans="1:15" x14ac:dyDescent="0.25">
      <c r="A2123">
        <v>95</v>
      </c>
      <c r="B2123" s="1">
        <v>62888</v>
      </c>
      <c r="C2123" t="s">
        <v>231</v>
      </c>
      <c r="D2123" t="s">
        <v>3325</v>
      </c>
      <c r="E2123">
        <v>120</v>
      </c>
      <c r="F2123">
        <v>2880</v>
      </c>
      <c r="G2123">
        <f t="shared" si="166"/>
        <v>0</v>
      </c>
      <c r="H2123" t="str">
        <f>_xlfn.XLOOKUP(C2123,obszary!A:A,obszary!B:B)</f>
        <v>Coprates</v>
      </c>
      <c r="I2123" t="str">
        <f>_xlfn.XLOOKUP($A2123,laziki!B:B,laziki!C:C)</f>
        <v>Dawn 6</v>
      </c>
      <c r="J2123" t="str">
        <f>_xlfn.XLOOKUP(I2123,laziki!C:C,laziki!E:E)</f>
        <v>8.80N, 79.73W</v>
      </c>
      <c r="K2123">
        <f>_xlfn.XLOOKUP($A2123,laziki!B:B,laziki!D:D)</f>
        <v>2067</v>
      </c>
      <c r="L2123">
        <f t="shared" si="167"/>
        <v>2072</v>
      </c>
      <c r="M2123" s="4">
        <f t="shared" si="168"/>
        <v>5</v>
      </c>
      <c r="N2123" s="4" t="str">
        <f t="shared" si="169"/>
        <v>S</v>
      </c>
      <c r="O2123" t="str">
        <f t="shared" si="170"/>
        <v>N</v>
      </c>
    </row>
    <row r="2124" spans="1:15" x14ac:dyDescent="0.25">
      <c r="A2124">
        <v>56</v>
      </c>
      <c r="B2124" s="1">
        <v>62233</v>
      </c>
      <c r="C2124" t="s">
        <v>233</v>
      </c>
      <c r="D2124" t="s">
        <v>3324</v>
      </c>
      <c r="E2124">
        <v>32</v>
      </c>
      <c r="F2124">
        <v>3022</v>
      </c>
      <c r="G2124">
        <f t="shared" si="166"/>
        <v>3022</v>
      </c>
      <c r="H2124" t="str">
        <f>_xlfn.XLOOKUP(C2124,obszary!A:A,obszary!B:B)</f>
        <v>Phoenicis Lacus</v>
      </c>
      <c r="I2124" t="str">
        <f>_xlfn.XLOOKUP($A2124,laziki!B:B,laziki!C:C)</f>
        <v>Opportunity 10</v>
      </c>
      <c r="J2124" t="str">
        <f>_xlfn.XLOOKUP(I2124,laziki!C:C,laziki!E:E)</f>
        <v>35.35S, 72.67W</v>
      </c>
      <c r="K2124">
        <f>_xlfn.XLOOKUP($A2124,laziki!B:B,laziki!D:D)</f>
        <v>2067</v>
      </c>
      <c r="L2124">
        <f t="shared" si="167"/>
        <v>2070</v>
      </c>
      <c r="M2124" s="4">
        <f t="shared" si="168"/>
        <v>3</v>
      </c>
      <c r="N2124" s="4" t="str">
        <f t="shared" si="169"/>
        <v>S</v>
      </c>
      <c r="O2124" t="str">
        <f t="shared" si="170"/>
        <v>S</v>
      </c>
    </row>
    <row r="2125" spans="1:15" x14ac:dyDescent="0.25">
      <c r="A2125">
        <v>51</v>
      </c>
      <c r="B2125" s="1">
        <v>60748</v>
      </c>
      <c r="C2125" t="s">
        <v>215</v>
      </c>
      <c r="D2125" t="s">
        <v>3323</v>
      </c>
      <c r="E2125">
        <v>39</v>
      </c>
      <c r="F2125">
        <v>29243</v>
      </c>
      <c r="G2125">
        <f t="shared" si="166"/>
        <v>29243</v>
      </c>
      <c r="H2125" t="str">
        <f>_xlfn.XLOOKUP(C2125,obszary!A:A,obszary!B:B)</f>
        <v>Argyre</v>
      </c>
      <c r="I2125" t="str">
        <f>_xlfn.XLOOKUP($A2125,laziki!B:B,laziki!C:C)</f>
        <v>Opportunity 3</v>
      </c>
      <c r="J2125" t="str">
        <f>_xlfn.XLOOKUP(I2125,laziki!C:C,laziki!E:E)</f>
        <v>50.59S, 47.85W</v>
      </c>
      <c r="K2125">
        <f>_xlfn.XLOOKUP($A2125,laziki!B:B,laziki!D:D)</f>
        <v>2064</v>
      </c>
      <c r="L2125">
        <f t="shared" si="167"/>
        <v>2066</v>
      </c>
      <c r="M2125" s="4">
        <f t="shared" si="168"/>
        <v>2</v>
      </c>
      <c r="N2125" s="4" t="str">
        <f t="shared" si="169"/>
        <v>S</v>
      </c>
      <c r="O2125" t="str">
        <f t="shared" si="170"/>
        <v>S</v>
      </c>
    </row>
    <row r="2126" spans="1:15" x14ac:dyDescent="0.25">
      <c r="A2126">
        <v>20</v>
      </c>
      <c r="B2126" s="1">
        <v>57892</v>
      </c>
      <c r="C2126" t="s">
        <v>211</v>
      </c>
      <c r="D2126" t="s">
        <v>3322</v>
      </c>
      <c r="E2126">
        <v>27</v>
      </c>
      <c r="F2126">
        <v>6006</v>
      </c>
      <c r="G2126">
        <f t="shared" si="166"/>
        <v>6006</v>
      </c>
      <c r="H2126" t="str">
        <f>_xlfn.XLOOKUP(C2126,obszary!A:A,obszary!B:B)</f>
        <v>Hellas</v>
      </c>
      <c r="I2126" t="str">
        <f>_xlfn.XLOOKUP($A2126,laziki!B:B,laziki!C:C)</f>
        <v>Viking 15</v>
      </c>
      <c r="J2126" t="str">
        <f>_xlfn.XLOOKUP(I2126,laziki!C:C,laziki!E:E)</f>
        <v>51.10S, 71.36E</v>
      </c>
      <c r="K2126">
        <f>_xlfn.XLOOKUP($A2126,laziki!B:B,laziki!D:D)</f>
        <v>2056</v>
      </c>
      <c r="L2126">
        <f t="shared" si="167"/>
        <v>2058</v>
      </c>
      <c r="M2126" s="4">
        <f t="shared" si="168"/>
        <v>2</v>
      </c>
      <c r="N2126" s="4" t="str">
        <f t="shared" si="169"/>
        <v>S</v>
      </c>
      <c r="O2126" t="str">
        <f t="shared" si="170"/>
        <v>S</v>
      </c>
    </row>
    <row r="2127" spans="1:15" x14ac:dyDescent="0.25">
      <c r="A2127">
        <v>88</v>
      </c>
      <c r="B2127" s="1">
        <v>63320</v>
      </c>
      <c r="C2127" t="s">
        <v>229</v>
      </c>
      <c r="D2127" t="s">
        <v>3321</v>
      </c>
      <c r="E2127">
        <v>54</v>
      </c>
      <c r="F2127">
        <v>4731</v>
      </c>
      <c r="G2127">
        <f t="shared" si="166"/>
        <v>4731</v>
      </c>
      <c r="H2127" t="str">
        <f>_xlfn.XLOOKUP(C2127,obszary!A:A,obszary!B:B)</f>
        <v>Margaritifer Sinus</v>
      </c>
      <c r="I2127" t="str">
        <f>_xlfn.XLOOKUP($A2127,laziki!B:B,laziki!C:C)</f>
        <v>Phoenix 19</v>
      </c>
      <c r="J2127" t="str">
        <f>_xlfn.XLOOKUP(I2127,laziki!C:C,laziki!E:E)</f>
        <v>12.19S, 23.63W</v>
      </c>
      <c r="K2127">
        <f>_xlfn.XLOOKUP($A2127,laziki!B:B,laziki!D:D)</f>
        <v>2071</v>
      </c>
      <c r="L2127">
        <f t="shared" si="167"/>
        <v>2073</v>
      </c>
      <c r="M2127" s="4">
        <f t="shared" si="168"/>
        <v>2</v>
      </c>
      <c r="N2127" s="4" t="str">
        <f t="shared" si="169"/>
        <v>S</v>
      </c>
      <c r="O2127" t="str">
        <f t="shared" si="170"/>
        <v>S</v>
      </c>
    </row>
    <row r="2128" spans="1:15" x14ac:dyDescent="0.25">
      <c r="A2128">
        <v>5</v>
      </c>
      <c r="B2128" s="1">
        <v>55821</v>
      </c>
      <c r="C2128" t="s">
        <v>241</v>
      </c>
      <c r="D2128" t="s">
        <v>3320</v>
      </c>
      <c r="E2128">
        <v>117</v>
      </c>
      <c r="F2128">
        <v>4902</v>
      </c>
      <c r="G2128">
        <f t="shared" si="166"/>
        <v>0</v>
      </c>
      <c r="H2128" t="str">
        <f>_xlfn.XLOOKUP(C2128,obszary!A:A,obszary!B:B)</f>
        <v>Syrtis Major</v>
      </c>
      <c r="I2128" t="str">
        <f>_xlfn.XLOOKUP($A2128,laziki!B:B,laziki!C:C)</f>
        <v>Mariner 10</v>
      </c>
      <c r="J2128" t="str">
        <f>_xlfn.XLOOKUP(I2128,laziki!C:C,laziki!E:E)</f>
        <v>4.88N, 63.43E</v>
      </c>
      <c r="K2128">
        <f>_xlfn.XLOOKUP($A2128,laziki!B:B,laziki!D:D)</f>
        <v>2051</v>
      </c>
      <c r="L2128">
        <f t="shared" si="167"/>
        <v>2052</v>
      </c>
      <c r="M2128" s="4">
        <f t="shared" si="168"/>
        <v>1</v>
      </c>
      <c r="N2128" s="4" t="str">
        <f t="shared" si="169"/>
        <v>N</v>
      </c>
      <c r="O2128" t="str">
        <f t="shared" si="170"/>
        <v>N</v>
      </c>
    </row>
    <row r="2129" spans="1:15" x14ac:dyDescent="0.25">
      <c r="A2129">
        <v>37</v>
      </c>
      <c r="B2129" s="1">
        <v>59660</v>
      </c>
      <c r="C2129" t="s">
        <v>239</v>
      </c>
      <c r="D2129" t="s">
        <v>3319</v>
      </c>
      <c r="E2129">
        <v>307</v>
      </c>
      <c r="F2129">
        <v>2324</v>
      </c>
      <c r="G2129">
        <f t="shared" si="166"/>
        <v>0</v>
      </c>
      <c r="H2129" t="str">
        <f>_xlfn.XLOOKUP(C2129,obszary!A:A,obszary!B:B)</f>
        <v>Amenthes</v>
      </c>
      <c r="I2129" t="str">
        <f>_xlfn.XLOOKUP($A2129,laziki!B:B,laziki!C:C)</f>
        <v>Pathfinder 5</v>
      </c>
      <c r="J2129" t="str">
        <f>_xlfn.XLOOKUP(I2129,laziki!C:C,laziki!E:E)</f>
        <v>10.83N, 133.81E</v>
      </c>
      <c r="K2129">
        <f>_xlfn.XLOOKUP($A2129,laziki!B:B,laziki!D:D)</f>
        <v>2061</v>
      </c>
      <c r="L2129">
        <f t="shared" si="167"/>
        <v>2063</v>
      </c>
      <c r="M2129" s="4">
        <f t="shared" si="168"/>
        <v>2</v>
      </c>
      <c r="N2129" s="4" t="str">
        <f t="shared" si="169"/>
        <v>N</v>
      </c>
      <c r="O2129" t="str">
        <f t="shared" si="170"/>
        <v>N</v>
      </c>
    </row>
    <row r="2130" spans="1:15" x14ac:dyDescent="0.25">
      <c r="A2130">
        <v>84</v>
      </c>
      <c r="B2130" s="1">
        <v>62849</v>
      </c>
      <c r="C2130" t="s">
        <v>253</v>
      </c>
      <c r="D2130" t="s">
        <v>3318</v>
      </c>
      <c r="E2130">
        <v>63</v>
      </c>
      <c r="F2130">
        <v>5812</v>
      </c>
      <c r="G2130">
        <f t="shared" si="166"/>
        <v>5812</v>
      </c>
      <c r="H2130" t="str">
        <f>_xlfn.XLOOKUP(C2130,obszary!A:A,obszary!B:B)</f>
        <v>Cebrenia</v>
      </c>
      <c r="I2130" t="str">
        <f>_xlfn.XLOOKUP($A2130,laziki!B:B,laziki!C:C)</f>
        <v>Phoenix 12</v>
      </c>
      <c r="J2130" t="str">
        <f>_xlfn.XLOOKUP(I2130,laziki!C:C,laziki!E:E)</f>
        <v>53.00N, 129.64E</v>
      </c>
      <c r="K2130">
        <f>_xlfn.XLOOKUP($A2130,laziki!B:B,laziki!D:D)</f>
        <v>2069</v>
      </c>
      <c r="L2130">
        <f t="shared" si="167"/>
        <v>2072</v>
      </c>
      <c r="M2130" s="4">
        <f t="shared" si="168"/>
        <v>3</v>
      </c>
      <c r="N2130" s="4" t="str">
        <f t="shared" si="169"/>
        <v>N</v>
      </c>
      <c r="O2130" t="str">
        <f t="shared" si="170"/>
        <v>N</v>
      </c>
    </row>
    <row r="2131" spans="1:15" x14ac:dyDescent="0.25">
      <c r="A2131">
        <v>44</v>
      </c>
      <c r="B2131" s="1">
        <v>62462</v>
      </c>
      <c r="C2131" t="s">
        <v>265</v>
      </c>
      <c r="D2131" t="s">
        <v>3317</v>
      </c>
      <c r="E2131">
        <v>1270</v>
      </c>
      <c r="F2131">
        <v>1138</v>
      </c>
      <c r="G2131">
        <f t="shared" si="166"/>
        <v>0</v>
      </c>
      <c r="H2131" t="str">
        <f>_xlfn.XLOOKUP(C2131,obszary!A:A,obszary!B:B)</f>
        <v>Mare Boreum</v>
      </c>
      <c r="I2131" t="str">
        <f>_xlfn.XLOOKUP($A2131,laziki!B:B,laziki!C:C)</f>
        <v>Spirit 11</v>
      </c>
      <c r="J2131" t="str">
        <f>_xlfn.XLOOKUP(I2131,laziki!C:C,laziki!E:E)</f>
        <v>64.61N, 131.25E</v>
      </c>
      <c r="K2131">
        <f>_xlfn.XLOOKUP($A2131,laziki!B:B,laziki!D:D)</f>
        <v>2064</v>
      </c>
      <c r="L2131">
        <f t="shared" si="167"/>
        <v>2071</v>
      </c>
      <c r="M2131" s="4">
        <f t="shared" si="168"/>
        <v>7</v>
      </c>
      <c r="N2131" s="4" t="str">
        <f t="shared" si="169"/>
        <v>N</v>
      </c>
      <c r="O2131" t="str">
        <f t="shared" si="170"/>
        <v>N</v>
      </c>
    </row>
    <row r="2132" spans="1:15" x14ac:dyDescent="0.25">
      <c r="A2132">
        <v>47</v>
      </c>
      <c r="B2132" s="1">
        <v>61171</v>
      </c>
      <c r="C2132" t="s">
        <v>259</v>
      </c>
      <c r="D2132" t="s">
        <v>3316</v>
      </c>
      <c r="E2132">
        <v>24</v>
      </c>
      <c r="F2132">
        <v>3612</v>
      </c>
      <c r="G2132">
        <f t="shared" si="166"/>
        <v>3612</v>
      </c>
      <c r="H2132" t="str">
        <f>_xlfn.XLOOKUP(C2132,obszary!A:A,obszary!B:B)</f>
        <v>Mare Acidalium</v>
      </c>
      <c r="I2132" t="str">
        <f>_xlfn.XLOOKUP($A2132,laziki!B:B,laziki!C:C)</f>
        <v>Spirit 14</v>
      </c>
      <c r="J2132" t="str">
        <f>_xlfn.XLOOKUP(I2132,laziki!C:C,laziki!E:E)</f>
        <v>27.30N, 17.48W</v>
      </c>
      <c r="K2132">
        <f>_xlfn.XLOOKUP($A2132,laziki!B:B,laziki!D:D)</f>
        <v>2065</v>
      </c>
      <c r="L2132">
        <f t="shared" si="167"/>
        <v>2067</v>
      </c>
      <c r="M2132" s="4">
        <f t="shared" si="168"/>
        <v>2</v>
      </c>
      <c r="N2132" s="4" t="str">
        <f t="shared" si="169"/>
        <v>N</v>
      </c>
      <c r="O2132" t="str">
        <f t="shared" si="170"/>
        <v>N</v>
      </c>
    </row>
    <row r="2133" spans="1:15" x14ac:dyDescent="0.25">
      <c r="A2133">
        <v>70</v>
      </c>
      <c r="B2133" s="1">
        <v>62320</v>
      </c>
      <c r="C2133" t="s">
        <v>215</v>
      </c>
      <c r="D2133" t="s">
        <v>3315</v>
      </c>
      <c r="E2133">
        <v>1270</v>
      </c>
      <c r="F2133">
        <v>16330</v>
      </c>
      <c r="G2133">
        <f t="shared" si="166"/>
        <v>0</v>
      </c>
      <c r="H2133" t="str">
        <f>_xlfn.XLOOKUP(C2133,obszary!A:A,obszary!B:B)</f>
        <v>Argyre</v>
      </c>
      <c r="I2133" t="str">
        <f>_xlfn.XLOOKUP($A2133,laziki!B:B,laziki!C:C)</f>
        <v>Rosetta 14</v>
      </c>
      <c r="J2133" t="str">
        <f>_xlfn.XLOOKUP(I2133,laziki!C:C,laziki!E:E)</f>
        <v>24.07S, 46.44W</v>
      </c>
      <c r="K2133">
        <f>_xlfn.XLOOKUP($A2133,laziki!B:B,laziki!D:D)</f>
        <v>2069</v>
      </c>
      <c r="L2133">
        <f t="shared" si="167"/>
        <v>2070</v>
      </c>
      <c r="M2133" s="4">
        <f t="shared" si="168"/>
        <v>1</v>
      </c>
      <c r="N2133" s="4" t="str">
        <f t="shared" si="169"/>
        <v>S</v>
      </c>
      <c r="O2133" t="str">
        <f t="shared" si="170"/>
        <v>S</v>
      </c>
    </row>
    <row r="2134" spans="1:15" x14ac:dyDescent="0.25">
      <c r="A2134">
        <v>47</v>
      </c>
      <c r="B2134" s="1">
        <v>64357</v>
      </c>
      <c r="C2134" t="s">
        <v>245</v>
      </c>
      <c r="D2134" t="s">
        <v>3314</v>
      </c>
      <c r="E2134">
        <v>47</v>
      </c>
      <c r="F2134">
        <v>4563</v>
      </c>
      <c r="G2134">
        <f t="shared" si="166"/>
        <v>4563</v>
      </c>
      <c r="H2134" t="str">
        <f>_xlfn.XLOOKUP(C2134,obszary!A:A,obszary!B:B)</f>
        <v>Oxia Palus</v>
      </c>
      <c r="I2134" t="str">
        <f>_xlfn.XLOOKUP($A2134,laziki!B:B,laziki!C:C)</f>
        <v>Spirit 14</v>
      </c>
      <c r="J2134" t="str">
        <f>_xlfn.XLOOKUP(I2134,laziki!C:C,laziki!E:E)</f>
        <v>27.30N, 17.48W</v>
      </c>
      <c r="K2134">
        <f>_xlfn.XLOOKUP($A2134,laziki!B:B,laziki!D:D)</f>
        <v>2065</v>
      </c>
      <c r="L2134">
        <f t="shared" si="167"/>
        <v>2076</v>
      </c>
      <c r="M2134" s="4">
        <f t="shared" si="168"/>
        <v>11</v>
      </c>
      <c r="N2134" s="4" t="str">
        <f t="shared" si="169"/>
        <v>N</v>
      </c>
      <c r="O2134" t="str">
        <f t="shared" si="170"/>
        <v>N</v>
      </c>
    </row>
    <row r="2135" spans="1:15" x14ac:dyDescent="0.25">
      <c r="A2135">
        <v>94</v>
      </c>
      <c r="B2135" s="1">
        <v>62318</v>
      </c>
      <c r="C2135" t="s">
        <v>209</v>
      </c>
      <c r="D2135" t="s">
        <v>3313</v>
      </c>
      <c r="E2135">
        <v>9</v>
      </c>
      <c r="F2135">
        <v>756</v>
      </c>
      <c r="G2135">
        <f t="shared" si="166"/>
        <v>756</v>
      </c>
      <c r="H2135" t="str">
        <f>_xlfn.XLOOKUP(C2135,obszary!A:A,obszary!B:B)</f>
        <v>Eridania</v>
      </c>
      <c r="I2135" t="str">
        <f>_xlfn.XLOOKUP($A2135,laziki!B:B,laziki!C:C)</f>
        <v>Dawn 4</v>
      </c>
      <c r="J2135" t="str">
        <f>_xlfn.XLOOKUP(I2135,laziki!C:C,laziki!E:E)</f>
        <v>46.81S, 143.88E</v>
      </c>
      <c r="K2135">
        <f>_xlfn.XLOOKUP($A2135,laziki!B:B,laziki!D:D)</f>
        <v>2066</v>
      </c>
      <c r="L2135">
        <f t="shared" si="167"/>
        <v>2070</v>
      </c>
      <c r="M2135" s="4">
        <f t="shared" si="168"/>
        <v>4</v>
      </c>
      <c r="N2135" s="4" t="str">
        <f t="shared" si="169"/>
        <v>S</v>
      </c>
      <c r="O2135" t="str">
        <f t="shared" si="170"/>
        <v>S</v>
      </c>
    </row>
    <row r="2136" spans="1:15" x14ac:dyDescent="0.25">
      <c r="A2136">
        <v>2</v>
      </c>
      <c r="B2136" s="1">
        <v>55456</v>
      </c>
      <c r="C2136" t="s">
        <v>253</v>
      </c>
      <c r="D2136" t="s">
        <v>3312</v>
      </c>
      <c r="E2136">
        <v>163</v>
      </c>
      <c r="F2136">
        <v>2054</v>
      </c>
      <c r="G2136">
        <f t="shared" si="166"/>
        <v>0</v>
      </c>
      <c r="H2136" t="str">
        <f>_xlfn.XLOOKUP(C2136,obszary!A:A,obszary!B:B)</f>
        <v>Cebrenia</v>
      </c>
      <c r="I2136" t="str">
        <f>_xlfn.XLOOKUP($A2136,laziki!B:B,laziki!C:C)</f>
        <v>Mariner 6</v>
      </c>
      <c r="J2136" t="str">
        <f>_xlfn.XLOOKUP(I2136,laziki!C:C,laziki!E:E)</f>
        <v>11.90N, 119.49E</v>
      </c>
      <c r="K2136">
        <f>_xlfn.XLOOKUP($A2136,laziki!B:B,laziki!D:D)</f>
        <v>2050</v>
      </c>
      <c r="L2136">
        <f t="shared" si="167"/>
        <v>2051</v>
      </c>
      <c r="M2136" s="4">
        <f t="shared" si="168"/>
        <v>1</v>
      </c>
      <c r="N2136" s="4" t="str">
        <f t="shared" si="169"/>
        <v>N</v>
      </c>
      <c r="O2136" t="str">
        <f t="shared" si="170"/>
        <v>N</v>
      </c>
    </row>
    <row r="2137" spans="1:15" x14ac:dyDescent="0.25">
      <c r="A2137">
        <v>5</v>
      </c>
      <c r="B2137" s="1">
        <v>57173</v>
      </c>
      <c r="C2137" t="s">
        <v>241</v>
      </c>
      <c r="D2137" t="s">
        <v>3311</v>
      </c>
      <c r="E2137">
        <v>292</v>
      </c>
      <c r="F2137">
        <v>1396</v>
      </c>
      <c r="G2137">
        <f t="shared" si="166"/>
        <v>0</v>
      </c>
      <c r="H2137" t="str">
        <f>_xlfn.XLOOKUP(C2137,obszary!A:A,obszary!B:B)</f>
        <v>Syrtis Major</v>
      </c>
      <c r="I2137" t="str">
        <f>_xlfn.XLOOKUP($A2137,laziki!B:B,laziki!C:C)</f>
        <v>Mariner 10</v>
      </c>
      <c r="J2137" t="str">
        <f>_xlfn.XLOOKUP(I2137,laziki!C:C,laziki!E:E)</f>
        <v>4.88N, 63.43E</v>
      </c>
      <c r="K2137">
        <f>_xlfn.XLOOKUP($A2137,laziki!B:B,laziki!D:D)</f>
        <v>2051</v>
      </c>
      <c r="L2137">
        <f t="shared" si="167"/>
        <v>2056</v>
      </c>
      <c r="M2137" s="4">
        <f t="shared" si="168"/>
        <v>5</v>
      </c>
      <c r="N2137" s="4" t="str">
        <f t="shared" si="169"/>
        <v>N</v>
      </c>
      <c r="O2137" t="str">
        <f t="shared" si="170"/>
        <v>N</v>
      </c>
    </row>
    <row r="2138" spans="1:15" x14ac:dyDescent="0.25">
      <c r="A2138">
        <v>99</v>
      </c>
      <c r="B2138" s="1">
        <v>63087</v>
      </c>
      <c r="C2138" t="s">
        <v>243</v>
      </c>
      <c r="D2138" t="s">
        <v>3310</v>
      </c>
      <c r="E2138">
        <v>22</v>
      </c>
      <c r="F2138">
        <v>4731</v>
      </c>
      <c r="G2138">
        <f t="shared" si="166"/>
        <v>4731</v>
      </c>
      <c r="H2138" t="str">
        <f>_xlfn.XLOOKUP(C2138,obszary!A:A,obszary!B:B)</f>
        <v>Arabia</v>
      </c>
      <c r="I2138" t="str">
        <f>_xlfn.XLOOKUP($A2138,laziki!B:B,laziki!C:C)</f>
        <v>Perseverance 6</v>
      </c>
      <c r="J2138" t="str">
        <f>_xlfn.XLOOKUP(I2138,laziki!C:C,laziki!E:E)</f>
        <v>34.38N, 12.41E</v>
      </c>
      <c r="K2138">
        <f>_xlfn.XLOOKUP($A2138,laziki!B:B,laziki!D:D)</f>
        <v>2070</v>
      </c>
      <c r="L2138">
        <f t="shared" si="167"/>
        <v>2072</v>
      </c>
      <c r="M2138" s="4">
        <f t="shared" si="168"/>
        <v>2</v>
      </c>
      <c r="N2138" s="4" t="str">
        <f t="shared" si="169"/>
        <v>N</v>
      </c>
      <c r="O2138" t="str">
        <f t="shared" si="170"/>
        <v>N</v>
      </c>
    </row>
    <row r="2139" spans="1:15" x14ac:dyDescent="0.25">
      <c r="A2139">
        <v>17</v>
      </c>
      <c r="B2139" s="1">
        <v>56974</v>
      </c>
      <c r="C2139" t="s">
        <v>255</v>
      </c>
      <c r="D2139" t="s">
        <v>3309</v>
      </c>
      <c r="E2139">
        <v>152</v>
      </c>
      <c r="F2139">
        <v>3919</v>
      </c>
      <c r="G2139">
        <f t="shared" si="166"/>
        <v>0</v>
      </c>
      <c r="H2139" t="str">
        <f>_xlfn.XLOOKUP(C2139,obszary!A:A,obszary!B:B)</f>
        <v>Casius</v>
      </c>
      <c r="I2139" t="str">
        <f>_xlfn.XLOOKUP($A2139,laziki!B:B,laziki!C:C)</f>
        <v>Viking 8</v>
      </c>
      <c r="J2139" t="str">
        <f>_xlfn.XLOOKUP(I2139,laziki!C:C,laziki!E:E)</f>
        <v>21.27N, 90.13E</v>
      </c>
      <c r="K2139">
        <f>_xlfn.XLOOKUP($A2139,laziki!B:B,laziki!D:D)</f>
        <v>2054</v>
      </c>
      <c r="L2139">
        <f t="shared" si="167"/>
        <v>2055</v>
      </c>
      <c r="M2139" s="4">
        <f t="shared" si="168"/>
        <v>1</v>
      </c>
      <c r="N2139" s="4" t="str">
        <f t="shared" si="169"/>
        <v>N</v>
      </c>
      <c r="O2139" t="str">
        <f t="shared" si="170"/>
        <v>N</v>
      </c>
    </row>
    <row r="2140" spans="1:15" x14ac:dyDescent="0.25">
      <c r="A2140">
        <v>27</v>
      </c>
      <c r="B2140" s="1">
        <v>60181</v>
      </c>
      <c r="C2140" t="s">
        <v>207</v>
      </c>
      <c r="D2140" t="s">
        <v>3308</v>
      </c>
      <c r="E2140">
        <v>113</v>
      </c>
      <c r="F2140">
        <v>3612</v>
      </c>
      <c r="G2140">
        <f t="shared" si="166"/>
        <v>0</v>
      </c>
      <c r="H2140" t="str">
        <f>_xlfn.XLOOKUP(C2140,obszary!A:A,obszary!B:B)</f>
        <v>Mare Australe</v>
      </c>
      <c r="I2140" t="str">
        <f>_xlfn.XLOOKUP($A2140,laziki!B:B,laziki!C:C)</f>
        <v>Phobos 6</v>
      </c>
      <c r="J2140" t="str">
        <f>_xlfn.XLOOKUP(I2140,laziki!C:C,laziki!E:E)</f>
        <v>74.62S, 100.08E</v>
      </c>
      <c r="K2140">
        <f>_xlfn.XLOOKUP($A2140,laziki!B:B,laziki!D:D)</f>
        <v>2054</v>
      </c>
      <c r="L2140">
        <f t="shared" si="167"/>
        <v>2064</v>
      </c>
      <c r="M2140" s="4">
        <f t="shared" si="168"/>
        <v>10</v>
      </c>
      <c r="N2140" s="4" t="str">
        <f t="shared" si="169"/>
        <v>S</v>
      </c>
      <c r="O2140" t="str">
        <f t="shared" si="170"/>
        <v>S</v>
      </c>
    </row>
    <row r="2141" spans="1:15" x14ac:dyDescent="0.25">
      <c r="A2141">
        <v>44</v>
      </c>
      <c r="B2141" s="1">
        <v>62861</v>
      </c>
      <c r="C2141" t="s">
        <v>255</v>
      </c>
      <c r="D2141" t="s">
        <v>3307</v>
      </c>
      <c r="E2141">
        <v>39</v>
      </c>
      <c r="F2141">
        <v>2739</v>
      </c>
      <c r="G2141">
        <f t="shared" si="166"/>
        <v>2739</v>
      </c>
      <c r="H2141" t="str">
        <f>_xlfn.XLOOKUP(C2141,obszary!A:A,obszary!B:B)</f>
        <v>Casius</v>
      </c>
      <c r="I2141" t="str">
        <f>_xlfn.XLOOKUP($A2141,laziki!B:B,laziki!C:C)</f>
        <v>Spirit 11</v>
      </c>
      <c r="J2141" t="str">
        <f>_xlfn.XLOOKUP(I2141,laziki!C:C,laziki!E:E)</f>
        <v>64.61N, 131.25E</v>
      </c>
      <c r="K2141">
        <f>_xlfn.XLOOKUP($A2141,laziki!B:B,laziki!D:D)</f>
        <v>2064</v>
      </c>
      <c r="L2141">
        <f t="shared" si="167"/>
        <v>2072</v>
      </c>
      <c r="M2141" s="4">
        <f t="shared" si="168"/>
        <v>8</v>
      </c>
      <c r="N2141" s="4" t="str">
        <f t="shared" si="169"/>
        <v>N</v>
      </c>
      <c r="O2141" t="str">
        <f t="shared" si="170"/>
        <v>N</v>
      </c>
    </row>
    <row r="2142" spans="1:15" x14ac:dyDescent="0.25">
      <c r="A2142">
        <v>5</v>
      </c>
      <c r="B2142" s="1">
        <v>58710</v>
      </c>
      <c r="C2142" t="s">
        <v>241</v>
      </c>
      <c r="D2142" t="s">
        <v>3306</v>
      </c>
      <c r="E2142">
        <v>15</v>
      </c>
      <c r="F2142">
        <v>13527</v>
      </c>
      <c r="G2142">
        <f t="shared" si="166"/>
        <v>13527</v>
      </c>
      <c r="H2142" t="str">
        <f>_xlfn.XLOOKUP(C2142,obszary!A:A,obszary!B:B)</f>
        <v>Syrtis Major</v>
      </c>
      <c r="I2142" t="str">
        <f>_xlfn.XLOOKUP($A2142,laziki!B:B,laziki!C:C)</f>
        <v>Mariner 10</v>
      </c>
      <c r="J2142" t="str">
        <f>_xlfn.XLOOKUP(I2142,laziki!C:C,laziki!E:E)</f>
        <v>4.88N, 63.43E</v>
      </c>
      <c r="K2142">
        <f>_xlfn.XLOOKUP($A2142,laziki!B:B,laziki!D:D)</f>
        <v>2051</v>
      </c>
      <c r="L2142">
        <f t="shared" si="167"/>
        <v>2060</v>
      </c>
      <c r="M2142" s="4">
        <f t="shared" si="168"/>
        <v>9</v>
      </c>
      <c r="N2142" s="4" t="str">
        <f t="shared" si="169"/>
        <v>N</v>
      </c>
      <c r="O2142" t="str">
        <f t="shared" si="170"/>
        <v>N</v>
      </c>
    </row>
    <row r="2143" spans="1:15" x14ac:dyDescent="0.25">
      <c r="A2143">
        <v>4</v>
      </c>
      <c r="B2143" s="1">
        <v>55758</v>
      </c>
      <c r="C2143" t="s">
        <v>215</v>
      </c>
      <c r="D2143" t="s">
        <v>3305</v>
      </c>
      <c r="E2143">
        <v>482</v>
      </c>
      <c r="F2143">
        <v>12178</v>
      </c>
      <c r="G2143">
        <f t="shared" si="166"/>
        <v>0</v>
      </c>
      <c r="H2143" t="str">
        <f>_xlfn.XLOOKUP(C2143,obszary!A:A,obszary!B:B)</f>
        <v>Argyre</v>
      </c>
      <c r="I2143" t="str">
        <f>_xlfn.XLOOKUP($A2143,laziki!B:B,laziki!C:C)</f>
        <v>Mariner 9</v>
      </c>
      <c r="J2143" t="str">
        <f>_xlfn.XLOOKUP(I2143,laziki!C:C,laziki!E:E)</f>
        <v>43.20S, 21.89W</v>
      </c>
      <c r="K2143">
        <f>_xlfn.XLOOKUP($A2143,laziki!B:B,laziki!D:D)</f>
        <v>2051</v>
      </c>
      <c r="L2143">
        <f t="shared" si="167"/>
        <v>2052</v>
      </c>
      <c r="M2143" s="4">
        <f t="shared" si="168"/>
        <v>1</v>
      </c>
      <c r="N2143" s="4" t="str">
        <f t="shared" si="169"/>
        <v>S</v>
      </c>
      <c r="O2143" t="str">
        <f t="shared" si="170"/>
        <v>S</v>
      </c>
    </row>
    <row r="2144" spans="1:15" x14ac:dyDescent="0.25">
      <c r="A2144">
        <v>47</v>
      </c>
      <c r="B2144" s="1">
        <v>63509</v>
      </c>
      <c r="C2144" t="s">
        <v>245</v>
      </c>
      <c r="D2144" t="s">
        <v>3304</v>
      </c>
      <c r="E2144">
        <v>85</v>
      </c>
      <c r="F2144">
        <v>4235</v>
      </c>
      <c r="G2144">
        <f t="shared" si="166"/>
        <v>4235</v>
      </c>
      <c r="H2144" t="str">
        <f>_xlfn.XLOOKUP(C2144,obszary!A:A,obszary!B:B)</f>
        <v>Oxia Palus</v>
      </c>
      <c r="I2144" t="str">
        <f>_xlfn.XLOOKUP($A2144,laziki!B:B,laziki!C:C)</f>
        <v>Spirit 14</v>
      </c>
      <c r="J2144" t="str">
        <f>_xlfn.XLOOKUP(I2144,laziki!C:C,laziki!E:E)</f>
        <v>27.30N, 17.48W</v>
      </c>
      <c r="K2144">
        <f>_xlfn.XLOOKUP($A2144,laziki!B:B,laziki!D:D)</f>
        <v>2065</v>
      </c>
      <c r="L2144">
        <f t="shared" si="167"/>
        <v>2073</v>
      </c>
      <c r="M2144" s="4">
        <f t="shared" si="168"/>
        <v>8</v>
      </c>
      <c r="N2144" s="4" t="str">
        <f t="shared" si="169"/>
        <v>N</v>
      </c>
      <c r="O2144" t="str">
        <f t="shared" si="170"/>
        <v>N</v>
      </c>
    </row>
    <row r="2145" spans="1:15" x14ac:dyDescent="0.25">
      <c r="A2145">
        <v>56</v>
      </c>
      <c r="B2145" s="1">
        <v>62339</v>
      </c>
      <c r="C2145" t="s">
        <v>217</v>
      </c>
      <c r="D2145" t="s">
        <v>3303</v>
      </c>
      <c r="E2145">
        <v>106</v>
      </c>
      <c r="F2145">
        <v>9366</v>
      </c>
      <c r="G2145">
        <f t="shared" si="166"/>
        <v>0</v>
      </c>
      <c r="H2145" t="str">
        <f>_xlfn.XLOOKUP(C2145,obszary!A:A,obszary!B:B)</f>
        <v>Thaumasia</v>
      </c>
      <c r="I2145" t="str">
        <f>_xlfn.XLOOKUP($A2145,laziki!B:B,laziki!C:C)</f>
        <v>Opportunity 10</v>
      </c>
      <c r="J2145" t="str">
        <f>_xlfn.XLOOKUP(I2145,laziki!C:C,laziki!E:E)</f>
        <v>35.35S, 72.67W</v>
      </c>
      <c r="K2145">
        <f>_xlfn.XLOOKUP($A2145,laziki!B:B,laziki!D:D)</f>
        <v>2067</v>
      </c>
      <c r="L2145">
        <f t="shared" si="167"/>
        <v>2070</v>
      </c>
      <c r="M2145" s="4">
        <f t="shared" si="168"/>
        <v>3</v>
      </c>
      <c r="N2145" s="4" t="str">
        <f t="shared" si="169"/>
        <v>S</v>
      </c>
      <c r="O2145" t="str">
        <f t="shared" si="170"/>
        <v>S</v>
      </c>
    </row>
    <row r="2146" spans="1:15" x14ac:dyDescent="0.25">
      <c r="A2146">
        <v>27</v>
      </c>
      <c r="B2146" s="1">
        <v>57399</v>
      </c>
      <c r="C2146" t="s">
        <v>211</v>
      </c>
      <c r="D2146" t="s">
        <v>3302</v>
      </c>
      <c r="E2146">
        <v>63</v>
      </c>
      <c r="F2146">
        <v>883</v>
      </c>
      <c r="G2146">
        <f t="shared" si="166"/>
        <v>883</v>
      </c>
      <c r="H2146" t="str">
        <f>_xlfn.XLOOKUP(C2146,obszary!A:A,obszary!B:B)</f>
        <v>Hellas</v>
      </c>
      <c r="I2146" t="str">
        <f>_xlfn.XLOOKUP($A2146,laziki!B:B,laziki!C:C)</f>
        <v>Phobos 6</v>
      </c>
      <c r="J2146" t="str">
        <f>_xlfn.XLOOKUP(I2146,laziki!C:C,laziki!E:E)</f>
        <v>74.62S, 100.08E</v>
      </c>
      <c r="K2146">
        <f>_xlfn.XLOOKUP($A2146,laziki!B:B,laziki!D:D)</f>
        <v>2054</v>
      </c>
      <c r="L2146">
        <f t="shared" si="167"/>
        <v>2057</v>
      </c>
      <c r="M2146" s="4">
        <f t="shared" si="168"/>
        <v>3</v>
      </c>
      <c r="N2146" s="4" t="str">
        <f t="shared" si="169"/>
        <v>S</v>
      </c>
      <c r="O2146" t="str">
        <f t="shared" si="170"/>
        <v>S</v>
      </c>
    </row>
    <row r="2147" spans="1:15" x14ac:dyDescent="0.25">
      <c r="A2147">
        <v>94</v>
      </c>
      <c r="B2147" s="1">
        <v>62090</v>
      </c>
      <c r="C2147" t="s">
        <v>209</v>
      </c>
      <c r="D2147" t="s">
        <v>3301</v>
      </c>
      <c r="E2147">
        <v>12</v>
      </c>
      <c r="F2147">
        <v>7752</v>
      </c>
      <c r="G2147">
        <f t="shared" si="166"/>
        <v>7752</v>
      </c>
      <c r="H2147" t="str">
        <f>_xlfn.XLOOKUP(C2147,obszary!A:A,obszary!B:B)</f>
        <v>Eridania</v>
      </c>
      <c r="I2147" t="str">
        <f>_xlfn.XLOOKUP($A2147,laziki!B:B,laziki!C:C)</f>
        <v>Dawn 4</v>
      </c>
      <c r="J2147" t="str">
        <f>_xlfn.XLOOKUP(I2147,laziki!C:C,laziki!E:E)</f>
        <v>46.81S, 143.88E</v>
      </c>
      <c r="K2147">
        <f>_xlfn.XLOOKUP($A2147,laziki!B:B,laziki!D:D)</f>
        <v>2066</v>
      </c>
      <c r="L2147">
        <f t="shared" si="167"/>
        <v>2069</v>
      </c>
      <c r="M2147" s="4">
        <f t="shared" si="168"/>
        <v>3</v>
      </c>
      <c r="N2147" s="4" t="str">
        <f t="shared" si="169"/>
        <v>S</v>
      </c>
      <c r="O2147" t="str">
        <f t="shared" si="170"/>
        <v>S</v>
      </c>
    </row>
    <row r="2148" spans="1:15" x14ac:dyDescent="0.25">
      <c r="A2148">
        <v>27</v>
      </c>
      <c r="B2148" s="1">
        <v>60305</v>
      </c>
      <c r="C2148" t="s">
        <v>207</v>
      </c>
      <c r="D2148" t="s">
        <v>3300</v>
      </c>
      <c r="E2148">
        <v>52</v>
      </c>
      <c r="F2148">
        <v>24621</v>
      </c>
      <c r="G2148">
        <f t="shared" si="166"/>
        <v>24621</v>
      </c>
      <c r="H2148" t="str">
        <f>_xlfn.XLOOKUP(C2148,obszary!A:A,obszary!B:B)</f>
        <v>Mare Australe</v>
      </c>
      <c r="I2148" t="str">
        <f>_xlfn.XLOOKUP($A2148,laziki!B:B,laziki!C:C)</f>
        <v>Phobos 6</v>
      </c>
      <c r="J2148" t="str">
        <f>_xlfn.XLOOKUP(I2148,laziki!C:C,laziki!E:E)</f>
        <v>74.62S, 100.08E</v>
      </c>
      <c r="K2148">
        <f>_xlfn.XLOOKUP($A2148,laziki!B:B,laziki!D:D)</f>
        <v>2054</v>
      </c>
      <c r="L2148">
        <f t="shared" si="167"/>
        <v>2065</v>
      </c>
      <c r="M2148" s="4">
        <f t="shared" si="168"/>
        <v>11</v>
      </c>
      <c r="N2148" s="4" t="str">
        <f t="shared" si="169"/>
        <v>S</v>
      </c>
      <c r="O2148" t="str">
        <f t="shared" si="170"/>
        <v>S</v>
      </c>
    </row>
    <row r="2149" spans="1:15" x14ac:dyDescent="0.25">
      <c r="A2149">
        <v>38</v>
      </c>
      <c r="B2149" s="1">
        <v>60432</v>
      </c>
      <c r="C2149" t="s">
        <v>265</v>
      </c>
      <c r="D2149" t="s">
        <v>3299</v>
      </c>
      <c r="E2149">
        <v>88</v>
      </c>
      <c r="F2149">
        <v>4563</v>
      </c>
      <c r="G2149">
        <f t="shared" si="166"/>
        <v>4563</v>
      </c>
      <c r="H2149" t="str">
        <f>_xlfn.XLOOKUP(C2149,obszary!A:A,obszary!B:B)</f>
        <v>Mare Boreum</v>
      </c>
      <c r="I2149" t="str">
        <f>_xlfn.XLOOKUP($A2149,laziki!B:B,laziki!C:C)</f>
        <v>Pathfinder 7</v>
      </c>
      <c r="J2149" t="str">
        <f>_xlfn.XLOOKUP(I2149,laziki!C:C,laziki!E:E)</f>
        <v>79.27N, 111.64W</v>
      </c>
      <c r="K2149">
        <f>_xlfn.XLOOKUP($A2149,laziki!B:B,laziki!D:D)</f>
        <v>2062</v>
      </c>
      <c r="L2149">
        <f t="shared" si="167"/>
        <v>2065</v>
      </c>
      <c r="M2149" s="4">
        <f t="shared" si="168"/>
        <v>3</v>
      </c>
      <c r="N2149" s="4" t="str">
        <f t="shared" si="169"/>
        <v>N</v>
      </c>
      <c r="O2149" t="str">
        <f t="shared" si="170"/>
        <v>N</v>
      </c>
    </row>
    <row r="2150" spans="1:15" x14ac:dyDescent="0.25">
      <c r="A2150">
        <v>62</v>
      </c>
      <c r="B2150" s="1">
        <v>61275</v>
      </c>
      <c r="C2150" t="s">
        <v>227</v>
      </c>
      <c r="D2150" t="s">
        <v>3298</v>
      </c>
      <c r="E2150">
        <v>447</v>
      </c>
      <c r="F2150">
        <v>3313</v>
      </c>
      <c r="G2150">
        <f t="shared" si="166"/>
        <v>0</v>
      </c>
      <c r="H2150" t="str">
        <f>_xlfn.XLOOKUP(C2150,obszary!A:A,obszary!B:B)</f>
        <v>Sinus Sabaeus</v>
      </c>
      <c r="I2150" t="str">
        <f>_xlfn.XLOOKUP($A2150,laziki!B:B,laziki!C:C)</f>
        <v>Rosetta 1</v>
      </c>
      <c r="J2150" t="str">
        <f>_xlfn.XLOOKUP(I2150,laziki!C:C,laziki!E:E)</f>
        <v>3.33S, 27.57E</v>
      </c>
      <c r="K2150">
        <f>_xlfn.XLOOKUP($A2150,laziki!B:B,laziki!D:D)</f>
        <v>2065</v>
      </c>
      <c r="L2150">
        <f t="shared" si="167"/>
        <v>2067</v>
      </c>
      <c r="M2150" s="4">
        <f t="shared" si="168"/>
        <v>2</v>
      </c>
      <c r="N2150" s="4" t="str">
        <f t="shared" si="169"/>
        <v>S</v>
      </c>
      <c r="O2150" t="str">
        <f t="shared" si="170"/>
        <v>S</v>
      </c>
    </row>
    <row r="2151" spans="1:15" x14ac:dyDescent="0.25">
      <c r="A2151">
        <v>62</v>
      </c>
      <c r="B2151" s="1">
        <v>61065</v>
      </c>
      <c r="C2151" t="s">
        <v>227</v>
      </c>
      <c r="D2151" t="s">
        <v>3297</v>
      </c>
      <c r="E2151">
        <v>27</v>
      </c>
      <c r="F2151">
        <v>1267</v>
      </c>
      <c r="G2151">
        <f t="shared" si="166"/>
        <v>1267</v>
      </c>
      <c r="H2151" t="str">
        <f>_xlfn.XLOOKUP(C2151,obszary!A:A,obszary!B:B)</f>
        <v>Sinus Sabaeus</v>
      </c>
      <c r="I2151" t="str">
        <f>_xlfn.XLOOKUP($A2151,laziki!B:B,laziki!C:C)</f>
        <v>Rosetta 1</v>
      </c>
      <c r="J2151" t="str">
        <f>_xlfn.XLOOKUP(I2151,laziki!C:C,laziki!E:E)</f>
        <v>3.33S, 27.57E</v>
      </c>
      <c r="K2151">
        <f>_xlfn.XLOOKUP($A2151,laziki!B:B,laziki!D:D)</f>
        <v>2065</v>
      </c>
      <c r="L2151">
        <f t="shared" si="167"/>
        <v>2067</v>
      </c>
      <c r="M2151" s="4">
        <f t="shared" si="168"/>
        <v>2</v>
      </c>
      <c r="N2151" s="4" t="str">
        <f t="shared" si="169"/>
        <v>S</v>
      </c>
      <c r="O2151" t="str">
        <f t="shared" si="170"/>
        <v>S</v>
      </c>
    </row>
    <row r="2152" spans="1:15" x14ac:dyDescent="0.25">
      <c r="A2152">
        <v>32</v>
      </c>
      <c r="B2152" s="1">
        <v>60387</v>
      </c>
      <c r="C2152" t="s">
        <v>233</v>
      </c>
      <c r="D2152" t="s">
        <v>3296</v>
      </c>
      <c r="E2152">
        <v>181</v>
      </c>
      <c r="F2152">
        <v>2880</v>
      </c>
      <c r="G2152">
        <f t="shared" si="166"/>
        <v>0</v>
      </c>
      <c r="H2152" t="str">
        <f>_xlfn.XLOOKUP(C2152,obszary!A:A,obszary!B:B)</f>
        <v>Phoenicis Lacus</v>
      </c>
      <c r="I2152" t="str">
        <f>_xlfn.XLOOKUP($A2152,laziki!B:B,laziki!C:C)</f>
        <v>Deimos 11</v>
      </c>
      <c r="J2152" t="str">
        <f>_xlfn.XLOOKUP(I2152,laziki!C:C,laziki!E:E)</f>
        <v>39.82S, 96.42W</v>
      </c>
      <c r="K2152">
        <f>_xlfn.XLOOKUP($A2152,laziki!B:B,laziki!D:D)</f>
        <v>2059</v>
      </c>
      <c r="L2152">
        <f t="shared" si="167"/>
        <v>2065</v>
      </c>
      <c r="M2152" s="4">
        <f t="shared" si="168"/>
        <v>6</v>
      </c>
      <c r="N2152" s="4" t="str">
        <f t="shared" si="169"/>
        <v>S</v>
      </c>
      <c r="O2152" t="str">
        <f t="shared" si="170"/>
        <v>S</v>
      </c>
    </row>
    <row r="2153" spans="1:15" x14ac:dyDescent="0.25">
      <c r="A2153">
        <v>2</v>
      </c>
      <c r="B2153" s="1">
        <v>56659</v>
      </c>
      <c r="C2153" t="s">
        <v>253</v>
      </c>
      <c r="D2153" t="s">
        <v>3295</v>
      </c>
      <c r="E2153">
        <v>100</v>
      </c>
      <c r="F2153">
        <v>4731</v>
      </c>
      <c r="G2153">
        <f t="shared" si="166"/>
        <v>4731</v>
      </c>
      <c r="H2153" t="str">
        <f>_xlfn.XLOOKUP(C2153,obszary!A:A,obszary!B:B)</f>
        <v>Cebrenia</v>
      </c>
      <c r="I2153" t="str">
        <f>_xlfn.XLOOKUP($A2153,laziki!B:B,laziki!C:C)</f>
        <v>Mariner 6</v>
      </c>
      <c r="J2153" t="str">
        <f>_xlfn.XLOOKUP(I2153,laziki!C:C,laziki!E:E)</f>
        <v>11.90N, 119.49E</v>
      </c>
      <c r="K2153">
        <f>_xlfn.XLOOKUP($A2153,laziki!B:B,laziki!D:D)</f>
        <v>2050</v>
      </c>
      <c r="L2153">
        <f t="shared" si="167"/>
        <v>2055</v>
      </c>
      <c r="M2153" s="4">
        <f t="shared" si="168"/>
        <v>5</v>
      </c>
      <c r="N2153" s="4" t="str">
        <f t="shared" si="169"/>
        <v>N</v>
      </c>
      <c r="O2153" t="str">
        <f t="shared" si="170"/>
        <v>N</v>
      </c>
    </row>
    <row r="2154" spans="1:15" x14ac:dyDescent="0.25">
      <c r="A2154">
        <v>52</v>
      </c>
      <c r="B2154" s="1">
        <v>62368</v>
      </c>
      <c r="C2154" t="s">
        <v>233</v>
      </c>
      <c r="D2154" t="s">
        <v>3294</v>
      </c>
      <c r="E2154">
        <v>82</v>
      </c>
      <c r="F2154">
        <v>3764</v>
      </c>
      <c r="G2154">
        <f t="shared" si="166"/>
        <v>3764</v>
      </c>
      <c r="H2154" t="str">
        <f>_xlfn.XLOOKUP(C2154,obszary!A:A,obszary!B:B)</f>
        <v>Phoenicis Lacus</v>
      </c>
      <c r="I2154" t="str">
        <f>_xlfn.XLOOKUP($A2154,laziki!B:B,laziki!C:C)</f>
        <v>Opportunity 4</v>
      </c>
      <c r="J2154" t="str">
        <f>_xlfn.XLOOKUP(I2154,laziki!C:C,laziki!E:E)</f>
        <v>9.63N, 121.52W</v>
      </c>
      <c r="K2154">
        <f>_xlfn.XLOOKUP($A2154,laziki!B:B,laziki!D:D)</f>
        <v>2065</v>
      </c>
      <c r="L2154">
        <f t="shared" si="167"/>
        <v>2070</v>
      </c>
      <c r="M2154" s="4">
        <f t="shared" si="168"/>
        <v>5</v>
      </c>
      <c r="N2154" s="4" t="str">
        <f t="shared" si="169"/>
        <v>S</v>
      </c>
      <c r="O2154" t="str">
        <f t="shared" si="170"/>
        <v>N</v>
      </c>
    </row>
    <row r="2155" spans="1:15" x14ac:dyDescent="0.25">
      <c r="A2155">
        <v>64</v>
      </c>
      <c r="B2155" s="1">
        <v>61785</v>
      </c>
      <c r="C2155" t="s">
        <v>211</v>
      </c>
      <c r="D2155" t="s">
        <v>3293</v>
      </c>
      <c r="E2155">
        <v>90</v>
      </c>
      <c r="F2155">
        <v>3461</v>
      </c>
      <c r="G2155">
        <f t="shared" si="166"/>
        <v>3461</v>
      </c>
      <c r="H2155" t="str">
        <f>_xlfn.XLOOKUP(C2155,obszary!A:A,obszary!B:B)</f>
        <v>Hellas</v>
      </c>
      <c r="I2155" t="str">
        <f>_xlfn.XLOOKUP($A2155,laziki!B:B,laziki!C:C)</f>
        <v>Rosetta 7</v>
      </c>
      <c r="J2155" t="str">
        <f>_xlfn.XLOOKUP(I2155,laziki!C:C,laziki!E:E)</f>
        <v>48.64S, 67.03E</v>
      </c>
      <c r="K2155">
        <f>_xlfn.XLOOKUP($A2155,laziki!B:B,laziki!D:D)</f>
        <v>2067</v>
      </c>
      <c r="L2155">
        <f t="shared" si="167"/>
        <v>2069</v>
      </c>
      <c r="M2155" s="4">
        <f t="shared" si="168"/>
        <v>2</v>
      </c>
      <c r="N2155" s="4" t="str">
        <f t="shared" si="169"/>
        <v>S</v>
      </c>
      <c r="O2155" t="str">
        <f t="shared" si="170"/>
        <v>S</v>
      </c>
    </row>
    <row r="2156" spans="1:15" x14ac:dyDescent="0.25">
      <c r="A2156">
        <v>75</v>
      </c>
      <c r="B2156" s="1">
        <v>64739</v>
      </c>
      <c r="C2156" t="s">
        <v>211</v>
      </c>
      <c r="D2156" t="s">
        <v>3292</v>
      </c>
      <c r="E2156">
        <v>100</v>
      </c>
      <c r="F2156">
        <v>17718</v>
      </c>
      <c r="G2156">
        <f t="shared" si="166"/>
        <v>17718</v>
      </c>
      <c r="H2156" t="str">
        <f>_xlfn.XLOOKUP(C2156,obszary!A:A,obszary!B:B)</f>
        <v>Hellas</v>
      </c>
      <c r="I2156" t="str">
        <f>_xlfn.XLOOKUP($A2156,laziki!B:B,laziki!C:C)</f>
        <v>Rosetta 22</v>
      </c>
      <c r="J2156" t="str">
        <f>_xlfn.XLOOKUP(I2156,laziki!C:C,laziki!E:E)</f>
        <v>43.21S, 109.99E</v>
      </c>
      <c r="K2156">
        <f>_xlfn.XLOOKUP($A2156,laziki!B:B,laziki!D:D)</f>
        <v>2071</v>
      </c>
      <c r="L2156">
        <f t="shared" si="167"/>
        <v>2077</v>
      </c>
      <c r="M2156" s="4">
        <f t="shared" si="168"/>
        <v>6</v>
      </c>
      <c r="N2156" s="4" t="str">
        <f t="shared" si="169"/>
        <v>S</v>
      </c>
      <c r="O2156" t="str">
        <f t="shared" si="170"/>
        <v>S</v>
      </c>
    </row>
    <row r="2157" spans="1:15" x14ac:dyDescent="0.25">
      <c r="A2157">
        <v>98</v>
      </c>
      <c r="B2157" s="1">
        <v>63432</v>
      </c>
      <c r="C2157" t="s">
        <v>207</v>
      </c>
      <c r="D2157" t="s">
        <v>3291</v>
      </c>
      <c r="E2157">
        <v>1057</v>
      </c>
      <c r="F2157">
        <v>4398</v>
      </c>
      <c r="G2157">
        <f t="shared" si="166"/>
        <v>0</v>
      </c>
      <c r="H2157" t="str">
        <f>_xlfn.XLOOKUP(C2157,obszary!A:A,obszary!B:B)</f>
        <v>Mare Australe</v>
      </c>
      <c r="I2157" t="str">
        <f>_xlfn.XLOOKUP($A2157,laziki!B:B,laziki!C:C)</f>
        <v>Perseverance 5</v>
      </c>
      <c r="J2157" t="str">
        <f>_xlfn.XLOOKUP(I2157,laziki!C:C,laziki!E:E)</f>
        <v>48.97S, 86.32E</v>
      </c>
      <c r="K2157">
        <f>_xlfn.XLOOKUP($A2157,laziki!B:B,laziki!D:D)</f>
        <v>2070</v>
      </c>
      <c r="L2157">
        <f t="shared" si="167"/>
        <v>2073</v>
      </c>
      <c r="M2157" s="4">
        <f t="shared" si="168"/>
        <v>3</v>
      </c>
      <c r="N2157" s="4" t="str">
        <f t="shared" si="169"/>
        <v>S</v>
      </c>
      <c r="O2157" t="str">
        <f t="shared" si="170"/>
        <v>S</v>
      </c>
    </row>
    <row r="2158" spans="1:15" x14ac:dyDescent="0.25">
      <c r="A2158">
        <v>41</v>
      </c>
      <c r="B2158" s="1">
        <v>60455</v>
      </c>
      <c r="C2158" t="s">
        <v>265</v>
      </c>
      <c r="D2158" t="s">
        <v>3290</v>
      </c>
      <c r="E2158">
        <v>124</v>
      </c>
      <c r="F2158">
        <v>11771</v>
      </c>
      <c r="G2158">
        <f t="shared" si="166"/>
        <v>0</v>
      </c>
      <c r="H2158" t="str">
        <f>_xlfn.XLOOKUP(C2158,obszary!A:A,obszary!B:B)</f>
        <v>Mare Boreum</v>
      </c>
      <c r="I2158" t="str">
        <f>_xlfn.XLOOKUP($A2158,laziki!B:B,laziki!C:C)</f>
        <v>Spirit 5</v>
      </c>
      <c r="J2158" t="str">
        <f>_xlfn.XLOOKUP(I2158,laziki!C:C,laziki!E:E)</f>
        <v>66.19N, 33.82E</v>
      </c>
      <c r="K2158">
        <f>_xlfn.XLOOKUP($A2158,laziki!B:B,laziki!D:D)</f>
        <v>2063</v>
      </c>
      <c r="L2158">
        <f t="shared" si="167"/>
        <v>2065</v>
      </c>
      <c r="M2158" s="4">
        <f t="shared" si="168"/>
        <v>2</v>
      </c>
      <c r="N2158" s="4" t="str">
        <f t="shared" si="169"/>
        <v>N</v>
      </c>
      <c r="O2158" t="str">
        <f t="shared" si="170"/>
        <v>N</v>
      </c>
    </row>
    <row r="2159" spans="1:15" x14ac:dyDescent="0.25">
      <c r="A2159">
        <v>41</v>
      </c>
      <c r="B2159" s="1">
        <v>60550</v>
      </c>
      <c r="C2159" t="s">
        <v>257</v>
      </c>
      <c r="D2159" t="s">
        <v>3289</v>
      </c>
      <c r="E2159">
        <v>524</v>
      </c>
      <c r="F2159">
        <v>1526</v>
      </c>
      <c r="G2159">
        <f t="shared" si="166"/>
        <v>0</v>
      </c>
      <c r="H2159" t="str">
        <f>_xlfn.XLOOKUP(C2159,obszary!A:A,obszary!B:B)</f>
        <v>Ismenius Lacus</v>
      </c>
      <c r="I2159" t="str">
        <f>_xlfn.XLOOKUP($A2159,laziki!B:B,laziki!C:C)</f>
        <v>Spirit 5</v>
      </c>
      <c r="J2159" t="str">
        <f>_xlfn.XLOOKUP(I2159,laziki!C:C,laziki!E:E)</f>
        <v>66.19N, 33.82E</v>
      </c>
      <c r="K2159">
        <f>_xlfn.XLOOKUP($A2159,laziki!B:B,laziki!D:D)</f>
        <v>2063</v>
      </c>
      <c r="L2159">
        <f t="shared" si="167"/>
        <v>2065</v>
      </c>
      <c r="M2159" s="4">
        <f t="shared" si="168"/>
        <v>2</v>
      </c>
      <c r="N2159" s="4" t="str">
        <f t="shared" si="169"/>
        <v>N</v>
      </c>
      <c r="O2159" t="str">
        <f t="shared" si="170"/>
        <v>N</v>
      </c>
    </row>
    <row r="2160" spans="1:15" x14ac:dyDescent="0.25">
      <c r="A2160">
        <v>9</v>
      </c>
      <c r="B2160" s="1">
        <v>57470</v>
      </c>
      <c r="C2160" t="s">
        <v>229</v>
      </c>
      <c r="D2160" t="s">
        <v>3288</v>
      </c>
      <c r="E2160">
        <v>252</v>
      </c>
      <c r="F2160">
        <v>7752</v>
      </c>
      <c r="G2160">
        <f t="shared" si="166"/>
        <v>0</v>
      </c>
      <c r="H2160" t="str">
        <f>_xlfn.XLOOKUP(C2160,obszary!A:A,obszary!B:B)</f>
        <v>Margaritifer Sinus</v>
      </c>
      <c r="I2160" t="str">
        <f>_xlfn.XLOOKUP($A2160,laziki!B:B,laziki!C:C)</f>
        <v>Mariner 14</v>
      </c>
      <c r="J2160" t="str">
        <f>_xlfn.XLOOKUP(I2160,laziki!C:C,laziki!E:E)</f>
        <v>17.63S, 13.01W</v>
      </c>
      <c r="K2160">
        <f>_xlfn.XLOOKUP($A2160,laziki!B:B,laziki!D:D)</f>
        <v>2054</v>
      </c>
      <c r="L2160">
        <f t="shared" si="167"/>
        <v>2057</v>
      </c>
      <c r="M2160" s="4">
        <f t="shared" si="168"/>
        <v>3</v>
      </c>
      <c r="N2160" s="4" t="str">
        <f t="shared" si="169"/>
        <v>S</v>
      </c>
      <c r="O2160" t="str">
        <f t="shared" si="170"/>
        <v>S</v>
      </c>
    </row>
    <row r="2161" spans="1:15" x14ac:dyDescent="0.25">
      <c r="A2161">
        <v>85</v>
      </c>
      <c r="B2161" s="1">
        <v>62876</v>
      </c>
      <c r="C2161" t="s">
        <v>225</v>
      </c>
      <c r="D2161" t="s">
        <v>3287</v>
      </c>
      <c r="E2161">
        <v>252</v>
      </c>
      <c r="F2161">
        <v>3313</v>
      </c>
      <c r="G2161">
        <f t="shared" si="166"/>
        <v>0</v>
      </c>
      <c r="H2161" t="str">
        <f>_xlfn.XLOOKUP(C2161,obszary!A:A,obszary!B:B)</f>
        <v>Iapygia</v>
      </c>
      <c r="I2161" t="str">
        <f>_xlfn.XLOOKUP($A2161,laziki!B:B,laziki!C:C)</f>
        <v>Phoenix 13</v>
      </c>
      <c r="J2161" t="str">
        <f>_xlfn.XLOOKUP(I2161,laziki!C:C,laziki!E:E)</f>
        <v>6.43S, 95.96E</v>
      </c>
      <c r="K2161">
        <f>_xlfn.XLOOKUP($A2161,laziki!B:B,laziki!D:D)</f>
        <v>2070</v>
      </c>
      <c r="L2161">
        <f t="shared" si="167"/>
        <v>2072</v>
      </c>
      <c r="M2161" s="4">
        <f t="shared" si="168"/>
        <v>2</v>
      </c>
      <c r="N2161" s="4" t="str">
        <f t="shared" si="169"/>
        <v>S</v>
      </c>
      <c r="O2161" t="str">
        <f t="shared" si="170"/>
        <v>S</v>
      </c>
    </row>
    <row r="2162" spans="1:15" x14ac:dyDescent="0.25">
      <c r="A2162">
        <v>76</v>
      </c>
      <c r="B2162" s="1">
        <v>65779</v>
      </c>
      <c r="C2162" t="s">
        <v>253</v>
      </c>
      <c r="D2162" t="s">
        <v>3286</v>
      </c>
      <c r="E2162">
        <v>137</v>
      </c>
      <c r="F2162">
        <v>3461</v>
      </c>
      <c r="G2162">
        <f t="shared" si="166"/>
        <v>0</v>
      </c>
      <c r="H2162" t="str">
        <f>_xlfn.XLOOKUP(C2162,obszary!A:A,obszary!B:B)</f>
        <v>Cebrenia</v>
      </c>
      <c r="I2162" t="str">
        <f>_xlfn.XLOOKUP($A2162,laziki!B:B,laziki!C:C)</f>
        <v>Rosetta 25</v>
      </c>
      <c r="J2162" t="str">
        <f>_xlfn.XLOOKUP(I2162,laziki!C:C,laziki!E:E)</f>
        <v>47.84N, 169.44E</v>
      </c>
      <c r="K2162">
        <f>_xlfn.XLOOKUP($A2162,laziki!B:B,laziki!D:D)</f>
        <v>2072</v>
      </c>
      <c r="L2162">
        <f t="shared" si="167"/>
        <v>2080</v>
      </c>
      <c r="M2162" s="4">
        <f t="shared" si="168"/>
        <v>8</v>
      </c>
      <c r="N2162" s="4" t="str">
        <f t="shared" si="169"/>
        <v>N</v>
      </c>
      <c r="O2162" t="str">
        <f t="shared" si="170"/>
        <v>N</v>
      </c>
    </row>
    <row r="2163" spans="1:15" x14ac:dyDescent="0.25">
      <c r="A2163">
        <v>35</v>
      </c>
      <c r="B2163" s="1">
        <v>59900</v>
      </c>
      <c r="C2163" t="s">
        <v>233</v>
      </c>
      <c r="D2163" t="s">
        <v>3285</v>
      </c>
      <c r="E2163">
        <v>59</v>
      </c>
      <c r="F2163">
        <v>2188</v>
      </c>
      <c r="G2163">
        <f t="shared" si="166"/>
        <v>2188</v>
      </c>
      <c r="H2163" t="str">
        <f>_xlfn.XLOOKUP(C2163,obszary!A:A,obszary!B:B)</f>
        <v>Phoenicis Lacus</v>
      </c>
      <c r="I2163" t="str">
        <f>_xlfn.XLOOKUP($A2163,laziki!B:B,laziki!C:C)</f>
        <v>Pathfinder 2</v>
      </c>
      <c r="J2163" t="str">
        <f>_xlfn.XLOOKUP(I2163,laziki!C:C,laziki!E:E)</f>
        <v>16.90S, 101.43W</v>
      </c>
      <c r="K2163">
        <f>_xlfn.XLOOKUP($A2163,laziki!B:B,laziki!D:D)</f>
        <v>2060</v>
      </c>
      <c r="L2163">
        <f t="shared" si="167"/>
        <v>2063</v>
      </c>
      <c r="M2163" s="4">
        <f t="shared" si="168"/>
        <v>3</v>
      </c>
      <c r="N2163" s="4" t="str">
        <f t="shared" si="169"/>
        <v>S</v>
      </c>
      <c r="O2163" t="str">
        <f t="shared" si="170"/>
        <v>S</v>
      </c>
    </row>
    <row r="2164" spans="1:15" x14ac:dyDescent="0.25">
      <c r="A2164">
        <v>50</v>
      </c>
      <c r="B2164" s="1">
        <v>60468</v>
      </c>
      <c r="C2164" t="s">
        <v>253</v>
      </c>
      <c r="D2164" t="s">
        <v>3284</v>
      </c>
      <c r="E2164">
        <v>15</v>
      </c>
      <c r="F2164">
        <v>12178</v>
      </c>
      <c r="G2164">
        <f t="shared" si="166"/>
        <v>12178</v>
      </c>
      <c r="H2164" t="str">
        <f>_xlfn.XLOOKUP(C2164,obszary!A:A,obszary!B:B)</f>
        <v>Cebrenia</v>
      </c>
      <c r="I2164" t="str">
        <f>_xlfn.XLOOKUP($A2164,laziki!B:B,laziki!C:C)</f>
        <v>Opportunity 2</v>
      </c>
      <c r="J2164" t="str">
        <f>_xlfn.XLOOKUP(I2164,laziki!C:C,laziki!E:E)</f>
        <v>22.61N, 142.82E</v>
      </c>
      <c r="K2164">
        <f>_xlfn.XLOOKUP($A2164,laziki!B:B,laziki!D:D)</f>
        <v>2064</v>
      </c>
      <c r="L2164">
        <f t="shared" si="167"/>
        <v>2065</v>
      </c>
      <c r="M2164" s="4">
        <f t="shared" si="168"/>
        <v>1</v>
      </c>
      <c r="N2164" s="4" t="str">
        <f t="shared" si="169"/>
        <v>N</v>
      </c>
      <c r="O2164" t="str">
        <f t="shared" si="170"/>
        <v>N</v>
      </c>
    </row>
    <row r="2165" spans="1:15" x14ac:dyDescent="0.25">
      <c r="A2165">
        <v>90</v>
      </c>
      <c r="B2165" s="1">
        <v>63308</v>
      </c>
      <c r="C2165" t="s">
        <v>207</v>
      </c>
      <c r="D2165" t="s">
        <v>3283</v>
      </c>
      <c r="E2165">
        <v>70</v>
      </c>
      <c r="F2165">
        <v>4398</v>
      </c>
      <c r="G2165">
        <f t="shared" si="166"/>
        <v>4398</v>
      </c>
      <c r="H2165" t="str">
        <f>_xlfn.XLOOKUP(C2165,obszary!A:A,obszary!B:B)</f>
        <v>Mare Australe</v>
      </c>
      <c r="I2165" t="str">
        <f>_xlfn.XLOOKUP($A2165,laziki!B:B,laziki!C:C)</f>
        <v>Phoenix 23</v>
      </c>
      <c r="J2165" t="str">
        <f>_xlfn.XLOOKUP(I2165,laziki!C:C,laziki!E:E)</f>
        <v>65.99S, 161.89W</v>
      </c>
      <c r="K2165">
        <f>_xlfn.XLOOKUP($A2165,laziki!B:B,laziki!D:D)</f>
        <v>2072</v>
      </c>
      <c r="L2165">
        <f t="shared" si="167"/>
        <v>2073</v>
      </c>
      <c r="M2165" s="4">
        <f t="shared" si="168"/>
        <v>1</v>
      </c>
      <c r="N2165" s="4" t="str">
        <f t="shared" si="169"/>
        <v>S</v>
      </c>
      <c r="O2165" t="str">
        <f t="shared" si="170"/>
        <v>S</v>
      </c>
    </row>
    <row r="2166" spans="1:15" x14ac:dyDescent="0.25">
      <c r="A2166">
        <v>53</v>
      </c>
      <c r="B2166" s="1">
        <v>61457</v>
      </c>
      <c r="C2166" t="s">
        <v>207</v>
      </c>
      <c r="D2166" t="s">
        <v>3282</v>
      </c>
      <c r="E2166">
        <v>120</v>
      </c>
      <c r="F2166">
        <v>31157</v>
      </c>
      <c r="G2166">
        <f t="shared" si="166"/>
        <v>0</v>
      </c>
      <c r="H2166" t="str">
        <f>_xlfn.XLOOKUP(C2166,obszary!A:A,obszary!B:B)</f>
        <v>Mare Australe</v>
      </c>
      <c r="I2166" t="str">
        <f>_xlfn.XLOOKUP($A2166,laziki!B:B,laziki!C:C)</f>
        <v>Opportunity 5</v>
      </c>
      <c r="J2166" t="str">
        <f>_xlfn.XLOOKUP(I2166,laziki!C:C,laziki!E:E)</f>
        <v>70.62S, 159.12W</v>
      </c>
      <c r="K2166">
        <f>_xlfn.XLOOKUP($A2166,laziki!B:B,laziki!D:D)</f>
        <v>2065</v>
      </c>
      <c r="L2166">
        <f t="shared" si="167"/>
        <v>2068</v>
      </c>
      <c r="M2166" s="4">
        <f t="shared" si="168"/>
        <v>3</v>
      </c>
      <c r="N2166" s="4" t="str">
        <f t="shared" si="169"/>
        <v>S</v>
      </c>
      <c r="O2166" t="str">
        <f t="shared" si="170"/>
        <v>S</v>
      </c>
    </row>
    <row r="2167" spans="1:15" x14ac:dyDescent="0.25">
      <c r="A2167">
        <v>89</v>
      </c>
      <c r="B2167" s="1">
        <v>63805</v>
      </c>
      <c r="C2167" t="s">
        <v>207</v>
      </c>
      <c r="D2167" t="s">
        <v>3281</v>
      </c>
      <c r="E2167">
        <v>32</v>
      </c>
      <c r="F2167">
        <v>63326</v>
      </c>
      <c r="G2167">
        <f t="shared" si="166"/>
        <v>63326</v>
      </c>
      <c r="H2167" t="str">
        <f>_xlfn.XLOOKUP(C2167,obszary!A:A,obszary!B:B)</f>
        <v>Mare Australe</v>
      </c>
      <c r="I2167" t="str">
        <f>_xlfn.XLOOKUP($A2167,laziki!B:B,laziki!C:C)</f>
        <v>Phoenix 22</v>
      </c>
      <c r="J2167" t="str">
        <f>_xlfn.XLOOKUP(I2167,laziki!C:C,laziki!E:E)</f>
        <v>65.07S, 96.09W</v>
      </c>
      <c r="K2167">
        <f>_xlfn.XLOOKUP($A2167,laziki!B:B,laziki!D:D)</f>
        <v>2072</v>
      </c>
      <c r="L2167">
        <f t="shared" si="167"/>
        <v>2074</v>
      </c>
      <c r="M2167" s="4">
        <f t="shared" si="168"/>
        <v>2</v>
      </c>
      <c r="N2167" s="4" t="str">
        <f t="shared" si="169"/>
        <v>S</v>
      </c>
      <c r="O2167" t="str">
        <f t="shared" si="170"/>
        <v>S</v>
      </c>
    </row>
    <row r="2168" spans="1:15" x14ac:dyDescent="0.25">
      <c r="A2168">
        <v>37</v>
      </c>
      <c r="B2168" s="1">
        <v>59456</v>
      </c>
      <c r="C2168" t="s">
        <v>237</v>
      </c>
      <c r="D2168" t="s">
        <v>3280</v>
      </c>
      <c r="E2168">
        <v>307</v>
      </c>
      <c r="F2168">
        <v>6205</v>
      </c>
      <c r="G2168">
        <f t="shared" si="166"/>
        <v>0</v>
      </c>
      <c r="H2168" t="str">
        <f>_xlfn.XLOOKUP(C2168,obszary!A:A,obszary!B:B)</f>
        <v>Elysium</v>
      </c>
      <c r="I2168" t="str">
        <f>_xlfn.XLOOKUP($A2168,laziki!B:B,laziki!C:C)</f>
        <v>Pathfinder 5</v>
      </c>
      <c r="J2168" t="str">
        <f>_xlfn.XLOOKUP(I2168,laziki!C:C,laziki!E:E)</f>
        <v>10.83N, 133.81E</v>
      </c>
      <c r="K2168">
        <f>_xlfn.XLOOKUP($A2168,laziki!B:B,laziki!D:D)</f>
        <v>2061</v>
      </c>
      <c r="L2168">
        <f t="shared" si="167"/>
        <v>2062</v>
      </c>
      <c r="M2168" s="4">
        <f t="shared" si="168"/>
        <v>1</v>
      </c>
      <c r="N2168" s="4" t="str">
        <f t="shared" si="169"/>
        <v>N</v>
      </c>
      <c r="O2168" t="str">
        <f t="shared" si="170"/>
        <v>N</v>
      </c>
    </row>
    <row r="2169" spans="1:15" x14ac:dyDescent="0.25">
      <c r="A2169">
        <v>41</v>
      </c>
      <c r="B2169" s="1">
        <v>61621</v>
      </c>
      <c r="C2169" t="s">
        <v>257</v>
      </c>
      <c r="D2169" t="s">
        <v>3279</v>
      </c>
      <c r="E2169">
        <v>54</v>
      </c>
      <c r="F2169">
        <v>17718</v>
      </c>
      <c r="G2169">
        <f t="shared" si="166"/>
        <v>17718</v>
      </c>
      <c r="H2169" t="str">
        <f>_xlfn.XLOOKUP(C2169,obszary!A:A,obszary!B:B)</f>
        <v>Ismenius Lacus</v>
      </c>
      <c r="I2169" t="str">
        <f>_xlfn.XLOOKUP($A2169,laziki!B:B,laziki!C:C)</f>
        <v>Spirit 5</v>
      </c>
      <c r="J2169" t="str">
        <f>_xlfn.XLOOKUP(I2169,laziki!C:C,laziki!E:E)</f>
        <v>66.19N, 33.82E</v>
      </c>
      <c r="K2169">
        <f>_xlfn.XLOOKUP($A2169,laziki!B:B,laziki!D:D)</f>
        <v>2063</v>
      </c>
      <c r="L2169">
        <f t="shared" si="167"/>
        <v>2068</v>
      </c>
      <c r="M2169" s="4">
        <f t="shared" si="168"/>
        <v>5</v>
      </c>
      <c r="N2169" s="4" t="str">
        <f t="shared" si="169"/>
        <v>N</v>
      </c>
      <c r="O2169" t="str">
        <f t="shared" si="170"/>
        <v>N</v>
      </c>
    </row>
    <row r="2170" spans="1:15" x14ac:dyDescent="0.25">
      <c r="A2170">
        <v>31</v>
      </c>
      <c r="B2170" s="1">
        <v>58909</v>
      </c>
      <c r="C2170" t="s">
        <v>261</v>
      </c>
      <c r="D2170" t="s">
        <v>3278</v>
      </c>
      <c r="E2170">
        <v>15</v>
      </c>
      <c r="F2170">
        <v>11011</v>
      </c>
      <c r="G2170">
        <f t="shared" si="166"/>
        <v>11011</v>
      </c>
      <c r="H2170" t="str">
        <f>_xlfn.XLOOKUP(C2170,obszary!A:A,obszary!B:B)</f>
        <v>Arcadia</v>
      </c>
      <c r="I2170" t="str">
        <f>_xlfn.XLOOKUP($A2170,laziki!B:B,laziki!C:C)</f>
        <v>Deimos 10</v>
      </c>
      <c r="J2170" t="str">
        <f>_xlfn.XLOOKUP(I2170,laziki!C:C,laziki!E:E)</f>
        <v>66.67N, 93.37W</v>
      </c>
      <c r="K2170">
        <f>_xlfn.XLOOKUP($A2170,laziki!B:B,laziki!D:D)</f>
        <v>2059</v>
      </c>
      <c r="L2170">
        <f t="shared" si="167"/>
        <v>2061</v>
      </c>
      <c r="M2170" s="4">
        <f t="shared" si="168"/>
        <v>2</v>
      </c>
      <c r="N2170" s="4" t="str">
        <f t="shared" si="169"/>
        <v>N</v>
      </c>
      <c r="O2170" t="str">
        <f t="shared" si="170"/>
        <v>N</v>
      </c>
    </row>
    <row r="2171" spans="1:15" x14ac:dyDescent="0.25">
      <c r="A2171">
        <v>10</v>
      </c>
      <c r="B2171" s="1">
        <v>57263</v>
      </c>
      <c r="C2171" t="s">
        <v>231</v>
      </c>
      <c r="D2171" t="s">
        <v>3277</v>
      </c>
      <c r="E2171">
        <v>163</v>
      </c>
      <c r="F2171">
        <v>2461</v>
      </c>
      <c r="G2171">
        <f t="shared" si="166"/>
        <v>0</v>
      </c>
      <c r="H2171" t="str">
        <f>_xlfn.XLOOKUP(C2171,obszary!A:A,obszary!B:B)</f>
        <v>Coprates</v>
      </c>
      <c r="I2171" t="str">
        <f>_xlfn.XLOOKUP($A2171,laziki!B:B,laziki!C:C)</f>
        <v>Mariner 15</v>
      </c>
      <c r="J2171" t="str">
        <f>_xlfn.XLOOKUP(I2171,laziki!C:C,laziki!E:E)</f>
        <v>23.79S, 56.97W</v>
      </c>
      <c r="K2171">
        <f>_xlfn.XLOOKUP($A2171,laziki!B:B,laziki!D:D)</f>
        <v>2054</v>
      </c>
      <c r="L2171">
        <f t="shared" si="167"/>
        <v>2056</v>
      </c>
      <c r="M2171" s="4">
        <f t="shared" si="168"/>
        <v>2</v>
      </c>
      <c r="N2171" s="4" t="str">
        <f t="shared" si="169"/>
        <v>S</v>
      </c>
      <c r="O2171" t="str">
        <f t="shared" si="170"/>
        <v>S</v>
      </c>
    </row>
    <row r="2172" spans="1:15" x14ac:dyDescent="0.25">
      <c r="A2172">
        <v>52</v>
      </c>
      <c r="B2172" s="1">
        <v>63286</v>
      </c>
      <c r="C2172" t="s">
        <v>251</v>
      </c>
      <c r="D2172" t="s">
        <v>3276</v>
      </c>
      <c r="E2172">
        <v>100</v>
      </c>
      <c r="F2172">
        <v>6205</v>
      </c>
      <c r="G2172">
        <f t="shared" si="166"/>
        <v>6205</v>
      </c>
      <c r="H2172" t="str">
        <f>_xlfn.XLOOKUP(C2172,obszary!A:A,obszary!B:B)</f>
        <v>Amazonis</v>
      </c>
      <c r="I2172" t="str">
        <f>_xlfn.XLOOKUP($A2172,laziki!B:B,laziki!C:C)</f>
        <v>Opportunity 4</v>
      </c>
      <c r="J2172" t="str">
        <f>_xlfn.XLOOKUP(I2172,laziki!C:C,laziki!E:E)</f>
        <v>9.63N, 121.52W</v>
      </c>
      <c r="K2172">
        <f>_xlfn.XLOOKUP($A2172,laziki!B:B,laziki!D:D)</f>
        <v>2065</v>
      </c>
      <c r="L2172">
        <f t="shared" si="167"/>
        <v>2073</v>
      </c>
      <c r="M2172" s="4">
        <f t="shared" si="168"/>
        <v>8</v>
      </c>
      <c r="N2172" s="4" t="str">
        <f t="shared" si="169"/>
        <v>N</v>
      </c>
      <c r="O2172" t="str">
        <f t="shared" si="170"/>
        <v>N</v>
      </c>
    </row>
    <row r="2173" spans="1:15" x14ac:dyDescent="0.25">
      <c r="A2173">
        <v>55</v>
      </c>
      <c r="B2173" s="1">
        <v>63060</v>
      </c>
      <c r="C2173" t="s">
        <v>253</v>
      </c>
      <c r="D2173" t="s">
        <v>3275</v>
      </c>
      <c r="E2173">
        <v>72</v>
      </c>
      <c r="F2173">
        <v>41937</v>
      </c>
      <c r="G2173">
        <f t="shared" si="166"/>
        <v>41937</v>
      </c>
      <c r="H2173" t="str">
        <f>_xlfn.XLOOKUP(C2173,obszary!A:A,obszary!B:B)</f>
        <v>Cebrenia</v>
      </c>
      <c r="I2173" t="str">
        <f>_xlfn.XLOOKUP($A2173,laziki!B:B,laziki!C:C)</f>
        <v>Opportunity 7</v>
      </c>
      <c r="J2173" t="str">
        <f>_xlfn.XLOOKUP(I2173,laziki!C:C,laziki!E:E)</f>
        <v>37.14N, 148.66E</v>
      </c>
      <c r="K2173">
        <f>_xlfn.XLOOKUP($A2173,laziki!B:B,laziki!D:D)</f>
        <v>2066</v>
      </c>
      <c r="L2173">
        <f t="shared" si="167"/>
        <v>2072</v>
      </c>
      <c r="M2173" s="4">
        <f t="shared" si="168"/>
        <v>6</v>
      </c>
      <c r="N2173" s="4" t="str">
        <f t="shared" si="169"/>
        <v>N</v>
      </c>
      <c r="O2173" t="str">
        <f t="shared" si="170"/>
        <v>N</v>
      </c>
    </row>
    <row r="2174" spans="1:15" x14ac:dyDescent="0.25">
      <c r="A2174">
        <v>74</v>
      </c>
      <c r="B2174" s="1">
        <v>63712</v>
      </c>
      <c r="C2174" t="s">
        <v>243</v>
      </c>
      <c r="D2174" t="s">
        <v>3274</v>
      </c>
      <c r="E2174">
        <v>524</v>
      </c>
      <c r="F2174">
        <v>1656</v>
      </c>
      <c r="G2174">
        <f t="shared" si="166"/>
        <v>0</v>
      </c>
      <c r="H2174" t="str">
        <f>_xlfn.XLOOKUP(C2174,obszary!A:A,obszary!B:B)</f>
        <v>Arabia</v>
      </c>
      <c r="I2174" t="str">
        <f>_xlfn.XLOOKUP($A2174,laziki!B:B,laziki!C:C)</f>
        <v>Rosetta 21</v>
      </c>
      <c r="J2174" t="str">
        <f>_xlfn.XLOOKUP(I2174,laziki!C:C,laziki!E:E)</f>
        <v>17.28N, 7.12E</v>
      </c>
      <c r="K2174">
        <f>_xlfn.XLOOKUP($A2174,laziki!B:B,laziki!D:D)</f>
        <v>2071</v>
      </c>
      <c r="L2174">
        <f t="shared" si="167"/>
        <v>2074</v>
      </c>
      <c r="M2174" s="4">
        <f t="shared" si="168"/>
        <v>3</v>
      </c>
      <c r="N2174" s="4" t="str">
        <f t="shared" si="169"/>
        <v>N</v>
      </c>
      <c r="O2174" t="str">
        <f t="shared" si="170"/>
        <v>N</v>
      </c>
    </row>
    <row r="2175" spans="1:15" x14ac:dyDescent="0.25">
      <c r="A2175">
        <v>34</v>
      </c>
      <c r="B2175" s="1">
        <v>60523</v>
      </c>
      <c r="C2175" t="s">
        <v>253</v>
      </c>
      <c r="D2175" t="s">
        <v>3273</v>
      </c>
      <c r="E2175">
        <v>702</v>
      </c>
      <c r="F2175">
        <v>5255</v>
      </c>
      <c r="G2175">
        <f t="shared" si="166"/>
        <v>0</v>
      </c>
      <c r="H2175" t="str">
        <f>_xlfn.XLOOKUP(C2175,obszary!A:A,obszary!B:B)</f>
        <v>Cebrenia</v>
      </c>
      <c r="I2175" t="str">
        <f>_xlfn.XLOOKUP($A2175,laziki!B:B,laziki!C:C)</f>
        <v>Deimos 14</v>
      </c>
      <c r="J2175" t="str">
        <f>_xlfn.XLOOKUP(I2175,laziki!C:C,laziki!E:E)</f>
        <v>24.45N, 112.91E</v>
      </c>
      <c r="K2175">
        <f>_xlfn.XLOOKUP($A2175,laziki!B:B,laziki!D:D)</f>
        <v>2060</v>
      </c>
      <c r="L2175">
        <f t="shared" si="167"/>
        <v>2065</v>
      </c>
      <c r="M2175" s="4">
        <f t="shared" si="168"/>
        <v>5</v>
      </c>
      <c r="N2175" s="4" t="str">
        <f t="shared" si="169"/>
        <v>N</v>
      </c>
      <c r="O2175" t="str">
        <f t="shared" si="170"/>
        <v>N</v>
      </c>
    </row>
    <row r="2176" spans="1:15" x14ac:dyDescent="0.25">
      <c r="A2176">
        <v>13</v>
      </c>
      <c r="B2176" s="1">
        <v>56731</v>
      </c>
      <c r="C2176" t="s">
        <v>255</v>
      </c>
      <c r="D2176" t="s">
        <v>3272</v>
      </c>
      <c r="E2176">
        <v>29</v>
      </c>
      <c r="F2176">
        <v>3764</v>
      </c>
      <c r="G2176">
        <f t="shared" si="166"/>
        <v>3764</v>
      </c>
      <c r="H2176" t="str">
        <f>_xlfn.XLOOKUP(C2176,obszary!A:A,obszary!B:B)</f>
        <v>Casius</v>
      </c>
      <c r="I2176" t="str">
        <f>_xlfn.XLOOKUP($A2176,laziki!B:B,laziki!C:C)</f>
        <v>Viking 2</v>
      </c>
      <c r="J2176" t="str">
        <f>_xlfn.XLOOKUP(I2176,laziki!C:C,laziki!E:E)</f>
        <v>60.72N, 122.46E</v>
      </c>
      <c r="K2176">
        <f>_xlfn.XLOOKUP($A2176,laziki!B:B,laziki!D:D)</f>
        <v>2052</v>
      </c>
      <c r="L2176">
        <f t="shared" si="167"/>
        <v>2055</v>
      </c>
      <c r="M2176" s="4">
        <f t="shared" si="168"/>
        <v>3</v>
      </c>
      <c r="N2176" s="4" t="str">
        <f t="shared" si="169"/>
        <v>N</v>
      </c>
      <c r="O2176" t="str">
        <f t="shared" si="170"/>
        <v>N</v>
      </c>
    </row>
    <row r="2177" spans="1:15" x14ac:dyDescent="0.25">
      <c r="A2177">
        <v>9</v>
      </c>
      <c r="B2177" s="1">
        <v>57824</v>
      </c>
      <c r="C2177" t="s">
        <v>227</v>
      </c>
      <c r="D2177" t="s">
        <v>3271</v>
      </c>
      <c r="E2177">
        <v>292</v>
      </c>
      <c r="F2177">
        <v>8255</v>
      </c>
      <c r="G2177">
        <f t="shared" si="166"/>
        <v>0</v>
      </c>
      <c r="H2177" t="str">
        <f>_xlfn.XLOOKUP(C2177,obszary!A:A,obszary!B:B)</f>
        <v>Sinus Sabaeus</v>
      </c>
      <c r="I2177" t="str">
        <f>_xlfn.XLOOKUP($A2177,laziki!B:B,laziki!C:C)</f>
        <v>Mariner 14</v>
      </c>
      <c r="J2177" t="str">
        <f>_xlfn.XLOOKUP(I2177,laziki!C:C,laziki!E:E)</f>
        <v>17.63S, 13.01W</v>
      </c>
      <c r="K2177">
        <f>_xlfn.XLOOKUP($A2177,laziki!B:B,laziki!D:D)</f>
        <v>2054</v>
      </c>
      <c r="L2177">
        <f t="shared" si="167"/>
        <v>2058</v>
      </c>
      <c r="M2177" s="4">
        <f t="shared" si="168"/>
        <v>4</v>
      </c>
      <c r="N2177" s="4" t="str">
        <f t="shared" si="169"/>
        <v>S</v>
      </c>
      <c r="O2177" t="str">
        <f t="shared" si="170"/>
        <v>S</v>
      </c>
    </row>
    <row r="2178" spans="1:15" x14ac:dyDescent="0.25">
      <c r="A2178">
        <v>61</v>
      </c>
      <c r="B2178" s="1">
        <v>62450</v>
      </c>
      <c r="C2178" t="s">
        <v>215</v>
      </c>
      <c r="D2178" t="s">
        <v>3270</v>
      </c>
      <c r="E2178">
        <v>63</v>
      </c>
      <c r="F2178">
        <v>16330</v>
      </c>
      <c r="G2178">
        <f t="shared" si="166"/>
        <v>16330</v>
      </c>
      <c r="H2178" t="str">
        <f>_xlfn.XLOOKUP(C2178,obszary!A:A,obszary!B:B)</f>
        <v>Argyre</v>
      </c>
      <c r="I2178" t="str">
        <f>_xlfn.XLOOKUP($A2178,laziki!B:B,laziki!C:C)</f>
        <v>Opportunity 19</v>
      </c>
      <c r="J2178" t="str">
        <f>_xlfn.XLOOKUP(I2178,laziki!C:C,laziki!E:E)</f>
        <v>68.17S, 21.83W</v>
      </c>
      <c r="K2178">
        <f>_xlfn.XLOOKUP($A2178,laziki!B:B,laziki!D:D)</f>
        <v>2069</v>
      </c>
      <c r="L2178">
        <f t="shared" si="167"/>
        <v>2070</v>
      </c>
      <c r="M2178" s="4">
        <f t="shared" si="168"/>
        <v>1</v>
      </c>
      <c r="N2178" s="4" t="str">
        <f t="shared" si="169"/>
        <v>S</v>
      </c>
      <c r="O2178" t="str">
        <f t="shared" si="170"/>
        <v>S</v>
      </c>
    </row>
    <row r="2179" spans="1:15" x14ac:dyDescent="0.25">
      <c r="A2179">
        <v>17</v>
      </c>
      <c r="B2179" s="1">
        <v>59279</v>
      </c>
      <c r="C2179" t="s">
        <v>239</v>
      </c>
      <c r="D2179" t="s">
        <v>3269</v>
      </c>
      <c r="E2179">
        <v>365</v>
      </c>
      <c r="F2179">
        <v>2188</v>
      </c>
      <c r="G2179">
        <f t="shared" ref="G2179:G2242" si="171">IF($E2179 &lt;= 100,F2179,0)</f>
        <v>0</v>
      </c>
      <c r="H2179" t="str">
        <f>_xlfn.XLOOKUP(C2179,obszary!A:A,obszary!B:B)</f>
        <v>Amenthes</v>
      </c>
      <c r="I2179" t="str">
        <f>_xlfn.XLOOKUP($A2179,laziki!B:B,laziki!C:C)</f>
        <v>Viking 8</v>
      </c>
      <c r="J2179" t="str">
        <f>_xlfn.XLOOKUP(I2179,laziki!C:C,laziki!E:E)</f>
        <v>21.27N, 90.13E</v>
      </c>
      <c r="K2179">
        <f>_xlfn.XLOOKUP($A2179,laziki!B:B,laziki!D:D)</f>
        <v>2054</v>
      </c>
      <c r="L2179">
        <f t="shared" ref="L2179:L2242" si="172">YEAR(B2179)</f>
        <v>2062</v>
      </c>
      <c r="M2179" s="4">
        <f t="shared" ref="M2179:M2242" si="173">L2179-K2179</f>
        <v>8</v>
      </c>
      <c r="N2179" s="4" t="str">
        <f t="shared" ref="N2179:N2242" si="174">IF(NOT(ISERROR(SEARCH("S",D2179))),"S","N")</f>
        <v>N</v>
      </c>
      <c r="O2179" t="str">
        <f t="shared" si="170"/>
        <v>N</v>
      </c>
    </row>
    <row r="2180" spans="1:15" x14ac:dyDescent="0.25">
      <c r="A2180">
        <v>2</v>
      </c>
      <c r="B2180" s="1">
        <v>57778</v>
      </c>
      <c r="C2180" t="s">
        <v>223</v>
      </c>
      <c r="D2180" t="s">
        <v>3268</v>
      </c>
      <c r="E2180">
        <v>93</v>
      </c>
      <c r="F2180">
        <v>1138</v>
      </c>
      <c r="G2180">
        <f t="shared" si="171"/>
        <v>1138</v>
      </c>
      <c r="H2180" t="str">
        <f>_xlfn.XLOOKUP(C2180,obszary!A:A,obszary!B:B)</f>
        <v>Mare Tyrrhenum</v>
      </c>
      <c r="I2180" t="str">
        <f>_xlfn.XLOOKUP($A2180,laziki!B:B,laziki!C:C)</f>
        <v>Mariner 6</v>
      </c>
      <c r="J2180" t="str">
        <f>_xlfn.XLOOKUP(I2180,laziki!C:C,laziki!E:E)</f>
        <v>11.90N, 119.49E</v>
      </c>
      <c r="K2180">
        <f>_xlfn.XLOOKUP($A2180,laziki!B:B,laziki!D:D)</f>
        <v>2050</v>
      </c>
      <c r="L2180">
        <f t="shared" si="172"/>
        <v>2058</v>
      </c>
      <c r="M2180" s="4">
        <f t="shared" si="173"/>
        <v>8</v>
      </c>
      <c r="N2180" s="4" t="str">
        <f t="shared" si="174"/>
        <v>S</v>
      </c>
      <c r="O2180" t="str">
        <f t="shared" si="170"/>
        <v>N</v>
      </c>
    </row>
    <row r="2181" spans="1:15" x14ac:dyDescent="0.25">
      <c r="A2181">
        <v>55</v>
      </c>
      <c r="B2181" s="1">
        <v>62730</v>
      </c>
      <c r="C2181" t="s">
        <v>237</v>
      </c>
      <c r="D2181" t="s">
        <v>3267</v>
      </c>
      <c r="E2181">
        <v>20</v>
      </c>
      <c r="F2181">
        <v>2599</v>
      </c>
      <c r="G2181">
        <f t="shared" si="171"/>
        <v>2599</v>
      </c>
      <c r="H2181" t="str">
        <f>_xlfn.XLOOKUP(C2181,obszary!A:A,obszary!B:B)</f>
        <v>Elysium</v>
      </c>
      <c r="I2181" t="str">
        <f>_xlfn.XLOOKUP($A2181,laziki!B:B,laziki!C:C)</f>
        <v>Opportunity 7</v>
      </c>
      <c r="J2181" t="str">
        <f>_xlfn.XLOOKUP(I2181,laziki!C:C,laziki!E:E)</f>
        <v>37.14N, 148.66E</v>
      </c>
      <c r="K2181">
        <f>_xlfn.XLOOKUP($A2181,laziki!B:B,laziki!D:D)</f>
        <v>2066</v>
      </c>
      <c r="L2181">
        <f t="shared" si="172"/>
        <v>2071</v>
      </c>
      <c r="M2181" s="4">
        <f t="shared" si="173"/>
        <v>5</v>
      </c>
      <c r="N2181" s="4" t="str">
        <f t="shared" si="174"/>
        <v>N</v>
      </c>
      <c r="O2181" t="str">
        <f t="shared" si="170"/>
        <v>N</v>
      </c>
    </row>
    <row r="2182" spans="1:15" x14ac:dyDescent="0.25">
      <c r="A2182">
        <v>61</v>
      </c>
      <c r="B2182" s="1">
        <v>62610</v>
      </c>
      <c r="C2182" t="s">
        <v>207</v>
      </c>
      <c r="D2182" t="s">
        <v>3266</v>
      </c>
      <c r="E2182">
        <v>24</v>
      </c>
      <c r="F2182">
        <v>11011</v>
      </c>
      <c r="G2182">
        <f t="shared" si="171"/>
        <v>11011</v>
      </c>
      <c r="H2182" t="str">
        <f>_xlfn.XLOOKUP(C2182,obszary!A:A,obszary!B:B)</f>
        <v>Mare Australe</v>
      </c>
      <c r="I2182" t="str">
        <f>_xlfn.XLOOKUP($A2182,laziki!B:B,laziki!C:C)</f>
        <v>Opportunity 19</v>
      </c>
      <c r="J2182" t="str">
        <f>_xlfn.XLOOKUP(I2182,laziki!C:C,laziki!E:E)</f>
        <v>68.17S, 21.83W</v>
      </c>
      <c r="K2182">
        <f>_xlfn.XLOOKUP($A2182,laziki!B:B,laziki!D:D)</f>
        <v>2069</v>
      </c>
      <c r="L2182">
        <f t="shared" si="172"/>
        <v>2071</v>
      </c>
      <c r="M2182" s="4">
        <f t="shared" si="173"/>
        <v>2</v>
      </c>
      <c r="N2182" s="4" t="str">
        <f t="shared" si="174"/>
        <v>S</v>
      </c>
      <c r="O2182" t="str">
        <f t="shared" ref="O2182:O2245" si="175">IF(NOT(ISERROR(SEARCH("S",J2182))),"S","N")</f>
        <v>S</v>
      </c>
    </row>
    <row r="2183" spans="1:15" x14ac:dyDescent="0.25">
      <c r="A2183">
        <v>82</v>
      </c>
      <c r="B2183" s="1">
        <v>62476</v>
      </c>
      <c r="C2183" t="s">
        <v>209</v>
      </c>
      <c r="D2183" t="s">
        <v>3265</v>
      </c>
      <c r="E2183">
        <v>100</v>
      </c>
      <c r="F2183">
        <v>1526</v>
      </c>
      <c r="G2183">
        <f t="shared" si="171"/>
        <v>1526</v>
      </c>
      <c r="H2183" t="str">
        <f>_xlfn.XLOOKUP(C2183,obszary!A:A,obszary!B:B)</f>
        <v>Eridania</v>
      </c>
      <c r="I2183" t="str">
        <f>_xlfn.XLOOKUP($A2183,laziki!B:B,laziki!C:C)</f>
        <v>Phoenix 7</v>
      </c>
      <c r="J2183" t="str">
        <f>_xlfn.XLOOKUP(I2183,laziki!C:C,laziki!E:E)</f>
        <v>42.36S, 157.15E</v>
      </c>
      <c r="K2183">
        <f>_xlfn.XLOOKUP($A2183,laziki!B:B,laziki!D:D)</f>
        <v>2068</v>
      </c>
      <c r="L2183">
        <f t="shared" si="172"/>
        <v>2071</v>
      </c>
      <c r="M2183" s="4">
        <f t="shared" si="173"/>
        <v>3</v>
      </c>
      <c r="N2183" s="4" t="str">
        <f t="shared" si="174"/>
        <v>S</v>
      </c>
      <c r="O2183" t="str">
        <f t="shared" si="175"/>
        <v>S</v>
      </c>
    </row>
    <row r="2184" spans="1:15" x14ac:dyDescent="0.25">
      <c r="A2184">
        <v>10</v>
      </c>
      <c r="B2184" s="1">
        <v>58057</v>
      </c>
      <c r="C2184" t="s">
        <v>231</v>
      </c>
      <c r="D2184" t="s">
        <v>3264</v>
      </c>
      <c r="E2184">
        <v>365</v>
      </c>
      <c r="F2184">
        <v>3612</v>
      </c>
      <c r="G2184">
        <f t="shared" si="171"/>
        <v>0</v>
      </c>
      <c r="H2184" t="str">
        <f>_xlfn.XLOOKUP(C2184,obszary!A:A,obszary!B:B)</f>
        <v>Coprates</v>
      </c>
      <c r="I2184" t="str">
        <f>_xlfn.XLOOKUP($A2184,laziki!B:B,laziki!C:C)</f>
        <v>Mariner 15</v>
      </c>
      <c r="J2184" t="str">
        <f>_xlfn.XLOOKUP(I2184,laziki!C:C,laziki!E:E)</f>
        <v>23.79S, 56.97W</v>
      </c>
      <c r="K2184">
        <f>_xlfn.XLOOKUP($A2184,laziki!B:B,laziki!D:D)</f>
        <v>2054</v>
      </c>
      <c r="L2184">
        <f t="shared" si="172"/>
        <v>2058</v>
      </c>
      <c r="M2184" s="4">
        <f t="shared" si="173"/>
        <v>4</v>
      </c>
      <c r="N2184" s="4" t="str">
        <f t="shared" si="174"/>
        <v>S</v>
      </c>
      <c r="O2184" t="str">
        <f t="shared" si="175"/>
        <v>S</v>
      </c>
    </row>
    <row r="2185" spans="1:15" x14ac:dyDescent="0.25">
      <c r="A2185">
        <v>42</v>
      </c>
      <c r="B2185" s="1">
        <v>60563</v>
      </c>
      <c r="C2185" t="s">
        <v>253</v>
      </c>
      <c r="D2185" t="s">
        <v>3263</v>
      </c>
      <c r="E2185">
        <v>85</v>
      </c>
      <c r="F2185">
        <v>5622</v>
      </c>
      <c r="G2185">
        <f t="shared" si="171"/>
        <v>5622</v>
      </c>
      <c r="H2185" t="str">
        <f>_xlfn.XLOOKUP(C2185,obszary!A:A,obszary!B:B)</f>
        <v>Cebrenia</v>
      </c>
      <c r="I2185" t="str">
        <f>_xlfn.XLOOKUP($A2185,laziki!B:B,laziki!C:C)</f>
        <v>Spirit 6</v>
      </c>
      <c r="J2185" t="str">
        <f>_xlfn.XLOOKUP(I2185,laziki!C:C,laziki!E:E)</f>
        <v>27.80N, 160.30E</v>
      </c>
      <c r="K2185">
        <f>_xlfn.XLOOKUP($A2185,laziki!B:B,laziki!D:D)</f>
        <v>2063</v>
      </c>
      <c r="L2185">
        <f t="shared" si="172"/>
        <v>2065</v>
      </c>
      <c r="M2185" s="4">
        <f t="shared" si="173"/>
        <v>2</v>
      </c>
      <c r="N2185" s="4" t="str">
        <f t="shared" si="174"/>
        <v>N</v>
      </c>
      <c r="O2185" t="str">
        <f t="shared" si="175"/>
        <v>N</v>
      </c>
    </row>
    <row r="2186" spans="1:15" x14ac:dyDescent="0.25">
      <c r="A2186">
        <v>2</v>
      </c>
      <c r="B2186" s="1">
        <v>57383</v>
      </c>
      <c r="C2186" t="s">
        <v>253</v>
      </c>
      <c r="D2186" t="s">
        <v>3262</v>
      </c>
      <c r="E2186">
        <v>120</v>
      </c>
      <c r="F2186">
        <v>7512</v>
      </c>
      <c r="G2186">
        <f t="shared" si="171"/>
        <v>0</v>
      </c>
      <c r="H2186" t="str">
        <f>_xlfn.XLOOKUP(C2186,obszary!A:A,obszary!B:B)</f>
        <v>Cebrenia</v>
      </c>
      <c r="I2186" t="str">
        <f>_xlfn.XLOOKUP($A2186,laziki!B:B,laziki!C:C)</f>
        <v>Mariner 6</v>
      </c>
      <c r="J2186" t="str">
        <f>_xlfn.XLOOKUP(I2186,laziki!C:C,laziki!E:E)</f>
        <v>11.90N, 119.49E</v>
      </c>
      <c r="K2186">
        <f>_xlfn.XLOOKUP($A2186,laziki!B:B,laziki!D:D)</f>
        <v>2050</v>
      </c>
      <c r="L2186">
        <f t="shared" si="172"/>
        <v>2057</v>
      </c>
      <c r="M2186" s="4">
        <f t="shared" si="173"/>
        <v>7</v>
      </c>
      <c r="N2186" s="4" t="str">
        <f t="shared" si="174"/>
        <v>N</v>
      </c>
      <c r="O2186" t="str">
        <f t="shared" si="175"/>
        <v>N</v>
      </c>
    </row>
    <row r="2187" spans="1:15" x14ac:dyDescent="0.25">
      <c r="A2187">
        <v>32</v>
      </c>
      <c r="B2187" s="1">
        <v>58773</v>
      </c>
      <c r="C2187" t="s">
        <v>217</v>
      </c>
      <c r="D2187" t="s">
        <v>3261</v>
      </c>
      <c r="E2187">
        <v>365</v>
      </c>
      <c r="F2187">
        <v>6409</v>
      </c>
      <c r="G2187">
        <f t="shared" si="171"/>
        <v>0</v>
      </c>
      <c r="H2187" t="str">
        <f>_xlfn.XLOOKUP(C2187,obszary!A:A,obszary!B:B)</f>
        <v>Thaumasia</v>
      </c>
      <c r="I2187" t="str">
        <f>_xlfn.XLOOKUP($A2187,laziki!B:B,laziki!C:C)</f>
        <v>Deimos 11</v>
      </c>
      <c r="J2187" t="str">
        <f>_xlfn.XLOOKUP(I2187,laziki!C:C,laziki!E:E)</f>
        <v>39.82S, 96.42W</v>
      </c>
      <c r="K2187">
        <f>_xlfn.XLOOKUP($A2187,laziki!B:B,laziki!D:D)</f>
        <v>2059</v>
      </c>
      <c r="L2187">
        <f t="shared" si="172"/>
        <v>2060</v>
      </c>
      <c r="M2187" s="4">
        <f t="shared" si="173"/>
        <v>1</v>
      </c>
      <c r="N2187" s="4" t="str">
        <f t="shared" si="174"/>
        <v>S</v>
      </c>
      <c r="O2187" t="str">
        <f t="shared" si="175"/>
        <v>S</v>
      </c>
    </row>
    <row r="2188" spans="1:15" x14ac:dyDescent="0.25">
      <c r="A2188">
        <v>56</v>
      </c>
      <c r="B2188" s="1">
        <v>62200</v>
      </c>
      <c r="C2188" t="s">
        <v>217</v>
      </c>
      <c r="D2188" t="s">
        <v>3260</v>
      </c>
      <c r="E2188">
        <v>365</v>
      </c>
      <c r="F2188">
        <v>5436</v>
      </c>
      <c r="G2188">
        <f t="shared" si="171"/>
        <v>0</v>
      </c>
      <c r="H2188" t="str">
        <f>_xlfn.XLOOKUP(C2188,obszary!A:A,obszary!B:B)</f>
        <v>Thaumasia</v>
      </c>
      <c r="I2188" t="str">
        <f>_xlfn.XLOOKUP($A2188,laziki!B:B,laziki!C:C)</f>
        <v>Opportunity 10</v>
      </c>
      <c r="J2188" t="str">
        <f>_xlfn.XLOOKUP(I2188,laziki!C:C,laziki!E:E)</f>
        <v>35.35S, 72.67W</v>
      </c>
      <c r="K2188">
        <f>_xlfn.XLOOKUP($A2188,laziki!B:B,laziki!D:D)</f>
        <v>2067</v>
      </c>
      <c r="L2188">
        <f t="shared" si="172"/>
        <v>2070</v>
      </c>
      <c r="M2188" s="4">
        <f t="shared" si="173"/>
        <v>3</v>
      </c>
      <c r="N2188" s="4" t="str">
        <f t="shared" si="174"/>
        <v>S</v>
      </c>
      <c r="O2188" t="str">
        <f t="shared" si="175"/>
        <v>S</v>
      </c>
    </row>
    <row r="2189" spans="1:15" x14ac:dyDescent="0.25">
      <c r="A2189">
        <v>51</v>
      </c>
      <c r="B2189" s="1">
        <v>60853</v>
      </c>
      <c r="C2189" t="s">
        <v>215</v>
      </c>
      <c r="D2189" t="s">
        <v>3259</v>
      </c>
      <c r="E2189">
        <v>14</v>
      </c>
      <c r="F2189">
        <v>11011</v>
      </c>
      <c r="G2189">
        <f t="shared" si="171"/>
        <v>11011</v>
      </c>
      <c r="H2189" t="str">
        <f>_xlfn.XLOOKUP(C2189,obszary!A:A,obszary!B:B)</f>
        <v>Argyre</v>
      </c>
      <c r="I2189" t="str">
        <f>_xlfn.XLOOKUP($A2189,laziki!B:B,laziki!C:C)</f>
        <v>Opportunity 3</v>
      </c>
      <c r="J2189" t="str">
        <f>_xlfn.XLOOKUP(I2189,laziki!C:C,laziki!E:E)</f>
        <v>50.59S, 47.85W</v>
      </c>
      <c r="K2189">
        <f>_xlfn.XLOOKUP($A2189,laziki!B:B,laziki!D:D)</f>
        <v>2064</v>
      </c>
      <c r="L2189">
        <f t="shared" si="172"/>
        <v>2066</v>
      </c>
      <c r="M2189" s="4">
        <f t="shared" si="173"/>
        <v>2</v>
      </c>
      <c r="N2189" s="4" t="str">
        <f t="shared" si="174"/>
        <v>S</v>
      </c>
      <c r="O2189" t="str">
        <f t="shared" si="175"/>
        <v>S</v>
      </c>
    </row>
    <row r="2190" spans="1:15" x14ac:dyDescent="0.25">
      <c r="A2190">
        <v>76</v>
      </c>
      <c r="B2190" s="1">
        <v>63812</v>
      </c>
      <c r="C2190" t="s">
        <v>237</v>
      </c>
      <c r="D2190" t="s">
        <v>3258</v>
      </c>
      <c r="E2190">
        <v>34</v>
      </c>
      <c r="F2190">
        <v>8255</v>
      </c>
      <c r="G2190">
        <f t="shared" si="171"/>
        <v>8255</v>
      </c>
      <c r="H2190" t="str">
        <f>_xlfn.XLOOKUP(C2190,obszary!A:A,obszary!B:B)</f>
        <v>Elysium</v>
      </c>
      <c r="I2190" t="str">
        <f>_xlfn.XLOOKUP($A2190,laziki!B:B,laziki!C:C)</f>
        <v>Rosetta 25</v>
      </c>
      <c r="J2190" t="str">
        <f>_xlfn.XLOOKUP(I2190,laziki!C:C,laziki!E:E)</f>
        <v>47.84N, 169.44E</v>
      </c>
      <c r="K2190">
        <f>_xlfn.XLOOKUP($A2190,laziki!B:B,laziki!D:D)</f>
        <v>2072</v>
      </c>
      <c r="L2190">
        <f t="shared" si="172"/>
        <v>2074</v>
      </c>
      <c r="M2190" s="4">
        <f t="shared" si="173"/>
        <v>2</v>
      </c>
      <c r="N2190" s="4" t="str">
        <f t="shared" si="174"/>
        <v>N</v>
      </c>
      <c r="O2190" t="str">
        <f t="shared" si="175"/>
        <v>N</v>
      </c>
    </row>
    <row r="2191" spans="1:15" x14ac:dyDescent="0.25">
      <c r="A2191">
        <v>32</v>
      </c>
      <c r="B2191" s="1">
        <v>61248</v>
      </c>
      <c r="C2191" t="s">
        <v>233</v>
      </c>
      <c r="D2191" t="s">
        <v>3257</v>
      </c>
      <c r="E2191">
        <v>277</v>
      </c>
      <c r="F2191">
        <v>4398</v>
      </c>
      <c r="G2191">
        <f t="shared" si="171"/>
        <v>0</v>
      </c>
      <c r="H2191" t="str">
        <f>_xlfn.XLOOKUP(C2191,obszary!A:A,obszary!B:B)</f>
        <v>Phoenicis Lacus</v>
      </c>
      <c r="I2191" t="str">
        <f>_xlfn.XLOOKUP($A2191,laziki!B:B,laziki!C:C)</f>
        <v>Deimos 11</v>
      </c>
      <c r="J2191" t="str">
        <f>_xlfn.XLOOKUP(I2191,laziki!C:C,laziki!E:E)</f>
        <v>39.82S, 96.42W</v>
      </c>
      <c r="K2191">
        <f>_xlfn.XLOOKUP($A2191,laziki!B:B,laziki!D:D)</f>
        <v>2059</v>
      </c>
      <c r="L2191">
        <f t="shared" si="172"/>
        <v>2067</v>
      </c>
      <c r="M2191" s="4">
        <f t="shared" si="173"/>
        <v>8</v>
      </c>
      <c r="N2191" s="4" t="str">
        <f t="shared" si="174"/>
        <v>S</v>
      </c>
      <c r="O2191" t="str">
        <f t="shared" si="175"/>
        <v>S</v>
      </c>
    </row>
    <row r="2192" spans="1:15" x14ac:dyDescent="0.25">
      <c r="A2192">
        <v>82</v>
      </c>
      <c r="B2192" s="1">
        <v>62588</v>
      </c>
      <c r="C2192" t="s">
        <v>221</v>
      </c>
      <c r="D2192" t="s">
        <v>3256</v>
      </c>
      <c r="E2192">
        <v>25</v>
      </c>
      <c r="F2192">
        <v>1396</v>
      </c>
      <c r="G2192">
        <f t="shared" si="171"/>
        <v>1396</v>
      </c>
      <c r="H2192" t="str">
        <f>_xlfn.XLOOKUP(C2192,obszary!A:A,obszary!B:B)</f>
        <v>Aeolis</v>
      </c>
      <c r="I2192" t="str">
        <f>_xlfn.XLOOKUP($A2192,laziki!B:B,laziki!C:C)</f>
        <v>Phoenix 7</v>
      </c>
      <c r="J2192" t="str">
        <f>_xlfn.XLOOKUP(I2192,laziki!C:C,laziki!E:E)</f>
        <v>42.36S, 157.15E</v>
      </c>
      <c r="K2192">
        <f>_xlfn.XLOOKUP($A2192,laziki!B:B,laziki!D:D)</f>
        <v>2068</v>
      </c>
      <c r="L2192">
        <f t="shared" si="172"/>
        <v>2071</v>
      </c>
      <c r="M2192" s="4">
        <f t="shared" si="173"/>
        <v>3</v>
      </c>
      <c r="N2192" s="4" t="str">
        <f t="shared" si="174"/>
        <v>S</v>
      </c>
      <c r="O2192" t="str">
        <f t="shared" si="175"/>
        <v>S</v>
      </c>
    </row>
    <row r="2193" spans="1:15" x14ac:dyDescent="0.25">
      <c r="A2193">
        <v>23</v>
      </c>
      <c r="B2193" s="1">
        <v>56670</v>
      </c>
      <c r="C2193" t="s">
        <v>235</v>
      </c>
      <c r="D2193" t="s">
        <v>3255</v>
      </c>
      <c r="E2193">
        <v>61</v>
      </c>
      <c r="F2193">
        <v>883</v>
      </c>
      <c r="G2193">
        <f t="shared" si="171"/>
        <v>883</v>
      </c>
      <c r="H2193" t="str">
        <f>_xlfn.XLOOKUP(C2193,obszary!A:A,obszary!B:B)</f>
        <v>Memnonia</v>
      </c>
      <c r="I2193" t="str">
        <f>_xlfn.XLOOKUP($A2193,laziki!B:B,laziki!C:C)</f>
        <v>Phobos 2</v>
      </c>
      <c r="J2193" t="str">
        <f>_xlfn.XLOOKUP(I2193,laziki!C:C,laziki!E:E)</f>
        <v>23.80S, 156.02W</v>
      </c>
      <c r="K2193">
        <f>_xlfn.XLOOKUP($A2193,laziki!B:B,laziki!D:D)</f>
        <v>2053</v>
      </c>
      <c r="L2193">
        <f t="shared" si="172"/>
        <v>2055</v>
      </c>
      <c r="M2193" s="4">
        <f t="shared" si="173"/>
        <v>2</v>
      </c>
      <c r="N2193" s="4" t="str">
        <f t="shared" si="174"/>
        <v>S</v>
      </c>
      <c r="O2193" t="str">
        <f t="shared" si="175"/>
        <v>S</v>
      </c>
    </row>
    <row r="2194" spans="1:15" x14ac:dyDescent="0.25">
      <c r="A2194">
        <v>32</v>
      </c>
      <c r="B2194" s="1">
        <v>59034</v>
      </c>
      <c r="C2194" t="s">
        <v>217</v>
      </c>
      <c r="D2194" t="s">
        <v>3254</v>
      </c>
      <c r="E2194">
        <v>124</v>
      </c>
      <c r="F2194">
        <v>17718</v>
      </c>
      <c r="G2194">
        <f t="shared" si="171"/>
        <v>0</v>
      </c>
      <c r="H2194" t="str">
        <f>_xlfn.XLOOKUP(C2194,obszary!A:A,obszary!B:B)</f>
        <v>Thaumasia</v>
      </c>
      <c r="I2194" t="str">
        <f>_xlfn.XLOOKUP($A2194,laziki!B:B,laziki!C:C)</f>
        <v>Deimos 11</v>
      </c>
      <c r="J2194" t="str">
        <f>_xlfn.XLOOKUP(I2194,laziki!C:C,laziki!E:E)</f>
        <v>39.82S, 96.42W</v>
      </c>
      <c r="K2194">
        <f>_xlfn.XLOOKUP($A2194,laziki!B:B,laziki!D:D)</f>
        <v>2059</v>
      </c>
      <c r="L2194">
        <f t="shared" si="172"/>
        <v>2061</v>
      </c>
      <c r="M2194" s="4">
        <f t="shared" si="173"/>
        <v>2</v>
      </c>
      <c r="N2194" s="4" t="str">
        <f t="shared" si="174"/>
        <v>S</v>
      </c>
      <c r="O2194" t="str">
        <f t="shared" si="175"/>
        <v>S</v>
      </c>
    </row>
    <row r="2195" spans="1:15" x14ac:dyDescent="0.25">
      <c r="A2195">
        <v>26</v>
      </c>
      <c r="B2195" s="1">
        <v>57874</v>
      </c>
      <c r="C2195" t="s">
        <v>211</v>
      </c>
      <c r="D2195" t="s">
        <v>3253</v>
      </c>
      <c r="E2195">
        <v>85</v>
      </c>
      <c r="F2195">
        <v>9074</v>
      </c>
      <c r="G2195">
        <f t="shared" si="171"/>
        <v>9074</v>
      </c>
      <c r="H2195" t="str">
        <f>_xlfn.XLOOKUP(C2195,obszary!A:A,obszary!B:B)</f>
        <v>Hellas</v>
      </c>
      <c r="I2195" t="str">
        <f>_xlfn.XLOOKUP($A2195,laziki!B:B,laziki!C:C)</f>
        <v>Phobos 5</v>
      </c>
      <c r="J2195" t="str">
        <f>_xlfn.XLOOKUP(I2195,laziki!C:C,laziki!E:E)</f>
        <v>48.99S, 67.17E</v>
      </c>
      <c r="K2195">
        <f>_xlfn.XLOOKUP($A2195,laziki!B:B,laziki!D:D)</f>
        <v>2054</v>
      </c>
      <c r="L2195">
        <f t="shared" si="172"/>
        <v>2058</v>
      </c>
      <c r="M2195" s="4">
        <f t="shared" si="173"/>
        <v>4</v>
      </c>
      <c r="N2195" s="4" t="str">
        <f t="shared" si="174"/>
        <v>S</v>
      </c>
      <c r="O2195" t="str">
        <f t="shared" si="175"/>
        <v>S</v>
      </c>
    </row>
    <row r="2196" spans="1:15" x14ac:dyDescent="0.25">
      <c r="A2196">
        <v>10</v>
      </c>
      <c r="B2196" s="1">
        <v>58970</v>
      </c>
      <c r="C2196" t="s">
        <v>231</v>
      </c>
      <c r="D2196" t="s">
        <v>3252</v>
      </c>
      <c r="E2196">
        <v>117</v>
      </c>
      <c r="F2196">
        <v>11382</v>
      </c>
      <c r="G2196">
        <f t="shared" si="171"/>
        <v>0</v>
      </c>
      <c r="H2196" t="str">
        <f>_xlfn.XLOOKUP(C2196,obszary!A:A,obszary!B:B)</f>
        <v>Coprates</v>
      </c>
      <c r="I2196" t="str">
        <f>_xlfn.XLOOKUP($A2196,laziki!B:B,laziki!C:C)</f>
        <v>Mariner 15</v>
      </c>
      <c r="J2196" t="str">
        <f>_xlfn.XLOOKUP(I2196,laziki!C:C,laziki!E:E)</f>
        <v>23.79S, 56.97W</v>
      </c>
      <c r="K2196">
        <f>_xlfn.XLOOKUP($A2196,laziki!B:B,laziki!D:D)</f>
        <v>2054</v>
      </c>
      <c r="L2196">
        <f t="shared" si="172"/>
        <v>2061</v>
      </c>
      <c r="M2196" s="4">
        <f t="shared" si="173"/>
        <v>7</v>
      </c>
      <c r="N2196" s="4" t="str">
        <f t="shared" si="174"/>
        <v>S</v>
      </c>
      <c r="O2196" t="str">
        <f t="shared" si="175"/>
        <v>S</v>
      </c>
    </row>
    <row r="2197" spans="1:15" x14ac:dyDescent="0.25">
      <c r="A2197">
        <v>17</v>
      </c>
      <c r="B2197" s="1">
        <v>57824</v>
      </c>
      <c r="C2197" t="s">
        <v>255</v>
      </c>
      <c r="D2197" t="s">
        <v>3251</v>
      </c>
      <c r="E2197">
        <v>75</v>
      </c>
      <c r="F2197">
        <v>15109</v>
      </c>
      <c r="G2197">
        <f t="shared" si="171"/>
        <v>15109</v>
      </c>
      <c r="H2197" t="str">
        <f>_xlfn.XLOOKUP(C2197,obszary!A:A,obszary!B:B)</f>
        <v>Casius</v>
      </c>
      <c r="I2197" t="str">
        <f>_xlfn.XLOOKUP($A2197,laziki!B:B,laziki!C:C)</f>
        <v>Viking 8</v>
      </c>
      <c r="J2197" t="str">
        <f>_xlfn.XLOOKUP(I2197,laziki!C:C,laziki!E:E)</f>
        <v>21.27N, 90.13E</v>
      </c>
      <c r="K2197">
        <f>_xlfn.XLOOKUP($A2197,laziki!B:B,laziki!D:D)</f>
        <v>2054</v>
      </c>
      <c r="L2197">
        <f t="shared" si="172"/>
        <v>2058</v>
      </c>
      <c r="M2197" s="4">
        <f t="shared" si="173"/>
        <v>4</v>
      </c>
      <c r="N2197" s="4" t="str">
        <f t="shared" si="174"/>
        <v>N</v>
      </c>
      <c r="O2197" t="str">
        <f t="shared" si="175"/>
        <v>N</v>
      </c>
    </row>
    <row r="2198" spans="1:15" x14ac:dyDescent="0.25">
      <c r="A2198">
        <v>67</v>
      </c>
      <c r="B2198" s="1">
        <v>62192</v>
      </c>
      <c r="C2198" t="s">
        <v>231</v>
      </c>
      <c r="D2198" t="s">
        <v>3250</v>
      </c>
      <c r="E2198">
        <v>175</v>
      </c>
      <c r="F2198">
        <v>883</v>
      </c>
      <c r="G2198">
        <f t="shared" si="171"/>
        <v>0</v>
      </c>
      <c r="H2198" t="str">
        <f>_xlfn.XLOOKUP(C2198,obszary!A:A,obszary!B:B)</f>
        <v>Coprates</v>
      </c>
      <c r="I2198" t="str">
        <f>_xlfn.XLOOKUP($A2198,laziki!B:B,laziki!C:C)</f>
        <v>Rosetta 10</v>
      </c>
      <c r="J2198" t="str">
        <f>_xlfn.XLOOKUP(I2198,laziki!C:C,laziki!E:E)</f>
        <v>29.82S, 66.01W</v>
      </c>
      <c r="K2198">
        <f>_xlfn.XLOOKUP($A2198,laziki!B:B,laziki!D:D)</f>
        <v>2068</v>
      </c>
      <c r="L2198">
        <f t="shared" si="172"/>
        <v>2070</v>
      </c>
      <c r="M2198" s="4">
        <f t="shared" si="173"/>
        <v>2</v>
      </c>
      <c r="N2198" s="4" t="str">
        <f t="shared" si="174"/>
        <v>S</v>
      </c>
      <c r="O2198" t="str">
        <f t="shared" si="175"/>
        <v>S</v>
      </c>
    </row>
    <row r="2199" spans="1:15" x14ac:dyDescent="0.25">
      <c r="A2199">
        <v>76</v>
      </c>
      <c r="B2199" s="1">
        <v>63779</v>
      </c>
      <c r="C2199" t="s">
        <v>263</v>
      </c>
      <c r="D2199" t="s">
        <v>3249</v>
      </c>
      <c r="E2199">
        <v>631</v>
      </c>
      <c r="F2199">
        <v>1267</v>
      </c>
      <c r="G2199">
        <f t="shared" si="171"/>
        <v>0</v>
      </c>
      <c r="H2199" t="str">
        <f>_xlfn.XLOOKUP(C2199,obszary!A:A,obszary!B:B)</f>
        <v>Diacria</v>
      </c>
      <c r="I2199" t="str">
        <f>_xlfn.XLOOKUP($A2199,laziki!B:B,laziki!C:C)</f>
        <v>Rosetta 25</v>
      </c>
      <c r="J2199" t="str">
        <f>_xlfn.XLOOKUP(I2199,laziki!C:C,laziki!E:E)</f>
        <v>47.84N, 169.44E</v>
      </c>
      <c r="K2199">
        <f>_xlfn.XLOOKUP($A2199,laziki!B:B,laziki!D:D)</f>
        <v>2072</v>
      </c>
      <c r="L2199">
        <f t="shared" si="172"/>
        <v>2074</v>
      </c>
      <c r="M2199" s="4">
        <f t="shared" si="173"/>
        <v>2</v>
      </c>
      <c r="N2199" s="4" t="str">
        <f t="shared" si="174"/>
        <v>N</v>
      </c>
      <c r="O2199" t="str">
        <f t="shared" si="175"/>
        <v>N</v>
      </c>
    </row>
    <row r="2200" spans="1:15" x14ac:dyDescent="0.25">
      <c r="A2200">
        <v>58</v>
      </c>
      <c r="B2200" s="1">
        <v>62178</v>
      </c>
      <c r="C2200" t="s">
        <v>207</v>
      </c>
      <c r="D2200" t="s">
        <v>3248</v>
      </c>
      <c r="E2200">
        <v>25</v>
      </c>
      <c r="F2200">
        <v>45837</v>
      </c>
      <c r="G2200">
        <f t="shared" si="171"/>
        <v>45837</v>
      </c>
      <c r="H2200" t="str">
        <f>_xlfn.XLOOKUP(C2200,obszary!A:A,obszary!B:B)</f>
        <v>Mare Australe</v>
      </c>
      <c r="I2200" t="str">
        <f>_xlfn.XLOOKUP($A2200,laziki!B:B,laziki!C:C)</f>
        <v>Opportunity 15</v>
      </c>
      <c r="J2200" t="str">
        <f>_xlfn.XLOOKUP(I2200,laziki!C:C,laziki!E:E)</f>
        <v>56.96S, 5.44W</v>
      </c>
      <c r="K2200">
        <f>_xlfn.XLOOKUP($A2200,laziki!B:B,laziki!D:D)</f>
        <v>2068</v>
      </c>
      <c r="L2200">
        <f t="shared" si="172"/>
        <v>2070</v>
      </c>
      <c r="M2200" s="4">
        <f t="shared" si="173"/>
        <v>2</v>
      </c>
      <c r="N2200" s="4" t="str">
        <f t="shared" si="174"/>
        <v>S</v>
      </c>
      <c r="O2200" t="str">
        <f t="shared" si="175"/>
        <v>S</v>
      </c>
    </row>
    <row r="2201" spans="1:15" x14ac:dyDescent="0.25">
      <c r="A2201">
        <v>48</v>
      </c>
      <c r="B2201" s="1">
        <v>61065</v>
      </c>
      <c r="C2201" t="s">
        <v>253</v>
      </c>
      <c r="D2201" t="s">
        <v>3247</v>
      </c>
      <c r="E2201">
        <v>106</v>
      </c>
      <c r="F2201">
        <v>1656</v>
      </c>
      <c r="G2201">
        <f t="shared" si="171"/>
        <v>0</v>
      </c>
      <c r="H2201" t="str">
        <f>_xlfn.XLOOKUP(C2201,obszary!A:A,obszary!B:B)</f>
        <v>Cebrenia</v>
      </c>
      <c r="I2201" t="str">
        <f>_xlfn.XLOOKUP($A2201,laziki!B:B,laziki!C:C)</f>
        <v>Spirit 15</v>
      </c>
      <c r="J2201" t="str">
        <f>_xlfn.XLOOKUP(I2201,laziki!C:C,laziki!E:E)</f>
        <v>55.77N, 134.40E</v>
      </c>
      <c r="K2201">
        <f>_xlfn.XLOOKUP($A2201,laziki!B:B,laziki!D:D)</f>
        <v>2066</v>
      </c>
      <c r="L2201">
        <f t="shared" si="172"/>
        <v>2067</v>
      </c>
      <c r="M2201" s="4">
        <f t="shared" si="173"/>
        <v>1</v>
      </c>
      <c r="N2201" s="4" t="str">
        <f t="shared" si="174"/>
        <v>N</v>
      </c>
      <c r="O2201" t="str">
        <f t="shared" si="175"/>
        <v>N</v>
      </c>
    </row>
    <row r="2202" spans="1:15" x14ac:dyDescent="0.25">
      <c r="A2202">
        <v>94</v>
      </c>
      <c r="B2202" s="1">
        <v>62982</v>
      </c>
      <c r="C2202" t="s">
        <v>209</v>
      </c>
      <c r="D2202" t="s">
        <v>3246</v>
      </c>
      <c r="E2202">
        <v>196</v>
      </c>
      <c r="F2202">
        <v>8791</v>
      </c>
      <c r="G2202">
        <f t="shared" si="171"/>
        <v>0</v>
      </c>
      <c r="H2202" t="str">
        <f>_xlfn.XLOOKUP(C2202,obszary!A:A,obszary!B:B)</f>
        <v>Eridania</v>
      </c>
      <c r="I2202" t="str">
        <f>_xlfn.XLOOKUP($A2202,laziki!B:B,laziki!C:C)</f>
        <v>Dawn 4</v>
      </c>
      <c r="J2202" t="str">
        <f>_xlfn.XLOOKUP(I2202,laziki!C:C,laziki!E:E)</f>
        <v>46.81S, 143.88E</v>
      </c>
      <c r="K2202">
        <f>_xlfn.XLOOKUP($A2202,laziki!B:B,laziki!D:D)</f>
        <v>2066</v>
      </c>
      <c r="L2202">
        <f t="shared" si="172"/>
        <v>2072</v>
      </c>
      <c r="M2202" s="4">
        <f t="shared" si="173"/>
        <v>6</v>
      </c>
      <c r="N2202" s="4" t="str">
        <f t="shared" si="174"/>
        <v>S</v>
      </c>
      <c r="O2202" t="str">
        <f t="shared" si="175"/>
        <v>S</v>
      </c>
    </row>
    <row r="2203" spans="1:15" x14ac:dyDescent="0.25">
      <c r="A2203">
        <v>60</v>
      </c>
      <c r="B2203" s="1">
        <v>62260</v>
      </c>
      <c r="C2203" t="s">
        <v>215</v>
      </c>
      <c r="D2203" t="s">
        <v>3245</v>
      </c>
      <c r="E2203">
        <v>96</v>
      </c>
      <c r="F2203">
        <v>1010</v>
      </c>
      <c r="G2203">
        <f t="shared" si="171"/>
        <v>1010</v>
      </c>
      <c r="H2203" t="str">
        <f>_xlfn.XLOOKUP(C2203,obszary!A:A,obszary!B:B)</f>
        <v>Argyre</v>
      </c>
      <c r="I2203" t="str">
        <f>_xlfn.XLOOKUP($A2203,laziki!B:B,laziki!C:C)</f>
        <v>Opportunity 18</v>
      </c>
      <c r="J2203" t="str">
        <f>_xlfn.XLOOKUP(I2203,laziki!C:C,laziki!E:E)</f>
        <v>47.77S, 28.62W</v>
      </c>
      <c r="K2203">
        <f>_xlfn.XLOOKUP($A2203,laziki!B:B,laziki!D:D)</f>
        <v>2069</v>
      </c>
      <c r="L2203">
        <f t="shared" si="172"/>
        <v>2070</v>
      </c>
      <c r="M2203" s="4">
        <f t="shared" si="173"/>
        <v>1</v>
      </c>
      <c r="N2203" s="4" t="str">
        <f t="shared" si="174"/>
        <v>S</v>
      </c>
      <c r="O2203" t="str">
        <f t="shared" si="175"/>
        <v>S</v>
      </c>
    </row>
    <row r="2204" spans="1:15" x14ac:dyDescent="0.25">
      <c r="A2204">
        <v>6</v>
      </c>
      <c r="B2204" s="1">
        <v>56226</v>
      </c>
      <c r="C2204" t="s">
        <v>265</v>
      </c>
      <c r="D2204" t="s">
        <v>3244</v>
      </c>
      <c r="E2204">
        <v>24</v>
      </c>
      <c r="F2204">
        <v>84631</v>
      </c>
      <c r="G2204">
        <f t="shared" si="171"/>
        <v>84631</v>
      </c>
      <c r="H2204" t="str">
        <f>_xlfn.XLOOKUP(C2204,obszary!A:A,obszary!B:B)</f>
        <v>Mare Boreum</v>
      </c>
      <c r="I2204" t="str">
        <f>_xlfn.XLOOKUP($A2204,laziki!B:B,laziki!C:C)</f>
        <v>Mariner 11</v>
      </c>
      <c r="J2204" t="str">
        <f>_xlfn.XLOOKUP(I2204,laziki!C:C,laziki!E:E)</f>
        <v>77.71N, 148.53E</v>
      </c>
      <c r="K2204">
        <f>_xlfn.XLOOKUP($A2204,laziki!B:B,laziki!D:D)</f>
        <v>2052</v>
      </c>
      <c r="L2204">
        <f t="shared" si="172"/>
        <v>2053</v>
      </c>
      <c r="M2204" s="4">
        <f t="shared" si="173"/>
        <v>1</v>
      </c>
      <c r="N2204" s="4" t="str">
        <f t="shared" si="174"/>
        <v>N</v>
      </c>
      <c r="O2204" t="str">
        <f t="shared" si="175"/>
        <v>N</v>
      </c>
    </row>
    <row r="2205" spans="1:15" x14ac:dyDescent="0.25">
      <c r="A2205">
        <v>27</v>
      </c>
      <c r="B2205" s="1">
        <v>58417</v>
      </c>
      <c r="C2205" t="s">
        <v>207</v>
      </c>
      <c r="D2205" t="s">
        <v>3243</v>
      </c>
      <c r="E2205">
        <v>365</v>
      </c>
      <c r="F2205">
        <v>18486</v>
      </c>
      <c r="G2205">
        <f t="shared" si="171"/>
        <v>0</v>
      </c>
      <c r="H2205" t="str">
        <f>_xlfn.XLOOKUP(C2205,obszary!A:A,obszary!B:B)</f>
        <v>Mare Australe</v>
      </c>
      <c r="I2205" t="str">
        <f>_xlfn.XLOOKUP($A2205,laziki!B:B,laziki!C:C)</f>
        <v>Phobos 6</v>
      </c>
      <c r="J2205" t="str">
        <f>_xlfn.XLOOKUP(I2205,laziki!C:C,laziki!E:E)</f>
        <v>74.62S, 100.08E</v>
      </c>
      <c r="K2205">
        <f>_xlfn.XLOOKUP($A2205,laziki!B:B,laziki!D:D)</f>
        <v>2054</v>
      </c>
      <c r="L2205">
        <f t="shared" si="172"/>
        <v>2059</v>
      </c>
      <c r="M2205" s="4">
        <f t="shared" si="173"/>
        <v>5</v>
      </c>
      <c r="N2205" s="4" t="str">
        <f t="shared" si="174"/>
        <v>S</v>
      </c>
      <c r="O2205" t="str">
        <f t="shared" si="175"/>
        <v>S</v>
      </c>
    </row>
    <row r="2206" spans="1:15" x14ac:dyDescent="0.25">
      <c r="A2206">
        <v>51</v>
      </c>
      <c r="B2206" s="1">
        <v>61041</v>
      </c>
      <c r="C2206" t="s">
        <v>215</v>
      </c>
      <c r="D2206" t="s">
        <v>3242</v>
      </c>
      <c r="E2206">
        <v>365</v>
      </c>
      <c r="F2206">
        <v>18486</v>
      </c>
      <c r="G2206">
        <f t="shared" si="171"/>
        <v>0</v>
      </c>
      <c r="H2206" t="str">
        <f>_xlfn.XLOOKUP(C2206,obszary!A:A,obszary!B:B)</f>
        <v>Argyre</v>
      </c>
      <c r="I2206" t="str">
        <f>_xlfn.XLOOKUP($A2206,laziki!B:B,laziki!C:C)</f>
        <v>Opportunity 3</v>
      </c>
      <c r="J2206" t="str">
        <f>_xlfn.XLOOKUP(I2206,laziki!C:C,laziki!E:E)</f>
        <v>50.59S, 47.85W</v>
      </c>
      <c r="K2206">
        <f>_xlfn.XLOOKUP($A2206,laziki!B:B,laziki!D:D)</f>
        <v>2064</v>
      </c>
      <c r="L2206">
        <f t="shared" si="172"/>
        <v>2067</v>
      </c>
      <c r="M2206" s="4">
        <f t="shared" si="173"/>
        <v>3</v>
      </c>
      <c r="N2206" s="4" t="str">
        <f t="shared" si="174"/>
        <v>S</v>
      </c>
      <c r="O2206" t="str">
        <f t="shared" si="175"/>
        <v>S</v>
      </c>
    </row>
    <row r="2207" spans="1:15" x14ac:dyDescent="0.25">
      <c r="A2207">
        <v>95</v>
      </c>
      <c r="B2207" s="1">
        <v>63025</v>
      </c>
      <c r="C2207" t="s">
        <v>231</v>
      </c>
      <c r="D2207" t="s">
        <v>3241</v>
      </c>
      <c r="E2207">
        <v>133</v>
      </c>
      <c r="F2207">
        <v>4398</v>
      </c>
      <c r="G2207">
        <f t="shared" si="171"/>
        <v>0</v>
      </c>
      <c r="H2207" t="str">
        <f>_xlfn.XLOOKUP(C2207,obszary!A:A,obszary!B:B)</f>
        <v>Coprates</v>
      </c>
      <c r="I2207" t="str">
        <f>_xlfn.XLOOKUP($A2207,laziki!B:B,laziki!C:C)</f>
        <v>Dawn 6</v>
      </c>
      <c r="J2207" t="str">
        <f>_xlfn.XLOOKUP(I2207,laziki!C:C,laziki!E:E)</f>
        <v>8.80N, 79.73W</v>
      </c>
      <c r="K2207">
        <f>_xlfn.XLOOKUP($A2207,laziki!B:B,laziki!D:D)</f>
        <v>2067</v>
      </c>
      <c r="L2207">
        <f t="shared" si="172"/>
        <v>2072</v>
      </c>
      <c r="M2207" s="4">
        <f t="shared" si="173"/>
        <v>5</v>
      </c>
      <c r="N2207" s="4" t="str">
        <f t="shared" si="174"/>
        <v>S</v>
      </c>
      <c r="O2207" t="str">
        <f t="shared" si="175"/>
        <v>N</v>
      </c>
    </row>
    <row r="2208" spans="1:15" x14ac:dyDescent="0.25">
      <c r="A2208">
        <v>64</v>
      </c>
      <c r="B2208" s="1">
        <v>61303</v>
      </c>
      <c r="C2208" t="s">
        <v>211</v>
      </c>
      <c r="D2208" t="s">
        <v>3240</v>
      </c>
      <c r="E2208">
        <v>70</v>
      </c>
      <c r="F2208">
        <v>41937</v>
      </c>
      <c r="G2208">
        <f t="shared" si="171"/>
        <v>41937</v>
      </c>
      <c r="H2208" t="str">
        <f>_xlfn.XLOOKUP(C2208,obszary!A:A,obszary!B:B)</f>
        <v>Hellas</v>
      </c>
      <c r="I2208" t="str">
        <f>_xlfn.XLOOKUP($A2208,laziki!B:B,laziki!C:C)</f>
        <v>Rosetta 7</v>
      </c>
      <c r="J2208" t="str">
        <f>_xlfn.XLOOKUP(I2208,laziki!C:C,laziki!E:E)</f>
        <v>48.64S, 67.03E</v>
      </c>
      <c r="K2208">
        <f>_xlfn.XLOOKUP($A2208,laziki!B:B,laziki!D:D)</f>
        <v>2067</v>
      </c>
      <c r="L2208">
        <f t="shared" si="172"/>
        <v>2067</v>
      </c>
      <c r="M2208" s="4">
        <f t="shared" si="173"/>
        <v>0</v>
      </c>
      <c r="N2208" s="4" t="str">
        <f t="shared" si="174"/>
        <v>S</v>
      </c>
      <c r="O2208" t="str">
        <f t="shared" si="175"/>
        <v>S</v>
      </c>
    </row>
    <row r="2209" spans="1:15" x14ac:dyDescent="0.25">
      <c r="A2209">
        <v>20</v>
      </c>
      <c r="B2209" s="1">
        <v>57499</v>
      </c>
      <c r="C2209" t="s">
        <v>211</v>
      </c>
      <c r="D2209" t="s">
        <v>3239</v>
      </c>
      <c r="E2209">
        <v>389</v>
      </c>
      <c r="F2209">
        <v>6006</v>
      </c>
      <c r="G2209">
        <f t="shared" si="171"/>
        <v>0</v>
      </c>
      <c r="H2209" t="str">
        <f>_xlfn.XLOOKUP(C2209,obszary!A:A,obszary!B:B)</f>
        <v>Hellas</v>
      </c>
      <c r="I2209" t="str">
        <f>_xlfn.XLOOKUP($A2209,laziki!B:B,laziki!C:C)</f>
        <v>Viking 15</v>
      </c>
      <c r="J2209" t="str">
        <f>_xlfn.XLOOKUP(I2209,laziki!C:C,laziki!E:E)</f>
        <v>51.10S, 71.36E</v>
      </c>
      <c r="K2209">
        <f>_xlfn.XLOOKUP($A2209,laziki!B:B,laziki!D:D)</f>
        <v>2056</v>
      </c>
      <c r="L2209">
        <f t="shared" si="172"/>
        <v>2057</v>
      </c>
      <c r="M2209" s="4">
        <f t="shared" si="173"/>
        <v>1</v>
      </c>
      <c r="N2209" s="4" t="str">
        <f t="shared" si="174"/>
        <v>S</v>
      </c>
      <c r="O2209" t="str">
        <f t="shared" si="175"/>
        <v>S</v>
      </c>
    </row>
    <row r="2210" spans="1:15" x14ac:dyDescent="0.25">
      <c r="A2210">
        <v>97</v>
      </c>
      <c r="B2210" s="1">
        <v>62996</v>
      </c>
      <c r="C2210" t="s">
        <v>265</v>
      </c>
      <c r="D2210" t="s">
        <v>3238</v>
      </c>
      <c r="E2210">
        <v>264</v>
      </c>
      <c r="F2210">
        <v>2880</v>
      </c>
      <c r="G2210">
        <f t="shared" si="171"/>
        <v>0</v>
      </c>
      <c r="H2210" t="str">
        <f>_xlfn.XLOOKUP(C2210,obszary!A:A,obszary!B:B)</f>
        <v>Mare Boreum</v>
      </c>
      <c r="I2210" t="str">
        <f>_xlfn.XLOOKUP($A2210,laziki!B:B,laziki!C:C)</f>
        <v>Perseverance 4</v>
      </c>
      <c r="J2210" t="str">
        <f>_xlfn.XLOOKUP(I2210,laziki!C:C,laziki!E:E)</f>
        <v>80.24N, 27.18W</v>
      </c>
      <c r="K2210">
        <f>_xlfn.XLOOKUP($A2210,laziki!B:B,laziki!D:D)</f>
        <v>2069</v>
      </c>
      <c r="L2210">
        <f t="shared" si="172"/>
        <v>2072</v>
      </c>
      <c r="M2210" s="4">
        <f t="shared" si="173"/>
        <v>3</v>
      </c>
      <c r="N2210" s="4" t="str">
        <f t="shared" si="174"/>
        <v>N</v>
      </c>
      <c r="O2210" t="str">
        <f t="shared" si="175"/>
        <v>N</v>
      </c>
    </row>
    <row r="2211" spans="1:15" x14ac:dyDescent="0.25">
      <c r="A2211">
        <v>48</v>
      </c>
      <c r="B2211" s="1">
        <v>60982</v>
      </c>
      <c r="C2211" t="s">
        <v>253</v>
      </c>
      <c r="D2211" t="s">
        <v>3237</v>
      </c>
      <c r="E2211">
        <v>9</v>
      </c>
      <c r="F2211">
        <v>1788</v>
      </c>
      <c r="G2211">
        <f t="shared" si="171"/>
        <v>1788</v>
      </c>
      <c r="H2211" t="str">
        <f>_xlfn.XLOOKUP(C2211,obszary!A:A,obszary!B:B)</f>
        <v>Cebrenia</v>
      </c>
      <c r="I2211" t="str">
        <f>_xlfn.XLOOKUP($A2211,laziki!B:B,laziki!C:C)</f>
        <v>Spirit 15</v>
      </c>
      <c r="J2211" t="str">
        <f>_xlfn.XLOOKUP(I2211,laziki!C:C,laziki!E:E)</f>
        <v>55.77N, 134.40E</v>
      </c>
      <c r="K2211">
        <f>_xlfn.XLOOKUP($A2211,laziki!B:B,laziki!D:D)</f>
        <v>2066</v>
      </c>
      <c r="L2211">
        <f t="shared" si="172"/>
        <v>2066</v>
      </c>
      <c r="M2211" s="4">
        <f t="shared" si="173"/>
        <v>0</v>
      </c>
      <c r="N2211" s="4" t="str">
        <f t="shared" si="174"/>
        <v>N</v>
      </c>
      <c r="O2211" t="str">
        <f t="shared" si="175"/>
        <v>N</v>
      </c>
    </row>
    <row r="2212" spans="1:15" x14ac:dyDescent="0.25">
      <c r="A2212">
        <v>47</v>
      </c>
      <c r="B2212" s="1">
        <v>62759</v>
      </c>
      <c r="C2212" t="s">
        <v>245</v>
      </c>
      <c r="D2212" t="s">
        <v>3236</v>
      </c>
      <c r="E2212">
        <v>264</v>
      </c>
      <c r="F2212">
        <v>1010</v>
      </c>
      <c r="G2212">
        <f t="shared" si="171"/>
        <v>0</v>
      </c>
      <c r="H2212" t="str">
        <f>_xlfn.XLOOKUP(C2212,obszary!A:A,obszary!B:B)</f>
        <v>Oxia Palus</v>
      </c>
      <c r="I2212" t="str">
        <f>_xlfn.XLOOKUP($A2212,laziki!B:B,laziki!C:C)</f>
        <v>Spirit 14</v>
      </c>
      <c r="J2212" t="str">
        <f>_xlfn.XLOOKUP(I2212,laziki!C:C,laziki!E:E)</f>
        <v>27.30N, 17.48W</v>
      </c>
      <c r="K2212">
        <f>_xlfn.XLOOKUP($A2212,laziki!B:B,laziki!D:D)</f>
        <v>2065</v>
      </c>
      <c r="L2212">
        <f t="shared" si="172"/>
        <v>2071</v>
      </c>
      <c r="M2212" s="4">
        <f t="shared" si="173"/>
        <v>6</v>
      </c>
      <c r="N2212" s="4" t="str">
        <f t="shared" si="174"/>
        <v>N</v>
      </c>
      <c r="O2212" t="str">
        <f t="shared" si="175"/>
        <v>N</v>
      </c>
    </row>
    <row r="2213" spans="1:15" x14ac:dyDescent="0.25">
      <c r="A2213">
        <v>98</v>
      </c>
      <c r="B2213" s="1">
        <v>62931</v>
      </c>
      <c r="C2213" t="s">
        <v>211</v>
      </c>
      <c r="D2213" t="s">
        <v>3235</v>
      </c>
      <c r="E2213">
        <v>231</v>
      </c>
      <c r="F2213">
        <v>3612</v>
      </c>
      <c r="G2213">
        <f t="shared" si="171"/>
        <v>0</v>
      </c>
      <c r="H2213" t="str">
        <f>_xlfn.XLOOKUP(C2213,obszary!A:A,obszary!B:B)</f>
        <v>Hellas</v>
      </c>
      <c r="I2213" t="str">
        <f>_xlfn.XLOOKUP($A2213,laziki!B:B,laziki!C:C)</f>
        <v>Perseverance 5</v>
      </c>
      <c r="J2213" t="str">
        <f>_xlfn.XLOOKUP(I2213,laziki!C:C,laziki!E:E)</f>
        <v>48.97S, 86.32E</v>
      </c>
      <c r="K2213">
        <f>_xlfn.XLOOKUP($A2213,laziki!B:B,laziki!D:D)</f>
        <v>2070</v>
      </c>
      <c r="L2213">
        <f t="shared" si="172"/>
        <v>2072</v>
      </c>
      <c r="M2213" s="4">
        <f t="shared" si="173"/>
        <v>2</v>
      </c>
      <c r="N2213" s="4" t="str">
        <f t="shared" si="174"/>
        <v>S</v>
      </c>
      <c r="O2213" t="str">
        <f t="shared" si="175"/>
        <v>S</v>
      </c>
    </row>
    <row r="2214" spans="1:15" x14ac:dyDescent="0.25">
      <c r="A2214">
        <v>83</v>
      </c>
      <c r="B2214" s="1">
        <v>62610</v>
      </c>
      <c r="C2214" t="s">
        <v>265</v>
      </c>
      <c r="D2214" t="s">
        <v>3234</v>
      </c>
      <c r="E2214">
        <v>36</v>
      </c>
      <c r="F2214">
        <v>15700</v>
      </c>
      <c r="G2214">
        <f t="shared" si="171"/>
        <v>15700</v>
      </c>
      <c r="H2214" t="str">
        <f>_xlfn.XLOOKUP(C2214,obszary!A:A,obszary!B:B)</f>
        <v>Mare Boreum</v>
      </c>
      <c r="I2214" t="str">
        <f>_xlfn.XLOOKUP($A2214,laziki!B:B,laziki!C:C)</f>
        <v>Phoenix 11</v>
      </c>
      <c r="J2214" t="str">
        <f>_xlfn.XLOOKUP(I2214,laziki!C:C,laziki!E:E)</f>
        <v>56.07N, 79.63E</v>
      </c>
      <c r="K2214">
        <f>_xlfn.XLOOKUP($A2214,laziki!B:B,laziki!D:D)</f>
        <v>2069</v>
      </c>
      <c r="L2214">
        <f t="shared" si="172"/>
        <v>2071</v>
      </c>
      <c r="M2214" s="4">
        <f t="shared" si="173"/>
        <v>2</v>
      </c>
      <c r="N2214" s="4" t="str">
        <f t="shared" si="174"/>
        <v>N</v>
      </c>
      <c r="O2214" t="str">
        <f t="shared" si="175"/>
        <v>N</v>
      </c>
    </row>
    <row r="2215" spans="1:15" x14ac:dyDescent="0.25">
      <c r="A2215">
        <v>98</v>
      </c>
      <c r="B2215" s="1">
        <v>63954</v>
      </c>
      <c r="C2215" t="s">
        <v>211</v>
      </c>
      <c r="D2215" t="s">
        <v>3233</v>
      </c>
      <c r="E2215">
        <v>39</v>
      </c>
      <c r="F2215">
        <v>4076</v>
      </c>
      <c r="G2215">
        <f t="shared" si="171"/>
        <v>4076</v>
      </c>
      <c r="H2215" t="str">
        <f>_xlfn.XLOOKUP(C2215,obszary!A:A,obszary!B:B)</f>
        <v>Hellas</v>
      </c>
      <c r="I2215" t="str">
        <f>_xlfn.XLOOKUP($A2215,laziki!B:B,laziki!C:C)</f>
        <v>Perseverance 5</v>
      </c>
      <c r="J2215" t="str">
        <f>_xlfn.XLOOKUP(I2215,laziki!C:C,laziki!E:E)</f>
        <v>48.97S, 86.32E</v>
      </c>
      <c r="K2215">
        <f>_xlfn.XLOOKUP($A2215,laziki!B:B,laziki!D:D)</f>
        <v>2070</v>
      </c>
      <c r="L2215">
        <f t="shared" si="172"/>
        <v>2075</v>
      </c>
      <c r="M2215" s="4">
        <f t="shared" si="173"/>
        <v>5</v>
      </c>
      <c r="N2215" s="4" t="str">
        <f t="shared" si="174"/>
        <v>S</v>
      </c>
      <c r="O2215" t="str">
        <f t="shared" si="175"/>
        <v>S</v>
      </c>
    </row>
    <row r="2216" spans="1:15" x14ac:dyDescent="0.25">
      <c r="A2216">
        <v>71</v>
      </c>
      <c r="B2216" s="1">
        <v>62947</v>
      </c>
      <c r="C2216" t="s">
        <v>219</v>
      </c>
      <c r="D2216" t="s">
        <v>3232</v>
      </c>
      <c r="E2216">
        <v>106</v>
      </c>
      <c r="F2216">
        <v>6006</v>
      </c>
      <c r="G2216">
        <f t="shared" si="171"/>
        <v>0</v>
      </c>
      <c r="H2216" t="str">
        <f>_xlfn.XLOOKUP(C2216,obszary!A:A,obszary!B:B)</f>
        <v>Phaethontis</v>
      </c>
      <c r="I2216" t="str">
        <f>_xlfn.XLOOKUP($A2216,laziki!B:B,laziki!C:C)</f>
        <v>Rosetta 15</v>
      </c>
      <c r="J2216" t="str">
        <f>_xlfn.XLOOKUP(I2216,laziki!C:C,laziki!E:E)</f>
        <v>50.96S, 146.33W</v>
      </c>
      <c r="K2216">
        <f>_xlfn.XLOOKUP($A2216,laziki!B:B,laziki!D:D)</f>
        <v>2070</v>
      </c>
      <c r="L2216">
        <f t="shared" si="172"/>
        <v>2072</v>
      </c>
      <c r="M2216" s="4">
        <f t="shared" si="173"/>
        <v>2</v>
      </c>
      <c r="N2216" s="4" t="str">
        <f t="shared" si="174"/>
        <v>S</v>
      </c>
      <c r="O2216" t="str">
        <f t="shared" si="175"/>
        <v>S</v>
      </c>
    </row>
    <row r="2217" spans="1:15" x14ac:dyDescent="0.25">
      <c r="A2217">
        <v>47</v>
      </c>
      <c r="B2217" s="1">
        <v>60907</v>
      </c>
      <c r="C2217" t="s">
        <v>245</v>
      </c>
      <c r="D2217" t="s">
        <v>3231</v>
      </c>
      <c r="E2217">
        <v>65</v>
      </c>
      <c r="F2217">
        <v>6409</v>
      </c>
      <c r="G2217">
        <f t="shared" si="171"/>
        <v>6409</v>
      </c>
      <c r="H2217" t="str">
        <f>_xlfn.XLOOKUP(C2217,obszary!A:A,obszary!B:B)</f>
        <v>Oxia Palus</v>
      </c>
      <c r="I2217" t="str">
        <f>_xlfn.XLOOKUP($A2217,laziki!B:B,laziki!C:C)</f>
        <v>Spirit 14</v>
      </c>
      <c r="J2217" t="str">
        <f>_xlfn.XLOOKUP(I2217,laziki!C:C,laziki!E:E)</f>
        <v>27.30N, 17.48W</v>
      </c>
      <c r="K2217">
        <f>_xlfn.XLOOKUP($A2217,laziki!B:B,laziki!D:D)</f>
        <v>2065</v>
      </c>
      <c r="L2217">
        <f t="shared" si="172"/>
        <v>2066</v>
      </c>
      <c r="M2217" s="4">
        <f t="shared" si="173"/>
        <v>1</v>
      </c>
      <c r="N2217" s="4" t="str">
        <f t="shared" si="174"/>
        <v>N</v>
      </c>
      <c r="O2217" t="str">
        <f t="shared" si="175"/>
        <v>N</v>
      </c>
    </row>
    <row r="2218" spans="1:15" x14ac:dyDescent="0.25">
      <c r="A2218">
        <v>10</v>
      </c>
      <c r="B2218" s="1">
        <v>59446</v>
      </c>
      <c r="C2218" t="s">
        <v>215</v>
      </c>
      <c r="D2218" t="s">
        <v>3230</v>
      </c>
      <c r="E2218">
        <v>252</v>
      </c>
      <c r="F2218">
        <v>2054</v>
      </c>
      <c r="G2218">
        <f t="shared" si="171"/>
        <v>0</v>
      </c>
      <c r="H2218" t="str">
        <f>_xlfn.XLOOKUP(C2218,obszary!A:A,obszary!B:B)</f>
        <v>Argyre</v>
      </c>
      <c r="I2218" t="str">
        <f>_xlfn.XLOOKUP($A2218,laziki!B:B,laziki!C:C)</f>
        <v>Mariner 15</v>
      </c>
      <c r="J2218" t="str">
        <f>_xlfn.XLOOKUP(I2218,laziki!C:C,laziki!E:E)</f>
        <v>23.79S, 56.97W</v>
      </c>
      <c r="K2218">
        <f>_xlfn.XLOOKUP($A2218,laziki!B:B,laziki!D:D)</f>
        <v>2054</v>
      </c>
      <c r="L2218">
        <f t="shared" si="172"/>
        <v>2062</v>
      </c>
      <c r="M2218" s="4">
        <f t="shared" si="173"/>
        <v>8</v>
      </c>
      <c r="N2218" s="4" t="str">
        <f t="shared" si="174"/>
        <v>S</v>
      </c>
      <c r="O2218" t="str">
        <f t="shared" si="175"/>
        <v>S</v>
      </c>
    </row>
    <row r="2219" spans="1:15" x14ac:dyDescent="0.25">
      <c r="A2219">
        <v>72</v>
      </c>
      <c r="B2219" s="1">
        <v>63155</v>
      </c>
      <c r="C2219" t="s">
        <v>233</v>
      </c>
      <c r="D2219" t="s">
        <v>3229</v>
      </c>
      <c r="E2219">
        <v>292</v>
      </c>
      <c r="F2219">
        <v>1396</v>
      </c>
      <c r="G2219">
        <f t="shared" si="171"/>
        <v>0</v>
      </c>
      <c r="H2219" t="str">
        <f>_xlfn.XLOOKUP(C2219,obszary!A:A,obszary!B:B)</f>
        <v>Phoenicis Lacus</v>
      </c>
      <c r="I2219" t="str">
        <f>_xlfn.XLOOKUP($A2219,laziki!B:B,laziki!C:C)</f>
        <v>Rosetta 16</v>
      </c>
      <c r="J2219" t="str">
        <f>_xlfn.XLOOKUP(I2219,laziki!C:C,laziki!E:E)</f>
        <v>29.49S, 118.42W</v>
      </c>
      <c r="K2219">
        <f>_xlfn.XLOOKUP($A2219,laziki!B:B,laziki!D:D)</f>
        <v>2071</v>
      </c>
      <c r="L2219">
        <f t="shared" si="172"/>
        <v>2072</v>
      </c>
      <c r="M2219" s="4">
        <f t="shared" si="173"/>
        <v>1</v>
      </c>
      <c r="N2219" s="4" t="str">
        <f t="shared" si="174"/>
        <v>S</v>
      </c>
      <c r="O2219" t="str">
        <f t="shared" si="175"/>
        <v>S</v>
      </c>
    </row>
    <row r="2220" spans="1:15" x14ac:dyDescent="0.25">
      <c r="A2220">
        <v>56</v>
      </c>
      <c r="B2220" s="1">
        <v>61757</v>
      </c>
      <c r="C2220" t="s">
        <v>217</v>
      </c>
      <c r="D2220" t="s">
        <v>3228</v>
      </c>
      <c r="E2220">
        <v>19</v>
      </c>
      <c r="F2220">
        <v>24621</v>
      </c>
      <c r="G2220">
        <f t="shared" si="171"/>
        <v>24621</v>
      </c>
      <c r="H2220" t="str">
        <f>_xlfn.XLOOKUP(C2220,obszary!A:A,obszary!B:B)</f>
        <v>Thaumasia</v>
      </c>
      <c r="I2220" t="str">
        <f>_xlfn.XLOOKUP($A2220,laziki!B:B,laziki!C:C)</f>
        <v>Opportunity 10</v>
      </c>
      <c r="J2220" t="str">
        <f>_xlfn.XLOOKUP(I2220,laziki!C:C,laziki!E:E)</f>
        <v>35.35S, 72.67W</v>
      </c>
      <c r="K2220">
        <f>_xlfn.XLOOKUP($A2220,laziki!B:B,laziki!D:D)</f>
        <v>2067</v>
      </c>
      <c r="L2220">
        <f t="shared" si="172"/>
        <v>2069</v>
      </c>
      <c r="M2220" s="4">
        <f t="shared" si="173"/>
        <v>2</v>
      </c>
      <c r="N2220" s="4" t="str">
        <f t="shared" si="174"/>
        <v>S</v>
      </c>
      <c r="O2220" t="str">
        <f t="shared" si="175"/>
        <v>S</v>
      </c>
    </row>
    <row r="2221" spans="1:15" x14ac:dyDescent="0.25">
      <c r="A2221">
        <v>43</v>
      </c>
      <c r="B2221" s="1">
        <v>60217</v>
      </c>
      <c r="C2221" t="s">
        <v>231</v>
      </c>
      <c r="D2221" t="s">
        <v>3227</v>
      </c>
      <c r="E2221">
        <v>103</v>
      </c>
      <c r="F2221">
        <v>3764</v>
      </c>
      <c r="G2221">
        <f t="shared" si="171"/>
        <v>0</v>
      </c>
      <c r="H2221" t="str">
        <f>_xlfn.XLOOKUP(C2221,obszary!A:A,obszary!B:B)</f>
        <v>Coprates</v>
      </c>
      <c r="I2221" t="str">
        <f>_xlfn.XLOOKUP($A2221,laziki!B:B,laziki!C:C)</f>
        <v>Spirit 7</v>
      </c>
      <c r="J2221" t="str">
        <f>_xlfn.XLOOKUP(I2221,laziki!C:C,laziki!E:E)</f>
        <v>13.98S, 98.57W</v>
      </c>
      <c r="K2221">
        <f>_xlfn.XLOOKUP($A2221,laziki!B:B,laziki!D:D)</f>
        <v>2063</v>
      </c>
      <c r="L2221">
        <f t="shared" si="172"/>
        <v>2064</v>
      </c>
      <c r="M2221" s="4">
        <f t="shared" si="173"/>
        <v>1</v>
      </c>
      <c r="N2221" s="4" t="str">
        <f t="shared" si="174"/>
        <v>S</v>
      </c>
      <c r="O2221" t="str">
        <f t="shared" si="175"/>
        <v>S</v>
      </c>
    </row>
    <row r="2222" spans="1:15" x14ac:dyDescent="0.25">
      <c r="A2222">
        <v>29</v>
      </c>
      <c r="B2222" s="1">
        <v>58489</v>
      </c>
      <c r="C2222" t="s">
        <v>219</v>
      </c>
      <c r="D2222" t="s">
        <v>3226</v>
      </c>
      <c r="E2222">
        <v>77</v>
      </c>
      <c r="F2222">
        <v>22220</v>
      </c>
      <c r="G2222">
        <f t="shared" si="171"/>
        <v>22220</v>
      </c>
      <c r="H2222" t="str">
        <f>_xlfn.XLOOKUP(C2222,obszary!A:A,obszary!B:B)</f>
        <v>Phaethontis</v>
      </c>
      <c r="I2222" t="str">
        <f>_xlfn.XLOOKUP($A2222,laziki!B:B,laziki!C:C)</f>
        <v>Deimos 4</v>
      </c>
      <c r="J2222" t="str">
        <f>_xlfn.XLOOKUP(I2222,laziki!C:C,laziki!E:E)</f>
        <v>33.88S, 148.04W</v>
      </c>
      <c r="K2222">
        <f>_xlfn.XLOOKUP($A2222,laziki!B:B,laziki!D:D)</f>
        <v>2058</v>
      </c>
      <c r="L2222">
        <f t="shared" si="172"/>
        <v>2060</v>
      </c>
      <c r="M2222" s="4">
        <f t="shared" si="173"/>
        <v>2</v>
      </c>
      <c r="N2222" s="4" t="str">
        <f t="shared" si="174"/>
        <v>S</v>
      </c>
      <c r="O2222" t="str">
        <f t="shared" si="175"/>
        <v>S</v>
      </c>
    </row>
    <row r="2223" spans="1:15" x14ac:dyDescent="0.25">
      <c r="A2223">
        <v>50</v>
      </c>
      <c r="B2223" s="1">
        <v>60412</v>
      </c>
      <c r="C2223" t="s">
        <v>237</v>
      </c>
      <c r="D2223" t="s">
        <v>3225</v>
      </c>
      <c r="E2223">
        <v>702</v>
      </c>
      <c r="F2223">
        <v>7052</v>
      </c>
      <c r="G2223">
        <f t="shared" si="171"/>
        <v>0</v>
      </c>
      <c r="H2223" t="str">
        <f>_xlfn.XLOOKUP(C2223,obszary!A:A,obszary!B:B)</f>
        <v>Elysium</v>
      </c>
      <c r="I2223" t="str">
        <f>_xlfn.XLOOKUP($A2223,laziki!B:B,laziki!C:C)</f>
        <v>Opportunity 2</v>
      </c>
      <c r="J2223" t="str">
        <f>_xlfn.XLOOKUP(I2223,laziki!C:C,laziki!E:E)</f>
        <v>22.61N, 142.82E</v>
      </c>
      <c r="K2223">
        <f>_xlfn.XLOOKUP($A2223,laziki!B:B,laziki!D:D)</f>
        <v>2064</v>
      </c>
      <c r="L2223">
        <f t="shared" si="172"/>
        <v>2065</v>
      </c>
      <c r="M2223" s="4">
        <f t="shared" si="173"/>
        <v>1</v>
      </c>
      <c r="N2223" s="4" t="str">
        <f t="shared" si="174"/>
        <v>N</v>
      </c>
      <c r="O2223" t="str">
        <f t="shared" si="175"/>
        <v>N</v>
      </c>
    </row>
    <row r="2224" spans="1:15" x14ac:dyDescent="0.25">
      <c r="A2224">
        <v>27</v>
      </c>
      <c r="B2224" s="1">
        <v>56827</v>
      </c>
      <c r="C2224" t="s">
        <v>211</v>
      </c>
      <c r="D2224" t="s">
        <v>3224</v>
      </c>
      <c r="E2224">
        <v>22</v>
      </c>
      <c r="F2224">
        <v>24621</v>
      </c>
      <c r="G2224">
        <f t="shared" si="171"/>
        <v>24621</v>
      </c>
      <c r="H2224" t="str">
        <f>_xlfn.XLOOKUP(C2224,obszary!A:A,obszary!B:B)</f>
        <v>Hellas</v>
      </c>
      <c r="I2224" t="str">
        <f>_xlfn.XLOOKUP($A2224,laziki!B:B,laziki!C:C)</f>
        <v>Phobos 6</v>
      </c>
      <c r="J2224" t="str">
        <f>_xlfn.XLOOKUP(I2224,laziki!C:C,laziki!E:E)</f>
        <v>74.62S, 100.08E</v>
      </c>
      <c r="K2224">
        <f>_xlfn.XLOOKUP($A2224,laziki!B:B,laziki!D:D)</f>
        <v>2054</v>
      </c>
      <c r="L2224">
        <f t="shared" si="172"/>
        <v>2055</v>
      </c>
      <c r="M2224" s="4">
        <f t="shared" si="173"/>
        <v>1</v>
      </c>
      <c r="N2224" s="4" t="str">
        <f t="shared" si="174"/>
        <v>S</v>
      </c>
      <c r="O2224" t="str">
        <f t="shared" si="175"/>
        <v>S</v>
      </c>
    </row>
    <row r="2225" spans="1:15" x14ac:dyDescent="0.25">
      <c r="A2225">
        <v>14</v>
      </c>
      <c r="B2225" s="1">
        <v>56403</v>
      </c>
      <c r="C2225" t="s">
        <v>245</v>
      </c>
      <c r="D2225" t="s">
        <v>3223</v>
      </c>
      <c r="E2225">
        <v>128</v>
      </c>
      <c r="F2225">
        <v>2188</v>
      </c>
      <c r="G2225">
        <f t="shared" si="171"/>
        <v>0</v>
      </c>
      <c r="H2225" t="str">
        <f>_xlfn.XLOOKUP(C2225,obszary!A:A,obszary!B:B)</f>
        <v>Oxia Palus</v>
      </c>
      <c r="I2225" t="str">
        <f>_xlfn.XLOOKUP($A2225,laziki!B:B,laziki!C:C)</f>
        <v>Viking 4</v>
      </c>
      <c r="J2225" t="str">
        <f>_xlfn.XLOOKUP(I2225,laziki!C:C,laziki!E:E)</f>
        <v>18.71N, 17.14W</v>
      </c>
      <c r="K2225">
        <f>_xlfn.XLOOKUP($A2225,laziki!B:B,laziki!D:D)</f>
        <v>2053</v>
      </c>
      <c r="L2225">
        <f t="shared" si="172"/>
        <v>2054</v>
      </c>
      <c r="M2225" s="4">
        <f t="shared" si="173"/>
        <v>1</v>
      </c>
      <c r="N2225" s="4" t="str">
        <f t="shared" si="174"/>
        <v>N</v>
      </c>
      <c r="O2225" t="str">
        <f t="shared" si="175"/>
        <v>N</v>
      </c>
    </row>
    <row r="2226" spans="1:15" x14ac:dyDescent="0.25">
      <c r="A2226">
        <v>76</v>
      </c>
      <c r="B2226" s="1">
        <v>64910</v>
      </c>
      <c r="C2226" t="s">
        <v>265</v>
      </c>
      <c r="D2226" t="s">
        <v>3222</v>
      </c>
      <c r="E2226">
        <v>61</v>
      </c>
      <c r="F2226">
        <v>4902</v>
      </c>
      <c r="G2226">
        <f t="shared" si="171"/>
        <v>4902</v>
      </c>
      <c r="H2226" t="str">
        <f>_xlfn.XLOOKUP(C2226,obszary!A:A,obszary!B:B)</f>
        <v>Mare Boreum</v>
      </c>
      <c r="I2226" t="str">
        <f>_xlfn.XLOOKUP($A2226,laziki!B:B,laziki!C:C)</f>
        <v>Rosetta 25</v>
      </c>
      <c r="J2226" t="str">
        <f>_xlfn.XLOOKUP(I2226,laziki!C:C,laziki!E:E)</f>
        <v>47.84N, 169.44E</v>
      </c>
      <c r="K2226">
        <f>_xlfn.XLOOKUP($A2226,laziki!B:B,laziki!D:D)</f>
        <v>2072</v>
      </c>
      <c r="L2226">
        <f t="shared" si="172"/>
        <v>2077</v>
      </c>
      <c r="M2226" s="4">
        <f t="shared" si="173"/>
        <v>5</v>
      </c>
      <c r="N2226" s="4" t="str">
        <f t="shared" si="174"/>
        <v>N</v>
      </c>
      <c r="O2226" t="str">
        <f t="shared" si="175"/>
        <v>N</v>
      </c>
    </row>
    <row r="2227" spans="1:15" x14ac:dyDescent="0.25">
      <c r="A2227">
        <v>10</v>
      </c>
      <c r="B2227" s="1">
        <v>58551</v>
      </c>
      <c r="C2227" t="s">
        <v>215</v>
      </c>
      <c r="D2227" t="s">
        <v>3221</v>
      </c>
      <c r="E2227">
        <v>65</v>
      </c>
      <c r="F2227">
        <v>3461</v>
      </c>
      <c r="G2227">
        <f t="shared" si="171"/>
        <v>3461</v>
      </c>
      <c r="H2227" t="str">
        <f>_xlfn.XLOOKUP(C2227,obszary!A:A,obszary!B:B)</f>
        <v>Argyre</v>
      </c>
      <c r="I2227" t="str">
        <f>_xlfn.XLOOKUP($A2227,laziki!B:B,laziki!C:C)</f>
        <v>Mariner 15</v>
      </c>
      <c r="J2227" t="str">
        <f>_xlfn.XLOOKUP(I2227,laziki!C:C,laziki!E:E)</f>
        <v>23.79S, 56.97W</v>
      </c>
      <c r="K2227">
        <f>_xlfn.XLOOKUP($A2227,laziki!B:B,laziki!D:D)</f>
        <v>2054</v>
      </c>
      <c r="L2227">
        <f t="shared" si="172"/>
        <v>2060</v>
      </c>
      <c r="M2227" s="4">
        <f t="shared" si="173"/>
        <v>6</v>
      </c>
      <c r="N2227" s="4" t="str">
        <f t="shared" si="174"/>
        <v>S</v>
      </c>
      <c r="O2227" t="str">
        <f t="shared" si="175"/>
        <v>S</v>
      </c>
    </row>
    <row r="2228" spans="1:15" x14ac:dyDescent="0.25">
      <c r="A2228">
        <v>32</v>
      </c>
      <c r="B2228" s="1">
        <v>61330</v>
      </c>
      <c r="C2228" t="s">
        <v>217</v>
      </c>
      <c r="D2228" t="s">
        <v>3220</v>
      </c>
      <c r="E2228">
        <v>15</v>
      </c>
      <c r="F2228">
        <v>1656</v>
      </c>
      <c r="G2228">
        <f t="shared" si="171"/>
        <v>1656</v>
      </c>
      <c r="H2228" t="str">
        <f>_xlfn.XLOOKUP(C2228,obszary!A:A,obszary!B:B)</f>
        <v>Thaumasia</v>
      </c>
      <c r="I2228" t="str">
        <f>_xlfn.XLOOKUP($A2228,laziki!B:B,laziki!C:C)</f>
        <v>Deimos 11</v>
      </c>
      <c r="J2228" t="str">
        <f>_xlfn.XLOOKUP(I2228,laziki!C:C,laziki!E:E)</f>
        <v>39.82S, 96.42W</v>
      </c>
      <c r="K2228">
        <f>_xlfn.XLOOKUP($A2228,laziki!B:B,laziki!D:D)</f>
        <v>2059</v>
      </c>
      <c r="L2228">
        <f t="shared" si="172"/>
        <v>2067</v>
      </c>
      <c r="M2228" s="4">
        <f t="shared" si="173"/>
        <v>8</v>
      </c>
      <c r="N2228" s="4" t="str">
        <f t="shared" si="174"/>
        <v>S</v>
      </c>
      <c r="O2228" t="str">
        <f t="shared" si="175"/>
        <v>S</v>
      </c>
    </row>
    <row r="2229" spans="1:15" x14ac:dyDescent="0.25">
      <c r="A2229">
        <v>57</v>
      </c>
      <c r="B2229" s="1">
        <v>61817</v>
      </c>
      <c r="C2229" t="s">
        <v>217</v>
      </c>
      <c r="D2229" t="s">
        <v>3219</v>
      </c>
      <c r="E2229">
        <v>241</v>
      </c>
      <c r="F2229">
        <v>4398</v>
      </c>
      <c r="G2229">
        <f t="shared" si="171"/>
        <v>0</v>
      </c>
      <c r="H2229" t="str">
        <f>_xlfn.XLOOKUP(C2229,obszary!A:A,obszary!B:B)</f>
        <v>Thaumasia</v>
      </c>
      <c r="I2229" t="str">
        <f>_xlfn.XLOOKUP($A2229,laziki!B:B,laziki!C:C)</f>
        <v>Opportunity 13</v>
      </c>
      <c r="J2229" t="str">
        <f>_xlfn.XLOOKUP(I2229,laziki!C:C,laziki!E:E)</f>
        <v>44.72S, 102.07W</v>
      </c>
      <c r="K2229">
        <f>_xlfn.XLOOKUP($A2229,laziki!B:B,laziki!D:D)</f>
        <v>2067</v>
      </c>
      <c r="L2229">
        <f t="shared" si="172"/>
        <v>2069</v>
      </c>
      <c r="M2229" s="4">
        <f t="shared" si="173"/>
        <v>2</v>
      </c>
      <c r="N2229" s="4" t="str">
        <f t="shared" si="174"/>
        <v>S</v>
      </c>
      <c r="O2229" t="str">
        <f t="shared" si="175"/>
        <v>S</v>
      </c>
    </row>
    <row r="2230" spans="1:15" x14ac:dyDescent="0.25">
      <c r="A2230">
        <v>28</v>
      </c>
      <c r="B2230" s="1">
        <v>59599</v>
      </c>
      <c r="C2230" t="s">
        <v>207</v>
      </c>
      <c r="D2230" t="s">
        <v>3218</v>
      </c>
      <c r="E2230">
        <v>631</v>
      </c>
      <c r="F2230">
        <v>2188</v>
      </c>
      <c r="G2230">
        <f t="shared" si="171"/>
        <v>0</v>
      </c>
      <c r="H2230" t="str">
        <f>_xlfn.XLOOKUP(C2230,obszary!A:A,obszary!B:B)</f>
        <v>Mare Australe</v>
      </c>
      <c r="I2230" t="str">
        <f>_xlfn.XLOOKUP($A2230,laziki!B:B,laziki!C:C)</f>
        <v>Deimos 3</v>
      </c>
      <c r="J2230" t="str">
        <f>_xlfn.XLOOKUP(I2230,laziki!C:C,laziki!E:E)</f>
        <v>63.27S, 66.46W</v>
      </c>
      <c r="K2230">
        <f>_xlfn.XLOOKUP($A2230,laziki!B:B,laziki!D:D)</f>
        <v>2058</v>
      </c>
      <c r="L2230">
        <f t="shared" si="172"/>
        <v>2063</v>
      </c>
      <c r="M2230" s="4">
        <f t="shared" si="173"/>
        <v>5</v>
      </c>
      <c r="N2230" s="4" t="str">
        <f t="shared" si="174"/>
        <v>S</v>
      </c>
      <c r="O2230" t="str">
        <f t="shared" si="175"/>
        <v>S</v>
      </c>
    </row>
    <row r="2231" spans="1:15" x14ac:dyDescent="0.25">
      <c r="A2231">
        <v>15</v>
      </c>
      <c r="B2231" s="1">
        <v>56750</v>
      </c>
      <c r="C2231" t="s">
        <v>235</v>
      </c>
      <c r="D2231" t="s">
        <v>3217</v>
      </c>
      <c r="E2231">
        <v>59</v>
      </c>
      <c r="F2231">
        <v>5812</v>
      </c>
      <c r="G2231">
        <f t="shared" si="171"/>
        <v>5812</v>
      </c>
      <c r="H2231" t="str">
        <f>_xlfn.XLOOKUP(C2231,obszary!A:A,obszary!B:B)</f>
        <v>Memnonia</v>
      </c>
      <c r="I2231" t="str">
        <f>_xlfn.XLOOKUP($A2231,laziki!B:B,laziki!C:C)</f>
        <v>Viking 5</v>
      </c>
      <c r="J2231" t="str">
        <f>_xlfn.XLOOKUP(I2231,laziki!C:C,laziki!E:E)</f>
        <v>33.52S, 162.36W</v>
      </c>
      <c r="K2231">
        <f>_xlfn.XLOOKUP($A2231,laziki!B:B,laziki!D:D)</f>
        <v>2053</v>
      </c>
      <c r="L2231">
        <f t="shared" si="172"/>
        <v>2055</v>
      </c>
      <c r="M2231" s="4">
        <f t="shared" si="173"/>
        <v>2</v>
      </c>
      <c r="N2231" s="4" t="str">
        <f t="shared" si="174"/>
        <v>S</v>
      </c>
      <c r="O2231" t="str">
        <f t="shared" si="175"/>
        <v>S</v>
      </c>
    </row>
    <row r="2232" spans="1:15" x14ac:dyDescent="0.25">
      <c r="A2232">
        <v>76</v>
      </c>
      <c r="B2232" s="1">
        <v>65047</v>
      </c>
      <c r="C2232" t="s">
        <v>253</v>
      </c>
      <c r="D2232" t="s">
        <v>3216</v>
      </c>
      <c r="E2232">
        <v>277</v>
      </c>
      <c r="F2232">
        <v>9670</v>
      </c>
      <c r="G2232">
        <f t="shared" si="171"/>
        <v>0</v>
      </c>
      <c r="H2232" t="str">
        <f>_xlfn.XLOOKUP(C2232,obszary!A:A,obszary!B:B)</f>
        <v>Cebrenia</v>
      </c>
      <c r="I2232" t="str">
        <f>_xlfn.XLOOKUP($A2232,laziki!B:B,laziki!C:C)</f>
        <v>Rosetta 25</v>
      </c>
      <c r="J2232" t="str">
        <f>_xlfn.XLOOKUP(I2232,laziki!C:C,laziki!E:E)</f>
        <v>47.84N, 169.44E</v>
      </c>
      <c r="K2232">
        <f>_xlfn.XLOOKUP($A2232,laziki!B:B,laziki!D:D)</f>
        <v>2072</v>
      </c>
      <c r="L2232">
        <f t="shared" si="172"/>
        <v>2078</v>
      </c>
      <c r="M2232" s="4">
        <f t="shared" si="173"/>
        <v>6</v>
      </c>
      <c r="N2232" s="4" t="str">
        <f t="shared" si="174"/>
        <v>N</v>
      </c>
      <c r="O2232" t="str">
        <f t="shared" si="175"/>
        <v>N</v>
      </c>
    </row>
    <row r="2233" spans="1:15" x14ac:dyDescent="0.25">
      <c r="A2233">
        <v>83</v>
      </c>
      <c r="B2233" s="1">
        <v>63191</v>
      </c>
      <c r="C2233" t="s">
        <v>255</v>
      </c>
      <c r="D2233" t="s">
        <v>3215</v>
      </c>
      <c r="E2233">
        <v>93</v>
      </c>
      <c r="F2233">
        <v>1010</v>
      </c>
      <c r="G2233">
        <f t="shared" si="171"/>
        <v>1010</v>
      </c>
      <c r="H2233" t="str">
        <f>_xlfn.XLOOKUP(C2233,obszary!A:A,obszary!B:B)</f>
        <v>Casius</v>
      </c>
      <c r="I2233" t="str">
        <f>_xlfn.XLOOKUP($A2233,laziki!B:B,laziki!C:C)</f>
        <v>Phoenix 11</v>
      </c>
      <c r="J2233" t="str">
        <f>_xlfn.XLOOKUP(I2233,laziki!C:C,laziki!E:E)</f>
        <v>56.07N, 79.63E</v>
      </c>
      <c r="K2233">
        <f>_xlfn.XLOOKUP($A2233,laziki!B:B,laziki!D:D)</f>
        <v>2069</v>
      </c>
      <c r="L2233">
        <f t="shared" si="172"/>
        <v>2073</v>
      </c>
      <c r="M2233" s="4">
        <f t="shared" si="173"/>
        <v>4</v>
      </c>
      <c r="N2233" s="4" t="str">
        <f t="shared" si="174"/>
        <v>N</v>
      </c>
      <c r="O2233" t="str">
        <f t="shared" si="175"/>
        <v>N</v>
      </c>
    </row>
    <row r="2234" spans="1:15" x14ac:dyDescent="0.25">
      <c r="A2234">
        <v>95</v>
      </c>
      <c r="B2234" s="1">
        <v>61586</v>
      </c>
      <c r="C2234" t="s">
        <v>247</v>
      </c>
      <c r="D2234" t="s">
        <v>3214</v>
      </c>
      <c r="E2234">
        <v>22</v>
      </c>
      <c r="F2234">
        <v>7752</v>
      </c>
      <c r="G2234">
        <f t="shared" si="171"/>
        <v>7752</v>
      </c>
      <c r="H2234" t="str">
        <f>_xlfn.XLOOKUP(C2234,obszary!A:A,obszary!B:B)</f>
        <v>Lunae Palus</v>
      </c>
      <c r="I2234" t="str">
        <f>_xlfn.XLOOKUP($A2234,laziki!B:B,laziki!C:C)</f>
        <v>Dawn 6</v>
      </c>
      <c r="J2234" t="str">
        <f>_xlfn.XLOOKUP(I2234,laziki!C:C,laziki!E:E)</f>
        <v>8.80N, 79.73W</v>
      </c>
      <c r="K2234">
        <f>_xlfn.XLOOKUP($A2234,laziki!B:B,laziki!D:D)</f>
        <v>2067</v>
      </c>
      <c r="L2234">
        <f t="shared" si="172"/>
        <v>2068</v>
      </c>
      <c r="M2234" s="4">
        <f t="shared" si="173"/>
        <v>1</v>
      </c>
      <c r="N2234" s="4" t="str">
        <f t="shared" si="174"/>
        <v>N</v>
      </c>
      <c r="O2234" t="str">
        <f t="shared" si="175"/>
        <v>N</v>
      </c>
    </row>
    <row r="2235" spans="1:15" x14ac:dyDescent="0.25">
      <c r="A2235">
        <v>2</v>
      </c>
      <c r="B2235" s="1">
        <v>56212</v>
      </c>
      <c r="C2235" t="s">
        <v>253</v>
      </c>
      <c r="D2235" t="s">
        <v>3213</v>
      </c>
      <c r="E2235">
        <v>54</v>
      </c>
      <c r="F2235">
        <v>7512</v>
      </c>
      <c r="G2235">
        <f t="shared" si="171"/>
        <v>7512</v>
      </c>
      <c r="H2235" t="str">
        <f>_xlfn.XLOOKUP(C2235,obszary!A:A,obszary!B:B)</f>
        <v>Cebrenia</v>
      </c>
      <c r="I2235" t="str">
        <f>_xlfn.XLOOKUP($A2235,laziki!B:B,laziki!C:C)</f>
        <v>Mariner 6</v>
      </c>
      <c r="J2235" t="str">
        <f>_xlfn.XLOOKUP(I2235,laziki!C:C,laziki!E:E)</f>
        <v>11.90N, 119.49E</v>
      </c>
      <c r="K2235">
        <f>_xlfn.XLOOKUP($A2235,laziki!B:B,laziki!D:D)</f>
        <v>2050</v>
      </c>
      <c r="L2235">
        <f t="shared" si="172"/>
        <v>2053</v>
      </c>
      <c r="M2235" s="4">
        <f t="shared" si="173"/>
        <v>3</v>
      </c>
      <c r="N2235" s="4" t="str">
        <f t="shared" si="174"/>
        <v>N</v>
      </c>
      <c r="O2235" t="str">
        <f t="shared" si="175"/>
        <v>N</v>
      </c>
    </row>
    <row r="2236" spans="1:15" x14ac:dyDescent="0.25">
      <c r="A2236">
        <v>99</v>
      </c>
      <c r="B2236" s="1">
        <v>63205</v>
      </c>
      <c r="C2236" t="s">
        <v>243</v>
      </c>
      <c r="D2236" t="s">
        <v>3212</v>
      </c>
      <c r="E2236">
        <v>65</v>
      </c>
      <c r="F2236">
        <v>3612</v>
      </c>
      <c r="G2236">
        <f t="shared" si="171"/>
        <v>3612</v>
      </c>
      <c r="H2236" t="str">
        <f>_xlfn.XLOOKUP(C2236,obszary!A:A,obszary!B:B)</f>
        <v>Arabia</v>
      </c>
      <c r="I2236" t="str">
        <f>_xlfn.XLOOKUP($A2236,laziki!B:B,laziki!C:C)</f>
        <v>Perseverance 6</v>
      </c>
      <c r="J2236" t="str">
        <f>_xlfn.XLOOKUP(I2236,laziki!C:C,laziki!E:E)</f>
        <v>34.38N, 12.41E</v>
      </c>
      <c r="K2236">
        <f>_xlfn.XLOOKUP($A2236,laziki!B:B,laziki!D:D)</f>
        <v>2070</v>
      </c>
      <c r="L2236">
        <f t="shared" si="172"/>
        <v>2073</v>
      </c>
      <c r="M2236" s="4">
        <f t="shared" si="173"/>
        <v>3</v>
      </c>
      <c r="N2236" s="4" t="str">
        <f t="shared" si="174"/>
        <v>N</v>
      </c>
      <c r="O2236" t="str">
        <f t="shared" si="175"/>
        <v>N</v>
      </c>
    </row>
    <row r="2237" spans="1:15" x14ac:dyDescent="0.25">
      <c r="A2237">
        <v>76</v>
      </c>
      <c r="B2237" s="1">
        <v>65294</v>
      </c>
      <c r="C2237" t="s">
        <v>251</v>
      </c>
      <c r="D2237" t="s">
        <v>3211</v>
      </c>
      <c r="E2237">
        <v>152</v>
      </c>
      <c r="F2237">
        <v>5436</v>
      </c>
      <c r="G2237">
        <f t="shared" si="171"/>
        <v>0</v>
      </c>
      <c r="H2237" t="str">
        <f>_xlfn.XLOOKUP(C2237,obszary!A:A,obszary!B:B)</f>
        <v>Amazonis</v>
      </c>
      <c r="I2237" t="str">
        <f>_xlfn.XLOOKUP($A2237,laziki!B:B,laziki!C:C)</f>
        <v>Rosetta 25</v>
      </c>
      <c r="J2237" t="str">
        <f>_xlfn.XLOOKUP(I2237,laziki!C:C,laziki!E:E)</f>
        <v>47.84N, 169.44E</v>
      </c>
      <c r="K2237">
        <f>_xlfn.XLOOKUP($A2237,laziki!B:B,laziki!D:D)</f>
        <v>2072</v>
      </c>
      <c r="L2237">
        <f t="shared" si="172"/>
        <v>2078</v>
      </c>
      <c r="M2237" s="4">
        <f t="shared" si="173"/>
        <v>6</v>
      </c>
      <c r="N2237" s="4" t="str">
        <f t="shared" si="174"/>
        <v>N</v>
      </c>
      <c r="O2237" t="str">
        <f t="shared" si="175"/>
        <v>N</v>
      </c>
    </row>
    <row r="2238" spans="1:15" x14ac:dyDescent="0.25">
      <c r="A2238">
        <v>93</v>
      </c>
      <c r="B2238" s="1">
        <v>61346</v>
      </c>
      <c r="C2238" t="s">
        <v>261</v>
      </c>
      <c r="D2238" t="s">
        <v>3210</v>
      </c>
      <c r="E2238">
        <v>1270</v>
      </c>
      <c r="F2238">
        <v>6409</v>
      </c>
      <c r="G2238">
        <f t="shared" si="171"/>
        <v>0</v>
      </c>
      <c r="H2238" t="str">
        <f>_xlfn.XLOOKUP(C2238,obszary!A:A,obszary!B:B)</f>
        <v>Arcadia</v>
      </c>
      <c r="I2238" t="str">
        <f>_xlfn.XLOOKUP($A2238,laziki!B:B,laziki!C:C)</f>
        <v>Dawn 3</v>
      </c>
      <c r="J2238" t="str">
        <f>_xlfn.XLOOKUP(I2238,laziki!C:C,laziki!E:E)</f>
        <v>40.73N, 101.92W</v>
      </c>
      <c r="K2238">
        <f>_xlfn.XLOOKUP($A2238,laziki!B:B,laziki!D:D)</f>
        <v>2066</v>
      </c>
      <c r="L2238">
        <f t="shared" si="172"/>
        <v>2067</v>
      </c>
      <c r="M2238" s="4">
        <f t="shared" si="173"/>
        <v>1</v>
      </c>
      <c r="N2238" s="4" t="str">
        <f t="shared" si="174"/>
        <v>N</v>
      </c>
      <c r="O2238" t="str">
        <f t="shared" si="175"/>
        <v>N</v>
      </c>
    </row>
    <row r="2239" spans="1:15" x14ac:dyDescent="0.25">
      <c r="A2239">
        <v>41</v>
      </c>
      <c r="B2239" s="1">
        <v>62284</v>
      </c>
      <c r="C2239" t="s">
        <v>257</v>
      </c>
      <c r="D2239" t="s">
        <v>3209</v>
      </c>
      <c r="E2239">
        <v>15</v>
      </c>
      <c r="F2239">
        <v>10313</v>
      </c>
      <c r="G2239">
        <f t="shared" si="171"/>
        <v>10313</v>
      </c>
      <c r="H2239" t="str">
        <f>_xlfn.XLOOKUP(C2239,obszary!A:A,obszary!B:B)</f>
        <v>Ismenius Lacus</v>
      </c>
      <c r="I2239" t="str">
        <f>_xlfn.XLOOKUP($A2239,laziki!B:B,laziki!C:C)</f>
        <v>Spirit 5</v>
      </c>
      <c r="J2239" t="str">
        <f>_xlfn.XLOOKUP(I2239,laziki!C:C,laziki!E:E)</f>
        <v>66.19N, 33.82E</v>
      </c>
      <c r="K2239">
        <f>_xlfn.XLOOKUP($A2239,laziki!B:B,laziki!D:D)</f>
        <v>2063</v>
      </c>
      <c r="L2239">
        <f t="shared" si="172"/>
        <v>2070</v>
      </c>
      <c r="M2239" s="4">
        <f t="shared" si="173"/>
        <v>7</v>
      </c>
      <c r="N2239" s="4" t="str">
        <f t="shared" si="174"/>
        <v>N</v>
      </c>
      <c r="O2239" t="str">
        <f t="shared" si="175"/>
        <v>N</v>
      </c>
    </row>
    <row r="2240" spans="1:15" x14ac:dyDescent="0.25">
      <c r="A2240">
        <v>69</v>
      </c>
      <c r="B2240" s="1">
        <v>62081</v>
      </c>
      <c r="C2240" t="s">
        <v>263</v>
      </c>
      <c r="D2240" t="s">
        <v>3208</v>
      </c>
      <c r="E2240">
        <v>109</v>
      </c>
      <c r="F2240">
        <v>13054</v>
      </c>
      <c r="G2240">
        <f t="shared" si="171"/>
        <v>0</v>
      </c>
      <c r="H2240" t="str">
        <f>_xlfn.XLOOKUP(C2240,obszary!A:A,obszary!B:B)</f>
        <v>Diacria</v>
      </c>
      <c r="I2240" t="str">
        <f>_xlfn.XLOOKUP($A2240,laziki!B:B,laziki!C:C)</f>
        <v>Rosetta 13</v>
      </c>
      <c r="J2240" t="str">
        <f>_xlfn.XLOOKUP(I2240,laziki!C:C,laziki!E:E)</f>
        <v>69.41N, 168.67E</v>
      </c>
      <c r="K2240">
        <f>_xlfn.XLOOKUP($A2240,laziki!B:B,laziki!D:D)</f>
        <v>2069</v>
      </c>
      <c r="L2240">
        <f t="shared" si="172"/>
        <v>2069</v>
      </c>
      <c r="M2240" s="4">
        <f t="shared" si="173"/>
        <v>0</v>
      </c>
      <c r="N2240" s="4" t="str">
        <f t="shared" si="174"/>
        <v>N</v>
      </c>
      <c r="O2240" t="str">
        <f t="shared" si="175"/>
        <v>N</v>
      </c>
    </row>
    <row r="2241" spans="1:15" x14ac:dyDescent="0.25">
      <c r="A2241">
        <v>31</v>
      </c>
      <c r="B2241" s="1">
        <v>59614</v>
      </c>
      <c r="C2241" t="s">
        <v>265</v>
      </c>
      <c r="D2241" t="s">
        <v>3207</v>
      </c>
      <c r="E2241">
        <v>524</v>
      </c>
      <c r="F2241">
        <v>7279</v>
      </c>
      <c r="G2241">
        <f t="shared" si="171"/>
        <v>0</v>
      </c>
      <c r="H2241" t="str">
        <f>_xlfn.XLOOKUP(C2241,obszary!A:A,obszary!B:B)</f>
        <v>Mare Boreum</v>
      </c>
      <c r="I2241" t="str">
        <f>_xlfn.XLOOKUP($A2241,laziki!B:B,laziki!C:C)</f>
        <v>Deimos 10</v>
      </c>
      <c r="J2241" t="str">
        <f>_xlfn.XLOOKUP(I2241,laziki!C:C,laziki!E:E)</f>
        <v>66.67N, 93.37W</v>
      </c>
      <c r="K2241">
        <f>_xlfn.XLOOKUP($A2241,laziki!B:B,laziki!D:D)</f>
        <v>2059</v>
      </c>
      <c r="L2241">
        <f t="shared" si="172"/>
        <v>2063</v>
      </c>
      <c r="M2241" s="4">
        <f t="shared" si="173"/>
        <v>4</v>
      </c>
      <c r="N2241" s="4" t="str">
        <f t="shared" si="174"/>
        <v>N</v>
      </c>
      <c r="O2241" t="str">
        <f t="shared" si="175"/>
        <v>N</v>
      </c>
    </row>
    <row r="2242" spans="1:15" x14ac:dyDescent="0.25">
      <c r="A2242">
        <v>61</v>
      </c>
      <c r="B2242" s="1">
        <v>63453</v>
      </c>
      <c r="C2242" t="s">
        <v>207</v>
      </c>
      <c r="D2242" t="s">
        <v>3206</v>
      </c>
      <c r="E2242">
        <v>905</v>
      </c>
      <c r="F2242">
        <v>10654</v>
      </c>
      <c r="G2242">
        <f t="shared" si="171"/>
        <v>0</v>
      </c>
      <c r="H2242" t="str">
        <f>_xlfn.XLOOKUP(C2242,obszary!A:A,obszary!B:B)</f>
        <v>Mare Australe</v>
      </c>
      <c r="I2242" t="str">
        <f>_xlfn.XLOOKUP($A2242,laziki!B:B,laziki!C:C)</f>
        <v>Opportunity 19</v>
      </c>
      <c r="J2242" t="str">
        <f>_xlfn.XLOOKUP(I2242,laziki!C:C,laziki!E:E)</f>
        <v>68.17S, 21.83W</v>
      </c>
      <c r="K2242">
        <f>_xlfn.XLOOKUP($A2242,laziki!B:B,laziki!D:D)</f>
        <v>2069</v>
      </c>
      <c r="L2242">
        <f t="shared" si="172"/>
        <v>2073</v>
      </c>
      <c r="M2242" s="4">
        <f t="shared" si="173"/>
        <v>4</v>
      </c>
      <c r="N2242" s="4" t="str">
        <f t="shared" si="174"/>
        <v>S</v>
      </c>
      <c r="O2242" t="str">
        <f t="shared" si="175"/>
        <v>S</v>
      </c>
    </row>
    <row r="2243" spans="1:15" x14ac:dyDescent="0.25">
      <c r="A2243">
        <v>10</v>
      </c>
      <c r="B2243" s="1">
        <v>57352</v>
      </c>
      <c r="C2243" t="s">
        <v>231</v>
      </c>
      <c r="D2243" t="s">
        <v>3205</v>
      </c>
      <c r="E2243">
        <v>47</v>
      </c>
      <c r="F2243">
        <v>4235</v>
      </c>
      <c r="G2243">
        <f t="shared" ref="G2243:G2306" si="176">IF($E2243 &lt;= 100,F2243,0)</f>
        <v>4235</v>
      </c>
      <c r="H2243" t="str">
        <f>_xlfn.XLOOKUP(C2243,obszary!A:A,obszary!B:B)</f>
        <v>Coprates</v>
      </c>
      <c r="I2243" t="str">
        <f>_xlfn.XLOOKUP($A2243,laziki!B:B,laziki!C:C)</f>
        <v>Mariner 15</v>
      </c>
      <c r="J2243" t="str">
        <f>_xlfn.XLOOKUP(I2243,laziki!C:C,laziki!E:E)</f>
        <v>23.79S, 56.97W</v>
      </c>
      <c r="K2243">
        <f>_xlfn.XLOOKUP($A2243,laziki!B:B,laziki!D:D)</f>
        <v>2054</v>
      </c>
      <c r="L2243">
        <f t="shared" ref="L2243:L2306" si="177">YEAR(B2243)</f>
        <v>2057</v>
      </c>
      <c r="M2243" s="4">
        <f t="shared" ref="M2243:M2306" si="178">L2243-K2243</f>
        <v>3</v>
      </c>
      <c r="N2243" s="4" t="str">
        <f t="shared" ref="N2243:N2306" si="179">IF(NOT(ISERROR(SEARCH("S",D2243))),"S","N")</f>
        <v>S</v>
      </c>
      <c r="O2243" t="str">
        <f t="shared" si="175"/>
        <v>S</v>
      </c>
    </row>
    <row r="2244" spans="1:15" x14ac:dyDescent="0.25">
      <c r="A2244">
        <v>95</v>
      </c>
      <c r="B2244" s="1">
        <v>63477</v>
      </c>
      <c r="C2244" t="s">
        <v>249</v>
      </c>
      <c r="D2244" t="s">
        <v>3204</v>
      </c>
      <c r="E2244">
        <v>54</v>
      </c>
      <c r="F2244">
        <v>1920</v>
      </c>
      <c r="G2244">
        <f t="shared" si="176"/>
        <v>1920</v>
      </c>
      <c r="H2244" t="str">
        <f>_xlfn.XLOOKUP(C2244,obszary!A:A,obszary!B:B)</f>
        <v>Tharsis</v>
      </c>
      <c r="I2244" t="str">
        <f>_xlfn.XLOOKUP($A2244,laziki!B:B,laziki!C:C)</f>
        <v>Dawn 6</v>
      </c>
      <c r="J2244" t="str">
        <f>_xlfn.XLOOKUP(I2244,laziki!C:C,laziki!E:E)</f>
        <v>8.80N, 79.73W</v>
      </c>
      <c r="K2244">
        <f>_xlfn.XLOOKUP($A2244,laziki!B:B,laziki!D:D)</f>
        <v>2067</v>
      </c>
      <c r="L2244">
        <f t="shared" si="177"/>
        <v>2073</v>
      </c>
      <c r="M2244" s="4">
        <f t="shared" si="178"/>
        <v>6</v>
      </c>
      <c r="N2244" s="4" t="str">
        <f t="shared" si="179"/>
        <v>N</v>
      </c>
      <c r="O2244" t="str">
        <f t="shared" si="175"/>
        <v>N</v>
      </c>
    </row>
    <row r="2245" spans="1:15" x14ac:dyDescent="0.25">
      <c r="A2245">
        <v>33</v>
      </c>
      <c r="B2245" s="1">
        <v>59144</v>
      </c>
      <c r="C2245" t="s">
        <v>265</v>
      </c>
      <c r="D2245" t="s">
        <v>3203</v>
      </c>
      <c r="E2245">
        <v>325</v>
      </c>
      <c r="F2245">
        <v>6832</v>
      </c>
      <c r="G2245">
        <f t="shared" si="176"/>
        <v>0</v>
      </c>
      <c r="H2245" t="str">
        <f>_xlfn.XLOOKUP(C2245,obszary!A:A,obszary!B:B)</f>
        <v>Mare Boreum</v>
      </c>
      <c r="I2245" t="str">
        <f>_xlfn.XLOOKUP($A2245,laziki!B:B,laziki!C:C)</f>
        <v>Deimos 13</v>
      </c>
      <c r="J2245" t="str">
        <f>_xlfn.XLOOKUP(I2245,laziki!C:C,laziki!E:E)</f>
        <v>73.37N, 48.09E</v>
      </c>
      <c r="K2245">
        <f>_xlfn.XLOOKUP($A2245,laziki!B:B,laziki!D:D)</f>
        <v>2060</v>
      </c>
      <c r="L2245">
        <f t="shared" si="177"/>
        <v>2061</v>
      </c>
      <c r="M2245" s="4">
        <f t="shared" si="178"/>
        <v>1</v>
      </c>
      <c r="N2245" s="4" t="str">
        <f t="shared" si="179"/>
        <v>N</v>
      </c>
      <c r="O2245" t="str">
        <f t="shared" si="175"/>
        <v>N</v>
      </c>
    </row>
    <row r="2246" spans="1:15" x14ac:dyDescent="0.25">
      <c r="A2246">
        <v>50</v>
      </c>
      <c r="B2246" s="1">
        <v>60831</v>
      </c>
      <c r="C2246" t="s">
        <v>237</v>
      </c>
      <c r="D2246" t="s">
        <v>3202</v>
      </c>
      <c r="E2246">
        <v>241</v>
      </c>
      <c r="F2246">
        <v>4731</v>
      </c>
      <c r="G2246">
        <f t="shared" si="176"/>
        <v>0</v>
      </c>
      <c r="H2246" t="str">
        <f>_xlfn.XLOOKUP(C2246,obszary!A:A,obszary!B:B)</f>
        <v>Elysium</v>
      </c>
      <c r="I2246" t="str">
        <f>_xlfn.XLOOKUP($A2246,laziki!B:B,laziki!C:C)</f>
        <v>Opportunity 2</v>
      </c>
      <c r="J2246" t="str">
        <f>_xlfn.XLOOKUP(I2246,laziki!C:C,laziki!E:E)</f>
        <v>22.61N, 142.82E</v>
      </c>
      <c r="K2246">
        <f>_xlfn.XLOOKUP($A2246,laziki!B:B,laziki!D:D)</f>
        <v>2064</v>
      </c>
      <c r="L2246">
        <f t="shared" si="177"/>
        <v>2066</v>
      </c>
      <c r="M2246" s="4">
        <f t="shared" si="178"/>
        <v>2</v>
      </c>
      <c r="N2246" s="4" t="str">
        <f t="shared" si="179"/>
        <v>N</v>
      </c>
      <c r="O2246" t="str">
        <f t="shared" ref="O2246:O2309" si="180">IF(NOT(ISERROR(SEARCH("S",J2246))),"S","N")</f>
        <v>N</v>
      </c>
    </row>
    <row r="2247" spans="1:15" x14ac:dyDescent="0.25">
      <c r="A2247">
        <v>25</v>
      </c>
      <c r="B2247" s="1">
        <v>56921</v>
      </c>
      <c r="C2247" t="s">
        <v>219</v>
      </c>
      <c r="D2247" t="s">
        <v>3201</v>
      </c>
      <c r="E2247">
        <v>292</v>
      </c>
      <c r="F2247">
        <v>2324</v>
      </c>
      <c r="G2247">
        <f t="shared" si="176"/>
        <v>0</v>
      </c>
      <c r="H2247" t="str">
        <f>_xlfn.XLOOKUP(C2247,obszary!A:A,obszary!B:B)</f>
        <v>Phaethontis</v>
      </c>
      <c r="I2247" t="str">
        <f>_xlfn.XLOOKUP($A2247,laziki!B:B,laziki!C:C)</f>
        <v>Phobos 4</v>
      </c>
      <c r="J2247" t="str">
        <f>_xlfn.XLOOKUP(I2247,laziki!C:C,laziki!E:E)</f>
        <v>51.58S, 161.55W</v>
      </c>
      <c r="K2247">
        <f>_xlfn.XLOOKUP($A2247,laziki!B:B,laziki!D:D)</f>
        <v>2054</v>
      </c>
      <c r="L2247">
        <f t="shared" si="177"/>
        <v>2055</v>
      </c>
      <c r="M2247" s="4">
        <f t="shared" si="178"/>
        <v>1</v>
      </c>
      <c r="N2247" s="4" t="str">
        <f t="shared" si="179"/>
        <v>S</v>
      </c>
      <c r="O2247" t="str">
        <f t="shared" si="180"/>
        <v>S</v>
      </c>
    </row>
    <row r="2248" spans="1:15" x14ac:dyDescent="0.25">
      <c r="A2248">
        <v>58</v>
      </c>
      <c r="B2248" s="1">
        <v>62512</v>
      </c>
      <c r="C2248" t="s">
        <v>215</v>
      </c>
      <c r="D2248" t="s">
        <v>3200</v>
      </c>
      <c r="E2248">
        <v>524</v>
      </c>
      <c r="F2248">
        <v>2461</v>
      </c>
      <c r="G2248">
        <f t="shared" si="176"/>
        <v>0</v>
      </c>
      <c r="H2248" t="str">
        <f>_xlfn.XLOOKUP(C2248,obszary!A:A,obszary!B:B)</f>
        <v>Argyre</v>
      </c>
      <c r="I2248" t="str">
        <f>_xlfn.XLOOKUP($A2248,laziki!B:B,laziki!C:C)</f>
        <v>Opportunity 15</v>
      </c>
      <c r="J2248" t="str">
        <f>_xlfn.XLOOKUP(I2248,laziki!C:C,laziki!E:E)</f>
        <v>56.96S, 5.44W</v>
      </c>
      <c r="K2248">
        <f>_xlfn.XLOOKUP($A2248,laziki!B:B,laziki!D:D)</f>
        <v>2068</v>
      </c>
      <c r="L2248">
        <f t="shared" si="177"/>
        <v>2071</v>
      </c>
      <c r="M2248" s="4">
        <f t="shared" si="178"/>
        <v>3</v>
      </c>
      <c r="N2248" s="4" t="str">
        <f t="shared" si="179"/>
        <v>S</v>
      </c>
      <c r="O2248" t="str">
        <f t="shared" si="180"/>
        <v>S</v>
      </c>
    </row>
    <row r="2249" spans="1:15" x14ac:dyDescent="0.25">
      <c r="A2249">
        <v>27</v>
      </c>
      <c r="B2249" s="1">
        <v>58259</v>
      </c>
      <c r="C2249" t="s">
        <v>207</v>
      </c>
      <c r="D2249" t="s">
        <v>3199</v>
      </c>
      <c r="E2249">
        <v>39</v>
      </c>
      <c r="F2249">
        <v>17718</v>
      </c>
      <c r="G2249">
        <f t="shared" si="176"/>
        <v>17718</v>
      </c>
      <c r="H2249" t="str">
        <f>_xlfn.XLOOKUP(C2249,obszary!A:A,obszary!B:B)</f>
        <v>Mare Australe</v>
      </c>
      <c r="I2249" t="str">
        <f>_xlfn.XLOOKUP($A2249,laziki!B:B,laziki!C:C)</f>
        <v>Phobos 6</v>
      </c>
      <c r="J2249" t="str">
        <f>_xlfn.XLOOKUP(I2249,laziki!C:C,laziki!E:E)</f>
        <v>74.62S, 100.08E</v>
      </c>
      <c r="K2249">
        <f>_xlfn.XLOOKUP($A2249,laziki!B:B,laziki!D:D)</f>
        <v>2054</v>
      </c>
      <c r="L2249">
        <f t="shared" si="177"/>
        <v>2059</v>
      </c>
      <c r="M2249" s="4">
        <f t="shared" si="178"/>
        <v>5</v>
      </c>
      <c r="N2249" s="4" t="str">
        <f t="shared" si="179"/>
        <v>S</v>
      </c>
      <c r="O2249" t="str">
        <f t="shared" si="180"/>
        <v>S</v>
      </c>
    </row>
    <row r="2250" spans="1:15" x14ac:dyDescent="0.25">
      <c r="A2250">
        <v>52</v>
      </c>
      <c r="B2250" s="1">
        <v>62408</v>
      </c>
      <c r="C2250" t="s">
        <v>249</v>
      </c>
      <c r="D2250" t="s">
        <v>3198</v>
      </c>
      <c r="E2250">
        <v>34</v>
      </c>
      <c r="F2250">
        <v>4235</v>
      </c>
      <c r="G2250">
        <f t="shared" si="176"/>
        <v>4235</v>
      </c>
      <c r="H2250" t="str">
        <f>_xlfn.XLOOKUP(C2250,obszary!A:A,obszary!B:B)</f>
        <v>Tharsis</v>
      </c>
      <c r="I2250" t="str">
        <f>_xlfn.XLOOKUP($A2250,laziki!B:B,laziki!C:C)</f>
        <v>Opportunity 4</v>
      </c>
      <c r="J2250" t="str">
        <f>_xlfn.XLOOKUP(I2250,laziki!C:C,laziki!E:E)</f>
        <v>9.63N, 121.52W</v>
      </c>
      <c r="K2250">
        <f>_xlfn.XLOOKUP($A2250,laziki!B:B,laziki!D:D)</f>
        <v>2065</v>
      </c>
      <c r="L2250">
        <f t="shared" si="177"/>
        <v>2070</v>
      </c>
      <c r="M2250" s="4">
        <f t="shared" si="178"/>
        <v>5</v>
      </c>
      <c r="N2250" s="4" t="str">
        <f t="shared" si="179"/>
        <v>N</v>
      </c>
      <c r="O2250" t="str">
        <f t="shared" si="180"/>
        <v>N</v>
      </c>
    </row>
    <row r="2251" spans="1:15" x14ac:dyDescent="0.25">
      <c r="A2251">
        <v>97</v>
      </c>
      <c r="B2251" s="1">
        <v>62975</v>
      </c>
      <c r="C2251" t="s">
        <v>259</v>
      </c>
      <c r="D2251" t="s">
        <v>3197</v>
      </c>
      <c r="E2251">
        <v>45</v>
      </c>
      <c r="F2251">
        <v>72463</v>
      </c>
      <c r="G2251">
        <f t="shared" si="176"/>
        <v>72463</v>
      </c>
      <c r="H2251" t="str">
        <f>_xlfn.XLOOKUP(C2251,obszary!A:A,obszary!B:B)</f>
        <v>Mare Acidalium</v>
      </c>
      <c r="I2251" t="str">
        <f>_xlfn.XLOOKUP($A2251,laziki!B:B,laziki!C:C)</f>
        <v>Perseverance 4</v>
      </c>
      <c r="J2251" t="str">
        <f>_xlfn.XLOOKUP(I2251,laziki!C:C,laziki!E:E)</f>
        <v>80.24N, 27.18W</v>
      </c>
      <c r="K2251">
        <f>_xlfn.XLOOKUP($A2251,laziki!B:B,laziki!D:D)</f>
        <v>2069</v>
      </c>
      <c r="L2251">
        <f t="shared" si="177"/>
        <v>2072</v>
      </c>
      <c r="M2251" s="4">
        <f t="shared" si="178"/>
        <v>3</v>
      </c>
      <c r="N2251" s="4" t="str">
        <f t="shared" si="179"/>
        <v>N</v>
      </c>
      <c r="O2251" t="str">
        <f t="shared" si="180"/>
        <v>N</v>
      </c>
    </row>
    <row r="2252" spans="1:15" x14ac:dyDescent="0.25">
      <c r="A2252">
        <v>38</v>
      </c>
      <c r="B2252" s="1">
        <v>60023</v>
      </c>
      <c r="C2252" t="s">
        <v>261</v>
      </c>
      <c r="D2252" t="s">
        <v>3196</v>
      </c>
      <c r="E2252">
        <v>264</v>
      </c>
      <c r="F2252">
        <v>5436</v>
      </c>
      <c r="G2252">
        <f t="shared" si="176"/>
        <v>0</v>
      </c>
      <c r="H2252" t="str">
        <f>_xlfn.XLOOKUP(C2252,obszary!A:A,obszary!B:B)</f>
        <v>Arcadia</v>
      </c>
      <c r="I2252" t="str">
        <f>_xlfn.XLOOKUP($A2252,laziki!B:B,laziki!C:C)</f>
        <v>Pathfinder 7</v>
      </c>
      <c r="J2252" t="str">
        <f>_xlfn.XLOOKUP(I2252,laziki!C:C,laziki!E:E)</f>
        <v>79.27N, 111.64W</v>
      </c>
      <c r="K2252">
        <f>_xlfn.XLOOKUP($A2252,laziki!B:B,laziki!D:D)</f>
        <v>2062</v>
      </c>
      <c r="L2252">
        <f t="shared" si="177"/>
        <v>2064</v>
      </c>
      <c r="M2252" s="4">
        <f t="shared" si="178"/>
        <v>2</v>
      </c>
      <c r="N2252" s="4" t="str">
        <f t="shared" si="179"/>
        <v>N</v>
      </c>
      <c r="O2252" t="str">
        <f t="shared" si="180"/>
        <v>N</v>
      </c>
    </row>
    <row r="2253" spans="1:15" x14ac:dyDescent="0.25">
      <c r="A2253">
        <v>7</v>
      </c>
      <c r="B2253" s="1">
        <v>56548</v>
      </c>
      <c r="C2253" t="s">
        <v>259</v>
      </c>
      <c r="D2253" t="s">
        <v>3195</v>
      </c>
      <c r="E2253">
        <v>204</v>
      </c>
      <c r="F2253">
        <v>4398</v>
      </c>
      <c r="G2253">
        <f t="shared" si="176"/>
        <v>0</v>
      </c>
      <c r="H2253" t="str">
        <f>_xlfn.XLOOKUP(C2253,obszary!A:A,obszary!B:B)</f>
        <v>Mare Acidalium</v>
      </c>
      <c r="I2253" t="str">
        <f>_xlfn.XLOOKUP($A2253,laziki!B:B,laziki!C:C)</f>
        <v>Mariner 12</v>
      </c>
      <c r="J2253" t="str">
        <f>_xlfn.XLOOKUP(I2253,laziki!C:C,laziki!E:E)</f>
        <v>53.29N, 45.78W</v>
      </c>
      <c r="K2253">
        <f>_xlfn.XLOOKUP($A2253,laziki!B:B,laziki!D:D)</f>
        <v>2053</v>
      </c>
      <c r="L2253">
        <f t="shared" si="177"/>
        <v>2054</v>
      </c>
      <c r="M2253" s="4">
        <f t="shared" si="178"/>
        <v>1</v>
      </c>
      <c r="N2253" s="4" t="str">
        <f t="shared" si="179"/>
        <v>N</v>
      </c>
      <c r="O2253" t="str">
        <f t="shared" si="180"/>
        <v>N</v>
      </c>
    </row>
    <row r="2254" spans="1:15" x14ac:dyDescent="0.25">
      <c r="A2254">
        <v>66</v>
      </c>
      <c r="B2254" s="1">
        <v>62281</v>
      </c>
      <c r="C2254" t="s">
        <v>237</v>
      </c>
      <c r="D2254" t="s">
        <v>3194</v>
      </c>
      <c r="E2254">
        <v>77</v>
      </c>
      <c r="F2254">
        <v>1656</v>
      </c>
      <c r="G2254">
        <f t="shared" si="176"/>
        <v>1656</v>
      </c>
      <c r="H2254" t="str">
        <f>_xlfn.XLOOKUP(C2254,obszary!A:A,obszary!B:B)</f>
        <v>Elysium</v>
      </c>
      <c r="I2254" t="str">
        <f>_xlfn.XLOOKUP($A2254,laziki!B:B,laziki!C:C)</f>
        <v>Rosetta 9</v>
      </c>
      <c r="J2254" t="str">
        <f>_xlfn.XLOOKUP(I2254,laziki!C:C,laziki!E:E)</f>
        <v>17.54N, 149.60E</v>
      </c>
      <c r="K2254">
        <f>_xlfn.XLOOKUP($A2254,laziki!B:B,laziki!D:D)</f>
        <v>2067</v>
      </c>
      <c r="L2254">
        <f t="shared" si="177"/>
        <v>2070</v>
      </c>
      <c r="M2254" s="4">
        <f t="shared" si="178"/>
        <v>3</v>
      </c>
      <c r="N2254" s="4" t="str">
        <f t="shared" si="179"/>
        <v>N</v>
      </c>
      <c r="O2254" t="str">
        <f t="shared" si="180"/>
        <v>N</v>
      </c>
    </row>
    <row r="2255" spans="1:15" x14ac:dyDescent="0.25">
      <c r="A2255">
        <v>6</v>
      </c>
      <c r="B2255" s="1">
        <v>56806</v>
      </c>
      <c r="C2255" t="s">
        <v>265</v>
      </c>
      <c r="D2255" t="s">
        <v>3193</v>
      </c>
      <c r="E2255">
        <v>11</v>
      </c>
      <c r="F2255">
        <v>14025</v>
      </c>
      <c r="G2255">
        <f t="shared" si="176"/>
        <v>14025</v>
      </c>
      <c r="H2255" t="str">
        <f>_xlfn.XLOOKUP(C2255,obszary!A:A,obszary!B:B)</f>
        <v>Mare Boreum</v>
      </c>
      <c r="I2255" t="str">
        <f>_xlfn.XLOOKUP($A2255,laziki!B:B,laziki!C:C)</f>
        <v>Mariner 11</v>
      </c>
      <c r="J2255" t="str">
        <f>_xlfn.XLOOKUP(I2255,laziki!C:C,laziki!E:E)</f>
        <v>77.71N, 148.53E</v>
      </c>
      <c r="K2255">
        <f>_xlfn.XLOOKUP($A2255,laziki!B:B,laziki!D:D)</f>
        <v>2052</v>
      </c>
      <c r="L2255">
        <f t="shared" si="177"/>
        <v>2055</v>
      </c>
      <c r="M2255" s="4">
        <f t="shared" si="178"/>
        <v>3</v>
      </c>
      <c r="N2255" s="4" t="str">
        <f t="shared" si="179"/>
        <v>N</v>
      </c>
      <c r="O2255" t="str">
        <f t="shared" si="180"/>
        <v>N</v>
      </c>
    </row>
    <row r="2256" spans="1:15" x14ac:dyDescent="0.25">
      <c r="A2256">
        <v>51</v>
      </c>
      <c r="B2256" s="1">
        <v>60562</v>
      </c>
      <c r="C2256" t="s">
        <v>215</v>
      </c>
      <c r="D2256" t="s">
        <v>3192</v>
      </c>
      <c r="E2256">
        <v>212</v>
      </c>
      <c r="F2256">
        <v>629</v>
      </c>
      <c r="G2256">
        <f t="shared" si="176"/>
        <v>0</v>
      </c>
      <c r="H2256" t="str">
        <f>_xlfn.XLOOKUP(C2256,obszary!A:A,obszary!B:B)</f>
        <v>Argyre</v>
      </c>
      <c r="I2256" t="str">
        <f>_xlfn.XLOOKUP($A2256,laziki!B:B,laziki!C:C)</f>
        <v>Opportunity 3</v>
      </c>
      <c r="J2256" t="str">
        <f>_xlfn.XLOOKUP(I2256,laziki!C:C,laziki!E:E)</f>
        <v>50.59S, 47.85W</v>
      </c>
      <c r="K2256">
        <f>_xlfn.XLOOKUP($A2256,laziki!B:B,laziki!D:D)</f>
        <v>2064</v>
      </c>
      <c r="L2256">
        <f t="shared" si="177"/>
        <v>2065</v>
      </c>
      <c r="M2256" s="4">
        <f t="shared" si="178"/>
        <v>1</v>
      </c>
      <c r="N2256" s="4" t="str">
        <f t="shared" si="179"/>
        <v>S</v>
      </c>
      <c r="O2256" t="str">
        <f t="shared" si="180"/>
        <v>S</v>
      </c>
    </row>
    <row r="2257" spans="1:15" x14ac:dyDescent="0.25">
      <c r="A2257">
        <v>70</v>
      </c>
      <c r="B2257" s="1">
        <v>62615</v>
      </c>
      <c r="C2257" t="s">
        <v>215</v>
      </c>
      <c r="D2257" t="s">
        <v>3191</v>
      </c>
      <c r="E2257">
        <v>80</v>
      </c>
      <c r="F2257">
        <v>2461</v>
      </c>
      <c r="G2257">
        <f t="shared" si="176"/>
        <v>2461</v>
      </c>
      <c r="H2257" t="str">
        <f>_xlfn.XLOOKUP(C2257,obszary!A:A,obszary!B:B)</f>
        <v>Argyre</v>
      </c>
      <c r="I2257" t="str">
        <f>_xlfn.XLOOKUP($A2257,laziki!B:B,laziki!C:C)</f>
        <v>Rosetta 14</v>
      </c>
      <c r="J2257" t="str">
        <f>_xlfn.XLOOKUP(I2257,laziki!C:C,laziki!E:E)</f>
        <v>24.07S, 46.44W</v>
      </c>
      <c r="K2257">
        <f>_xlfn.XLOOKUP($A2257,laziki!B:B,laziki!D:D)</f>
        <v>2069</v>
      </c>
      <c r="L2257">
        <f t="shared" si="177"/>
        <v>2071</v>
      </c>
      <c r="M2257" s="4">
        <f t="shared" si="178"/>
        <v>2</v>
      </c>
      <c r="N2257" s="4" t="str">
        <f t="shared" si="179"/>
        <v>S</v>
      </c>
      <c r="O2257" t="str">
        <f t="shared" si="180"/>
        <v>S</v>
      </c>
    </row>
    <row r="2258" spans="1:15" x14ac:dyDescent="0.25">
      <c r="A2258">
        <v>52</v>
      </c>
      <c r="B2258" s="1">
        <v>61529</v>
      </c>
      <c r="C2258" t="s">
        <v>233</v>
      </c>
      <c r="D2258" t="s">
        <v>3190</v>
      </c>
      <c r="E2258">
        <v>241</v>
      </c>
      <c r="F2258">
        <v>5812</v>
      </c>
      <c r="G2258">
        <f t="shared" si="176"/>
        <v>0</v>
      </c>
      <c r="H2258" t="str">
        <f>_xlfn.XLOOKUP(C2258,obszary!A:A,obszary!B:B)</f>
        <v>Phoenicis Lacus</v>
      </c>
      <c r="I2258" t="str">
        <f>_xlfn.XLOOKUP($A2258,laziki!B:B,laziki!C:C)</f>
        <v>Opportunity 4</v>
      </c>
      <c r="J2258" t="str">
        <f>_xlfn.XLOOKUP(I2258,laziki!C:C,laziki!E:E)</f>
        <v>9.63N, 121.52W</v>
      </c>
      <c r="K2258">
        <f>_xlfn.XLOOKUP($A2258,laziki!B:B,laziki!D:D)</f>
        <v>2065</v>
      </c>
      <c r="L2258">
        <f t="shared" si="177"/>
        <v>2068</v>
      </c>
      <c r="M2258" s="4">
        <f t="shared" si="178"/>
        <v>3</v>
      </c>
      <c r="N2258" s="4" t="str">
        <f t="shared" si="179"/>
        <v>S</v>
      </c>
      <c r="O2258" t="str">
        <f t="shared" si="180"/>
        <v>N</v>
      </c>
    </row>
    <row r="2259" spans="1:15" x14ac:dyDescent="0.25">
      <c r="A2259">
        <v>44</v>
      </c>
      <c r="B2259" s="1">
        <v>61196</v>
      </c>
      <c r="C2259" t="s">
        <v>253</v>
      </c>
      <c r="D2259" t="s">
        <v>3189</v>
      </c>
      <c r="E2259">
        <v>41</v>
      </c>
      <c r="F2259">
        <v>35789</v>
      </c>
      <c r="G2259">
        <f t="shared" si="176"/>
        <v>35789</v>
      </c>
      <c r="H2259" t="str">
        <f>_xlfn.XLOOKUP(C2259,obszary!A:A,obszary!B:B)</f>
        <v>Cebrenia</v>
      </c>
      <c r="I2259" t="str">
        <f>_xlfn.XLOOKUP($A2259,laziki!B:B,laziki!C:C)</f>
        <v>Spirit 11</v>
      </c>
      <c r="J2259" t="str">
        <f>_xlfn.XLOOKUP(I2259,laziki!C:C,laziki!E:E)</f>
        <v>64.61N, 131.25E</v>
      </c>
      <c r="K2259">
        <f>_xlfn.XLOOKUP($A2259,laziki!B:B,laziki!D:D)</f>
        <v>2064</v>
      </c>
      <c r="L2259">
        <f t="shared" si="177"/>
        <v>2067</v>
      </c>
      <c r="M2259" s="4">
        <f t="shared" si="178"/>
        <v>3</v>
      </c>
      <c r="N2259" s="4" t="str">
        <f t="shared" si="179"/>
        <v>N</v>
      </c>
      <c r="O2259" t="str">
        <f t="shared" si="180"/>
        <v>N</v>
      </c>
    </row>
    <row r="2260" spans="1:15" x14ac:dyDescent="0.25">
      <c r="A2260">
        <v>27</v>
      </c>
      <c r="B2260" s="1">
        <v>57767</v>
      </c>
      <c r="C2260" t="s">
        <v>207</v>
      </c>
      <c r="D2260" t="s">
        <v>3188</v>
      </c>
      <c r="E2260">
        <v>103</v>
      </c>
      <c r="F2260">
        <v>1267</v>
      </c>
      <c r="G2260">
        <f t="shared" si="176"/>
        <v>0</v>
      </c>
      <c r="H2260" t="str">
        <f>_xlfn.XLOOKUP(C2260,obszary!A:A,obszary!B:B)</f>
        <v>Mare Australe</v>
      </c>
      <c r="I2260" t="str">
        <f>_xlfn.XLOOKUP($A2260,laziki!B:B,laziki!C:C)</f>
        <v>Phobos 6</v>
      </c>
      <c r="J2260" t="str">
        <f>_xlfn.XLOOKUP(I2260,laziki!C:C,laziki!E:E)</f>
        <v>74.62S, 100.08E</v>
      </c>
      <c r="K2260">
        <f>_xlfn.XLOOKUP($A2260,laziki!B:B,laziki!D:D)</f>
        <v>2054</v>
      </c>
      <c r="L2260">
        <f t="shared" si="177"/>
        <v>2058</v>
      </c>
      <c r="M2260" s="4">
        <f t="shared" si="178"/>
        <v>4</v>
      </c>
      <c r="N2260" s="4" t="str">
        <f t="shared" si="179"/>
        <v>S</v>
      </c>
      <c r="O2260" t="str">
        <f t="shared" si="180"/>
        <v>S</v>
      </c>
    </row>
    <row r="2261" spans="1:15" x14ac:dyDescent="0.25">
      <c r="A2261">
        <v>17</v>
      </c>
      <c r="B2261" s="1">
        <v>58183</v>
      </c>
      <c r="C2261" t="s">
        <v>255</v>
      </c>
      <c r="D2261" t="s">
        <v>3187</v>
      </c>
      <c r="E2261">
        <v>1057</v>
      </c>
      <c r="F2261">
        <v>8000</v>
      </c>
      <c r="G2261">
        <f t="shared" si="176"/>
        <v>0</v>
      </c>
      <c r="H2261" t="str">
        <f>_xlfn.XLOOKUP(C2261,obszary!A:A,obszary!B:B)</f>
        <v>Casius</v>
      </c>
      <c r="I2261" t="str">
        <f>_xlfn.XLOOKUP($A2261,laziki!B:B,laziki!C:C)</f>
        <v>Viking 8</v>
      </c>
      <c r="J2261" t="str">
        <f>_xlfn.XLOOKUP(I2261,laziki!C:C,laziki!E:E)</f>
        <v>21.27N, 90.13E</v>
      </c>
      <c r="K2261">
        <f>_xlfn.XLOOKUP($A2261,laziki!B:B,laziki!D:D)</f>
        <v>2054</v>
      </c>
      <c r="L2261">
        <f t="shared" si="177"/>
        <v>2059</v>
      </c>
      <c r="M2261" s="4">
        <f t="shared" si="178"/>
        <v>5</v>
      </c>
      <c r="N2261" s="4" t="str">
        <f t="shared" si="179"/>
        <v>N</v>
      </c>
      <c r="O2261" t="str">
        <f t="shared" si="180"/>
        <v>N</v>
      </c>
    </row>
    <row r="2262" spans="1:15" x14ac:dyDescent="0.25">
      <c r="A2262">
        <v>77</v>
      </c>
      <c r="B2262" s="1">
        <v>64052</v>
      </c>
      <c r="C2262" t="s">
        <v>223</v>
      </c>
      <c r="D2262" t="s">
        <v>3186</v>
      </c>
      <c r="E2262">
        <v>80</v>
      </c>
      <c r="F2262">
        <v>5076</v>
      </c>
      <c r="G2262">
        <f t="shared" si="176"/>
        <v>5076</v>
      </c>
      <c r="H2262" t="str">
        <f>_xlfn.XLOOKUP(C2262,obszary!A:A,obszary!B:B)</f>
        <v>Mare Tyrrhenum</v>
      </c>
      <c r="I2262" t="str">
        <f>_xlfn.XLOOKUP($A2262,laziki!B:B,laziki!C:C)</f>
        <v>Rosetta 27</v>
      </c>
      <c r="J2262" t="str">
        <f>_xlfn.XLOOKUP(I2262,laziki!C:C,laziki!E:E)</f>
        <v>28.90S, 98.55E</v>
      </c>
      <c r="K2262">
        <f>_xlfn.XLOOKUP($A2262,laziki!B:B,laziki!D:D)</f>
        <v>2073</v>
      </c>
      <c r="L2262">
        <f t="shared" si="177"/>
        <v>2075</v>
      </c>
      <c r="M2262" s="4">
        <f t="shared" si="178"/>
        <v>2</v>
      </c>
      <c r="N2262" s="4" t="str">
        <f t="shared" si="179"/>
        <v>S</v>
      </c>
      <c r="O2262" t="str">
        <f t="shared" si="180"/>
        <v>S</v>
      </c>
    </row>
    <row r="2263" spans="1:15" x14ac:dyDescent="0.25">
      <c r="A2263">
        <v>20</v>
      </c>
      <c r="B2263" s="1">
        <v>58255</v>
      </c>
      <c r="C2263" t="s">
        <v>211</v>
      </c>
      <c r="D2263" t="s">
        <v>3185</v>
      </c>
      <c r="E2263">
        <v>447</v>
      </c>
      <c r="F2263">
        <v>6832</v>
      </c>
      <c r="G2263">
        <f t="shared" si="176"/>
        <v>0</v>
      </c>
      <c r="H2263" t="str">
        <f>_xlfn.XLOOKUP(C2263,obszary!A:A,obszary!B:B)</f>
        <v>Hellas</v>
      </c>
      <c r="I2263" t="str">
        <f>_xlfn.XLOOKUP($A2263,laziki!B:B,laziki!C:C)</f>
        <v>Viking 15</v>
      </c>
      <c r="J2263" t="str">
        <f>_xlfn.XLOOKUP(I2263,laziki!C:C,laziki!E:E)</f>
        <v>51.10S, 71.36E</v>
      </c>
      <c r="K2263">
        <f>_xlfn.XLOOKUP($A2263,laziki!B:B,laziki!D:D)</f>
        <v>2056</v>
      </c>
      <c r="L2263">
        <f t="shared" si="177"/>
        <v>2059</v>
      </c>
      <c r="M2263" s="4">
        <f t="shared" si="178"/>
        <v>3</v>
      </c>
      <c r="N2263" s="4" t="str">
        <f t="shared" si="179"/>
        <v>S</v>
      </c>
      <c r="O2263" t="str">
        <f t="shared" si="180"/>
        <v>S</v>
      </c>
    </row>
    <row r="2264" spans="1:15" x14ac:dyDescent="0.25">
      <c r="A2264">
        <v>95</v>
      </c>
      <c r="B2264" s="1">
        <v>62960</v>
      </c>
      <c r="C2264" t="s">
        <v>231</v>
      </c>
      <c r="D2264" t="s">
        <v>3184</v>
      </c>
      <c r="E2264">
        <v>128</v>
      </c>
      <c r="F2264">
        <v>4902</v>
      </c>
      <c r="G2264">
        <f t="shared" si="176"/>
        <v>0</v>
      </c>
      <c r="H2264" t="str">
        <f>_xlfn.XLOOKUP(C2264,obszary!A:A,obszary!B:B)</f>
        <v>Coprates</v>
      </c>
      <c r="I2264" t="str">
        <f>_xlfn.XLOOKUP($A2264,laziki!B:B,laziki!C:C)</f>
        <v>Dawn 6</v>
      </c>
      <c r="J2264" t="str">
        <f>_xlfn.XLOOKUP(I2264,laziki!C:C,laziki!E:E)</f>
        <v>8.80N, 79.73W</v>
      </c>
      <c r="K2264">
        <f>_xlfn.XLOOKUP($A2264,laziki!B:B,laziki!D:D)</f>
        <v>2067</v>
      </c>
      <c r="L2264">
        <f t="shared" si="177"/>
        <v>2072</v>
      </c>
      <c r="M2264" s="4">
        <f t="shared" si="178"/>
        <v>5</v>
      </c>
      <c r="N2264" s="4" t="str">
        <f t="shared" si="179"/>
        <v>S</v>
      </c>
      <c r="O2264" t="str">
        <f t="shared" si="180"/>
        <v>N</v>
      </c>
    </row>
    <row r="2265" spans="1:15" x14ac:dyDescent="0.25">
      <c r="A2265">
        <v>55</v>
      </c>
      <c r="B2265" s="1">
        <v>62124</v>
      </c>
      <c r="C2265" t="s">
        <v>253</v>
      </c>
      <c r="D2265" t="s">
        <v>3183</v>
      </c>
      <c r="E2265">
        <v>75</v>
      </c>
      <c r="F2265">
        <v>6618</v>
      </c>
      <c r="G2265">
        <f t="shared" si="176"/>
        <v>6618</v>
      </c>
      <c r="H2265" t="str">
        <f>_xlfn.XLOOKUP(C2265,obszary!A:A,obszary!B:B)</f>
        <v>Cebrenia</v>
      </c>
      <c r="I2265" t="str">
        <f>_xlfn.XLOOKUP($A2265,laziki!B:B,laziki!C:C)</f>
        <v>Opportunity 7</v>
      </c>
      <c r="J2265" t="str">
        <f>_xlfn.XLOOKUP(I2265,laziki!C:C,laziki!E:E)</f>
        <v>37.14N, 148.66E</v>
      </c>
      <c r="K2265">
        <f>_xlfn.XLOOKUP($A2265,laziki!B:B,laziki!D:D)</f>
        <v>2066</v>
      </c>
      <c r="L2265">
        <f t="shared" si="177"/>
        <v>2070</v>
      </c>
      <c r="M2265" s="4">
        <f t="shared" si="178"/>
        <v>4</v>
      </c>
      <c r="N2265" s="4" t="str">
        <f t="shared" si="179"/>
        <v>N</v>
      </c>
      <c r="O2265" t="str">
        <f t="shared" si="180"/>
        <v>N</v>
      </c>
    </row>
    <row r="2266" spans="1:15" x14ac:dyDescent="0.25">
      <c r="A2266">
        <v>75</v>
      </c>
      <c r="B2266" s="1">
        <v>64109</v>
      </c>
      <c r="C2266" t="s">
        <v>209</v>
      </c>
      <c r="D2266" t="s">
        <v>3182</v>
      </c>
      <c r="E2266">
        <v>72</v>
      </c>
      <c r="F2266">
        <v>5622</v>
      </c>
      <c r="G2266">
        <f t="shared" si="176"/>
        <v>5622</v>
      </c>
      <c r="H2266" t="str">
        <f>_xlfn.XLOOKUP(C2266,obszary!A:A,obszary!B:B)</f>
        <v>Eridania</v>
      </c>
      <c r="I2266" t="str">
        <f>_xlfn.XLOOKUP($A2266,laziki!B:B,laziki!C:C)</f>
        <v>Rosetta 22</v>
      </c>
      <c r="J2266" t="str">
        <f>_xlfn.XLOOKUP(I2266,laziki!C:C,laziki!E:E)</f>
        <v>43.21S, 109.99E</v>
      </c>
      <c r="K2266">
        <f>_xlfn.XLOOKUP($A2266,laziki!B:B,laziki!D:D)</f>
        <v>2071</v>
      </c>
      <c r="L2266">
        <f t="shared" si="177"/>
        <v>2075</v>
      </c>
      <c r="M2266" s="4">
        <f t="shared" si="178"/>
        <v>4</v>
      </c>
      <c r="N2266" s="4" t="str">
        <f t="shared" si="179"/>
        <v>S</v>
      </c>
      <c r="O2266" t="str">
        <f t="shared" si="180"/>
        <v>S</v>
      </c>
    </row>
    <row r="2267" spans="1:15" x14ac:dyDescent="0.25">
      <c r="A2267">
        <v>41</v>
      </c>
      <c r="B2267" s="1">
        <v>60006</v>
      </c>
      <c r="C2267" t="s">
        <v>265</v>
      </c>
      <c r="D2267" t="s">
        <v>3181</v>
      </c>
      <c r="E2267">
        <v>124</v>
      </c>
      <c r="F2267">
        <v>31157</v>
      </c>
      <c r="G2267">
        <f t="shared" si="176"/>
        <v>0</v>
      </c>
      <c r="H2267" t="str">
        <f>_xlfn.XLOOKUP(C2267,obszary!A:A,obszary!B:B)</f>
        <v>Mare Boreum</v>
      </c>
      <c r="I2267" t="str">
        <f>_xlfn.XLOOKUP($A2267,laziki!B:B,laziki!C:C)</f>
        <v>Spirit 5</v>
      </c>
      <c r="J2267" t="str">
        <f>_xlfn.XLOOKUP(I2267,laziki!C:C,laziki!E:E)</f>
        <v>66.19N, 33.82E</v>
      </c>
      <c r="K2267">
        <f>_xlfn.XLOOKUP($A2267,laziki!B:B,laziki!D:D)</f>
        <v>2063</v>
      </c>
      <c r="L2267">
        <f t="shared" si="177"/>
        <v>2064</v>
      </c>
      <c r="M2267" s="4">
        <f t="shared" si="178"/>
        <v>1</v>
      </c>
      <c r="N2267" s="4" t="str">
        <f t="shared" si="179"/>
        <v>N</v>
      </c>
      <c r="O2267" t="str">
        <f t="shared" si="180"/>
        <v>N</v>
      </c>
    </row>
    <row r="2268" spans="1:15" x14ac:dyDescent="0.25">
      <c r="A2268">
        <v>76</v>
      </c>
      <c r="B2268" s="1">
        <v>65315</v>
      </c>
      <c r="C2268" t="s">
        <v>251</v>
      </c>
      <c r="D2268" t="s">
        <v>3180</v>
      </c>
      <c r="E2268">
        <v>11</v>
      </c>
      <c r="F2268">
        <v>883</v>
      </c>
      <c r="G2268">
        <f t="shared" si="176"/>
        <v>883</v>
      </c>
      <c r="H2268" t="str">
        <f>_xlfn.XLOOKUP(C2268,obszary!A:A,obszary!B:B)</f>
        <v>Amazonis</v>
      </c>
      <c r="I2268" t="str">
        <f>_xlfn.XLOOKUP($A2268,laziki!B:B,laziki!C:C)</f>
        <v>Rosetta 25</v>
      </c>
      <c r="J2268" t="str">
        <f>_xlfn.XLOOKUP(I2268,laziki!C:C,laziki!E:E)</f>
        <v>47.84N, 169.44E</v>
      </c>
      <c r="K2268">
        <f>_xlfn.XLOOKUP($A2268,laziki!B:B,laziki!D:D)</f>
        <v>2072</v>
      </c>
      <c r="L2268">
        <f t="shared" si="177"/>
        <v>2078</v>
      </c>
      <c r="M2268" s="4">
        <f t="shared" si="178"/>
        <v>6</v>
      </c>
      <c r="N2268" s="4" t="str">
        <f t="shared" si="179"/>
        <v>N</v>
      </c>
      <c r="O2268" t="str">
        <f t="shared" si="180"/>
        <v>N</v>
      </c>
    </row>
    <row r="2269" spans="1:15" x14ac:dyDescent="0.25">
      <c r="A2269">
        <v>54</v>
      </c>
      <c r="B2269" s="1">
        <v>61954</v>
      </c>
      <c r="C2269" t="s">
        <v>239</v>
      </c>
      <c r="D2269" t="s">
        <v>3179</v>
      </c>
      <c r="E2269">
        <v>67</v>
      </c>
      <c r="F2269">
        <v>2188</v>
      </c>
      <c r="G2269">
        <f t="shared" si="176"/>
        <v>2188</v>
      </c>
      <c r="H2269" t="str">
        <f>_xlfn.XLOOKUP(C2269,obszary!A:A,obszary!B:B)</f>
        <v>Amenthes</v>
      </c>
      <c r="I2269" t="str">
        <f>_xlfn.XLOOKUP($A2269,laziki!B:B,laziki!C:C)</f>
        <v>Opportunity 6</v>
      </c>
      <c r="J2269" t="str">
        <f>_xlfn.XLOOKUP(I2269,laziki!C:C,laziki!E:E)</f>
        <v>14.31N, 112.28E</v>
      </c>
      <c r="K2269">
        <f>_xlfn.XLOOKUP($A2269,laziki!B:B,laziki!D:D)</f>
        <v>2065</v>
      </c>
      <c r="L2269">
        <f t="shared" si="177"/>
        <v>2069</v>
      </c>
      <c r="M2269" s="4">
        <f t="shared" si="178"/>
        <v>4</v>
      </c>
      <c r="N2269" s="4" t="str">
        <f t="shared" si="179"/>
        <v>N</v>
      </c>
      <c r="O2269" t="str">
        <f t="shared" si="180"/>
        <v>N</v>
      </c>
    </row>
    <row r="2270" spans="1:15" x14ac:dyDescent="0.25">
      <c r="A2270">
        <v>87</v>
      </c>
      <c r="B2270" s="1">
        <v>62988</v>
      </c>
      <c r="C2270" t="s">
        <v>229</v>
      </c>
      <c r="D2270" t="s">
        <v>3178</v>
      </c>
      <c r="E2270">
        <v>103</v>
      </c>
      <c r="F2270">
        <v>6205</v>
      </c>
      <c r="G2270">
        <f t="shared" si="176"/>
        <v>0</v>
      </c>
      <c r="H2270" t="str">
        <f>_xlfn.XLOOKUP(C2270,obszary!A:A,obszary!B:B)</f>
        <v>Margaritifer Sinus</v>
      </c>
      <c r="I2270" t="str">
        <f>_xlfn.XLOOKUP($A2270,laziki!B:B,laziki!C:C)</f>
        <v>Phoenix 17</v>
      </c>
      <c r="J2270" t="str">
        <f>_xlfn.XLOOKUP(I2270,laziki!C:C,laziki!E:E)</f>
        <v>34.44S, 25.42W</v>
      </c>
      <c r="K2270">
        <f>_xlfn.XLOOKUP($A2270,laziki!B:B,laziki!D:D)</f>
        <v>2071</v>
      </c>
      <c r="L2270">
        <f t="shared" si="177"/>
        <v>2072</v>
      </c>
      <c r="M2270" s="4">
        <f t="shared" si="178"/>
        <v>1</v>
      </c>
      <c r="N2270" s="4" t="str">
        <f t="shared" si="179"/>
        <v>S</v>
      </c>
      <c r="O2270" t="str">
        <f t="shared" si="180"/>
        <v>S</v>
      </c>
    </row>
    <row r="2271" spans="1:15" x14ac:dyDescent="0.25">
      <c r="A2271">
        <v>73</v>
      </c>
      <c r="B2271" s="1">
        <v>62988</v>
      </c>
      <c r="C2271" t="s">
        <v>207</v>
      </c>
      <c r="D2271" t="s">
        <v>3177</v>
      </c>
      <c r="E2271">
        <v>15</v>
      </c>
      <c r="F2271">
        <v>883</v>
      </c>
      <c r="G2271">
        <f t="shared" si="176"/>
        <v>883</v>
      </c>
      <c r="H2271" t="str">
        <f>_xlfn.XLOOKUP(C2271,obszary!A:A,obszary!B:B)</f>
        <v>Mare Australe</v>
      </c>
      <c r="I2271" t="str">
        <f>_xlfn.XLOOKUP($A2271,laziki!B:B,laziki!C:C)</f>
        <v>Rosetta 20</v>
      </c>
      <c r="J2271" t="str">
        <f>_xlfn.XLOOKUP(I2271,laziki!C:C,laziki!E:E)</f>
        <v>69.31S, 68.72W</v>
      </c>
      <c r="K2271">
        <f>_xlfn.XLOOKUP($A2271,laziki!B:B,laziki!D:D)</f>
        <v>2071</v>
      </c>
      <c r="L2271">
        <f t="shared" si="177"/>
        <v>2072</v>
      </c>
      <c r="M2271" s="4">
        <f t="shared" si="178"/>
        <v>1</v>
      </c>
      <c r="N2271" s="4" t="str">
        <f t="shared" si="179"/>
        <v>S</v>
      </c>
      <c r="O2271" t="str">
        <f t="shared" si="180"/>
        <v>S</v>
      </c>
    </row>
    <row r="2272" spans="1:15" x14ac:dyDescent="0.25">
      <c r="A2272">
        <v>39</v>
      </c>
      <c r="B2272" s="1">
        <v>60135</v>
      </c>
      <c r="C2272" t="s">
        <v>219</v>
      </c>
      <c r="D2272" t="s">
        <v>3176</v>
      </c>
      <c r="E2272">
        <v>39</v>
      </c>
      <c r="F2272">
        <v>4076</v>
      </c>
      <c r="G2272">
        <f t="shared" si="176"/>
        <v>4076</v>
      </c>
      <c r="H2272" t="str">
        <f>_xlfn.XLOOKUP(C2272,obszary!A:A,obszary!B:B)</f>
        <v>Phaethontis</v>
      </c>
      <c r="I2272" t="str">
        <f>_xlfn.XLOOKUP($A2272,laziki!B:B,laziki!C:C)</f>
        <v>Pathfinder 9</v>
      </c>
      <c r="J2272" t="str">
        <f>_xlfn.XLOOKUP(I2272,laziki!C:C,laziki!E:E)</f>
        <v>59.92S, 179.01W</v>
      </c>
      <c r="K2272">
        <f>_xlfn.XLOOKUP($A2272,laziki!B:B,laziki!D:D)</f>
        <v>2062</v>
      </c>
      <c r="L2272">
        <f t="shared" si="177"/>
        <v>2064</v>
      </c>
      <c r="M2272" s="4">
        <f t="shared" si="178"/>
        <v>2</v>
      </c>
      <c r="N2272" s="4" t="str">
        <f t="shared" si="179"/>
        <v>S</v>
      </c>
      <c r="O2272" t="str">
        <f t="shared" si="180"/>
        <v>S</v>
      </c>
    </row>
    <row r="2273" spans="1:15" x14ac:dyDescent="0.25">
      <c r="A2273">
        <v>36</v>
      </c>
      <c r="B2273" s="1">
        <v>59819</v>
      </c>
      <c r="C2273" t="s">
        <v>235</v>
      </c>
      <c r="D2273" t="s">
        <v>3175</v>
      </c>
      <c r="E2273">
        <v>47</v>
      </c>
      <c r="F2273">
        <v>9366</v>
      </c>
      <c r="G2273">
        <f t="shared" si="176"/>
        <v>9366</v>
      </c>
      <c r="H2273" t="str">
        <f>_xlfn.XLOOKUP(C2273,obszary!A:A,obszary!B:B)</f>
        <v>Memnonia</v>
      </c>
      <c r="I2273" t="str">
        <f>_xlfn.XLOOKUP($A2273,laziki!B:B,laziki!C:C)</f>
        <v>Pathfinder 3</v>
      </c>
      <c r="J2273" t="str">
        <f>_xlfn.XLOOKUP(I2273,laziki!C:C,laziki!E:E)</f>
        <v>5.85N, 156.58W</v>
      </c>
      <c r="K2273">
        <f>_xlfn.XLOOKUP($A2273,laziki!B:B,laziki!D:D)</f>
        <v>2061</v>
      </c>
      <c r="L2273">
        <f t="shared" si="177"/>
        <v>2063</v>
      </c>
      <c r="M2273" s="4">
        <f t="shared" si="178"/>
        <v>2</v>
      </c>
      <c r="N2273" s="4" t="str">
        <f t="shared" si="179"/>
        <v>S</v>
      </c>
      <c r="O2273" t="str">
        <f t="shared" si="180"/>
        <v>N</v>
      </c>
    </row>
    <row r="2274" spans="1:15" x14ac:dyDescent="0.25">
      <c r="A2274">
        <v>79</v>
      </c>
      <c r="B2274" s="1">
        <v>63816</v>
      </c>
      <c r="C2274" t="s">
        <v>239</v>
      </c>
      <c r="D2274" t="s">
        <v>3174</v>
      </c>
      <c r="E2274">
        <v>41</v>
      </c>
      <c r="F2274">
        <v>2054</v>
      </c>
      <c r="G2274">
        <f t="shared" si="176"/>
        <v>2054</v>
      </c>
      <c r="H2274" t="str">
        <f>_xlfn.XLOOKUP(C2274,obszary!A:A,obszary!B:B)</f>
        <v>Amenthes</v>
      </c>
      <c r="I2274" t="str">
        <f>_xlfn.XLOOKUP($A2274,laziki!B:B,laziki!C:C)</f>
        <v>Rosetta 29</v>
      </c>
      <c r="J2274" t="str">
        <f>_xlfn.XLOOKUP(I2274,laziki!C:C,laziki!E:E)</f>
        <v>18.24N, 120.68E</v>
      </c>
      <c r="K2274">
        <f>_xlfn.XLOOKUP($A2274,laziki!B:B,laziki!D:D)</f>
        <v>2073</v>
      </c>
      <c r="L2274">
        <f t="shared" si="177"/>
        <v>2074</v>
      </c>
      <c r="M2274" s="4">
        <f t="shared" si="178"/>
        <v>1</v>
      </c>
      <c r="N2274" s="4" t="str">
        <f t="shared" si="179"/>
        <v>N</v>
      </c>
      <c r="O2274" t="str">
        <f t="shared" si="180"/>
        <v>N</v>
      </c>
    </row>
    <row r="2275" spans="1:15" x14ac:dyDescent="0.25">
      <c r="A2275">
        <v>2</v>
      </c>
      <c r="B2275" s="1">
        <v>57793</v>
      </c>
      <c r="C2275" t="s">
        <v>239</v>
      </c>
      <c r="D2275" t="s">
        <v>3173</v>
      </c>
      <c r="E2275">
        <v>204</v>
      </c>
      <c r="F2275">
        <v>9074</v>
      </c>
      <c r="G2275">
        <f t="shared" si="176"/>
        <v>0</v>
      </c>
      <c r="H2275" t="str">
        <f>_xlfn.XLOOKUP(C2275,obszary!A:A,obszary!B:B)</f>
        <v>Amenthes</v>
      </c>
      <c r="I2275" t="str">
        <f>_xlfn.XLOOKUP($A2275,laziki!B:B,laziki!C:C)</f>
        <v>Mariner 6</v>
      </c>
      <c r="J2275" t="str">
        <f>_xlfn.XLOOKUP(I2275,laziki!C:C,laziki!E:E)</f>
        <v>11.90N, 119.49E</v>
      </c>
      <c r="K2275">
        <f>_xlfn.XLOOKUP($A2275,laziki!B:B,laziki!D:D)</f>
        <v>2050</v>
      </c>
      <c r="L2275">
        <f t="shared" si="177"/>
        <v>2058</v>
      </c>
      <c r="M2275" s="4">
        <f t="shared" si="178"/>
        <v>8</v>
      </c>
      <c r="N2275" s="4" t="str">
        <f t="shared" si="179"/>
        <v>N</v>
      </c>
      <c r="O2275" t="str">
        <f t="shared" si="180"/>
        <v>N</v>
      </c>
    </row>
    <row r="2276" spans="1:15" x14ac:dyDescent="0.25">
      <c r="A2276">
        <v>7</v>
      </c>
      <c r="B2276" s="1">
        <v>56232</v>
      </c>
      <c r="C2276" t="s">
        <v>259</v>
      </c>
      <c r="D2276" t="s">
        <v>3172</v>
      </c>
      <c r="E2276">
        <v>117</v>
      </c>
      <c r="F2276">
        <v>1138</v>
      </c>
      <c r="G2276">
        <f t="shared" si="176"/>
        <v>0</v>
      </c>
      <c r="H2276" t="str">
        <f>_xlfn.XLOOKUP(C2276,obszary!A:A,obszary!B:B)</f>
        <v>Mare Acidalium</v>
      </c>
      <c r="I2276" t="str">
        <f>_xlfn.XLOOKUP($A2276,laziki!B:B,laziki!C:C)</f>
        <v>Mariner 12</v>
      </c>
      <c r="J2276" t="str">
        <f>_xlfn.XLOOKUP(I2276,laziki!C:C,laziki!E:E)</f>
        <v>53.29N, 45.78W</v>
      </c>
      <c r="K2276">
        <f>_xlfn.XLOOKUP($A2276,laziki!B:B,laziki!D:D)</f>
        <v>2053</v>
      </c>
      <c r="L2276">
        <f t="shared" si="177"/>
        <v>2053</v>
      </c>
      <c r="M2276" s="4">
        <f t="shared" si="178"/>
        <v>0</v>
      </c>
      <c r="N2276" s="4" t="str">
        <f t="shared" si="179"/>
        <v>N</v>
      </c>
      <c r="O2276" t="str">
        <f t="shared" si="180"/>
        <v>N</v>
      </c>
    </row>
    <row r="2277" spans="1:15" x14ac:dyDescent="0.25">
      <c r="A2277">
        <v>47</v>
      </c>
      <c r="B2277" s="1">
        <v>62901</v>
      </c>
      <c r="C2277" t="s">
        <v>245</v>
      </c>
      <c r="D2277" t="s">
        <v>3171</v>
      </c>
      <c r="E2277">
        <v>50</v>
      </c>
      <c r="F2277">
        <v>1920</v>
      </c>
      <c r="G2277">
        <f t="shared" si="176"/>
        <v>1920</v>
      </c>
      <c r="H2277" t="str">
        <f>_xlfn.XLOOKUP(C2277,obszary!A:A,obszary!B:B)</f>
        <v>Oxia Palus</v>
      </c>
      <c r="I2277" t="str">
        <f>_xlfn.XLOOKUP($A2277,laziki!B:B,laziki!C:C)</f>
        <v>Spirit 14</v>
      </c>
      <c r="J2277" t="str">
        <f>_xlfn.XLOOKUP(I2277,laziki!C:C,laziki!E:E)</f>
        <v>27.30N, 17.48W</v>
      </c>
      <c r="K2277">
        <f>_xlfn.XLOOKUP($A2277,laziki!B:B,laziki!D:D)</f>
        <v>2065</v>
      </c>
      <c r="L2277">
        <f t="shared" si="177"/>
        <v>2072</v>
      </c>
      <c r="M2277" s="4">
        <f t="shared" si="178"/>
        <v>7</v>
      </c>
      <c r="N2277" s="4" t="str">
        <f t="shared" si="179"/>
        <v>N</v>
      </c>
      <c r="O2277" t="str">
        <f t="shared" si="180"/>
        <v>N</v>
      </c>
    </row>
    <row r="2278" spans="1:15" x14ac:dyDescent="0.25">
      <c r="A2278">
        <v>95</v>
      </c>
      <c r="B2278" s="1">
        <v>63514</v>
      </c>
      <c r="C2278" t="s">
        <v>247</v>
      </c>
      <c r="D2278" t="s">
        <v>3170</v>
      </c>
      <c r="E2278">
        <v>22</v>
      </c>
      <c r="F2278">
        <v>6832</v>
      </c>
      <c r="G2278">
        <f t="shared" si="176"/>
        <v>6832</v>
      </c>
      <c r="H2278" t="str">
        <f>_xlfn.XLOOKUP(C2278,obszary!A:A,obszary!B:B)</f>
        <v>Lunae Palus</v>
      </c>
      <c r="I2278" t="str">
        <f>_xlfn.XLOOKUP($A2278,laziki!B:B,laziki!C:C)</f>
        <v>Dawn 6</v>
      </c>
      <c r="J2278" t="str">
        <f>_xlfn.XLOOKUP(I2278,laziki!C:C,laziki!E:E)</f>
        <v>8.80N, 79.73W</v>
      </c>
      <c r="K2278">
        <f>_xlfn.XLOOKUP($A2278,laziki!B:B,laziki!D:D)</f>
        <v>2067</v>
      </c>
      <c r="L2278">
        <f t="shared" si="177"/>
        <v>2073</v>
      </c>
      <c r="M2278" s="4">
        <f t="shared" si="178"/>
        <v>6</v>
      </c>
      <c r="N2278" s="4" t="str">
        <f t="shared" si="179"/>
        <v>N</v>
      </c>
      <c r="O2278" t="str">
        <f t="shared" si="180"/>
        <v>N</v>
      </c>
    </row>
    <row r="2279" spans="1:15" x14ac:dyDescent="0.25">
      <c r="A2279">
        <v>17</v>
      </c>
      <c r="B2279" s="1">
        <v>59499</v>
      </c>
      <c r="C2279" t="s">
        <v>255</v>
      </c>
      <c r="D2279" t="s">
        <v>3169</v>
      </c>
      <c r="E2279">
        <v>365</v>
      </c>
      <c r="F2279">
        <v>27536</v>
      </c>
      <c r="G2279">
        <f t="shared" si="176"/>
        <v>0</v>
      </c>
      <c r="H2279" t="str">
        <f>_xlfn.XLOOKUP(C2279,obszary!A:A,obszary!B:B)</f>
        <v>Casius</v>
      </c>
      <c r="I2279" t="str">
        <f>_xlfn.XLOOKUP($A2279,laziki!B:B,laziki!C:C)</f>
        <v>Viking 8</v>
      </c>
      <c r="J2279" t="str">
        <f>_xlfn.XLOOKUP(I2279,laziki!C:C,laziki!E:E)</f>
        <v>21.27N, 90.13E</v>
      </c>
      <c r="K2279">
        <f>_xlfn.XLOOKUP($A2279,laziki!B:B,laziki!D:D)</f>
        <v>2054</v>
      </c>
      <c r="L2279">
        <f t="shared" si="177"/>
        <v>2062</v>
      </c>
      <c r="M2279" s="4">
        <f t="shared" si="178"/>
        <v>8</v>
      </c>
      <c r="N2279" s="4" t="str">
        <f t="shared" si="179"/>
        <v>N</v>
      </c>
      <c r="O2279" t="str">
        <f t="shared" si="180"/>
        <v>N</v>
      </c>
    </row>
    <row r="2280" spans="1:15" x14ac:dyDescent="0.25">
      <c r="A2280">
        <v>62</v>
      </c>
      <c r="B2280" s="1">
        <v>61310</v>
      </c>
      <c r="C2280" t="s">
        <v>227</v>
      </c>
      <c r="D2280" t="s">
        <v>3168</v>
      </c>
      <c r="E2280">
        <v>128</v>
      </c>
      <c r="F2280">
        <v>1010</v>
      </c>
      <c r="G2280">
        <f t="shared" si="176"/>
        <v>0</v>
      </c>
      <c r="H2280" t="str">
        <f>_xlfn.XLOOKUP(C2280,obszary!A:A,obszary!B:B)</f>
        <v>Sinus Sabaeus</v>
      </c>
      <c r="I2280" t="str">
        <f>_xlfn.XLOOKUP($A2280,laziki!B:B,laziki!C:C)</f>
        <v>Rosetta 1</v>
      </c>
      <c r="J2280" t="str">
        <f>_xlfn.XLOOKUP(I2280,laziki!C:C,laziki!E:E)</f>
        <v>3.33S, 27.57E</v>
      </c>
      <c r="K2280">
        <f>_xlfn.XLOOKUP($A2280,laziki!B:B,laziki!D:D)</f>
        <v>2065</v>
      </c>
      <c r="L2280">
        <f t="shared" si="177"/>
        <v>2067</v>
      </c>
      <c r="M2280" s="4">
        <f t="shared" si="178"/>
        <v>2</v>
      </c>
      <c r="N2280" s="4" t="str">
        <f t="shared" si="179"/>
        <v>S</v>
      </c>
      <c r="O2280" t="str">
        <f t="shared" si="180"/>
        <v>S</v>
      </c>
    </row>
    <row r="2281" spans="1:15" x14ac:dyDescent="0.25">
      <c r="A2281">
        <v>8</v>
      </c>
      <c r="B2281" s="1">
        <v>57342</v>
      </c>
      <c r="C2281" t="s">
        <v>213</v>
      </c>
      <c r="D2281" t="s">
        <v>3167</v>
      </c>
      <c r="E2281">
        <v>188</v>
      </c>
      <c r="F2281">
        <v>14551</v>
      </c>
      <c r="G2281">
        <f t="shared" si="176"/>
        <v>0</v>
      </c>
      <c r="H2281" t="str">
        <f>_xlfn.XLOOKUP(C2281,obszary!A:A,obszary!B:B)</f>
        <v>Noachis</v>
      </c>
      <c r="I2281" t="str">
        <f>_xlfn.XLOOKUP($A2281,laziki!B:B,laziki!C:C)</f>
        <v>Mariner 13</v>
      </c>
      <c r="J2281" t="str">
        <f>_xlfn.XLOOKUP(I2281,laziki!C:C,laziki!E:E)</f>
        <v>57.37S, 25.45E</v>
      </c>
      <c r="K2281">
        <f>_xlfn.XLOOKUP($A2281,laziki!B:B,laziki!D:D)</f>
        <v>2053</v>
      </c>
      <c r="L2281">
        <f t="shared" si="177"/>
        <v>2056</v>
      </c>
      <c r="M2281" s="4">
        <f t="shared" si="178"/>
        <v>3</v>
      </c>
      <c r="N2281" s="4" t="str">
        <f t="shared" si="179"/>
        <v>S</v>
      </c>
      <c r="O2281" t="str">
        <f t="shared" si="180"/>
        <v>S</v>
      </c>
    </row>
    <row r="2282" spans="1:15" x14ac:dyDescent="0.25">
      <c r="A2282">
        <v>22</v>
      </c>
      <c r="B2282" s="1">
        <v>57169</v>
      </c>
      <c r="C2282" t="s">
        <v>241</v>
      </c>
      <c r="D2282" t="s">
        <v>3166</v>
      </c>
      <c r="E2282">
        <v>264</v>
      </c>
      <c r="F2282">
        <v>9670</v>
      </c>
      <c r="G2282">
        <f t="shared" si="176"/>
        <v>0</v>
      </c>
      <c r="H2282" t="str">
        <f>_xlfn.XLOOKUP(C2282,obszary!A:A,obszary!B:B)</f>
        <v>Syrtis Major</v>
      </c>
      <c r="I2282" t="str">
        <f>_xlfn.XLOOKUP($A2282,laziki!B:B,laziki!C:C)</f>
        <v>Phobos 1</v>
      </c>
      <c r="J2282" t="str">
        <f>_xlfn.XLOOKUP(I2282,laziki!C:C,laziki!E:E)</f>
        <v>5.89N, 39.91E</v>
      </c>
      <c r="K2282">
        <f>_xlfn.XLOOKUP($A2282,laziki!B:B,laziki!D:D)</f>
        <v>2053</v>
      </c>
      <c r="L2282">
        <f t="shared" si="177"/>
        <v>2056</v>
      </c>
      <c r="M2282" s="4">
        <f t="shared" si="178"/>
        <v>3</v>
      </c>
      <c r="N2282" s="4" t="str">
        <f t="shared" si="179"/>
        <v>N</v>
      </c>
      <c r="O2282" t="str">
        <f t="shared" si="180"/>
        <v>N</v>
      </c>
    </row>
    <row r="2283" spans="1:15" x14ac:dyDescent="0.25">
      <c r="A2283">
        <v>69</v>
      </c>
      <c r="B2283" s="1">
        <v>63629</v>
      </c>
      <c r="C2283" t="s">
        <v>265</v>
      </c>
      <c r="D2283" t="s">
        <v>3165</v>
      </c>
      <c r="E2283">
        <v>17</v>
      </c>
      <c r="F2283">
        <v>23366</v>
      </c>
      <c r="G2283">
        <f t="shared" si="176"/>
        <v>23366</v>
      </c>
      <c r="H2283" t="str">
        <f>_xlfn.XLOOKUP(C2283,obszary!A:A,obszary!B:B)</f>
        <v>Mare Boreum</v>
      </c>
      <c r="I2283" t="str">
        <f>_xlfn.XLOOKUP($A2283,laziki!B:B,laziki!C:C)</f>
        <v>Rosetta 13</v>
      </c>
      <c r="J2283" t="str">
        <f>_xlfn.XLOOKUP(I2283,laziki!C:C,laziki!E:E)</f>
        <v>69.41N, 168.67E</v>
      </c>
      <c r="K2283">
        <f>_xlfn.XLOOKUP($A2283,laziki!B:B,laziki!D:D)</f>
        <v>2069</v>
      </c>
      <c r="L2283">
        <f t="shared" si="177"/>
        <v>2074</v>
      </c>
      <c r="M2283" s="4">
        <f t="shared" si="178"/>
        <v>5</v>
      </c>
      <c r="N2283" s="4" t="str">
        <f t="shared" si="179"/>
        <v>N</v>
      </c>
      <c r="O2283" t="str">
        <f t="shared" si="180"/>
        <v>N</v>
      </c>
    </row>
    <row r="2284" spans="1:15" x14ac:dyDescent="0.25">
      <c r="A2284">
        <v>86</v>
      </c>
      <c r="B2284" s="1">
        <v>64349</v>
      </c>
      <c r="C2284" t="s">
        <v>265</v>
      </c>
      <c r="D2284" t="s">
        <v>3164</v>
      </c>
      <c r="E2284">
        <v>96</v>
      </c>
      <c r="F2284">
        <v>12605</v>
      </c>
      <c r="G2284">
        <f t="shared" si="176"/>
        <v>12605</v>
      </c>
      <c r="H2284" t="str">
        <f>_xlfn.XLOOKUP(C2284,obszary!A:A,obszary!B:B)</f>
        <v>Mare Boreum</v>
      </c>
      <c r="I2284" t="str">
        <f>_xlfn.XLOOKUP($A2284,laziki!B:B,laziki!C:C)</f>
        <v>Phoenix 16</v>
      </c>
      <c r="J2284" t="str">
        <f>_xlfn.XLOOKUP(I2284,laziki!C:C,laziki!E:E)</f>
        <v>75.84N, 122.24E</v>
      </c>
      <c r="K2284">
        <f>_xlfn.XLOOKUP($A2284,laziki!B:B,laziki!D:D)</f>
        <v>2071</v>
      </c>
      <c r="L2284">
        <f t="shared" si="177"/>
        <v>2076</v>
      </c>
      <c r="M2284" s="4">
        <f t="shared" si="178"/>
        <v>5</v>
      </c>
      <c r="N2284" s="4" t="str">
        <f t="shared" si="179"/>
        <v>N</v>
      </c>
      <c r="O2284" t="str">
        <f t="shared" si="180"/>
        <v>N</v>
      </c>
    </row>
    <row r="2285" spans="1:15" x14ac:dyDescent="0.25">
      <c r="A2285">
        <v>95</v>
      </c>
      <c r="B2285" s="1">
        <v>63458</v>
      </c>
      <c r="C2285" t="s">
        <v>233</v>
      </c>
      <c r="D2285" t="s">
        <v>3163</v>
      </c>
      <c r="E2285">
        <v>54</v>
      </c>
      <c r="F2285">
        <v>2461</v>
      </c>
      <c r="G2285">
        <f t="shared" si="176"/>
        <v>2461</v>
      </c>
      <c r="H2285" t="str">
        <f>_xlfn.XLOOKUP(C2285,obszary!A:A,obszary!B:B)</f>
        <v>Phoenicis Lacus</v>
      </c>
      <c r="I2285" t="str">
        <f>_xlfn.XLOOKUP($A2285,laziki!B:B,laziki!C:C)</f>
        <v>Dawn 6</v>
      </c>
      <c r="J2285" t="str">
        <f>_xlfn.XLOOKUP(I2285,laziki!C:C,laziki!E:E)</f>
        <v>8.80N, 79.73W</v>
      </c>
      <c r="K2285">
        <f>_xlfn.XLOOKUP($A2285,laziki!B:B,laziki!D:D)</f>
        <v>2067</v>
      </c>
      <c r="L2285">
        <f t="shared" si="177"/>
        <v>2073</v>
      </c>
      <c r="M2285" s="4">
        <f t="shared" si="178"/>
        <v>6</v>
      </c>
      <c r="N2285" s="4" t="str">
        <f t="shared" si="179"/>
        <v>S</v>
      </c>
      <c r="O2285" t="str">
        <f t="shared" si="180"/>
        <v>N</v>
      </c>
    </row>
    <row r="2286" spans="1:15" x14ac:dyDescent="0.25">
      <c r="A2286">
        <v>27</v>
      </c>
      <c r="B2286" s="1">
        <v>57871</v>
      </c>
      <c r="C2286" t="s">
        <v>211</v>
      </c>
      <c r="D2286" t="s">
        <v>3162</v>
      </c>
      <c r="E2286">
        <v>212</v>
      </c>
      <c r="F2286">
        <v>29243</v>
      </c>
      <c r="G2286">
        <f t="shared" si="176"/>
        <v>0</v>
      </c>
      <c r="H2286" t="str">
        <f>_xlfn.XLOOKUP(C2286,obszary!A:A,obszary!B:B)</f>
        <v>Hellas</v>
      </c>
      <c r="I2286" t="str">
        <f>_xlfn.XLOOKUP($A2286,laziki!B:B,laziki!C:C)</f>
        <v>Phobos 6</v>
      </c>
      <c r="J2286" t="str">
        <f>_xlfn.XLOOKUP(I2286,laziki!C:C,laziki!E:E)</f>
        <v>74.62S, 100.08E</v>
      </c>
      <c r="K2286">
        <f>_xlfn.XLOOKUP($A2286,laziki!B:B,laziki!D:D)</f>
        <v>2054</v>
      </c>
      <c r="L2286">
        <f t="shared" si="177"/>
        <v>2058</v>
      </c>
      <c r="M2286" s="4">
        <f t="shared" si="178"/>
        <v>4</v>
      </c>
      <c r="N2286" s="4" t="str">
        <f t="shared" si="179"/>
        <v>S</v>
      </c>
      <c r="O2286" t="str">
        <f t="shared" si="180"/>
        <v>S</v>
      </c>
    </row>
    <row r="2287" spans="1:15" x14ac:dyDescent="0.25">
      <c r="A2287">
        <v>28</v>
      </c>
      <c r="B2287" s="1">
        <v>59185</v>
      </c>
      <c r="C2287" t="s">
        <v>207</v>
      </c>
      <c r="D2287" t="s">
        <v>3161</v>
      </c>
      <c r="E2287">
        <v>19</v>
      </c>
      <c r="F2287">
        <v>2739</v>
      </c>
      <c r="G2287">
        <f t="shared" si="176"/>
        <v>2739</v>
      </c>
      <c r="H2287" t="str">
        <f>_xlfn.XLOOKUP(C2287,obszary!A:A,obszary!B:B)</f>
        <v>Mare Australe</v>
      </c>
      <c r="I2287" t="str">
        <f>_xlfn.XLOOKUP($A2287,laziki!B:B,laziki!C:C)</f>
        <v>Deimos 3</v>
      </c>
      <c r="J2287" t="str">
        <f>_xlfn.XLOOKUP(I2287,laziki!C:C,laziki!E:E)</f>
        <v>63.27S, 66.46W</v>
      </c>
      <c r="K2287">
        <f>_xlfn.XLOOKUP($A2287,laziki!B:B,laziki!D:D)</f>
        <v>2058</v>
      </c>
      <c r="L2287">
        <f t="shared" si="177"/>
        <v>2062</v>
      </c>
      <c r="M2287" s="4">
        <f t="shared" si="178"/>
        <v>4</v>
      </c>
      <c r="N2287" s="4" t="str">
        <f t="shared" si="179"/>
        <v>S</v>
      </c>
      <c r="O2287" t="str">
        <f t="shared" si="180"/>
        <v>S</v>
      </c>
    </row>
    <row r="2288" spans="1:15" x14ac:dyDescent="0.25">
      <c r="A2288">
        <v>10</v>
      </c>
      <c r="B2288" s="1">
        <v>58266</v>
      </c>
      <c r="C2288" t="s">
        <v>231</v>
      </c>
      <c r="D2288" t="s">
        <v>3160</v>
      </c>
      <c r="E2288">
        <v>277</v>
      </c>
      <c r="F2288">
        <v>14551</v>
      </c>
      <c r="G2288">
        <f t="shared" si="176"/>
        <v>0</v>
      </c>
      <c r="H2288" t="str">
        <f>_xlfn.XLOOKUP(C2288,obszary!A:A,obszary!B:B)</f>
        <v>Coprates</v>
      </c>
      <c r="I2288" t="str">
        <f>_xlfn.XLOOKUP($A2288,laziki!B:B,laziki!C:C)</f>
        <v>Mariner 15</v>
      </c>
      <c r="J2288" t="str">
        <f>_xlfn.XLOOKUP(I2288,laziki!C:C,laziki!E:E)</f>
        <v>23.79S, 56.97W</v>
      </c>
      <c r="K2288">
        <f>_xlfn.XLOOKUP($A2288,laziki!B:B,laziki!D:D)</f>
        <v>2054</v>
      </c>
      <c r="L2288">
        <f t="shared" si="177"/>
        <v>2059</v>
      </c>
      <c r="M2288" s="4">
        <f t="shared" si="178"/>
        <v>5</v>
      </c>
      <c r="N2288" s="4" t="str">
        <f t="shared" si="179"/>
        <v>S</v>
      </c>
      <c r="O2288" t="str">
        <f t="shared" si="180"/>
        <v>S</v>
      </c>
    </row>
    <row r="2289" spans="1:15" x14ac:dyDescent="0.25">
      <c r="A2289">
        <v>18</v>
      </c>
      <c r="B2289" s="1">
        <v>58302</v>
      </c>
      <c r="C2289" t="s">
        <v>221</v>
      </c>
      <c r="D2289" t="s">
        <v>3159</v>
      </c>
      <c r="E2289">
        <v>52</v>
      </c>
      <c r="F2289">
        <v>1267</v>
      </c>
      <c r="G2289">
        <f t="shared" si="176"/>
        <v>1267</v>
      </c>
      <c r="H2289" t="str">
        <f>_xlfn.XLOOKUP(C2289,obszary!A:A,obszary!B:B)</f>
        <v>Aeolis</v>
      </c>
      <c r="I2289" t="str">
        <f>_xlfn.XLOOKUP($A2289,laziki!B:B,laziki!C:C)</f>
        <v>Viking 10</v>
      </c>
      <c r="J2289" t="str">
        <f>_xlfn.XLOOKUP(I2289,laziki!C:C,laziki!E:E)</f>
        <v>25.21S, 169.35E</v>
      </c>
      <c r="K2289">
        <f>_xlfn.XLOOKUP($A2289,laziki!B:B,laziki!D:D)</f>
        <v>2055</v>
      </c>
      <c r="L2289">
        <f t="shared" si="177"/>
        <v>2059</v>
      </c>
      <c r="M2289" s="4">
        <f t="shared" si="178"/>
        <v>4</v>
      </c>
      <c r="N2289" s="4" t="str">
        <f t="shared" si="179"/>
        <v>S</v>
      </c>
      <c r="O2289" t="str">
        <f t="shared" si="180"/>
        <v>S</v>
      </c>
    </row>
    <row r="2290" spans="1:15" x14ac:dyDescent="0.25">
      <c r="A2290">
        <v>30</v>
      </c>
      <c r="B2290" s="1">
        <v>58473</v>
      </c>
      <c r="C2290" t="s">
        <v>247</v>
      </c>
      <c r="D2290" t="s">
        <v>3158</v>
      </c>
      <c r="E2290">
        <v>325</v>
      </c>
      <c r="F2290">
        <v>1396</v>
      </c>
      <c r="G2290">
        <f t="shared" si="176"/>
        <v>0</v>
      </c>
      <c r="H2290" t="str">
        <f>_xlfn.XLOOKUP(C2290,obszary!A:A,obszary!B:B)</f>
        <v>Lunae Palus</v>
      </c>
      <c r="I2290" t="str">
        <f>_xlfn.XLOOKUP($A2290,laziki!B:B,laziki!C:C)</f>
        <v>Deimos 8</v>
      </c>
      <c r="J2290" t="str">
        <f>_xlfn.XLOOKUP(I2290,laziki!C:C,laziki!E:E)</f>
        <v>21.43N, 76.62W</v>
      </c>
      <c r="K2290">
        <f>_xlfn.XLOOKUP($A2290,laziki!B:B,laziki!D:D)</f>
        <v>2058</v>
      </c>
      <c r="L2290">
        <f t="shared" si="177"/>
        <v>2060</v>
      </c>
      <c r="M2290" s="4">
        <f t="shared" si="178"/>
        <v>2</v>
      </c>
      <c r="N2290" s="4" t="str">
        <f t="shared" si="179"/>
        <v>N</v>
      </c>
      <c r="O2290" t="str">
        <f t="shared" si="180"/>
        <v>N</v>
      </c>
    </row>
    <row r="2291" spans="1:15" x14ac:dyDescent="0.25">
      <c r="A2291">
        <v>7</v>
      </c>
      <c r="B2291" s="1">
        <v>56244</v>
      </c>
      <c r="C2291" t="s">
        <v>259</v>
      </c>
      <c r="D2291" t="s">
        <v>3157</v>
      </c>
      <c r="E2291">
        <v>212</v>
      </c>
      <c r="F2291">
        <v>3919</v>
      </c>
      <c r="G2291">
        <f t="shared" si="176"/>
        <v>0</v>
      </c>
      <c r="H2291" t="str">
        <f>_xlfn.XLOOKUP(C2291,obszary!A:A,obszary!B:B)</f>
        <v>Mare Acidalium</v>
      </c>
      <c r="I2291" t="str">
        <f>_xlfn.XLOOKUP($A2291,laziki!B:B,laziki!C:C)</f>
        <v>Mariner 12</v>
      </c>
      <c r="J2291" t="str">
        <f>_xlfn.XLOOKUP(I2291,laziki!C:C,laziki!E:E)</f>
        <v>53.29N, 45.78W</v>
      </c>
      <c r="K2291">
        <f>_xlfn.XLOOKUP($A2291,laziki!B:B,laziki!D:D)</f>
        <v>2053</v>
      </c>
      <c r="L2291">
        <f t="shared" si="177"/>
        <v>2053</v>
      </c>
      <c r="M2291" s="4">
        <f t="shared" si="178"/>
        <v>0</v>
      </c>
      <c r="N2291" s="4" t="str">
        <f t="shared" si="179"/>
        <v>N</v>
      </c>
      <c r="O2291" t="str">
        <f t="shared" si="180"/>
        <v>N</v>
      </c>
    </row>
    <row r="2292" spans="1:15" x14ac:dyDescent="0.25">
      <c r="A2292">
        <v>44</v>
      </c>
      <c r="B2292" s="1">
        <v>62936</v>
      </c>
      <c r="C2292" t="s">
        <v>265</v>
      </c>
      <c r="D2292" t="s">
        <v>3156</v>
      </c>
      <c r="E2292">
        <v>22</v>
      </c>
      <c r="F2292">
        <v>22220</v>
      </c>
      <c r="G2292">
        <f t="shared" si="176"/>
        <v>22220</v>
      </c>
      <c r="H2292" t="str">
        <f>_xlfn.XLOOKUP(C2292,obszary!A:A,obszary!B:B)</f>
        <v>Mare Boreum</v>
      </c>
      <c r="I2292" t="str">
        <f>_xlfn.XLOOKUP($A2292,laziki!B:B,laziki!C:C)</f>
        <v>Spirit 11</v>
      </c>
      <c r="J2292" t="str">
        <f>_xlfn.XLOOKUP(I2292,laziki!C:C,laziki!E:E)</f>
        <v>64.61N, 131.25E</v>
      </c>
      <c r="K2292">
        <f>_xlfn.XLOOKUP($A2292,laziki!B:B,laziki!D:D)</f>
        <v>2064</v>
      </c>
      <c r="L2292">
        <f t="shared" si="177"/>
        <v>2072</v>
      </c>
      <c r="M2292" s="4">
        <f t="shared" si="178"/>
        <v>8</v>
      </c>
      <c r="N2292" s="4" t="str">
        <f t="shared" si="179"/>
        <v>N</v>
      </c>
      <c r="O2292" t="str">
        <f t="shared" si="180"/>
        <v>N</v>
      </c>
    </row>
    <row r="2293" spans="1:15" x14ac:dyDescent="0.25">
      <c r="A2293">
        <v>16</v>
      </c>
      <c r="B2293" s="1">
        <v>56779</v>
      </c>
      <c r="C2293" t="s">
        <v>217</v>
      </c>
      <c r="D2293" t="s">
        <v>3155</v>
      </c>
      <c r="E2293">
        <v>70</v>
      </c>
      <c r="F2293">
        <v>9670</v>
      </c>
      <c r="G2293">
        <f t="shared" si="176"/>
        <v>9670</v>
      </c>
      <c r="H2293" t="str">
        <f>_xlfn.XLOOKUP(C2293,obszary!A:A,obszary!B:B)</f>
        <v>Thaumasia</v>
      </c>
      <c r="I2293" t="str">
        <f>_xlfn.XLOOKUP($A2293,laziki!B:B,laziki!C:C)</f>
        <v>Viking 7</v>
      </c>
      <c r="J2293" t="str">
        <f>_xlfn.XLOOKUP(I2293,laziki!C:C,laziki!E:E)</f>
        <v>47.12S, 102.95W</v>
      </c>
      <c r="K2293">
        <f>_xlfn.XLOOKUP($A2293,laziki!B:B,laziki!D:D)</f>
        <v>2054</v>
      </c>
      <c r="L2293">
        <f t="shared" si="177"/>
        <v>2055</v>
      </c>
      <c r="M2293" s="4">
        <f t="shared" si="178"/>
        <v>1</v>
      </c>
      <c r="N2293" s="4" t="str">
        <f t="shared" si="179"/>
        <v>S</v>
      </c>
      <c r="O2293" t="str">
        <f t="shared" si="180"/>
        <v>S</v>
      </c>
    </row>
    <row r="2294" spans="1:15" x14ac:dyDescent="0.25">
      <c r="A2294">
        <v>44</v>
      </c>
      <c r="B2294" s="1">
        <v>61930</v>
      </c>
      <c r="C2294" t="s">
        <v>255</v>
      </c>
      <c r="D2294" t="s">
        <v>3154</v>
      </c>
      <c r="E2294">
        <v>20</v>
      </c>
      <c r="F2294">
        <v>8791</v>
      </c>
      <c r="G2294">
        <f t="shared" si="176"/>
        <v>8791</v>
      </c>
      <c r="H2294" t="str">
        <f>_xlfn.XLOOKUP(C2294,obszary!A:A,obszary!B:B)</f>
        <v>Casius</v>
      </c>
      <c r="I2294" t="str">
        <f>_xlfn.XLOOKUP($A2294,laziki!B:B,laziki!C:C)</f>
        <v>Spirit 11</v>
      </c>
      <c r="J2294" t="str">
        <f>_xlfn.XLOOKUP(I2294,laziki!C:C,laziki!E:E)</f>
        <v>64.61N, 131.25E</v>
      </c>
      <c r="K2294">
        <f>_xlfn.XLOOKUP($A2294,laziki!B:B,laziki!D:D)</f>
        <v>2064</v>
      </c>
      <c r="L2294">
        <f t="shared" si="177"/>
        <v>2069</v>
      </c>
      <c r="M2294" s="4">
        <f t="shared" si="178"/>
        <v>5</v>
      </c>
      <c r="N2294" s="4" t="str">
        <f t="shared" si="179"/>
        <v>N</v>
      </c>
      <c r="O2294" t="str">
        <f t="shared" si="180"/>
        <v>N</v>
      </c>
    </row>
    <row r="2295" spans="1:15" x14ac:dyDescent="0.25">
      <c r="A2295">
        <v>39</v>
      </c>
      <c r="B2295" s="1">
        <v>60787</v>
      </c>
      <c r="C2295" t="s">
        <v>207</v>
      </c>
      <c r="D2295" t="s">
        <v>3153</v>
      </c>
      <c r="E2295">
        <v>96</v>
      </c>
      <c r="F2295">
        <v>35789</v>
      </c>
      <c r="G2295">
        <f t="shared" si="176"/>
        <v>35789</v>
      </c>
      <c r="H2295" t="str">
        <f>_xlfn.XLOOKUP(C2295,obszary!A:A,obszary!B:B)</f>
        <v>Mare Australe</v>
      </c>
      <c r="I2295" t="str">
        <f>_xlfn.XLOOKUP($A2295,laziki!B:B,laziki!C:C)</f>
        <v>Pathfinder 9</v>
      </c>
      <c r="J2295" t="str">
        <f>_xlfn.XLOOKUP(I2295,laziki!C:C,laziki!E:E)</f>
        <v>59.92S, 179.01W</v>
      </c>
      <c r="K2295">
        <f>_xlfn.XLOOKUP($A2295,laziki!B:B,laziki!D:D)</f>
        <v>2062</v>
      </c>
      <c r="L2295">
        <f t="shared" si="177"/>
        <v>2066</v>
      </c>
      <c r="M2295" s="4">
        <f t="shared" si="178"/>
        <v>4</v>
      </c>
      <c r="N2295" s="4" t="str">
        <f t="shared" si="179"/>
        <v>S</v>
      </c>
      <c r="O2295" t="str">
        <f t="shared" si="180"/>
        <v>S</v>
      </c>
    </row>
    <row r="2296" spans="1:15" x14ac:dyDescent="0.25">
      <c r="A2296">
        <v>35</v>
      </c>
      <c r="B2296" s="1">
        <v>59869</v>
      </c>
      <c r="C2296" t="s">
        <v>233</v>
      </c>
      <c r="D2296" t="s">
        <v>3152</v>
      </c>
      <c r="E2296">
        <v>120</v>
      </c>
      <c r="F2296">
        <v>3167</v>
      </c>
      <c r="G2296">
        <f t="shared" si="176"/>
        <v>0</v>
      </c>
      <c r="H2296" t="str">
        <f>_xlfn.XLOOKUP(C2296,obszary!A:A,obszary!B:B)</f>
        <v>Phoenicis Lacus</v>
      </c>
      <c r="I2296" t="str">
        <f>_xlfn.XLOOKUP($A2296,laziki!B:B,laziki!C:C)</f>
        <v>Pathfinder 2</v>
      </c>
      <c r="J2296" t="str">
        <f>_xlfn.XLOOKUP(I2296,laziki!C:C,laziki!E:E)</f>
        <v>16.90S, 101.43W</v>
      </c>
      <c r="K2296">
        <f>_xlfn.XLOOKUP($A2296,laziki!B:B,laziki!D:D)</f>
        <v>2060</v>
      </c>
      <c r="L2296">
        <f t="shared" si="177"/>
        <v>2063</v>
      </c>
      <c r="M2296" s="4">
        <f t="shared" si="178"/>
        <v>3</v>
      </c>
      <c r="N2296" s="4" t="str">
        <f t="shared" si="179"/>
        <v>S</v>
      </c>
      <c r="O2296" t="str">
        <f t="shared" si="180"/>
        <v>S</v>
      </c>
    </row>
    <row r="2297" spans="1:15" x14ac:dyDescent="0.25">
      <c r="A2297">
        <v>66</v>
      </c>
      <c r="B2297" s="1">
        <v>62242</v>
      </c>
      <c r="C2297" t="s">
        <v>237</v>
      </c>
      <c r="D2297" t="s">
        <v>3151</v>
      </c>
      <c r="E2297">
        <v>100</v>
      </c>
      <c r="F2297">
        <v>629</v>
      </c>
      <c r="G2297">
        <f t="shared" si="176"/>
        <v>629</v>
      </c>
      <c r="H2297" t="str">
        <f>_xlfn.XLOOKUP(C2297,obszary!A:A,obszary!B:B)</f>
        <v>Elysium</v>
      </c>
      <c r="I2297" t="str">
        <f>_xlfn.XLOOKUP($A2297,laziki!B:B,laziki!C:C)</f>
        <v>Rosetta 9</v>
      </c>
      <c r="J2297" t="str">
        <f>_xlfn.XLOOKUP(I2297,laziki!C:C,laziki!E:E)</f>
        <v>17.54N, 149.60E</v>
      </c>
      <c r="K2297">
        <f>_xlfn.XLOOKUP($A2297,laziki!B:B,laziki!D:D)</f>
        <v>2067</v>
      </c>
      <c r="L2297">
        <f t="shared" si="177"/>
        <v>2070</v>
      </c>
      <c r="M2297" s="4">
        <f t="shared" si="178"/>
        <v>3</v>
      </c>
      <c r="N2297" s="4" t="str">
        <f t="shared" si="179"/>
        <v>N</v>
      </c>
      <c r="O2297" t="str">
        <f t="shared" si="180"/>
        <v>N</v>
      </c>
    </row>
    <row r="2298" spans="1:15" x14ac:dyDescent="0.25">
      <c r="A2298">
        <v>7</v>
      </c>
      <c r="B2298" s="1">
        <v>56701</v>
      </c>
      <c r="C2298" t="s">
        <v>265</v>
      </c>
      <c r="D2298" t="s">
        <v>3150</v>
      </c>
      <c r="E2298">
        <v>41</v>
      </c>
      <c r="F2298">
        <v>629</v>
      </c>
      <c r="G2298">
        <f t="shared" si="176"/>
        <v>629</v>
      </c>
      <c r="H2298" t="str">
        <f>_xlfn.XLOOKUP(C2298,obszary!A:A,obszary!B:B)</f>
        <v>Mare Boreum</v>
      </c>
      <c r="I2298" t="str">
        <f>_xlfn.XLOOKUP($A2298,laziki!B:B,laziki!C:C)</f>
        <v>Mariner 12</v>
      </c>
      <c r="J2298" t="str">
        <f>_xlfn.XLOOKUP(I2298,laziki!C:C,laziki!E:E)</f>
        <v>53.29N, 45.78W</v>
      </c>
      <c r="K2298">
        <f>_xlfn.XLOOKUP($A2298,laziki!B:B,laziki!D:D)</f>
        <v>2053</v>
      </c>
      <c r="L2298">
        <f t="shared" si="177"/>
        <v>2055</v>
      </c>
      <c r="M2298" s="4">
        <f t="shared" si="178"/>
        <v>2</v>
      </c>
      <c r="N2298" s="4" t="str">
        <f t="shared" si="179"/>
        <v>N</v>
      </c>
      <c r="O2298" t="str">
        <f t="shared" si="180"/>
        <v>N</v>
      </c>
    </row>
    <row r="2299" spans="1:15" x14ac:dyDescent="0.25">
      <c r="A2299">
        <v>91</v>
      </c>
      <c r="B2299" s="1">
        <v>63969</v>
      </c>
      <c r="C2299" t="s">
        <v>265</v>
      </c>
      <c r="D2299" t="s">
        <v>3149</v>
      </c>
      <c r="E2299">
        <v>9</v>
      </c>
      <c r="F2299">
        <v>4398</v>
      </c>
      <c r="G2299">
        <f t="shared" si="176"/>
        <v>4398</v>
      </c>
      <c r="H2299" t="str">
        <f>_xlfn.XLOOKUP(C2299,obszary!A:A,obszary!B:B)</f>
        <v>Mare Boreum</v>
      </c>
      <c r="I2299" t="str">
        <f>_xlfn.XLOOKUP($A2299,laziki!B:B,laziki!C:C)</f>
        <v>Phoenix 27</v>
      </c>
      <c r="J2299" t="str">
        <f>_xlfn.XLOOKUP(I2299,laziki!C:C,laziki!E:E)</f>
        <v>75.27N, 138.32W</v>
      </c>
      <c r="K2299">
        <f>_xlfn.XLOOKUP($A2299,laziki!B:B,laziki!D:D)</f>
        <v>2073</v>
      </c>
      <c r="L2299">
        <f t="shared" si="177"/>
        <v>2075</v>
      </c>
      <c r="M2299" s="4">
        <f t="shared" si="178"/>
        <v>2</v>
      </c>
      <c r="N2299" s="4" t="str">
        <f t="shared" si="179"/>
        <v>N</v>
      </c>
      <c r="O2299" t="str">
        <f t="shared" si="180"/>
        <v>N</v>
      </c>
    </row>
    <row r="2300" spans="1:15" x14ac:dyDescent="0.25">
      <c r="A2300">
        <v>22</v>
      </c>
      <c r="B2300" s="1">
        <v>57257</v>
      </c>
      <c r="C2300" t="s">
        <v>227</v>
      </c>
      <c r="D2300" t="s">
        <v>3148</v>
      </c>
      <c r="E2300">
        <v>631</v>
      </c>
      <c r="F2300">
        <v>3167</v>
      </c>
      <c r="G2300">
        <f t="shared" si="176"/>
        <v>0</v>
      </c>
      <c r="H2300" t="str">
        <f>_xlfn.XLOOKUP(C2300,obszary!A:A,obszary!B:B)</f>
        <v>Sinus Sabaeus</v>
      </c>
      <c r="I2300" t="str">
        <f>_xlfn.XLOOKUP($A2300,laziki!B:B,laziki!C:C)</f>
        <v>Phobos 1</v>
      </c>
      <c r="J2300" t="str">
        <f>_xlfn.XLOOKUP(I2300,laziki!C:C,laziki!E:E)</f>
        <v>5.89N, 39.91E</v>
      </c>
      <c r="K2300">
        <f>_xlfn.XLOOKUP($A2300,laziki!B:B,laziki!D:D)</f>
        <v>2053</v>
      </c>
      <c r="L2300">
        <f t="shared" si="177"/>
        <v>2056</v>
      </c>
      <c r="M2300" s="4">
        <f t="shared" si="178"/>
        <v>3</v>
      </c>
      <c r="N2300" s="4" t="str">
        <f t="shared" si="179"/>
        <v>S</v>
      </c>
      <c r="O2300" t="str">
        <f t="shared" si="180"/>
        <v>N</v>
      </c>
    </row>
    <row r="2301" spans="1:15" x14ac:dyDescent="0.25">
      <c r="A2301">
        <v>27</v>
      </c>
      <c r="B2301" s="1">
        <v>59589</v>
      </c>
      <c r="C2301" t="s">
        <v>207</v>
      </c>
      <c r="D2301" t="s">
        <v>3147</v>
      </c>
      <c r="E2301">
        <v>45</v>
      </c>
      <c r="F2301">
        <v>26004</v>
      </c>
      <c r="G2301">
        <f t="shared" si="176"/>
        <v>26004</v>
      </c>
      <c r="H2301" t="str">
        <f>_xlfn.XLOOKUP(C2301,obszary!A:A,obszary!B:B)</f>
        <v>Mare Australe</v>
      </c>
      <c r="I2301" t="str">
        <f>_xlfn.XLOOKUP($A2301,laziki!B:B,laziki!C:C)</f>
        <v>Phobos 6</v>
      </c>
      <c r="J2301" t="str">
        <f>_xlfn.XLOOKUP(I2301,laziki!C:C,laziki!E:E)</f>
        <v>74.62S, 100.08E</v>
      </c>
      <c r="K2301">
        <f>_xlfn.XLOOKUP($A2301,laziki!B:B,laziki!D:D)</f>
        <v>2054</v>
      </c>
      <c r="L2301">
        <f t="shared" si="177"/>
        <v>2063</v>
      </c>
      <c r="M2301" s="4">
        <f t="shared" si="178"/>
        <v>9</v>
      </c>
      <c r="N2301" s="4" t="str">
        <f t="shared" si="179"/>
        <v>S</v>
      </c>
      <c r="O2301" t="str">
        <f t="shared" si="180"/>
        <v>S</v>
      </c>
    </row>
    <row r="2302" spans="1:15" x14ac:dyDescent="0.25">
      <c r="A2302">
        <v>76</v>
      </c>
      <c r="B2302" s="1">
        <v>64765</v>
      </c>
      <c r="C2302" t="s">
        <v>253</v>
      </c>
      <c r="D2302" t="s">
        <v>3146</v>
      </c>
      <c r="E2302">
        <v>19</v>
      </c>
      <c r="F2302">
        <v>1010</v>
      </c>
      <c r="G2302">
        <f t="shared" si="176"/>
        <v>1010</v>
      </c>
      <c r="H2302" t="str">
        <f>_xlfn.XLOOKUP(C2302,obszary!A:A,obszary!B:B)</f>
        <v>Cebrenia</v>
      </c>
      <c r="I2302" t="str">
        <f>_xlfn.XLOOKUP($A2302,laziki!B:B,laziki!C:C)</f>
        <v>Rosetta 25</v>
      </c>
      <c r="J2302" t="str">
        <f>_xlfn.XLOOKUP(I2302,laziki!C:C,laziki!E:E)</f>
        <v>47.84N, 169.44E</v>
      </c>
      <c r="K2302">
        <f>_xlfn.XLOOKUP($A2302,laziki!B:B,laziki!D:D)</f>
        <v>2072</v>
      </c>
      <c r="L2302">
        <f t="shared" si="177"/>
        <v>2077</v>
      </c>
      <c r="M2302" s="4">
        <f t="shared" si="178"/>
        <v>5</v>
      </c>
      <c r="N2302" s="4" t="str">
        <f t="shared" si="179"/>
        <v>N</v>
      </c>
      <c r="O2302" t="str">
        <f t="shared" si="180"/>
        <v>N</v>
      </c>
    </row>
    <row r="2303" spans="1:15" x14ac:dyDescent="0.25">
      <c r="A2303">
        <v>47</v>
      </c>
      <c r="B2303" s="1">
        <v>62722</v>
      </c>
      <c r="C2303" t="s">
        <v>259</v>
      </c>
      <c r="D2303" t="s">
        <v>3145</v>
      </c>
      <c r="E2303">
        <v>307</v>
      </c>
      <c r="F2303">
        <v>3022</v>
      </c>
      <c r="G2303">
        <f t="shared" si="176"/>
        <v>0</v>
      </c>
      <c r="H2303" t="str">
        <f>_xlfn.XLOOKUP(C2303,obszary!A:A,obszary!B:B)</f>
        <v>Mare Acidalium</v>
      </c>
      <c r="I2303" t="str">
        <f>_xlfn.XLOOKUP($A2303,laziki!B:B,laziki!C:C)</f>
        <v>Spirit 14</v>
      </c>
      <c r="J2303" t="str">
        <f>_xlfn.XLOOKUP(I2303,laziki!C:C,laziki!E:E)</f>
        <v>27.30N, 17.48W</v>
      </c>
      <c r="K2303">
        <f>_xlfn.XLOOKUP($A2303,laziki!B:B,laziki!D:D)</f>
        <v>2065</v>
      </c>
      <c r="L2303">
        <f t="shared" si="177"/>
        <v>2071</v>
      </c>
      <c r="M2303" s="4">
        <f t="shared" si="178"/>
        <v>6</v>
      </c>
      <c r="N2303" s="4" t="str">
        <f t="shared" si="179"/>
        <v>N</v>
      </c>
      <c r="O2303" t="str">
        <f t="shared" si="180"/>
        <v>N</v>
      </c>
    </row>
    <row r="2304" spans="1:15" x14ac:dyDescent="0.25">
      <c r="A2304">
        <v>19</v>
      </c>
      <c r="B2304" s="1">
        <v>58099</v>
      </c>
      <c r="C2304" t="s">
        <v>253</v>
      </c>
      <c r="D2304" t="s">
        <v>3144</v>
      </c>
      <c r="E2304">
        <v>61</v>
      </c>
      <c r="F2304">
        <v>1920</v>
      </c>
      <c r="G2304">
        <f t="shared" si="176"/>
        <v>1920</v>
      </c>
      <c r="H2304" t="str">
        <f>_xlfn.XLOOKUP(C2304,obszary!A:A,obszary!B:B)</f>
        <v>Cebrenia</v>
      </c>
      <c r="I2304" t="str">
        <f>_xlfn.XLOOKUP($A2304,laziki!B:B,laziki!C:C)</f>
        <v>Viking 13</v>
      </c>
      <c r="J2304" t="str">
        <f>_xlfn.XLOOKUP(I2304,laziki!C:C,laziki!E:E)</f>
        <v>47.43N, 160.74E</v>
      </c>
      <c r="K2304">
        <f>_xlfn.XLOOKUP($A2304,laziki!B:B,laziki!D:D)</f>
        <v>2056</v>
      </c>
      <c r="L2304">
        <f t="shared" si="177"/>
        <v>2059</v>
      </c>
      <c r="M2304" s="4">
        <f t="shared" si="178"/>
        <v>3</v>
      </c>
      <c r="N2304" s="4" t="str">
        <f t="shared" si="179"/>
        <v>N</v>
      </c>
      <c r="O2304" t="str">
        <f t="shared" si="180"/>
        <v>N</v>
      </c>
    </row>
    <row r="2305" spans="1:15" x14ac:dyDescent="0.25">
      <c r="A2305">
        <v>47</v>
      </c>
      <c r="B2305" s="1">
        <v>62127</v>
      </c>
      <c r="C2305" t="s">
        <v>245</v>
      </c>
      <c r="D2305" t="s">
        <v>3143</v>
      </c>
      <c r="E2305">
        <v>196</v>
      </c>
      <c r="F2305">
        <v>1920</v>
      </c>
      <c r="G2305">
        <f t="shared" si="176"/>
        <v>0</v>
      </c>
      <c r="H2305" t="str">
        <f>_xlfn.XLOOKUP(C2305,obszary!A:A,obszary!B:B)</f>
        <v>Oxia Palus</v>
      </c>
      <c r="I2305" t="str">
        <f>_xlfn.XLOOKUP($A2305,laziki!B:B,laziki!C:C)</f>
        <v>Spirit 14</v>
      </c>
      <c r="J2305" t="str">
        <f>_xlfn.XLOOKUP(I2305,laziki!C:C,laziki!E:E)</f>
        <v>27.30N, 17.48W</v>
      </c>
      <c r="K2305">
        <f>_xlfn.XLOOKUP($A2305,laziki!B:B,laziki!D:D)</f>
        <v>2065</v>
      </c>
      <c r="L2305">
        <f t="shared" si="177"/>
        <v>2070</v>
      </c>
      <c r="M2305" s="4">
        <f t="shared" si="178"/>
        <v>5</v>
      </c>
      <c r="N2305" s="4" t="str">
        <f t="shared" si="179"/>
        <v>N</v>
      </c>
      <c r="O2305" t="str">
        <f t="shared" si="180"/>
        <v>N</v>
      </c>
    </row>
    <row r="2306" spans="1:15" x14ac:dyDescent="0.25">
      <c r="A2306">
        <v>85</v>
      </c>
      <c r="B2306" s="1">
        <v>64149</v>
      </c>
      <c r="C2306" t="s">
        <v>223</v>
      </c>
      <c r="D2306" t="s">
        <v>3142</v>
      </c>
      <c r="E2306">
        <v>277</v>
      </c>
      <c r="F2306">
        <v>7279</v>
      </c>
      <c r="G2306">
        <f t="shared" si="176"/>
        <v>0</v>
      </c>
      <c r="H2306" t="str">
        <f>_xlfn.XLOOKUP(C2306,obszary!A:A,obszary!B:B)</f>
        <v>Mare Tyrrhenum</v>
      </c>
      <c r="I2306" t="str">
        <f>_xlfn.XLOOKUP($A2306,laziki!B:B,laziki!C:C)</f>
        <v>Phoenix 13</v>
      </c>
      <c r="J2306" t="str">
        <f>_xlfn.XLOOKUP(I2306,laziki!C:C,laziki!E:E)</f>
        <v>6.43S, 95.96E</v>
      </c>
      <c r="K2306">
        <f>_xlfn.XLOOKUP($A2306,laziki!B:B,laziki!D:D)</f>
        <v>2070</v>
      </c>
      <c r="L2306">
        <f t="shared" si="177"/>
        <v>2075</v>
      </c>
      <c r="M2306" s="4">
        <f t="shared" si="178"/>
        <v>5</v>
      </c>
      <c r="N2306" s="4" t="str">
        <f t="shared" si="179"/>
        <v>S</v>
      </c>
      <c r="O2306" t="str">
        <f t="shared" si="180"/>
        <v>S</v>
      </c>
    </row>
    <row r="2307" spans="1:15" x14ac:dyDescent="0.25">
      <c r="A2307">
        <v>58</v>
      </c>
      <c r="B2307" s="1">
        <v>62633</v>
      </c>
      <c r="C2307" t="s">
        <v>207</v>
      </c>
      <c r="D2307" t="s">
        <v>3141</v>
      </c>
      <c r="E2307">
        <v>29</v>
      </c>
      <c r="F2307">
        <v>9985</v>
      </c>
      <c r="G2307">
        <f t="shared" ref="G2307:G2370" si="181">IF($E2307 &lt;= 100,F2307,0)</f>
        <v>9985</v>
      </c>
      <c r="H2307" t="str">
        <f>_xlfn.XLOOKUP(C2307,obszary!A:A,obszary!B:B)</f>
        <v>Mare Australe</v>
      </c>
      <c r="I2307" t="str">
        <f>_xlfn.XLOOKUP($A2307,laziki!B:B,laziki!C:C)</f>
        <v>Opportunity 15</v>
      </c>
      <c r="J2307" t="str">
        <f>_xlfn.XLOOKUP(I2307,laziki!C:C,laziki!E:E)</f>
        <v>56.96S, 5.44W</v>
      </c>
      <c r="K2307">
        <f>_xlfn.XLOOKUP($A2307,laziki!B:B,laziki!D:D)</f>
        <v>2068</v>
      </c>
      <c r="L2307">
        <f t="shared" ref="L2307:L2370" si="182">YEAR(B2307)</f>
        <v>2071</v>
      </c>
      <c r="M2307" s="4">
        <f t="shared" ref="M2307:M2370" si="183">L2307-K2307</f>
        <v>3</v>
      </c>
      <c r="N2307" s="4" t="str">
        <f t="shared" ref="N2307:N2370" si="184">IF(NOT(ISERROR(SEARCH("S",D2307))),"S","N")</f>
        <v>S</v>
      </c>
      <c r="O2307" t="str">
        <f t="shared" si="180"/>
        <v>S</v>
      </c>
    </row>
    <row r="2308" spans="1:15" x14ac:dyDescent="0.25">
      <c r="A2308">
        <v>18</v>
      </c>
      <c r="B2308" s="1">
        <v>57984</v>
      </c>
      <c r="C2308" t="s">
        <v>221</v>
      </c>
      <c r="D2308" t="s">
        <v>3140</v>
      </c>
      <c r="E2308">
        <v>524</v>
      </c>
      <c r="F2308">
        <v>10654</v>
      </c>
      <c r="G2308">
        <f t="shared" si="181"/>
        <v>0</v>
      </c>
      <c r="H2308" t="str">
        <f>_xlfn.XLOOKUP(C2308,obszary!A:A,obszary!B:B)</f>
        <v>Aeolis</v>
      </c>
      <c r="I2308" t="str">
        <f>_xlfn.XLOOKUP($A2308,laziki!B:B,laziki!C:C)</f>
        <v>Viking 10</v>
      </c>
      <c r="J2308" t="str">
        <f>_xlfn.XLOOKUP(I2308,laziki!C:C,laziki!E:E)</f>
        <v>25.21S, 169.35E</v>
      </c>
      <c r="K2308">
        <f>_xlfn.XLOOKUP($A2308,laziki!B:B,laziki!D:D)</f>
        <v>2055</v>
      </c>
      <c r="L2308">
        <f t="shared" si="182"/>
        <v>2058</v>
      </c>
      <c r="M2308" s="4">
        <f t="shared" si="183"/>
        <v>3</v>
      </c>
      <c r="N2308" s="4" t="str">
        <f t="shared" si="184"/>
        <v>S</v>
      </c>
      <c r="O2308" t="str">
        <f t="shared" si="180"/>
        <v>S</v>
      </c>
    </row>
    <row r="2309" spans="1:15" x14ac:dyDescent="0.25">
      <c r="A2309">
        <v>47</v>
      </c>
      <c r="B2309" s="1">
        <v>64457</v>
      </c>
      <c r="C2309" t="s">
        <v>245</v>
      </c>
      <c r="D2309" t="s">
        <v>3139</v>
      </c>
      <c r="E2309">
        <v>37</v>
      </c>
      <c r="F2309">
        <v>8255</v>
      </c>
      <c r="G2309">
        <f t="shared" si="181"/>
        <v>8255</v>
      </c>
      <c r="H2309" t="str">
        <f>_xlfn.XLOOKUP(C2309,obszary!A:A,obszary!B:B)</f>
        <v>Oxia Palus</v>
      </c>
      <c r="I2309" t="str">
        <f>_xlfn.XLOOKUP($A2309,laziki!B:B,laziki!C:C)</f>
        <v>Spirit 14</v>
      </c>
      <c r="J2309" t="str">
        <f>_xlfn.XLOOKUP(I2309,laziki!C:C,laziki!E:E)</f>
        <v>27.30N, 17.48W</v>
      </c>
      <c r="K2309">
        <f>_xlfn.XLOOKUP($A2309,laziki!B:B,laziki!D:D)</f>
        <v>2065</v>
      </c>
      <c r="L2309">
        <f t="shared" si="182"/>
        <v>2076</v>
      </c>
      <c r="M2309" s="4">
        <f t="shared" si="183"/>
        <v>11</v>
      </c>
      <c r="N2309" s="4" t="str">
        <f t="shared" si="184"/>
        <v>N</v>
      </c>
      <c r="O2309" t="str">
        <f t="shared" si="180"/>
        <v>N</v>
      </c>
    </row>
    <row r="2310" spans="1:15" x14ac:dyDescent="0.25">
      <c r="A2310">
        <v>25</v>
      </c>
      <c r="B2310" s="1">
        <v>56961</v>
      </c>
      <c r="C2310" t="s">
        <v>219</v>
      </c>
      <c r="D2310" t="s">
        <v>3138</v>
      </c>
      <c r="E2310">
        <v>88</v>
      </c>
      <c r="F2310">
        <v>9670</v>
      </c>
      <c r="G2310">
        <f t="shared" si="181"/>
        <v>9670</v>
      </c>
      <c r="H2310" t="str">
        <f>_xlfn.XLOOKUP(C2310,obszary!A:A,obszary!B:B)</f>
        <v>Phaethontis</v>
      </c>
      <c r="I2310" t="str">
        <f>_xlfn.XLOOKUP($A2310,laziki!B:B,laziki!C:C)</f>
        <v>Phobos 4</v>
      </c>
      <c r="J2310" t="str">
        <f>_xlfn.XLOOKUP(I2310,laziki!C:C,laziki!E:E)</f>
        <v>51.58S, 161.55W</v>
      </c>
      <c r="K2310">
        <f>_xlfn.XLOOKUP($A2310,laziki!B:B,laziki!D:D)</f>
        <v>2054</v>
      </c>
      <c r="L2310">
        <f t="shared" si="182"/>
        <v>2055</v>
      </c>
      <c r="M2310" s="4">
        <f t="shared" si="183"/>
        <v>1</v>
      </c>
      <c r="N2310" s="4" t="str">
        <f t="shared" si="184"/>
        <v>S</v>
      </c>
      <c r="O2310" t="str">
        <f t="shared" ref="O2310:O2373" si="185">IF(NOT(ISERROR(SEARCH("S",J2310))),"S","N")</f>
        <v>S</v>
      </c>
    </row>
    <row r="2311" spans="1:15" x14ac:dyDescent="0.25">
      <c r="A2311">
        <v>85</v>
      </c>
      <c r="B2311" s="1">
        <v>64163</v>
      </c>
      <c r="C2311" t="s">
        <v>223</v>
      </c>
      <c r="D2311" t="s">
        <v>3137</v>
      </c>
      <c r="E2311">
        <v>109</v>
      </c>
      <c r="F2311">
        <v>8519</v>
      </c>
      <c r="G2311">
        <f t="shared" si="181"/>
        <v>0</v>
      </c>
      <c r="H2311" t="str">
        <f>_xlfn.XLOOKUP(C2311,obszary!A:A,obszary!B:B)</f>
        <v>Mare Tyrrhenum</v>
      </c>
      <c r="I2311" t="str">
        <f>_xlfn.XLOOKUP($A2311,laziki!B:B,laziki!C:C)</f>
        <v>Phoenix 13</v>
      </c>
      <c r="J2311" t="str">
        <f>_xlfn.XLOOKUP(I2311,laziki!C:C,laziki!E:E)</f>
        <v>6.43S, 95.96E</v>
      </c>
      <c r="K2311">
        <f>_xlfn.XLOOKUP($A2311,laziki!B:B,laziki!D:D)</f>
        <v>2070</v>
      </c>
      <c r="L2311">
        <f t="shared" si="182"/>
        <v>2075</v>
      </c>
      <c r="M2311" s="4">
        <f t="shared" si="183"/>
        <v>5</v>
      </c>
      <c r="N2311" s="4" t="str">
        <f t="shared" si="184"/>
        <v>S</v>
      </c>
      <c r="O2311" t="str">
        <f t="shared" si="185"/>
        <v>S</v>
      </c>
    </row>
    <row r="2312" spans="1:15" x14ac:dyDescent="0.25">
      <c r="A2312">
        <v>53</v>
      </c>
      <c r="B2312" s="1">
        <v>60894</v>
      </c>
      <c r="C2312" t="s">
        <v>219</v>
      </c>
      <c r="D2312" t="s">
        <v>3136</v>
      </c>
      <c r="E2312">
        <v>54</v>
      </c>
      <c r="F2312">
        <v>6006</v>
      </c>
      <c r="G2312">
        <f t="shared" si="181"/>
        <v>6006</v>
      </c>
      <c r="H2312" t="str">
        <f>_xlfn.XLOOKUP(C2312,obszary!A:A,obszary!B:B)</f>
        <v>Phaethontis</v>
      </c>
      <c r="I2312" t="str">
        <f>_xlfn.XLOOKUP($A2312,laziki!B:B,laziki!C:C)</f>
        <v>Opportunity 5</v>
      </c>
      <c r="J2312" t="str">
        <f>_xlfn.XLOOKUP(I2312,laziki!C:C,laziki!E:E)</f>
        <v>70.62S, 159.12W</v>
      </c>
      <c r="K2312">
        <f>_xlfn.XLOOKUP($A2312,laziki!B:B,laziki!D:D)</f>
        <v>2065</v>
      </c>
      <c r="L2312">
        <f t="shared" si="182"/>
        <v>2066</v>
      </c>
      <c r="M2312" s="4">
        <f t="shared" si="183"/>
        <v>1</v>
      </c>
      <c r="N2312" s="4" t="str">
        <f t="shared" si="184"/>
        <v>S</v>
      </c>
      <c r="O2312" t="str">
        <f t="shared" si="185"/>
        <v>S</v>
      </c>
    </row>
    <row r="2313" spans="1:15" x14ac:dyDescent="0.25">
      <c r="A2313">
        <v>44</v>
      </c>
      <c r="B2313" s="1">
        <v>62676</v>
      </c>
      <c r="C2313" t="s">
        <v>265</v>
      </c>
      <c r="D2313" t="s">
        <v>3135</v>
      </c>
      <c r="E2313">
        <v>221</v>
      </c>
      <c r="F2313">
        <v>2324</v>
      </c>
      <c r="G2313">
        <f t="shared" si="181"/>
        <v>0</v>
      </c>
      <c r="H2313" t="str">
        <f>_xlfn.XLOOKUP(C2313,obszary!A:A,obszary!B:B)</f>
        <v>Mare Boreum</v>
      </c>
      <c r="I2313" t="str">
        <f>_xlfn.XLOOKUP($A2313,laziki!B:B,laziki!C:C)</f>
        <v>Spirit 11</v>
      </c>
      <c r="J2313" t="str">
        <f>_xlfn.XLOOKUP(I2313,laziki!C:C,laziki!E:E)</f>
        <v>64.61N, 131.25E</v>
      </c>
      <c r="K2313">
        <f>_xlfn.XLOOKUP($A2313,laziki!B:B,laziki!D:D)</f>
        <v>2064</v>
      </c>
      <c r="L2313">
        <f t="shared" si="182"/>
        <v>2071</v>
      </c>
      <c r="M2313" s="4">
        <f t="shared" si="183"/>
        <v>7</v>
      </c>
      <c r="N2313" s="4" t="str">
        <f t="shared" si="184"/>
        <v>N</v>
      </c>
      <c r="O2313" t="str">
        <f t="shared" si="185"/>
        <v>N</v>
      </c>
    </row>
    <row r="2314" spans="1:15" x14ac:dyDescent="0.25">
      <c r="A2314">
        <v>4</v>
      </c>
      <c r="B2314" s="1">
        <v>57140</v>
      </c>
      <c r="C2314" t="s">
        <v>215</v>
      </c>
      <c r="D2314" t="s">
        <v>3134</v>
      </c>
      <c r="E2314">
        <v>36</v>
      </c>
      <c r="F2314">
        <v>9074</v>
      </c>
      <c r="G2314">
        <f t="shared" si="181"/>
        <v>9074</v>
      </c>
      <c r="H2314" t="str">
        <f>_xlfn.XLOOKUP(C2314,obszary!A:A,obszary!B:B)</f>
        <v>Argyre</v>
      </c>
      <c r="I2314" t="str">
        <f>_xlfn.XLOOKUP($A2314,laziki!B:B,laziki!C:C)</f>
        <v>Mariner 9</v>
      </c>
      <c r="J2314" t="str">
        <f>_xlfn.XLOOKUP(I2314,laziki!C:C,laziki!E:E)</f>
        <v>43.20S, 21.89W</v>
      </c>
      <c r="K2314">
        <f>_xlfn.XLOOKUP($A2314,laziki!B:B,laziki!D:D)</f>
        <v>2051</v>
      </c>
      <c r="L2314">
        <f t="shared" si="182"/>
        <v>2056</v>
      </c>
      <c r="M2314" s="4">
        <f t="shared" si="183"/>
        <v>5</v>
      </c>
      <c r="N2314" s="4" t="str">
        <f t="shared" si="184"/>
        <v>S</v>
      </c>
      <c r="O2314" t="str">
        <f t="shared" si="185"/>
        <v>S</v>
      </c>
    </row>
    <row r="2315" spans="1:15" x14ac:dyDescent="0.25">
      <c r="A2315">
        <v>69</v>
      </c>
      <c r="B2315" s="1">
        <v>63095</v>
      </c>
      <c r="C2315" t="s">
        <v>265</v>
      </c>
      <c r="D2315" t="s">
        <v>3133</v>
      </c>
      <c r="E2315">
        <v>631</v>
      </c>
      <c r="F2315">
        <v>8791</v>
      </c>
      <c r="G2315">
        <f t="shared" si="181"/>
        <v>0</v>
      </c>
      <c r="H2315" t="str">
        <f>_xlfn.XLOOKUP(C2315,obszary!A:A,obszary!B:B)</f>
        <v>Mare Boreum</v>
      </c>
      <c r="I2315" t="str">
        <f>_xlfn.XLOOKUP($A2315,laziki!B:B,laziki!C:C)</f>
        <v>Rosetta 13</v>
      </c>
      <c r="J2315" t="str">
        <f>_xlfn.XLOOKUP(I2315,laziki!C:C,laziki!E:E)</f>
        <v>69.41N, 168.67E</v>
      </c>
      <c r="K2315">
        <f>_xlfn.XLOOKUP($A2315,laziki!B:B,laziki!D:D)</f>
        <v>2069</v>
      </c>
      <c r="L2315">
        <f t="shared" si="182"/>
        <v>2072</v>
      </c>
      <c r="M2315" s="4">
        <f t="shared" si="183"/>
        <v>3</v>
      </c>
      <c r="N2315" s="4" t="str">
        <f t="shared" si="184"/>
        <v>N</v>
      </c>
      <c r="O2315" t="str">
        <f t="shared" si="185"/>
        <v>N</v>
      </c>
    </row>
    <row r="2316" spans="1:15" x14ac:dyDescent="0.25">
      <c r="A2316">
        <v>55</v>
      </c>
      <c r="B2316" s="1">
        <v>61334</v>
      </c>
      <c r="C2316" t="s">
        <v>253</v>
      </c>
      <c r="D2316" t="s">
        <v>3132</v>
      </c>
      <c r="E2316">
        <v>196</v>
      </c>
      <c r="F2316">
        <v>11382</v>
      </c>
      <c r="G2316">
        <f t="shared" si="181"/>
        <v>0</v>
      </c>
      <c r="H2316" t="str">
        <f>_xlfn.XLOOKUP(C2316,obszary!A:A,obszary!B:B)</f>
        <v>Cebrenia</v>
      </c>
      <c r="I2316" t="str">
        <f>_xlfn.XLOOKUP($A2316,laziki!B:B,laziki!C:C)</f>
        <v>Opportunity 7</v>
      </c>
      <c r="J2316" t="str">
        <f>_xlfn.XLOOKUP(I2316,laziki!C:C,laziki!E:E)</f>
        <v>37.14N, 148.66E</v>
      </c>
      <c r="K2316">
        <f>_xlfn.XLOOKUP($A2316,laziki!B:B,laziki!D:D)</f>
        <v>2066</v>
      </c>
      <c r="L2316">
        <f t="shared" si="182"/>
        <v>2067</v>
      </c>
      <c r="M2316" s="4">
        <f t="shared" si="183"/>
        <v>1</v>
      </c>
      <c r="N2316" s="4" t="str">
        <f t="shared" si="184"/>
        <v>N</v>
      </c>
      <c r="O2316" t="str">
        <f t="shared" si="185"/>
        <v>N</v>
      </c>
    </row>
    <row r="2317" spans="1:15" x14ac:dyDescent="0.25">
      <c r="A2317">
        <v>2</v>
      </c>
      <c r="B2317" s="1">
        <v>57160</v>
      </c>
      <c r="C2317" t="s">
        <v>237</v>
      </c>
      <c r="D2317" t="s">
        <v>3131</v>
      </c>
      <c r="E2317">
        <v>241</v>
      </c>
      <c r="F2317">
        <v>3919</v>
      </c>
      <c r="G2317">
        <f t="shared" si="181"/>
        <v>0</v>
      </c>
      <c r="H2317" t="str">
        <f>_xlfn.XLOOKUP(C2317,obszary!A:A,obszary!B:B)</f>
        <v>Elysium</v>
      </c>
      <c r="I2317" t="str">
        <f>_xlfn.XLOOKUP($A2317,laziki!B:B,laziki!C:C)</f>
        <v>Mariner 6</v>
      </c>
      <c r="J2317" t="str">
        <f>_xlfn.XLOOKUP(I2317,laziki!C:C,laziki!E:E)</f>
        <v>11.90N, 119.49E</v>
      </c>
      <c r="K2317">
        <f>_xlfn.XLOOKUP($A2317,laziki!B:B,laziki!D:D)</f>
        <v>2050</v>
      </c>
      <c r="L2317">
        <f t="shared" si="182"/>
        <v>2056</v>
      </c>
      <c r="M2317" s="4">
        <f t="shared" si="183"/>
        <v>6</v>
      </c>
      <c r="N2317" s="4" t="str">
        <f t="shared" si="184"/>
        <v>N</v>
      </c>
      <c r="O2317" t="str">
        <f t="shared" si="185"/>
        <v>N</v>
      </c>
    </row>
    <row r="2318" spans="1:15" x14ac:dyDescent="0.25">
      <c r="A2318">
        <v>33</v>
      </c>
      <c r="B2318" s="1">
        <v>59172</v>
      </c>
      <c r="C2318" t="s">
        <v>257</v>
      </c>
      <c r="D2318" t="s">
        <v>3130</v>
      </c>
      <c r="E2318">
        <v>212</v>
      </c>
      <c r="F2318">
        <v>4731</v>
      </c>
      <c r="G2318">
        <f t="shared" si="181"/>
        <v>0</v>
      </c>
      <c r="H2318" t="str">
        <f>_xlfn.XLOOKUP(C2318,obszary!A:A,obszary!B:B)</f>
        <v>Ismenius Lacus</v>
      </c>
      <c r="I2318" t="str">
        <f>_xlfn.XLOOKUP($A2318,laziki!B:B,laziki!C:C)</f>
        <v>Deimos 13</v>
      </c>
      <c r="J2318" t="str">
        <f>_xlfn.XLOOKUP(I2318,laziki!C:C,laziki!E:E)</f>
        <v>73.37N, 48.09E</v>
      </c>
      <c r="K2318">
        <f>_xlfn.XLOOKUP($A2318,laziki!B:B,laziki!D:D)</f>
        <v>2060</v>
      </c>
      <c r="L2318">
        <f t="shared" si="182"/>
        <v>2062</v>
      </c>
      <c r="M2318" s="4">
        <f t="shared" si="183"/>
        <v>2</v>
      </c>
      <c r="N2318" s="4" t="str">
        <f t="shared" si="184"/>
        <v>N</v>
      </c>
      <c r="O2318" t="str">
        <f t="shared" si="185"/>
        <v>N</v>
      </c>
    </row>
    <row r="2319" spans="1:15" x14ac:dyDescent="0.25">
      <c r="A2319">
        <v>14</v>
      </c>
      <c r="B2319" s="1">
        <v>56687</v>
      </c>
      <c r="C2319" t="s">
        <v>245</v>
      </c>
      <c r="D2319" t="s">
        <v>3129</v>
      </c>
      <c r="E2319">
        <v>43</v>
      </c>
      <c r="F2319">
        <v>4563</v>
      </c>
      <c r="G2319">
        <f t="shared" si="181"/>
        <v>4563</v>
      </c>
      <c r="H2319" t="str">
        <f>_xlfn.XLOOKUP(C2319,obszary!A:A,obszary!B:B)</f>
        <v>Oxia Palus</v>
      </c>
      <c r="I2319" t="str">
        <f>_xlfn.XLOOKUP($A2319,laziki!B:B,laziki!C:C)</f>
        <v>Viking 4</v>
      </c>
      <c r="J2319" t="str">
        <f>_xlfn.XLOOKUP(I2319,laziki!C:C,laziki!E:E)</f>
        <v>18.71N, 17.14W</v>
      </c>
      <c r="K2319">
        <f>_xlfn.XLOOKUP($A2319,laziki!B:B,laziki!D:D)</f>
        <v>2053</v>
      </c>
      <c r="L2319">
        <f t="shared" si="182"/>
        <v>2055</v>
      </c>
      <c r="M2319" s="4">
        <f t="shared" si="183"/>
        <v>2</v>
      </c>
      <c r="N2319" s="4" t="str">
        <f t="shared" si="184"/>
        <v>N</v>
      </c>
      <c r="O2319" t="str">
        <f t="shared" si="185"/>
        <v>N</v>
      </c>
    </row>
    <row r="2320" spans="1:15" x14ac:dyDescent="0.25">
      <c r="A2320">
        <v>98</v>
      </c>
      <c r="B2320" s="1">
        <v>63247</v>
      </c>
      <c r="C2320" t="s">
        <v>225</v>
      </c>
      <c r="D2320" t="s">
        <v>3128</v>
      </c>
      <c r="E2320">
        <v>221</v>
      </c>
      <c r="F2320">
        <v>9670</v>
      </c>
      <c r="G2320">
        <f t="shared" si="181"/>
        <v>0</v>
      </c>
      <c r="H2320" t="str">
        <f>_xlfn.XLOOKUP(C2320,obszary!A:A,obszary!B:B)</f>
        <v>Iapygia</v>
      </c>
      <c r="I2320" t="str">
        <f>_xlfn.XLOOKUP($A2320,laziki!B:B,laziki!C:C)</f>
        <v>Perseverance 5</v>
      </c>
      <c r="J2320" t="str">
        <f>_xlfn.XLOOKUP(I2320,laziki!C:C,laziki!E:E)</f>
        <v>48.97S, 86.32E</v>
      </c>
      <c r="K2320">
        <f>_xlfn.XLOOKUP($A2320,laziki!B:B,laziki!D:D)</f>
        <v>2070</v>
      </c>
      <c r="L2320">
        <f t="shared" si="182"/>
        <v>2073</v>
      </c>
      <c r="M2320" s="4">
        <f t="shared" si="183"/>
        <v>3</v>
      </c>
      <c r="N2320" s="4" t="str">
        <f t="shared" si="184"/>
        <v>S</v>
      </c>
      <c r="O2320" t="str">
        <f t="shared" si="185"/>
        <v>S</v>
      </c>
    </row>
    <row r="2321" spans="1:15" x14ac:dyDescent="0.25">
      <c r="A2321">
        <v>27</v>
      </c>
      <c r="B2321" s="1">
        <v>56972</v>
      </c>
      <c r="C2321" t="s">
        <v>207</v>
      </c>
      <c r="D2321" t="s">
        <v>3127</v>
      </c>
      <c r="E2321">
        <v>117</v>
      </c>
      <c r="F2321">
        <v>8791</v>
      </c>
      <c r="G2321">
        <f t="shared" si="181"/>
        <v>0</v>
      </c>
      <c r="H2321" t="str">
        <f>_xlfn.XLOOKUP(C2321,obszary!A:A,obszary!B:B)</f>
        <v>Mare Australe</v>
      </c>
      <c r="I2321" t="str">
        <f>_xlfn.XLOOKUP($A2321,laziki!B:B,laziki!C:C)</f>
        <v>Phobos 6</v>
      </c>
      <c r="J2321" t="str">
        <f>_xlfn.XLOOKUP(I2321,laziki!C:C,laziki!E:E)</f>
        <v>74.62S, 100.08E</v>
      </c>
      <c r="K2321">
        <f>_xlfn.XLOOKUP($A2321,laziki!B:B,laziki!D:D)</f>
        <v>2054</v>
      </c>
      <c r="L2321">
        <f t="shared" si="182"/>
        <v>2055</v>
      </c>
      <c r="M2321" s="4">
        <f t="shared" si="183"/>
        <v>1</v>
      </c>
      <c r="N2321" s="4" t="str">
        <f t="shared" si="184"/>
        <v>S</v>
      </c>
      <c r="O2321" t="str">
        <f t="shared" si="185"/>
        <v>S</v>
      </c>
    </row>
    <row r="2322" spans="1:15" x14ac:dyDescent="0.25">
      <c r="A2322">
        <v>5</v>
      </c>
      <c r="B2322" s="1">
        <v>55967</v>
      </c>
      <c r="C2322" t="s">
        <v>225</v>
      </c>
      <c r="D2322" t="s">
        <v>3126</v>
      </c>
      <c r="E2322">
        <v>212</v>
      </c>
      <c r="F2322">
        <v>1010</v>
      </c>
      <c r="G2322">
        <f t="shared" si="181"/>
        <v>0</v>
      </c>
      <c r="H2322" t="str">
        <f>_xlfn.XLOOKUP(C2322,obszary!A:A,obszary!B:B)</f>
        <v>Iapygia</v>
      </c>
      <c r="I2322" t="str">
        <f>_xlfn.XLOOKUP($A2322,laziki!B:B,laziki!C:C)</f>
        <v>Mariner 10</v>
      </c>
      <c r="J2322" t="str">
        <f>_xlfn.XLOOKUP(I2322,laziki!C:C,laziki!E:E)</f>
        <v>4.88N, 63.43E</v>
      </c>
      <c r="K2322">
        <f>_xlfn.XLOOKUP($A2322,laziki!B:B,laziki!D:D)</f>
        <v>2051</v>
      </c>
      <c r="L2322">
        <f t="shared" si="182"/>
        <v>2053</v>
      </c>
      <c r="M2322" s="4">
        <f t="shared" si="183"/>
        <v>2</v>
      </c>
      <c r="N2322" s="4" t="str">
        <f t="shared" si="184"/>
        <v>S</v>
      </c>
      <c r="O2322" t="str">
        <f t="shared" si="185"/>
        <v>N</v>
      </c>
    </row>
    <row r="2323" spans="1:15" x14ac:dyDescent="0.25">
      <c r="A2323">
        <v>66</v>
      </c>
      <c r="B2323" s="1">
        <v>62715</v>
      </c>
      <c r="C2323" t="s">
        <v>237</v>
      </c>
      <c r="D2323" t="s">
        <v>3125</v>
      </c>
      <c r="E2323">
        <v>142</v>
      </c>
      <c r="F2323">
        <v>6006</v>
      </c>
      <c r="G2323">
        <f t="shared" si="181"/>
        <v>0</v>
      </c>
      <c r="H2323" t="str">
        <f>_xlfn.XLOOKUP(C2323,obszary!A:A,obszary!B:B)</f>
        <v>Elysium</v>
      </c>
      <c r="I2323" t="str">
        <f>_xlfn.XLOOKUP($A2323,laziki!B:B,laziki!C:C)</f>
        <v>Rosetta 9</v>
      </c>
      <c r="J2323" t="str">
        <f>_xlfn.XLOOKUP(I2323,laziki!C:C,laziki!E:E)</f>
        <v>17.54N, 149.60E</v>
      </c>
      <c r="K2323">
        <f>_xlfn.XLOOKUP($A2323,laziki!B:B,laziki!D:D)</f>
        <v>2067</v>
      </c>
      <c r="L2323">
        <f t="shared" si="182"/>
        <v>2071</v>
      </c>
      <c r="M2323" s="4">
        <f t="shared" si="183"/>
        <v>4</v>
      </c>
      <c r="N2323" s="4" t="str">
        <f t="shared" si="184"/>
        <v>N</v>
      </c>
      <c r="O2323" t="str">
        <f t="shared" si="185"/>
        <v>N</v>
      </c>
    </row>
    <row r="2324" spans="1:15" x14ac:dyDescent="0.25">
      <c r="A2324">
        <v>85</v>
      </c>
      <c r="B2324" s="1">
        <v>63808</v>
      </c>
      <c r="C2324" t="s">
        <v>239</v>
      </c>
      <c r="D2324" t="s">
        <v>3124</v>
      </c>
      <c r="E2324">
        <v>37</v>
      </c>
      <c r="F2324">
        <v>5076</v>
      </c>
      <c r="G2324">
        <f t="shared" si="181"/>
        <v>5076</v>
      </c>
      <c r="H2324" t="str">
        <f>_xlfn.XLOOKUP(C2324,obszary!A:A,obszary!B:B)</f>
        <v>Amenthes</v>
      </c>
      <c r="I2324" t="str">
        <f>_xlfn.XLOOKUP($A2324,laziki!B:B,laziki!C:C)</f>
        <v>Phoenix 13</v>
      </c>
      <c r="J2324" t="str">
        <f>_xlfn.XLOOKUP(I2324,laziki!C:C,laziki!E:E)</f>
        <v>6.43S, 95.96E</v>
      </c>
      <c r="K2324">
        <f>_xlfn.XLOOKUP($A2324,laziki!B:B,laziki!D:D)</f>
        <v>2070</v>
      </c>
      <c r="L2324">
        <f t="shared" si="182"/>
        <v>2074</v>
      </c>
      <c r="M2324" s="4">
        <f t="shared" si="183"/>
        <v>4</v>
      </c>
      <c r="N2324" s="4" t="str">
        <f t="shared" si="184"/>
        <v>N</v>
      </c>
      <c r="O2324" t="str">
        <f t="shared" si="185"/>
        <v>S</v>
      </c>
    </row>
    <row r="2325" spans="1:15" x14ac:dyDescent="0.25">
      <c r="A2325">
        <v>89</v>
      </c>
      <c r="B2325" s="1">
        <v>64650</v>
      </c>
      <c r="C2325" t="s">
        <v>217</v>
      </c>
      <c r="D2325" t="s">
        <v>3123</v>
      </c>
      <c r="E2325">
        <v>17</v>
      </c>
      <c r="F2325">
        <v>15700</v>
      </c>
      <c r="G2325">
        <f t="shared" si="181"/>
        <v>15700</v>
      </c>
      <c r="H2325" t="str">
        <f>_xlfn.XLOOKUP(C2325,obszary!A:A,obszary!B:B)</f>
        <v>Thaumasia</v>
      </c>
      <c r="I2325" t="str">
        <f>_xlfn.XLOOKUP($A2325,laziki!B:B,laziki!C:C)</f>
        <v>Phoenix 22</v>
      </c>
      <c r="J2325" t="str">
        <f>_xlfn.XLOOKUP(I2325,laziki!C:C,laziki!E:E)</f>
        <v>65.07S, 96.09W</v>
      </c>
      <c r="K2325">
        <f>_xlfn.XLOOKUP($A2325,laziki!B:B,laziki!D:D)</f>
        <v>2072</v>
      </c>
      <c r="L2325">
        <f t="shared" si="182"/>
        <v>2076</v>
      </c>
      <c r="M2325" s="4">
        <f t="shared" si="183"/>
        <v>4</v>
      </c>
      <c r="N2325" s="4" t="str">
        <f t="shared" si="184"/>
        <v>S</v>
      </c>
      <c r="O2325" t="str">
        <f t="shared" si="185"/>
        <v>S</v>
      </c>
    </row>
    <row r="2326" spans="1:15" x14ac:dyDescent="0.25">
      <c r="A2326">
        <v>39</v>
      </c>
      <c r="B2326" s="1">
        <v>59650</v>
      </c>
      <c r="C2326" t="s">
        <v>207</v>
      </c>
      <c r="D2326" t="s">
        <v>3122</v>
      </c>
      <c r="E2326">
        <v>482</v>
      </c>
      <c r="F2326">
        <v>19313</v>
      </c>
      <c r="G2326">
        <f t="shared" si="181"/>
        <v>0</v>
      </c>
      <c r="H2326" t="str">
        <f>_xlfn.XLOOKUP(C2326,obszary!A:A,obszary!B:B)</f>
        <v>Mare Australe</v>
      </c>
      <c r="I2326" t="str">
        <f>_xlfn.XLOOKUP($A2326,laziki!B:B,laziki!C:C)</f>
        <v>Pathfinder 9</v>
      </c>
      <c r="J2326" t="str">
        <f>_xlfn.XLOOKUP(I2326,laziki!C:C,laziki!E:E)</f>
        <v>59.92S, 179.01W</v>
      </c>
      <c r="K2326">
        <f>_xlfn.XLOOKUP($A2326,laziki!B:B,laziki!D:D)</f>
        <v>2062</v>
      </c>
      <c r="L2326">
        <f t="shared" si="182"/>
        <v>2063</v>
      </c>
      <c r="M2326" s="4">
        <f t="shared" si="183"/>
        <v>1</v>
      </c>
      <c r="N2326" s="4" t="str">
        <f t="shared" si="184"/>
        <v>S</v>
      </c>
      <c r="O2326" t="str">
        <f t="shared" si="185"/>
        <v>S</v>
      </c>
    </row>
    <row r="2327" spans="1:15" x14ac:dyDescent="0.25">
      <c r="A2327">
        <v>39</v>
      </c>
      <c r="B2327" s="1">
        <v>61279</v>
      </c>
      <c r="C2327" t="s">
        <v>207</v>
      </c>
      <c r="D2327" t="s">
        <v>3121</v>
      </c>
      <c r="E2327">
        <v>72</v>
      </c>
      <c r="F2327">
        <v>101649</v>
      </c>
      <c r="G2327">
        <f t="shared" si="181"/>
        <v>101649</v>
      </c>
      <c r="H2327" t="str">
        <f>_xlfn.XLOOKUP(C2327,obszary!A:A,obszary!B:B)</f>
        <v>Mare Australe</v>
      </c>
      <c r="I2327" t="str">
        <f>_xlfn.XLOOKUP($A2327,laziki!B:B,laziki!C:C)</f>
        <v>Pathfinder 9</v>
      </c>
      <c r="J2327" t="str">
        <f>_xlfn.XLOOKUP(I2327,laziki!C:C,laziki!E:E)</f>
        <v>59.92S, 179.01W</v>
      </c>
      <c r="K2327">
        <f>_xlfn.XLOOKUP($A2327,laziki!B:B,laziki!D:D)</f>
        <v>2062</v>
      </c>
      <c r="L2327">
        <f t="shared" si="182"/>
        <v>2067</v>
      </c>
      <c r="M2327" s="4">
        <f t="shared" si="183"/>
        <v>5</v>
      </c>
      <c r="N2327" s="4" t="str">
        <f t="shared" si="184"/>
        <v>S</v>
      </c>
      <c r="O2327" t="str">
        <f t="shared" si="185"/>
        <v>S</v>
      </c>
    </row>
    <row r="2328" spans="1:15" x14ac:dyDescent="0.25">
      <c r="A2328">
        <v>68</v>
      </c>
      <c r="B2328" s="1">
        <v>61982</v>
      </c>
      <c r="C2328" t="s">
        <v>239</v>
      </c>
      <c r="D2328" t="s">
        <v>3120</v>
      </c>
      <c r="E2328">
        <v>325</v>
      </c>
      <c r="F2328">
        <v>883</v>
      </c>
      <c r="G2328">
        <f t="shared" si="181"/>
        <v>0</v>
      </c>
      <c r="H2328" t="str">
        <f>_xlfn.XLOOKUP(C2328,obszary!A:A,obszary!B:B)</f>
        <v>Amenthes</v>
      </c>
      <c r="I2328" t="str">
        <f>_xlfn.XLOOKUP($A2328,laziki!B:B,laziki!C:C)</f>
        <v>Rosetta 11</v>
      </c>
      <c r="J2328" t="str">
        <f>_xlfn.XLOOKUP(I2328,laziki!C:C,laziki!E:E)</f>
        <v>21.49N, 105.87E</v>
      </c>
      <c r="K2328">
        <f>_xlfn.XLOOKUP($A2328,laziki!B:B,laziki!D:D)</f>
        <v>2068</v>
      </c>
      <c r="L2328">
        <f t="shared" si="182"/>
        <v>2069</v>
      </c>
      <c r="M2328" s="4">
        <f t="shared" si="183"/>
        <v>1</v>
      </c>
      <c r="N2328" s="4" t="str">
        <f t="shared" si="184"/>
        <v>N</v>
      </c>
      <c r="O2328" t="str">
        <f t="shared" si="185"/>
        <v>N</v>
      </c>
    </row>
    <row r="2329" spans="1:15" x14ac:dyDescent="0.25">
      <c r="A2329">
        <v>89</v>
      </c>
      <c r="B2329" s="1">
        <v>63330</v>
      </c>
      <c r="C2329" t="s">
        <v>207</v>
      </c>
      <c r="D2329" t="s">
        <v>3119</v>
      </c>
      <c r="E2329">
        <v>109</v>
      </c>
      <c r="F2329">
        <v>2188</v>
      </c>
      <c r="G2329">
        <f t="shared" si="181"/>
        <v>0</v>
      </c>
      <c r="H2329" t="str">
        <f>_xlfn.XLOOKUP(C2329,obszary!A:A,obszary!B:B)</f>
        <v>Mare Australe</v>
      </c>
      <c r="I2329" t="str">
        <f>_xlfn.XLOOKUP($A2329,laziki!B:B,laziki!C:C)</f>
        <v>Phoenix 22</v>
      </c>
      <c r="J2329" t="str">
        <f>_xlfn.XLOOKUP(I2329,laziki!C:C,laziki!E:E)</f>
        <v>65.07S, 96.09W</v>
      </c>
      <c r="K2329">
        <f>_xlfn.XLOOKUP($A2329,laziki!B:B,laziki!D:D)</f>
        <v>2072</v>
      </c>
      <c r="L2329">
        <f t="shared" si="182"/>
        <v>2073</v>
      </c>
      <c r="M2329" s="4">
        <f t="shared" si="183"/>
        <v>1</v>
      </c>
      <c r="N2329" s="4" t="str">
        <f t="shared" si="184"/>
        <v>S</v>
      </c>
      <c r="O2329" t="str">
        <f t="shared" si="185"/>
        <v>S</v>
      </c>
    </row>
    <row r="2330" spans="1:15" x14ac:dyDescent="0.25">
      <c r="A2330">
        <v>22</v>
      </c>
      <c r="B2330" s="1">
        <v>57487</v>
      </c>
      <c r="C2330" t="s">
        <v>243</v>
      </c>
      <c r="D2330" t="s">
        <v>3118</v>
      </c>
      <c r="E2330">
        <v>67</v>
      </c>
      <c r="F2330">
        <v>7752</v>
      </c>
      <c r="G2330">
        <f t="shared" si="181"/>
        <v>7752</v>
      </c>
      <c r="H2330" t="str">
        <f>_xlfn.XLOOKUP(C2330,obszary!A:A,obszary!B:B)</f>
        <v>Arabia</v>
      </c>
      <c r="I2330" t="str">
        <f>_xlfn.XLOOKUP($A2330,laziki!B:B,laziki!C:C)</f>
        <v>Phobos 1</v>
      </c>
      <c r="J2330" t="str">
        <f>_xlfn.XLOOKUP(I2330,laziki!C:C,laziki!E:E)</f>
        <v>5.89N, 39.91E</v>
      </c>
      <c r="K2330">
        <f>_xlfn.XLOOKUP($A2330,laziki!B:B,laziki!D:D)</f>
        <v>2053</v>
      </c>
      <c r="L2330">
        <f t="shared" si="182"/>
        <v>2057</v>
      </c>
      <c r="M2330" s="4">
        <f t="shared" si="183"/>
        <v>4</v>
      </c>
      <c r="N2330" s="4" t="str">
        <f t="shared" si="184"/>
        <v>N</v>
      </c>
      <c r="O2330" t="str">
        <f t="shared" si="185"/>
        <v>N</v>
      </c>
    </row>
    <row r="2331" spans="1:15" x14ac:dyDescent="0.25">
      <c r="A2331">
        <v>89</v>
      </c>
      <c r="B2331" s="1">
        <v>64749</v>
      </c>
      <c r="C2331" t="s">
        <v>217</v>
      </c>
      <c r="D2331" t="s">
        <v>3117</v>
      </c>
      <c r="E2331">
        <v>65</v>
      </c>
      <c r="F2331">
        <v>11382</v>
      </c>
      <c r="G2331">
        <f t="shared" si="181"/>
        <v>11382</v>
      </c>
      <c r="H2331" t="str">
        <f>_xlfn.XLOOKUP(C2331,obszary!A:A,obszary!B:B)</f>
        <v>Thaumasia</v>
      </c>
      <c r="I2331" t="str">
        <f>_xlfn.XLOOKUP($A2331,laziki!B:B,laziki!C:C)</f>
        <v>Phoenix 22</v>
      </c>
      <c r="J2331" t="str">
        <f>_xlfn.XLOOKUP(I2331,laziki!C:C,laziki!E:E)</f>
        <v>65.07S, 96.09W</v>
      </c>
      <c r="K2331">
        <f>_xlfn.XLOOKUP($A2331,laziki!B:B,laziki!D:D)</f>
        <v>2072</v>
      </c>
      <c r="L2331">
        <f t="shared" si="182"/>
        <v>2077</v>
      </c>
      <c r="M2331" s="4">
        <f t="shared" si="183"/>
        <v>5</v>
      </c>
      <c r="N2331" s="4" t="str">
        <f t="shared" si="184"/>
        <v>S</v>
      </c>
      <c r="O2331" t="str">
        <f t="shared" si="185"/>
        <v>S</v>
      </c>
    </row>
    <row r="2332" spans="1:15" x14ac:dyDescent="0.25">
      <c r="A2332">
        <v>66</v>
      </c>
      <c r="B2332" s="1">
        <v>62556</v>
      </c>
      <c r="C2332" t="s">
        <v>237</v>
      </c>
      <c r="D2332" t="s">
        <v>3116</v>
      </c>
      <c r="E2332">
        <v>163</v>
      </c>
      <c r="F2332">
        <v>9074</v>
      </c>
      <c r="G2332">
        <f t="shared" si="181"/>
        <v>0</v>
      </c>
      <c r="H2332" t="str">
        <f>_xlfn.XLOOKUP(C2332,obszary!A:A,obszary!B:B)</f>
        <v>Elysium</v>
      </c>
      <c r="I2332" t="str">
        <f>_xlfn.XLOOKUP($A2332,laziki!B:B,laziki!C:C)</f>
        <v>Rosetta 9</v>
      </c>
      <c r="J2332" t="str">
        <f>_xlfn.XLOOKUP(I2332,laziki!C:C,laziki!E:E)</f>
        <v>17.54N, 149.60E</v>
      </c>
      <c r="K2332">
        <f>_xlfn.XLOOKUP($A2332,laziki!B:B,laziki!D:D)</f>
        <v>2067</v>
      </c>
      <c r="L2332">
        <f t="shared" si="182"/>
        <v>2071</v>
      </c>
      <c r="M2332" s="4">
        <f t="shared" si="183"/>
        <v>4</v>
      </c>
      <c r="N2332" s="4" t="str">
        <f t="shared" si="184"/>
        <v>N</v>
      </c>
      <c r="O2332" t="str">
        <f t="shared" si="185"/>
        <v>N</v>
      </c>
    </row>
    <row r="2333" spans="1:15" x14ac:dyDescent="0.25">
      <c r="A2333">
        <v>86</v>
      </c>
      <c r="B2333" s="1">
        <v>64603</v>
      </c>
      <c r="C2333" t="s">
        <v>265</v>
      </c>
      <c r="D2333" t="s">
        <v>3115</v>
      </c>
      <c r="E2333">
        <v>96</v>
      </c>
      <c r="F2333">
        <v>29243</v>
      </c>
      <c r="G2333">
        <f t="shared" si="181"/>
        <v>29243</v>
      </c>
      <c r="H2333" t="str">
        <f>_xlfn.XLOOKUP(C2333,obszary!A:A,obszary!B:B)</f>
        <v>Mare Boreum</v>
      </c>
      <c r="I2333" t="str">
        <f>_xlfn.XLOOKUP($A2333,laziki!B:B,laziki!C:C)</f>
        <v>Phoenix 16</v>
      </c>
      <c r="J2333" t="str">
        <f>_xlfn.XLOOKUP(I2333,laziki!C:C,laziki!E:E)</f>
        <v>75.84N, 122.24E</v>
      </c>
      <c r="K2333">
        <f>_xlfn.XLOOKUP($A2333,laziki!B:B,laziki!D:D)</f>
        <v>2071</v>
      </c>
      <c r="L2333">
        <f t="shared" si="182"/>
        <v>2076</v>
      </c>
      <c r="M2333" s="4">
        <f t="shared" si="183"/>
        <v>5</v>
      </c>
      <c r="N2333" s="4" t="str">
        <f t="shared" si="184"/>
        <v>N</v>
      </c>
      <c r="O2333" t="str">
        <f t="shared" si="185"/>
        <v>N</v>
      </c>
    </row>
    <row r="2334" spans="1:15" x14ac:dyDescent="0.25">
      <c r="A2334">
        <v>2</v>
      </c>
      <c r="B2334" s="1">
        <v>56426</v>
      </c>
      <c r="C2334" t="s">
        <v>239</v>
      </c>
      <c r="D2334" t="s">
        <v>3114</v>
      </c>
      <c r="E2334">
        <v>93</v>
      </c>
      <c r="F2334">
        <v>4235</v>
      </c>
      <c r="G2334">
        <f t="shared" si="181"/>
        <v>4235</v>
      </c>
      <c r="H2334" t="str">
        <f>_xlfn.XLOOKUP(C2334,obszary!A:A,obszary!B:B)</f>
        <v>Amenthes</v>
      </c>
      <c r="I2334" t="str">
        <f>_xlfn.XLOOKUP($A2334,laziki!B:B,laziki!C:C)</f>
        <v>Mariner 6</v>
      </c>
      <c r="J2334" t="str">
        <f>_xlfn.XLOOKUP(I2334,laziki!C:C,laziki!E:E)</f>
        <v>11.90N, 119.49E</v>
      </c>
      <c r="K2334">
        <f>_xlfn.XLOOKUP($A2334,laziki!B:B,laziki!D:D)</f>
        <v>2050</v>
      </c>
      <c r="L2334">
        <f t="shared" si="182"/>
        <v>2054</v>
      </c>
      <c r="M2334" s="4">
        <f t="shared" si="183"/>
        <v>4</v>
      </c>
      <c r="N2334" s="4" t="str">
        <f t="shared" si="184"/>
        <v>N</v>
      </c>
      <c r="O2334" t="str">
        <f t="shared" si="185"/>
        <v>N</v>
      </c>
    </row>
    <row r="2335" spans="1:15" x14ac:dyDescent="0.25">
      <c r="A2335">
        <v>58</v>
      </c>
      <c r="B2335" s="1">
        <v>61956</v>
      </c>
      <c r="C2335" t="s">
        <v>213</v>
      </c>
      <c r="D2335" t="s">
        <v>3113</v>
      </c>
      <c r="E2335">
        <v>48</v>
      </c>
      <c r="F2335">
        <v>23366</v>
      </c>
      <c r="G2335">
        <f t="shared" si="181"/>
        <v>23366</v>
      </c>
      <c r="H2335" t="str">
        <f>_xlfn.XLOOKUP(C2335,obszary!A:A,obszary!B:B)</f>
        <v>Noachis</v>
      </c>
      <c r="I2335" t="str">
        <f>_xlfn.XLOOKUP($A2335,laziki!B:B,laziki!C:C)</f>
        <v>Opportunity 15</v>
      </c>
      <c r="J2335" t="str">
        <f>_xlfn.XLOOKUP(I2335,laziki!C:C,laziki!E:E)</f>
        <v>56.96S, 5.44W</v>
      </c>
      <c r="K2335">
        <f>_xlfn.XLOOKUP($A2335,laziki!B:B,laziki!D:D)</f>
        <v>2068</v>
      </c>
      <c r="L2335">
        <f t="shared" si="182"/>
        <v>2069</v>
      </c>
      <c r="M2335" s="4">
        <f t="shared" si="183"/>
        <v>1</v>
      </c>
      <c r="N2335" s="4" t="str">
        <f t="shared" si="184"/>
        <v>S</v>
      </c>
      <c r="O2335" t="str">
        <f t="shared" si="185"/>
        <v>S</v>
      </c>
    </row>
    <row r="2336" spans="1:15" x14ac:dyDescent="0.25">
      <c r="A2336">
        <v>54</v>
      </c>
      <c r="B2336" s="1">
        <v>61723</v>
      </c>
      <c r="C2336" t="s">
        <v>239</v>
      </c>
      <c r="D2336" t="s">
        <v>3112</v>
      </c>
      <c r="E2336">
        <v>90</v>
      </c>
      <c r="F2336">
        <v>3461</v>
      </c>
      <c r="G2336">
        <f t="shared" si="181"/>
        <v>3461</v>
      </c>
      <c r="H2336" t="str">
        <f>_xlfn.XLOOKUP(C2336,obszary!A:A,obszary!B:B)</f>
        <v>Amenthes</v>
      </c>
      <c r="I2336" t="str">
        <f>_xlfn.XLOOKUP($A2336,laziki!B:B,laziki!C:C)</f>
        <v>Opportunity 6</v>
      </c>
      <c r="J2336" t="str">
        <f>_xlfn.XLOOKUP(I2336,laziki!C:C,laziki!E:E)</f>
        <v>14.31N, 112.28E</v>
      </c>
      <c r="K2336">
        <f>_xlfn.XLOOKUP($A2336,laziki!B:B,laziki!D:D)</f>
        <v>2065</v>
      </c>
      <c r="L2336">
        <f t="shared" si="182"/>
        <v>2068</v>
      </c>
      <c r="M2336" s="4">
        <f t="shared" si="183"/>
        <v>3</v>
      </c>
      <c r="N2336" s="4" t="str">
        <f t="shared" si="184"/>
        <v>N</v>
      </c>
      <c r="O2336" t="str">
        <f t="shared" si="185"/>
        <v>N</v>
      </c>
    </row>
    <row r="2337" spans="1:15" x14ac:dyDescent="0.25">
      <c r="A2337">
        <v>75</v>
      </c>
      <c r="B2337" s="1">
        <v>63389</v>
      </c>
      <c r="C2337" t="s">
        <v>211</v>
      </c>
      <c r="D2337" t="s">
        <v>3111</v>
      </c>
      <c r="E2337">
        <v>264</v>
      </c>
      <c r="F2337">
        <v>4563</v>
      </c>
      <c r="G2337">
        <f t="shared" si="181"/>
        <v>0</v>
      </c>
      <c r="H2337" t="str">
        <f>_xlfn.XLOOKUP(C2337,obszary!A:A,obszary!B:B)</f>
        <v>Hellas</v>
      </c>
      <c r="I2337" t="str">
        <f>_xlfn.XLOOKUP($A2337,laziki!B:B,laziki!C:C)</f>
        <v>Rosetta 22</v>
      </c>
      <c r="J2337" t="str">
        <f>_xlfn.XLOOKUP(I2337,laziki!C:C,laziki!E:E)</f>
        <v>43.21S, 109.99E</v>
      </c>
      <c r="K2337">
        <f>_xlfn.XLOOKUP($A2337,laziki!B:B,laziki!D:D)</f>
        <v>2071</v>
      </c>
      <c r="L2337">
        <f t="shared" si="182"/>
        <v>2073</v>
      </c>
      <c r="M2337" s="4">
        <f t="shared" si="183"/>
        <v>2</v>
      </c>
      <c r="N2337" s="4" t="str">
        <f t="shared" si="184"/>
        <v>S</v>
      </c>
      <c r="O2337" t="str">
        <f t="shared" si="185"/>
        <v>S</v>
      </c>
    </row>
    <row r="2338" spans="1:15" x14ac:dyDescent="0.25">
      <c r="A2338">
        <v>34</v>
      </c>
      <c r="B2338" s="1">
        <v>59655</v>
      </c>
      <c r="C2338" t="s">
        <v>239</v>
      </c>
      <c r="D2338" t="s">
        <v>3110</v>
      </c>
      <c r="E2338">
        <v>47</v>
      </c>
      <c r="F2338">
        <v>3461</v>
      </c>
      <c r="G2338">
        <f t="shared" si="181"/>
        <v>3461</v>
      </c>
      <c r="H2338" t="str">
        <f>_xlfn.XLOOKUP(C2338,obszary!A:A,obszary!B:B)</f>
        <v>Amenthes</v>
      </c>
      <c r="I2338" t="str">
        <f>_xlfn.XLOOKUP($A2338,laziki!B:B,laziki!C:C)</f>
        <v>Deimos 14</v>
      </c>
      <c r="J2338" t="str">
        <f>_xlfn.XLOOKUP(I2338,laziki!C:C,laziki!E:E)</f>
        <v>24.45N, 112.91E</v>
      </c>
      <c r="K2338">
        <f>_xlfn.XLOOKUP($A2338,laziki!B:B,laziki!D:D)</f>
        <v>2060</v>
      </c>
      <c r="L2338">
        <f t="shared" si="182"/>
        <v>2063</v>
      </c>
      <c r="M2338" s="4">
        <f t="shared" si="183"/>
        <v>3</v>
      </c>
      <c r="N2338" s="4" t="str">
        <f t="shared" si="184"/>
        <v>N</v>
      </c>
      <c r="O2338" t="str">
        <f t="shared" si="185"/>
        <v>N</v>
      </c>
    </row>
    <row r="2339" spans="1:15" x14ac:dyDescent="0.25">
      <c r="A2339">
        <v>39</v>
      </c>
      <c r="B2339" s="1">
        <v>60250</v>
      </c>
      <c r="C2339" t="s">
        <v>209</v>
      </c>
      <c r="D2339" t="s">
        <v>3109</v>
      </c>
      <c r="E2339">
        <v>29</v>
      </c>
      <c r="F2339">
        <v>883</v>
      </c>
      <c r="G2339">
        <f t="shared" si="181"/>
        <v>883</v>
      </c>
      <c r="H2339" t="str">
        <f>_xlfn.XLOOKUP(C2339,obszary!A:A,obszary!B:B)</f>
        <v>Eridania</v>
      </c>
      <c r="I2339" t="str">
        <f>_xlfn.XLOOKUP($A2339,laziki!B:B,laziki!C:C)</f>
        <v>Pathfinder 9</v>
      </c>
      <c r="J2339" t="str">
        <f>_xlfn.XLOOKUP(I2339,laziki!C:C,laziki!E:E)</f>
        <v>59.92S, 179.01W</v>
      </c>
      <c r="K2339">
        <f>_xlfn.XLOOKUP($A2339,laziki!B:B,laziki!D:D)</f>
        <v>2062</v>
      </c>
      <c r="L2339">
        <f t="shared" si="182"/>
        <v>2064</v>
      </c>
      <c r="M2339" s="4">
        <f t="shared" si="183"/>
        <v>2</v>
      </c>
      <c r="N2339" s="4" t="str">
        <f t="shared" si="184"/>
        <v>S</v>
      </c>
      <c r="O2339" t="str">
        <f t="shared" si="185"/>
        <v>S</v>
      </c>
    </row>
    <row r="2340" spans="1:15" x14ac:dyDescent="0.25">
      <c r="A2340">
        <v>13</v>
      </c>
      <c r="B2340" s="1">
        <v>56966</v>
      </c>
      <c r="C2340" t="s">
        <v>253</v>
      </c>
      <c r="D2340" t="s">
        <v>3108</v>
      </c>
      <c r="E2340">
        <v>80</v>
      </c>
      <c r="F2340">
        <v>4902</v>
      </c>
      <c r="G2340">
        <f t="shared" si="181"/>
        <v>4902</v>
      </c>
      <c r="H2340" t="str">
        <f>_xlfn.XLOOKUP(C2340,obszary!A:A,obszary!B:B)</f>
        <v>Cebrenia</v>
      </c>
      <c r="I2340" t="str">
        <f>_xlfn.XLOOKUP($A2340,laziki!B:B,laziki!C:C)</f>
        <v>Viking 2</v>
      </c>
      <c r="J2340" t="str">
        <f>_xlfn.XLOOKUP(I2340,laziki!C:C,laziki!E:E)</f>
        <v>60.72N, 122.46E</v>
      </c>
      <c r="K2340">
        <f>_xlfn.XLOOKUP($A2340,laziki!B:B,laziki!D:D)</f>
        <v>2052</v>
      </c>
      <c r="L2340">
        <f t="shared" si="182"/>
        <v>2055</v>
      </c>
      <c r="M2340" s="4">
        <f t="shared" si="183"/>
        <v>3</v>
      </c>
      <c r="N2340" s="4" t="str">
        <f t="shared" si="184"/>
        <v>N</v>
      </c>
      <c r="O2340" t="str">
        <f t="shared" si="185"/>
        <v>N</v>
      </c>
    </row>
    <row r="2341" spans="1:15" x14ac:dyDescent="0.25">
      <c r="A2341">
        <v>5</v>
      </c>
      <c r="B2341" s="1">
        <v>56145</v>
      </c>
      <c r="C2341" t="s">
        <v>241</v>
      </c>
      <c r="D2341" t="s">
        <v>3107</v>
      </c>
      <c r="E2341">
        <v>212</v>
      </c>
      <c r="F2341">
        <v>4563</v>
      </c>
      <c r="G2341">
        <f t="shared" si="181"/>
        <v>0</v>
      </c>
      <c r="H2341" t="str">
        <f>_xlfn.XLOOKUP(C2341,obszary!A:A,obszary!B:B)</f>
        <v>Syrtis Major</v>
      </c>
      <c r="I2341" t="str">
        <f>_xlfn.XLOOKUP($A2341,laziki!B:B,laziki!C:C)</f>
        <v>Mariner 10</v>
      </c>
      <c r="J2341" t="str">
        <f>_xlfn.XLOOKUP(I2341,laziki!C:C,laziki!E:E)</f>
        <v>4.88N, 63.43E</v>
      </c>
      <c r="K2341">
        <f>_xlfn.XLOOKUP($A2341,laziki!B:B,laziki!D:D)</f>
        <v>2051</v>
      </c>
      <c r="L2341">
        <f t="shared" si="182"/>
        <v>2053</v>
      </c>
      <c r="M2341" s="4">
        <f t="shared" si="183"/>
        <v>2</v>
      </c>
      <c r="N2341" s="4" t="str">
        <f t="shared" si="184"/>
        <v>N</v>
      </c>
      <c r="O2341" t="str">
        <f t="shared" si="185"/>
        <v>N</v>
      </c>
    </row>
    <row r="2342" spans="1:15" x14ac:dyDescent="0.25">
      <c r="A2342">
        <v>73</v>
      </c>
      <c r="B2342" s="1">
        <v>63355</v>
      </c>
      <c r="C2342" t="s">
        <v>207</v>
      </c>
      <c r="D2342" t="s">
        <v>3106</v>
      </c>
      <c r="E2342">
        <v>88</v>
      </c>
      <c r="F2342">
        <v>3313</v>
      </c>
      <c r="G2342">
        <f t="shared" si="181"/>
        <v>3313</v>
      </c>
      <c r="H2342" t="str">
        <f>_xlfn.XLOOKUP(C2342,obszary!A:A,obszary!B:B)</f>
        <v>Mare Australe</v>
      </c>
      <c r="I2342" t="str">
        <f>_xlfn.XLOOKUP($A2342,laziki!B:B,laziki!C:C)</f>
        <v>Rosetta 20</v>
      </c>
      <c r="J2342" t="str">
        <f>_xlfn.XLOOKUP(I2342,laziki!C:C,laziki!E:E)</f>
        <v>69.31S, 68.72W</v>
      </c>
      <c r="K2342">
        <f>_xlfn.XLOOKUP($A2342,laziki!B:B,laziki!D:D)</f>
        <v>2071</v>
      </c>
      <c r="L2342">
        <f t="shared" si="182"/>
        <v>2073</v>
      </c>
      <c r="M2342" s="4">
        <f t="shared" si="183"/>
        <v>2</v>
      </c>
      <c r="N2342" s="4" t="str">
        <f t="shared" si="184"/>
        <v>S</v>
      </c>
      <c r="O2342" t="str">
        <f t="shared" si="185"/>
        <v>S</v>
      </c>
    </row>
    <row r="2343" spans="1:15" x14ac:dyDescent="0.25">
      <c r="A2343">
        <v>41</v>
      </c>
      <c r="B2343" s="1">
        <v>61704</v>
      </c>
      <c r="C2343" t="s">
        <v>257</v>
      </c>
      <c r="D2343" t="s">
        <v>3105</v>
      </c>
      <c r="E2343">
        <v>34</v>
      </c>
      <c r="F2343">
        <v>26004</v>
      </c>
      <c r="G2343">
        <f t="shared" si="181"/>
        <v>26004</v>
      </c>
      <c r="H2343" t="str">
        <f>_xlfn.XLOOKUP(C2343,obszary!A:A,obszary!B:B)</f>
        <v>Ismenius Lacus</v>
      </c>
      <c r="I2343" t="str">
        <f>_xlfn.XLOOKUP($A2343,laziki!B:B,laziki!C:C)</f>
        <v>Spirit 5</v>
      </c>
      <c r="J2343" t="str">
        <f>_xlfn.XLOOKUP(I2343,laziki!C:C,laziki!E:E)</f>
        <v>66.19N, 33.82E</v>
      </c>
      <c r="K2343">
        <f>_xlfn.XLOOKUP($A2343,laziki!B:B,laziki!D:D)</f>
        <v>2063</v>
      </c>
      <c r="L2343">
        <f t="shared" si="182"/>
        <v>2068</v>
      </c>
      <c r="M2343" s="4">
        <f t="shared" si="183"/>
        <v>5</v>
      </c>
      <c r="N2343" s="4" t="str">
        <f t="shared" si="184"/>
        <v>N</v>
      </c>
      <c r="O2343" t="str">
        <f t="shared" si="185"/>
        <v>N</v>
      </c>
    </row>
    <row r="2344" spans="1:15" x14ac:dyDescent="0.25">
      <c r="A2344">
        <v>83</v>
      </c>
      <c r="B2344" s="1">
        <v>62757</v>
      </c>
      <c r="C2344" t="s">
        <v>255</v>
      </c>
      <c r="D2344" t="s">
        <v>3104</v>
      </c>
      <c r="E2344">
        <v>19</v>
      </c>
      <c r="F2344">
        <v>3461</v>
      </c>
      <c r="G2344">
        <f t="shared" si="181"/>
        <v>3461</v>
      </c>
      <c r="H2344" t="str">
        <f>_xlfn.XLOOKUP(C2344,obszary!A:A,obszary!B:B)</f>
        <v>Casius</v>
      </c>
      <c r="I2344" t="str">
        <f>_xlfn.XLOOKUP($A2344,laziki!B:B,laziki!C:C)</f>
        <v>Phoenix 11</v>
      </c>
      <c r="J2344" t="str">
        <f>_xlfn.XLOOKUP(I2344,laziki!C:C,laziki!E:E)</f>
        <v>56.07N, 79.63E</v>
      </c>
      <c r="K2344">
        <f>_xlfn.XLOOKUP($A2344,laziki!B:B,laziki!D:D)</f>
        <v>2069</v>
      </c>
      <c r="L2344">
        <f t="shared" si="182"/>
        <v>2071</v>
      </c>
      <c r="M2344" s="4">
        <f t="shared" si="183"/>
        <v>2</v>
      </c>
      <c r="N2344" s="4" t="str">
        <f t="shared" si="184"/>
        <v>N</v>
      </c>
      <c r="O2344" t="str">
        <f t="shared" si="185"/>
        <v>N</v>
      </c>
    </row>
    <row r="2345" spans="1:15" x14ac:dyDescent="0.25">
      <c r="A2345">
        <v>83</v>
      </c>
      <c r="B2345" s="1">
        <v>62996</v>
      </c>
      <c r="C2345" t="s">
        <v>265</v>
      </c>
      <c r="D2345" t="s">
        <v>3103</v>
      </c>
      <c r="E2345">
        <v>905</v>
      </c>
      <c r="F2345">
        <v>12605</v>
      </c>
      <c r="G2345">
        <f t="shared" si="181"/>
        <v>0</v>
      </c>
      <c r="H2345" t="str">
        <f>_xlfn.XLOOKUP(C2345,obszary!A:A,obszary!B:B)</f>
        <v>Mare Boreum</v>
      </c>
      <c r="I2345" t="str">
        <f>_xlfn.XLOOKUP($A2345,laziki!B:B,laziki!C:C)</f>
        <v>Phoenix 11</v>
      </c>
      <c r="J2345" t="str">
        <f>_xlfn.XLOOKUP(I2345,laziki!C:C,laziki!E:E)</f>
        <v>56.07N, 79.63E</v>
      </c>
      <c r="K2345">
        <f>_xlfn.XLOOKUP($A2345,laziki!B:B,laziki!D:D)</f>
        <v>2069</v>
      </c>
      <c r="L2345">
        <f t="shared" si="182"/>
        <v>2072</v>
      </c>
      <c r="M2345" s="4">
        <f t="shared" si="183"/>
        <v>3</v>
      </c>
      <c r="N2345" s="4" t="str">
        <f t="shared" si="184"/>
        <v>N</v>
      </c>
      <c r="O2345" t="str">
        <f t="shared" si="185"/>
        <v>N</v>
      </c>
    </row>
    <row r="2346" spans="1:15" x14ac:dyDescent="0.25">
      <c r="A2346">
        <v>26</v>
      </c>
      <c r="B2346" s="1">
        <v>57846</v>
      </c>
      <c r="C2346" t="s">
        <v>207</v>
      </c>
      <c r="D2346" t="s">
        <v>3102</v>
      </c>
      <c r="E2346">
        <v>109</v>
      </c>
      <c r="F2346">
        <v>6205</v>
      </c>
      <c r="G2346">
        <f t="shared" si="181"/>
        <v>0</v>
      </c>
      <c r="H2346" t="str">
        <f>_xlfn.XLOOKUP(C2346,obszary!A:A,obszary!B:B)</f>
        <v>Mare Australe</v>
      </c>
      <c r="I2346" t="str">
        <f>_xlfn.XLOOKUP($A2346,laziki!B:B,laziki!C:C)</f>
        <v>Phobos 5</v>
      </c>
      <c r="J2346" t="str">
        <f>_xlfn.XLOOKUP(I2346,laziki!C:C,laziki!E:E)</f>
        <v>48.99S, 67.17E</v>
      </c>
      <c r="K2346">
        <f>_xlfn.XLOOKUP($A2346,laziki!B:B,laziki!D:D)</f>
        <v>2054</v>
      </c>
      <c r="L2346">
        <f t="shared" si="182"/>
        <v>2058</v>
      </c>
      <c r="M2346" s="4">
        <f t="shared" si="183"/>
        <v>4</v>
      </c>
      <c r="N2346" s="4" t="str">
        <f t="shared" si="184"/>
        <v>S</v>
      </c>
      <c r="O2346" t="str">
        <f t="shared" si="185"/>
        <v>S</v>
      </c>
    </row>
    <row r="2347" spans="1:15" x14ac:dyDescent="0.25">
      <c r="A2347">
        <v>27</v>
      </c>
      <c r="B2347" s="1">
        <v>59363</v>
      </c>
      <c r="C2347" t="s">
        <v>211</v>
      </c>
      <c r="D2347" t="s">
        <v>3101</v>
      </c>
      <c r="E2347">
        <v>241</v>
      </c>
      <c r="F2347">
        <v>15109</v>
      </c>
      <c r="G2347">
        <f t="shared" si="181"/>
        <v>0</v>
      </c>
      <c r="H2347" t="str">
        <f>_xlfn.XLOOKUP(C2347,obszary!A:A,obszary!B:B)</f>
        <v>Hellas</v>
      </c>
      <c r="I2347" t="str">
        <f>_xlfn.XLOOKUP($A2347,laziki!B:B,laziki!C:C)</f>
        <v>Phobos 6</v>
      </c>
      <c r="J2347" t="str">
        <f>_xlfn.XLOOKUP(I2347,laziki!C:C,laziki!E:E)</f>
        <v>74.62S, 100.08E</v>
      </c>
      <c r="K2347">
        <f>_xlfn.XLOOKUP($A2347,laziki!B:B,laziki!D:D)</f>
        <v>2054</v>
      </c>
      <c r="L2347">
        <f t="shared" si="182"/>
        <v>2062</v>
      </c>
      <c r="M2347" s="4">
        <f t="shared" si="183"/>
        <v>8</v>
      </c>
      <c r="N2347" s="4" t="str">
        <f t="shared" si="184"/>
        <v>S</v>
      </c>
      <c r="O2347" t="str">
        <f t="shared" si="185"/>
        <v>S</v>
      </c>
    </row>
    <row r="2348" spans="1:15" x14ac:dyDescent="0.25">
      <c r="A2348">
        <v>72</v>
      </c>
      <c r="B2348" s="1">
        <v>63796</v>
      </c>
      <c r="C2348" t="s">
        <v>217</v>
      </c>
      <c r="D2348" t="s">
        <v>3100</v>
      </c>
      <c r="E2348">
        <v>1057</v>
      </c>
      <c r="F2348">
        <v>3167</v>
      </c>
      <c r="G2348">
        <f t="shared" si="181"/>
        <v>0</v>
      </c>
      <c r="H2348" t="str">
        <f>_xlfn.XLOOKUP(C2348,obszary!A:A,obszary!B:B)</f>
        <v>Thaumasia</v>
      </c>
      <c r="I2348" t="str">
        <f>_xlfn.XLOOKUP($A2348,laziki!B:B,laziki!C:C)</f>
        <v>Rosetta 16</v>
      </c>
      <c r="J2348" t="str">
        <f>_xlfn.XLOOKUP(I2348,laziki!C:C,laziki!E:E)</f>
        <v>29.49S, 118.42W</v>
      </c>
      <c r="K2348">
        <f>_xlfn.XLOOKUP($A2348,laziki!B:B,laziki!D:D)</f>
        <v>2071</v>
      </c>
      <c r="L2348">
        <f t="shared" si="182"/>
        <v>2074</v>
      </c>
      <c r="M2348" s="4">
        <f t="shared" si="183"/>
        <v>3</v>
      </c>
      <c r="N2348" s="4" t="str">
        <f t="shared" si="184"/>
        <v>S</v>
      </c>
      <c r="O2348" t="str">
        <f t="shared" si="185"/>
        <v>S</v>
      </c>
    </row>
    <row r="2349" spans="1:15" x14ac:dyDescent="0.25">
      <c r="A2349">
        <v>100</v>
      </c>
      <c r="B2349" s="1">
        <v>63424</v>
      </c>
      <c r="C2349" t="s">
        <v>219</v>
      </c>
      <c r="D2349" t="s">
        <v>3099</v>
      </c>
      <c r="E2349">
        <v>221</v>
      </c>
      <c r="F2349">
        <v>12605</v>
      </c>
      <c r="G2349">
        <f t="shared" si="181"/>
        <v>0</v>
      </c>
      <c r="H2349" t="str">
        <f>_xlfn.XLOOKUP(C2349,obszary!A:A,obszary!B:B)</f>
        <v>Phaethontis</v>
      </c>
      <c r="I2349" t="str">
        <f>_xlfn.XLOOKUP($A2349,laziki!B:B,laziki!C:C)</f>
        <v>Perseverance 7</v>
      </c>
      <c r="J2349" t="str">
        <f>_xlfn.XLOOKUP(I2349,laziki!C:C,laziki!E:E)</f>
        <v>61.39S, 157.42W</v>
      </c>
      <c r="K2349">
        <f>_xlfn.XLOOKUP($A2349,laziki!B:B,laziki!D:D)</f>
        <v>2070</v>
      </c>
      <c r="L2349">
        <f t="shared" si="182"/>
        <v>2073</v>
      </c>
      <c r="M2349" s="4">
        <f t="shared" si="183"/>
        <v>3</v>
      </c>
      <c r="N2349" s="4" t="str">
        <f t="shared" si="184"/>
        <v>S</v>
      </c>
      <c r="O2349" t="str">
        <f t="shared" si="185"/>
        <v>S</v>
      </c>
    </row>
    <row r="2350" spans="1:15" x14ac:dyDescent="0.25">
      <c r="A2350">
        <v>17</v>
      </c>
      <c r="B2350" s="1">
        <v>57291</v>
      </c>
      <c r="C2350" t="s">
        <v>225</v>
      </c>
      <c r="D2350" t="s">
        <v>3098</v>
      </c>
      <c r="E2350">
        <v>52</v>
      </c>
      <c r="F2350">
        <v>2739</v>
      </c>
      <c r="G2350">
        <f t="shared" si="181"/>
        <v>2739</v>
      </c>
      <c r="H2350" t="str">
        <f>_xlfn.XLOOKUP(C2350,obszary!A:A,obszary!B:B)</f>
        <v>Iapygia</v>
      </c>
      <c r="I2350" t="str">
        <f>_xlfn.XLOOKUP($A2350,laziki!B:B,laziki!C:C)</f>
        <v>Viking 8</v>
      </c>
      <c r="J2350" t="str">
        <f>_xlfn.XLOOKUP(I2350,laziki!C:C,laziki!E:E)</f>
        <v>21.27N, 90.13E</v>
      </c>
      <c r="K2350">
        <f>_xlfn.XLOOKUP($A2350,laziki!B:B,laziki!D:D)</f>
        <v>2054</v>
      </c>
      <c r="L2350">
        <f t="shared" si="182"/>
        <v>2056</v>
      </c>
      <c r="M2350" s="4">
        <f t="shared" si="183"/>
        <v>2</v>
      </c>
      <c r="N2350" s="4" t="str">
        <f t="shared" si="184"/>
        <v>S</v>
      </c>
      <c r="O2350" t="str">
        <f t="shared" si="185"/>
        <v>N</v>
      </c>
    </row>
    <row r="2351" spans="1:15" x14ac:dyDescent="0.25">
      <c r="A2351">
        <v>4</v>
      </c>
      <c r="B2351" s="1">
        <v>57740</v>
      </c>
      <c r="C2351" t="s">
        <v>215</v>
      </c>
      <c r="D2351" t="s">
        <v>3097</v>
      </c>
      <c r="E2351">
        <v>47</v>
      </c>
      <c r="F2351">
        <v>84631</v>
      </c>
      <c r="G2351">
        <f t="shared" si="181"/>
        <v>84631</v>
      </c>
      <c r="H2351" t="str">
        <f>_xlfn.XLOOKUP(C2351,obszary!A:A,obszary!B:B)</f>
        <v>Argyre</v>
      </c>
      <c r="I2351" t="str">
        <f>_xlfn.XLOOKUP($A2351,laziki!B:B,laziki!C:C)</f>
        <v>Mariner 9</v>
      </c>
      <c r="J2351" t="str">
        <f>_xlfn.XLOOKUP(I2351,laziki!C:C,laziki!E:E)</f>
        <v>43.20S, 21.89W</v>
      </c>
      <c r="K2351">
        <f>_xlfn.XLOOKUP($A2351,laziki!B:B,laziki!D:D)</f>
        <v>2051</v>
      </c>
      <c r="L2351">
        <f t="shared" si="182"/>
        <v>2058</v>
      </c>
      <c r="M2351" s="4">
        <f t="shared" si="183"/>
        <v>7</v>
      </c>
      <c r="N2351" s="4" t="str">
        <f t="shared" si="184"/>
        <v>S</v>
      </c>
      <c r="O2351" t="str">
        <f t="shared" si="185"/>
        <v>S</v>
      </c>
    </row>
    <row r="2352" spans="1:15" x14ac:dyDescent="0.25">
      <c r="A2352">
        <v>41</v>
      </c>
      <c r="B2352" s="1">
        <v>61317</v>
      </c>
      <c r="C2352" t="s">
        <v>257</v>
      </c>
      <c r="D2352" t="s">
        <v>3096</v>
      </c>
      <c r="E2352">
        <v>204</v>
      </c>
      <c r="F2352">
        <v>4235</v>
      </c>
      <c r="G2352">
        <f t="shared" si="181"/>
        <v>0</v>
      </c>
      <c r="H2352" t="str">
        <f>_xlfn.XLOOKUP(C2352,obszary!A:A,obszary!B:B)</f>
        <v>Ismenius Lacus</v>
      </c>
      <c r="I2352" t="str">
        <f>_xlfn.XLOOKUP($A2352,laziki!B:B,laziki!C:C)</f>
        <v>Spirit 5</v>
      </c>
      <c r="J2352" t="str">
        <f>_xlfn.XLOOKUP(I2352,laziki!C:C,laziki!E:E)</f>
        <v>66.19N, 33.82E</v>
      </c>
      <c r="K2352">
        <f>_xlfn.XLOOKUP($A2352,laziki!B:B,laziki!D:D)</f>
        <v>2063</v>
      </c>
      <c r="L2352">
        <f t="shared" si="182"/>
        <v>2067</v>
      </c>
      <c r="M2352" s="4">
        <f t="shared" si="183"/>
        <v>4</v>
      </c>
      <c r="N2352" s="4" t="str">
        <f t="shared" si="184"/>
        <v>N</v>
      </c>
      <c r="O2352" t="str">
        <f t="shared" si="185"/>
        <v>N</v>
      </c>
    </row>
    <row r="2353" spans="1:15" x14ac:dyDescent="0.25">
      <c r="A2353">
        <v>82</v>
      </c>
      <c r="B2353" s="1">
        <v>62112</v>
      </c>
      <c r="C2353" t="s">
        <v>209</v>
      </c>
      <c r="D2353" t="s">
        <v>3095</v>
      </c>
      <c r="E2353">
        <v>14</v>
      </c>
      <c r="F2353">
        <v>3167</v>
      </c>
      <c r="G2353">
        <f t="shared" si="181"/>
        <v>3167</v>
      </c>
      <c r="H2353" t="str">
        <f>_xlfn.XLOOKUP(C2353,obszary!A:A,obszary!B:B)</f>
        <v>Eridania</v>
      </c>
      <c r="I2353" t="str">
        <f>_xlfn.XLOOKUP($A2353,laziki!B:B,laziki!C:C)</f>
        <v>Phoenix 7</v>
      </c>
      <c r="J2353" t="str">
        <f>_xlfn.XLOOKUP(I2353,laziki!C:C,laziki!E:E)</f>
        <v>42.36S, 157.15E</v>
      </c>
      <c r="K2353">
        <f>_xlfn.XLOOKUP($A2353,laziki!B:B,laziki!D:D)</f>
        <v>2068</v>
      </c>
      <c r="L2353">
        <f t="shared" si="182"/>
        <v>2070</v>
      </c>
      <c r="M2353" s="4">
        <f t="shared" si="183"/>
        <v>2</v>
      </c>
      <c r="N2353" s="4" t="str">
        <f t="shared" si="184"/>
        <v>S</v>
      </c>
      <c r="O2353" t="str">
        <f t="shared" si="185"/>
        <v>S</v>
      </c>
    </row>
    <row r="2354" spans="1:15" x14ac:dyDescent="0.25">
      <c r="A2354">
        <v>56</v>
      </c>
      <c r="B2354" s="1">
        <v>63547</v>
      </c>
      <c r="C2354" t="s">
        <v>231</v>
      </c>
      <c r="D2354" t="s">
        <v>3094</v>
      </c>
      <c r="E2354">
        <v>142</v>
      </c>
      <c r="F2354">
        <v>8000</v>
      </c>
      <c r="G2354">
        <f t="shared" si="181"/>
        <v>0</v>
      </c>
      <c r="H2354" t="str">
        <f>_xlfn.XLOOKUP(C2354,obszary!A:A,obszary!B:B)</f>
        <v>Coprates</v>
      </c>
      <c r="I2354" t="str">
        <f>_xlfn.XLOOKUP($A2354,laziki!B:B,laziki!C:C)</f>
        <v>Opportunity 10</v>
      </c>
      <c r="J2354" t="str">
        <f>_xlfn.XLOOKUP(I2354,laziki!C:C,laziki!E:E)</f>
        <v>35.35S, 72.67W</v>
      </c>
      <c r="K2354">
        <f>_xlfn.XLOOKUP($A2354,laziki!B:B,laziki!D:D)</f>
        <v>2067</v>
      </c>
      <c r="L2354">
        <f t="shared" si="182"/>
        <v>2073</v>
      </c>
      <c r="M2354" s="4">
        <f t="shared" si="183"/>
        <v>6</v>
      </c>
      <c r="N2354" s="4" t="str">
        <f t="shared" si="184"/>
        <v>S</v>
      </c>
      <c r="O2354" t="str">
        <f t="shared" si="185"/>
        <v>S</v>
      </c>
    </row>
    <row r="2355" spans="1:15" x14ac:dyDescent="0.25">
      <c r="A2355">
        <v>2</v>
      </c>
      <c r="B2355" s="1">
        <v>55878</v>
      </c>
      <c r="C2355" t="s">
        <v>239</v>
      </c>
      <c r="D2355" t="s">
        <v>3093</v>
      </c>
      <c r="E2355">
        <v>70</v>
      </c>
      <c r="F2355">
        <v>6205</v>
      </c>
      <c r="G2355">
        <f t="shared" si="181"/>
        <v>6205</v>
      </c>
      <c r="H2355" t="str">
        <f>_xlfn.XLOOKUP(C2355,obszary!A:A,obszary!B:B)</f>
        <v>Amenthes</v>
      </c>
      <c r="I2355" t="str">
        <f>_xlfn.XLOOKUP($A2355,laziki!B:B,laziki!C:C)</f>
        <v>Mariner 6</v>
      </c>
      <c r="J2355" t="str">
        <f>_xlfn.XLOOKUP(I2355,laziki!C:C,laziki!E:E)</f>
        <v>11.90N, 119.49E</v>
      </c>
      <c r="K2355">
        <f>_xlfn.XLOOKUP($A2355,laziki!B:B,laziki!D:D)</f>
        <v>2050</v>
      </c>
      <c r="L2355">
        <f t="shared" si="182"/>
        <v>2052</v>
      </c>
      <c r="M2355" s="4">
        <f t="shared" si="183"/>
        <v>2</v>
      </c>
      <c r="N2355" s="4" t="str">
        <f t="shared" si="184"/>
        <v>N</v>
      </c>
      <c r="O2355" t="str">
        <f t="shared" si="185"/>
        <v>N</v>
      </c>
    </row>
    <row r="2356" spans="1:15" x14ac:dyDescent="0.25">
      <c r="A2356">
        <v>52</v>
      </c>
      <c r="B2356" s="1">
        <v>63349</v>
      </c>
      <c r="C2356" t="s">
        <v>233</v>
      </c>
      <c r="D2356" t="s">
        <v>3092</v>
      </c>
      <c r="E2356">
        <v>572</v>
      </c>
      <c r="F2356">
        <v>4235</v>
      </c>
      <c r="G2356">
        <f t="shared" si="181"/>
        <v>0</v>
      </c>
      <c r="H2356" t="str">
        <f>_xlfn.XLOOKUP(C2356,obszary!A:A,obszary!B:B)</f>
        <v>Phoenicis Lacus</v>
      </c>
      <c r="I2356" t="str">
        <f>_xlfn.XLOOKUP($A2356,laziki!B:B,laziki!C:C)</f>
        <v>Opportunity 4</v>
      </c>
      <c r="J2356" t="str">
        <f>_xlfn.XLOOKUP(I2356,laziki!C:C,laziki!E:E)</f>
        <v>9.63N, 121.52W</v>
      </c>
      <c r="K2356">
        <f>_xlfn.XLOOKUP($A2356,laziki!B:B,laziki!D:D)</f>
        <v>2065</v>
      </c>
      <c r="L2356">
        <f t="shared" si="182"/>
        <v>2073</v>
      </c>
      <c r="M2356" s="4">
        <f t="shared" si="183"/>
        <v>8</v>
      </c>
      <c r="N2356" s="4" t="str">
        <f t="shared" si="184"/>
        <v>S</v>
      </c>
      <c r="O2356" t="str">
        <f t="shared" si="185"/>
        <v>N</v>
      </c>
    </row>
    <row r="2357" spans="1:15" x14ac:dyDescent="0.25">
      <c r="A2357">
        <v>44</v>
      </c>
      <c r="B2357" s="1">
        <v>62722</v>
      </c>
      <c r="C2357" t="s">
        <v>265</v>
      </c>
      <c r="D2357" t="s">
        <v>3091</v>
      </c>
      <c r="E2357">
        <v>157</v>
      </c>
      <c r="F2357">
        <v>7052</v>
      </c>
      <c r="G2357">
        <f t="shared" si="181"/>
        <v>0</v>
      </c>
      <c r="H2357" t="str">
        <f>_xlfn.XLOOKUP(C2357,obszary!A:A,obszary!B:B)</f>
        <v>Mare Boreum</v>
      </c>
      <c r="I2357" t="str">
        <f>_xlfn.XLOOKUP($A2357,laziki!B:B,laziki!C:C)</f>
        <v>Spirit 11</v>
      </c>
      <c r="J2357" t="str">
        <f>_xlfn.XLOOKUP(I2357,laziki!C:C,laziki!E:E)</f>
        <v>64.61N, 131.25E</v>
      </c>
      <c r="K2357">
        <f>_xlfn.XLOOKUP($A2357,laziki!B:B,laziki!D:D)</f>
        <v>2064</v>
      </c>
      <c r="L2357">
        <f t="shared" si="182"/>
        <v>2071</v>
      </c>
      <c r="M2357" s="4">
        <f t="shared" si="183"/>
        <v>7</v>
      </c>
      <c r="N2357" s="4" t="str">
        <f t="shared" si="184"/>
        <v>N</v>
      </c>
      <c r="O2357" t="str">
        <f t="shared" si="185"/>
        <v>N</v>
      </c>
    </row>
    <row r="2358" spans="1:15" x14ac:dyDescent="0.25">
      <c r="A2358">
        <v>2</v>
      </c>
      <c r="B2358" s="1">
        <v>56080</v>
      </c>
      <c r="C2358" t="s">
        <v>239</v>
      </c>
      <c r="D2358" t="s">
        <v>3090</v>
      </c>
      <c r="E2358">
        <v>96</v>
      </c>
      <c r="F2358">
        <v>6832</v>
      </c>
      <c r="G2358">
        <f t="shared" si="181"/>
        <v>6832</v>
      </c>
      <c r="H2358" t="str">
        <f>_xlfn.XLOOKUP(C2358,obszary!A:A,obszary!B:B)</f>
        <v>Amenthes</v>
      </c>
      <c r="I2358" t="str">
        <f>_xlfn.XLOOKUP($A2358,laziki!B:B,laziki!C:C)</f>
        <v>Mariner 6</v>
      </c>
      <c r="J2358" t="str">
        <f>_xlfn.XLOOKUP(I2358,laziki!C:C,laziki!E:E)</f>
        <v>11.90N, 119.49E</v>
      </c>
      <c r="K2358">
        <f>_xlfn.XLOOKUP($A2358,laziki!B:B,laziki!D:D)</f>
        <v>2050</v>
      </c>
      <c r="L2358">
        <f t="shared" si="182"/>
        <v>2053</v>
      </c>
      <c r="M2358" s="4">
        <f t="shared" si="183"/>
        <v>3</v>
      </c>
      <c r="N2358" s="4" t="str">
        <f t="shared" si="184"/>
        <v>N</v>
      </c>
      <c r="O2358" t="str">
        <f t="shared" si="185"/>
        <v>N</v>
      </c>
    </row>
    <row r="2359" spans="1:15" x14ac:dyDescent="0.25">
      <c r="A2359">
        <v>2</v>
      </c>
      <c r="B2359" s="1">
        <v>55301</v>
      </c>
      <c r="C2359" t="s">
        <v>223</v>
      </c>
      <c r="D2359" t="s">
        <v>3089</v>
      </c>
      <c r="E2359">
        <v>292</v>
      </c>
      <c r="F2359">
        <v>3167</v>
      </c>
      <c r="G2359">
        <f t="shared" si="181"/>
        <v>0</v>
      </c>
      <c r="H2359" t="str">
        <f>_xlfn.XLOOKUP(C2359,obszary!A:A,obszary!B:B)</f>
        <v>Mare Tyrrhenum</v>
      </c>
      <c r="I2359" t="str">
        <f>_xlfn.XLOOKUP($A2359,laziki!B:B,laziki!C:C)</f>
        <v>Mariner 6</v>
      </c>
      <c r="J2359" t="str">
        <f>_xlfn.XLOOKUP(I2359,laziki!C:C,laziki!E:E)</f>
        <v>11.90N, 119.49E</v>
      </c>
      <c r="K2359">
        <f>_xlfn.XLOOKUP($A2359,laziki!B:B,laziki!D:D)</f>
        <v>2050</v>
      </c>
      <c r="L2359">
        <f t="shared" si="182"/>
        <v>2051</v>
      </c>
      <c r="M2359" s="4">
        <f t="shared" si="183"/>
        <v>1</v>
      </c>
      <c r="N2359" s="4" t="str">
        <f t="shared" si="184"/>
        <v>S</v>
      </c>
      <c r="O2359" t="str">
        <f t="shared" si="185"/>
        <v>N</v>
      </c>
    </row>
    <row r="2360" spans="1:15" x14ac:dyDescent="0.25">
      <c r="A2360">
        <v>4</v>
      </c>
      <c r="B2360" s="1">
        <v>56484</v>
      </c>
      <c r="C2360" t="s">
        <v>215</v>
      </c>
      <c r="D2360" t="s">
        <v>3088</v>
      </c>
      <c r="E2360">
        <v>29</v>
      </c>
      <c r="F2360">
        <v>17718</v>
      </c>
      <c r="G2360">
        <f t="shared" si="181"/>
        <v>17718</v>
      </c>
      <c r="H2360" t="str">
        <f>_xlfn.XLOOKUP(C2360,obszary!A:A,obszary!B:B)</f>
        <v>Argyre</v>
      </c>
      <c r="I2360" t="str">
        <f>_xlfn.XLOOKUP($A2360,laziki!B:B,laziki!C:C)</f>
        <v>Mariner 9</v>
      </c>
      <c r="J2360" t="str">
        <f>_xlfn.XLOOKUP(I2360,laziki!C:C,laziki!E:E)</f>
        <v>43.20S, 21.89W</v>
      </c>
      <c r="K2360">
        <f>_xlfn.XLOOKUP($A2360,laziki!B:B,laziki!D:D)</f>
        <v>2051</v>
      </c>
      <c r="L2360">
        <f t="shared" si="182"/>
        <v>2054</v>
      </c>
      <c r="M2360" s="4">
        <f t="shared" si="183"/>
        <v>3</v>
      </c>
      <c r="N2360" s="4" t="str">
        <f t="shared" si="184"/>
        <v>S</v>
      </c>
      <c r="O2360" t="str">
        <f t="shared" si="185"/>
        <v>S</v>
      </c>
    </row>
    <row r="2361" spans="1:15" x14ac:dyDescent="0.25">
      <c r="A2361">
        <v>5</v>
      </c>
      <c r="B2361" s="1">
        <v>57611</v>
      </c>
      <c r="C2361" t="s">
        <v>241</v>
      </c>
      <c r="D2361" t="s">
        <v>3087</v>
      </c>
      <c r="E2361">
        <v>103</v>
      </c>
      <c r="F2361">
        <v>9985</v>
      </c>
      <c r="G2361">
        <f t="shared" si="181"/>
        <v>0</v>
      </c>
      <c r="H2361" t="str">
        <f>_xlfn.XLOOKUP(C2361,obszary!A:A,obszary!B:B)</f>
        <v>Syrtis Major</v>
      </c>
      <c r="I2361" t="str">
        <f>_xlfn.XLOOKUP($A2361,laziki!B:B,laziki!C:C)</f>
        <v>Mariner 10</v>
      </c>
      <c r="J2361" t="str">
        <f>_xlfn.XLOOKUP(I2361,laziki!C:C,laziki!E:E)</f>
        <v>4.88N, 63.43E</v>
      </c>
      <c r="K2361">
        <f>_xlfn.XLOOKUP($A2361,laziki!B:B,laziki!D:D)</f>
        <v>2051</v>
      </c>
      <c r="L2361">
        <f t="shared" si="182"/>
        <v>2057</v>
      </c>
      <c r="M2361" s="4">
        <f t="shared" si="183"/>
        <v>6</v>
      </c>
      <c r="N2361" s="4" t="str">
        <f t="shared" si="184"/>
        <v>N</v>
      </c>
      <c r="O2361" t="str">
        <f t="shared" si="185"/>
        <v>N</v>
      </c>
    </row>
    <row r="2362" spans="1:15" x14ac:dyDescent="0.25">
      <c r="A2362">
        <v>44</v>
      </c>
      <c r="B2362" s="1">
        <v>61400</v>
      </c>
      <c r="C2362" t="s">
        <v>253</v>
      </c>
      <c r="D2362" t="s">
        <v>3086</v>
      </c>
      <c r="E2362">
        <v>29</v>
      </c>
      <c r="F2362">
        <v>31157</v>
      </c>
      <c r="G2362">
        <f t="shared" si="181"/>
        <v>31157</v>
      </c>
      <c r="H2362" t="str">
        <f>_xlfn.XLOOKUP(C2362,obszary!A:A,obszary!B:B)</f>
        <v>Cebrenia</v>
      </c>
      <c r="I2362" t="str">
        <f>_xlfn.XLOOKUP($A2362,laziki!B:B,laziki!C:C)</f>
        <v>Spirit 11</v>
      </c>
      <c r="J2362" t="str">
        <f>_xlfn.XLOOKUP(I2362,laziki!C:C,laziki!E:E)</f>
        <v>64.61N, 131.25E</v>
      </c>
      <c r="K2362">
        <f>_xlfn.XLOOKUP($A2362,laziki!B:B,laziki!D:D)</f>
        <v>2064</v>
      </c>
      <c r="L2362">
        <f t="shared" si="182"/>
        <v>2068</v>
      </c>
      <c r="M2362" s="4">
        <f t="shared" si="183"/>
        <v>4</v>
      </c>
      <c r="N2362" s="4" t="str">
        <f t="shared" si="184"/>
        <v>N</v>
      </c>
      <c r="O2362" t="str">
        <f t="shared" si="185"/>
        <v>N</v>
      </c>
    </row>
    <row r="2363" spans="1:15" x14ac:dyDescent="0.25">
      <c r="A2363">
        <v>20</v>
      </c>
      <c r="B2363" s="1">
        <v>57514</v>
      </c>
      <c r="C2363" t="s">
        <v>211</v>
      </c>
      <c r="D2363" t="s">
        <v>3085</v>
      </c>
      <c r="E2363">
        <v>14</v>
      </c>
      <c r="F2363">
        <v>41937</v>
      </c>
      <c r="G2363">
        <f t="shared" si="181"/>
        <v>41937</v>
      </c>
      <c r="H2363" t="str">
        <f>_xlfn.XLOOKUP(C2363,obszary!A:A,obszary!B:B)</f>
        <v>Hellas</v>
      </c>
      <c r="I2363" t="str">
        <f>_xlfn.XLOOKUP($A2363,laziki!B:B,laziki!C:C)</f>
        <v>Viking 15</v>
      </c>
      <c r="J2363" t="str">
        <f>_xlfn.XLOOKUP(I2363,laziki!C:C,laziki!E:E)</f>
        <v>51.10S, 71.36E</v>
      </c>
      <c r="K2363">
        <f>_xlfn.XLOOKUP($A2363,laziki!B:B,laziki!D:D)</f>
        <v>2056</v>
      </c>
      <c r="L2363">
        <f t="shared" si="182"/>
        <v>2057</v>
      </c>
      <c r="M2363" s="4">
        <f t="shared" si="183"/>
        <v>1</v>
      </c>
      <c r="N2363" s="4" t="str">
        <f t="shared" si="184"/>
        <v>S</v>
      </c>
      <c r="O2363" t="str">
        <f t="shared" si="185"/>
        <v>S</v>
      </c>
    </row>
    <row r="2364" spans="1:15" x14ac:dyDescent="0.25">
      <c r="A2364">
        <v>95</v>
      </c>
      <c r="B2364" s="1">
        <v>62497</v>
      </c>
      <c r="C2364" t="s">
        <v>231</v>
      </c>
      <c r="D2364" t="s">
        <v>3084</v>
      </c>
      <c r="E2364">
        <v>631</v>
      </c>
      <c r="F2364">
        <v>4076</v>
      </c>
      <c r="G2364">
        <f t="shared" si="181"/>
        <v>0</v>
      </c>
      <c r="H2364" t="str">
        <f>_xlfn.XLOOKUP(C2364,obszary!A:A,obszary!B:B)</f>
        <v>Coprates</v>
      </c>
      <c r="I2364" t="str">
        <f>_xlfn.XLOOKUP($A2364,laziki!B:B,laziki!C:C)</f>
        <v>Dawn 6</v>
      </c>
      <c r="J2364" t="str">
        <f>_xlfn.XLOOKUP(I2364,laziki!C:C,laziki!E:E)</f>
        <v>8.80N, 79.73W</v>
      </c>
      <c r="K2364">
        <f>_xlfn.XLOOKUP($A2364,laziki!B:B,laziki!D:D)</f>
        <v>2067</v>
      </c>
      <c r="L2364">
        <f t="shared" si="182"/>
        <v>2071</v>
      </c>
      <c r="M2364" s="4">
        <f t="shared" si="183"/>
        <v>4</v>
      </c>
      <c r="N2364" s="4" t="str">
        <f t="shared" si="184"/>
        <v>S</v>
      </c>
      <c r="O2364" t="str">
        <f t="shared" si="185"/>
        <v>N</v>
      </c>
    </row>
    <row r="2365" spans="1:15" x14ac:dyDescent="0.25">
      <c r="A2365">
        <v>98</v>
      </c>
      <c r="B2365" s="1">
        <v>63554</v>
      </c>
      <c r="C2365" t="s">
        <v>207</v>
      </c>
      <c r="D2365" t="s">
        <v>3083</v>
      </c>
      <c r="E2365">
        <v>52</v>
      </c>
      <c r="F2365">
        <v>1010</v>
      </c>
      <c r="G2365">
        <f t="shared" si="181"/>
        <v>1010</v>
      </c>
      <c r="H2365" t="str">
        <f>_xlfn.XLOOKUP(C2365,obszary!A:A,obszary!B:B)</f>
        <v>Mare Australe</v>
      </c>
      <c r="I2365" t="str">
        <f>_xlfn.XLOOKUP($A2365,laziki!B:B,laziki!C:C)</f>
        <v>Perseverance 5</v>
      </c>
      <c r="J2365" t="str">
        <f>_xlfn.XLOOKUP(I2365,laziki!C:C,laziki!E:E)</f>
        <v>48.97S, 86.32E</v>
      </c>
      <c r="K2365">
        <f>_xlfn.XLOOKUP($A2365,laziki!B:B,laziki!D:D)</f>
        <v>2070</v>
      </c>
      <c r="L2365">
        <f t="shared" si="182"/>
        <v>2073</v>
      </c>
      <c r="M2365" s="4">
        <f t="shared" si="183"/>
        <v>3</v>
      </c>
      <c r="N2365" s="4" t="str">
        <f t="shared" si="184"/>
        <v>S</v>
      </c>
      <c r="O2365" t="str">
        <f t="shared" si="185"/>
        <v>S</v>
      </c>
    </row>
    <row r="2366" spans="1:15" x14ac:dyDescent="0.25">
      <c r="A2366">
        <v>66</v>
      </c>
      <c r="B2366" s="1">
        <v>62884</v>
      </c>
      <c r="C2366" t="s">
        <v>237</v>
      </c>
      <c r="D2366" t="s">
        <v>3082</v>
      </c>
      <c r="E2366">
        <v>54</v>
      </c>
      <c r="F2366">
        <v>1267</v>
      </c>
      <c r="G2366">
        <f t="shared" si="181"/>
        <v>1267</v>
      </c>
      <c r="H2366" t="str">
        <f>_xlfn.XLOOKUP(C2366,obszary!A:A,obszary!B:B)</f>
        <v>Elysium</v>
      </c>
      <c r="I2366" t="str">
        <f>_xlfn.XLOOKUP($A2366,laziki!B:B,laziki!C:C)</f>
        <v>Rosetta 9</v>
      </c>
      <c r="J2366" t="str">
        <f>_xlfn.XLOOKUP(I2366,laziki!C:C,laziki!E:E)</f>
        <v>17.54N, 149.60E</v>
      </c>
      <c r="K2366">
        <f>_xlfn.XLOOKUP($A2366,laziki!B:B,laziki!D:D)</f>
        <v>2067</v>
      </c>
      <c r="L2366">
        <f t="shared" si="182"/>
        <v>2072</v>
      </c>
      <c r="M2366" s="4">
        <f t="shared" si="183"/>
        <v>5</v>
      </c>
      <c r="N2366" s="4" t="str">
        <f t="shared" si="184"/>
        <v>N</v>
      </c>
      <c r="O2366" t="str">
        <f t="shared" si="185"/>
        <v>N</v>
      </c>
    </row>
    <row r="2367" spans="1:15" x14ac:dyDescent="0.25">
      <c r="A2367">
        <v>53</v>
      </c>
      <c r="B2367" s="1">
        <v>61420</v>
      </c>
      <c r="C2367" t="s">
        <v>219</v>
      </c>
      <c r="D2367" t="s">
        <v>3081</v>
      </c>
      <c r="E2367">
        <v>416</v>
      </c>
      <c r="F2367">
        <v>14025</v>
      </c>
      <c r="G2367">
        <f t="shared" si="181"/>
        <v>0</v>
      </c>
      <c r="H2367" t="str">
        <f>_xlfn.XLOOKUP(C2367,obszary!A:A,obszary!B:B)</f>
        <v>Phaethontis</v>
      </c>
      <c r="I2367" t="str">
        <f>_xlfn.XLOOKUP($A2367,laziki!B:B,laziki!C:C)</f>
        <v>Opportunity 5</v>
      </c>
      <c r="J2367" t="str">
        <f>_xlfn.XLOOKUP(I2367,laziki!C:C,laziki!E:E)</f>
        <v>70.62S, 159.12W</v>
      </c>
      <c r="K2367">
        <f>_xlfn.XLOOKUP($A2367,laziki!B:B,laziki!D:D)</f>
        <v>2065</v>
      </c>
      <c r="L2367">
        <f t="shared" si="182"/>
        <v>2068</v>
      </c>
      <c r="M2367" s="4">
        <f t="shared" si="183"/>
        <v>3</v>
      </c>
      <c r="N2367" s="4" t="str">
        <f t="shared" si="184"/>
        <v>S</v>
      </c>
      <c r="O2367" t="str">
        <f t="shared" si="185"/>
        <v>S</v>
      </c>
    </row>
    <row r="2368" spans="1:15" x14ac:dyDescent="0.25">
      <c r="A2368">
        <v>82</v>
      </c>
      <c r="B2368" s="1">
        <v>61930</v>
      </c>
      <c r="C2368" t="s">
        <v>209</v>
      </c>
      <c r="D2368" t="s">
        <v>3080</v>
      </c>
      <c r="E2368">
        <v>447</v>
      </c>
      <c r="F2368">
        <v>8255</v>
      </c>
      <c r="G2368">
        <f t="shared" si="181"/>
        <v>0</v>
      </c>
      <c r="H2368" t="str">
        <f>_xlfn.XLOOKUP(C2368,obszary!A:A,obszary!B:B)</f>
        <v>Eridania</v>
      </c>
      <c r="I2368" t="str">
        <f>_xlfn.XLOOKUP($A2368,laziki!B:B,laziki!C:C)</f>
        <v>Phoenix 7</v>
      </c>
      <c r="J2368" t="str">
        <f>_xlfn.XLOOKUP(I2368,laziki!C:C,laziki!E:E)</f>
        <v>42.36S, 157.15E</v>
      </c>
      <c r="K2368">
        <f>_xlfn.XLOOKUP($A2368,laziki!B:B,laziki!D:D)</f>
        <v>2068</v>
      </c>
      <c r="L2368">
        <f t="shared" si="182"/>
        <v>2069</v>
      </c>
      <c r="M2368" s="4">
        <f t="shared" si="183"/>
        <v>1</v>
      </c>
      <c r="N2368" s="4" t="str">
        <f t="shared" si="184"/>
        <v>S</v>
      </c>
      <c r="O2368" t="str">
        <f t="shared" si="185"/>
        <v>S</v>
      </c>
    </row>
    <row r="2369" spans="1:15" x14ac:dyDescent="0.25">
      <c r="A2369">
        <v>17</v>
      </c>
      <c r="B2369" s="1">
        <v>56882</v>
      </c>
      <c r="C2369" t="s">
        <v>255</v>
      </c>
      <c r="D2369" t="s">
        <v>3079</v>
      </c>
      <c r="E2369">
        <v>120</v>
      </c>
      <c r="F2369">
        <v>16330</v>
      </c>
      <c r="G2369">
        <f t="shared" si="181"/>
        <v>0</v>
      </c>
      <c r="H2369" t="str">
        <f>_xlfn.XLOOKUP(C2369,obszary!A:A,obszary!B:B)</f>
        <v>Casius</v>
      </c>
      <c r="I2369" t="str">
        <f>_xlfn.XLOOKUP($A2369,laziki!B:B,laziki!C:C)</f>
        <v>Viking 8</v>
      </c>
      <c r="J2369" t="str">
        <f>_xlfn.XLOOKUP(I2369,laziki!C:C,laziki!E:E)</f>
        <v>21.27N, 90.13E</v>
      </c>
      <c r="K2369">
        <f>_xlfn.XLOOKUP($A2369,laziki!B:B,laziki!D:D)</f>
        <v>2054</v>
      </c>
      <c r="L2369">
        <f t="shared" si="182"/>
        <v>2055</v>
      </c>
      <c r="M2369" s="4">
        <f t="shared" si="183"/>
        <v>1</v>
      </c>
      <c r="N2369" s="4" t="str">
        <f t="shared" si="184"/>
        <v>N</v>
      </c>
      <c r="O2369" t="str">
        <f t="shared" si="185"/>
        <v>N</v>
      </c>
    </row>
    <row r="2370" spans="1:15" x14ac:dyDescent="0.25">
      <c r="A2370">
        <v>82</v>
      </c>
      <c r="B2370" s="1">
        <v>62887</v>
      </c>
      <c r="C2370" t="s">
        <v>209</v>
      </c>
      <c r="D2370" t="s">
        <v>3078</v>
      </c>
      <c r="E2370">
        <v>365</v>
      </c>
      <c r="F2370">
        <v>7752</v>
      </c>
      <c r="G2370">
        <f t="shared" si="181"/>
        <v>0</v>
      </c>
      <c r="H2370" t="str">
        <f>_xlfn.XLOOKUP(C2370,obszary!A:A,obszary!B:B)</f>
        <v>Eridania</v>
      </c>
      <c r="I2370" t="str">
        <f>_xlfn.XLOOKUP($A2370,laziki!B:B,laziki!C:C)</f>
        <v>Phoenix 7</v>
      </c>
      <c r="J2370" t="str">
        <f>_xlfn.XLOOKUP(I2370,laziki!C:C,laziki!E:E)</f>
        <v>42.36S, 157.15E</v>
      </c>
      <c r="K2370">
        <f>_xlfn.XLOOKUP($A2370,laziki!B:B,laziki!D:D)</f>
        <v>2068</v>
      </c>
      <c r="L2370">
        <f t="shared" si="182"/>
        <v>2072</v>
      </c>
      <c r="M2370" s="4">
        <f t="shared" si="183"/>
        <v>4</v>
      </c>
      <c r="N2370" s="4" t="str">
        <f t="shared" si="184"/>
        <v>S</v>
      </c>
      <c r="O2370" t="str">
        <f t="shared" si="185"/>
        <v>S</v>
      </c>
    </row>
    <row r="2371" spans="1:15" x14ac:dyDescent="0.25">
      <c r="A2371">
        <v>69</v>
      </c>
      <c r="B2371" s="1">
        <v>62349</v>
      </c>
      <c r="C2371" t="s">
        <v>265</v>
      </c>
      <c r="D2371" t="s">
        <v>3077</v>
      </c>
      <c r="E2371">
        <v>103</v>
      </c>
      <c r="F2371">
        <v>5622</v>
      </c>
      <c r="G2371">
        <f t="shared" ref="G2371:G2434" si="186">IF($E2371 &lt;= 100,F2371,0)</f>
        <v>0</v>
      </c>
      <c r="H2371" t="str">
        <f>_xlfn.XLOOKUP(C2371,obszary!A:A,obszary!B:B)</f>
        <v>Mare Boreum</v>
      </c>
      <c r="I2371" t="str">
        <f>_xlfn.XLOOKUP($A2371,laziki!B:B,laziki!C:C)</f>
        <v>Rosetta 13</v>
      </c>
      <c r="J2371" t="str">
        <f>_xlfn.XLOOKUP(I2371,laziki!C:C,laziki!E:E)</f>
        <v>69.41N, 168.67E</v>
      </c>
      <c r="K2371">
        <f>_xlfn.XLOOKUP($A2371,laziki!B:B,laziki!D:D)</f>
        <v>2069</v>
      </c>
      <c r="L2371">
        <f t="shared" ref="L2371:L2434" si="187">YEAR(B2371)</f>
        <v>2070</v>
      </c>
      <c r="M2371" s="4">
        <f t="shared" ref="M2371:M2434" si="188">L2371-K2371</f>
        <v>1</v>
      </c>
      <c r="N2371" s="4" t="str">
        <f t="shared" ref="N2371:N2434" si="189">IF(NOT(ISERROR(SEARCH("S",D2371))),"S","N")</f>
        <v>N</v>
      </c>
      <c r="O2371" t="str">
        <f t="shared" si="185"/>
        <v>N</v>
      </c>
    </row>
    <row r="2372" spans="1:15" x14ac:dyDescent="0.25">
      <c r="A2372">
        <v>41</v>
      </c>
      <c r="B2372" s="1">
        <v>60708</v>
      </c>
      <c r="C2372" t="s">
        <v>265</v>
      </c>
      <c r="D2372" t="s">
        <v>3076</v>
      </c>
      <c r="E2372">
        <v>22</v>
      </c>
      <c r="F2372">
        <v>12605</v>
      </c>
      <c r="G2372">
        <f t="shared" si="186"/>
        <v>12605</v>
      </c>
      <c r="H2372" t="str">
        <f>_xlfn.XLOOKUP(C2372,obszary!A:A,obszary!B:B)</f>
        <v>Mare Boreum</v>
      </c>
      <c r="I2372" t="str">
        <f>_xlfn.XLOOKUP($A2372,laziki!B:B,laziki!C:C)</f>
        <v>Spirit 5</v>
      </c>
      <c r="J2372" t="str">
        <f>_xlfn.XLOOKUP(I2372,laziki!C:C,laziki!E:E)</f>
        <v>66.19N, 33.82E</v>
      </c>
      <c r="K2372">
        <f>_xlfn.XLOOKUP($A2372,laziki!B:B,laziki!D:D)</f>
        <v>2063</v>
      </c>
      <c r="L2372">
        <f t="shared" si="187"/>
        <v>2066</v>
      </c>
      <c r="M2372" s="4">
        <f t="shared" si="188"/>
        <v>3</v>
      </c>
      <c r="N2372" s="4" t="str">
        <f t="shared" si="189"/>
        <v>N</v>
      </c>
      <c r="O2372" t="str">
        <f t="shared" si="185"/>
        <v>N</v>
      </c>
    </row>
    <row r="2373" spans="1:15" x14ac:dyDescent="0.25">
      <c r="A2373">
        <v>75</v>
      </c>
      <c r="B2373" s="1">
        <v>63469</v>
      </c>
      <c r="C2373" t="s">
        <v>209</v>
      </c>
      <c r="D2373" t="s">
        <v>3075</v>
      </c>
      <c r="E2373">
        <v>241</v>
      </c>
      <c r="F2373">
        <v>9985</v>
      </c>
      <c r="G2373">
        <f t="shared" si="186"/>
        <v>0</v>
      </c>
      <c r="H2373" t="str">
        <f>_xlfn.XLOOKUP(C2373,obszary!A:A,obszary!B:B)</f>
        <v>Eridania</v>
      </c>
      <c r="I2373" t="str">
        <f>_xlfn.XLOOKUP($A2373,laziki!B:B,laziki!C:C)</f>
        <v>Rosetta 22</v>
      </c>
      <c r="J2373" t="str">
        <f>_xlfn.XLOOKUP(I2373,laziki!C:C,laziki!E:E)</f>
        <v>43.21S, 109.99E</v>
      </c>
      <c r="K2373">
        <f>_xlfn.XLOOKUP($A2373,laziki!B:B,laziki!D:D)</f>
        <v>2071</v>
      </c>
      <c r="L2373">
        <f t="shared" si="187"/>
        <v>2073</v>
      </c>
      <c r="M2373" s="4">
        <f t="shared" si="188"/>
        <v>2</v>
      </c>
      <c r="N2373" s="4" t="str">
        <f t="shared" si="189"/>
        <v>S</v>
      </c>
      <c r="O2373" t="str">
        <f t="shared" si="185"/>
        <v>S</v>
      </c>
    </row>
    <row r="2374" spans="1:15" x14ac:dyDescent="0.25">
      <c r="A2374">
        <v>47</v>
      </c>
      <c r="B2374" s="1">
        <v>63290</v>
      </c>
      <c r="C2374" t="s">
        <v>243</v>
      </c>
      <c r="D2374" t="s">
        <v>3074</v>
      </c>
      <c r="E2374">
        <v>65</v>
      </c>
      <c r="F2374">
        <v>2324</v>
      </c>
      <c r="G2374">
        <f t="shared" si="186"/>
        <v>2324</v>
      </c>
      <c r="H2374" t="str">
        <f>_xlfn.XLOOKUP(C2374,obszary!A:A,obszary!B:B)</f>
        <v>Arabia</v>
      </c>
      <c r="I2374" t="str">
        <f>_xlfn.XLOOKUP($A2374,laziki!B:B,laziki!C:C)</f>
        <v>Spirit 14</v>
      </c>
      <c r="J2374" t="str">
        <f>_xlfn.XLOOKUP(I2374,laziki!C:C,laziki!E:E)</f>
        <v>27.30N, 17.48W</v>
      </c>
      <c r="K2374">
        <f>_xlfn.XLOOKUP($A2374,laziki!B:B,laziki!D:D)</f>
        <v>2065</v>
      </c>
      <c r="L2374">
        <f t="shared" si="187"/>
        <v>2073</v>
      </c>
      <c r="M2374" s="4">
        <f t="shared" si="188"/>
        <v>8</v>
      </c>
      <c r="N2374" s="4" t="str">
        <f t="shared" si="189"/>
        <v>N</v>
      </c>
      <c r="O2374" t="str">
        <f t="shared" ref="O2374:O2437" si="190">IF(NOT(ISERROR(SEARCH("S",J2374))),"S","N")</f>
        <v>N</v>
      </c>
    </row>
    <row r="2375" spans="1:15" x14ac:dyDescent="0.25">
      <c r="A2375">
        <v>94</v>
      </c>
      <c r="B2375" s="1">
        <v>62552</v>
      </c>
      <c r="C2375" t="s">
        <v>209</v>
      </c>
      <c r="D2375" t="s">
        <v>3073</v>
      </c>
      <c r="E2375">
        <v>96</v>
      </c>
      <c r="F2375">
        <v>3022</v>
      </c>
      <c r="G2375">
        <f t="shared" si="186"/>
        <v>3022</v>
      </c>
      <c r="H2375" t="str">
        <f>_xlfn.XLOOKUP(C2375,obszary!A:A,obszary!B:B)</f>
        <v>Eridania</v>
      </c>
      <c r="I2375" t="str">
        <f>_xlfn.XLOOKUP($A2375,laziki!B:B,laziki!C:C)</f>
        <v>Dawn 4</v>
      </c>
      <c r="J2375" t="str">
        <f>_xlfn.XLOOKUP(I2375,laziki!C:C,laziki!E:E)</f>
        <v>46.81S, 143.88E</v>
      </c>
      <c r="K2375">
        <f>_xlfn.XLOOKUP($A2375,laziki!B:B,laziki!D:D)</f>
        <v>2066</v>
      </c>
      <c r="L2375">
        <f t="shared" si="187"/>
        <v>2071</v>
      </c>
      <c r="M2375" s="4">
        <f t="shared" si="188"/>
        <v>5</v>
      </c>
      <c r="N2375" s="4" t="str">
        <f t="shared" si="189"/>
        <v>S</v>
      </c>
      <c r="O2375" t="str">
        <f t="shared" si="190"/>
        <v>S</v>
      </c>
    </row>
    <row r="2376" spans="1:15" x14ac:dyDescent="0.25">
      <c r="A2376">
        <v>77</v>
      </c>
      <c r="B2376" s="1">
        <v>64147</v>
      </c>
      <c r="C2376" t="s">
        <v>223</v>
      </c>
      <c r="D2376" t="s">
        <v>3072</v>
      </c>
      <c r="E2376">
        <v>241</v>
      </c>
      <c r="F2376">
        <v>2880</v>
      </c>
      <c r="G2376">
        <f t="shared" si="186"/>
        <v>0</v>
      </c>
      <c r="H2376" t="str">
        <f>_xlfn.XLOOKUP(C2376,obszary!A:A,obszary!B:B)</f>
        <v>Mare Tyrrhenum</v>
      </c>
      <c r="I2376" t="str">
        <f>_xlfn.XLOOKUP($A2376,laziki!B:B,laziki!C:C)</f>
        <v>Rosetta 27</v>
      </c>
      <c r="J2376" t="str">
        <f>_xlfn.XLOOKUP(I2376,laziki!C:C,laziki!E:E)</f>
        <v>28.90S, 98.55E</v>
      </c>
      <c r="K2376">
        <f>_xlfn.XLOOKUP($A2376,laziki!B:B,laziki!D:D)</f>
        <v>2073</v>
      </c>
      <c r="L2376">
        <f t="shared" si="187"/>
        <v>2075</v>
      </c>
      <c r="M2376" s="4">
        <f t="shared" si="188"/>
        <v>2</v>
      </c>
      <c r="N2376" s="4" t="str">
        <f t="shared" si="189"/>
        <v>S</v>
      </c>
      <c r="O2376" t="str">
        <f t="shared" si="190"/>
        <v>S</v>
      </c>
    </row>
    <row r="2377" spans="1:15" x14ac:dyDescent="0.25">
      <c r="A2377">
        <v>70</v>
      </c>
      <c r="B2377" s="1">
        <v>62508</v>
      </c>
      <c r="C2377" t="s">
        <v>229</v>
      </c>
      <c r="D2377" t="s">
        <v>3071</v>
      </c>
      <c r="E2377">
        <v>482</v>
      </c>
      <c r="F2377">
        <v>3167</v>
      </c>
      <c r="G2377">
        <f t="shared" si="186"/>
        <v>0</v>
      </c>
      <c r="H2377" t="str">
        <f>_xlfn.XLOOKUP(C2377,obszary!A:A,obszary!B:B)</f>
        <v>Margaritifer Sinus</v>
      </c>
      <c r="I2377" t="str">
        <f>_xlfn.XLOOKUP($A2377,laziki!B:B,laziki!C:C)</f>
        <v>Rosetta 14</v>
      </c>
      <c r="J2377" t="str">
        <f>_xlfn.XLOOKUP(I2377,laziki!C:C,laziki!E:E)</f>
        <v>24.07S, 46.44W</v>
      </c>
      <c r="K2377">
        <f>_xlfn.XLOOKUP($A2377,laziki!B:B,laziki!D:D)</f>
        <v>2069</v>
      </c>
      <c r="L2377">
        <f t="shared" si="187"/>
        <v>2071</v>
      </c>
      <c r="M2377" s="4">
        <f t="shared" si="188"/>
        <v>2</v>
      </c>
      <c r="N2377" s="4" t="str">
        <f t="shared" si="189"/>
        <v>S</v>
      </c>
      <c r="O2377" t="str">
        <f t="shared" si="190"/>
        <v>S</v>
      </c>
    </row>
    <row r="2378" spans="1:15" x14ac:dyDescent="0.25">
      <c r="A2378">
        <v>11</v>
      </c>
      <c r="B2378" s="1">
        <v>57194</v>
      </c>
      <c r="C2378" t="s">
        <v>215</v>
      </c>
      <c r="D2378" t="s">
        <v>3070</v>
      </c>
      <c r="E2378">
        <v>109</v>
      </c>
      <c r="F2378">
        <v>38630</v>
      </c>
      <c r="G2378">
        <f t="shared" si="186"/>
        <v>0</v>
      </c>
      <c r="H2378" t="str">
        <f>_xlfn.XLOOKUP(C2378,obszary!A:A,obszary!B:B)</f>
        <v>Argyre</v>
      </c>
      <c r="I2378" t="str">
        <f>_xlfn.XLOOKUP($A2378,laziki!B:B,laziki!C:C)</f>
        <v>Mariner 16</v>
      </c>
      <c r="J2378" t="str">
        <f>_xlfn.XLOOKUP(I2378,laziki!C:C,laziki!E:E)</f>
        <v>59.42S, 15.97W</v>
      </c>
      <c r="K2378">
        <f>_xlfn.XLOOKUP($A2378,laziki!B:B,laziki!D:D)</f>
        <v>2055</v>
      </c>
      <c r="L2378">
        <f t="shared" si="187"/>
        <v>2056</v>
      </c>
      <c r="M2378" s="4">
        <f t="shared" si="188"/>
        <v>1</v>
      </c>
      <c r="N2378" s="4" t="str">
        <f t="shared" si="189"/>
        <v>S</v>
      </c>
      <c r="O2378" t="str">
        <f t="shared" si="190"/>
        <v>S</v>
      </c>
    </row>
    <row r="2379" spans="1:15" x14ac:dyDescent="0.25">
      <c r="A2379">
        <v>2</v>
      </c>
      <c r="B2379" s="1">
        <v>55699</v>
      </c>
      <c r="C2379" t="s">
        <v>223</v>
      </c>
      <c r="D2379" t="s">
        <v>3069</v>
      </c>
      <c r="E2379">
        <v>70</v>
      </c>
      <c r="F2379">
        <v>7752</v>
      </c>
      <c r="G2379">
        <f t="shared" si="186"/>
        <v>7752</v>
      </c>
      <c r="H2379" t="str">
        <f>_xlfn.XLOOKUP(C2379,obszary!A:A,obszary!B:B)</f>
        <v>Mare Tyrrhenum</v>
      </c>
      <c r="I2379" t="str">
        <f>_xlfn.XLOOKUP($A2379,laziki!B:B,laziki!C:C)</f>
        <v>Mariner 6</v>
      </c>
      <c r="J2379" t="str">
        <f>_xlfn.XLOOKUP(I2379,laziki!C:C,laziki!E:E)</f>
        <v>11.90N, 119.49E</v>
      </c>
      <c r="K2379">
        <f>_xlfn.XLOOKUP($A2379,laziki!B:B,laziki!D:D)</f>
        <v>2050</v>
      </c>
      <c r="L2379">
        <f t="shared" si="187"/>
        <v>2052</v>
      </c>
      <c r="M2379" s="4">
        <f t="shared" si="188"/>
        <v>2</v>
      </c>
      <c r="N2379" s="4" t="str">
        <f t="shared" si="189"/>
        <v>S</v>
      </c>
      <c r="O2379" t="str">
        <f t="shared" si="190"/>
        <v>N</v>
      </c>
    </row>
    <row r="2380" spans="1:15" x14ac:dyDescent="0.25">
      <c r="A2380">
        <v>75</v>
      </c>
      <c r="B2380" s="1">
        <v>63569</v>
      </c>
      <c r="C2380" t="s">
        <v>209</v>
      </c>
      <c r="D2380" t="s">
        <v>3068</v>
      </c>
      <c r="E2380">
        <v>15</v>
      </c>
      <c r="F2380">
        <v>1656</v>
      </c>
      <c r="G2380">
        <f t="shared" si="186"/>
        <v>1656</v>
      </c>
      <c r="H2380" t="str">
        <f>_xlfn.XLOOKUP(C2380,obszary!A:A,obszary!B:B)</f>
        <v>Eridania</v>
      </c>
      <c r="I2380" t="str">
        <f>_xlfn.XLOOKUP($A2380,laziki!B:B,laziki!C:C)</f>
        <v>Rosetta 22</v>
      </c>
      <c r="J2380" t="str">
        <f>_xlfn.XLOOKUP(I2380,laziki!C:C,laziki!E:E)</f>
        <v>43.21S, 109.99E</v>
      </c>
      <c r="K2380">
        <f>_xlfn.XLOOKUP($A2380,laziki!B:B,laziki!D:D)</f>
        <v>2071</v>
      </c>
      <c r="L2380">
        <f t="shared" si="187"/>
        <v>2074</v>
      </c>
      <c r="M2380" s="4">
        <f t="shared" si="188"/>
        <v>3</v>
      </c>
      <c r="N2380" s="4" t="str">
        <f t="shared" si="189"/>
        <v>S</v>
      </c>
      <c r="O2380" t="str">
        <f t="shared" si="190"/>
        <v>S</v>
      </c>
    </row>
    <row r="2381" spans="1:15" x14ac:dyDescent="0.25">
      <c r="A2381">
        <v>38</v>
      </c>
      <c r="B2381" s="1">
        <v>60810</v>
      </c>
      <c r="C2381" t="s">
        <v>265</v>
      </c>
      <c r="D2381" t="s">
        <v>3067</v>
      </c>
      <c r="E2381">
        <v>169</v>
      </c>
      <c r="F2381">
        <v>12605</v>
      </c>
      <c r="G2381">
        <f t="shared" si="186"/>
        <v>0</v>
      </c>
      <c r="H2381" t="str">
        <f>_xlfn.XLOOKUP(C2381,obszary!A:A,obszary!B:B)</f>
        <v>Mare Boreum</v>
      </c>
      <c r="I2381" t="str">
        <f>_xlfn.XLOOKUP($A2381,laziki!B:B,laziki!C:C)</f>
        <v>Pathfinder 7</v>
      </c>
      <c r="J2381" t="str">
        <f>_xlfn.XLOOKUP(I2381,laziki!C:C,laziki!E:E)</f>
        <v>79.27N, 111.64W</v>
      </c>
      <c r="K2381">
        <f>_xlfn.XLOOKUP($A2381,laziki!B:B,laziki!D:D)</f>
        <v>2062</v>
      </c>
      <c r="L2381">
        <f t="shared" si="187"/>
        <v>2066</v>
      </c>
      <c r="M2381" s="4">
        <f t="shared" si="188"/>
        <v>4</v>
      </c>
      <c r="N2381" s="4" t="str">
        <f t="shared" si="189"/>
        <v>N</v>
      </c>
      <c r="O2381" t="str">
        <f t="shared" si="190"/>
        <v>N</v>
      </c>
    </row>
    <row r="2382" spans="1:15" x14ac:dyDescent="0.25">
      <c r="A2382">
        <v>2</v>
      </c>
      <c r="B2382" s="1">
        <v>55559</v>
      </c>
      <c r="C2382" t="s">
        <v>255</v>
      </c>
      <c r="D2382" t="s">
        <v>3066</v>
      </c>
      <c r="E2382">
        <v>82</v>
      </c>
      <c r="F2382">
        <v>17718</v>
      </c>
      <c r="G2382">
        <f t="shared" si="186"/>
        <v>17718</v>
      </c>
      <c r="H2382" t="str">
        <f>_xlfn.XLOOKUP(C2382,obszary!A:A,obszary!B:B)</f>
        <v>Casius</v>
      </c>
      <c r="I2382" t="str">
        <f>_xlfn.XLOOKUP($A2382,laziki!B:B,laziki!C:C)</f>
        <v>Mariner 6</v>
      </c>
      <c r="J2382" t="str">
        <f>_xlfn.XLOOKUP(I2382,laziki!C:C,laziki!E:E)</f>
        <v>11.90N, 119.49E</v>
      </c>
      <c r="K2382">
        <f>_xlfn.XLOOKUP($A2382,laziki!B:B,laziki!D:D)</f>
        <v>2050</v>
      </c>
      <c r="L2382">
        <f t="shared" si="187"/>
        <v>2052</v>
      </c>
      <c r="M2382" s="4">
        <f t="shared" si="188"/>
        <v>2</v>
      </c>
      <c r="N2382" s="4" t="str">
        <f t="shared" si="189"/>
        <v>N</v>
      </c>
      <c r="O2382" t="str">
        <f t="shared" si="190"/>
        <v>N</v>
      </c>
    </row>
    <row r="2383" spans="1:15" x14ac:dyDescent="0.25">
      <c r="A2383">
        <v>88</v>
      </c>
      <c r="B2383" s="1">
        <v>63233</v>
      </c>
      <c r="C2383" t="s">
        <v>229</v>
      </c>
      <c r="D2383" t="s">
        <v>3065</v>
      </c>
      <c r="E2383">
        <v>181</v>
      </c>
      <c r="F2383">
        <v>3461</v>
      </c>
      <c r="G2383">
        <f t="shared" si="186"/>
        <v>0</v>
      </c>
      <c r="H2383" t="str">
        <f>_xlfn.XLOOKUP(C2383,obszary!A:A,obszary!B:B)</f>
        <v>Margaritifer Sinus</v>
      </c>
      <c r="I2383" t="str">
        <f>_xlfn.XLOOKUP($A2383,laziki!B:B,laziki!C:C)</f>
        <v>Phoenix 19</v>
      </c>
      <c r="J2383" t="str">
        <f>_xlfn.XLOOKUP(I2383,laziki!C:C,laziki!E:E)</f>
        <v>12.19S, 23.63W</v>
      </c>
      <c r="K2383">
        <f>_xlfn.XLOOKUP($A2383,laziki!B:B,laziki!D:D)</f>
        <v>2071</v>
      </c>
      <c r="L2383">
        <f t="shared" si="187"/>
        <v>2073</v>
      </c>
      <c r="M2383" s="4">
        <f t="shared" si="188"/>
        <v>2</v>
      </c>
      <c r="N2383" s="4" t="str">
        <f t="shared" si="189"/>
        <v>S</v>
      </c>
      <c r="O2383" t="str">
        <f t="shared" si="190"/>
        <v>S</v>
      </c>
    </row>
    <row r="2384" spans="1:15" x14ac:dyDescent="0.25">
      <c r="A2384">
        <v>51</v>
      </c>
      <c r="B2384" s="1">
        <v>60378</v>
      </c>
      <c r="C2384" t="s">
        <v>215</v>
      </c>
      <c r="D2384" t="s">
        <v>3064</v>
      </c>
      <c r="E2384">
        <v>572</v>
      </c>
      <c r="F2384">
        <v>9074</v>
      </c>
      <c r="G2384">
        <f t="shared" si="186"/>
        <v>0</v>
      </c>
      <c r="H2384" t="str">
        <f>_xlfn.XLOOKUP(C2384,obszary!A:A,obszary!B:B)</f>
        <v>Argyre</v>
      </c>
      <c r="I2384" t="str">
        <f>_xlfn.XLOOKUP($A2384,laziki!B:B,laziki!C:C)</f>
        <v>Opportunity 3</v>
      </c>
      <c r="J2384" t="str">
        <f>_xlfn.XLOOKUP(I2384,laziki!C:C,laziki!E:E)</f>
        <v>50.59S, 47.85W</v>
      </c>
      <c r="K2384">
        <f>_xlfn.XLOOKUP($A2384,laziki!B:B,laziki!D:D)</f>
        <v>2064</v>
      </c>
      <c r="L2384">
        <f t="shared" si="187"/>
        <v>2065</v>
      </c>
      <c r="M2384" s="4">
        <f t="shared" si="188"/>
        <v>1</v>
      </c>
      <c r="N2384" s="4" t="str">
        <f t="shared" si="189"/>
        <v>S</v>
      </c>
      <c r="O2384" t="str">
        <f t="shared" si="190"/>
        <v>S</v>
      </c>
    </row>
    <row r="2385" spans="1:15" x14ac:dyDescent="0.25">
      <c r="A2385">
        <v>47</v>
      </c>
      <c r="B2385" s="1">
        <v>62472</v>
      </c>
      <c r="C2385" t="s">
        <v>245</v>
      </c>
      <c r="D2385" t="s">
        <v>3063</v>
      </c>
      <c r="E2385">
        <v>137</v>
      </c>
      <c r="F2385">
        <v>6205</v>
      </c>
      <c r="G2385">
        <f t="shared" si="186"/>
        <v>0</v>
      </c>
      <c r="H2385" t="str">
        <f>_xlfn.XLOOKUP(C2385,obszary!A:A,obszary!B:B)</f>
        <v>Oxia Palus</v>
      </c>
      <c r="I2385" t="str">
        <f>_xlfn.XLOOKUP($A2385,laziki!B:B,laziki!C:C)</f>
        <v>Spirit 14</v>
      </c>
      <c r="J2385" t="str">
        <f>_xlfn.XLOOKUP(I2385,laziki!C:C,laziki!E:E)</f>
        <v>27.30N, 17.48W</v>
      </c>
      <c r="K2385">
        <f>_xlfn.XLOOKUP($A2385,laziki!B:B,laziki!D:D)</f>
        <v>2065</v>
      </c>
      <c r="L2385">
        <f t="shared" si="187"/>
        <v>2071</v>
      </c>
      <c r="M2385" s="4">
        <f t="shared" si="188"/>
        <v>6</v>
      </c>
      <c r="N2385" s="4" t="str">
        <f t="shared" si="189"/>
        <v>N</v>
      </c>
      <c r="O2385" t="str">
        <f t="shared" si="190"/>
        <v>N</v>
      </c>
    </row>
    <row r="2386" spans="1:15" x14ac:dyDescent="0.25">
      <c r="A2386">
        <v>25</v>
      </c>
      <c r="B2386" s="1">
        <v>56750</v>
      </c>
      <c r="C2386" t="s">
        <v>219</v>
      </c>
      <c r="D2386" t="s">
        <v>3062</v>
      </c>
      <c r="E2386">
        <v>70</v>
      </c>
      <c r="F2386">
        <v>1526</v>
      </c>
      <c r="G2386">
        <f t="shared" si="186"/>
        <v>1526</v>
      </c>
      <c r="H2386" t="str">
        <f>_xlfn.XLOOKUP(C2386,obszary!A:A,obszary!B:B)</f>
        <v>Phaethontis</v>
      </c>
      <c r="I2386" t="str">
        <f>_xlfn.XLOOKUP($A2386,laziki!B:B,laziki!C:C)</f>
        <v>Phobos 4</v>
      </c>
      <c r="J2386" t="str">
        <f>_xlfn.XLOOKUP(I2386,laziki!C:C,laziki!E:E)</f>
        <v>51.58S, 161.55W</v>
      </c>
      <c r="K2386">
        <f>_xlfn.XLOOKUP($A2386,laziki!B:B,laziki!D:D)</f>
        <v>2054</v>
      </c>
      <c r="L2386">
        <f t="shared" si="187"/>
        <v>2055</v>
      </c>
      <c r="M2386" s="4">
        <f t="shared" si="188"/>
        <v>1</v>
      </c>
      <c r="N2386" s="4" t="str">
        <f t="shared" si="189"/>
        <v>S</v>
      </c>
      <c r="O2386" t="str">
        <f t="shared" si="190"/>
        <v>S</v>
      </c>
    </row>
    <row r="2387" spans="1:15" x14ac:dyDescent="0.25">
      <c r="A2387">
        <v>66</v>
      </c>
      <c r="B2387" s="1">
        <v>63270</v>
      </c>
      <c r="C2387" t="s">
        <v>237</v>
      </c>
      <c r="D2387" t="s">
        <v>3061</v>
      </c>
      <c r="E2387">
        <v>292</v>
      </c>
      <c r="F2387">
        <v>4902</v>
      </c>
      <c r="G2387">
        <f t="shared" si="186"/>
        <v>0</v>
      </c>
      <c r="H2387" t="str">
        <f>_xlfn.XLOOKUP(C2387,obszary!A:A,obszary!B:B)</f>
        <v>Elysium</v>
      </c>
      <c r="I2387" t="str">
        <f>_xlfn.XLOOKUP($A2387,laziki!B:B,laziki!C:C)</f>
        <v>Rosetta 9</v>
      </c>
      <c r="J2387" t="str">
        <f>_xlfn.XLOOKUP(I2387,laziki!C:C,laziki!E:E)</f>
        <v>17.54N, 149.60E</v>
      </c>
      <c r="K2387">
        <f>_xlfn.XLOOKUP($A2387,laziki!B:B,laziki!D:D)</f>
        <v>2067</v>
      </c>
      <c r="L2387">
        <f t="shared" si="187"/>
        <v>2073</v>
      </c>
      <c r="M2387" s="4">
        <f t="shared" si="188"/>
        <v>6</v>
      </c>
      <c r="N2387" s="4" t="str">
        <f t="shared" si="189"/>
        <v>N</v>
      </c>
      <c r="O2387" t="str">
        <f t="shared" si="190"/>
        <v>N</v>
      </c>
    </row>
    <row r="2388" spans="1:15" x14ac:dyDescent="0.25">
      <c r="A2388">
        <v>56</v>
      </c>
      <c r="B2388" s="1">
        <v>64005</v>
      </c>
      <c r="C2388" t="s">
        <v>215</v>
      </c>
      <c r="D2388" t="s">
        <v>3060</v>
      </c>
      <c r="E2388">
        <v>30</v>
      </c>
      <c r="F2388">
        <v>5622</v>
      </c>
      <c r="G2388">
        <f t="shared" si="186"/>
        <v>5622</v>
      </c>
      <c r="H2388" t="str">
        <f>_xlfn.XLOOKUP(C2388,obszary!A:A,obszary!B:B)</f>
        <v>Argyre</v>
      </c>
      <c r="I2388" t="str">
        <f>_xlfn.XLOOKUP($A2388,laziki!B:B,laziki!C:C)</f>
        <v>Opportunity 10</v>
      </c>
      <c r="J2388" t="str">
        <f>_xlfn.XLOOKUP(I2388,laziki!C:C,laziki!E:E)</f>
        <v>35.35S, 72.67W</v>
      </c>
      <c r="K2388">
        <f>_xlfn.XLOOKUP($A2388,laziki!B:B,laziki!D:D)</f>
        <v>2067</v>
      </c>
      <c r="L2388">
        <f t="shared" si="187"/>
        <v>2075</v>
      </c>
      <c r="M2388" s="4">
        <f t="shared" si="188"/>
        <v>8</v>
      </c>
      <c r="N2388" s="4" t="str">
        <f t="shared" si="189"/>
        <v>S</v>
      </c>
      <c r="O2388" t="str">
        <f t="shared" si="190"/>
        <v>S</v>
      </c>
    </row>
    <row r="2389" spans="1:15" x14ac:dyDescent="0.25">
      <c r="A2389">
        <v>53</v>
      </c>
      <c r="B2389" s="1">
        <v>61290</v>
      </c>
      <c r="C2389" t="s">
        <v>207</v>
      </c>
      <c r="D2389" t="s">
        <v>3059</v>
      </c>
      <c r="E2389">
        <v>45</v>
      </c>
      <c r="F2389">
        <v>4235</v>
      </c>
      <c r="G2389">
        <f t="shared" si="186"/>
        <v>4235</v>
      </c>
      <c r="H2389" t="str">
        <f>_xlfn.XLOOKUP(C2389,obszary!A:A,obszary!B:B)</f>
        <v>Mare Australe</v>
      </c>
      <c r="I2389" t="str">
        <f>_xlfn.XLOOKUP($A2389,laziki!B:B,laziki!C:C)</f>
        <v>Opportunity 5</v>
      </c>
      <c r="J2389" t="str">
        <f>_xlfn.XLOOKUP(I2389,laziki!C:C,laziki!E:E)</f>
        <v>70.62S, 159.12W</v>
      </c>
      <c r="K2389">
        <f>_xlfn.XLOOKUP($A2389,laziki!B:B,laziki!D:D)</f>
        <v>2065</v>
      </c>
      <c r="L2389">
        <f t="shared" si="187"/>
        <v>2067</v>
      </c>
      <c r="M2389" s="4">
        <f t="shared" si="188"/>
        <v>2</v>
      </c>
      <c r="N2389" s="4" t="str">
        <f t="shared" si="189"/>
        <v>S</v>
      </c>
      <c r="O2389" t="str">
        <f t="shared" si="190"/>
        <v>S</v>
      </c>
    </row>
    <row r="2390" spans="1:15" x14ac:dyDescent="0.25">
      <c r="A2390">
        <v>30</v>
      </c>
      <c r="B2390" s="1">
        <v>58279</v>
      </c>
      <c r="C2390" t="s">
        <v>247</v>
      </c>
      <c r="D2390" t="s">
        <v>3058</v>
      </c>
      <c r="E2390">
        <v>124</v>
      </c>
      <c r="F2390">
        <v>3313</v>
      </c>
      <c r="G2390">
        <f t="shared" si="186"/>
        <v>0</v>
      </c>
      <c r="H2390" t="str">
        <f>_xlfn.XLOOKUP(C2390,obszary!A:A,obszary!B:B)</f>
        <v>Lunae Palus</v>
      </c>
      <c r="I2390" t="str">
        <f>_xlfn.XLOOKUP($A2390,laziki!B:B,laziki!C:C)</f>
        <v>Deimos 8</v>
      </c>
      <c r="J2390" t="str">
        <f>_xlfn.XLOOKUP(I2390,laziki!C:C,laziki!E:E)</f>
        <v>21.43N, 76.62W</v>
      </c>
      <c r="K2390">
        <f>_xlfn.XLOOKUP($A2390,laziki!B:B,laziki!D:D)</f>
        <v>2058</v>
      </c>
      <c r="L2390">
        <f t="shared" si="187"/>
        <v>2059</v>
      </c>
      <c r="M2390" s="4">
        <f t="shared" si="188"/>
        <v>1</v>
      </c>
      <c r="N2390" s="4" t="str">
        <f t="shared" si="189"/>
        <v>N</v>
      </c>
      <c r="O2390" t="str">
        <f t="shared" si="190"/>
        <v>N</v>
      </c>
    </row>
    <row r="2391" spans="1:15" x14ac:dyDescent="0.25">
      <c r="A2391">
        <v>7</v>
      </c>
      <c r="B2391" s="1">
        <v>56635</v>
      </c>
      <c r="C2391" t="s">
        <v>261</v>
      </c>
      <c r="D2391" t="s">
        <v>3057</v>
      </c>
      <c r="E2391">
        <v>113</v>
      </c>
      <c r="F2391">
        <v>38630</v>
      </c>
      <c r="G2391">
        <f t="shared" si="186"/>
        <v>0</v>
      </c>
      <c r="H2391" t="str">
        <f>_xlfn.XLOOKUP(C2391,obszary!A:A,obszary!B:B)</f>
        <v>Arcadia</v>
      </c>
      <c r="I2391" t="str">
        <f>_xlfn.XLOOKUP($A2391,laziki!B:B,laziki!C:C)</f>
        <v>Mariner 12</v>
      </c>
      <c r="J2391" t="str">
        <f>_xlfn.XLOOKUP(I2391,laziki!C:C,laziki!E:E)</f>
        <v>53.29N, 45.78W</v>
      </c>
      <c r="K2391">
        <f>_xlfn.XLOOKUP($A2391,laziki!B:B,laziki!D:D)</f>
        <v>2053</v>
      </c>
      <c r="L2391">
        <f t="shared" si="187"/>
        <v>2055</v>
      </c>
      <c r="M2391" s="4">
        <f t="shared" si="188"/>
        <v>2</v>
      </c>
      <c r="N2391" s="4" t="str">
        <f t="shared" si="189"/>
        <v>N</v>
      </c>
      <c r="O2391" t="str">
        <f t="shared" si="190"/>
        <v>N</v>
      </c>
    </row>
    <row r="2392" spans="1:15" x14ac:dyDescent="0.25">
      <c r="A2392">
        <v>100</v>
      </c>
      <c r="B2392" s="1">
        <v>63370</v>
      </c>
      <c r="C2392" t="s">
        <v>219</v>
      </c>
      <c r="D2392" t="s">
        <v>3056</v>
      </c>
      <c r="E2392">
        <v>50</v>
      </c>
      <c r="F2392">
        <v>4076</v>
      </c>
      <c r="G2392">
        <f t="shared" si="186"/>
        <v>4076</v>
      </c>
      <c r="H2392" t="str">
        <f>_xlfn.XLOOKUP(C2392,obszary!A:A,obszary!B:B)</f>
        <v>Phaethontis</v>
      </c>
      <c r="I2392" t="str">
        <f>_xlfn.XLOOKUP($A2392,laziki!B:B,laziki!C:C)</f>
        <v>Perseverance 7</v>
      </c>
      <c r="J2392" t="str">
        <f>_xlfn.XLOOKUP(I2392,laziki!C:C,laziki!E:E)</f>
        <v>61.39S, 157.42W</v>
      </c>
      <c r="K2392">
        <f>_xlfn.XLOOKUP($A2392,laziki!B:B,laziki!D:D)</f>
        <v>2070</v>
      </c>
      <c r="L2392">
        <f t="shared" si="187"/>
        <v>2073</v>
      </c>
      <c r="M2392" s="4">
        <f t="shared" si="188"/>
        <v>3</v>
      </c>
      <c r="N2392" s="4" t="str">
        <f t="shared" si="189"/>
        <v>S</v>
      </c>
      <c r="O2392" t="str">
        <f t="shared" si="190"/>
        <v>S</v>
      </c>
    </row>
    <row r="2393" spans="1:15" x14ac:dyDescent="0.25">
      <c r="A2393">
        <v>41</v>
      </c>
      <c r="B2393" s="1">
        <v>60816</v>
      </c>
      <c r="C2393" t="s">
        <v>257</v>
      </c>
      <c r="D2393" t="s">
        <v>3055</v>
      </c>
      <c r="E2393">
        <v>52</v>
      </c>
      <c r="F2393">
        <v>3461</v>
      </c>
      <c r="G2393">
        <f t="shared" si="186"/>
        <v>3461</v>
      </c>
      <c r="H2393" t="str">
        <f>_xlfn.XLOOKUP(C2393,obszary!A:A,obszary!B:B)</f>
        <v>Ismenius Lacus</v>
      </c>
      <c r="I2393" t="str">
        <f>_xlfn.XLOOKUP($A2393,laziki!B:B,laziki!C:C)</f>
        <v>Spirit 5</v>
      </c>
      <c r="J2393" t="str">
        <f>_xlfn.XLOOKUP(I2393,laziki!C:C,laziki!E:E)</f>
        <v>66.19N, 33.82E</v>
      </c>
      <c r="K2393">
        <f>_xlfn.XLOOKUP($A2393,laziki!B:B,laziki!D:D)</f>
        <v>2063</v>
      </c>
      <c r="L2393">
        <f t="shared" si="187"/>
        <v>2066</v>
      </c>
      <c r="M2393" s="4">
        <f t="shared" si="188"/>
        <v>3</v>
      </c>
      <c r="N2393" s="4" t="str">
        <f t="shared" si="189"/>
        <v>N</v>
      </c>
      <c r="O2393" t="str">
        <f t="shared" si="190"/>
        <v>N</v>
      </c>
    </row>
    <row r="2394" spans="1:15" x14ac:dyDescent="0.25">
      <c r="A2394">
        <v>28</v>
      </c>
      <c r="B2394" s="1">
        <v>59277</v>
      </c>
      <c r="C2394" t="s">
        <v>207</v>
      </c>
      <c r="D2394" t="s">
        <v>3054</v>
      </c>
      <c r="E2394">
        <v>181</v>
      </c>
      <c r="F2394">
        <v>7052</v>
      </c>
      <c r="G2394">
        <f t="shared" si="186"/>
        <v>0</v>
      </c>
      <c r="H2394" t="str">
        <f>_xlfn.XLOOKUP(C2394,obszary!A:A,obszary!B:B)</f>
        <v>Mare Australe</v>
      </c>
      <c r="I2394" t="str">
        <f>_xlfn.XLOOKUP($A2394,laziki!B:B,laziki!C:C)</f>
        <v>Deimos 3</v>
      </c>
      <c r="J2394" t="str">
        <f>_xlfn.XLOOKUP(I2394,laziki!C:C,laziki!E:E)</f>
        <v>63.27S, 66.46W</v>
      </c>
      <c r="K2394">
        <f>_xlfn.XLOOKUP($A2394,laziki!B:B,laziki!D:D)</f>
        <v>2058</v>
      </c>
      <c r="L2394">
        <f t="shared" si="187"/>
        <v>2062</v>
      </c>
      <c r="M2394" s="4">
        <f t="shared" si="188"/>
        <v>4</v>
      </c>
      <c r="N2394" s="4" t="str">
        <f t="shared" si="189"/>
        <v>S</v>
      </c>
      <c r="O2394" t="str">
        <f t="shared" si="190"/>
        <v>S</v>
      </c>
    </row>
    <row r="2395" spans="1:15" x14ac:dyDescent="0.25">
      <c r="A2395">
        <v>97</v>
      </c>
      <c r="B2395" s="1">
        <v>62943</v>
      </c>
      <c r="C2395" t="s">
        <v>259</v>
      </c>
      <c r="D2395" t="s">
        <v>3053</v>
      </c>
      <c r="E2395">
        <v>67</v>
      </c>
      <c r="F2395">
        <v>5436</v>
      </c>
      <c r="G2395">
        <f t="shared" si="186"/>
        <v>5436</v>
      </c>
      <c r="H2395" t="str">
        <f>_xlfn.XLOOKUP(C2395,obszary!A:A,obszary!B:B)</f>
        <v>Mare Acidalium</v>
      </c>
      <c r="I2395" t="str">
        <f>_xlfn.XLOOKUP($A2395,laziki!B:B,laziki!C:C)</f>
        <v>Perseverance 4</v>
      </c>
      <c r="J2395" t="str">
        <f>_xlfn.XLOOKUP(I2395,laziki!C:C,laziki!E:E)</f>
        <v>80.24N, 27.18W</v>
      </c>
      <c r="K2395">
        <f>_xlfn.XLOOKUP($A2395,laziki!B:B,laziki!D:D)</f>
        <v>2069</v>
      </c>
      <c r="L2395">
        <f t="shared" si="187"/>
        <v>2072</v>
      </c>
      <c r="M2395" s="4">
        <f t="shared" si="188"/>
        <v>3</v>
      </c>
      <c r="N2395" s="4" t="str">
        <f t="shared" si="189"/>
        <v>N</v>
      </c>
      <c r="O2395" t="str">
        <f t="shared" si="190"/>
        <v>N</v>
      </c>
    </row>
    <row r="2396" spans="1:15" x14ac:dyDescent="0.25">
      <c r="A2396">
        <v>9</v>
      </c>
      <c r="B2396" s="1">
        <v>56812</v>
      </c>
      <c r="C2396" t="s">
        <v>229</v>
      </c>
      <c r="D2396" t="s">
        <v>3052</v>
      </c>
      <c r="E2396">
        <v>96</v>
      </c>
      <c r="F2396">
        <v>2461</v>
      </c>
      <c r="G2396">
        <f t="shared" si="186"/>
        <v>2461</v>
      </c>
      <c r="H2396" t="str">
        <f>_xlfn.XLOOKUP(C2396,obszary!A:A,obszary!B:B)</f>
        <v>Margaritifer Sinus</v>
      </c>
      <c r="I2396" t="str">
        <f>_xlfn.XLOOKUP($A2396,laziki!B:B,laziki!C:C)</f>
        <v>Mariner 14</v>
      </c>
      <c r="J2396" t="str">
        <f>_xlfn.XLOOKUP(I2396,laziki!C:C,laziki!E:E)</f>
        <v>17.63S, 13.01W</v>
      </c>
      <c r="K2396">
        <f>_xlfn.XLOOKUP($A2396,laziki!B:B,laziki!D:D)</f>
        <v>2054</v>
      </c>
      <c r="L2396">
        <f t="shared" si="187"/>
        <v>2055</v>
      </c>
      <c r="M2396" s="4">
        <f t="shared" si="188"/>
        <v>1</v>
      </c>
      <c r="N2396" s="4" t="str">
        <f t="shared" si="189"/>
        <v>S</v>
      </c>
      <c r="O2396" t="str">
        <f t="shared" si="190"/>
        <v>S</v>
      </c>
    </row>
    <row r="2397" spans="1:15" x14ac:dyDescent="0.25">
      <c r="A2397">
        <v>28</v>
      </c>
      <c r="B2397" s="1">
        <v>58856</v>
      </c>
      <c r="C2397" t="s">
        <v>207</v>
      </c>
      <c r="D2397" t="s">
        <v>3051</v>
      </c>
      <c r="E2397">
        <v>524</v>
      </c>
      <c r="F2397">
        <v>4902</v>
      </c>
      <c r="G2397">
        <f t="shared" si="186"/>
        <v>0</v>
      </c>
      <c r="H2397" t="str">
        <f>_xlfn.XLOOKUP(C2397,obszary!A:A,obszary!B:B)</f>
        <v>Mare Australe</v>
      </c>
      <c r="I2397" t="str">
        <f>_xlfn.XLOOKUP($A2397,laziki!B:B,laziki!C:C)</f>
        <v>Deimos 3</v>
      </c>
      <c r="J2397" t="str">
        <f>_xlfn.XLOOKUP(I2397,laziki!C:C,laziki!E:E)</f>
        <v>63.27S, 66.46W</v>
      </c>
      <c r="K2397">
        <f>_xlfn.XLOOKUP($A2397,laziki!B:B,laziki!D:D)</f>
        <v>2058</v>
      </c>
      <c r="L2397">
        <f t="shared" si="187"/>
        <v>2061</v>
      </c>
      <c r="M2397" s="4">
        <f t="shared" si="188"/>
        <v>3</v>
      </c>
      <c r="N2397" s="4" t="str">
        <f t="shared" si="189"/>
        <v>S</v>
      </c>
      <c r="O2397" t="str">
        <f t="shared" si="190"/>
        <v>S</v>
      </c>
    </row>
    <row r="2398" spans="1:15" x14ac:dyDescent="0.25">
      <c r="A2398">
        <v>13</v>
      </c>
      <c r="B2398" s="1">
        <v>56361</v>
      </c>
      <c r="C2398" t="s">
        <v>265</v>
      </c>
      <c r="D2398" t="s">
        <v>3050</v>
      </c>
      <c r="E2398">
        <v>67</v>
      </c>
      <c r="F2398">
        <v>13527</v>
      </c>
      <c r="G2398">
        <f t="shared" si="186"/>
        <v>13527</v>
      </c>
      <c r="H2398" t="str">
        <f>_xlfn.XLOOKUP(C2398,obszary!A:A,obszary!B:B)</f>
        <v>Mare Boreum</v>
      </c>
      <c r="I2398" t="str">
        <f>_xlfn.XLOOKUP($A2398,laziki!B:B,laziki!C:C)</f>
        <v>Viking 2</v>
      </c>
      <c r="J2398" t="str">
        <f>_xlfn.XLOOKUP(I2398,laziki!C:C,laziki!E:E)</f>
        <v>60.72N, 122.46E</v>
      </c>
      <c r="K2398">
        <f>_xlfn.XLOOKUP($A2398,laziki!B:B,laziki!D:D)</f>
        <v>2052</v>
      </c>
      <c r="L2398">
        <f t="shared" si="187"/>
        <v>2054</v>
      </c>
      <c r="M2398" s="4">
        <f t="shared" si="188"/>
        <v>2</v>
      </c>
      <c r="N2398" s="4" t="str">
        <f t="shared" si="189"/>
        <v>N</v>
      </c>
      <c r="O2398" t="str">
        <f t="shared" si="190"/>
        <v>N</v>
      </c>
    </row>
    <row r="2399" spans="1:15" x14ac:dyDescent="0.25">
      <c r="A2399">
        <v>39</v>
      </c>
      <c r="B2399" s="1">
        <v>60912</v>
      </c>
      <c r="C2399" t="s">
        <v>207</v>
      </c>
      <c r="D2399" t="s">
        <v>3049</v>
      </c>
      <c r="E2399">
        <v>75</v>
      </c>
      <c r="F2399">
        <v>3461</v>
      </c>
      <c r="G2399">
        <f t="shared" si="186"/>
        <v>3461</v>
      </c>
      <c r="H2399" t="str">
        <f>_xlfn.XLOOKUP(C2399,obszary!A:A,obszary!B:B)</f>
        <v>Mare Australe</v>
      </c>
      <c r="I2399" t="str">
        <f>_xlfn.XLOOKUP($A2399,laziki!B:B,laziki!C:C)</f>
        <v>Pathfinder 9</v>
      </c>
      <c r="J2399" t="str">
        <f>_xlfn.XLOOKUP(I2399,laziki!C:C,laziki!E:E)</f>
        <v>59.92S, 179.01W</v>
      </c>
      <c r="K2399">
        <f>_xlfn.XLOOKUP($A2399,laziki!B:B,laziki!D:D)</f>
        <v>2062</v>
      </c>
      <c r="L2399">
        <f t="shared" si="187"/>
        <v>2066</v>
      </c>
      <c r="M2399" s="4">
        <f t="shared" si="188"/>
        <v>4</v>
      </c>
      <c r="N2399" s="4" t="str">
        <f t="shared" si="189"/>
        <v>S</v>
      </c>
      <c r="O2399" t="str">
        <f t="shared" si="190"/>
        <v>S</v>
      </c>
    </row>
    <row r="2400" spans="1:15" x14ac:dyDescent="0.25">
      <c r="A2400">
        <v>98</v>
      </c>
      <c r="B2400" s="1">
        <v>63848</v>
      </c>
      <c r="C2400" t="s">
        <v>211</v>
      </c>
      <c r="D2400" t="s">
        <v>3048</v>
      </c>
      <c r="E2400">
        <v>48</v>
      </c>
      <c r="F2400">
        <v>4731</v>
      </c>
      <c r="G2400">
        <f t="shared" si="186"/>
        <v>4731</v>
      </c>
      <c r="H2400" t="str">
        <f>_xlfn.XLOOKUP(C2400,obszary!A:A,obszary!B:B)</f>
        <v>Hellas</v>
      </c>
      <c r="I2400" t="str">
        <f>_xlfn.XLOOKUP($A2400,laziki!B:B,laziki!C:C)</f>
        <v>Perseverance 5</v>
      </c>
      <c r="J2400" t="str">
        <f>_xlfn.XLOOKUP(I2400,laziki!C:C,laziki!E:E)</f>
        <v>48.97S, 86.32E</v>
      </c>
      <c r="K2400">
        <f>_xlfn.XLOOKUP($A2400,laziki!B:B,laziki!D:D)</f>
        <v>2070</v>
      </c>
      <c r="L2400">
        <f t="shared" si="187"/>
        <v>2074</v>
      </c>
      <c r="M2400" s="4">
        <f t="shared" si="188"/>
        <v>4</v>
      </c>
      <c r="N2400" s="4" t="str">
        <f t="shared" si="189"/>
        <v>S</v>
      </c>
      <c r="O2400" t="str">
        <f t="shared" si="190"/>
        <v>S</v>
      </c>
    </row>
    <row r="2401" spans="1:15" x14ac:dyDescent="0.25">
      <c r="A2401">
        <v>67</v>
      </c>
      <c r="B2401" s="1">
        <v>62348</v>
      </c>
      <c r="C2401" t="s">
        <v>215</v>
      </c>
      <c r="D2401" t="s">
        <v>3047</v>
      </c>
      <c r="E2401">
        <v>32</v>
      </c>
      <c r="F2401">
        <v>3167</v>
      </c>
      <c r="G2401">
        <f t="shared" si="186"/>
        <v>3167</v>
      </c>
      <c r="H2401" t="str">
        <f>_xlfn.XLOOKUP(C2401,obszary!A:A,obszary!B:B)</f>
        <v>Argyre</v>
      </c>
      <c r="I2401" t="str">
        <f>_xlfn.XLOOKUP($A2401,laziki!B:B,laziki!C:C)</f>
        <v>Rosetta 10</v>
      </c>
      <c r="J2401" t="str">
        <f>_xlfn.XLOOKUP(I2401,laziki!C:C,laziki!E:E)</f>
        <v>29.82S, 66.01W</v>
      </c>
      <c r="K2401">
        <f>_xlfn.XLOOKUP($A2401,laziki!B:B,laziki!D:D)</f>
        <v>2068</v>
      </c>
      <c r="L2401">
        <f t="shared" si="187"/>
        <v>2070</v>
      </c>
      <c r="M2401" s="4">
        <f t="shared" si="188"/>
        <v>2</v>
      </c>
      <c r="N2401" s="4" t="str">
        <f t="shared" si="189"/>
        <v>S</v>
      </c>
      <c r="O2401" t="str">
        <f t="shared" si="190"/>
        <v>S</v>
      </c>
    </row>
    <row r="2402" spans="1:15" x14ac:dyDescent="0.25">
      <c r="A2402">
        <v>32</v>
      </c>
      <c r="B2402" s="1">
        <v>59114</v>
      </c>
      <c r="C2402" t="s">
        <v>217</v>
      </c>
      <c r="D2402" t="s">
        <v>3046</v>
      </c>
      <c r="E2402">
        <v>75</v>
      </c>
      <c r="F2402">
        <v>29243</v>
      </c>
      <c r="G2402">
        <f t="shared" si="186"/>
        <v>29243</v>
      </c>
      <c r="H2402" t="str">
        <f>_xlfn.XLOOKUP(C2402,obszary!A:A,obszary!B:B)</f>
        <v>Thaumasia</v>
      </c>
      <c r="I2402" t="str">
        <f>_xlfn.XLOOKUP($A2402,laziki!B:B,laziki!C:C)</f>
        <v>Deimos 11</v>
      </c>
      <c r="J2402" t="str">
        <f>_xlfn.XLOOKUP(I2402,laziki!C:C,laziki!E:E)</f>
        <v>39.82S, 96.42W</v>
      </c>
      <c r="K2402">
        <f>_xlfn.XLOOKUP($A2402,laziki!B:B,laziki!D:D)</f>
        <v>2059</v>
      </c>
      <c r="L2402">
        <f t="shared" si="187"/>
        <v>2061</v>
      </c>
      <c r="M2402" s="4">
        <f t="shared" si="188"/>
        <v>2</v>
      </c>
      <c r="N2402" s="4" t="str">
        <f t="shared" si="189"/>
        <v>S</v>
      </c>
      <c r="O2402" t="str">
        <f t="shared" si="190"/>
        <v>S</v>
      </c>
    </row>
    <row r="2403" spans="1:15" x14ac:dyDescent="0.25">
      <c r="A2403">
        <v>100</v>
      </c>
      <c r="B2403" s="1">
        <v>62893</v>
      </c>
      <c r="C2403" t="s">
        <v>219</v>
      </c>
      <c r="D2403" t="s">
        <v>3045</v>
      </c>
      <c r="E2403">
        <v>277</v>
      </c>
      <c r="F2403">
        <v>41937</v>
      </c>
      <c r="G2403">
        <f t="shared" si="186"/>
        <v>0</v>
      </c>
      <c r="H2403" t="str">
        <f>_xlfn.XLOOKUP(C2403,obszary!A:A,obszary!B:B)</f>
        <v>Phaethontis</v>
      </c>
      <c r="I2403" t="str">
        <f>_xlfn.XLOOKUP($A2403,laziki!B:B,laziki!C:C)</f>
        <v>Perseverance 7</v>
      </c>
      <c r="J2403" t="str">
        <f>_xlfn.XLOOKUP(I2403,laziki!C:C,laziki!E:E)</f>
        <v>61.39S, 157.42W</v>
      </c>
      <c r="K2403">
        <f>_xlfn.XLOOKUP($A2403,laziki!B:B,laziki!D:D)</f>
        <v>2070</v>
      </c>
      <c r="L2403">
        <f t="shared" si="187"/>
        <v>2072</v>
      </c>
      <c r="M2403" s="4">
        <f t="shared" si="188"/>
        <v>2</v>
      </c>
      <c r="N2403" s="4" t="str">
        <f t="shared" si="189"/>
        <v>S</v>
      </c>
      <c r="O2403" t="str">
        <f t="shared" si="190"/>
        <v>S</v>
      </c>
    </row>
    <row r="2404" spans="1:15" x14ac:dyDescent="0.25">
      <c r="A2404">
        <v>85</v>
      </c>
      <c r="B2404" s="1">
        <v>62971</v>
      </c>
      <c r="C2404" t="s">
        <v>223</v>
      </c>
      <c r="D2404" t="s">
        <v>3044</v>
      </c>
      <c r="E2404">
        <v>791</v>
      </c>
      <c r="F2404">
        <v>1138</v>
      </c>
      <c r="G2404">
        <f t="shared" si="186"/>
        <v>0</v>
      </c>
      <c r="H2404" t="str">
        <f>_xlfn.XLOOKUP(C2404,obszary!A:A,obszary!B:B)</f>
        <v>Mare Tyrrhenum</v>
      </c>
      <c r="I2404" t="str">
        <f>_xlfn.XLOOKUP($A2404,laziki!B:B,laziki!C:C)</f>
        <v>Phoenix 13</v>
      </c>
      <c r="J2404" t="str">
        <f>_xlfn.XLOOKUP(I2404,laziki!C:C,laziki!E:E)</f>
        <v>6.43S, 95.96E</v>
      </c>
      <c r="K2404">
        <f>_xlfn.XLOOKUP($A2404,laziki!B:B,laziki!D:D)</f>
        <v>2070</v>
      </c>
      <c r="L2404">
        <f t="shared" si="187"/>
        <v>2072</v>
      </c>
      <c r="M2404" s="4">
        <f t="shared" si="188"/>
        <v>2</v>
      </c>
      <c r="N2404" s="4" t="str">
        <f t="shared" si="189"/>
        <v>S</v>
      </c>
      <c r="O2404" t="str">
        <f t="shared" si="190"/>
        <v>S</v>
      </c>
    </row>
    <row r="2405" spans="1:15" x14ac:dyDescent="0.25">
      <c r="A2405">
        <v>54</v>
      </c>
      <c r="B2405" s="1">
        <v>61664</v>
      </c>
      <c r="C2405" t="s">
        <v>239</v>
      </c>
      <c r="D2405" t="s">
        <v>3043</v>
      </c>
      <c r="E2405">
        <v>106</v>
      </c>
      <c r="F2405">
        <v>1656</v>
      </c>
      <c r="G2405">
        <f t="shared" si="186"/>
        <v>0</v>
      </c>
      <c r="H2405" t="str">
        <f>_xlfn.XLOOKUP(C2405,obszary!A:A,obszary!B:B)</f>
        <v>Amenthes</v>
      </c>
      <c r="I2405" t="str">
        <f>_xlfn.XLOOKUP($A2405,laziki!B:B,laziki!C:C)</f>
        <v>Opportunity 6</v>
      </c>
      <c r="J2405" t="str">
        <f>_xlfn.XLOOKUP(I2405,laziki!C:C,laziki!E:E)</f>
        <v>14.31N, 112.28E</v>
      </c>
      <c r="K2405">
        <f>_xlfn.XLOOKUP($A2405,laziki!B:B,laziki!D:D)</f>
        <v>2065</v>
      </c>
      <c r="L2405">
        <f t="shared" si="187"/>
        <v>2068</v>
      </c>
      <c r="M2405" s="4">
        <f t="shared" si="188"/>
        <v>3</v>
      </c>
      <c r="N2405" s="4" t="str">
        <f t="shared" si="189"/>
        <v>N</v>
      </c>
      <c r="O2405" t="str">
        <f t="shared" si="190"/>
        <v>N</v>
      </c>
    </row>
    <row r="2406" spans="1:15" x14ac:dyDescent="0.25">
      <c r="A2406">
        <v>45</v>
      </c>
      <c r="B2406" s="1">
        <v>61423</v>
      </c>
      <c r="C2406" t="s">
        <v>225</v>
      </c>
      <c r="D2406" t="s">
        <v>3042</v>
      </c>
      <c r="E2406">
        <v>63</v>
      </c>
      <c r="F2406">
        <v>7052</v>
      </c>
      <c r="G2406">
        <f t="shared" si="186"/>
        <v>7052</v>
      </c>
      <c r="H2406" t="str">
        <f>_xlfn.XLOOKUP(C2406,obszary!A:A,obszary!B:B)</f>
        <v>Iapygia</v>
      </c>
      <c r="I2406" t="str">
        <f>_xlfn.XLOOKUP($A2406,laziki!B:B,laziki!C:C)</f>
        <v>Spirit 12</v>
      </c>
      <c r="J2406" t="str">
        <f>_xlfn.XLOOKUP(I2406,laziki!C:C,laziki!E:E)</f>
        <v>0.43S, 61.64E</v>
      </c>
      <c r="K2406">
        <f>_xlfn.XLOOKUP($A2406,laziki!B:B,laziki!D:D)</f>
        <v>2064</v>
      </c>
      <c r="L2406">
        <f t="shared" si="187"/>
        <v>2068</v>
      </c>
      <c r="M2406" s="4">
        <f t="shared" si="188"/>
        <v>4</v>
      </c>
      <c r="N2406" s="4" t="str">
        <f t="shared" si="189"/>
        <v>S</v>
      </c>
      <c r="O2406" t="str">
        <f t="shared" si="190"/>
        <v>S</v>
      </c>
    </row>
    <row r="2407" spans="1:15" x14ac:dyDescent="0.25">
      <c r="A2407">
        <v>50</v>
      </c>
      <c r="B2407" s="1">
        <v>60555</v>
      </c>
      <c r="C2407" t="s">
        <v>253</v>
      </c>
      <c r="D2407" t="s">
        <v>3041</v>
      </c>
      <c r="E2407">
        <v>20</v>
      </c>
      <c r="F2407">
        <v>4902</v>
      </c>
      <c r="G2407">
        <f t="shared" si="186"/>
        <v>4902</v>
      </c>
      <c r="H2407" t="str">
        <f>_xlfn.XLOOKUP(C2407,obszary!A:A,obszary!B:B)</f>
        <v>Cebrenia</v>
      </c>
      <c r="I2407" t="str">
        <f>_xlfn.XLOOKUP($A2407,laziki!B:B,laziki!C:C)</f>
        <v>Opportunity 2</v>
      </c>
      <c r="J2407" t="str">
        <f>_xlfn.XLOOKUP(I2407,laziki!C:C,laziki!E:E)</f>
        <v>22.61N, 142.82E</v>
      </c>
      <c r="K2407">
        <f>_xlfn.XLOOKUP($A2407,laziki!B:B,laziki!D:D)</f>
        <v>2064</v>
      </c>
      <c r="L2407">
        <f t="shared" si="187"/>
        <v>2065</v>
      </c>
      <c r="M2407" s="4">
        <f t="shared" si="188"/>
        <v>1</v>
      </c>
      <c r="N2407" s="4" t="str">
        <f t="shared" si="189"/>
        <v>N</v>
      </c>
      <c r="O2407" t="str">
        <f t="shared" si="190"/>
        <v>N</v>
      </c>
    </row>
    <row r="2408" spans="1:15" x14ac:dyDescent="0.25">
      <c r="A2408">
        <v>5</v>
      </c>
      <c r="B2408" s="1">
        <v>57876</v>
      </c>
      <c r="C2408" t="s">
        <v>241</v>
      </c>
      <c r="D2408" t="s">
        <v>3040</v>
      </c>
      <c r="E2408">
        <v>67</v>
      </c>
      <c r="F2408">
        <v>4731</v>
      </c>
      <c r="G2408">
        <f t="shared" si="186"/>
        <v>4731</v>
      </c>
      <c r="H2408" t="str">
        <f>_xlfn.XLOOKUP(C2408,obszary!A:A,obszary!B:B)</f>
        <v>Syrtis Major</v>
      </c>
      <c r="I2408" t="str">
        <f>_xlfn.XLOOKUP($A2408,laziki!B:B,laziki!C:C)</f>
        <v>Mariner 10</v>
      </c>
      <c r="J2408" t="str">
        <f>_xlfn.XLOOKUP(I2408,laziki!C:C,laziki!E:E)</f>
        <v>4.88N, 63.43E</v>
      </c>
      <c r="K2408">
        <f>_xlfn.XLOOKUP($A2408,laziki!B:B,laziki!D:D)</f>
        <v>2051</v>
      </c>
      <c r="L2408">
        <f t="shared" si="187"/>
        <v>2058</v>
      </c>
      <c r="M2408" s="4">
        <f t="shared" si="188"/>
        <v>7</v>
      </c>
      <c r="N2408" s="4" t="str">
        <f t="shared" si="189"/>
        <v>N</v>
      </c>
      <c r="O2408" t="str">
        <f t="shared" si="190"/>
        <v>N</v>
      </c>
    </row>
    <row r="2409" spans="1:15" x14ac:dyDescent="0.25">
      <c r="A2409">
        <v>47</v>
      </c>
      <c r="B2409" s="1">
        <v>62100</v>
      </c>
      <c r="C2409" t="s">
        <v>259</v>
      </c>
      <c r="D2409" t="s">
        <v>3039</v>
      </c>
      <c r="E2409">
        <v>22</v>
      </c>
      <c r="F2409">
        <v>41937</v>
      </c>
      <c r="G2409">
        <f t="shared" si="186"/>
        <v>41937</v>
      </c>
      <c r="H2409" t="str">
        <f>_xlfn.XLOOKUP(C2409,obszary!A:A,obszary!B:B)</f>
        <v>Mare Acidalium</v>
      </c>
      <c r="I2409" t="str">
        <f>_xlfn.XLOOKUP($A2409,laziki!B:B,laziki!C:C)</f>
        <v>Spirit 14</v>
      </c>
      <c r="J2409" t="str">
        <f>_xlfn.XLOOKUP(I2409,laziki!C:C,laziki!E:E)</f>
        <v>27.30N, 17.48W</v>
      </c>
      <c r="K2409">
        <f>_xlfn.XLOOKUP($A2409,laziki!B:B,laziki!D:D)</f>
        <v>2065</v>
      </c>
      <c r="L2409">
        <f t="shared" si="187"/>
        <v>2070</v>
      </c>
      <c r="M2409" s="4">
        <f t="shared" si="188"/>
        <v>5</v>
      </c>
      <c r="N2409" s="4" t="str">
        <f t="shared" si="189"/>
        <v>N</v>
      </c>
      <c r="O2409" t="str">
        <f t="shared" si="190"/>
        <v>N</v>
      </c>
    </row>
    <row r="2410" spans="1:15" x14ac:dyDescent="0.25">
      <c r="A2410">
        <v>46</v>
      </c>
      <c r="B2410" s="1">
        <v>61427</v>
      </c>
      <c r="C2410" t="s">
        <v>207</v>
      </c>
      <c r="D2410" t="s">
        <v>3038</v>
      </c>
      <c r="E2410">
        <v>39</v>
      </c>
      <c r="F2410">
        <v>2054</v>
      </c>
      <c r="G2410">
        <f t="shared" si="186"/>
        <v>2054</v>
      </c>
      <c r="H2410" t="str">
        <f>_xlfn.XLOOKUP(C2410,obszary!A:A,obszary!B:B)</f>
        <v>Mare Australe</v>
      </c>
      <c r="I2410" t="str">
        <f>_xlfn.XLOOKUP($A2410,laziki!B:B,laziki!C:C)</f>
        <v>Spirit 13</v>
      </c>
      <c r="J2410" t="str">
        <f>_xlfn.XLOOKUP(I2410,laziki!C:C,laziki!E:E)</f>
        <v>58.80S, 113.46W</v>
      </c>
      <c r="K2410">
        <f>_xlfn.XLOOKUP($A2410,laziki!B:B,laziki!D:D)</f>
        <v>2065</v>
      </c>
      <c r="L2410">
        <f t="shared" si="187"/>
        <v>2068</v>
      </c>
      <c r="M2410" s="4">
        <f t="shared" si="188"/>
        <v>3</v>
      </c>
      <c r="N2410" s="4" t="str">
        <f t="shared" si="189"/>
        <v>S</v>
      </c>
      <c r="O2410" t="str">
        <f t="shared" si="190"/>
        <v>S</v>
      </c>
    </row>
    <row r="2411" spans="1:15" x14ac:dyDescent="0.25">
      <c r="A2411">
        <v>75</v>
      </c>
      <c r="B2411" s="1">
        <v>64052</v>
      </c>
      <c r="C2411" t="s">
        <v>211</v>
      </c>
      <c r="D2411" t="s">
        <v>3037</v>
      </c>
      <c r="E2411">
        <v>264</v>
      </c>
      <c r="F2411">
        <v>6409</v>
      </c>
      <c r="G2411">
        <f t="shared" si="186"/>
        <v>0</v>
      </c>
      <c r="H2411" t="str">
        <f>_xlfn.XLOOKUP(C2411,obszary!A:A,obszary!B:B)</f>
        <v>Hellas</v>
      </c>
      <c r="I2411" t="str">
        <f>_xlfn.XLOOKUP($A2411,laziki!B:B,laziki!C:C)</f>
        <v>Rosetta 22</v>
      </c>
      <c r="J2411" t="str">
        <f>_xlfn.XLOOKUP(I2411,laziki!C:C,laziki!E:E)</f>
        <v>43.21S, 109.99E</v>
      </c>
      <c r="K2411">
        <f>_xlfn.XLOOKUP($A2411,laziki!B:B,laziki!D:D)</f>
        <v>2071</v>
      </c>
      <c r="L2411">
        <f t="shared" si="187"/>
        <v>2075</v>
      </c>
      <c r="M2411" s="4">
        <f t="shared" si="188"/>
        <v>4</v>
      </c>
      <c r="N2411" s="4" t="str">
        <f t="shared" si="189"/>
        <v>S</v>
      </c>
      <c r="O2411" t="str">
        <f t="shared" si="190"/>
        <v>S</v>
      </c>
    </row>
    <row r="2412" spans="1:15" x14ac:dyDescent="0.25">
      <c r="A2412">
        <v>35</v>
      </c>
      <c r="B2412" s="1">
        <v>59287</v>
      </c>
      <c r="C2412" t="s">
        <v>231</v>
      </c>
      <c r="D2412" t="s">
        <v>3036</v>
      </c>
      <c r="E2412">
        <v>67</v>
      </c>
      <c r="F2412">
        <v>6832</v>
      </c>
      <c r="G2412">
        <f t="shared" si="186"/>
        <v>6832</v>
      </c>
      <c r="H2412" t="str">
        <f>_xlfn.XLOOKUP(C2412,obszary!A:A,obszary!B:B)</f>
        <v>Coprates</v>
      </c>
      <c r="I2412" t="str">
        <f>_xlfn.XLOOKUP($A2412,laziki!B:B,laziki!C:C)</f>
        <v>Pathfinder 2</v>
      </c>
      <c r="J2412" t="str">
        <f>_xlfn.XLOOKUP(I2412,laziki!C:C,laziki!E:E)</f>
        <v>16.90S, 101.43W</v>
      </c>
      <c r="K2412">
        <f>_xlfn.XLOOKUP($A2412,laziki!B:B,laziki!D:D)</f>
        <v>2060</v>
      </c>
      <c r="L2412">
        <f t="shared" si="187"/>
        <v>2062</v>
      </c>
      <c r="M2412" s="4">
        <f t="shared" si="188"/>
        <v>2</v>
      </c>
      <c r="N2412" s="4" t="str">
        <f t="shared" si="189"/>
        <v>S</v>
      </c>
      <c r="O2412" t="str">
        <f t="shared" si="190"/>
        <v>S</v>
      </c>
    </row>
    <row r="2413" spans="1:15" x14ac:dyDescent="0.25">
      <c r="A2413">
        <v>10</v>
      </c>
      <c r="B2413" s="1">
        <v>59290</v>
      </c>
      <c r="C2413" t="s">
        <v>231</v>
      </c>
      <c r="D2413" t="s">
        <v>3035</v>
      </c>
      <c r="E2413">
        <v>48</v>
      </c>
      <c r="F2413">
        <v>1920</v>
      </c>
      <c r="G2413">
        <f t="shared" si="186"/>
        <v>1920</v>
      </c>
      <c r="H2413" t="str">
        <f>_xlfn.XLOOKUP(C2413,obszary!A:A,obszary!B:B)</f>
        <v>Coprates</v>
      </c>
      <c r="I2413" t="str">
        <f>_xlfn.XLOOKUP($A2413,laziki!B:B,laziki!C:C)</f>
        <v>Mariner 15</v>
      </c>
      <c r="J2413" t="str">
        <f>_xlfn.XLOOKUP(I2413,laziki!C:C,laziki!E:E)</f>
        <v>23.79S, 56.97W</v>
      </c>
      <c r="K2413">
        <f>_xlfn.XLOOKUP($A2413,laziki!B:B,laziki!D:D)</f>
        <v>2054</v>
      </c>
      <c r="L2413">
        <f t="shared" si="187"/>
        <v>2062</v>
      </c>
      <c r="M2413" s="4">
        <f t="shared" si="188"/>
        <v>8</v>
      </c>
      <c r="N2413" s="4" t="str">
        <f t="shared" si="189"/>
        <v>S</v>
      </c>
      <c r="O2413" t="str">
        <f t="shared" si="190"/>
        <v>S</v>
      </c>
    </row>
    <row r="2414" spans="1:15" x14ac:dyDescent="0.25">
      <c r="A2414">
        <v>100</v>
      </c>
      <c r="B2414" s="1">
        <v>63192</v>
      </c>
      <c r="C2414" t="s">
        <v>207</v>
      </c>
      <c r="D2414" t="s">
        <v>3034</v>
      </c>
      <c r="E2414">
        <v>169</v>
      </c>
      <c r="F2414">
        <v>4235</v>
      </c>
      <c r="G2414">
        <f t="shared" si="186"/>
        <v>0</v>
      </c>
      <c r="H2414" t="str">
        <f>_xlfn.XLOOKUP(C2414,obszary!A:A,obszary!B:B)</f>
        <v>Mare Australe</v>
      </c>
      <c r="I2414" t="str">
        <f>_xlfn.XLOOKUP($A2414,laziki!B:B,laziki!C:C)</f>
        <v>Perseverance 7</v>
      </c>
      <c r="J2414" t="str">
        <f>_xlfn.XLOOKUP(I2414,laziki!C:C,laziki!E:E)</f>
        <v>61.39S, 157.42W</v>
      </c>
      <c r="K2414">
        <f>_xlfn.XLOOKUP($A2414,laziki!B:B,laziki!D:D)</f>
        <v>2070</v>
      </c>
      <c r="L2414">
        <f t="shared" si="187"/>
        <v>2073</v>
      </c>
      <c r="M2414" s="4">
        <f t="shared" si="188"/>
        <v>3</v>
      </c>
      <c r="N2414" s="4" t="str">
        <f t="shared" si="189"/>
        <v>S</v>
      </c>
      <c r="O2414" t="str">
        <f t="shared" si="190"/>
        <v>S</v>
      </c>
    </row>
    <row r="2415" spans="1:15" x14ac:dyDescent="0.25">
      <c r="A2415">
        <v>72</v>
      </c>
      <c r="B2415" s="1">
        <v>63448</v>
      </c>
      <c r="C2415" t="s">
        <v>233</v>
      </c>
      <c r="D2415" t="s">
        <v>3033</v>
      </c>
      <c r="E2415">
        <v>325</v>
      </c>
      <c r="F2415">
        <v>6409</v>
      </c>
      <c r="G2415">
        <f t="shared" si="186"/>
        <v>0</v>
      </c>
      <c r="H2415" t="str">
        <f>_xlfn.XLOOKUP(C2415,obszary!A:A,obszary!B:B)</f>
        <v>Phoenicis Lacus</v>
      </c>
      <c r="I2415" t="str">
        <f>_xlfn.XLOOKUP($A2415,laziki!B:B,laziki!C:C)</f>
        <v>Rosetta 16</v>
      </c>
      <c r="J2415" t="str">
        <f>_xlfn.XLOOKUP(I2415,laziki!C:C,laziki!E:E)</f>
        <v>29.49S, 118.42W</v>
      </c>
      <c r="K2415">
        <f>_xlfn.XLOOKUP($A2415,laziki!B:B,laziki!D:D)</f>
        <v>2071</v>
      </c>
      <c r="L2415">
        <f t="shared" si="187"/>
        <v>2073</v>
      </c>
      <c r="M2415" s="4">
        <f t="shared" si="188"/>
        <v>2</v>
      </c>
      <c r="N2415" s="4" t="str">
        <f t="shared" si="189"/>
        <v>S</v>
      </c>
      <c r="O2415" t="str">
        <f t="shared" si="190"/>
        <v>S</v>
      </c>
    </row>
    <row r="2416" spans="1:15" x14ac:dyDescent="0.25">
      <c r="A2416">
        <v>17</v>
      </c>
      <c r="B2416" s="1">
        <v>58514</v>
      </c>
      <c r="C2416" t="s">
        <v>255</v>
      </c>
      <c r="D2416" t="s">
        <v>3032</v>
      </c>
      <c r="E2416">
        <v>43</v>
      </c>
      <c r="F2416">
        <v>22220</v>
      </c>
      <c r="G2416">
        <f t="shared" si="186"/>
        <v>22220</v>
      </c>
      <c r="H2416" t="str">
        <f>_xlfn.XLOOKUP(C2416,obszary!A:A,obszary!B:B)</f>
        <v>Casius</v>
      </c>
      <c r="I2416" t="str">
        <f>_xlfn.XLOOKUP($A2416,laziki!B:B,laziki!C:C)</f>
        <v>Viking 8</v>
      </c>
      <c r="J2416" t="str">
        <f>_xlfn.XLOOKUP(I2416,laziki!C:C,laziki!E:E)</f>
        <v>21.27N, 90.13E</v>
      </c>
      <c r="K2416">
        <f>_xlfn.XLOOKUP($A2416,laziki!B:B,laziki!D:D)</f>
        <v>2054</v>
      </c>
      <c r="L2416">
        <f t="shared" si="187"/>
        <v>2060</v>
      </c>
      <c r="M2416" s="4">
        <f t="shared" si="188"/>
        <v>6</v>
      </c>
      <c r="N2416" s="4" t="str">
        <f t="shared" si="189"/>
        <v>N</v>
      </c>
      <c r="O2416" t="str">
        <f t="shared" si="190"/>
        <v>N</v>
      </c>
    </row>
    <row r="2417" spans="1:15" x14ac:dyDescent="0.25">
      <c r="A2417">
        <v>82</v>
      </c>
      <c r="B2417" s="1">
        <v>62709</v>
      </c>
      <c r="C2417" t="s">
        <v>209</v>
      </c>
      <c r="D2417" t="s">
        <v>3031</v>
      </c>
      <c r="E2417">
        <v>63</v>
      </c>
      <c r="F2417">
        <v>8255</v>
      </c>
      <c r="G2417">
        <f t="shared" si="186"/>
        <v>8255</v>
      </c>
      <c r="H2417" t="str">
        <f>_xlfn.XLOOKUP(C2417,obszary!A:A,obszary!B:B)</f>
        <v>Eridania</v>
      </c>
      <c r="I2417" t="str">
        <f>_xlfn.XLOOKUP($A2417,laziki!B:B,laziki!C:C)</f>
        <v>Phoenix 7</v>
      </c>
      <c r="J2417" t="str">
        <f>_xlfn.XLOOKUP(I2417,laziki!C:C,laziki!E:E)</f>
        <v>42.36S, 157.15E</v>
      </c>
      <c r="K2417">
        <f>_xlfn.XLOOKUP($A2417,laziki!B:B,laziki!D:D)</f>
        <v>2068</v>
      </c>
      <c r="L2417">
        <f t="shared" si="187"/>
        <v>2071</v>
      </c>
      <c r="M2417" s="4">
        <f t="shared" si="188"/>
        <v>3</v>
      </c>
      <c r="N2417" s="4" t="str">
        <f t="shared" si="189"/>
        <v>S</v>
      </c>
      <c r="O2417" t="str">
        <f t="shared" si="190"/>
        <v>S</v>
      </c>
    </row>
    <row r="2418" spans="1:15" x14ac:dyDescent="0.25">
      <c r="A2418">
        <v>69</v>
      </c>
      <c r="B2418" s="1">
        <v>63325</v>
      </c>
      <c r="C2418" t="s">
        <v>263</v>
      </c>
      <c r="D2418" t="s">
        <v>3030</v>
      </c>
      <c r="E2418">
        <v>41</v>
      </c>
      <c r="F2418">
        <v>24621</v>
      </c>
      <c r="G2418">
        <f t="shared" si="186"/>
        <v>24621</v>
      </c>
      <c r="H2418" t="str">
        <f>_xlfn.XLOOKUP(C2418,obszary!A:A,obszary!B:B)</f>
        <v>Diacria</v>
      </c>
      <c r="I2418" t="str">
        <f>_xlfn.XLOOKUP($A2418,laziki!B:B,laziki!C:C)</f>
        <v>Rosetta 13</v>
      </c>
      <c r="J2418" t="str">
        <f>_xlfn.XLOOKUP(I2418,laziki!C:C,laziki!E:E)</f>
        <v>69.41N, 168.67E</v>
      </c>
      <c r="K2418">
        <f>_xlfn.XLOOKUP($A2418,laziki!B:B,laziki!D:D)</f>
        <v>2069</v>
      </c>
      <c r="L2418">
        <f t="shared" si="187"/>
        <v>2073</v>
      </c>
      <c r="M2418" s="4">
        <f t="shared" si="188"/>
        <v>4</v>
      </c>
      <c r="N2418" s="4" t="str">
        <f t="shared" si="189"/>
        <v>N</v>
      </c>
      <c r="O2418" t="str">
        <f t="shared" si="190"/>
        <v>N</v>
      </c>
    </row>
    <row r="2419" spans="1:15" x14ac:dyDescent="0.25">
      <c r="A2419">
        <v>94</v>
      </c>
      <c r="B2419" s="1">
        <v>61445</v>
      </c>
      <c r="C2419" t="s">
        <v>209</v>
      </c>
      <c r="D2419" t="s">
        <v>3029</v>
      </c>
      <c r="E2419">
        <v>65</v>
      </c>
      <c r="F2419">
        <v>7052</v>
      </c>
      <c r="G2419">
        <f t="shared" si="186"/>
        <v>7052</v>
      </c>
      <c r="H2419" t="str">
        <f>_xlfn.XLOOKUP(C2419,obszary!A:A,obszary!B:B)</f>
        <v>Eridania</v>
      </c>
      <c r="I2419" t="str">
        <f>_xlfn.XLOOKUP($A2419,laziki!B:B,laziki!C:C)</f>
        <v>Dawn 4</v>
      </c>
      <c r="J2419" t="str">
        <f>_xlfn.XLOOKUP(I2419,laziki!C:C,laziki!E:E)</f>
        <v>46.81S, 143.88E</v>
      </c>
      <c r="K2419">
        <f>_xlfn.XLOOKUP($A2419,laziki!B:B,laziki!D:D)</f>
        <v>2066</v>
      </c>
      <c r="L2419">
        <f t="shared" si="187"/>
        <v>2068</v>
      </c>
      <c r="M2419" s="4">
        <f t="shared" si="188"/>
        <v>2</v>
      </c>
      <c r="N2419" s="4" t="str">
        <f t="shared" si="189"/>
        <v>S</v>
      </c>
      <c r="O2419" t="str">
        <f t="shared" si="190"/>
        <v>S</v>
      </c>
    </row>
    <row r="2420" spans="1:15" x14ac:dyDescent="0.25">
      <c r="A2420">
        <v>46</v>
      </c>
      <c r="B2420" s="1">
        <v>60815</v>
      </c>
      <c r="C2420" t="s">
        <v>219</v>
      </c>
      <c r="D2420" t="s">
        <v>3028</v>
      </c>
      <c r="E2420">
        <v>7</v>
      </c>
      <c r="F2420">
        <v>8255</v>
      </c>
      <c r="G2420">
        <f t="shared" si="186"/>
        <v>8255</v>
      </c>
      <c r="H2420" t="str">
        <f>_xlfn.XLOOKUP(C2420,obszary!A:A,obszary!B:B)</f>
        <v>Phaethontis</v>
      </c>
      <c r="I2420" t="str">
        <f>_xlfn.XLOOKUP($A2420,laziki!B:B,laziki!C:C)</f>
        <v>Spirit 13</v>
      </c>
      <c r="J2420" t="str">
        <f>_xlfn.XLOOKUP(I2420,laziki!C:C,laziki!E:E)</f>
        <v>58.80S, 113.46W</v>
      </c>
      <c r="K2420">
        <f>_xlfn.XLOOKUP($A2420,laziki!B:B,laziki!D:D)</f>
        <v>2065</v>
      </c>
      <c r="L2420">
        <f t="shared" si="187"/>
        <v>2066</v>
      </c>
      <c r="M2420" s="4">
        <f t="shared" si="188"/>
        <v>1</v>
      </c>
      <c r="N2420" s="4" t="str">
        <f t="shared" si="189"/>
        <v>S</v>
      </c>
      <c r="O2420" t="str">
        <f t="shared" si="190"/>
        <v>S</v>
      </c>
    </row>
    <row r="2421" spans="1:15" x14ac:dyDescent="0.25">
      <c r="A2421">
        <v>17</v>
      </c>
      <c r="B2421" s="1">
        <v>57846</v>
      </c>
      <c r="C2421" t="s">
        <v>223</v>
      </c>
      <c r="D2421" t="s">
        <v>3027</v>
      </c>
      <c r="E2421">
        <v>231</v>
      </c>
      <c r="F2421">
        <v>2324</v>
      </c>
      <c r="G2421">
        <f t="shared" si="186"/>
        <v>0</v>
      </c>
      <c r="H2421" t="str">
        <f>_xlfn.XLOOKUP(C2421,obszary!A:A,obszary!B:B)</f>
        <v>Mare Tyrrhenum</v>
      </c>
      <c r="I2421" t="str">
        <f>_xlfn.XLOOKUP($A2421,laziki!B:B,laziki!C:C)</f>
        <v>Viking 8</v>
      </c>
      <c r="J2421" t="str">
        <f>_xlfn.XLOOKUP(I2421,laziki!C:C,laziki!E:E)</f>
        <v>21.27N, 90.13E</v>
      </c>
      <c r="K2421">
        <f>_xlfn.XLOOKUP($A2421,laziki!B:B,laziki!D:D)</f>
        <v>2054</v>
      </c>
      <c r="L2421">
        <f t="shared" si="187"/>
        <v>2058</v>
      </c>
      <c r="M2421" s="4">
        <f t="shared" si="188"/>
        <v>4</v>
      </c>
      <c r="N2421" s="4" t="str">
        <f t="shared" si="189"/>
        <v>S</v>
      </c>
      <c r="O2421" t="str">
        <f t="shared" si="190"/>
        <v>N</v>
      </c>
    </row>
    <row r="2422" spans="1:15" x14ac:dyDescent="0.25">
      <c r="A2422">
        <v>6</v>
      </c>
      <c r="B2422" s="1">
        <v>56560</v>
      </c>
      <c r="C2422" t="s">
        <v>265</v>
      </c>
      <c r="D2422" t="s">
        <v>3026</v>
      </c>
      <c r="E2422">
        <v>157</v>
      </c>
      <c r="F2422">
        <v>4235</v>
      </c>
      <c r="G2422">
        <f t="shared" si="186"/>
        <v>0</v>
      </c>
      <c r="H2422" t="str">
        <f>_xlfn.XLOOKUP(C2422,obszary!A:A,obszary!B:B)</f>
        <v>Mare Boreum</v>
      </c>
      <c r="I2422" t="str">
        <f>_xlfn.XLOOKUP($A2422,laziki!B:B,laziki!C:C)</f>
        <v>Mariner 11</v>
      </c>
      <c r="J2422" t="str">
        <f>_xlfn.XLOOKUP(I2422,laziki!C:C,laziki!E:E)</f>
        <v>77.71N, 148.53E</v>
      </c>
      <c r="K2422">
        <f>_xlfn.XLOOKUP($A2422,laziki!B:B,laziki!D:D)</f>
        <v>2052</v>
      </c>
      <c r="L2422">
        <f t="shared" si="187"/>
        <v>2054</v>
      </c>
      <c r="M2422" s="4">
        <f t="shared" si="188"/>
        <v>2</v>
      </c>
      <c r="N2422" s="4" t="str">
        <f t="shared" si="189"/>
        <v>N</v>
      </c>
      <c r="O2422" t="str">
        <f t="shared" si="190"/>
        <v>N</v>
      </c>
    </row>
    <row r="2423" spans="1:15" x14ac:dyDescent="0.25">
      <c r="A2423">
        <v>76</v>
      </c>
      <c r="B2423" s="1">
        <v>63344</v>
      </c>
      <c r="C2423" t="s">
        <v>263</v>
      </c>
      <c r="D2423" t="s">
        <v>3025</v>
      </c>
      <c r="E2423">
        <v>19</v>
      </c>
      <c r="F2423">
        <v>16330</v>
      </c>
      <c r="G2423">
        <f t="shared" si="186"/>
        <v>16330</v>
      </c>
      <c r="H2423" t="str">
        <f>_xlfn.XLOOKUP(C2423,obszary!A:A,obszary!B:B)</f>
        <v>Diacria</v>
      </c>
      <c r="I2423" t="str">
        <f>_xlfn.XLOOKUP($A2423,laziki!B:B,laziki!C:C)</f>
        <v>Rosetta 25</v>
      </c>
      <c r="J2423" t="str">
        <f>_xlfn.XLOOKUP(I2423,laziki!C:C,laziki!E:E)</f>
        <v>47.84N, 169.44E</v>
      </c>
      <c r="K2423">
        <f>_xlfn.XLOOKUP($A2423,laziki!B:B,laziki!D:D)</f>
        <v>2072</v>
      </c>
      <c r="L2423">
        <f t="shared" si="187"/>
        <v>2073</v>
      </c>
      <c r="M2423" s="4">
        <f t="shared" si="188"/>
        <v>1</v>
      </c>
      <c r="N2423" s="4" t="str">
        <f t="shared" si="189"/>
        <v>N</v>
      </c>
      <c r="O2423" t="str">
        <f t="shared" si="190"/>
        <v>N</v>
      </c>
    </row>
    <row r="2424" spans="1:15" x14ac:dyDescent="0.25">
      <c r="A2424">
        <v>47</v>
      </c>
      <c r="B2424" s="1">
        <v>62293</v>
      </c>
      <c r="C2424" t="s">
        <v>245</v>
      </c>
      <c r="D2424" t="s">
        <v>3024</v>
      </c>
      <c r="E2424">
        <v>212</v>
      </c>
      <c r="F2424">
        <v>2324</v>
      </c>
      <c r="G2424">
        <f t="shared" si="186"/>
        <v>0</v>
      </c>
      <c r="H2424" t="str">
        <f>_xlfn.XLOOKUP(C2424,obszary!A:A,obszary!B:B)</f>
        <v>Oxia Palus</v>
      </c>
      <c r="I2424" t="str">
        <f>_xlfn.XLOOKUP($A2424,laziki!B:B,laziki!C:C)</f>
        <v>Spirit 14</v>
      </c>
      <c r="J2424" t="str">
        <f>_xlfn.XLOOKUP(I2424,laziki!C:C,laziki!E:E)</f>
        <v>27.30N, 17.48W</v>
      </c>
      <c r="K2424">
        <f>_xlfn.XLOOKUP($A2424,laziki!B:B,laziki!D:D)</f>
        <v>2065</v>
      </c>
      <c r="L2424">
        <f t="shared" si="187"/>
        <v>2070</v>
      </c>
      <c r="M2424" s="4">
        <f t="shared" si="188"/>
        <v>5</v>
      </c>
      <c r="N2424" s="4" t="str">
        <f t="shared" si="189"/>
        <v>N</v>
      </c>
      <c r="O2424" t="str">
        <f t="shared" si="190"/>
        <v>N</v>
      </c>
    </row>
    <row r="2425" spans="1:15" x14ac:dyDescent="0.25">
      <c r="A2425">
        <v>42</v>
      </c>
      <c r="B2425" s="1">
        <v>60830</v>
      </c>
      <c r="C2425" t="s">
        <v>253</v>
      </c>
      <c r="D2425" t="s">
        <v>3023</v>
      </c>
      <c r="E2425">
        <v>12</v>
      </c>
      <c r="F2425">
        <v>22220</v>
      </c>
      <c r="G2425">
        <f t="shared" si="186"/>
        <v>22220</v>
      </c>
      <c r="H2425" t="str">
        <f>_xlfn.XLOOKUP(C2425,obszary!A:A,obszary!B:B)</f>
        <v>Cebrenia</v>
      </c>
      <c r="I2425" t="str">
        <f>_xlfn.XLOOKUP($A2425,laziki!B:B,laziki!C:C)</f>
        <v>Spirit 6</v>
      </c>
      <c r="J2425" t="str">
        <f>_xlfn.XLOOKUP(I2425,laziki!C:C,laziki!E:E)</f>
        <v>27.80N, 160.30E</v>
      </c>
      <c r="K2425">
        <f>_xlfn.XLOOKUP($A2425,laziki!B:B,laziki!D:D)</f>
        <v>2063</v>
      </c>
      <c r="L2425">
        <f t="shared" si="187"/>
        <v>2066</v>
      </c>
      <c r="M2425" s="4">
        <f t="shared" si="188"/>
        <v>3</v>
      </c>
      <c r="N2425" s="4" t="str">
        <f t="shared" si="189"/>
        <v>N</v>
      </c>
      <c r="O2425" t="str">
        <f t="shared" si="190"/>
        <v>N</v>
      </c>
    </row>
    <row r="2426" spans="1:15" x14ac:dyDescent="0.25">
      <c r="A2426">
        <v>24</v>
      </c>
      <c r="B2426" s="1">
        <v>57192</v>
      </c>
      <c r="C2426" t="s">
        <v>209</v>
      </c>
      <c r="D2426" t="s">
        <v>3022</v>
      </c>
      <c r="E2426">
        <v>27</v>
      </c>
      <c r="F2426">
        <v>14551</v>
      </c>
      <c r="G2426">
        <f t="shared" si="186"/>
        <v>14551</v>
      </c>
      <c r="H2426" t="str">
        <f>_xlfn.XLOOKUP(C2426,obszary!A:A,obszary!B:B)</f>
        <v>Eridania</v>
      </c>
      <c r="I2426" t="str">
        <f>_xlfn.XLOOKUP($A2426,laziki!B:B,laziki!C:C)</f>
        <v>Phobos 3</v>
      </c>
      <c r="J2426" t="str">
        <f>_xlfn.XLOOKUP(I2426,laziki!C:C,laziki!E:E)</f>
        <v>32.13S, 131.87E</v>
      </c>
      <c r="K2426">
        <f>_xlfn.XLOOKUP($A2426,laziki!B:B,laziki!D:D)</f>
        <v>2053</v>
      </c>
      <c r="L2426">
        <f t="shared" si="187"/>
        <v>2056</v>
      </c>
      <c r="M2426" s="4">
        <f t="shared" si="188"/>
        <v>3</v>
      </c>
      <c r="N2426" s="4" t="str">
        <f t="shared" si="189"/>
        <v>S</v>
      </c>
      <c r="O2426" t="str">
        <f t="shared" si="190"/>
        <v>S</v>
      </c>
    </row>
    <row r="2427" spans="1:15" x14ac:dyDescent="0.25">
      <c r="A2427">
        <v>38</v>
      </c>
      <c r="B2427" s="1">
        <v>60085</v>
      </c>
      <c r="C2427" t="s">
        <v>265</v>
      </c>
      <c r="D2427" t="s">
        <v>3021</v>
      </c>
      <c r="E2427">
        <v>307</v>
      </c>
      <c r="F2427">
        <v>3313</v>
      </c>
      <c r="G2427">
        <f t="shared" si="186"/>
        <v>0</v>
      </c>
      <c r="H2427" t="str">
        <f>_xlfn.XLOOKUP(C2427,obszary!A:A,obszary!B:B)</f>
        <v>Mare Boreum</v>
      </c>
      <c r="I2427" t="str">
        <f>_xlfn.XLOOKUP($A2427,laziki!B:B,laziki!C:C)</f>
        <v>Pathfinder 7</v>
      </c>
      <c r="J2427" t="str">
        <f>_xlfn.XLOOKUP(I2427,laziki!C:C,laziki!E:E)</f>
        <v>79.27N, 111.64W</v>
      </c>
      <c r="K2427">
        <f>_xlfn.XLOOKUP($A2427,laziki!B:B,laziki!D:D)</f>
        <v>2062</v>
      </c>
      <c r="L2427">
        <f t="shared" si="187"/>
        <v>2064</v>
      </c>
      <c r="M2427" s="4">
        <f t="shared" si="188"/>
        <v>2</v>
      </c>
      <c r="N2427" s="4" t="str">
        <f t="shared" si="189"/>
        <v>N</v>
      </c>
      <c r="O2427" t="str">
        <f t="shared" si="190"/>
        <v>N</v>
      </c>
    </row>
    <row r="2428" spans="1:15" x14ac:dyDescent="0.25">
      <c r="A2428">
        <v>9</v>
      </c>
      <c r="B2428" s="1">
        <v>57703</v>
      </c>
      <c r="C2428" t="s">
        <v>213</v>
      </c>
      <c r="D2428" t="s">
        <v>3020</v>
      </c>
      <c r="E2428">
        <v>163</v>
      </c>
      <c r="F2428">
        <v>9670</v>
      </c>
      <c r="G2428">
        <f t="shared" si="186"/>
        <v>0</v>
      </c>
      <c r="H2428" t="str">
        <f>_xlfn.XLOOKUP(C2428,obszary!A:A,obszary!B:B)</f>
        <v>Noachis</v>
      </c>
      <c r="I2428" t="str">
        <f>_xlfn.XLOOKUP($A2428,laziki!B:B,laziki!C:C)</f>
        <v>Mariner 14</v>
      </c>
      <c r="J2428" t="str">
        <f>_xlfn.XLOOKUP(I2428,laziki!C:C,laziki!E:E)</f>
        <v>17.63S, 13.01W</v>
      </c>
      <c r="K2428">
        <f>_xlfn.XLOOKUP($A2428,laziki!B:B,laziki!D:D)</f>
        <v>2054</v>
      </c>
      <c r="L2428">
        <f t="shared" si="187"/>
        <v>2057</v>
      </c>
      <c r="M2428" s="4">
        <f t="shared" si="188"/>
        <v>3</v>
      </c>
      <c r="N2428" s="4" t="str">
        <f t="shared" si="189"/>
        <v>S</v>
      </c>
      <c r="O2428" t="str">
        <f t="shared" si="190"/>
        <v>S</v>
      </c>
    </row>
    <row r="2429" spans="1:15" x14ac:dyDescent="0.25">
      <c r="A2429">
        <v>56</v>
      </c>
      <c r="B2429" s="1">
        <v>62499</v>
      </c>
      <c r="C2429" t="s">
        <v>217</v>
      </c>
      <c r="D2429" t="s">
        <v>3019</v>
      </c>
      <c r="E2429">
        <v>482</v>
      </c>
      <c r="F2429">
        <v>3461</v>
      </c>
      <c r="G2429">
        <f t="shared" si="186"/>
        <v>0</v>
      </c>
      <c r="H2429" t="str">
        <f>_xlfn.XLOOKUP(C2429,obszary!A:A,obszary!B:B)</f>
        <v>Thaumasia</v>
      </c>
      <c r="I2429" t="str">
        <f>_xlfn.XLOOKUP($A2429,laziki!B:B,laziki!C:C)</f>
        <v>Opportunity 10</v>
      </c>
      <c r="J2429" t="str">
        <f>_xlfn.XLOOKUP(I2429,laziki!C:C,laziki!E:E)</f>
        <v>35.35S, 72.67W</v>
      </c>
      <c r="K2429">
        <f>_xlfn.XLOOKUP($A2429,laziki!B:B,laziki!D:D)</f>
        <v>2067</v>
      </c>
      <c r="L2429">
        <f t="shared" si="187"/>
        <v>2071</v>
      </c>
      <c r="M2429" s="4">
        <f t="shared" si="188"/>
        <v>4</v>
      </c>
      <c r="N2429" s="4" t="str">
        <f t="shared" si="189"/>
        <v>S</v>
      </c>
      <c r="O2429" t="str">
        <f t="shared" si="190"/>
        <v>S</v>
      </c>
    </row>
    <row r="2430" spans="1:15" x14ac:dyDescent="0.25">
      <c r="A2430">
        <v>23</v>
      </c>
      <c r="B2430" s="1">
        <v>57072</v>
      </c>
      <c r="C2430" t="s">
        <v>219</v>
      </c>
      <c r="D2430" t="s">
        <v>3018</v>
      </c>
      <c r="E2430">
        <v>416</v>
      </c>
      <c r="F2430">
        <v>3612</v>
      </c>
      <c r="G2430">
        <f t="shared" si="186"/>
        <v>0</v>
      </c>
      <c r="H2430" t="str">
        <f>_xlfn.XLOOKUP(C2430,obszary!A:A,obszary!B:B)</f>
        <v>Phaethontis</v>
      </c>
      <c r="I2430" t="str">
        <f>_xlfn.XLOOKUP($A2430,laziki!B:B,laziki!C:C)</f>
        <v>Phobos 2</v>
      </c>
      <c r="J2430" t="str">
        <f>_xlfn.XLOOKUP(I2430,laziki!C:C,laziki!E:E)</f>
        <v>23.80S, 156.02W</v>
      </c>
      <c r="K2430">
        <f>_xlfn.XLOOKUP($A2430,laziki!B:B,laziki!D:D)</f>
        <v>2053</v>
      </c>
      <c r="L2430">
        <f t="shared" si="187"/>
        <v>2056</v>
      </c>
      <c r="M2430" s="4">
        <f t="shared" si="188"/>
        <v>3</v>
      </c>
      <c r="N2430" s="4" t="str">
        <f t="shared" si="189"/>
        <v>S</v>
      </c>
      <c r="O2430" t="str">
        <f t="shared" si="190"/>
        <v>S</v>
      </c>
    </row>
    <row r="2431" spans="1:15" x14ac:dyDescent="0.25">
      <c r="A2431">
        <v>73</v>
      </c>
      <c r="B2431" s="1">
        <v>63248</v>
      </c>
      <c r="C2431" t="s">
        <v>207</v>
      </c>
      <c r="D2431" t="s">
        <v>3017</v>
      </c>
      <c r="E2431">
        <v>75</v>
      </c>
      <c r="F2431">
        <v>20205</v>
      </c>
      <c r="G2431">
        <f t="shared" si="186"/>
        <v>20205</v>
      </c>
      <c r="H2431" t="str">
        <f>_xlfn.XLOOKUP(C2431,obszary!A:A,obszary!B:B)</f>
        <v>Mare Australe</v>
      </c>
      <c r="I2431" t="str">
        <f>_xlfn.XLOOKUP($A2431,laziki!B:B,laziki!C:C)</f>
        <v>Rosetta 20</v>
      </c>
      <c r="J2431" t="str">
        <f>_xlfn.XLOOKUP(I2431,laziki!C:C,laziki!E:E)</f>
        <v>69.31S, 68.72W</v>
      </c>
      <c r="K2431">
        <f>_xlfn.XLOOKUP($A2431,laziki!B:B,laziki!D:D)</f>
        <v>2071</v>
      </c>
      <c r="L2431">
        <f t="shared" si="187"/>
        <v>2073</v>
      </c>
      <c r="M2431" s="4">
        <f t="shared" si="188"/>
        <v>2</v>
      </c>
      <c r="N2431" s="4" t="str">
        <f t="shared" si="189"/>
        <v>S</v>
      </c>
      <c r="O2431" t="str">
        <f t="shared" si="190"/>
        <v>S</v>
      </c>
    </row>
    <row r="2432" spans="1:15" x14ac:dyDescent="0.25">
      <c r="A2432">
        <v>77</v>
      </c>
      <c r="B2432" s="1">
        <v>64342</v>
      </c>
      <c r="C2432" t="s">
        <v>211</v>
      </c>
      <c r="D2432" t="s">
        <v>3016</v>
      </c>
      <c r="E2432">
        <v>307</v>
      </c>
      <c r="F2432">
        <v>1526</v>
      </c>
      <c r="G2432">
        <f t="shared" si="186"/>
        <v>0</v>
      </c>
      <c r="H2432" t="str">
        <f>_xlfn.XLOOKUP(C2432,obszary!A:A,obszary!B:B)</f>
        <v>Hellas</v>
      </c>
      <c r="I2432" t="str">
        <f>_xlfn.XLOOKUP($A2432,laziki!B:B,laziki!C:C)</f>
        <v>Rosetta 27</v>
      </c>
      <c r="J2432" t="str">
        <f>_xlfn.XLOOKUP(I2432,laziki!C:C,laziki!E:E)</f>
        <v>28.90S, 98.55E</v>
      </c>
      <c r="K2432">
        <f>_xlfn.XLOOKUP($A2432,laziki!B:B,laziki!D:D)</f>
        <v>2073</v>
      </c>
      <c r="L2432">
        <f t="shared" si="187"/>
        <v>2076</v>
      </c>
      <c r="M2432" s="4">
        <f t="shared" si="188"/>
        <v>3</v>
      </c>
      <c r="N2432" s="4" t="str">
        <f t="shared" si="189"/>
        <v>S</v>
      </c>
      <c r="O2432" t="str">
        <f t="shared" si="190"/>
        <v>S</v>
      </c>
    </row>
    <row r="2433" spans="1:15" x14ac:dyDescent="0.25">
      <c r="A2433">
        <v>89</v>
      </c>
      <c r="B2433" s="1">
        <v>63402</v>
      </c>
      <c r="C2433" t="s">
        <v>217</v>
      </c>
      <c r="D2433" t="s">
        <v>3015</v>
      </c>
      <c r="E2433">
        <v>57</v>
      </c>
      <c r="F2433">
        <v>9670</v>
      </c>
      <c r="G2433">
        <f t="shared" si="186"/>
        <v>9670</v>
      </c>
      <c r="H2433" t="str">
        <f>_xlfn.XLOOKUP(C2433,obszary!A:A,obszary!B:B)</f>
        <v>Thaumasia</v>
      </c>
      <c r="I2433" t="str">
        <f>_xlfn.XLOOKUP($A2433,laziki!B:B,laziki!C:C)</f>
        <v>Phoenix 22</v>
      </c>
      <c r="J2433" t="str">
        <f>_xlfn.XLOOKUP(I2433,laziki!C:C,laziki!E:E)</f>
        <v>65.07S, 96.09W</v>
      </c>
      <c r="K2433">
        <f>_xlfn.XLOOKUP($A2433,laziki!B:B,laziki!D:D)</f>
        <v>2072</v>
      </c>
      <c r="L2433">
        <f t="shared" si="187"/>
        <v>2073</v>
      </c>
      <c r="M2433" s="4">
        <f t="shared" si="188"/>
        <v>1</v>
      </c>
      <c r="N2433" s="4" t="str">
        <f t="shared" si="189"/>
        <v>S</v>
      </c>
      <c r="O2433" t="str">
        <f t="shared" si="190"/>
        <v>S</v>
      </c>
    </row>
    <row r="2434" spans="1:15" x14ac:dyDescent="0.25">
      <c r="A2434">
        <v>90</v>
      </c>
      <c r="B2434" s="1">
        <v>63989</v>
      </c>
      <c r="C2434" t="s">
        <v>219</v>
      </c>
      <c r="D2434" t="s">
        <v>3014</v>
      </c>
      <c r="E2434">
        <v>181</v>
      </c>
      <c r="F2434">
        <v>101649</v>
      </c>
      <c r="G2434">
        <f t="shared" si="186"/>
        <v>0</v>
      </c>
      <c r="H2434" t="str">
        <f>_xlfn.XLOOKUP(C2434,obszary!A:A,obszary!B:B)</f>
        <v>Phaethontis</v>
      </c>
      <c r="I2434" t="str">
        <f>_xlfn.XLOOKUP($A2434,laziki!B:B,laziki!C:C)</f>
        <v>Phoenix 23</v>
      </c>
      <c r="J2434" t="str">
        <f>_xlfn.XLOOKUP(I2434,laziki!C:C,laziki!E:E)</f>
        <v>65.99S, 161.89W</v>
      </c>
      <c r="K2434">
        <f>_xlfn.XLOOKUP($A2434,laziki!B:B,laziki!D:D)</f>
        <v>2072</v>
      </c>
      <c r="L2434">
        <f t="shared" si="187"/>
        <v>2075</v>
      </c>
      <c r="M2434" s="4">
        <f t="shared" si="188"/>
        <v>3</v>
      </c>
      <c r="N2434" s="4" t="str">
        <f t="shared" si="189"/>
        <v>S</v>
      </c>
      <c r="O2434" t="str">
        <f t="shared" si="190"/>
        <v>S</v>
      </c>
    </row>
    <row r="2435" spans="1:15" x14ac:dyDescent="0.25">
      <c r="A2435">
        <v>86</v>
      </c>
      <c r="B2435" s="1">
        <v>63804</v>
      </c>
      <c r="C2435" t="s">
        <v>265</v>
      </c>
      <c r="D2435" t="s">
        <v>3013</v>
      </c>
      <c r="E2435">
        <v>142</v>
      </c>
      <c r="F2435">
        <v>17718</v>
      </c>
      <c r="G2435">
        <f t="shared" ref="G2435:G2498" si="191">IF($E2435 &lt;= 100,F2435,0)</f>
        <v>0</v>
      </c>
      <c r="H2435" t="str">
        <f>_xlfn.XLOOKUP(C2435,obszary!A:A,obszary!B:B)</f>
        <v>Mare Boreum</v>
      </c>
      <c r="I2435" t="str">
        <f>_xlfn.XLOOKUP($A2435,laziki!B:B,laziki!C:C)</f>
        <v>Phoenix 16</v>
      </c>
      <c r="J2435" t="str">
        <f>_xlfn.XLOOKUP(I2435,laziki!C:C,laziki!E:E)</f>
        <v>75.84N, 122.24E</v>
      </c>
      <c r="K2435">
        <f>_xlfn.XLOOKUP($A2435,laziki!B:B,laziki!D:D)</f>
        <v>2071</v>
      </c>
      <c r="L2435">
        <f t="shared" ref="L2435:L2498" si="192">YEAR(B2435)</f>
        <v>2074</v>
      </c>
      <c r="M2435" s="4">
        <f t="shared" ref="M2435:M2498" si="193">L2435-K2435</f>
        <v>3</v>
      </c>
      <c r="N2435" s="4" t="str">
        <f t="shared" ref="N2435:N2498" si="194">IF(NOT(ISERROR(SEARCH("S",D2435))),"S","N")</f>
        <v>N</v>
      </c>
      <c r="O2435" t="str">
        <f t="shared" si="190"/>
        <v>N</v>
      </c>
    </row>
    <row r="2436" spans="1:15" x14ac:dyDescent="0.25">
      <c r="A2436">
        <v>32</v>
      </c>
      <c r="B2436" s="1">
        <v>59921</v>
      </c>
      <c r="C2436" t="s">
        <v>217</v>
      </c>
      <c r="D2436" t="s">
        <v>3012</v>
      </c>
      <c r="E2436">
        <v>128</v>
      </c>
      <c r="F2436">
        <v>4902</v>
      </c>
      <c r="G2436">
        <f t="shared" si="191"/>
        <v>0</v>
      </c>
      <c r="H2436" t="str">
        <f>_xlfn.XLOOKUP(C2436,obszary!A:A,obszary!B:B)</f>
        <v>Thaumasia</v>
      </c>
      <c r="I2436" t="str">
        <f>_xlfn.XLOOKUP($A2436,laziki!B:B,laziki!C:C)</f>
        <v>Deimos 11</v>
      </c>
      <c r="J2436" t="str">
        <f>_xlfn.XLOOKUP(I2436,laziki!C:C,laziki!E:E)</f>
        <v>39.82S, 96.42W</v>
      </c>
      <c r="K2436">
        <f>_xlfn.XLOOKUP($A2436,laziki!B:B,laziki!D:D)</f>
        <v>2059</v>
      </c>
      <c r="L2436">
        <f t="shared" si="192"/>
        <v>2064</v>
      </c>
      <c r="M2436" s="4">
        <f t="shared" si="193"/>
        <v>5</v>
      </c>
      <c r="N2436" s="4" t="str">
        <f t="shared" si="194"/>
        <v>S</v>
      </c>
      <c r="O2436" t="str">
        <f t="shared" si="190"/>
        <v>S</v>
      </c>
    </row>
    <row r="2437" spans="1:15" x14ac:dyDescent="0.25">
      <c r="A2437">
        <v>85</v>
      </c>
      <c r="B2437" s="1">
        <v>63665</v>
      </c>
      <c r="C2437" t="s">
        <v>223</v>
      </c>
      <c r="D2437" t="s">
        <v>3011</v>
      </c>
      <c r="E2437">
        <v>905</v>
      </c>
      <c r="F2437">
        <v>1920</v>
      </c>
      <c r="G2437">
        <f t="shared" si="191"/>
        <v>0</v>
      </c>
      <c r="H2437" t="str">
        <f>_xlfn.XLOOKUP(C2437,obszary!A:A,obszary!B:B)</f>
        <v>Mare Tyrrhenum</v>
      </c>
      <c r="I2437" t="str">
        <f>_xlfn.XLOOKUP($A2437,laziki!B:B,laziki!C:C)</f>
        <v>Phoenix 13</v>
      </c>
      <c r="J2437" t="str">
        <f>_xlfn.XLOOKUP(I2437,laziki!C:C,laziki!E:E)</f>
        <v>6.43S, 95.96E</v>
      </c>
      <c r="K2437">
        <f>_xlfn.XLOOKUP($A2437,laziki!B:B,laziki!D:D)</f>
        <v>2070</v>
      </c>
      <c r="L2437">
        <f t="shared" si="192"/>
        <v>2074</v>
      </c>
      <c r="M2437" s="4">
        <f t="shared" si="193"/>
        <v>4</v>
      </c>
      <c r="N2437" s="4" t="str">
        <f t="shared" si="194"/>
        <v>S</v>
      </c>
      <c r="O2437" t="str">
        <f t="shared" si="190"/>
        <v>S</v>
      </c>
    </row>
    <row r="2438" spans="1:15" x14ac:dyDescent="0.25">
      <c r="A2438">
        <v>41</v>
      </c>
      <c r="B2438" s="1">
        <v>60200</v>
      </c>
      <c r="C2438" t="s">
        <v>265</v>
      </c>
      <c r="D2438" t="s">
        <v>3010</v>
      </c>
      <c r="E2438">
        <v>702</v>
      </c>
      <c r="F2438">
        <v>1526</v>
      </c>
      <c r="G2438">
        <f t="shared" si="191"/>
        <v>0</v>
      </c>
      <c r="H2438" t="str">
        <f>_xlfn.XLOOKUP(C2438,obszary!A:A,obszary!B:B)</f>
        <v>Mare Boreum</v>
      </c>
      <c r="I2438" t="str">
        <f>_xlfn.XLOOKUP($A2438,laziki!B:B,laziki!C:C)</f>
        <v>Spirit 5</v>
      </c>
      <c r="J2438" t="str">
        <f>_xlfn.XLOOKUP(I2438,laziki!C:C,laziki!E:E)</f>
        <v>66.19N, 33.82E</v>
      </c>
      <c r="K2438">
        <f>_xlfn.XLOOKUP($A2438,laziki!B:B,laziki!D:D)</f>
        <v>2063</v>
      </c>
      <c r="L2438">
        <f t="shared" si="192"/>
        <v>2064</v>
      </c>
      <c r="M2438" s="4">
        <f t="shared" si="193"/>
        <v>1</v>
      </c>
      <c r="N2438" s="4" t="str">
        <f t="shared" si="194"/>
        <v>N</v>
      </c>
      <c r="O2438" t="str">
        <f t="shared" ref="O2438:O2501" si="195">IF(NOT(ISERROR(SEARCH("S",J2438))),"S","N")</f>
        <v>N</v>
      </c>
    </row>
    <row r="2439" spans="1:15" x14ac:dyDescent="0.25">
      <c r="A2439">
        <v>90</v>
      </c>
      <c r="B2439" s="1">
        <v>63671</v>
      </c>
      <c r="C2439" t="s">
        <v>207</v>
      </c>
      <c r="D2439" t="s">
        <v>3009</v>
      </c>
      <c r="E2439">
        <v>37</v>
      </c>
      <c r="F2439">
        <v>72463</v>
      </c>
      <c r="G2439">
        <f t="shared" si="191"/>
        <v>72463</v>
      </c>
      <c r="H2439" t="str">
        <f>_xlfn.XLOOKUP(C2439,obszary!A:A,obszary!B:B)</f>
        <v>Mare Australe</v>
      </c>
      <c r="I2439" t="str">
        <f>_xlfn.XLOOKUP($A2439,laziki!B:B,laziki!C:C)</f>
        <v>Phoenix 23</v>
      </c>
      <c r="J2439" t="str">
        <f>_xlfn.XLOOKUP(I2439,laziki!C:C,laziki!E:E)</f>
        <v>65.99S, 161.89W</v>
      </c>
      <c r="K2439">
        <f>_xlfn.XLOOKUP($A2439,laziki!B:B,laziki!D:D)</f>
        <v>2072</v>
      </c>
      <c r="L2439">
        <f t="shared" si="192"/>
        <v>2074</v>
      </c>
      <c r="M2439" s="4">
        <f t="shared" si="193"/>
        <v>2</v>
      </c>
      <c r="N2439" s="4" t="str">
        <f t="shared" si="194"/>
        <v>S</v>
      </c>
      <c r="O2439" t="str">
        <f t="shared" si="195"/>
        <v>S</v>
      </c>
    </row>
    <row r="2440" spans="1:15" x14ac:dyDescent="0.25">
      <c r="A2440">
        <v>54</v>
      </c>
      <c r="B2440" s="1">
        <v>61326</v>
      </c>
      <c r="C2440" t="s">
        <v>239</v>
      </c>
      <c r="D2440" t="s">
        <v>3008</v>
      </c>
      <c r="E2440">
        <v>75</v>
      </c>
      <c r="F2440">
        <v>6618</v>
      </c>
      <c r="G2440">
        <f t="shared" si="191"/>
        <v>6618</v>
      </c>
      <c r="H2440" t="str">
        <f>_xlfn.XLOOKUP(C2440,obszary!A:A,obszary!B:B)</f>
        <v>Amenthes</v>
      </c>
      <c r="I2440" t="str">
        <f>_xlfn.XLOOKUP($A2440,laziki!B:B,laziki!C:C)</f>
        <v>Opportunity 6</v>
      </c>
      <c r="J2440" t="str">
        <f>_xlfn.XLOOKUP(I2440,laziki!C:C,laziki!E:E)</f>
        <v>14.31N, 112.28E</v>
      </c>
      <c r="K2440">
        <f>_xlfn.XLOOKUP($A2440,laziki!B:B,laziki!D:D)</f>
        <v>2065</v>
      </c>
      <c r="L2440">
        <f t="shared" si="192"/>
        <v>2067</v>
      </c>
      <c r="M2440" s="4">
        <f t="shared" si="193"/>
        <v>2</v>
      </c>
      <c r="N2440" s="4" t="str">
        <f t="shared" si="194"/>
        <v>N</v>
      </c>
      <c r="O2440" t="str">
        <f t="shared" si="195"/>
        <v>N</v>
      </c>
    </row>
    <row r="2441" spans="1:15" x14ac:dyDescent="0.25">
      <c r="A2441">
        <v>83</v>
      </c>
      <c r="B2441" s="1">
        <v>62498</v>
      </c>
      <c r="C2441" t="s">
        <v>255</v>
      </c>
      <c r="D2441" t="s">
        <v>3007</v>
      </c>
      <c r="E2441">
        <v>117</v>
      </c>
      <c r="F2441">
        <v>1920</v>
      </c>
      <c r="G2441">
        <f t="shared" si="191"/>
        <v>0</v>
      </c>
      <c r="H2441" t="str">
        <f>_xlfn.XLOOKUP(C2441,obszary!A:A,obszary!B:B)</f>
        <v>Casius</v>
      </c>
      <c r="I2441" t="str">
        <f>_xlfn.XLOOKUP($A2441,laziki!B:B,laziki!C:C)</f>
        <v>Phoenix 11</v>
      </c>
      <c r="J2441" t="str">
        <f>_xlfn.XLOOKUP(I2441,laziki!C:C,laziki!E:E)</f>
        <v>56.07N, 79.63E</v>
      </c>
      <c r="K2441">
        <f>_xlfn.XLOOKUP($A2441,laziki!B:B,laziki!D:D)</f>
        <v>2069</v>
      </c>
      <c r="L2441">
        <f t="shared" si="192"/>
        <v>2071</v>
      </c>
      <c r="M2441" s="4">
        <f t="shared" si="193"/>
        <v>2</v>
      </c>
      <c r="N2441" s="4" t="str">
        <f t="shared" si="194"/>
        <v>N</v>
      </c>
      <c r="O2441" t="str">
        <f t="shared" si="195"/>
        <v>N</v>
      </c>
    </row>
    <row r="2442" spans="1:15" x14ac:dyDescent="0.25">
      <c r="A2442">
        <v>4</v>
      </c>
      <c r="B2442" s="1">
        <v>57472</v>
      </c>
      <c r="C2442" t="s">
        <v>215</v>
      </c>
      <c r="D2442" t="s">
        <v>3006</v>
      </c>
      <c r="E2442">
        <v>59</v>
      </c>
      <c r="F2442">
        <v>6006</v>
      </c>
      <c r="G2442">
        <f t="shared" si="191"/>
        <v>6006</v>
      </c>
      <c r="H2442" t="str">
        <f>_xlfn.XLOOKUP(C2442,obszary!A:A,obszary!B:B)</f>
        <v>Argyre</v>
      </c>
      <c r="I2442" t="str">
        <f>_xlfn.XLOOKUP($A2442,laziki!B:B,laziki!C:C)</f>
        <v>Mariner 9</v>
      </c>
      <c r="J2442" t="str">
        <f>_xlfn.XLOOKUP(I2442,laziki!C:C,laziki!E:E)</f>
        <v>43.20S, 21.89W</v>
      </c>
      <c r="K2442">
        <f>_xlfn.XLOOKUP($A2442,laziki!B:B,laziki!D:D)</f>
        <v>2051</v>
      </c>
      <c r="L2442">
        <f t="shared" si="192"/>
        <v>2057</v>
      </c>
      <c r="M2442" s="4">
        <f t="shared" si="193"/>
        <v>6</v>
      </c>
      <c r="N2442" s="4" t="str">
        <f t="shared" si="194"/>
        <v>S</v>
      </c>
      <c r="O2442" t="str">
        <f t="shared" si="195"/>
        <v>S</v>
      </c>
    </row>
    <row r="2443" spans="1:15" x14ac:dyDescent="0.25">
      <c r="A2443">
        <v>94</v>
      </c>
      <c r="B2443" s="1">
        <v>62252</v>
      </c>
      <c r="C2443" t="s">
        <v>209</v>
      </c>
      <c r="D2443" t="s">
        <v>3005</v>
      </c>
      <c r="E2443">
        <v>12</v>
      </c>
      <c r="F2443">
        <v>3313</v>
      </c>
      <c r="G2443">
        <f t="shared" si="191"/>
        <v>3313</v>
      </c>
      <c r="H2443" t="str">
        <f>_xlfn.XLOOKUP(C2443,obszary!A:A,obszary!B:B)</f>
        <v>Eridania</v>
      </c>
      <c r="I2443" t="str">
        <f>_xlfn.XLOOKUP($A2443,laziki!B:B,laziki!C:C)</f>
        <v>Dawn 4</v>
      </c>
      <c r="J2443" t="str">
        <f>_xlfn.XLOOKUP(I2443,laziki!C:C,laziki!E:E)</f>
        <v>46.81S, 143.88E</v>
      </c>
      <c r="K2443">
        <f>_xlfn.XLOOKUP($A2443,laziki!B:B,laziki!D:D)</f>
        <v>2066</v>
      </c>
      <c r="L2443">
        <f t="shared" si="192"/>
        <v>2070</v>
      </c>
      <c r="M2443" s="4">
        <f t="shared" si="193"/>
        <v>4</v>
      </c>
      <c r="N2443" s="4" t="str">
        <f t="shared" si="194"/>
        <v>S</v>
      </c>
      <c r="O2443" t="str">
        <f t="shared" si="195"/>
        <v>S</v>
      </c>
    </row>
    <row r="2444" spans="1:15" x14ac:dyDescent="0.25">
      <c r="A2444">
        <v>85</v>
      </c>
      <c r="B2444" s="1">
        <v>63210</v>
      </c>
      <c r="C2444" t="s">
        <v>239</v>
      </c>
      <c r="D2444" t="s">
        <v>3004</v>
      </c>
      <c r="E2444">
        <v>113</v>
      </c>
      <c r="F2444">
        <v>4731</v>
      </c>
      <c r="G2444">
        <f t="shared" si="191"/>
        <v>0</v>
      </c>
      <c r="H2444" t="str">
        <f>_xlfn.XLOOKUP(C2444,obszary!A:A,obszary!B:B)</f>
        <v>Amenthes</v>
      </c>
      <c r="I2444" t="str">
        <f>_xlfn.XLOOKUP($A2444,laziki!B:B,laziki!C:C)</f>
        <v>Phoenix 13</v>
      </c>
      <c r="J2444" t="str">
        <f>_xlfn.XLOOKUP(I2444,laziki!C:C,laziki!E:E)</f>
        <v>6.43S, 95.96E</v>
      </c>
      <c r="K2444">
        <f>_xlfn.XLOOKUP($A2444,laziki!B:B,laziki!D:D)</f>
        <v>2070</v>
      </c>
      <c r="L2444">
        <f t="shared" si="192"/>
        <v>2073</v>
      </c>
      <c r="M2444" s="4">
        <f t="shared" si="193"/>
        <v>3</v>
      </c>
      <c r="N2444" s="4" t="str">
        <f t="shared" si="194"/>
        <v>N</v>
      </c>
      <c r="O2444" t="str">
        <f t="shared" si="195"/>
        <v>S</v>
      </c>
    </row>
    <row r="2445" spans="1:15" x14ac:dyDescent="0.25">
      <c r="A2445">
        <v>15</v>
      </c>
      <c r="B2445" s="1">
        <v>56544</v>
      </c>
      <c r="C2445" t="s">
        <v>219</v>
      </c>
      <c r="D2445" t="s">
        <v>3003</v>
      </c>
      <c r="E2445">
        <v>212</v>
      </c>
      <c r="F2445">
        <v>7279</v>
      </c>
      <c r="G2445">
        <f t="shared" si="191"/>
        <v>0</v>
      </c>
      <c r="H2445" t="str">
        <f>_xlfn.XLOOKUP(C2445,obszary!A:A,obszary!B:B)</f>
        <v>Phaethontis</v>
      </c>
      <c r="I2445" t="str">
        <f>_xlfn.XLOOKUP($A2445,laziki!B:B,laziki!C:C)</f>
        <v>Viking 5</v>
      </c>
      <c r="J2445" t="str">
        <f>_xlfn.XLOOKUP(I2445,laziki!C:C,laziki!E:E)</f>
        <v>33.52S, 162.36W</v>
      </c>
      <c r="K2445">
        <f>_xlfn.XLOOKUP($A2445,laziki!B:B,laziki!D:D)</f>
        <v>2053</v>
      </c>
      <c r="L2445">
        <f t="shared" si="192"/>
        <v>2054</v>
      </c>
      <c r="M2445" s="4">
        <f t="shared" si="193"/>
        <v>1</v>
      </c>
      <c r="N2445" s="4" t="str">
        <f t="shared" si="194"/>
        <v>S</v>
      </c>
      <c r="O2445" t="str">
        <f t="shared" si="195"/>
        <v>S</v>
      </c>
    </row>
    <row r="2446" spans="1:15" x14ac:dyDescent="0.25">
      <c r="A2446">
        <v>75</v>
      </c>
      <c r="B2446" s="1">
        <v>64365</v>
      </c>
      <c r="C2446" t="s">
        <v>211</v>
      </c>
      <c r="D2446" t="s">
        <v>3002</v>
      </c>
      <c r="E2446">
        <v>117</v>
      </c>
      <c r="F2446">
        <v>41937</v>
      </c>
      <c r="G2446">
        <f t="shared" si="191"/>
        <v>0</v>
      </c>
      <c r="H2446" t="str">
        <f>_xlfn.XLOOKUP(C2446,obszary!A:A,obszary!B:B)</f>
        <v>Hellas</v>
      </c>
      <c r="I2446" t="str">
        <f>_xlfn.XLOOKUP($A2446,laziki!B:B,laziki!C:C)</f>
        <v>Rosetta 22</v>
      </c>
      <c r="J2446" t="str">
        <f>_xlfn.XLOOKUP(I2446,laziki!C:C,laziki!E:E)</f>
        <v>43.21S, 109.99E</v>
      </c>
      <c r="K2446">
        <f>_xlfn.XLOOKUP($A2446,laziki!B:B,laziki!D:D)</f>
        <v>2071</v>
      </c>
      <c r="L2446">
        <f t="shared" si="192"/>
        <v>2076</v>
      </c>
      <c r="M2446" s="4">
        <f t="shared" si="193"/>
        <v>5</v>
      </c>
      <c r="N2446" s="4" t="str">
        <f t="shared" si="194"/>
        <v>S</v>
      </c>
      <c r="O2446" t="str">
        <f t="shared" si="195"/>
        <v>S</v>
      </c>
    </row>
    <row r="2447" spans="1:15" x14ac:dyDescent="0.25">
      <c r="A2447">
        <v>63</v>
      </c>
      <c r="B2447" s="1">
        <v>61068</v>
      </c>
      <c r="C2447" t="s">
        <v>211</v>
      </c>
      <c r="D2447" t="s">
        <v>3001</v>
      </c>
      <c r="E2447">
        <v>50</v>
      </c>
      <c r="F2447">
        <v>1526</v>
      </c>
      <c r="G2447">
        <f t="shared" si="191"/>
        <v>1526</v>
      </c>
      <c r="H2447" t="str">
        <f>_xlfn.XLOOKUP(C2447,obszary!A:A,obszary!B:B)</f>
        <v>Hellas</v>
      </c>
      <c r="I2447" t="str">
        <f>_xlfn.XLOOKUP($A2447,laziki!B:B,laziki!C:C)</f>
        <v>Rosetta 3</v>
      </c>
      <c r="J2447" t="str">
        <f>_xlfn.XLOOKUP(I2447,laziki!C:C,laziki!E:E)</f>
        <v>54.72S, 108.92E</v>
      </c>
      <c r="K2447">
        <f>_xlfn.XLOOKUP($A2447,laziki!B:B,laziki!D:D)</f>
        <v>2066</v>
      </c>
      <c r="L2447">
        <f t="shared" si="192"/>
        <v>2067</v>
      </c>
      <c r="M2447" s="4">
        <f t="shared" si="193"/>
        <v>1</v>
      </c>
      <c r="N2447" s="4" t="str">
        <f t="shared" si="194"/>
        <v>S</v>
      </c>
      <c r="O2447" t="str">
        <f t="shared" si="195"/>
        <v>S</v>
      </c>
    </row>
    <row r="2448" spans="1:15" x14ac:dyDescent="0.25">
      <c r="A2448">
        <v>55</v>
      </c>
      <c r="B2448" s="1">
        <v>61982</v>
      </c>
      <c r="C2448" t="s">
        <v>237</v>
      </c>
      <c r="D2448" t="s">
        <v>3000</v>
      </c>
      <c r="E2448">
        <v>181</v>
      </c>
      <c r="F2448">
        <v>8255</v>
      </c>
      <c r="G2448">
        <f t="shared" si="191"/>
        <v>0</v>
      </c>
      <c r="H2448" t="str">
        <f>_xlfn.XLOOKUP(C2448,obszary!A:A,obszary!B:B)</f>
        <v>Elysium</v>
      </c>
      <c r="I2448" t="str">
        <f>_xlfn.XLOOKUP($A2448,laziki!B:B,laziki!C:C)</f>
        <v>Opportunity 7</v>
      </c>
      <c r="J2448" t="str">
        <f>_xlfn.XLOOKUP(I2448,laziki!C:C,laziki!E:E)</f>
        <v>37.14N, 148.66E</v>
      </c>
      <c r="K2448">
        <f>_xlfn.XLOOKUP($A2448,laziki!B:B,laziki!D:D)</f>
        <v>2066</v>
      </c>
      <c r="L2448">
        <f t="shared" si="192"/>
        <v>2069</v>
      </c>
      <c r="M2448" s="4">
        <f t="shared" si="193"/>
        <v>3</v>
      </c>
      <c r="N2448" s="4" t="str">
        <f t="shared" si="194"/>
        <v>N</v>
      </c>
      <c r="O2448" t="str">
        <f t="shared" si="195"/>
        <v>N</v>
      </c>
    </row>
    <row r="2449" spans="1:15" x14ac:dyDescent="0.25">
      <c r="A2449">
        <v>98</v>
      </c>
      <c r="B2449" s="1">
        <v>63097</v>
      </c>
      <c r="C2449" t="s">
        <v>225</v>
      </c>
      <c r="D2449" t="s">
        <v>2999</v>
      </c>
      <c r="E2449">
        <v>67</v>
      </c>
      <c r="F2449">
        <v>7752</v>
      </c>
      <c r="G2449">
        <f t="shared" si="191"/>
        <v>7752</v>
      </c>
      <c r="H2449" t="str">
        <f>_xlfn.XLOOKUP(C2449,obszary!A:A,obszary!B:B)</f>
        <v>Iapygia</v>
      </c>
      <c r="I2449" t="str">
        <f>_xlfn.XLOOKUP($A2449,laziki!B:B,laziki!C:C)</f>
        <v>Perseverance 5</v>
      </c>
      <c r="J2449" t="str">
        <f>_xlfn.XLOOKUP(I2449,laziki!C:C,laziki!E:E)</f>
        <v>48.97S, 86.32E</v>
      </c>
      <c r="K2449">
        <f>_xlfn.XLOOKUP($A2449,laziki!B:B,laziki!D:D)</f>
        <v>2070</v>
      </c>
      <c r="L2449">
        <f t="shared" si="192"/>
        <v>2072</v>
      </c>
      <c r="M2449" s="4">
        <f t="shared" si="193"/>
        <v>2</v>
      </c>
      <c r="N2449" s="4" t="str">
        <f t="shared" si="194"/>
        <v>S</v>
      </c>
      <c r="O2449" t="str">
        <f t="shared" si="195"/>
        <v>S</v>
      </c>
    </row>
    <row r="2450" spans="1:15" x14ac:dyDescent="0.25">
      <c r="A2450">
        <v>39</v>
      </c>
      <c r="B2450" s="1">
        <v>60458</v>
      </c>
      <c r="C2450" t="s">
        <v>207</v>
      </c>
      <c r="D2450" t="s">
        <v>2998</v>
      </c>
      <c r="E2450">
        <v>57</v>
      </c>
      <c r="F2450">
        <v>38630</v>
      </c>
      <c r="G2450">
        <f t="shared" si="191"/>
        <v>38630</v>
      </c>
      <c r="H2450" t="str">
        <f>_xlfn.XLOOKUP(C2450,obszary!A:A,obszary!B:B)</f>
        <v>Mare Australe</v>
      </c>
      <c r="I2450" t="str">
        <f>_xlfn.XLOOKUP($A2450,laziki!B:B,laziki!C:C)</f>
        <v>Pathfinder 9</v>
      </c>
      <c r="J2450" t="str">
        <f>_xlfn.XLOOKUP(I2450,laziki!C:C,laziki!E:E)</f>
        <v>59.92S, 179.01W</v>
      </c>
      <c r="K2450">
        <f>_xlfn.XLOOKUP($A2450,laziki!B:B,laziki!D:D)</f>
        <v>2062</v>
      </c>
      <c r="L2450">
        <f t="shared" si="192"/>
        <v>2065</v>
      </c>
      <c r="M2450" s="4">
        <f t="shared" si="193"/>
        <v>3</v>
      </c>
      <c r="N2450" s="4" t="str">
        <f t="shared" si="194"/>
        <v>S</v>
      </c>
      <c r="O2450" t="str">
        <f t="shared" si="195"/>
        <v>S</v>
      </c>
    </row>
    <row r="2451" spans="1:15" x14ac:dyDescent="0.25">
      <c r="A2451">
        <v>64</v>
      </c>
      <c r="B2451" s="1">
        <v>62075</v>
      </c>
      <c r="C2451" t="s">
        <v>211</v>
      </c>
      <c r="D2451" t="s">
        <v>2997</v>
      </c>
      <c r="E2451">
        <v>264</v>
      </c>
      <c r="F2451">
        <v>2739</v>
      </c>
      <c r="G2451">
        <f t="shared" si="191"/>
        <v>0</v>
      </c>
      <c r="H2451" t="str">
        <f>_xlfn.XLOOKUP(C2451,obszary!A:A,obszary!B:B)</f>
        <v>Hellas</v>
      </c>
      <c r="I2451" t="str">
        <f>_xlfn.XLOOKUP($A2451,laziki!B:B,laziki!C:C)</f>
        <v>Rosetta 7</v>
      </c>
      <c r="J2451" t="str">
        <f>_xlfn.XLOOKUP(I2451,laziki!C:C,laziki!E:E)</f>
        <v>48.64S, 67.03E</v>
      </c>
      <c r="K2451">
        <f>_xlfn.XLOOKUP($A2451,laziki!B:B,laziki!D:D)</f>
        <v>2067</v>
      </c>
      <c r="L2451">
        <f t="shared" si="192"/>
        <v>2069</v>
      </c>
      <c r="M2451" s="4">
        <f t="shared" si="193"/>
        <v>2</v>
      </c>
      <c r="N2451" s="4" t="str">
        <f t="shared" si="194"/>
        <v>S</v>
      </c>
      <c r="O2451" t="str">
        <f t="shared" si="195"/>
        <v>S</v>
      </c>
    </row>
    <row r="2452" spans="1:15" x14ac:dyDescent="0.25">
      <c r="A2452">
        <v>76</v>
      </c>
      <c r="B2452" s="1">
        <v>65488</v>
      </c>
      <c r="C2452" t="s">
        <v>253</v>
      </c>
      <c r="D2452" t="s">
        <v>2996</v>
      </c>
      <c r="E2452">
        <v>17</v>
      </c>
      <c r="F2452">
        <v>24621</v>
      </c>
      <c r="G2452">
        <f t="shared" si="191"/>
        <v>24621</v>
      </c>
      <c r="H2452" t="str">
        <f>_xlfn.XLOOKUP(C2452,obszary!A:A,obszary!B:B)</f>
        <v>Cebrenia</v>
      </c>
      <c r="I2452" t="str">
        <f>_xlfn.XLOOKUP($A2452,laziki!B:B,laziki!C:C)</f>
        <v>Rosetta 25</v>
      </c>
      <c r="J2452" t="str">
        <f>_xlfn.XLOOKUP(I2452,laziki!C:C,laziki!E:E)</f>
        <v>47.84N, 169.44E</v>
      </c>
      <c r="K2452">
        <f>_xlfn.XLOOKUP($A2452,laziki!B:B,laziki!D:D)</f>
        <v>2072</v>
      </c>
      <c r="L2452">
        <f t="shared" si="192"/>
        <v>2079</v>
      </c>
      <c r="M2452" s="4">
        <f t="shared" si="193"/>
        <v>7</v>
      </c>
      <c r="N2452" s="4" t="str">
        <f t="shared" si="194"/>
        <v>N</v>
      </c>
      <c r="O2452" t="str">
        <f t="shared" si="195"/>
        <v>N</v>
      </c>
    </row>
    <row r="2453" spans="1:15" x14ac:dyDescent="0.25">
      <c r="A2453">
        <v>56</v>
      </c>
      <c r="B2453" s="1">
        <v>61742</v>
      </c>
      <c r="C2453" t="s">
        <v>231</v>
      </c>
      <c r="D2453" t="s">
        <v>2995</v>
      </c>
      <c r="E2453">
        <v>52</v>
      </c>
      <c r="F2453">
        <v>7752</v>
      </c>
      <c r="G2453">
        <f t="shared" si="191"/>
        <v>7752</v>
      </c>
      <c r="H2453" t="str">
        <f>_xlfn.XLOOKUP(C2453,obszary!A:A,obszary!B:B)</f>
        <v>Coprates</v>
      </c>
      <c r="I2453" t="str">
        <f>_xlfn.XLOOKUP($A2453,laziki!B:B,laziki!C:C)</f>
        <v>Opportunity 10</v>
      </c>
      <c r="J2453" t="str">
        <f>_xlfn.XLOOKUP(I2453,laziki!C:C,laziki!E:E)</f>
        <v>35.35S, 72.67W</v>
      </c>
      <c r="K2453">
        <f>_xlfn.XLOOKUP($A2453,laziki!B:B,laziki!D:D)</f>
        <v>2067</v>
      </c>
      <c r="L2453">
        <f t="shared" si="192"/>
        <v>2069</v>
      </c>
      <c r="M2453" s="4">
        <f t="shared" si="193"/>
        <v>2</v>
      </c>
      <c r="N2453" s="4" t="str">
        <f t="shared" si="194"/>
        <v>S</v>
      </c>
      <c r="O2453" t="str">
        <f t="shared" si="195"/>
        <v>S</v>
      </c>
    </row>
    <row r="2454" spans="1:15" x14ac:dyDescent="0.25">
      <c r="A2454">
        <v>64</v>
      </c>
      <c r="B2454" s="1">
        <v>62004</v>
      </c>
      <c r="C2454" t="s">
        <v>211</v>
      </c>
      <c r="D2454" t="s">
        <v>2994</v>
      </c>
      <c r="E2454">
        <v>32</v>
      </c>
      <c r="F2454">
        <v>31157</v>
      </c>
      <c r="G2454">
        <f t="shared" si="191"/>
        <v>31157</v>
      </c>
      <c r="H2454" t="str">
        <f>_xlfn.XLOOKUP(C2454,obszary!A:A,obszary!B:B)</f>
        <v>Hellas</v>
      </c>
      <c r="I2454" t="str">
        <f>_xlfn.XLOOKUP($A2454,laziki!B:B,laziki!C:C)</f>
        <v>Rosetta 7</v>
      </c>
      <c r="J2454" t="str">
        <f>_xlfn.XLOOKUP(I2454,laziki!C:C,laziki!E:E)</f>
        <v>48.64S, 67.03E</v>
      </c>
      <c r="K2454">
        <f>_xlfn.XLOOKUP($A2454,laziki!B:B,laziki!D:D)</f>
        <v>2067</v>
      </c>
      <c r="L2454">
        <f t="shared" si="192"/>
        <v>2069</v>
      </c>
      <c r="M2454" s="4">
        <f t="shared" si="193"/>
        <v>2</v>
      </c>
      <c r="N2454" s="4" t="str">
        <f t="shared" si="194"/>
        <v>S</v>
      </c>
      <c r="O2454" t="str">
        <f t="shared" si="195"/>
        <v>S</v>
      </c>
    </row>
    <row r="2455" spans="1:15" x14ac:dyDescent="0.25">
      <c r="A2455">
        <v>35</v>
      </c>
      <c r="B2455" s="1">
        <v>59178</v>
      </c>
      <c r="C2455" t="s">
        <v>233</v>
      </c>
      <c r="D2455" t="s">
        <v>2993</v>
      </c>
      <c r="E2455">
        <v>61</v>
      </c>
      <c r="F2455">
        <v>9366</v>
      </c>
      <c r="G2455">
        <f t="shared" si="191"/>
        <v>9366</v>
      </c>
      <c r="H2455" t="str">
        <f>_xlfn.XLOOKUP(C2455,obszary!A:A,obszary!B:B)</f>
        <v>Phoenicis Lacus</v>
      </c>
      <c r="I2455" t="str">
        <f>_xlfn.XLOOKUP($A2455,laziki!B:B,laziki!C:C)</f>
        <v>Pathfinder 2</v>
      </c>
      <c r="J2455" t="str">
        <f>_xlfn.XLOOKUP(I2455,laziki!C:C,laziki!E:E)</f>
        <v>16.90S, 101.43W</v>
      </c>
      <c r="K2455">
        <f>_xlfn.XLOOKUP($A2455,laziki!B:B,laziki!D:D)</f>
        <v>2060</v>
      </c>
      <c r="L2455">
        <f t="shared" si="192"/>
        <v>2062</v>
      </c>
      <c r="M2455" s="4">
        <f t="shared" si="193"/>
        <v>2</v>
      </c>
      <c r="N2455" s="4" t="str">
        <f t="shared" si="194"/>
        <v>S</v>
      </c>
      <c r="O2455" t="str">
        <f t="shared" si="195"/>
        <v>S</v>
      </c>
    </row>
    <row r="2456" spans="1:15" x14ac:dyDescent="0.25">
      <c r="A2456">
        <v>27</v>
      </c>
      <c r="B2456" s="1">
        <v>57638</v>
      </c>
      <c r="C2456" t="s">
        <v>207</v>
      </c>
      <c r="D2456" t="s">
        <v>2992</v>
      </c>
      <c r="E2456">
        <v>277</v>
      </c>
      <c r="F2456">
        <v>6006</v>
      </c>
      <c r="G2456">
        <f t="shared" si="191"/>
        <v>0</v>
      </c>
      <c r="H2456" t="str">
        <f>_xlfn.XLOOKUP(C2456,obszary!A:A,obszary!B:B)</f>
        <v>Mare Australe</v>
      </c>
      <c r="I2456" t="str">
        <f>_xlfn.XLOOKUP($A2456,laziki!B:B,laziki!C:C)</f>
        <v>Phobos 6</v>
      </c>
      <c r="J2456" t="str">
        <f>_xlfn.XLOOKUP(I2456,laziki!C:C,laziki!E:E)</f>
        <v>74.62S, 100.08E</v>
      </c>
      <c r="K2456">
        <f>_xlfn.XLOOKUP($A2456,laziki!B:B,laziki!D:D)</f>
        <v>2054</v>
      </c>
      <c r="L2456">
        <f t="shared" si="192"/>
        <v>2057</v>
      </c>
      <c r="M2456" s="4">
        <f t="shared" si="193"/>
        <v>3</v>
      </c>
      <c r="N2456" s="4" t="str">
        <f t="shared" si="194"/>
        <v>S</v>
      </c>
      <c r="O2456" t="str">
        <f t="shared" si="195"/>
        <v>S</v>
      </c>
    </row>
    <row r="2457" spans="1:15" x14ac:dyDescent="0.25">
      <c r="A2457">
        <v>52</v>
      </c>
      <c r="B2457" s="1">
        <v>61811</v>
      </c>
      <c r="C2457" t="s">
        <v>251</v>
      </c>
      <c r="D2457" t="s">
        <v>2991</v>
      </c>
      <c r="E2457">
        <v>75</v>
      </c>
      <c r="F2457">
        <v>7052</v>
      </c>
      <c r="G2457">
        <f t="shared" si="191"/>
        <v>7052</v>
      </c>
      <c r="H2457" t="str">
        <f>_xlfn.XLOOKUP(C2457,obszary!A:A,obszary!B:B)</f>
        <v>Amazonis</v>
      </c>
      <c r="I2457" t="str">
        <f>_xlfn.XLOOKUP($A2457,laziki!B:B,laziki!C:C)</f>
        <v>Opportunity 4</v>
      </c>
      <c r="J2457" t="str">
        <f>_xlfn.XLOOKUP(I2457,laziki!C:C,laziki!E:E)</f>
        <v>9.63N, 121.52W</v>
      </c>
      <c r="K2457">
        <f>_xlfn.XLOOKUP($A2457,laziki!B:B,laziki!D:D)</f>
        <v>2065</v>
      </c>
      <c r="L2457">
        <f t="shared" si="192"/>
        <v>2069</v>
      </c>
      <c r="M2457" s="4">
        <f t="shared" si="193"/>
        <v>4</v>
      </c>
      <c r="N2457" s="4" t="str">
        <f t="shared" si="194"/>
        <v>N</v>
      </c>
      <c r="O2457" t="str">
        <f t="shared" si="195"/>
        <v>N</v>
      </c>
    </row>
    <row r="2458" spans="1:15" x14ac:dyDescent="0.25">
      <c r="A2458">
        <v>27</v>
      </c>
      <c r="B2458" s="1">
        <v>57220</v>
      </c>
      <c r="C2458" t="s">
        <v>211</v>
      </c>
      <c r="D2458" t="s">
        <v>2990</v>
      </c>
      <c r="E2458">
        <v>175</v>
      </c>
      <c r="F2458">
        <v>45837</v>
      </c>
      <c r="G2458">
        <f t="shared" si="191"/>
        <v>0</v>
      </c>
      <c r="H2458" t="str">
        <f>_xlfn.XLOOKUP(C2458,obszary!A:A,obszary!B:B)</f>
        <v>Hellas</v>
      </c>
      <c r="I2458" t="str">
        <f>_xlfn.XLOOKUP($A2458,laziki!B:B,laziki!C:C)</f>
        <v>Phobos 6</v>
      </c>
      <c r="J2458" t="str">
        <f>_xlfn.XLOOKUP(I2458,laziki!C:C,laziki!E:E)</f>
        <v>74.62S, 100.08E</v>
      </c>
      <c r="K2458">
        <f>_xlfn.XLOOKUP($A2458,laziki!B:B,laziki!D:D)</f>
        <v>2054</v>
      </c>
      <c r="L2458">
        <f t="shared" si="192"/>
        <v>2056</v>
      </c>
      <c r="M2458" s="4">
        <f t="shared" si="193"/>
        <v>2</v>
      </c>
      <c r="N2458" s="4" t="str">
        <f t="shared" si="194"/>
        <v>S</v>
      </c>
      <c r="O2458" t="str">
        <f t="shared" si="195"/>
        <v>S</v>
      </c>
    </row>
    <row r="2459" spans="1:15" x14ac:dyDescent="0.25">
      <c r="A2459">
        <v>6</v>
      </c>
      <c r="B2459" s="1">
        <v>56030</v>
      </c>
      <c r="C2459" t="s">
        <v>265</v>
      </c>
      <c r="D2459" t="s">
        <v>2989</v>
      </c>
      <c r="E2459">
        <v>82</v>
      </c>
      <c r="F2459">
        <v>19313</v>
      </c>
      <c r="G2459">
        <f t="shared" si="191"/>
        <v>19313</v>
      </c>
      <c r="H2459" t="str">
        <f>_xlfn.XLOOKUP(C2459,obszary!A:A,obszary!B:B)</f>
        <v>Mare Boreum</v>
      </c>
      <c r="I2459" t="str">
        <f>_xlfn.XLOOKUP($A2459,laziki!B:B,laziki!C:C)</f>
        <v>Mariner 11</v>
      </c>
      <c r="J2459" t="str">
        <f>_xlfn.XLOOKUP(I2459,laziki!C:C,laziki!E:E)</f>
        <v>77.71N, 148.53E</v>
      </c>
      <c r="K2459">
        <f>_xlfn.XLOOKUP($A2459,laziki!B:B,laziki!D:D)</f>
        <v>2052</v>
      </c>
      <c r="L2459">
        <f t="shared" si="192"/>
        <v>2053</v>
      </c>
      <c r="M2459" s="4">
        <f t="shared" si="193"/>
        <v>1</v>
      </c>
      <c r="N2459" s="4" t="str">
        <f t="shared" si="194"/>
        <v>N</v>
      </c>
      <c r="O2459" t="str">
        <f t="shared" si="195"/>
        <v>N</v>
      </c>
    </row>
    <row r="2460" spans="1:15" x14ac:dyDescent="0.25">
      <c r="A2460">
        <v>72</v>
      </c>
      <c r="B2460" s="1">
        <v>63341</v>
      </c>
      <c r="C2460" t="s">
        <v>233</v>
      </c>
      <c r="D2460" t="s">
        <v>2988</v>
      </c>
      <c r="E2460">
        <v>631</v>
      </c>
      <c r="F2460">
        <v>5812</v>
      </c>
      <c r="G2460">
        <f t="shared" si="191"/>
        <v>0</v>
      </c>
      <c r="H2460" t="str">
        <f>_xlfn.XLOOKUP(C2460,obszary!A:A,obszary!B:B)</f>
        <v>Phoenicis Lacus</v>
      </c>
      <c r="I2460" t="str">
        <f>_xlfn.XLOOKUP($A2460,laziki!B:B,laziki!C:C)</f>
        <v>Rosetta 16</v>
      </c>
      <c r="J2460" t="str">
        <f>_xlfn.XLOOKUP(I2460,laziki!C:C,laziki!E:E)</f>
        <v>29.49S, 118.42W</v>
      </c>
      <c r="K2460">
        <f>_xlfn.XLOOKUP($A2460,laziki!B:B,laziki!D:D)</f>
        <v>2071</v>
      </c>
      <c r="L2460">
        <f t="shared" si="192"/>
        <v>2073</v>
      </c>
      <c r="M2460" s="4">
        <f t="shared" si="193"/>
        <v>2</v>
      </c>
      <c r="N2460" s="4" t="str">
        <f t="shared" si="194"/>
        <v>S</v>
      </c>
      <c r="O2460" t="str">
        <f t="shared" si="195"/>
        <v>S</v>
      </c>
    </row>
    <row r="2461" spans="1:15" x14ac:dyDescent="0.25">
      <c r="A2461">
        <v>42</v>
      </c>
      <c r="B2461" s="1">
        <v>62750</v>
      </c>
      <c r="C2461" t="s">
        <v>237</v>
      </c>
      <c r="D2461" t="s">
        <v>2987</v>
      </c>
      <c r="E2461">
        <v>152</v>
      </c>
      <c r="F2461">
        <v>756</v>
      </c>
      <c r="G2461">
        <f t="shared" si="191"/>
        <v>0</v>
      </c>
      <c r="H2461" t="str">
        <f>_xlfn.XLOOKUP(C2461,obszary!A:A,obszary!B:B)</f>
        <v>Elysium</v>
      </c>
      <c r="I2461" t="str">
        <f>_xlfn.XLOOKUP($A2461,laziki!B:B,laziki!C:C)</f>
        <v>Spirit 6</v>
      </c>
      <c r="J2461" t="str">
        <f>_xlfn.XLOOKUP(I2461,laziki!C:C,laziki!E:E)</f>
        <v>27.80N, 160.30E</v>
      </c>
      <c r="K2461">
        <f>_xlfn.XLOOKUP($A2461,laziki!B:B,laziki!D:D)</f>
        <v>2063</v>
      </c>
      <c r="L2461">
        <f t="shared" si="192"/>
        <v>2071</v>
      </c>
      <c r="M2461" s="4">
        <f t="shared" si="193"/>
        <v>8</v>
      </c>
      <c r="N2461" s="4" t="str">
        <f t="shared" si="194"/>
        <v>N</v>
      </c>
      <c r="O2461" t="str">
        <f t="shared" si="195"/>
        <v>N</v>
      </c>
    </row>
    <row r="2462" spans="1:15" x14ac:dyDescent="0.25">
      <c r="A2462">
        <v>56</v>
      </c>
      <c r="B2462" s="1">
        <v>61456</v>
      </c>
      <c r="C2462" t="s">
        <v>231</v>
      </c>
      <c r="D2462" t="s">
        <v>2986</v>
      </c>
      <c r="E2462">
        <v>32</v>
      </c>
      <c r="F2462">
        <v>2461</v>
      </c>
      <c r="G2462">
        <f t="shared" si="191"/>
        <v>2461</v>
      </c>
      <c r="H2462" t="str">
        <f>_xlfn.XLOOKUP(C2462,obszary!A:A,obszary!B:B)</f>
        <v>Coprates</v>
      </c>
      <c r="I2462" t="str">
        <f>_xlfn.XLOOKUP($A2462,laziki!B:B,laziki!C:C)</f>
        <v>Opportunity 10</v>
      </c>
      <c r="J2462" t="str">
        <f>_xlfn.XLOOKUP(I2462,laziki!C:C,laziki!E:E)</f>
        <v>35.35S, 72.67W</v>
      </c>
      <c r="K2462">
        <f>_xlfn.XLOOKUP($A2462,laziki!B:B,laziki!D:D)</f>
        <v>2067</v>
      </c>
      <c r="L2462">
        <f t="shared" si="192"/>
        <v>2068</v>
      </c>
      <c r="M2462" s="4">
        <f t="shared" si="193"/>
        <v>1</v>
      </c>
      <c r="N2462" s="4" t="str">
        <f t="shared" si="194"/>
        <v>S</v>
      </c>
      <c r="O2462" t="str">
        <f t="shared" si="195"/>
        <v>S</v>
      </c>
    </row>
    <row r="2463" spans="1:15" x14ac:dyDescent="0.25">
      <c r="A2463">
        <v>27</v>
      </c>
      <c r="B2463" s="1">
        <v>59817</v>
      </c>
      <c r="C2463" t="s">
        <v>211</v>
      </c>
      <c r="D2463" t="s">
        <v>2985</v>
      </c>
      <c r="E2463">
        <v>96</v>
      </c>
      <c r="F2463">
        <v>19313</v>
      </c>
      <c r="G2463">
        <f t="shared" si="191"/>
        <v>19313</v>
      </c>
      <c r="H2463" t="str">
        <f>_xlfn.XLOOKUP(C2463,obszary!A:A,obszary!B:B)</f>
        <v>Hellas</v>
      </c>
      <c r="I2463" t="str">
        <f>_xlfn.XLOOKUP($A2463,laziki!B:B,laziki!C:C)</f>
        <v>Phobos 6</v>
      </c>
      <c r="J2463" t="str">
        <f>_xlfn.XLOOKUP(I2463,laziki!C:C,laziki!E:E)</f>
        <v>74.62S, 100.08E</v>
      </c>
      <c r="K2463">
        <f>_xlfn.XLOOKUP($A2463,laziki!B:B,laziki!D:D)</f>
        <v>2054</v>
      </c>
      <c r="L2463">
        <f t="shared" si="192"/>
        <v>2063</v>
      </c>
      <c r="M2463" s="4">
        <f t="shared" si="193"/>
        <v>9</v>
      </c>
      <c r="N2463" s="4" t="str">
        <f t="shared" si="194"/>
        <v>S</v>
      </c>
      <c r="O2463" t="str">
        <f t="shared" si="195"/>
        <v>S</v>
      </c>
    </row>
    <row r="2464" spans="1:15" x14ac:dyDescent="0.25">
      <c r="A2464">
        <v>52</v>
      </c>
      <c r="B2464" s="1">
        <v>62871</v>
      </c>
      <c r="C2464" t="s">
        <v>249</v>
      </c>
      <c r="D2464" t="s">
        <v>2984</v>
      </c>
      <c r="E2464">
        <v>57</v>
      </c>
      <c r="F2464">
        <v>1010</v>
      </c>
      <c r="G2464">
        <f t="shared" si="191"/>
        <v>1010</v>
      </c>
      <c r="H2464" t="str">
        <f>_xlfn.XLOOKUP(C2464,obszary!A:A,obszary!B:B)</f>
        <v>Tharsis</v>
      </c>
      <c r="I2464" t="str">
        <f>_xlfn.XLOOKUP($A2464,laziki!B:B,laziki!C:C)</f>
        <v>Opportunity 4</v>
      </c>
      <c r="J2464" t="str">
        <f>_xlfn.XLOOKUP(I2464,laziki!C:C,laziki!E:E)</f>
        <v>9.63N, 121.52W</v>
      </c>
      <c r="K2464">
        <f>_xlfn.XLOOKUP($A2464,laziki!B:B,laziki!D:D)</f>
        <v>2065</v>
      </c>
      <c r="L2464">
        <f t="shared" si="192"/>
        <v>2072</v>
      </c>
      <c r="M2464" s="4">
        <f t="shared" si="193"/>
        <v>7</v>
      </c>
      <c r="N2464" s="4" t="str">
        <f t="shared" si="194"/>
        <v>N</v>
      </c>
      <c r="O2464" t="str">
        <f t="shared" si="195"/>
        <v>N</v>
      </c>
    </row>
    <row r="2465" spans="1:15" x14ac:dyDescent="0.25">
      <c r="A2465">
        <v>95</v>
      </c>
      <c r="B2465" s="1">
        <v>61277</v>
      </c>
      <c r="C2465" t="s">
        <v>249</v>
      </c>
      <c r="D2465" t="s">
        <v>2983</v>
      </c>
      <c r="E2465">
        <v>70</v>
      </c>
      <c r="F2465">
        <v>6409</v>
      </c>
      <c r="G2465">
        <f t="shared" si="191"/>
        <v>6409</v>
      </c>
      <c r="H2465" t="str">
        <f>_xlfn.XLOOKUP(C2465,obszary!A:A,obszary!B:B)</f>
        <v>Tharsis</v>
      </c>
      <c r="I2465" t="str">
        <f>_xlfn.XLOOKUP($A2465,laziki!B:B,laziki!C:C)</f>
        <v>Dawn 6</v>
      </c>
      <c r="J2465" t="str">
        <f>_xlfn.XLOOKUP(I2465,laziki!C:C,laziki!E:E)</f>
        <v>8.80N, 79.73W</v>
      </c>
      <c r="K2465">
        <f>_xlfn.XLOOKUP($A2465,laziki!B:B,laziki!D:D)</f>
        <v>2067</v>
      </c>
      <c r="L2465">
        <f t="shared" si="192"/>
        <v>2067</v>
      </c>
      <c r="M2465" s="4">
        <f t="shared" si="193"/>
        <v>0</v>
      </c>
      <c r="N2465" s="4" t="str">
        <f t="shared" si="194"/>
        <v>N</v>
      </c>
      <c r="O2465" t="str">
        <f t="shared" si="195"/>
        <v>N</v>
      </c>
    </row>
    <row r="2466" spans="1:15" x14ac:dyDescent="0.25">
      <c r="A2466">
        <v>55</v>
      </c>
      <c r="B2466" s="1">
        <v>63015</v>
      </c>
      <c r="C2466" t="s">
        <v>253</v>
      </c>
      <c r="D2466" t="s">
        <v>2982</v>
      </c>
      <c r="E2466">
        <v>221</v>
      </c>
      <c r="F2466">
        <v>12178</v>
      </c>
      <c r="G2466">
        <f t="shared" si="191"/>
        <v>0</v>
      </c>
      <c r="H2466" t="str">
        <f>_xlfn.XLOOKUP(C2466,obszary!A:A,obszary!B:B)</f>
        <v>Cebrenia</v>
      </c>
      <c r="I2466" t="str">
        <f>_xlfn.XLOOKUP($A2466,laziki!B:B,laziki!C:C)</f>
        <v>Opportunity 7</v>
      </c>
      <c r="J2466" t="str">
        <f>_xlfn.XLOOKUP(I2466,laziki!C:C,laziki!E:E)</f>
        <v>37.14N, 148.66E</v>
      </c>
      <c r="K2466">
        <f>_xlfn.XLOOKUP($A2466,laziki!B:B,laziki!D:D)</f>
        <v>2066</v>
      </c>
      <c r="L2466">
        <f t="shared" si="192"/>
        <v>2072</v>
      </c>
      <c r="M2466" s="4">
        <f t="shared" si="193"/>
        <v>6</v>
      </c>
      <c r="N2466" s="4" t="str">
        <f t="shared" si="194"/>
        <v>N</v>
      </c>
      <c r="O2466" t="str">
        <f t="shared" si="195"/>
        <v>N</v>
      </c>
    </row>
    <row r="2467" spans="1:15" x14ac:dyDescent="0.25">
      <c r="A2467">
        <v>43</v>
      </c>
      <c r="B2467" s="1">
        <v>60584</v>
      </c>
      <c r="C2467" t="s">
        <v>249</v>
      </c>
      <c r="D2467" t="s">
        <v>2981</v>
      </c>
      <c r="E2467">
        <v>231</v>
      </c>
      <c r="F2467">
        <v>1396</v>
      </c>
      <c r="G2467">
        <f t="shared" si="191"/>
        <v>0</v>
      </c>
      <c r="H2467" t="str">
        <f>_xlfn.XLOOKUP(C2467,obszary!A:A,obszary!B:B)</f>
        <v>Tharsis</v>
      </c>
      <c r="I2467" t="str">
        <f>_xlfn.XLOOKUP($A2467,laziki!B:B,laziki!C:C)</f>
        <v>Spirit 7</v>
      </c>
      <c r="J2467" t="str">
        <f>_xlfn.XLOOKUP(I2467,laziki!C:C,laziki!E:E)</f>
        <v>13.98S, 98.57W</v>
      </c>
      <c r="K2467">
        <f>_xlfn.XLOOKUP($A2467,laziki!B:B,laziki!D:D)</f>
        <v>2063</v>
      </c>
      <c r="L2467">
        <f t="shared" si="192"/>
        <v>2065</v>
      </c>
      <c r="M2467" s="4">
        <f t="shared" si="193"/>
        <v>2</v>
      </c>
      <c r="N2467" s="4" t="str">
        <f t="shared" si="194"/>
        <v>N</v>
      </c>
      <c r="O2467" t="str">
        <f t="shared" si="195"/>
        <v>S</v>
      </c>
    </row>
    <row r="2468" spans="1:15" x14ac:dyDescent="0.25">
      <c r="A2468">
        <v>17</v>
      </c>
      <c r="B2468" s="1">
        <v>57490</v>
      </c>
      <c r="C2468" t="s">
        <v>255</v>
      </c>
      <c r="D2468" t="s">
        <v>2980</v>
      </c>
      <c r="E2468">
        <v>221</v>
      </c>
      <c r="F2468">
        <v>4398</v>
      </c>
      <c r="G2468">
        <f t="shared" si="191"/>
        <v>0</v>
      </c>
      <c r="H2468" t="str">
        <f>_xlfn.XLOOKUP(C2468,obszary!A:A,obszary!B:B)</f>
        <v>Casius</v>
      </c>
      <c r="I2468" t="str">
        <f>_xlfn.XLOOKUP($A2468,laziki!B:B,laziki!C:C)</f>
        <v>Viking 8</v>
      </c>
      <c r="J2468" t="str">
        <f>_xlfn.XLOOKUP(I2468,laziki!C:C,laziki!E:E)</f>
        <v>21.27N, 90.13E</v>
      </c>
      <c r="K2468">
        <f>_xlfn.XLOOKUP($A2468,laziki!B:B,laziki!D:D)</f>
        <v>2054</v>
      </c>
      <c r="L2468">
        <f t="shared" si="192"/>
        <v>2057</v>
      </c>
      <c r="M2468" s="4">
        <f t="shared" si="193"/>
        <v>3</v>
      </c>
      <c r="N2468" s="4" t="str">
        <f t="shared" si="194"/>
        <v>N</v>
      </c>
      <c r="O2468" t="str">
        <f t="shared" si="195"/>
        <v>N</v>
      </c>
    </row>
    <row r="2469" spans="1:15" x14ac:dyDescent="0.25">
      <c r="A2469">
        <v>13</v>
      </c>
      <c r="B2469" s="1">
        <v>56245</v>
      </c>
      <c r="C2469" t="s">
        <v>255</v>
      </c>
      <c r="D2469" t="s">
        <v>2979</v>
      </c>
      <c r="E2469">
        <v>30</v>
      </c>
      <c r="F2469">
        <v>31157</v>
      </c>
      <c r="G2469">
        <f t="shared" si="191"/>
        <v>31157</v>
      </c>
      <c r="H2469" t="str">
        <f>_xlfn.XLOOKUP(C2469,obszary!A:A,obszary!B:B)</f>
        <v>Casius</v>
      </c>
      <c r="I2469" t="str">
        <f>_xlfn.XLOOKUP($A2469,laziki!B:B,laziki!C:C)</f>
        <v>Viking 2</v>
      </c>
      <c r="J2469" t="str">
        <f>_xlfn.XLOOKUP(I2469,laziki!C:C,laziki!E:E)</f>
        <v>60.72N, 122.46E</v>
      </c>
      <c r="K2469">
        <f>_xlfn.XLOOKUP($A2469,laziki!B:B,laziki!D:D)</f>
        <v>2052</v>
      </c>
      <c r="L2469">
        <f t="shared" si="192"/>
        <v>2053</v>
      </c>
      <c r="M2469" s="4">
        <f t="shared" si="193"/>
        <v>1</v>
      </c>
      <c r="N2469" s="4" t="str">
        <f t="shared" si="194"/>
        <v>N</v>
      </c>
      <c r="O2469" t="str">
        <f t="shared" si="195"/>
        <v>N</v>
      </c>
    </row>
    <row r="2470" spans="1:15" x14ac:dyDescent="0.25">
      <c r="A2470">
        <v>29</v>
      </c>
      <c r="B2470" s="1">
        <v>58993</v>
      </c>
      <c r="C2470" t="s">
        <v>219</v>
      </c>
      <c r="D2470" t="s">
        <v>2978</v>
      </c>
      <c r="E2470">
        <v>169</v>
      </c>
      <c r="F2470">
        <v>16330</v>
      </c>
      <c r="G2470">
        <f t="shared" si="191"/>
        <v>0</v>
      </c>
      <c r="H2470" t="str">
        <f>_xlfn.XLOOKUP(C2470,obszary!A:A,obszary!B:B)</f>
        <v>Phaethontis</v>
      </c>
      <c r="I2470" t="str">
        <f>_xlfn.XLOOKUP($A2470,laziki!B:B,laziki!C:C)</f>
        <v>Deimos 4</v>
      </c>
      <c r="J2470" t="str">
        <f>_xlfn.XLOOKUP(I2470,laziki!C:C,laziki!E:E)</f>
        <v>33.88S, 148.04W</v>
      </c>
      <c r="K2470">
        <f>_xlfn.XLOOKUP($A2470,laziki!B:B,laziki!D:D)</f>
        <v>2058</v>
      </c>
      <c r="L2470">
        <f t="shared" si="192"/>
        <v>2061</v>
      </c>
      <c r="M2470" s="4">
        <f t="shared" si="193"/>
        <v>3</v>
      </c>
      <c r="N2470" s="4" t="str">
        <f t="shared" si="194"/>
        <v>S</v>
      </c>
      <c r="O2470" t="str">
        <f t="shared" si="195"/>
        <v>S</v>
      </c>
    </row>
    <row r="2471" spans="1:15" x14ac:dyDescent="0.25">
      <c r="A2471">
        <v>86</v>
      </c>
      <c r="B2471" s="1">
        <v>63978</v>
      </c>
      <c r="C2471" t="s">
        <v>265</v>
      </c>
      <c r="D2471" t="s">
        <v>2977</v>
      </c>
      <c r="E2471">
        <v>90</v>
      </c>
      <c r="F2471">
        <v>6409</v>
      </c>
      <c r="G2471">
        <f t="shared" si="191"/>
        <v>6409</v>
      </c>
      <c r="H2471" t="str">
        <f>_xlfn.XLOOKUP(C2471,obszary!A:A,obszary!B:B)</f>
        <v>Mare Boreum</v>
      </c>
      <c r="I2471" t="str">
        <f>_xlfn.XLOOKUP($A2471,laziki!B:B,laziki!C:C)</f>
        <v>Phoenix 16</v>
      </c>
      <c r="J2471" t="str">
        <f>_xlfn.XLOOKUP(I2471,laziki!C:C,laziki!E:E)</f>
        <v>75.84N, 122.24E</v>
      </c>
      <c r="K2471">
        <f>_xlfn.XLOOKUP($A2471,laziki!B:B,laziki!D:D)</f>
        <v>2071</v>
      </c>
      <c r="L2471">
        <f t="shared" si="192"/>
        <v>2075</v>
      </c>
      <c r="M2471" s="4">
        <f t="shared" si="193"/>
        <v>4</v>
      </c>
      <c r="N2471" s="4" t="str">
        <f t="shared" si="194"/>
        <v>N</v>
      </c>
      <c r="O2471" t="str">
        <f t="shared" si="195"/>
        <v>N</v>
      </c>
    </row>
    <row r="2472" spans="1:15" x14ac:dyDescent="0.25">
      <c r="A2472">
        <v>39</v>
      </c>
      <c r="B2472" s="1">
        <v>60419</v>
      </c>
      <c r="C2472" t="s">
        <v>219</v>
      </c>
      <c r="D2472" t="s">
        <v>2976</v>
      </c>
      <c r="E2472">
        <v>212</v>
      </c>
      <c r="F2472">
        <v>22220</v>
      </c>
      <c r="G2472">
        <f t="shared" si="191"/>
        <v>0</v>
      </c>
      <c r="H2472" t="str">
        <f>_xlfn.XLOOKUP(C2472,obszary!A:A,obszary!B:B)</f>
        <v>Phaethontis</v>
      </c>
      <c r="I2472" t="str">
        <f>_xlfn.XLOOKUP($A2472,laziki!B:B,laziki!C:C)</f>
        <v>Pathfinder 9</v>
      </c>
      <c r="J2472" t="str">
        <f>_xlfn.XLOOKUP(I2472,laziki!C:C,laziki!E:E)</f>
        <v>59.92S, 179.01W</v>
      </c>
      <c r="K2472">
        <f>_xlfn.XLOOKUP($A2472,laziki!B:B,laziki!D:D)</f>
        <v>2062</v>
      </c>
      <c r="L2472">
        <f t="shared" si="192"/>
        <v>2065</v>
      </c>
      <c r="M2472" s="4">
        <f t="shared" si="193"/>
        <v>3</v>
      </c>
      <c r="N2472" s="4" t="str">
        <f t="shared" si="194"/>
        <v>S</v>
      </c>
      <c r="O2472" t="str">
        <f t="shared" si="195"/>
        <v>S</v>
      </c>
    </row>
    <row r="2473" spans="1:15" x14ac:dyDescent="0.25">
      <c r="A2473">
        <v>8</v>
      </c>
      <c r="B2473" s="1">
        <v>57286</v>
      </c>
      <c r="C2473" t="s">
        <v>213</v>
      </c>
      <c r="D2473" t="s">
        <v>2975</v>
      </c>
      <c r="E2473">
        <v>169</v>
      </c>
      <c r="F2473">
        <v>50510</v>
      </c>
      <c r="G2473">
        <f t="shared" si="191"/>
        <v>0</v>
      </c>
      <c r="H2473" t="str">
        <f>_xlfn.XLOOKUP(C2473,obszary!A:A,obszary!B:B)</f>
        <v>Noachis</v>
      </c>
      <c r="I2473" t="str">
        <f>_xlfn.XLOOKUP($A2473,laziki!B:B,laziki!C:C)</f>
        <v>Mariner 13</v>
      </c>
      <c r="J2473" t="str">
        <f>_xlfn.XLOOKUP(I2473,laziki!C:C,laziki!E:E)</f>
        <v>57.37S, 25.45E</v>
      </c>
      <c r="K2473">
        <f>_xlfn.XLOOKUP($A2473,laziki!B:B,laziki!D:D)</f>
        <v>2053</v>
      </c>
      <c r="L2473">
        <f t="shared" si="192"/>
        <v>2056</v>
      </c>
      <c r="M2473" s="4">
        <f t="shared" si="193"/>
        <v>3</v>
      </c>
      <c r="N2473" s="4" t="str">
        <f t="shared" si="194"/>
        <v>S</v>
      </c>
      <c r="O2473" t="str">
        <f t="shared" si="195"/>
        <v>S</v>
      </c>
    </row>
    <row r="2474" spans="1:15" x14ac:dyDescent="0.25">
      <c r="A2474">
        <v>63</v>
      </c>
      <c r="B2474" s="1">
        <v>61236</v>
      </c>
      <c r="C2474" t="s">
        <v>207</v>
      </c>
      <c r="D2474" t="s">
        <v>2974</v>
      </c>
      <c r="E2474">
        <v>54</v>
      </c>
      <c r="F2474">
        <v>23366</v>
      </c>
      <c r="G2474">
        <f t="shared" si="191"/>
        <v>23366</v>
      </c>
      <c r="H2474" t="str">
        <f>_xlfn.XLOOKUP(C2474,obszary!A:A,obszary!B:B)</f>
        <v>Mare Australe</v>
      </c>
      <c r="I2474" t="str">
        <f>_xlfn.XLOOKUP($A2474,laziki!B:B,laziki!C:C)</f>
        <v>Rosetta 3</v>
      </c>
      <c r="J2474" t="str">
        <f>_xlfn.XLOOKUP(I2474,laziki!C:C,laziki!E:E)</f>
        <v>54.72S, 108.92E</v>
      </c>
      <c r="K2474">
        <f>_xlfn.XLOOKUP($A2474,laziki!B:B,laziki!D:D)</f>
        <v>2066</v>
      </c>
      <c r="L2474">
        <f t="shared" si="192"/>
        <v>2067</v>
      </c>
      <c r="M2474" s="4">
        <f t="shared" si="193"/>
        <v>1</v>
      </c>
      <c r="N2474" s="4" t="str">
        <f t="shared" si="194"/>
        <v>S</v>
      </c>
      <c r="O2474" t="str">
        <f t="shared" si="195"/>
        <v>S</v>
      </c>
    </row>
    <row r="2475" spans="1:15" x14ac:dyDescent="0.25">
      <c r="A2475">
        <v>47</v>
      </c>
      <c r="B2475" s="1">
        <v>62933</v>
      </c>
      <c r="C2475" t="s">
        <v>245</v>
      </c>
      <c r="D2475" t="s">
        <v>2973</v>
      </c>
      <c r="E2475">
        <v>1057</v>
      </c>
      <c r="F2475">
        <v>8791</v>
      </c>
      <c r="G2475">
        <f t="shared" si="191"/>
        <v>0</v>
      </c>
      <c r="H2475" t="str">
        <f>_xlfn.XLOOKUP(C2475,obszary!A:A,obszary!B:B)</f>
        <v>Oxia Palus</v>
      </c>
      <c r="I2475" t="str">
        <f>_xlfn.XLOOKUP($A2475,laziki!B:B,laziki!C:C)</f>
        <v>Spirit 14</v>
      </c>
      <c r="J2475" t="str">
        <f>_xlfn.XLOOKUP(I2475,laziki!C:C,laziki!E:E)</f>
        <v>27.30N, 17.48W</v>
      </c>
      <c r="K2475">
        <f>_xlfn.XLOOKUP($A2475,laziki!B:B,laziki!D:D)</f>
        <v>2065</v>
      </c>
      <c r="L2475">
        <f t="shared" si="192"/>
        <v>2072</v>
      </c>
      <c r="M2475" s="4">
        <f t="shared" si="193"/>
        <v>7</v>
      </c>
      <c r="N2475" s="4" t="str">
        <f t="shared" si="194"/>
        <v>N</v>
      </c>
      <c r="O2475" t="str">
        <f t="shared" si="195"/>
        <v>N</v>
      </c>
    </row>
    <row r="2476" spans="1:15" x14ac:dyDescent="0.25">
      <c r="A2476">
        <v>70</v>
      </c>
      <c r="B2476" s="1">
        <v>62358</v>
      </c>
      <c r="C2476" t="s">
        <v>231</v>
      </c>
      <c r="D2476" t="s">
        <v>2972</v>
      </c>
      <c r="E2476">
        <v>905</v>
      </c>
      <c r="F2476">
        <v>9366</v>
      </c>
      <c r="G2476">
        <f t="shared" si="191"/>
        <v>0</v>
      </c>
      <c r="H2476" t="str">
        <f>_xlfn.XLOOKUP(C2476,obszary!A:A,obszary!B:B)</f>
        <v>Coprates</v>
      </c>
      <c r="I2476" t="str">
        <f>_xlfn.XLOOKUP($A2476,laziki!B:B,laziki!C:C)</f>
        <v>Rosetta 14</v>
      </c>
      <c r="J2476" t="str">
        <f>_xlfn.XLOOKUP(I2476,laziki!C:C,laziki!E:E)</f>
        <v>24.07S, 46.44W</v>
      </c>
      <c r="K2476">
        <f>_xlfn.XLOOKUP($A2476,laziki!B:B,laziki!D:D)</f>
        <v>2069</v>
      </c>
      <c r="L2476">
        <f t="shared" si="192"/>
        <v>2070</v>
      </c>
      <c r="M2476" s="4">
        <f t="shared" si="193"/>
        <v>1</v>
      </c>
      <c r="N2476" s="4" t="str">
        <f t="shared" si="194"/>
        <v>S</v>
      </c>
      <c r="O2476" t="str">
        <f t="shared" si="195"/>
        <v>S</v>
      </c>
    </row>
    <row r="2477" spans="1:15" x14ac:dyDescent="0.25">
      <c r="A2477">
        <v>5</v>
      </c>
      <c r="B2477" s="1">
        <v>58121</v>
      </c>
      <c r="C2477" t="s">
        <v>241</v>
      </c>
      <c r="D2477" t="s">
        <v>2971</v>
      </c>
      <c r="E2477">
        <v>231</v>
      </c>
      <c r="F2477">
        <v>3022</v>
      </c>
      <c r="G2477">
        <f t="shared" si="191"/>
        <v>0</v>
      </c>
      <c r="H2477" t="str">
        <f>_xlfn.XLOOKUP(C2477,obszary!A:A,obszary!B:B)</f>
        <v>Syrtis Major</v>
      </c>
      <c r="I2477" t="str">
        <f>_xlfn.XLOOKUP($A2477,laziki!B:B,laziki!C:C)</f>
        <v>Mariner 10</v>
      </c>
      <c r="J2477" t="str">
        <f>_xlfn.XLOOKUP(I2477,laziki!C:C,laziki!E:E)</f>
        <v>4.88N, 63.43E</v>
      </c>
      <c r="K2477">
        <f>_xlfn.XLOOKUP($A2477,laziki!B:B,laziki!D:D)</f>
        <v>2051</v>
      </c>
      <c r="L2477">
        <f t="shared" si="192"/>
        <v>2059</v>
      </c>
      <c r="M2477" s="4">
        <f t="shared" si="193"/>
        <v>8</v>
      </c>
      <c r="N2477" s="4" t="str">
        <f t="shared" si="194"/>
        <v>N</v>
      </c>
      <c r="O2477" t="str">
        <f t="shared" si="195"/>
        <v>N</v>
      </c>
    </row>
    <row r="2478" spans="1:15" x14ac:dyDescent="0.25">
      <c r="A2478">
        <v>7</v>
      </c>
      <c r="B2478" s="1">
        <v>57239</v>
      </c>
      <c r="C2478" t="s">
        <v>259</v>
      </c>
      <c r="D2478" t="s">
        <v>2970</v>
      </c>
      <c r="E2478">
        <v>344</v>
      </c>
      <c r="F2478">
        <v>4731</v>
      </c>
      <c r="G2478">
        <f t="shared" si="191"/>
        <v>0</v>
      </c>
      <c r="H2478" t="str">
        <f>_xlfn.XLOOKUP(C2478,obszary!A:A,obszary!B:B)</f>
        <v>Mare Acidalium</v>
      </c>
      <c r="I2478" t="str">
        <f>_xlfn.XLOOKUP($A2478,laziki!B:B,laziki!C:C)</f>
        <v>Mariner 12</v>
      </c>
      <c r="J2478" t="str">
        <f>_xlfn.XLOOKUP(I2478,laziki!C:C,laziki!E:E)</f>
        <v>53.29N, 45.78W</v>
      </c>
      <c r="K2478">
        <f>_xlfn.XLOOKUP($A2478,laziki!B:B,laziki!D:D)</f>
        <v>2053</v>
      </c>
      <c r="L2478">
        <f t="shared" si="192"/>
        <v>2056</v>
      </c>
      <c r="M2478" s="4">
        <f t="shared" si="193"/>
        <v>3</v>
      </c>
      <c r="N2478" s="4" t="str">
        <f t="shared" si="194"/>
        <v>N</v>
      </c>
      <c r="O2478" t="str">
        <f t="shared" si="195"/>
        <v>N</v>
      </c>
    </row>
    <row r="2479" spans="1:15" x14ac:dyDescent="0.25">
      <c r="A2479">
        <v>100</v>
      </c>
      <c r="B2479" s="1">
        <v>63903</v>
      </c>
      <c r="C2479" t="s">
        <v>219</v>
      </c>
      <c r="D2479" t="s">
        <v>2969</v>
      </c>
      <c r="E2479">
        <v>124</v>
      </c>
      <c r="F2479">
        <v>3167</v>
      </c>
      <c r="G2479">
        <f t="shared" si="191"/>
        <v>0</v>
      </c>
      <c r="H2479" t="str">
        <f>_xlfn.XLOOKUP(C2479,obszary!A:A,obszary!B:B)</f>
        <v>Phaethontis</v>
      </c>
      <c r="I2479" t="str">
        <f>_xlfn.XLOOKUP($A2479,laziki!B:B,laziki!C:C)</f>
        <v>Perseverance 7</v>
      </c>
      <c r="J2479" t="str">
        <f>_xlfn.XLOOKUP(I2479,laziki!C:C,laziki!E:E)</f>
        <v>61.39S, 157.42W</v>
      </c>
      <c r="K2479">
        <f>_xlfn.XLOOKUP($A2479,laziki!B:B,laziki!D:D)</f>
        <v>2070</v>
      </c>
      <c r="L2479">
        <f t="shared" si="192"/>
        <v>2074</v>
      </c>
      <c r="M2479" s="4">
        <f t="shared" si="193"/>
        <v>4</v>
      </c>
      <c r="N2479" s="4" t="str">
        <f t="shared" si="194"/>
        <v>S</v>
      </c>
      <c r="O2479" t="str">
        <f t="shared" si="195"/>
        <v>S</v>
      </c>
    </row>
    <row r="2480" spans="1:15" x14ac:dyDescent="0.25">
      <c r="A2480">
        <v>74</v>
      </c>
      <c r="B2480" s="1">
        <v>63378</v>
      </c>
      <c r="C2480" t="s">
        <v>243</v>
      </c>
      <c r="D2480" t="s">
        <v>2968</v>
      </c>
      <c r="E2480">
        <v>241</v>
      </c>
      <c r="F2480">
        <v>2880</v>
      </c>
      <c r="G2480">
        <f t="shared" si="191"/>
        <v>0</v>
      </c>
      <c r="H2480" t="str">
        <f>_xlfn.XLOOKUP(C2480,obszary!A:A,obszary!B:B)</f>
        <v>Arabia</v>
      </c>
      <c r="I2480" t="str">
        <f>_xlfn.XLOOKUP($A2480,laziki!B:B,laziki!C:C)</f>
        <v>Rosetta 21</v>
      </c>
      <c r="J2480" t="str">
        <f>_xlfn.XLOOKUP(I2480,laziki!C:C,laziki!E:E)</f>
        <v>17.28N, 7.12E</v>
      </c>
      <c r="K2480">
        <f>_xlfn.XLOOKUP($A2480,laziki!B:B,laziki!D:D)</f>
        <v>2071</v>
      </c>
      <c r="L2480">
        <f t="shared" si="192"/>
        <v>2073</v>
      </c>
      <c r="M2480" s="4">
        <f t="shared" si="193"/>
        <v>2</v>
      </c>
      <c r="N2480" s="4" t="str">
        <f t="shared" si="194"/>
        <v>N</v>
      </c>
      <c r="O2480" t="str">
        <f t="shared" si="195"/>
        <v>N</v>
      </c>
    </row>
    <row r="2481" spans="1:15" x14ac:dyDescent="0.25">
      <c r="A2481">
        <v>36</v>
      </c>
      <c r="B2481" s="1">
        <v>59370</v>
      </c>
      <c r="C2481" t="s">
        <v>251</v>
      </c>
      <c r="D2481" t="s">
        <v>2967</v>
      </c>
      <c r="E2481">
        <v>59</v>
      </c>
      <c r="F2481">
        <v>10654</v>
      </c>
      <c r="G2481">
        <f t="shared" si="191"/>
        <v>10654</v>
      </c>
      <c r="H2481" t="str">
        <f>_xlfn.XLOOKUP(C2481,obszary!A:A,obszary!B:B)</f>
        <v>Amazonis</v>
      </c>
      <c r="I2481" t="str">
        <f>_xlfn.XLOOKUP($A2481,laziki!B:B,laziki!C:C)</f>
        <v>Pathfinder 3</v>
      </c>
      <c r="J2481" t="str">
        <f>_xlfn.XLOOKUP(I2481,laziki!C:C,laziki!E:E)</f>
        <v>5.85N, 156.58W</v>
      </c>
      <c r="K2481">
        <f>_xlfn.XLOOKUP($A2481,laziki!B:B,laziki!D:D)</f>
        <v>2061</v>
      </c>
      <c r="L2481">
        <f t="shared" si="192"/>
        <v>2062</v>
      </c>
      <c r="M2481" s="4">
        <f t="shared" si="193"/>
        <v>1</v>
      </c>
      <c r="N2481" s="4" t="str">
        <f t="shared" si="194"/>
        <v>N</v>
      </c>
      <c r="O2481" t="str">
        <f t="shared" si="195"/>
        <v>N</v>
      </c>
    </row>
    <row r="2482" spans="1:15" x14ac:dyDescent="0.25">
      <c r="A2482">
        <v>72</v>
      </c>
      <c r="B2482" s="1">
        <v>64237</v>
      </c>
      <c r="C2482" t="s">
        <v>233</v>
      </c>
      <c r="D2482" t="s">
        <v>2966</v>
      </c>
      <c r="E2482">
        <v>152</v>
      </c>
      <c r="F2482">
        <v>6409</v>
      </c>
      <c r="G2482">
        <f t="shared" si="191"/>
        <v>0</v>
      </c>
      <c r="H2482" t="str">
        <f>_xlfn.XLOOKUP(C2482,obszary!A:A,obszary!B:B)</f>
        <v>Phoenicis Lacus</v>
      </c>
      <c r="I2482" t="str">
        <f>_xlfn.XLOOKUP($A2482,laziki!B:B,laziki!C:C)</f>
        <v>Rosetta 16</v>
      </c>
      <c r="J2482" t="str">
        <f>_xlfn.XLOOKUP(I2482,laziki!C:C,laziki!E:E)</f>
        <v>29.49S, 118.42W</v>
      </c>
      <c r="K2482">
        <f>_xlfn.XLOOKUP($A2482,laziki!B:B,laziki!D:D)</f>
        <v>2071</v>
      </c>
      <c r="L2482">
        <f t="shared" si="192"/>
        <v>2075</v>
      </c>
      <c r="M2482" s="4">
        <f t="shared" si="193"/>
        <v>4</v>
      </c>
      <c r="N2482" s="4" t="str">
        <f t="shared" si="194"/>
        <v>S</v>
      </c>
      <c r="O2482" t="str">
        <f t="shared" si="195"/>
        <v>S</v>
      </c>
    </row>
    <row r="2483" spans="1:15" x14ac:dyDescent="0.25">
      <c r="A2483">
        <v>23</v>
      </c>
      <c r="B2483" s="1">
        <v>56517</v>
      </c>
      <c r="C2483" t="s">
        <v>235</v>
      </c>
      <c r="D2483" t="s">
        <v>2965</v>
      </c>
      <c r="E2483">
        <v>124</v>
      </c>
      <c r="F2483">
        <v>1920</v>
      </c>
      <c r="G2483">
        <f t="shared" si="191"/>
        <v>0</v>
      </c>
      <c r="H2483" t="str">
        <f>_xlfn.XLOOKUP(C2483,obszary!A:A,obszary!B:B)</f>
        <v>Memnonia</v>
      </c>
      <c r="I2483" t="str">
        <f>_xlfn.XLOOKUP($A2483,laziki!B:B,laziki!C:C)</f>
        <v>Phobos 2</v>
      </c>
      <c r="J2483" t="str">
        <f>_xlfn.XLOOKUP(I2483,laziki!C:C,laziki!E:E)</f>
        <v>23.80S, 156.02W</v>
      </c>
      <c r="K2483">
        <f>_xlfn.XLOOKUP($A2483,laziki!B:B,laziki!D:D)</f>
        <v>2053</v>
      </c>
      <c r="L2483">
        <f t="shared" si="192"/>
        <v>2054</v>
      </c>
      <c r="M2483" s="4">
        <f t="shared" si="193"/>
        <v>1</v>
      </c>
      <c r="N2483" s="4" t="str">
        <f t="shared" si="194"/>
        <v>S</v>
      </c>
      <c r="O2483" t="str">
        <f t="shared" si="195"/>
        <v>S</v>
      </c>
    </row>
    <row r="2484" spans="1:15" x14ac:dyDescent="0.25">
      <c r="A2484">
        <v>89</v>
      </c>
      <c r="B2484" s="1">
        <v>64029</v>
      </c>
      <c r="C2484" t="s">
        <v>217</v>
      </c>
      <c r="D2484" t="s">
        <v>2964</v>
      </c>
      <c r="E2484">
        <v>196</v>
      </c>
      <c r="F2484">
        <v>16330</v>
      </c>
      <c r="G2484">
        <f t="shared" si="191"/>
        <v>0</v>
      </c>
      <c r="H2484" t="str">
        <f>_xlfn.XLOOKUP(C2484,obszary!A:A,obszary!B:B)</f>
        <v>Thaumasia</v>
      </c>
      <c r="I2484" t="str">
        <f>_xlfn.XLOOKUP($A2484,laziki!B:B,laziki!C:C)</f>
        <v>Phoenix 22</v>
      </c>
      <c r="J2484" t="str">
        <f>_xlfn.XLOOKUP(I2484,laziki!C:C,laziki!E:E)</f>
        <v>65.07S, 96.09W</v>
      </c>
      <c r="K2484">
        <f>_xlfn.XLOOKUP($A2484,laziki!B:B,laziki!D:D)</f>
        <v>2072</v>
      </c>
      <c r="L2484">
        <f t="shared" si="192"/>
        <v>2075</v>
      </c>
      <c r="M2484" s="4">
        <f t="shared" si="193"/>
        <v>3</v>
      </c>
      <c r="N2484" s="4" t="str">
        <f t="shared" si="194"/>
        <v>S</v>
      </c>
      <c r="O2484" t="str">
        <f t="shared" si="195"/>
        <v>S</v>
      </c>
    </row>
    <row r="2485" spans="1:15" x14ac:dyDescent="0.25">
      <c r="A2485">
        <v>31</v>
      </c>
      <c r="B2485" s="1">
        <v>59995</v>
      </c>
      <c r="C2485" t="s">
        <v>261</v>
      </c>
      <c r="D2485" t="s">
        <v>2963</v>
      </c>
      <c r="E2485">
        <v>39</v>
      </c>
      <c r="F2485">
        <v>3919</v>
      </c>
      <c r="G2485">
        <f t="shared" si="191"/>
        <v>3919</v>
      </c>
      <c r="H2485" t="str">
        <f>_xlfn.XLOOKUP(C2485,obszary!A:A,obszary!B:B)</f>
        <v>Arcadia</v>
      </c>
      <c r="I2485" t="str">
        <f>_xlfn.XLOOKUP($A2485,laziki!B:B,laziki!C:C)</f>
        <v>Deimos 10</v>
      </c>
      <c r="J2485" t="str">
        <f>_xlfn.XLOOKUP(I2485,laziki!C:C,laziki!E:E)</f>
        <v>66.67N, 93.37W</v>
      </c>
      <c r="K2485">
        <f>_xlfn.XLOOKUP($A2485,laziki!B:B,laziki!D:D)</f>
        <v>2059</v>
      </c>
      <c r="L2485">
        <f t="shared" si="192"/>
        <v>2064</v>
      </c>
      <c r="M2485" s="4">
        <f t="shared" si="193"/>
        <v>5</v>
      </c>
      <c r="N2485" s="4" t="str">
        <f t="shared" si="194"/>
        <v>N</v>
      </c>
      <c r="O2485" t="str">
        <f t="shared" si="195"/>
        <v>N</v>
      </c>
    </row>
    <row r="2486" spans="1:15" x14ac:dyDescent="0.25">
      <c r="A2486">
        <v>94</v>
      </c>
      <c r="B2486" s="1">
        <v>63052</v>
      </c>
      <c r="C2486" t="s">
        <v>209</v>
      </c>
      <c r="D2486" t="s">
        <v>2962</v>
      </c>
      <c r="E2486">
        <v>631</v>
      </c>
      <c r="F2486">
        <v>6205</v>
      </c>
      <c r="G2486">
        <f t="shared" si="191"/>
        <v>0</v>
      </c>
      <c r="H2486" t="str">
        <f>_xlfn.XLOOKUP(C2486,obszary!A:A,obszary!B:B)</f>
        <v>Eridania</v>
      </c>
      <c r="I2486" t="str">
        <f>_xlfn.XLOOKUP($A2486,laziki!B:B,laziki!C:C)</f>
        <v>Dawn 4</v>
      </c>
      <c r="J2486" t="str">
        <f>_xlfn.XLOOKUP(I2486,laziki!C:C,laziki!E:E)</f>
        <v>46.81S, 143.88E</v>
      </c>
      <c r="K2486">
        <f>_xlfn.XLOOKUP($A2486,laziki!B:B,laziki!D:D)</f>
        <v>2066</v>
      </c>
      <c r="L2486">
        <f t="shared" si="192"/>
        <v>2072</v>
      </c>
      <c r="M2486" s="4">
        <f t="shared" si="193"/>
        <v>6</v>
      </c>
      <c r="N2486" s="4" t="str">
        <f t="shared" si="194"/>
        <v>S</v>
      </c>
      <c r="O2486" t="str">
        <f t="shared" si="195"/>
        <v>S</v>
      </c>
    </row>
    <row r="2487" spans="1:15" x14ac:dyDescent="0.25">
      <c r="A2487">
        <v>12</v>
      </c>
      <c r="B2487" s="1">
        <v>57594</v>
      </c>
      <c r="C2487" t="s">
        <v>249</v>
      </c>
      <c r="D2487" t="s">
        <v>2961</v>
      </c>
      <c r="E2487">
        <v>631</v>
      </c>
      <c r="F2487">
        <v>3764</v>
      </c>
      <c r="G2487">
        <f t="shared" si="191"/>
        <v>0</v>
      </c>
      <c r="H2487" t="str">
        <f>_xlfn.XLOOKUP(C2487,obszary!A:A,obszary!B:B)</f>
        <v>Tharsis</v>
      </c>
      <c r="I2487" t="str">
        <f>_xlfn.XLOOKUP($A2487,laziki!B:B,laziki!C:C)</f>
        <v>Mariner 20</v>
      </c>
      <c r="J2487" t="str">
        <f>_xlfn.XLOOKUP(I2487,laziki!C:C,laziki!E:E)</f>
        <v>6.41S, 116.10W</v>
      </c>
      <c r="K2487">
        <f>_xlfn.XLOOKUP($A2487,laziki!B:B,laziki!D:D)</f>
        <v>2055</v>
      </c>
      <c r="L2487">
        <f t="shared" si="192"/>
        <v>2057</v>
      </c>
      <c r="M2487" s="4">
        <f t="shared" si="193"/>
        <v>2</v>
      </c>
      <c r="N2487" s="4" t="str">
        <f t="shared" si="194"/>
        <v>N</v>
      </c>
      <c r="O2487" t="str">
        <f t="shared" si="195"/>
        <v>S</v>
      </c>
    </row>
    <row r="2488" spans="1:15" x14ac:dyDescent="0.25">
      <c r="A2488">
        <v>47</v>
      </c>
      <c r="B2488" s="1">
        <v>61220</v>
      </c>
      <c r="C2488" t="s">
        <v>245</v>
      </c>
      <c r="D2488" t="s">
        <v>2960</v>
      </c>
      <c r="E2488">
        <v>524</v>
      </c>
      <c r="F2488">
        <v>629</v>
      </c>
      <c r="G2488">
        <f t="shared" si="191"/>
        <v>0</v>
      </c>
      <c r="H2488" t="str">
        <f>_xlfn.XLOOKUP(C2488,obszary!A:A,obszary!B:B)</f>
        <v>Oxia Palus</v>
      </c>
      <c r="I2488" t="str">
        <f>_xlfn.XLOOKUP($A2488,laziki!B:B,laziki!C:C)</f>
        <v>Spirit 14</v>
      </c>
      <c r="J2488" t="str">
        <f>_xlfn.XLOOKUP(I2488,laziki!C:C,laziki!E:E)</f>
        <v>27.30N, 17.48W</v>
      </c>
      <c r="K2488">
        <f>_xlfn.XLOOKUP($A2488,laziki!B:B,laziki!D:D)</f>
        <v>2065</v>
      </c>
      <c r="L2488">
        <f t="shared" si="192"/>
        <v>2067</v>
      </c>
      <c r="M2488" s="4">
        <f t="shared" si="193"/>
        <v>2</v>
      </c>
      <c r="N2488" s="4" t="str">
        <f t="shared" si="194"/>
        <v>N</v>
      </c>
      <c r="O2488" t="str">
        <f t="shared" si="195"/>
        <v>N</v>
      </c>
    </row>
    <row r="2489" spans="1:15" x14ac:dyDescent="0.25">
      <c r="A2489">
        <v>37</v>
      </c>
      <c r="B2489" s="1">
        <v>59610</v>
      </c>
      <c r="C2489" t="s">
        <v>237</v>
      </c>
      <c r="D2489" t="s">
        <v>2959</v>
      </c>
      <c r="E2489">
        <v>100</v>
      </c>
      <c r="F2489">
        <v>2188</v>
      </c>
      <c r="G2489">
        <f t="shared" si="191"/>
        <v>2188</v>
      </c>
      <c r="H2489" t="str">
        <f>_xlfn.XLOOKUP(C2489,obszary!A:A,obszary!B:B)</f>
        <v>Elysium</v>
      </c>
      <c r="I2489" t="str">
        <f>_xlfn.XLOOKUP($A2489,laziki!B:B,laziki!C:C)</f>
        <v>Pathfinder 5</v>
      </c>
      <c r="J2489" t="str">
        <f>_xlfn.XLOOKUP(I2489,laziki!C:C,laziki!E:E)</f>
        <v>10.83N, 133.81E</v>
      </c>
      <c r="K2489">
        <f>_xlfn.XLOOKUP($A2489,laziki!B:B,laziki!D:D)</f>
        <v>2061</v>
      </c>
      <c r="L2489">
        <f t="shared" si="192"/>
        <v>2063</v>
      </c>
      <c r="M2489" s="4">
        <f t="shared" si="193"/>
        <v>2</v>
      </c>
      <c r="N2489" s="4" t="str">
        <f t="shared" si="194"/>
        <v>N</v>
      </c>
      <c r="O2489" t="str">
        <f t="shared" si="195"/>
        <v>N</v>
      </c>
    </row>
    <row r="2490" spans="1:15" x14ac:dyDescent="0.25">
      <c r="A2490">
        <v>4</v>
      </c>
      <c r="B2490" s="1">
        <v>57021</v>
      </c>
      <c r="C2490" t="s">
        <v>215</v>
      </c>
      <c r="D2490" t="s">
        <v>2958</v>
      </c>
      <c r="E2490">
        <v>1057</v>
      </c>
      <c r="F2490">
        <v>5255</v>
      </c>
      <c r="G2490">
        <f t="shared" si="191"/>
        <v>0</v>
      </c>
      <c r="H2490" t="str">
        <f>_xlfn.XLOOKUP(C2490,obszary!A:A,obszary!B:B)</f>
        <v>Argyre</v>
      </c>
      <c r="I2490" t="str">
        <f>_xlfn.XLOOKUP($A2490,laziki!B:B,laziki!C:C)</f>
        <v>Mariner 9</v>
      </c>
      <c r="J2490" t="str">
        <f>_xlfn.XLOOKUP(I2490,laziki!C:C,laziki!E:E)</f>
        <v>43.20S, 21.89W</v>
      </c>
      <c r="K2490">
        <f>_xlfn.XLOOKUP($A2490,laziki!B:B,laziki!D:D)</f>
        <v>2051</v>
      </c>
      <c r="L2490">
        <f t="shared" si="192"/>
        <v>2056</v>
      </c>
      <c r="M2490" s="4">
        <f t="shared" si="193"/>
        <v>5</v>
      </c>
      <c r="N2490" s="4" t="str">
        <f t="shared" si="194"/>
        <v>S</v>
      </c>
      <c r="O2490" t="str">
        <f t="shared" si="195"/>
        <v>S</v>
      </c>
    </row>
    <row r="2491" spans="1:15" x14ac:dyDescent="0.25">
      <c r="A2491">
        <v>8</v>
      </c>
      <c r="B2491" s="1">
        <v>56792</v>
      </c>
      <c r="C2491" t="s">
        <v>213</v>
      </c>
      <c r="D2491" t="s">
        <v>2957</v>
      </c>
      <c r="E2491">
        <v>9</v>
      </c>
      <c r="F2491">
        <v>16330</v>
      </c>
      <c r="G2491">
        <f t="shared" si="191"/>
        <v>16330</v>
      </c>
      <c r="H2491" t="str">
        <f>_xlfn.XLOOKUP(C2491,obszary!A:A,obszary!B:B)</f>
        <v>Noachis</v>
      </c>
      <c r="I2491" t="str">
        <f>_xlfn.XLOOKUP($A2491,laziki!B:B,laziki!C:C)</f>
        <v>Mariner 13</v>
      </c>
      <c r="J2491" t="str">
        <f>_xlfn.XLOOKUP(I2491,laziki!C:C,laziki!E:E)</f>
        <v>57.37S, 25.45E</v>
      </c>
      <c r="K2491">
        <f>_xlfn.XLOOKUP($A2491,laziki!B:B,laziki!D:D)</f>
        <v>2053</v>
      </c>
      <c r="L2491">
        <f t="shared" si="192"/>
        <v>2055</v>
      </c>
      <c r="M2491" s="4">
        <f t="shared" si="193"/>
        <v>2</v>
      </c>
      <c r="N2491" s="4" t="str">
        <f t="shared" si="194"/>
        <v>S</v>
      </c>
      <c r="O2491" t="str">
        <f t="shared" si="195"/>
        <v>S</v>
      </c>
    </row>
    <row r="2492" spans="1:15" x14ac:dyDescent="0.25">
      <c r="A2492">
        <v>10</v>
      </c>
      <c r="B2492" s="1">
        <v>57870</v>
      </c>
      <c r="C2492" t="s">
        <v>217</v>
      </c>
      <c r="D2492" t="s">
        <v>2956</v>
      </c>
      <c r="E2492">
        <v>181</v>
      </c>
      <c r="F2492">
        <v>4076</v>
      </c>
      <c r="G2492">
        <f t="shared" si="191"/>
        <v>0</v>
      </c>
      <c r="H2492" t="str">
        <f>_xlfn.XLOOKUP(C2492,obszary!A:A,obszary!B:B)</f>
        <v>Thaumasia</v>
      </c>
      <c r="I2492" t="str">
        <f>_xlfn.XLOOKUP($A2492,laziki!B:B,laziki!C:C)</f>
        <v>Mariner 15</v>
      </c>
      <c r="J2492" t="str">
        <f>_xlfn.XLOOKUP(I2492,laziki!C:C,laziki!E:E)</f>
        <v>23.79S, 56.97W</v>
      </c>
      <c r="K2492">
        <f>_xlfn.XLOOKUP($A2492,laziki!B:B,laziki!D:D)</f>
        <v>2054</v>
      </c>
      <c r="L2492">
        <f t="shared" si="192"/>
        <v>2058</v>
      </c>
      <c r="M2492" s="4">
        <f t="shared" si="193"/>
        <v>4</v>
      </c>
      <c r="N2492" s="4" t="str">
        <f t="shared" si="194"/>
        <v>S</v>
      </c>
      <c r="O2492" t="str">
        <f t="shared" si="195"/>
        <v>S</v>
      </c>
    </row>
    <row r="2493" spans="1:15" x14ac:dyDescent="0.25">
      <c r="A2493">
        <v>56</v>
      </c>
      <c r="B2493" s="1">
        <v>61365</v>
      </c>
      <c r="C2493" t="s">
        <v>231</v>
      </c>
      <c r="D2493" t="s">
        <v>2955</v>
      </c>
      <c r="E2493">
        <v>29</v>
      </c>
      <c r="F2493">
        <v>2188</v>
      </c>
      <c r="G2493">
        <f t="shared" si="191"/>
        <v>2188</v>
      </c>
      <c r="H2493" t="str">
        <f>_xlfn.XLOOKUP(C2493,obszary!A:A,obszary!B:B)</f>
        <v>Coprates</v>
      </c>
      <c r="I2493" t="str">
        <f>_xlfn.XLOOKUP($A2493,laziki!B:B,laziki!C:C)</f>
        <v>Opportunity 10</v>
      </c>
      <c r="J2493" t="str">
        <f>_xlfn.XLOOKUP(I2493,laziki!C:C,laziki!E:E)</f>
        <v>35.35S, 72.67W</v>
      </c>
      <c r="K2493">
        <f>_xlfn.XLOOKUP($A2493,laziki!B:B,laziki!D:D)</f>
        <v>2067</v>
      </c>
      <c r="L2493">
        <f t="shared" si="192"/>
        <v>2068</v>
      </c>
      <c r="M2493" s="4">
        <f t="shared" si="193"/>
        <v>1</v>
      </c>
      <c r="N2493" s="4" t="str">
        <f t="shared" si="194"/>
        <v>S</v>
      </c>
      <c r="O2493" t="str">
        <f t="shared" si="195"/>
        <v>S</v>
      </c>
    </row>
    <row r="2494" spans="1:15" x14ac:dyDescent="0.25">
      <c r="A2494">
        <v>5</v>
      </c>
      <c r="B2494" s="1">
        <v>56005</v>
      </c>
      <c r="C2494" t="s">
        <v>241</v>
      </c>
      <c r="D2494" t="s">
        <v>2954</v>
      </c>
      <c r="E2494">
        <v>204</v>
      </c>
      <c r="F2494">
        <v>3919</v>
      </c>
      <c r="G2494">
        <f t="shared" si="191"/>
        <v>0</v>
      </c>
      <c r="H2494" t="str">
        <f>_xlfn.XLOOKUP(C2494,obszary!A:A,obszary!B:B)</f>
        <v>Syrtis Major</v>
      </c>
      <c r="I2494" t="str">
        <f>_xlfn.XLOOKUP($A2494,laziki!B:B,laziki!C:C)</f>
        <v>Mariner 10</v>
      </c>
      <c r="J2494" t="str">
        <f>_xlfn.XLOOKUP(I2494,laziki!C:C,laziki!E:E)</f>
        <v>4.88N, 63.43E</v>
      </c>
      <c r="K2494">
        <f>_xlfn.XLOOKUP($A2494,laziki!B:B,laziki!D:D)</f>
        <v>2051</v>
      </c>
      <c r="L2494">
        <f t="shared" si="192"/>
        <v>2053</v>
      </c>
      <c r="M2494" s="4">
        <f t="shared" si="193"/>
        <v>2</v>
      </c>
      <c r="N2494" s="4" t="str">
        <f t="shared" si="194"/>
        <v>N</v>
      </c>
      <c r="O2494" t="str">
        <f t="shared" si="195"/>
        <v>N</v>
      </c>
    </row>
    <row r="2495" spans="1:15" x14ac:dyDescent="0.25">
      <c r="A2495">
        <v>31</v>
      </c>
      <c r="B2495" s="1">
        <v>59354</v>
      </c>
      <c r="C2495" t="s">
        <v>265</v>
      </c>
      <c r="D2495" t="s">
        <v>2953</v>
      </c>
      <c r="E2495">
        <v>27</v>
      </c>
      <c r="F2495">
        <v>3612</v>
      </c>
      <c r="G2495">
        <f t="shared" si="191"/>
        <v>3612</v>
      </c>
      <c r="H2495" t="str">
        <f>_xlfn.XLOOKUP(C2495,obszary!A:A,obszary!B:B)</f>
        <v>Mare Boreum</v>
      </c>
      <c r="I2495" t="str">
        <f>_xlfn.XLOOKUP($A2495,laziki!B:B,laziki!C:C)</f>
        <v>Deimos 10</v>
      </c>
      <c r="J2495" t="str">
        <f>_xlfn.XLOOKUP(I2495,laziki!C:C,laziki!E:E)</f>
        <v>66.67N, 93.37W</v>
      </c>
      <c r="K2495">
        <f>_xlfn.XLOOKUP($A2495,laziki!B:B,laziki!D:D)</f>
        <v>2059</v>
      </c>
      <c r="L2495">
        <f t="shared" si="192"/>
        <v>2062</v>
      </c>
      <c r="M2495" s="4">
        <f t="shared" si="193"/>
        <v>3</v>
      </c>
      <c r="N2495" s="4" t="str">
        <f t="shared" si="194"/>
        <v>N</v>
      </c>
      <c r="O2495" t="str">
        <f t="shared" si="195"/>
        <v>N</v>
      </c>
    </row>
    <row r="2496" spans="1:15" x14ac:dyDescent="0.25">
      <c r="A2496">
        <v>86</v>
      </c>
      <c r="B2496" s="1">
        <v>64529</v>
      </c>
      <c r="C2496" t="s">
        <v>253</v>
      </c>
      <c r="D2496" t="s">
        <v>2952</v>
      </c>
      <c r="E2496">
        <v>120</v>
      </c>
      <c r="F2496">
        <v>23366</v>
      </c>
      <c r="G2496">
        <f t="shared" si="191"/>
        <v>0</v>
      </c>
      <c r="H2496" t="str">
        <f>_xlfn.XLOOKUP(C2496,obszary!A:A,obszary!B:B)</f>
        <v>Cebrenia</v>
      </c>
      <c r="I2496" t="str">
        <f>_xlfn.XLOOKUP($A2496,laziki!B:B,laziki!C:C)</f>
        <v>Phoenix 16</v>
      </c>
      <c r="J2496" t="str">
        <f>_xlfn.XLOOKUP(I2496,laziki!C:C,laziki!E:E)</f>
        <v>75.84N, 122.24E</v>
      </c>
      <c r="K2496">
        <f>_xlfn.XLOOKUP($A2496,laziki!B:B,laziki!D:D)</f>
        <v>2071</v>
      </c>
      <c r="L2496">
        <f t="shared" si="192"/>
        <v>2076</v>
      </c>
      <c r="M2496" s="4">
        <f t="shared" si="193"/>
        <v>5</v>
      </c>
      <c r="N2496" s="4" t="str">
        <f t="shared" si="194"/>
        <v>N</v>
      </c>
      <c r="O2496" t="str">
        <f t="shared" si="195"/>
        <v>N</v>
      </c>
    </row>
    <row r="2497" spans="1:15" x14ac:dyDescent="0.25">
      <c r="A2497">
        <v>31</v>
      </c>
      <c r="B2497" s="1">
        <v>59476</v>
      </c>
      <c r="C2497" t="s">
        <v>261</v>
      </c>
      <c r="D2497" t="s">
        <v>2951</v>
      </c>
      <c r="E2497">
        <v>365</v>
      </c>
      <c r="F2497">
        <v>2324</v>
      </c>
      <c r="G2497">
        <f t="shared" si="191"/>
        <v>0</v>
      </c>
      <c r="H2497" t="str">
        <f>_xlfn.XLOOKUP(C2497,obszary!A:A,obszary!B:B)</f>
        <v>Arcadia</v>
      </c>
      <c r="I2497" t="str">
        <f>_xlfn.XLOOKUP($A2497,laziki!B:B,laziki!C:C)</f>
        <v>Deimos 10</v>
      </c>
      <c r="J2497" t="str">
        <f>_xlfn.XLOOKUP(I2497,laziki!C:C,laziki!E:E)</f>
        <v>66.67N, 93.37W</v>
      </c>
      <c r="K2497">
        <f>_xlfn.XLOOKUP($A2497,laziki!B:B,laziki!D:D)</f>
        <v>2059</v>
      </c>
      <c r="L2497">
        <f t="shared" si="192"/>
        <v>2062</v>
      </c>
      <c r="M2497" s="4">
        <f t="shared" si="193"/>
        <v>3</v>
      </c>
      <c r="N2497" s="4" t="str">
        <f t="shared" si="194"/>
        <v>N</v>
      </c>
      <c r="O2497" t="str">
        <f t="shared" si="195"/>
        <v>N</v>
      </c>
    </row>
    <row r="2498" spans="1:15" x14ac:dyDescent="0.25">
      <c r="A2498">
        <v>4</v>
      </c>
      <c r="B2498" s="1">
        <v>55980</v>
      </c>
      <c r="C2498" t="s">
        <v>229</v>
      </c>
      <c r="D2498" t="s">
        <v>2950</v>
      </c>
      <c r="E2498">
        <v>702</v>
      </c>
      <c r="F2498">
        <v>6618</v>
      </c>
      <c r="G2498">
        <f t="shared" si="191"/>
        <v>0</v>
      </c>
      <c r="H2498" t="str">
        <f>_xlfn.XLOOKUP(C2498,obszary!A:A,obszary!B:B)</f>
        <v>Margaritifer Sinus</v>
      </c>
      <c r="I2498" t="str">
        <f>_xlfn.XLOOKUP($A2498,laziki!B:B,laziki!C:C)</f>
        <v>Mariner 9</v>
      </c>
      <c r="J2498" t="str">
        <f>_xlfn.XLOOKUP(I2498,laziki!C:C,laziki!E:E)</f>
        <v>43.20S, 21.89W</v>
      </c>
      <c r="K2498">
        <f>_xlfn.XLOOKUP($A2498,laziki!B:B,laziki!D:D)</f>
        <v>2051</v>
      </c>
      <c r="L2498">
        <f t="shared" si="192"/>
        <v>2053</v>
      </c>
      <c r="M2498" s="4">
        <f t="shared" si="193"/>
        <v>2</v>
      </c>
      <c r="N2498" s="4" t="str">
        <f t="shared" si="194"/>
        <v>S</v>
      </c>
      <c r="O2498" t="str">
        <f t="shared" si="195"/>
        <v>S</v>
      </c>
    </row>
    <row r="2499" spans="1:15" x14ac:dyDescent="0.25">
      <c r="A2499">
        <v>34</v>
      </c>
      <c r="B2499" s="1">
        <v>60113</v>
      </c>
      <c r="C2499" t="s">
        <v>239</v>
      </c>
      <c r="D2499" t="s">
        <v>2949</v>
      </c>
      <c r="E2499">
        <v>113</v>
      </c>
      <c r="F2499">
        <v>4731</v>
      </c>
      <c r="G2499">
        <f t="shared" ref="G2499:G2562" si="196">IF($E2499 &lt;= 100,F2499,0)</f>
        <v>0</v>
      </c>
      <c r="H2499" t="str">
        <f>_xlfn.XLOOKUP(C2499,obszary!A:A,obszary!B:B)</f>
        <v>Amenthes</v>
      </c>
      <c r="I2499" t="str">
        <f>_xlfn.XLOOKUP($A2499,laziki!B:B,laziki!C:C)</f>
        <v>Deimos 14</v>
      </c>
      <c r="J2499" t="str">
        <f>_xlfn.XLOOKUP(I2499,laziki!C:C,laziki!E:E)</f>
        <v>24.45N, 112.91E</v>
      </c>
      <c r="K2499">
        <f>_xlfn.XLOOKUP($A2499,laziki!B:B,laziki!D:D)</f>
        <v>2060</v>
      </c>
      <c r="L2499">
        <f t="shared" ref="L2499:L2562" si="197">YEAR(B2499)</f>
        <v>2064</v>
      </c>
      <c r="M2499" s="4">
        <f t="shared" ref="M2499:M2562" si="198">L2499-K2499</f>
        <v>4</v>
      </c>
      <c r="N2499" s="4" t="str">
        <f t="shared" ref="N2499:N2562" si="199">IF(NOT(ISERROR(SEARCH("S",D2499))),"S","N")</f>
        <v>N</v>
      </c>
      <c r="O2499" t="str">
        <f t="shared" si="195"/>
        <v>N</v>
      </c>
    </row>
    <row r="2500" spans="1:15" x14ac:dyDescent="0.25">
      <c r="A2500">
        <v>53</v>
      </c>
      <c r="B2500" s="1">
        <v>61358</v>
      </c>
      <c r="C2500" t="s">
        <v>219</v>
      </c>
      <c r="D2500" t="s">
        <v>2948</v>
      </c>
      <c r="E2500">
        <v>307</v>
      </c>
      <c r="F2500">
        <v>3919</v>
      </c>
      <c r="G2500">
        <f t="shared" si="196"/>
        <v>0</v>
      </c>
      <c r="H2500" t="str">
        <f>_xlfn.XLOOKUP(C2500,obszary!A:A,obszary!B:B)</f>
        <v>Phaethontis</v>
      </c>
      <c r="I2500" t="str">
        <f>_xlfn.XLOOKUP($A2500,laziki!B:B,laziki!C:C)</f>
        <v>Opportunity 5</v>
      </c>
      <c r="J2500" t="str">
        <f>_xlfn.XLOOKUP(I2500,laziki!C:C,laziki!E:E)</f>
        <v>70.62S, 159.12W</v>
      </c>
      <c r="K2500">
        <f>_xlfn.XLOOKUP($A2500,laziki!B:B,laziki!D:D)</f>
        <v>2065</v>
      </c>
      <c r="L2500">
        <f t="shared" si="197"/>
        <v>2067</v>
      </c>
      <c r="M2500" s="4">
        <f t="shared" si="198"/>
        <v>2</v>
      </c>
      <c r="N2500" s="4" t="str">
        <f t="shared" si="199"/>
        <v>S</v>
      </c>
      <c r="O2500" t="str">
        <f t="shared" si="195"/>
        <v>S</v>
      </c>
    </row>
    <row r="2501" spans="1:15" x14ac:dyDescent="0.25">
      <c r="A2501">
        <v>61</v>
      </c>
      <c r="B2501" s="1">
        <v>62250</v>
      </c>
      <c r="C2501" t="s">
        <v>207</v>
      </c>
      <c r="D2501" t="s">
        <v>2947</v>
      </c>
      <c r="E2501">
        <v>264</v>
      </c>
      <c r="F2501">
        <v>15109</v>
      </c>
      <c r="G2501">
        <f t="shared" si="196"/>
        <v>0</v>
      </c>
      <c r="H2501" t="str">
        <f>_xlfn.XLOOKUP(C2501,obszary!A:A,obszary!B:B)</f>
        <v>Mare Australe</v>
      </c>
      <c r="I2501" t="str">
        <f>_xlfn.XLOOKUP($A2501,laziki!B:B,laziki!C:C)</f>
        <v>Opportunity 19</v>
      </c>
      <c r="J2501" t="str">
        <f>_xlfn.XLOOKUP(I2501,laziki!C:C,laziki!E:E)</f>
        <v>68.17S, 21.83W</v>
      </c>
      <c r="K2501">
        <f>_xlfn.XLOOKUP($A2501,laziki!B:B,laziki!D:D)</f>
        <v>2069</v>
      </c>
      <c r="L2501">
        <f t="shared" si="197"/>
        <v>2070</v>
      </c>
      <c r="M2501" s="4">
        <f t="shared" si="198"/>
        <v>1</v>
      </c>
      <c r="N2501" s="4" t="str">
        <f t="shared" si="199"/>
        <v>S</v>
      </c>
      <c r="O2501" t="str">
        <f t="shared" si="195"/>
        <v>S</v>
      </c>
    </row>
    <row r="2502" spans="1:15" x14ac:dyDescent="0.25">
      <c r="A2502">
        <v>72</v>
      </c>
      <c r="B2502" s="1">
        <v>64385</v>
      </c>
      <c r="C2502" t="s">
        <v>233</v>
      </c>
      <c r="D2502" t="s">
        <v>2946</v>
      </c>
      <c r="E2502">
        <v>29</v>
      </c>
      <c r="F2502">
        <v>9985</v>
      </c>
      <c r="G2502">
        <f t="shared" si="196"/>
        <v>9985</v>
      </c>
      <c r="H2502" t="str">
        <f>_xlfn.XLOOKUP(C2502,obszary!A:A,obszary!B:B)</f>
        <v>Phoenicis Lacus</v>
      </c>
      <c r="I2502" t="str">
        <f>_xlfn.XLOOKUP($A2502,laziki!B:B,laziki!C:C)</f>
        <v>Rosetta 16</v>
      </c>
      <c r="J2502" t="str">
        <f>_xlfn.XLOOKUP(I2502,laziki!C:C,laziki!E:E)</f>
        <v>29.49S, 118.42W</v>
      </c>
      <c r="K2502">
        <f>_xlfn.XLOOKUP($A2502,laziki!B:B,laziki!D:D)</f>
        <v>2071</v>
      </c>
      <c r="L2502">
        <f t="shared" si="197"/>
        <v>2076</v>
      </c>
      <c r="M2502" s="4">
        <f t="shared" si="198"/>
        <v>5</v>
      </c>
      <c r="N2502" s="4" t="str">
        <f t="shared" si="199"/>
        <v>S</v>
      </c>
      <c r="O2502" t="str">
        <f t="shared" ref="O2502:O2565" si="200">IF(NOT(ISERROR(SEARCH("S",J2502))),"S","N")</f>
        <v>S</v>
      </c>
    </row>
    <row r="2503" spans="1:15" x14ac:dyDescent="0.25">
      <c r="A2503">
        <v>28</v>
      </c>
      <c r="B2503" s="1">
        <v>59131</v>
      </c>
      <c r="C2503" t="s">
        <v>207</v>
      </c>
      <c r="D2503" t="s">
        <v>2945</v>
      </c>
      <c r="E2503">
        <v>142</v>
      </c>
      <c r="F2503">
        <v>5812</v>
      </c>
      <c r="G2503">
        <f t="shared" si="196"/>
        <v>0</v>
      </c>
      <c r="H2503" t="str">
        <f>_xlfn.XLOOKUP(C2503,obszary!A:A,obszary!B:B)</f>
        <v>Mare Australe</v>
      </c>
      <c r="I2503" t="str">
        <f>_xlfn.XLOOKUP($A2503,laziki!B:B,laziki!C:C)</f>
        <v>Deimos 3</v>
      </c>
      <c r="J2503" t="str">
        <f>_xlfn.XLOOKUP(I2503,laziki!C:C,laziki!E:E)</f>
        <v>63.27S, 66.46W</v>
      </c>
      <c r="K2503">
        <f>_xlfn.XLOOKUP($A2503,laziki!B:B,laziki!D:D)</f>
        <v>2058</v>
      </c>
      <c r="L2503">
        <f t="shared" si="197"/>
        <v>2061</v>
      </c>
      <c r="M2503" s="4">
        <f t="shared" si="198"/>
        <v>3</v>
      </c>
      <c r="N2503" s="4" t="str">
        <f t="shared" si="199"/>
        <v>S</v>
      </c>
      <c r="O2503" t="str">
        <f t="shared" si="200"/>
        <v>S</v>
      </c>
    </row>
    <row r="2504" spans="1:15" x14ac:dyDescent="0.25">
      <c r="A2504">
        <v>61</v>
      </c>
      <c r="B2504" s="1">
        <v>62588</v>
      </c>
      <c r="C2504" t="s">
        <v>207</v>
      </c>
      <c r="D2504" t="s">
        <v>2944</v>
      </c>
      <c r="E2504">
        <v>15</v>
      </c>
      <c r="F2504">
        <v>2880</v>
      </c>
      <c r="G2504">
        <f t="shared" si="196"/>
        <v>2880</v>
      </c>
      <c r="H2504" t="str">
        <f>_xlfn.XLOOKUP(C2504,obszary!A:A,obszary!B:B)</f>
        <v>Mare Australe</v>
      </c>
      <c r="I2504" t="str">
        <f>_xlfn.XLOOKUP($A2504,laziki!B:B,laziki!C:C)</f>
        <v>Opportunity 19</v>
      </c>
      <c r="J2504" t="str">
        <f>_xlfn.XLOOKUP(I2504,laziki!C:C,laziki!E:E)</f>
        <v>68.17S, 21.83W</v>
      </c>
      <c r="K2504">
        <f>_xlfn.XLOOKUP($A2504,laziki!B:B,laziki!D:D)</f>
        <v>2069</v>
      </c>
      <c r="L2504">
        <f t="shared" si="197"/>
        <v>2071</v>
      </c>
      <c r="M2504" s="4">
        <f t="shared" si="198"/>
        <v>2</v>
      </c>
      <c r="N2504" s="4" t="str">
        <f t="shared" si="199"/>
        <v>S</v>
      </c>
      <c r="O2504" t="str">
        <f t="shared" si="200"/>
        <v>S</v>
      </c>
    </row>
    <row r="2505" spans="1:15" x14ac:dyDescent="0.25">
      <c r="A2505">
        <v>88</v>
      </c>
      <c r="B2505" s="1">
        <v>63402</v>
      </c>
      <c r="C2505" t="s">
        <v>229</v>
      </c>
      <c r="D2505" t="s">
        <v>2943</v>
      </c>
      <c r="E2505">
        <v>325</v>
      </c>
      <c r="F2505">
        <v>1138</v>
      </c>
      <c r="G2505">
        <f t="shared" si="196"/>
        <v>0</v>
      </c>
      <c r="H2505" t="str">
        <f>_xlfn.XLOOKUP(C2505,obszary!A:A,obszary!B:B)</f>
        <v>Margaritifer Sinus</v>
      </c>
      <c r="I2505" t="str">
        <f>_xlfn.XLOOKUP($A2505,laziki!B:B,laziki!C:C)</f>
        <v>Phoenix 19</v>
      </c>
      <c r="J2505" t="str">
        <f>_xlfn.XLOOKUP(I2505,laziki!C:C,laziki!E:E)</f>
        <v>12.19S, 23.63W</v>
      </c>
      <c r="K2505">
        <f>_xlfn.XLOOKUP($A2505,laziki!B:B,laziki!D:D)</f>
        <v>2071</v>
      </c>
      <c r="L2505">
        <f t="shared" si="197"/>
        <v>2073</v>
      </c>
      <c r="M2505" s="4">
        <f t="shared" si="198"/>
        <v>2</v>
      </c>
      <c r="N2505" s="4" t="str">
        <f t="shared" si="199"/>
        <v>S</v>
      </c>
      <c r="O2505" t="str">
        <f t="shared" si="200"/>
        <v>S</v>
      </c>
    </row>
    <row r="2506" spans="1:15" x14ac:dyDescent="0.25">
      <c r="A2506">
        <v>7</v>
      </c>
      <c r="B2506" s="1">
        <v>57265</v>
      </c>
      <c r="C2506" t="s">
        <v>259</v>
      </c>
      <c r="D2506" t="s">
        <v>2942</v>
      </c>
      <c r="E2506">
        <v>416</v>
      </c>
      <c r="F2506">
        <v>12605</v>
      </c>
      <c r="G2506">
        <f t="shared" si="196"/>
        <v>0</v>
      </c>
      <c r="H2506" t="str">
        <f>_xlfn.XLOOKUP(C2506,obszary!A:A,obszary!B:B)</f>
        <v>Mare Acidalium</v>
      </c>
      <c r="I2506" t="str">
        <f>_xlfn.XLOOKUP($A2506,laziki!B:B,laziki!C:C)</f>
        <v>Mariner 12</v>
      </c>
      <c r="J2506" t="str">
        <f>_xlfn.XLOOKUP(I2506,laziki!C:C,laziki!E:E)</f>
        <v>53.29N, 45.78W</v>
      </c>
      <c r="K2506">
        <f>_xlfn.XLOOKUP($A2506,laziki!B:B,laziki!D:D)</f>
        <v>2053</v>
      </c>
      <c r="L2506">
        <f t="shared" si="197"/>
        <v>2056</v>
      </c>
      <c r="M2506" s="4">
        <f t="shared" si="198"/>
        <v>3</v>
      </c>
      <c r="N2506" s="4" t="str">
        <f t="shared" si="199"/>
        <v>N</v>
      </c>
      <c r="O2506" t="str">
        <f t="shared" si="200"/>
        <v>N</v>
      </c>
    </row>
    <row r="2507" spans="1:15" x14ac:dyDescent="0.25">
      <c r="A2507">
        <v>91</v>
      </c>
      <c r="B2507" s="1">
        <v>64073</v>
      </c>
      <c r="C2507" t="s">
        <v>265</v>
      </c>
      <c r="D2507" t="s">
        <v>2941</v>
      </c>
      <c r="E2507">
        <v>27</v>
      </c>
      <c r="F2507">
        <v>756</v>
      </c>
      <c r="G2507">
        <f t="shared" si="196"/>
        <v>756</v>
      </c>
      <c r="H2507" t="str">
        <f>_xlfn.XLOOKUP(C2507,obszary!A:A,obszary!B:B)</f>
        <v>Mare Boreum</v>
      </c>
      <c r="I2507" t="str">
        <f>_xlfn.XLOOKUP($A2507,laziki!B:B,laziki!C:C)</f>
        <v>Phoenix 27</v>
      </c>
      <c r="J2507" t="str">
        <f>_xlfn.XLOOKUP(I2507,laziki!C:C,laziki!E:E)</f>
        <v>75.27N, 138.32W</v>
      </c>
      <c r="K2507">
        <f>_xlfn.XLOOKUP($A2507,laziki!B:B,laziki!D:D)</f>
        <v>2073</v>
      </c>
      <c r="L2507">
        <f t="shared" si="197"/>
        <v>2075</v>
      </c>
      <c r="M2507" s="4">
        <f t="shared" si="198"/>
        <v>2</v>
      </c>
      <c r="N2507" s="4" t="str">
        <f t="shared" si="199"/>
        <v>N</v>
      </c>
      <c r="O2507" t="str">
        <f t="shared" si="200"/>
        <v>N</v>
      </c>
    </row>
    <row r="2508" spans="1:15" x14ac:dyDescent="0.25">
      <c r="A2508">
        <v>30</v>
      </c>
      <c r="B2508" s="1">
        <v>58352</v>
      </c>
      <c r="C2508" t="s">
        <v>247</v>
      </c>
      <c r="D2508" t="s">
        <v>2940</v>
      </c>
      <c r="E2508">
        <v>292</v>
      </c>
      <c r="F2508">
        <v>6409</v>
      </c>
      <c r="G2508">
        <f t="shared" si="196"/>
        <v>0</v>
      </c>
      <c r="H2508" t="str">
        <f>_xlfn.XLOOKUP(C2508,obszary!A:A,obszary!B:B)</f>
        <v>Lunae Palus</v>
      </c>
      <c r="I2508" t="str">
        <f>_xlfn.XLOOKUP($A2508,laziki!B:B,laziki!C:C)</f>
        <v>Deimos 8</v>
      </c>
      <c r="J2508" t="str">
        <f>_xlfn.XLOOKUP(I2508,laziki!C:C,laziki!E:E)</f>
        <v>21.43N, 76.62W</v>
      </c>
      <c r="K2508">
        <f>_xlfn.XLOOKUP($A2508,laziki!B:B,laziki!D:D)</f>
        <v>2058</v>
      </c>
      <c r="L2508">
        <f t="shared" si="197"/>
        <v>2059</v>
      </c>
      <c r="M2508" s="4">
        <f t="shared" si="198"/>
        <v>1</v>
      </c>
      <c r="N2508" s="4" t="str">
        <f t="shared" si="199"/>
        <v>N</v>
      </c>
      <c r="O2508" t="str">
        <f t="shared" si="200"/>
        <v>N</v>
      </c>
    </row>
    <row r="2509" spans="1:15" x14ac:dyDescent="0.25">
      <c r="A2509">
        <v>41</v>
      </c>
      <c r="B2509" s="1">
        <v>61900</v>
      </c>
      <c r="C2509" t="s">
        <v>265</v>
      </c>
      <c r="D2509" t="s">
        <v>2939</v>
      </c>
      <c r="E2509">
        <v>11</v>
      </c>
      <c r="F2509">
        <v>3461</v>
      </c>
      <c r="G2509">
        <f t="shared" si="196"/>
        <v>3461</v>
      </c>
      <c r="H2509" t="str">
        <f>_xlfn.XLOOKUP(C2509,obszary!A:A,obszary!B:B)</f>
        <v>Mare Boreum</v>
      </c>
      <c r="I2509" t="str">
        <f>_xlfn.XLOOKUP($A2509,laziki!B:B,laziki!C:C)</f>
        <v>Spirit 5</v>
      </c>
      <c r="J2509" t="str">
        <f>_xlfn.XLOOKUP(I2509,laziki!C:C,laziki!E:E)</f>
        <v>66.19N, 33.82E</v>
      </c>
      <c r="K2509">
        <f>_xlfn.XLOOKUP($A2509,laziki!B:B,laziki!D:D)</f>
        <v>2063</v>
      </c>
      <c r="L2509">
        <f t="shared" si="197"/>
        <v>2069</v>
      </c>
      <c r="M2509" s="4">
        <f t="shared" si="198"/>
        <v>6</v>
      </c>
      <c r="N2509" s="4" t="str">
        <f t="shared" si="199"/>
        <v>N</v>
      </c>
      <c r="O2509" t="str">
        <f t="shared" si="200"/>
        <v>N</v>
      </c>
    </row>
    <row r="2510" spans="1:15" x14ac:dyDescent="0.25">
      <c r="A2510">
        <v>82</v>
      </c>
      <c r="B2510" s="1">
        <v>62036</v>
      </c>
      <c r="C2510" t="s">
        <v>221</v>
      </c>
      <c r="D2510" t="s">
        <v>2938</v>
      </c>
      <c r="E2510">
        <v>14</v>
      </c>
      <c r="F2510">
        <v>5436</v>
      </c>
      <c r="G2510">
        <f t="shared" si="196"/>
        <v>5436</v>
      </c>
      <c r="H2510" t="str">
        <f>_xlfn.XLOOKUP(C2510,obszary!A:A,obszary!B:B)</f>
        <v>Aeolis</v>
      </c>
      <c r="I2510" t="str">
        <f>_xlfn.XLOOKUP($A2510,laziki!B:B,laziki!C:C)</f>
        <v>Phoenix 7</v>
      </c>
      <c r="J2510" t="str">
        <f>_xlfn.XLOOKUP(I2510,laziki!C:C,laziki!E:E)</f>
        <v>42.36S, 157.15E</v>
      </c>
      <c r="K2510">
        <f>_xlfn.XLOOKUP($A2510,laziki!B:B,laziki!D:D)</f>
        <v>2068</v>
      </c>
      <c r="L2510">
        <f t="shared" si="197"/>
        <v>2069</v>
      </c>
      <c r="M2510" s="4">
        <f t="shared" si="198"/>
        <v>1</v>
      </c>
      <c r="N2510" s="4" t="str">
        <f t="shared" si="199"/>
        <v>S</v>
      </c>
      <c r="O2510" t="str">
        <f t="shared" si="200"/>
        <v>S</v>
      </c>
    </row>
    <row r="2511" spans="1:15" x14ac:dyDescent="0.25">
      <c r="A2511">
        <v>44</v>
      </c>
      <c r="B2511" s="1">
        <v>62430</v>
      </c>
      <c r="C2511" t="s">
        <v>265</v>
      </c>
      <c r="D2511" t="s">
        <v>2937</v>
      </c>
      <c r="E2511">
        <v>20</v>
      </c>
      <c r="F2511">
        <v>1656</v>
      </c>
      <c r="G2511">
        <f t="shared" si="196"/>
        <v>1656</v>
      </c>
      <c r="H2511" t="str">
        <f>_xlfn.XLOOKUP(C2511,obszary!A:A,obszary!B:B)</f>
        <v>Mare Boreum</v>
      </c>
      <c r="I2511" t="str">
        <f>_xlfn.XLOOKUP($A2511,laziki!B:B,laziki!C:C)</f>
        <v>Spirit 11</v>
      </c>
      <c r="J2511" t="str">
        <f>_xlfn.XLOOKUP(I2511,laziki!C:C,laziki!E:E)</f>
        <v>64.61N, 131.25E</v>
      </c>
      <c r="K2511">
        <f>_xlfn.XLOOKUP($A2511,laziki!B:B,laziki!D:D)</f>
        <v>2064</v>
      </c>
      <c r="L2511">
        <f t="shared" si="197"/>
        <v>2070</v>
      </c>
      <c r="M2511" s="4">
        <f t="shared" si="198"/>
        <v>6</v>
      </c>
      <c r="N2511" s="4" t="str">
        <f t="shared" si="199"/>
        <v>N</v>
      </c>
      <c r="O2511" t="str">
        <f t="shared" si="200"/>
        <v>N</v>
      </c>
    </row>
    <row r="2512" spans="1:15" x14ac:dyDescent="0.25">
      <c r="A2512">
        <v>76</v>
      </c>
      <c r="B2512" s="1">
        <v>63358</v>
      </c>
      <c r="C2512" t="s">
        <v>263</v>
      </c>
      <c r="D2512" t="s">
        <v>2936</v>
      </c>
      <c r="E2512">
        <v>32</v>
      </c>
      <c r="F2512">
        <v>629</v>
      </c>
      <c r="G2512">
        <f t="shared" si="196"/>
        <v>629</v>
      </c>
      <c r="H2512" t="str">
        <f>_xlfn.XLOOKUP(C2512,obszary!A:A,obszary!B:B)</f>
        <v>Diacria</v>
      </c>
      <c r="I2512" t="str">
        <f>_xlfn.XLOOKUP($A2512,laziki!B:B,laziki!C:C)</f>
        <v>Rosetta 25</v>
      </c>
      <c r="J2512" t="str">
        <f>_xlfn.XLOOKUP(I2512,laziki!C:C,laziki!E:E)</f>
        <v>47.84N, 169.44E</v>
      </c>
      <c r="K2512">
        <f>_xlfn.XLOOKUP($A2512,laziki!B:B,laziki!D:D)</f>
        <v>2072</v>
      </c>
      <c r="L2512">
        <f t="shared" si="197"/>
        <v>2073</v>
      </c>
      <c r="M2512" s="4">
        <f t="shared" si="198"/>
        <v>1</v>
      </c>
      <c r="N2512" s="4" t="str">
        <f t="shared" si="199"/>
        <v>N</v>
      </c>
      <c r="O2512" t="str">
        <f t="shared" si="200"/>
        <v>N</v>
      </c>
    </row>
    <row r="2513" spans="1:15" x14ac:dyDescent="0.25">
      <c r="A2513">
        <v>59</v>
      </c>
      <c r="B2513" s="1">
        <v>61881</v>
      </c>
      <c r="C2513" t="s">
        <v>211</v>
      </c>
      <c r="D2513" t="s">
        <v>2935</v>
      </c>
      <c r="E2513">
        <v>80</v>
      </c>
      <c r="F2513">
        <v>1010</v>
      </c>
      <c r="G2513">
        <f t="shared" si="196"/>
        <v>1010</v>
      </c>
      <c r="H2513" t="str">
        <f>_xlfn.XLOOKUP(C2513,obszary!A:A,obszary!B:B)</f>
        <v>Hellas</v>
      </c>
      <c r="I2513" t="str">
        <f>_xlfn.XLOOKUP($A2513,laziki!B:B,laziki!C:C)</f>
        <v>Opportunity 16</v>
      </c>
      <c r="J2513" t="str">
        <f>_xlfn.XLOOKUP(I2513,laziki!C:C,laziki!E:E)</f>
        <v>41.83S, 120.38E</v>
      </c>
      <c r="K2513">
        <f>_xlfn.XLOOKUP($A2513,laziki!B:B,laziki!D:D)</f>
        <v>2068</v>
      </c>
      <c r="L2513">
        <f t="shared" si="197"/>
        <v>2069</v>
      </c>
      <c r="M2513" s="4">
        <f t="shared" si="198"/>
        <v>1</v>
      </c>
      <c r="N2513" s="4" t="str">
        <f t="shared" si="199"/>
        <v>S</v>
      </c>
      <c r="O2513" t="str">
        <f t="shared" si="200"/>
        <v>S</v>
      </c>
    </row>
    <row r="2514" spans="1:15" x14ac:dyDescent="0.25">
      <c r="A2514">
        <v>58</v>
      </c>
      <c r="B2514" s="1">
        <v>62473</v>
      </c>
      <c r="C2514" t="s">
        <v>207</v>
      </c>
      <c r="D2514" t="s">
        <v>2934</v>
      </c>
      <c r="E2514">
        <v>27</v>
      </c>
      <c r="F2514">
        <v>6205</v>
      </c>
      <c r="G2514">
        <f t="shared" si="196"/>
        <v>6205</v>
      </c>
      <c r="H2514" t="str">
        <f>_xlfn.XLOOKUP(C2514,obszary!A:A,obszary!B:B)</f>
        <v>Mare Australe</v>
      </c>
      <c r="I2514" t="str">
        <f>_xlfn.XLOOKUP($A2514,laziki!B:B,laziki!C:C)</f>
        <v>Opportunity 15</v>
      </c>
      <c r="J2514" t="str">
        <f>_xlfn.XLOOKUP(I2514,laziki!C:C,laziki!E:E)</f>
        <v>56.96S, 5.44W</v>
      </c>
      <c r="K2514">
        <f>_xlfn.XLOOKUP($A2514,laziki!B:B,laziki!D:D)</f>
        <v>2068</v>
      </c>
      <c r="L2514">
        <f t="shared" si="197"/>
        <v>2071</v>
      </c>
      <c r="M2514" s="4">
        <f t="shared" si="198"/>
        <v>3</v>
      </c>
      <c r="N2514" s="4" t="str">
        <f t="shared" si="199"/>
        <v>S</v>
      </c>
      <c r="O2514" t="str">
        <f t="shared" si="200"/>
        <v>S</v>
      </c>
    </row>
    <row r="2515" spans="1:15" x14ac:dyDescent="0.25">
      <c r="A2515">
        <v>2</v>
      </c>
      <c r="B2515" s="1">
        <v>56754</v>
      </c>
      <c r="C2515" t="s">
        <v>239</v>
      </c>
      <c r="D2515" t="s">
        <v>2933</v>
      </c>
      <c r="E2515">
        <v>45</v>
      </c>
      <c r="F2515">
        <v>1656</v>
      </c>
      <c r="G2515">
        <f t="shared" si="196"/>
        <v>1656</v>
      </c>
      <c r="H2515" t="str">
        <f>_xlfn.XLOOKUP(C2515,obszary!A:A,obszary!B:B)</f>
        <v>Amenthes</v>
      </c>
      <c r="I2515" t="str">
        <f>_xlfn.XLOOKUP($A2515,laziki!B:B,laziki!C:C)</f>
        <v>Mariner 6</v>
      </c>
      <c r="J2515" t="str">
        <f>_xlfn.XLOOKUP(I2515,laziki!C:C,laziki!E:E)</f>
        <v>11.90N, 119.49E</v>
      </c>
      <c r="K2515">
        <f>_xlfn.XLOOKUP($A2515,laziki!B:B,laziki!D:D)</f>
        <v>2050</v>
      </c>
      <c r="L2515">
        <f t="shared" si="197"/>
        <v>2055</v>
      </c>
      <c r="M2515" s="4">
        <f t="shared" si="198"/>
        <v>5</v>
      </c>
      <c r="N2515" s="4" t="str">
        <f t="shared" si="199"/>
        <v>N</v>
      </c>
      <c r="O2515" t="str">
        <f t="shared" si="200"/>
        <v>N</v>
      </c>
    </row>
    <row r="2516" spans="1:15" x14ac:dyDescent="0.25">
      <c r="A2516">
        <v>19</v>
      </c>
      <c r="B2516" s="1">
        <v>57488</v>
      </c>
      <c r="C2516" t="s">
        <v>253</v>
      </c>
      <c r="D2516" t="s">
        <v>2932</v>
      </c>
      <c r="E2516">
        <v>80</v>
      </c>
      <c r="F2516">
        <v>3167</v>
      </c>
      <c r="G2516">
        <f t="shared" si="196"/>
        <v>3167</v>
      </c>
      <c r="H2516" t="str">
        <f>_xlfn.XLOOKUP(C2516,obszary!A:A,obszary!B:B)</f>
        <v>Cebrenia</v>
      </c>
      <c r="I2516" t="str">
        <f>_xlfn.XLOOKUP($A2516,laziki!B:B,laziki!C:C)</f>
        <v>Viking 13</v>
      </c>
      <c r="J2516" t="str">
        <f>_xlfn.XLOOKUP(I2516,laziki!C:C,laziki!E:E)</f>
        <v>47.43N, 160.74E</v>
      </c>
      <c r="K2516">
        <f>_xlfn.XLOOKUP($A2516,laziki!B:B,laziki!D:D)</f>
        <v>2056</v>
      </c>
      <c r="L2516">
        <f t="shared" si="197"/>
        <v>2057</v>
      </c>
      <c r="M2516" s="4">
        <f t="shared" si="198"/>
        <v>1</v>
      </c>
      <c r="N2516" s="4" t="str">
        <f t="shared" si="199"/>
        <v>N</v>
      </c>
      <c r="O2516" t="str">
        <f t="shared" si="200"/>
        <v>N</v>
      </c>
    </row>
    <row r="2517" spans="1:15" x14ac:dyDescent="0.25">
      <c r="A2517">
        <v>23</v>
      </c>
      <c r="B2517" s="1">
        <v>57183</v>
      </c>
      <c r="C2517" t="s">
        <v>233</v>
      </c>
      <c r="D2517" t="s">
        <v>2931</v>
      </c>
      <c r="E2517">
        <v>103</v>
      </c>
      <c r="F2517">
        <v>2461</v>
      </c>
      <c r="G2517">
        <f t="shared" si="196"/>
        <v>0</v>
      </c>
      <c r="H2517" t="str">
        <f>_xlfn.XLOOKUP(C2517,obszary!A:A,obszary!B:B)</f>
        <v>Phoenicis Lacus</v>
      </c>
      <c r="I2517" t="str">
        <f>_xlfn.XLOOKUP($A2517,laziki!B:B,laziki!C:C)</f>
        <v>Phobos 2</v>
      </c>
      <c r="J2517" t="str">
        <f>_xlfn.XLOOKUP(I2517,laziki!C:C,laziki!E:E)</f>
        <v>23.80S, 156.02W</v>
      </c>
      <c r="K2517">
        <f>_xlfn.XLOOKUP($A2517,laziki!B:B,laziki!D:D)</f>
        <v>2053</v>
      </c>
      <c r="L2517">
        <f t="shared" si="197"/>
        <v>2056</v>
      </c>
      <c r="M2517" s="4">
        <f t="shared" si="198"/>
        <v>3</v>
      </c>
      <c r="N2517" s="4" t="str">
        <f t="shared" si="199"/>
        <v>S</v>
      </c>
      <c r="O2517" t="str">
        <f t="shared" si="200"/>
        <v>S</v>
      </c>
    </row>
    <row r="2518" spans="1:15" x14ac:dyDescent="0.25">
      <c r="A2518">
        <v>98</v>
      </c>
      <c r="B2518" s="1">
        <v>62814</v>
      </c>
      <c r="C2518" t="s">
        <v>207</v>
      </c>
      <c r="D2518" t="s">
        <v>2930</v>
      </c>
      <c r="E2518">
        <v>292</v>
      </c>
      <c r="F2518">
        <v>84631</v>
      </c>
      <c r="G2518">
        <f t="shared" si="196"/>
        <v>0</v>
      </c>
      <c r="H2518" t="str">
        <f>_xlfn.XLOOKUP(C2518,obszary!A:A,obszary!B:B)</f>
        <v>Mare Australe</v>
      </c>
      <c r="I2518" t="str">
        <f>_xlfn.XLOOKUP($A2518,laziki!B:B,laziki!C:C)</f>
        <v>Perseverance 5</v>
      </c>
      <c r="J2518" t="str">
        <f>_xlfn.XLOOKUP(I2518,laziki!C:C,laziki!E:E)</f>
        <v>48.97S, 86.32E</v>
      </c>
      <c r="K2518">
        <f>_xlfn.XLOOKUP($A2518,laziki!B:B,laziki!D:D)</f>
        <v>2070</v>
      </c>
      <c r="L2518">
        <f t="shared" si="197"/>
        <v>2071</v>
      </c>
      <c r="M2518" s="4">
        <f t="shared" si="198"/>
        <v>1</v>
      </c>
      <c r="N2518" s="4" t="str">
        <f t="shared" si="199"/>
        <v>S</v>
      </c>
      <c r="O2518" t="str">
        <f t="shared" si="200"/>
        <v>S</v>
      </c>
    </row>
    <row r="2519" spans="1:15" x14ac:dyDescent="0.25">
      <c r="A2519">
        <v>85</v>
      </c>
      <c r="B2519" s="1">
        <v>63405</v>
      </c>
      <c r="C2519" t="s">
        <v>223</v>
      </c>
      <c r="D2519" t="s">
        <v>2929</v>
      </c>
      <c r="E2519">
        <v>11</v>
      </c>
      <c r="F2519">
        <v>4731</v>
      </c>
      <c r="G2519">
        <f t="shared" si="196"/>
        <v>4731</v>
      </c>
      <c r="H2519" t="str">
        <f>_xlfn.XLOOKUP(C2519,obszary!A:A,obszary!B:B)</f>
        <v>Mare Tyrrhenum</v>
      </c>
      <c r="I2519" t="str">
        <f>_xlfn.XLOOKUP($A2519,laziki!B:B,laziki!C:C)</f>
        <v>Phoenix 13</v>
      </c>
      <c r="J2519" t="str">
        <f>_xlfn.XLOOKUP(I2519,laziki!C:C,laziki!E:E)</f>
        <v>6.43S, 95.96E</v>
      </c>
      <c r="K2519">
        <f>_xlfn.XLOOKUP($A2519,laziki!B:B,laziki!D:D)</f>
        <v>2070</v>
      </c>
      <c r="L2519">
        <f t="shared" si="197"/>
        <v>2073</v>
      </c>
      <c r="M2519" s="4">
        <f t="shared" si="198"/>
        <v>3</v>
      </c>
      <c r="N2519" s="4" t="str">
        <f t="shared" si="199"/>
        <v>S</v>
      </c>
      <c r="O2519" t="str">
        <f t="shared" si="200"/>
        <v>S</v>
      </c>
    </row>
    <row r="2520" spans="1:15" x14ac:dyDescent="0.25">
      <c r="A2520">
        <v>52</v>
      </c>
      <c r="B2520" s="1">
        <v>60705</v>
      </c>
      <c r="C2520" t="s">
        <v>251</v>
      </c>
      <c r="D2520" t="s">
        <v>2928</v>
      </c>
      <c r="E2520">
        <v>63</v>
      </c>
      <c r="F2520">
        <v>11382</v>
      </c>
      <c r="G2520">
        <f t="shared" si="196"/>
        <v>11382</v>
      </c>
      <c r="H2520" t="str">
        <f>_xlfn.XLOOKUP(C2520,obszary!A:A,obszary!B:B)</f>
        <v>Amazonis</v>
      </c>
      <c r="I2520" t="str">
        <f>_xlfn.XLOOKUP($A2520,laziki!B:B,laziki!C:C)</f>
        <v>Opportunity 4</v>
      </c>
      <c r="J2520" t="str">
        <f>_xlfn.XLOOKUP(I2520,laziki!C:C,laziki!E:E)</f>
        <v>9.63N, 121.52W</v>
      </c>
      <c r="K2520">
        <f>_xlfn.XLOOKUP($A2520,laziki!B:B,laziki!D:D)</f>
        <v>2065</v>
      </c>
      <c r="L2520">
        <f t="shared" si="197"/>
        <v>2066</v>
      </c>
      <c r="M2520" s="4">
        <f t="shared" si="198"/>
        <v>1</v>
      </c>
      <c r="N2520" s="4" t="str">
        <f t="shared" si="199"/>
        <v>N</v>
      </c>
      <c r="O2520" t="str">
        <f t="shared" si="200"/>
        <v>N</v>
      </c>
    </row>
    <row r="2521" spans="1:15" x14ac:dyDescent="0.25">
      <c r="A2521">
        <v>2</v>
      </c>
      <c r="B2521" s="1">
        <v>55529</v>
      </c>
      <c r="C2521" t="s">
        <v>237</v>
      </c>
      <c r="D2521" t="s">
        <v>2927</v>
      </c>
      <c r="E2521">
        <v>124</v>
      </c>
      <c r="F2521">
        <v>11382</v>
      </c>
      <c r="G2521">
        <f t="shared" si="196"/>
        <v>0</v>
      </c>
      <c r="H2521" t="str">
        <f>_xlfn.XLOOKUP(C2521,obszary!A:A,obszary!B:B)</f>
        <v>Elysium</v>
      </c>
      <c r="I2521" t="str">
        <f>_xlfn.XLOOKUP($A2521,laziki!B:B,laziki!C:C)</f>
        <v>Mariner 6</v>
      </c>
      <c r="J2521" t="str">
        <f>_xlfn.XLOOKUP(I2521,laziki!C:C,laziki!E:E)</f>
        <v>11.90N, 119.49E</v>
      </c>
      <c r="K2521">
        <f>_xlfn.XLOOKUP($A2521,laziki!B:B,laziki!D:D)</f>
        <v>2050</v>
      </c>
      <c r="L2521">
        <f t="shared" si="197"/>
        <v>2052</v>
      </c>
      <c r="M2521" s="4">
        <f t="shared" si="198"/>
        <v>2</v>
      </c>
      <c r="N2521" s="4" t="str">
        <f t="shared" si="199"/>
        <v>N</v>
      </c>
      <c r="O2521" t="str">
        <f t="shared" si="200"/>
        <v>N</v>
      </c>
    </row>
    <row r="2522" spans="1:15" x14ac:dyDescent="0.25">
      <c r="A2522">
        <v>76</v>
      </c>
      <c r="B2522" s="1">
        <v>63516</v>
      </c>
      <c r="C2522" t="s">
        <v>263</v>
      </c>
      <c r="D2522" t="s">
        <v>2926</v>
      </c>
      <c r="E2522">
        <v>88</v>
      </c>
      <c r="F2522">
        <v>3461</v>
      </c>
      <c r="G2522">
        <f t="shared" si="196"/>
        <v>3461</v>
      </c>
      <c r="H2522" t="str">
        <f>_xlfn.XLOOKUP(C2522,obszary!A:A,obszary!B:B)</f>
        <v>Diacria</v>
      </c>
      <c r="I2522" t="str">
        <f>_xlfn.XLOOKUP($A2522,laziki!B:B,laziki!C:C)</f>
        <v>Rosetta 25</v>
      </c>
      <c r="J2522" t="str">
        <f>_xlfn.XLOOKUP(I2522,laziki!C:C,laziki!E:E)</f>
        <v>47.84N, 169.44E</v>
      </c>
      <c r="K2522">
        <f>_xlfn.XLOOKUP($A2522,laziki!B:B,laziki!D:D)</f>
        <v>2072</v>
      </c>
      <c r="L2522">
        <f t="shared" si="197"/>
        <v>2073</v>
      </c>
      <c r="M2522" s="4">
        <f t="shared" si="198"/>
        <v>1</v>
      </c>
      <c r="N2522" s="4" t="str">
        <f t="shared" si="199"/>
        <v>N</v>
      </c>
      <c r="O2522" t="str">
        <f t="shared" si="200"/>
        <v>N</v>
      </c>
    </row>
    <row r="2523" spans="1:15" x14ac:dyDescent="0.25">
      <c r="A2523">
        <v>38</v>
      </c>
      <c r="B2523" s="1">
        <v>60913</v>
      </c>
      <c r="C2523" t="s">
        <v>265</v>
      </c>
      <c r="D2523" t="s">
        <v>2925</v>
      </c>
      <c r="E2523">
        <v>106</v>
      </c>
      <c r="F2523">
        <v>12605</v>
      </c>
      <c r="G2523">
        <f t="shared" si="196"/>
        <v>0</v>
      </c>
      <c r="H2523" t="str">
        <f>_xlfn.XLOOKUP(C2523,obszary!A:A,obszary!B:B)</f>
        <v>Mare Boreum</v>
      </c>
      <c r="I2523" t="str">
        <f>_xlfn.XLOOKUP($A2523,laziki!B:B,laziki!C:C)</f>
        <v>Pathfinder 7</v>
      </c>
      <c r="J2523" t="str">
        <f>_xlfn.XLOOKUP(I2523,laziki!C:C,laziki!E:E)</f>
        <v>79.27N, 111.64W</v>
      </c>
      <c r="K2523">
        <f>_xlfn.XLOOKUP($A2523,laziki!B:B,laziki!D:D)</f>
        <v>2062</v>
      </c>
      <c r="L2523">
        <f t="shared" si="197"/>
        <v>2066</v>
      </c>
      <c r="M2523" s="4">
        <f t="shared" si="198"/>
        <v>4</v>
      </c>
      <c r="N2523" s="4" t="str">
        <f t="shared" si="199"/>
        <v>N</v>
      </c>
      <c r="O2523" t="str">
        <f t="shared" si="200"/>
        <v>N</v>
      </c>
    </row>
    <row r="2524" spans="1:15" x14ac:dyDescent="0.25">
      <c r="A2524">
        <v>32</v>
      </c>
      <c r="B2524" s="1">
        <v>58707</v>
      </c>
      <c r="C2524" t="s">
        <v>217</v>
      </c>
      <c r="D2524" t="s">
        <v>2924</v>
      </c>
      <c r="E2524">
        <v>30</v>
      </c>
      <c r="F2524">
        <v>5076</v>
      </c>
      <c r="G2524">
        <f t="shared" si="196"/>
        <v>5076</v>
      </c>
      <c r="H2524" t="str">
        <f>_xlfn.XLOOKUP(C2524,obszary!A:A,obszary!B:B)</f>
        <v>Thaumasia</v>
      </c>
      <c r="I2524" t="str">
        <f>_xlfn.XLOOKUP($A2524,laziki!B:B,laziki!C:C)</f>
        <v>Deimos 11</v>
      </c>
      <c r="J2524" t="str">
        <f>_xlfn.XLOOKUP(I2524,laziki!C:C,laziki!E:E)</f>
        <v>39.82S, 96.42W</v>
      </c>
      <c r="K2524">
        <f>_xlfn.XLOOKUP($A2524,laziki!B:B,laziki!D:D)</f>
        <v>2059</v>
      </c>
      <c r="L2524">
        <f t="shared" si="197"/>
        <v>2060</v>
      </c>
      <c r="M2524" s="4">
        <f t="shared" si="198"/>
        <v>1</v>
      </c>
      <c r="N2524" s="4" t="str">
        <f t="shared" si="199"/>
        <v>S</v>
      </c>
      <c r="O2524" t="str">
        <f t="shared" si="200"/>
        <v>S</v>
      </c>
    </row>
    <row r="2525" spans="1:15" x14ac:dyDescent="0.25">
      <c r="A2525">
        <v>99</v>
      </c>
      <c r="B2525" s="1">
        <v>63417</v>
      </c>
      <c r="C2525" t="s">
        <v>243</v>
      </c>
      <c r="D2525" t="s">
        <v>2923</v>
      </c>
      <c r="E2525">
        <v>67</v>
      </c>
      <c r="F2525">
        <v>2461</v>
      </c>
      <c r="G2525">
        <f t="shared" si="196"/>
        <v>2461</v>
      </c>
      <c r="H2525" t="str">
        <f>_xlfn.XLOOKUP(C2525,obszary!A:A,obszary!B:B)</f>
        <v>Arabia</v>
      </c>
      <c r="I2525" t="str">
        <f>_xlfn.XLOOKUP($A2525,laziki!B:B,laziki!C:C)</f>
        <v>Perseverance 6</v>
      </c>
      <c r="J2525" t="str">
        <f>_xlfn.XLOOKUP(I2525,laziki!C:C,laziki!E:E)</f>
        <v>34.38N, 12.41E</v>
      </c>
      <c r="K2525">
        <f>_xlfn.XLOOKUP($A2525,laziki!B:B,laziki!D:D)</f>
        <v>2070</v>
      </c>
      <c r="L2525">
        <f t="shared" si="197"/>
        <v>2073</v>
      </c>
      <c r="M2525" s="4">
        <f t="shared" si="198"/>
        <v>3</v>
      </c>
      <c r="N2525" s="4" t="str">
        <f t="shared" si="199"/>
        <v>N</v>
      </c>
      <c r="O2525" t="str">
        <f t="shared" si="200"/>
        <v>N</v>
      </c>
    </row>
    <row r="2526" spans="1:15" x14ac:dyDescent="0.25">
      <c r="A2526">
        <v>63</v>
      </c>
      <c r="B2526" s="1">
        <v>61268</v>
      </c>
      <c r="C2526" t="s">
        <v>207</v>
      </c>
      <c r="D2526" t="s">
        <v>2922</v>
      </c>
      <c r="E2526">
        <v>72</v>
      </c>
      <c r="F2526">
        <v>1788</v>
      </c>
      <c r="G2526">
        <f t="shared" si="196"/>
        <v>1788</v>
      </c>
      <c r="H2526" t="str">
        <f>_xlfn.XLOOKUP(C2526,obszary!A:A,obszary!B:B)</f>
        <v>Mare Australe</v>
      </c>
      <c r="I2526" t="str">
        <f>_xlfn.XLOOKUP($A2526,laziki!B:B,laziki!C:C)</f>
        <v>Rosetta 3</v>
      </c>
      <c r="J2526" t="str">
        <f>_xlfn.XLOOKUP(I2526,laziki!C:C,laziki!E:E)</f>
        <v>54.72S, 108.92E</v>
      </c>
      <c r="K2526">
        <f>_xlfn.XLOOKUP($A2526,laziki!B:B,laziki!D:D)</f>
        <v>2066</v>
      </c>
      <c r="L2526">
        <f t="shared" si="197"/>
        <v>2067</v>
      </c>
      <c r="M2526" s="4">
        <f t="shared" si="198"/>
        <v>1</v>
      </c>
      <c r="N2526" s="4" t="str">
        <f t="shared" si="199"/>
        <v>S</v>
      </c>
      <c r="O2526" t="str">
        <f t="shared" si="200"/>
        <v>S</v>
      </c>
    </row>
    <row r="2527" spans="1:15" x14ac:dyDescent="0.25">
      <c r="A2527">
        <v>14</v>
      </c>
      <c r="B2527" s="1">
        <v>56540</v>
      </c>
      <c r="C2527" t="s">
        <v>245</v>
      </c>
      <c r="D2527" t="s">
        <v>2921</v>
      </c>
      <c r="E2527">
        <v>24</v>
      </c>
      <c r="F2527">
        <v>2880</v>
      </c>
      <c r="G2527">
        <f t="shared" si="196"/>
        <v>2880</v>
      </c>
      <c r="H2527" t="str">
        <f>_xlfn.XLOOKUP(C2527,obszary!A:A,obszary!B:B)</f>
        <v>Oxia Palus</v>
      </c>
      <c r="I2527" t="str">
        <f>_xlfn.XLOOKUP($A2527,laziki!B:B,laziki!C:C)</f>
        <v>Viking 4</v>
      </c>
      <c r="J2527" t="str">
        <f>_xlfn.XLOOKUP(I2527,laziki!C:C,laziki!E:E)</f>
        <v>18.71N, 17.14W</v>
      </c>
      <c r="K2527">
        <f>_xlfn.XLOOKUP($A2527,laziki!B:B,laziki!D:D)</f>
        <v>2053</v>
      </c>
      <c r="L2527">
        <f t="shared" si="197"/>
        <v>2054</v>
      </c>
      <c r="M2527" s="4">
        <f t="shared" si="198"/>
        <v>1</v>
      </c>
      <c r="N2527" s="4" t="str">
        <f t="shared" si="199"/>
        <v>N</v>
      </c>
      <c r="O2527" t="str">
        <f t="shared" si="200"/>
        <v>N</v>
      </c>
    </row>
    <row r="2528" spans="1:15" x14ac:dyDescent="0.25">
      <c r="A2528">
        <v>92</v>
      </c>
      <c r="B2528" s="1">
        <v>64053</v>
      </c>
      <c r="C2528" t="s">
        <v>265</v>
      </c>
      <c r="D2528" t="s">
        <v>2920</v>
      </c>
      <c r="E2528">
        <v>20</v>
      </c>
      <c r="F2528">
        <v>4076</v>
      </c>
      <c r="G2528">
        <f t="shared" si="196"/>
        <v>4076</v>
      </c>
      <c r="H2528" t="str">
        <f>_xlfn.XLOOKUP(C2528,obszary!A:A,obszary!B:B)</f>
        <v>Mare Boreum</v>
      </c>
      <c r="I2528" t="str">
        <f>_xlfn.XLOOKUP($A2528,laziki!B:B,laziki!C:C)</f>
        <v>Phoenix 28</v>
      </c>
      <c r="J2528" t="str">
        <f>_xlfn.XLOOKUP(I2528,laziki!C:C,laziki!E:E)</f>
        <v>77.60N, 60.62E</v>
      </c>
      <c r="K2528">
        <f>_xlfn.XLOOKUP($A2528,laziki!B:B,laziki!D:D)</f>
        <v>2073</v>
      </c>
      <c r="L2528">
        <f t="shared" si="197"/>
        <v>2075</v>
      </c>
      <c r="M2528" s="4">
        <f t="shared" si="198"/>
        <v>2</v>
      </c>
      <c r="N2528" s="4" t="str">
        <f t="shared" si="199"/>
        <v>N</v>
      </c>
      <c r="O2528" t="str">
        <f t="shared" si="200"/>
        <v>N</v>
      </c>
    </row>
    <row r="2529" spans="1:15" x14ac:dyDescent="0.25">
      <c r="A2529">
        <v>43</v>
      </c>
      <c r="B2529" s="1">
        <v>60507</v>
      </c>
      <c r="C2529" t="s">
        <v>231</v>
      </c>
      <c r="D2529" t="s">
        <v>2919</v>
      </c>
      <c r="E2529">
        <v>32</v>
      </c>
      <c r="F2529">
        <v>5436</v>
      </c>
      <c r="G2529">
        <f t="shared" si="196"/>
        <v>5436</v>
      </c>
      <c r="H2529" t="str">
        <f>_xlfn.XLOOKUP(C2529,obszary!A:A,obszary!B:B)</f>
        <v>Coprates</v>
      </c>
      <c r="I2529" t="str">
        <f>_xlfn.XLOOKUP($A2529,laziki!B:B,laziki!C:C)</f>
        <v>Spirit 7</v>
      </c>
      <c r="J2529" t="str">
        <f>_xlfn.XLOOKUP(I2529,laziki!C:C,laziki!E:E)</f>
        <v>13.98S, 98.57W</v>
      </c>
      <c r="K2529">
        <f>_xlfn.XLOOKUP($A2529,laziki!B:B,laziki!D:D)</f>
        <v>2063</v>
      </c>
      <c r="L2529">
        <f t="shared" si="197"/>
        <v>2065</v>
      </c>
      <c r="M2529" s="4">
        <f t="shared" si="198"/>
        <v>2</v>
      </c>
      <c r="N2529" s="4" t="str">
        <f t="shared" si="199"/>
        <v>S</v>
      </c>
      <c r="O2529" t="str">
        <f t="shared" si="200"/>
        <v>S</v>
      </c>
    </row>
    <row r="2530" spans="1:15" x14ac:dyDescent="0.25">
      <c r="A2530">
        <v>26</v>
      </c>
      <c r="B2530" s="1">
        <v>57063</v>
      </c>
      <c r="C2530" t="s">
        <v>211</v>
      </c>
      <c r="D2530" t="s">
        <v>2918</v>
      </c>
      <c r="E2530">
        <v>631</v>
      </c>
      <c r="F2530">
        <v>13527</v>
      </c>
      <c r="G2530">
        <f t="shared" si="196"/>
        <v>0</v>
      </c>
      <c r="H2530" t="str">
        <f>_xlfn.XLOOKUP(C2530,obszary!A:A,obszary!B:B)</f>
        <v>Hellas</v>
      </c>
      <c r="I2530" t="str">
        <f>_xlfn.XLOOKUP($A2530,laziki!B:B,laziki!C:C)</f>
        <v>Phobos 5</v>
      </c>
      <c r="J2530" t="str">
        <f>_xlfn.XLOOKUP(I2530,laziki!C:C,laziki!E:E)</f>
        <v>48.99S, 67.17E</v>
      </c>
      <c r="K2530">
        <f>_xlfn.XLOOKUP($A2530,laziki!B:B,laziki!D:D)</f>
        <v>2054</v>
      </c>
      <c r="L2530">
        <f t="shared" si="197"/>
        <v>2056</v>
      </c>
      <c r="M2530" s="4">
        <f t="shared" si="198"/>
        <v>2</v>
      </c>
      <c r="N2530" s="4" t="str">
        <f t="shared" si="199"/>
        <v>S</v>
      </c>
      <c r="O2530" t="str">
        <f t="shared" si="200"/>
        <v>S</v>
      </c>
    </row>
    <row r="2531" spans="1:15" x14ac:dyDescent="0.25">
      <c r="A2531">
        <v>2</v>
      </c>
      <c r="B2531" s="1">
        <v>57566</v>
      </c>
      <c r="C2531" t="s">
        <v>239</v>
      </c>
      <c r="D2531" t="s">
        <v>2917</v>
      </c>
      <c r="E2531">
        <v>231</v>
      </c>
      <c r="F2531">
        <v>1920</v>
      </c>
      <c r="G2531">
        <f t="shared" si="196"/>
        <v>0</v>
      </c>
      <c r="H2531" t="str">
        <f>_xlfn.XLOOKUP(C2531,obszary!A:A,obszary!B:B)</f>
        <v>Amenthes</v>
      </c>
      <c r="I2531" t="str">
        <f>_xlfn.XLOOKUP($A2531,laziki!B:B,laziki!C:C)</f>
        <v>Mariner 6</v>
      </c>
      <c r="J2531" t="str">
        <f>_xlfn.XLOOKUP(I2531,laziki!C:C,laziki!E:E)</f>
        <v>11.90N, 119.49E</v>
      </c>
      <c r="K2531">
        <f>_xlfn.XLOOKUP($A2531,laziki!B:B,laziki!D:D)</f>
        <v>2050</v>
      </c>
      <c r="L2531">
        <f t="shared" si="197"/>
        <v>2057</v>
      </c>
      <c r="M2531" s="4">
        <f t="shared" si="198"/>
        <v>7</v>
      </c>
      <c r="N2531" s="4" t="str">
        <f t="shared" si="199"/>
        <v>N</v>
      </c>
      <c r="O2531" t="str">
        <f t="shared" si="200"/>
        <v>N</v>
      </c>
    </row>
    <row r="2532" spans="1:15" x14ac:dyDescent="0.25">
      <c r="A2532">
        <v>60</v>
      </c>
      <c r="B2532" s="1">
        <v>63068</v>
      </c>
      <c r="C2532" t="s">
        <v>215</v>
      </c>
      <c r="D2532" t="s">
        <v>2916</v>
      </c>
      <c r="E2532">
        <v>212</v>
      </c>
      <c r="F2532">
        <v>6618</v>
      </c>
      <c r="G2532">
        <f t="shared" si="196"/>
        <v>0</v>
      </c>
      <c r="H2532" t="str">
        <f>_xlfn.XLOOKUP(C2532,obszary!A:A,obszary!B:B)</f>
        <v>Argyre</v>
      </c>
      <c r="I2532" t="str">
        <f>_xlfn.XLOOKUP($A2532,laziki!B:B,laziki!C:C)</f>
        <v>Opportunity 18</v>
      </c>
      <c r="J2532" t="str">
        <f>_xlfn.XLOOKUP(I2532,laziki!C:C,laziki!E:E)</f>
        <v>47.77S, 28.62W</v>
      </c>
      <c r="K2532">
        <f>_xlfn.XLOOKUP($A2532,laziki!B:B,laziki!D:D)</f>
        <v>2069</v>
      </c>
      <c r="L2532">
        <f t="shared" si="197"/>
        <v>2072</v>
      </c>
      <c r="M2532" s="4">
        <f t="shared" si="198"/>
        <v>3</v>
      </c>
      <c r="N2532" s="4" t="str">
        <f t="shared" si="199"/>
        <v>S</v>
      </c>
      <c r="O2532" t="str">
        <f t="shared" si="200"/>
        <v>S</v>
      </c>
    </row>
    <row r="2533" spans="1:15" x14ac:dyDescent="0.25">
      <c r="A2533">
        <v>86</v>
      </c>
      <c r="B2533" s="1">
        <v>63021</v>
      </c>
      <c r="C2533" t="s">
        <v>265</v>
      </c>
      <c r="D2533" t="s">
        <v>2915</v>
      </c>
      <c r="E2533">
        <v>43</v>
      </c>
      <c r="F2533">
        <v>18486</v>
      </c>
      <c r="G2533">
        <f t="shared" si="196"/>
        <v>18486</v>
      </c>
      <c r="H2533" t="str">
        <f>_xlfn.XLOOKUP(C2533,obszary!A:A,obszary!B:B)</f>
        <v>Mare Boreum</v>
      </c>
      <c r="I2533" t="str">
        <f>_xlfn.XLOOKUP($A2533,laziki!B:B,laziki!C:C)</f>
        <v>Phoenix 16</v>
      </c>
      <c r="J2533" t="str">
        <f>_xlfn.XLOOKUP(I2533,laziki!C:C,laziki!E:E)</f>
        <v>75.84N, 122.24E</v>
      </c>
      <c r="K2533">
        <f>_xlfn.XLOOKUP($A2533,laziki!B:B,laziki!D:D)</f>
        <v>2071</v>
      </c>
      <c r="L2533">
        <f t="shared" si="197"/>
        <v>2072</v>
      </c>
      <c r="M2533" s="4">
        <f t="shared" si="198"/>
        <v>1</v>
      </c>
      <c r="N2533" s="4" t="str">
        <f t="shared" si="199"/>
        <v>N</v>
      </c>
      <c r="O2533" t="str">
        <f t="shared" si="200"/>
        <v>N</v>
      </c>
    </row>
    <row r="2534" spans="1:15" x14ac:dyDescent="0.25">
      <c r="A2534">
        <v>14</v>
      </c>
      <c r="B2534" s="1">
        <v>56643</v>
      </c>
      <c r="C2534" t="s">
        <v>245</v>
      </c>
      <c r="D2534" t="s">
        <v>2914</v>
      </c>
      <c r="E2534">
        <v>120</v>
      </c>
      <c r="F2534">
        <v>8791</v>
      </c>
      <c r="G2534">
        <f t="shared" si="196"/>
        <v>0</v>
      </c>
      <c r="H2534" t="str">
        <f>_xlfn.XLOOKUP(C2534,obszary!A:A,obszary!B:B)</f>
        <v>Oxia Palus</v>
      </c>
      <c r="I2534" t="str">
        <f>_xlfn.XLOOKUP($A2534,laziki!B:B,laziki!C:C)</f>
        <v>Viking 4</v>
      </c>
      <c r="J2534" t="str">
        <f>_xlfn.XLOOKUP(I2534,laziki!C:C,laziki!E:E)</f>
        <v>18.71N, 17.14W</v>
      </c>
      <c r="K2534">
        <f>_xlfn.XLOOKUP($A2534,laziki!B:B,laziki!D:D)</f>
        <v>2053</v>
      </c>
      <c r="L2534">
        <f t="shared" si="197"/>
        <v>2055</v>
      </c>
      <c r="M2534" s="4">
        <f t="shared" si="198"/>
        <v>2</v>
      </c>
      <c r="N2534" s="4" t="str">
        <f t="shared" si="199"/>
        <v>N</v>
      </c>
      <c r="O2534" t="str">
        <f t="shared" si="200"/>
        <v>N</v>
      </c>
    </row>
    <row r="2535" spans="1:15" x14ac:dyDescent="0.25">
      <c r="A2535">
        <v>36</v>
      </c>
      <c r="B2535" s="1">
        <v>59928</v>
      </c>
      <c r="C2535" t="s">
        <v>251</v>
      </c>
      <c r="D2535" t="s">
        <v>2913</v>
      </c>
      <c r="E2535">
        <v>120</v>
      </c>
      <c r="F2535">
        <v>1788</v>
      </c>
      <c r="G2535">
        <f t="shared" si="196"/>
        <v>0</v>
      </c>
      <c r="H2535" t="str">
        <f>_xlfn.XLOOKUP(C2535,obszary!A:A,obszary!B:B)</f>
        <v>Amazonis</v>
      </c>
      <c r="I2535" t="str">
        <f>_xlfn.XLOOKUP($A2535,laziki!B:B,laziki!C:C)</f>
        <v>Pathfinder 3</v>
      </c>
      <c r="J2535" t="str">
        <f>_xlfn.XLOOKUP(I2535,laziki!C:C,laziki!E:E)</f>
        <v>5.85N, 156.58W</v>
      </c>
      <c r="K2535">
        <f>_xlfn.XLOOKUP($A2535,laziki!B:B,laziki!D:D)</f>
        <v>2061</v>
      </c>
      <c r="L2535">
        <f t="shared" si="197"/>
        <v>2064</v>
      </c>
      <c r="M2535" s="4">
        <f t="shared" si="198"/>
        <v>3</v>
      </c>
      <c r="N2535" s="4" t="str">
        <f t="shared" si="199"/>
        <v>N</v>
      </c>
      <c r="O2535" t="str">
        <f t="shared" si="200"/>
        <v>N</v>
      </c>
    </row>
    <row r="2536" spans="1:15" x14ac:dyDescent="0.25">
      <c r="A2536">
        <v>93</v>
      </c>
      <c r="B2536" s="1">
        <v>61292</v>
      </c>
      <c r="C2536" t="s">
        <v>261</v>
      </c>
      <c r="D2536" t="s">
        <v>2912</v>
      </c>
      <c r="E2536">
        <v>70</v>
      </c>
      <c r="F2536">
        <v>8000</v>
      </c>
      <c r="G2536">
        <f t="shared" si="196"/>
        <v>8000</v>
      </c>
      <c r="H2536" t="str">
        <f>_xlfn.XLOOKUP(C2536,obszary!A:A,obszary!B:B)</f>
        <v>Arcadia</v>
      </c>
      <c r="I2536" t="str">
        <f>_xlfn.XLOOKUP($A2536,laziki!B:B,laziki!C:C)</f>
        <v>Dawn 3</v>
      </c>
      <c r="J2536" t="str">
        <f>_xlfn.XLOOKUP(I2536,laziki!C:C,laziki!E:E)</f>
        <v>40.73N, 101.92W</v>
      </c>
      <c r="K2536">
        <f>_xlfn.XLOOKUP($A2536,laziki!B:B,laziki!D:D)</f>
        <v>2066</v>
      </c>
      <c r="L2536">
        <f t="shared" si="197"/>
        <v>2067</v>
      </c>
      <c r="M2536" s="4">
        <f t="shared" si="198"/>
        <v>1</v>
      </c>
      <c r="N2536" s="4" t="str">
        <f t="shared" si="199"/>
        <v>N</v>
      </c>
      <c r="O2536" t="str">
        <f t="shared" si="200"/>
        <v>N</v>
      </c>
    </row>
    <row r="2537" spans="1:15" x14ac:dyDescent="0.25">
      <c r="A2537">
        <v>26</v>
      </c>
      <c r="B2537" s="1">
        <v>57496</v>
      </c>
      <c r="C2537" t="s">
        <v>211</v>
      </c>
      <c r="D2537" t="s">
        <v>2911</v>
      </c>
      <c r="E2537">
        <v>36</v>
      </c>
      <c r="F2537">
        <v>7279</v>
      </c>
      <c r="G2537">
        <f t="shared" si="196"/>
        <v>7279</v>
      </c>
      <c r="H2537" t="str">
        <f>_xlfn.XLOOKUP(C2537,obszary!A:A,obszary!B:B)</f>
        <v>Hellas</v>
      </c>
      <c r="I2537" t="str">
        <f>_xlfn.XLOOKUP($A2537,laziki!B:B,laziki!C:C)</f>
        <v>Phobos 5</v>
      </c>
      <c r="J2537" t="str">
        <f>_xlfn.XLOOKUP(I2537,laziki!C:C,laziki!E:E)</f>
        <v>48.99S, 67.17E</v>
      </c>
      <c r="K2537">
        <f>_xlfn.XLOOKUP($A2537,laziki!B:B,laziki!D:D)</f>
        <v>2054</v>
      </c>
      <c r="L2537">
        <f t="shared" si="197"/>
        <v>2057</v>
      </c>
      <c r="M2537" s="4">
        <f t="shared" si="198"/>
        <v>3</v>
      </c>
      <c r="N2537" s="4" t="str">
        <f t="shared" si="199"/>
        <v>S</v>
      </c>
      <c r="O2537" t="str">
        <f t="shared" si="200"/>
        <v>S</v>
      </c>
    </row>
    <row r="2538" spans="1:15" x14ac:dyDescent="0.25">
      <c r="A2538">
        <v>100</v>
      </c>
      <c r="B2538" s="1">
        <v>63485</v>
      </c>
      <c r="C2538" t="s">
        <v>207</v>
      </c>
      <c r="D2538" t="s">
        <v>2910</v>
      </c>
      <c r="E2538">
        <v>20</v>
      </c>
      <c r="F2538">
        <v>2188</v>
      </c>
      <c r="G2538">
        <f t="shared" si="196"/>
        <v>2188</v>
      </c>
      <c r="H2538" t="str">
        <f>_xlfn.XLOOKUP(C2538,obszary!A:A,obszary!B:B)</f>
        <v>Mare Australe</v>
      </c>
      <c r="I2538" t="str">
        <f>_xlfn.XLOOKUP($A2538,laziki!B:B,laziki!C:C)</f>
        <v>Perseverance 7</v>
      </c>
      <c r="J2538" t="str">
        <f>_xlfn.XLOOKUP(I2538,laziki!C:C,laziki!E:E)</f>
        <v>61.39S, 157.42W</v>
      </c>
      <c r="K2538">
        <f>_xlfn.XLOOKUP($A2538,laziki!B:B,laziki!D:D)</f>
        <v>2070</v>
      </c>
      <c r="L2538">
        <f t="shared" si="197"/>
        <v>2073</v>
      </c>
      <c r="M2538" s="4">
        <f t="shared" si="198"/>
        <v>3</v>
      </c>
      <c r="N2538" s="4" t="str">
        <f t="shared" si="199"/>
        <v>S</v>
      </c>
      <c r="O2538" t="str">
        <f t="shared" si="200"/>
        <v>S</v>
      </c>
    </row>
    <row r="2539" spans="1:15" x14ac:dyDescent="0.25">
      <c r="A2539">
        <v>83</v>
      </c>
      <c r="B2539" s="1">
        <v>62053</v>
      </c>
      <c r="C2539" t="s">
        <v>255</v>
      </c>
      <c r="D2539" t="s">
        <v>2909</v>
      </c>
      <c r="E2539">
        <v>43</v>
      </c>
      <c r="F2539">
        <v>2739</v>
      </c>
      <c r="G2539">
        <f t="shared" si="196"/>
        <v>2739</v>
      </c>
      <c r="H2539" t="str">
        <f>_xlfn.XLOOKUP(C2539,obszary!A:A,obszary!B:B)</f>
        <v>Casius</v>
      </c>
      <c r="I2539" t="str">
        <f>_xlfn.XLOOKUP($A2539,laziki!B:B,laziki!C:C)</f>
        <v>Phoenix 11</v>
      </c>
      <c r="J2539" t="str">
        <f>_xlfn.XLOOKUP(I2539,laziki!C:C,laziki!E:E)</f>
        <v>56.07N, 79.63E</v>
      </c>
      <c r="K2539">
        <f>_xlfn.XLOOKUP($A2539,laziki!B:B,laziki!D:D)</f>
        <v>2069</v>
      </c>
      <c r="L2539">
        <f t="shared" si="197"/>
        <v>2069</v>
      </c>
      <c r="M2539" s="4">
        <f t="shared" si="198"/>
        <v>0</v>
      </c>
      <c r="N2539" s="4" t="str">
        <f t="shared" si="199"/>
        <v>N</v>
      </c>
      <c r="O2539" t="str">
        <f t="shared" si="200"/>
        <v>N</v>
      </c>
    </row>
    <row r="2540" spans="1:15" x14ac:dyDescent="0.25">
      <c r="A2540">
        <v>10</v>
      </c>
      <c r="B2540" s="1">
        <v>59384</v>
      </c>
      <c r="C2540" t="s">
        <v>229</v>
      </c>
      <c r="D2540" t="s">
        <v>2908</v>
      </c>
      <c r="E2540">
        <v>524</v>
      </c>
      <c r="F2540">
        <v>6832</v>
      </c>
      <c r="G2540">
        <f t="shared" si="196"/>
        <v>0</v>
      </c>
      <c r="H2540" t="str">
        <f>_xlfn.XLOOKUP(C2540,obszary!A:A,obszary!B:B)</f>
        <v>Margaritifer Sinus</v>
      </c>
      <c r="I2540" t="str">
        <f>_xlfn.XLOOKUP($A2540,laziki!B:B,laziki!C:C)</f>
        <v>Mariner 15</v>
      </c>
      <c r="J2540" t="str">
        <f>_xlfn.XLOOKUP(I2540,laziki!C:C,laziki!E:E)</f>
        <v>23.79S, 56.97W</v>
      </c>
      <c r="K2540">
        <f>_xlfn.XLOOKUP($A2540,laziki!B:B,laziki!D:D)</f>
        <v>2054</v>
      </c>
      <c r="L2540">
        <f t="shared" si="197"/>
        <v>2062</v>
      </c>
      <c r="M2540" s="4">
        <f t="shared" si="198"/>
        <v>8</v>
      </c>
      <c r="N2540" s="4" t="str">
        <f t="shared" si="199"/>
        <v>S</v>
      </c>
      <c r="O2540" t="str">
        <f t="shared" si="200"/>
        <v>S</v>
      </c>
    </row>
    <row r="2541" spans="1:15" x14ac:dyDescent="0.25">
      <c r="A2541">
        <v>35</v>
      </c>
      <c r="B2541" s="1">
        <v>59679</v>
      </c>
      <c r="C2541" t="s">
        <v>233</v>
      </c>
      <c r="D2541" t="s">
        <v>2907</v>
      </c>
      <c r="E2541">
        <v>103</v>
      </c>
      <c r="F2541">
        <v>9670</v>
      </c>
      <c r="G2541">
        <f t="shared" si="196"/>
        <v>0</v>
      </c>
      <c r="H2541" t="str">
        <f>_xlfn.XLOOKUP(C2541,obszary!A:A,obszary!B:B)</f>
        <v>Phoenicis Lacus</v>
      </c>
      <c r="I2541" t="str">
        <f>_xlfn.XLOOKUP($A2541,laziki!B:B,laziki!C:C)</f>
        <v>Pathfinder 2</v>
      </c>
      <c r="J2541" t="str">
        <f>_xlfn.XLOOKUP(I2541,laziki!C:C,laziki!E:E)</f>
        <v>16.90S, 101.43W</v>
      </c>
      <c r="K2541">
        <f>_xlfn.XLOOKUP($A2541,laziki!B:B,laziki!D:D)</f>
        <v>2060</v>
      </c>
      <c r="L2541">
        <f t="shared" si="197"/>
        <v>2063</v>
      </c>
      <c r="M2541" s="4">
        <f t="shared" si="198"/>
        <v>3</v>
      </c>
      <c r="N2541" s="4" t="str">
        <f t="shared" si="199"/>
        <v>S</v>
      </c>
      <c r="O2541" t="str">
        <f t="shared" si="200"/>
        <v>S</v>
      </c>
    </row>
    <row r="2542" spans="1:15" x14ac:dyDescent="0.25">
      <c r="A2542">
        <v>17</v>
      </c>
      <c r="B2542" s="1">
        <v>57981</v>
      </c>
      <c r="C2542" t="s">
        <v>239</v>
      </c>
      <c r="D2542" t="s">
        <v>2906</v>
      </c>
      <c r="E2542">
        <v>72</v>
      </c>
      <c r="F2542">
        <v>9366</v>
      </c>
      <c r="G2542">
        <f t="shared" si="196"/>
        <v>9366</v>
      </c>
      <c r="H2542" t="str">
        <f>_xlfn.XLOOKUP(C2542,obszary!A:A,obszary!B:B)</f>
        <v>Amenthes</v>
      </c>
      <c r="I2542" t="str">
        <f>_xlfn.XLOOKUP($A2542,laziki!B:B,laziki!C:C)</f>
        <v>Viking 8</v>
      </c>
      <c r="J2542" t="str">
        <f>_xlfn.XLOOKUP(I2542,laziki!C:C,laziki!E:E)</f>
        <v>21.27N, 90.13E</v>
      </c>
      <c r="K2542">
        <f>_xlfn.XLOOKUP($A2542,laziki!B:B,laziki!D:D)</f>
        <v>2054</v>
      </c>
      <c r="L2542">
        <f t="shared" si="197"/>
        <v>2058</v>
      </c>
      <c r="M2542" s="4">
        <f t="shared" si="198"/>
        <v>4</v>
      </c>
      <c r="N2542" s="4" t="str">
        <f t="shared" si="199"/>
        <v>N</v>
      </c>
      <c r="O2542" t="str">
        <f t="shared" si="200"/>
        <v>N</v>
      </c>
    </row>
    <row r="2543" spans="1:15" x14ac:dyDescent="0.25">
      <c r="A2543">
        <v>75</v>
      </c>
      <c r="B2543" s="1">
        <v>64876</v>
      </c>
      <c r="C2543" t="s">
        <v>223</v>
      </c>
      <c r="D2543" t="s">
        <v>2905</v>
      </c>
      <c r="E2543">
        <v>27</v>
      </c>
      <c r="F2543">
        <v>18486</v>
      </c>
      <c r="G2543">
        <f t="shared" si="196"/>
        <v>18486</v>
      </c>
      <c r="H2543" t="str">
        <f>_xlfn.XLOOKUP(C2543,obszary!A:A,obszary!B:B)</f>
        <v>Mare Tyrrhenum</v>
      </c>
      <c r="I2543" t="str">
        <f>_xlfn.XLOOKUP($A2543,laziki!B:B,laziki!C:C)</f>
        <v>Rosetta 22</v>
      </c>
      <c r="J2543" t="str">
        <f>_xlfn.XLOOKUP(I2543,laziki!C:C,laziki!E:E)</f>
        <v>43.21S, 109.99E</v>
      </c>
      <c r="K2543">
        <f>_xlfn.XLOOKUP($A2543,laziki!B:B,laziki!D:D)</f>
        <v>2071</v>
      </c>
      <c r="L2543">
        <f t="shared" si="197"/>
        <v>2077</v>
      </c>
      <c r="M2543" s="4">
        <f t="shared" si="198"/>
        <v>6</v>
      </c>
      <c r="N2543" s="4" t="str">
        <f t="shared" si="199"/>
        <v>S</v>
      </c>
      <c r="O2543" t="str">
        <f t="shared" si="200"/>
        <v>S</v>
      </c>
    </row>
    <row r="2544" spans="1:15" x14ac:dyDescent="0.25">
      <c r="A2544">
        <v>44</v>
      </c>
      <c r="B2544" s="1">
        <v>61058</v>
      </c>
      <c r="C2544" t="s">
        <v>253</v>
      </c>
      <c r="D2544" t="s">
        <v>2904</v>
      </c>
      <c r="E2544">
        <v>142</v>
      </c>
      <c r="F2544">
        <v>7052</v>
      </c>
      <c r="G2544">
        <f t="shared" si="196"/>
        <v>0</v>
      </c>
      <c r="H2544" t="str">
        <f>_xlfn.XLOOKUP(C2544,obszary!A:A,obszary!B:B)</f>
        <v>Cebrenia</v>
      </c>
      <c r="I2544" t="str">
        <f>_xlfn.XLOOKUP($A2544,laziki!B:B,laziki!C:C)</f>
        <v>Spirit 11</v>
      </c>
      <c r="J2544" t="str">
        <f>_xlfn.XLOOKUP(I2544,laziki!C:C,laziki!E:E)</f>
        <v>64.61N, 131.25E</v>
      </c>
      <c r="K2544">
        <f>_xlfn.XLOOKUP($A2544,laziki!B:B,laziki!D:D)</f>
        <v>2064</v>
      </c>
      <c r="L2544">
        <f t="shared" si="197"/>
        <v>2067</v>
      </c>
      <c r="M2544" s="4">
        <f t="shared" si="198"/>
        <v>3</v>
      </c>
      <c r="N2544" s="4" t="str">
        <f t="shared" si="199"/>
        <v>N</v>
      </c>
      <c r="O2544" t="str">
        <f t="shared" si="200"/>
        <v>N</v>
      </c>
    </row>
    <row r="2545" spans="1:15" x14ac:dyDescent="0.25">
      <c r="A2545">
        <v>34</v>
      </c>
      <c r="B2545" s="1">
        <v>59919</v>
      </c>
      <c r="C2545" t="s">
        <v>255</v>
      </c>
      <c r="D2545" t="s">
        <v>2903</v>
      </c>
      <c r="E2545">
        <v>52</v>
      </c>
      <c r="F2545">
        <v>17718</v>
      </c>
      <c r="G2545">
        <f t="shared" si="196"/>
        <v>17718</v>
      </c>
      <c r="H2545" t="str">
        <f>_xlfn.XLOOKUP(C2545,obszary!A:A,obszary!B:B)</f>
        <v>Casius</v>
      </c>
      <c r="I2545" t="str">
        <f>_xlfn.XLOOKUP($A2545,laziki!B:B,laziki!C:C)</f>
        <v>Deimos 14</v>
      </c>
      <c r="J2545" t="str">
        <f>_xlfn.XLOOKUP(I2545,laziki!C:C,laziki!E:E)</f>
        <v>24.45N, 112.91E</v>
      </c>
      <c r="K2545">
        <f>_xlfn.XLOOKUP($A2545,laziki!B:B,laziki!D:D)</f>
        <v>2060</v>
      </c>
      <c r="L2545">
        <f t="shared" si="197"/>
        <v>2064</v>
      </c>
      <c r="M2545" s="4">
        <f t="shared" si="198"/>
        <v>4</v>
      </c>
      <c r="N2545" s="4" t="str">
        <f t="shared" si="199"/>
        <v>N</v>
      </c>
      <c r="O2545" t="str">
        <f t="shared" si="200"/>
        <v>N</v>
      </c>
    </row>
    <row r="2546" spans="1:15" x14ac:dyDescent="0.25">
      <c r="A2546">
        <v>10</v>
      </c>
      <c r="B2546" s="1">
        <v>58735</v>
      </c>
      <c r="C2546" t="s">
        <v>231</v>
      </c>
      <c r="D2546" t="s">
        <v>2902</v>
      </c>
      <c r="E2546">
        <v>45</v>
      </c>
      <c r="F2546">
        <v>8791</v>
      </c>
      <c r="G2546">
        <f t="shared" si="196"/>
        <v>8791</v>
      </c>
      <c r="H2546" t="str">
        <f>_xlfn.XLOOKUP(C2546,obszary!A:A,obszary!B:B)</f>
        <v>Coprates</v>
      </c>
      <c r="I2546" t="str">
        <f>_xlfn.XLOOKUP($A2546,laziki!B:B,laziki!C:C)</f>
        <v>Mariner 15</v>
      </c>
      <c r="J2546" t="str">
        <f>_xlfn.XLOOKUP(I2546,laziki!C:C,laziki!E:E)</f>
        <v>23.79S, 56.97W</v>
      </c>
      <c r="K2546">
        <f>_xlfn.XLOOKUP($A2546,laziki!B:B,laziki!D:D)</f>
        <v>2054</v>
      </c>
      <c r="L2546">
        <f t="shared" si="197"/>
        <v>2060</v>
      </c>
      <c r="M2546" s="4">
        <f t="shared" si="198"/>
        <v>6</v>
      </c>
      <c r="N2546" s="4" t="str">
        <f t="shared" si="199"/>
        <v>S</v>
      </c>
      <c r="O2546" t="str">
        <f t="shared" si="200"/>
        <v>S</v>
      </c>
    </row>
    <row r="2547" spans="1:15" x14ac:dyDescent="0.25">
      <c r="A2547">
        <v>47</v>
      </c>
      <c r="B2547" s="1">
        <v>63546</v>
      </c>
      <c r="C2547" t="s">
        <v>245</v>
      </c>
      <c r="D2547" t="s">
        <v>2901</v>
      </c>
      <c r="E2547">
        <v>109</v>
      </c>
      <c r="F2547">
        <v>9670</v>
      </c>
      <c r="G2547">
        <f t="shared" si="196"/>
        <v>0</v>
      </c>
      <c r="H2547" t="str">
        <f>_xlfn.XLOOKUP(C2547,obszary!A:A,obszary!B:B)</f>
        <v>Oxia Palus</v>
      </c>
      <c r="I2547" t="str">
        <f>_xlfn.XLOOKUP($A2547,laziki!B:B,laziki!C:C)</f>
        <v>Spirit 14</v>
      </c>
      <c r="J2547" t="str">
        <f>_xlfn.XLOOKUP(I2547,laziki!C:C,laziki!E:E)</f>
        <v>27.30N, 17.48W</v>
      </c>
      <c r="K2547">
        <f>_xlfn.XLOOKUP($A2547,laziki!B:B,laziki!D:D)</f>
        <v>2065</v>
      </c>
      <c r="L2547">
        <f t="shared" si="197"/>
        <v>2073</v>
      </c>
      <c r="M2547" s="4">
        <f t="shared" si="198"/>
        <v>8</v>
      </c>
      <c r="N2547" s="4" t="str">
        <f t="shared" si="199"/>
        <v>N</v>
      </c>
      <c r="O2547" t="str">
        <f t="shared" si="200"/>
        <v>N</v>
      </c>
    </row>
    <row r="2548" spans="1:15" x14ac:dyDescent="0.25">
      <c r="A2548">
        <v>71</v>
      </c>
      <c r="B2548" s="1">
        <v>63043</v>
      </c>
      <c r="C2548" t="s">
        <v>219</v>
      </c>
      <c r="D2548" t="s">
        <v>2900</v>
      </c>
      <c r="E2548">
        <v>9</v>
      </c>
      <c r="F2548">
        <v>63326</v>
      </c>
      <c r="G2548">
        <f t="shared" si="196"/>
        <v>63326</v>
      </c>
      <c r="H2548" t="str">
        <f>_xlfn.XLOOKUP(C2548,obszary!A:A,obszary!B:B)</f>
        <v>Phaethontis</v>
      </c>
      <c r="I2548" t="str">
        <f>_xlfn.XLOOKUP($A2548,laziki!B:B,laziki!C:C)</f>
        <v>Rosetta 15</v>
      </c>
      <c r="J2548" t="str">
        <f>_xlfn.XLOOKUP(I2548,laziki!C:C,laziki!E:E)</f>
        <v>50.96S, 146.33W</v>
      </c>
      <c r="K2548">
        <f>_xlfn.XLOOKUP($A2548,laziki!B:B,laziki!D:D)</f>
        <v>2070</v>
      </c>
      <c r="L2548">
        <f t="shared" si="197"/>
        <v>2072</v>
      </c>
      <c r="M2548" s="4">
        <f t="shared" si="198"/>
        <v>2</v>
      </c>
      <c r="N2548" s="4" t="str">
        <f t="shared" si="199"/>
        <v>S</v>
      </c>
      <c r="O2548" t="str">
        <f t="shared" si="200"/>
        <v>S</v>
      </c>
    </row>
    <row r="2549" spans="1:15" x14ac:dyDescent="0.25">
      <c r="A2549">
        <v>94</v>
      </c>
      <c r="B2549" s="1">
        <v>61731</v>
      </c>
      <c r="C2549" t="s">
        <v>209</v>
      </c>
      <c r="D2549" t="s">
        <v>2899</v>
      </c>
      <c r="E2549">
        <v>188</v>
      </c>
      <c r="F2549">
        <v>9985</v>
      </c>
      <c r="G2549">
        <f t="shared" si="196"/>
        <v>0</v>
      </c>
      <c r="H2549" t="str">
        <f>_xlfn.XLOOKUP(C2549,obszary!A:A,obszary!B:B)</f>
        <v>Eridania</v>
      </c>
      <c r="I2549" t="str">
        <f>_xlfn.XLOOKUP($A2549,laziki!B:B,laziki!C:C)</f>
        <v>Dawn 4</v>
      </c>
      <c r="J2549" t="str">
        <f>_xlfn.XLOOKUP(I2549,laziki!C:C,laziki!E:E)</f>
        <v>46.81S, 143.88E</v>
      </c>
      <c r="K2549">
        <f>_xlfn.XLOOKUP($A2549,laziki!B:B,laziki!D:D)</f>
        <v>2066</v>
      </c>
      <c r="L2549">
        <f t="shared" si="197"/>
        <v>2069</v>
      </c>
      <c r="M2549" s="4">
        <f t="shared" si="198"/>
        <v>3</v>
      </c>
      <c r="N2549" s="4" t="str">
        <f t="shared" si="199"/>
        <v>S</v>
      </c>
      <c r="O2549" t="str">
        <f t="shared" si="200"/>
        <v>S</v>
      </c>
    </row>
    <row r="2550" spans="1:15" x14ac:dyDescent="0.25">
      <c r="A2550">
        <v>76</v>
      </c>
      <c r="B2550" s="1">
        <v>64898</v>
      </c>
      <c r="C2550" t="s">
        <v>265</v>
      </c>
      <c r="D2550" t="s">
        <v>2898</v>
      </c>
      <c r="E2550">
        <v>325</v>
      </c>
      <c r="F2550">
        <v>8000</v>
      </c>
      <c r="G2550">
        <f t="shared" si="196"/>
        <v>0</v>
      </c>
      <c r="H2550" t="str">
        <f>_xlfn.XLOOKUP(C2550,obszary!A:A,obszary!B:B)</f>
        <v>Mare Boreum</v>
      </c>
      <c r="I2550" t="str">
        <f>_xlfn.XLOOKUP($A2550,laziki!B:B,laziki!C:C)</f>
        <v>Rosetta 25</v>
      </c>
      <c r="J2550" t="str">
        <f>_xlfn.XLOOKUP(I2550,laziki!C:C,laziki!E:E)</f>
        <v>47.84N, 169.44E</v>
      </c>
      <c r="K2550">
        <f>_xlfn.XLOOKUP($A2550,laziki!B:B,laziki!D:D)</f>
        <v>2072</v>
      </c>
      <c r="L2550">
        <f t="shared" si="197"/>
        <v>2077</v>
      </c>
      <c r="M2550" s="4">
        <f t="shared" si="198"/>
        <v>5</v>
      </c>
      <c r="N2550" s="4" t="str">
        <f t="shared" si="199"/>
        <v>N</v>
      </c>
      <c r="O2550" t="str">
        <f t="shared" si="200"/>
        <v>N</v>
      </c>
    </row>
    <row r="2551" spans="1:15" x14ac:dyDescent="0.25">
      <c r="A2551">
        <v>56</v>
      </c>
      <c r="B2551" s="1">
        <v>61687</v>
      </c>
      <c r="C2551" t="s">
        <v>215</v>
      </c>
      <c r="D2551" t="s">
        <v>2897</v>
      </c>
      <c r="E2551">
        <v>905</v>
      </c>
      <c r="F2551">
        <v>21171</v>
      </c>
      <c r="G2551">
        <f t="shared" si="196"/>
        <v>0</v>
      </c>
      <c r="H2551" t="str">
        <f>_xlfn.XLOOKUP(C2551,obszary!A:A,obszary!B:B)</f>
        <v>Argyre</v>
      </c>
      <c r="I2551" t="str">
        <f>_xlfn.XLOOKUP($A2551,laziki!B:B,laziki!C:C)</f>
        <v>Opportunity 10</v>
      </c>
      <c r="J2551" t="str">
        <f>_xlfn.XLOOKUP(I2551,laziki!C:C,laziki!E:E)</f>
        <v>35.35S, 72.67W</v>
      </c>
      <c r="K2551">
        <f>_xlfn.XLOOKUP($A2551,laziki!B:B,laziki!D:D)</f>
        <v>2067</v>
      </c>
      <c r="L2551">
        <f t="shared" si="197"/>
        <v>2068</v>
      </c>
      <c r="M2551" s="4">
        <f t="shared" si="198"/>
        <v>1</v>
      </c>
      <c r="N2551" s="4" t="str">
        <f t="shared" si="199"/>
        <v>S</v>
      </c>
      <c r="O2551" t="str">
        <f t="shared" si="200"/>
        <v>S</v>
      </c>
    </row>
    <row r="2552" spans="1:15" x14ac:dyDescent="0.25">
      <c r="A2552">
        <v>39</v>
      </c>
      <c r="B2552" s="1">
        <v>60481</v>
      </c>
      <c r="C2552" t="s">
        <v>209</v>
      </c>
      <c r="D2552" t="s">
        <v>2896</v>
      </c>
      <c r="E2552">
        <v>59</v>
      </c>
      <c r="F2552">
        <v>33322</v>
      </c>
      <c r="G2552">
        <f t="shared" si="196"/>
        <v>33322</v>
      </c>
      <c r="H2552" t="str">
        <f>_xlfn.XLOOKUP(C2552,obszary!A:A,obszary!B:B)</f>
        <v>Eridania</v>
      </c>
      <c r="I2552" t="str">
        <f>_xlfn.XLOOKUP($A2552,laziki!B:B,laziki!C:C)</f>
        <v>Pathfinder 9</v>
      </c>
      <c r="J2552" t="str">
        <f>_xlfn.XLOOKUP(I2552,laziki!C:C,laziki!E:E)</f>
        <v>59.92S, 179.01W</v>
      </c>
      <c r="K2552">
        <f>_xlfn.XLOOKUP($A2552,laziki!B:B,laziki!D:D)</f>
        <v>2062</v>
      </c>
      <c r="L2552">
        <f t="shared" si="197"/>
        <v>2065</v>
      </c>
      <c r="M2552" s="4">
        <f t="shared" si="198"/>
        <v>3</v>
      </c>
      <c r="N2552" s="4" t="str">
        <f t="shared" si="199"/>
        <v>S</v>
      </c>
      <c r="O2552" t="str">
        <f t="shared" si="200"/>
        <v>S</v>
      </c>
    </row>
    <row r="2553" spans="1:15" x14ac:dyDescent="0.25">
      <c r="A2553">
        <v>78</v>
      </c>
      <c r="B2553" s="1">
        <v>63698</v>
      </c>
      <c r="C2553" t="s">
        <v>235</v>
      </c>
      <c r="D2553" t="s">
        <v>2895</v>
      </c>
      <c r="E2553">
        <v>63</v>
      </c>
      <c r="F2553">
        <v>883</v>
      </c>
      <c r="G2553">
        <f t="shared" si="196"/>
        <v>883</v>
      </c>
      <c r="H2553" t="str">
        <f>_xlfn.XLOOKUP(C2553,obszary!A:A,obszary!B:B)</f>
        <v>Memnonia</v>
      </c>
      <c r="I2553" t="str">
        <f>_xlfn.XLOOKUP($A2553,laziki!B:B,laziki!C:C)</f>
        <v>Rosetta 28</v>
      </c>
      <c r="J2553" t="str">
        <f>_xlfn.XLOOKUP(I2553,laziki!C:C,laziki!E:E)</f>
        <v>2.95N, 160.52W</v>
      </c>
      <c r="K2553">
        <f>_xlfn.XLOOKUP($A2553,laziki!B:B,laziki!D:D)</f>
        <v>2073</v>
      </c>
      <c r="L2553">
        <f t="shared" si="197"/>
        <v>2074</v>
      </c>
      <c r="M2553" s="4">
        <f t="shared" si="198"/>
        <v>1</v>
      </c>
      <c r="N2553" s="4" t="str">
        <f t="shared" si="199"/>
        <v>S</v>
      </c>
      <c r="O2553" t="str">
        <f t="shared" si="200"/>
        <v>N</v>
      </c>
    </row>
    <row r="2554" spans="1:15" x14ac:dyDescent="0.25">
      <c r="A2554">
        <v>38</v>
      </c>
      <c r="B2554" s="1">
        <v>60468</v>
      </c>
      <c r="C2554" t="s">
        <v>265</v>
      </c>
      <c r="D2554" t="s">
        <v>2894</v>
      </c>
      <c r="E2554">
        <v>137</v>
      </c>
      <c r="F2554">
        <v>5436</v>
      </c>
      <c r="G2554">
        <f t="shared" si="196"/>
        <v>0</v>
      </c>
      <c r="H2554" t="str">
        <f>_xlfn.XLOOKUP(C2554,obszary!A:A,obszary!B:B)</f>
        <v>Mare Boreum</v>
      </c>
      <c r="I2554" t="str">
        <f>_xlfn.XLOOKUP($A2554,laziki!B:B,laziki!C:C)</f>
        <v>Pathfinder 7</v>
      </c>
      <c r="J2554" t="str">
        <f>_xlfn.XLOOKUP(I2554,laziki!C:C,laziki!E:E)</f>
        <v>79.27N, 111.64W</v>
      </c>
      <c r="K2554">
        <f>_xlfn.XLOOKUP($A2554,laziki!B:B,laziki!D:D)</f>
        <v>2062</v>
      </c>
      <c r="L2554">
        <f t="shared" si="197"/>
        <v>2065</v>
      </c>
      <c r="M2554" s="4">
        <f t="shared" si="198"/>
        <v>3</v>
      </c>
      <c r="N2554" s="4" t="str">
        <f t="shared" si="199"/>
        <v>N</v>
      </c>
      <c r="O2554" t="str">
        <f t="shared" si="200"/>
        <v>N</v>
      </c>
    </row>
    <row r="2555" spans="1:15" x14ac:dyDescent="0.25">
      <c r="A2555">
        <v>46</v>
      </c>
      <c r="B2555" s="1">
        <v>60895</v>
      </c>
      <c r="C2555" t="s">
        <v>217</v>
      </c>
      <c r="D2555" t="s">
        <v>2893</v>
      </c>
      <c r="E2555">
        <v>157</v>
      </c>
      <c r="F2555">
        <v>21171</v>
      </c>
      <c r="G2555">
        <f t="shared" si="196"/>
        <v>0</v>
      </c>
      <c r="H2555" t="str">
        <f>_xlfn.XLOOKUP(C2555,obszary!A:A,obszary!B:B)</f>
        <v>Thaumasia</v>
      </c>
      <c r="I2555" t="str">
        <f>_xlfn.XLOOKUP($A2555,laziki!B:B,laziki!C:C)</f>
        <v>Spirit 13</v>
      </c>
      <c r="J2555" t="str">
        <f>_xlfn.XLOOKUP(I2555,laziki!C:C,laziki!E:E)</f>
        <v>58.80S, 113.46W</v>
      </c>
      <c r="K2555">
        <f>_xlfn.XLOOKUP($A2555,laziki!B:B,laziki!D:D)</f>
        <v>2065</v>
      </c>
      <c r="L2555">
        <f t="shared" si="197"/>
        <v>2066</v>
      </c>
      <c r="M2555" s="4">
        <f t="shared" si="198"/>
        <v>1</v>
      </c>
      <c r="N2555" s="4" t="str">
        <f t="shared" si="199"/>
        <v>S</v>
      </c>
      <c r="O2555" t="str">
        <f t="shared" si="200"/>
        <v>S</v>
      </c>
    </row>
    <row r="2556" spans="1:15" x14ac:dyDescent="0.25">
      <c r="A2556">
        <v>42</v>
      </c>
      <c r="B2556" s="1">
        <v>61468</v>
      </c>
      <c r="C2556" t="s">
        <v>263</v>
      </c>
      <c r="D2556" t="s">
        <v>2892</v>
      </c>
      <c r="E2556">
        <v>905</v>
      </c>
      <c r="F2556">
        <v>7512</v>
      </c>
      <c r="G2556">
        <f t="shared" si="196"/>
        <v>0</v>
      </c>
      <c r="H2556" t="str">
        <f>_xlfn.XLOOKUP(C2556,obszary!A:A,obszary!B:B)</f>
        <v>Diacria</v>
      </c>
      <c r="I2556" t="str">
        <f>_xlfn.XLOOKUP($A2556,laziki!B:B,laziki!C:C)</f>
        <v>Spirit 6</v>
      </c>
      <c r="J2556" t="str">
        <f>_xlfn.XLOOKUP(I2556,laziki!C:C,laziki!E:E)</f>
        <v>27.80N, 160.30E</v>
      </c>
      <c r="K2556">
        <f>_xlfn.XLOOKUP($A2556,laziki!B:B,laziki!D:D)</f>
        <v>2063</v>
      </c>
      <c r="L2556">
        <f t="shared" si="197"/>
        <v>2068</v>
      </c>
      <c r="M2556" s="4">
        <f t="shared" si="198"/>
        <v>5</v>
      </c>
      <c r="N2556" s="4" t="str">
        <f t="shared" si="199"/>
        <v>N</v>
      </c>
      <c r="O2556" t="str">
        <f t="shared" si="200"/>
        <v>N</v>
      </c>
    </row>
    <row r="2557" spans="1:15" x14ac:dyDescent="0.25">
      <c r="A2557">
        <v>42</v>
      </c>
      <c r="B2557" s="1">
        <v>62724</v>
      </c>
      <c r="C2557" t="s">
        <v>251</v>
      </c>
      <c r="D2557" t="s">
        <v>2891</v>
      </c>
      <c r="E2557">
        <v>231</v>
      </c>
      <c r="F2557">
        <v>8519</v>
      </c>
      <c r="G2557">
        <f t="shared" si="196"/>
        <v>0</v>
      </c>
      <c r="H2557" t="str">
        <f>_xlfn.XLOOKUP(C2557,obszary!A:A,obszary!B:B)</f>
        <v>Amazonis</v>
      </c>
      <c r="I2557" t="str">
        <f>_xlfn.XLOOKUP($A2557,laziki!B:B,laziki!C:C)</f>
        <v>Spirit 6</v>
      </c>
      <c r="J2557" t="str">
        <f>_xlfn.XLOOKUP(I2557,laziki!C:C,laziki!E:E)</f>
        <v>27.80N, 160.30E</v>
      </c>
      <c r="K2557">
        <f>_xlfn.XLOOKUP($A2557,laziki!B:B,laziki!D:D)</f>
        <v>2063</v>
      </c>
      <c r="L2557">
        <f t="shared" si="197"/>
        <v>2071</v>
      </c>
      <c r="M2557" s="4">
        <f t="shared" si="198"/>
        <v>8</v>
      </c>
      <c r="N2557" s="4" t="str">
        <f t="shared" si="199"/>
        <v>N</v>
      </c>
      <c r="O2557" t="str">
        <f t="shared" si="200"/>
        <v>N</v>
      </c>
    </row>
    <row r="2558" spans="1:15" x14ac:dyDescent="0.25">
      <c r="A2558">
        <v>56</v>
      </c>
      <c r="B2558" s="1">
        <v>63342</v>
      </c>
      <c r="C2558" t="s">
        <v>215</v>
      </c>
      <c r="D2558" t="s">
        <v>2890</v>
      </c>
      <c r="E2558">
        <v>365</v>
      </c>
      <c r="F2558">
        <v>10313</v>
      </c>
      <c r="G2558">
        <f t="shared" si="196"/>
        <v>0</v>
      </c>
      <c r="H2558" t="str">
        <f>_xlfn.XLOOKUP(C2558,obszary!A:A,obszary!B:B)</f>
        <v>Argyre</v>
      </c>
      <c r="I2558" t="str">
        <f>_xlfn.XLOOKUP($A2558,laziki!B:B,laziki!C:C)</f>
        <v>Opportunity 10</v>
      </c>
      <c r="J2558" t="str">
        <f>_xlfn.XLOOKUP(I2558,laziki!C:C,laziki!E:E)</f>
        <v>35.35S, 72.67W</v>
      </c>
      <c r="K2558">
        <f>_xlfn.XLOOKUP($A2558,laziki!B:B,laziki!D:D)</f>
        <v>2067</v>
      </c>
      <c r="L2558">
        <f t="shared" si="197"/>
        <v>2073</v>
      </c>
      <c r="M2558" s="4">
        <f t="shared" si="198"/>
        <v>6</v>
      </c>
      <c r="N2558" s="4" t="str">
        <f t="shared" si="199"/>
        <v>S</v>
      </c>
      <c r="O2558" t="str">
        <f t="shared" si="200"/>
        <v>S</v>
      </c>
    </row>
    <row r="2559" spans="1:15" x14ac:dyDescent="0.25">
      <c r="A2559">
        <v>47</v>
      </c>
      <c r="B2559" s="1">
        <v>62590</v>
      </c>
      <c r="C2559" t="s">
        <v>259</v>
      </c>
      <c r="D2559" t="s">
        <v>2889</v>
      </c>
      <c r="E2559">
        <v>52</v>
      </c>
      <c r="F2559">
        <v>3461</v>
      </c>
      <c r="G2559">
        <f t="shared" si="196"/>
        <v>3461</v>
      </c>
      <c r="H2559" t="str">
        <f>_xlfn.XLOOKUP(C2559,obszary!A:A,obszary!B:B)</f>
        <v>Mare Acidalium</v>
      </c>
      <c r="I2559" t="str">
        <f>_xlfn.XLOOKUP($A2559,laziki!B:B,laziki!C:C)</f>
        <v>Spirit 14</v>
      </c>
      <c r="J2559" t="str">
        <f>_xlfn.XLOOKUP(I2559,laziki!C:C,laziki!E:E)</f>
        <v>27.30N, 17.48W</v>
      </c>
      <c r="K2559">
        <f>_xlfn.XLOOKUP($A2559,laziki!B:B,laziki!D:D)</f>
        <v>2065</v>
      </c>
      <c r="L2559">
        <f t="shared" si="197"/>
        <v>2071</v>
      </c>
      <c r="M2559" s="4">
        <f t="shared" si="198"/>
        <v>6</v>
      </c>
      <c r="N2559" s="4" t="str">
        <f t="shared" si="199"/>
        <v>N</v>
      </c>
      <c r="O2559" t="str">
        <f t="shared" si="200"/>
        <v>N</v>
      </c>
    </row>
    <row r="2560" spans="1:15" x14ac:dyDescent="0.25">
      <c r="A2560">
        <v>13</v>
      </c>
      <c r="B2560" s="1">
        <v>56460</v>
      </c>
      <c r="C2560" t="s">
        <v>253</v>
      </c>
      <c r="D2560" t="s">
        <v>2888</v>
      </c>
      <c r="E2560">
        <v>54</v>
      </c>
      <c r="F2560">
        <v>9366</v>
      </c>
      <c r="G2560">
        <f t="shared" si="196"/>
        <v>9366</v>
      </c>
      <c r="H2560" t="str">
        <f>_xlfn.XLOOKUP(C2560,obszary!A:A,obszary!B:B)</f>
        <v>Cebrenia</v>
      </c>
      <c r="I2560" t="str">
        <f>_xlfn.XLOOKUP($A2560,laziki!B:B,laziki!C:C)</f>
        <v>Viking 2</v>
      </c>
      <c r="J2560" t="str">
        <f>_xlfn.XLOOKUP(I2560,laziki!C:C,laziki!E:E)</f>
        <v>60.72N, 122.46E</v>
      </c>
      <c r="K2560">
        <f>_xlfn.XLOOKUP($A2560,laziki!B:B,laziki!D:D)</f>
        <v>2052</v>
      </c>
      <c r="L2560">
        <f t="shared" si="197"/>
        <v>2054</v>
      </c>
      <c r="M2560" s="4">
        <f t="shared" si="198"/>
        <v>2</v>
      </c>
      <c r="N2560" s="4" t="str">
        <f t="shared" si="199"/>
        <v>N</v>
      </c>
      <c r="O2560" t="str">
        <f t="shared" si="200"/>
        <v>N</v>
      </c>
    </row>
    <row r="2561" spans="1:15" x14ac:dyDescent="0.25">
      <c r="A2561">
        <v>101</v>
      </c>
      <c r="B2561" s="1">
        <v>63151</v>
      </c>
      <c r="C2561" t="s">
        <v>253</v>
      </c>
      <c r="D2561" t="s">
        <v>2887</v>
      </c>
      <c r="E2561">
        <v>103</v>
      </c>
      <c r="F2561">
        <v>6832</v>
      </c>
      <c r="G2561">
        <f t="shared" si="196"/>
        <v>0</v>
      </c>
      <c r="H2561" t="str">
        <f>_xlfn.XLOOKUP(C2561,obszary!A:A,obszary!B:B)</f>
        <v>Cebrenia</v>
      </c>
      <c r="I2561" t="str">
        <f>_xlfn.XLOOKUP($A2561,laziki!B:B,laziki!C:C)</f>
        <v>Perseverance 8</v>
      </c>
      <c r="J2561" t="str">
        <f>_xlfn.XLOOKUP(I2561,laziki!C:C,laziki!E:E)</f>
        <v>53.93N, 163.34E</v>
      </c>
      <c r="K2561">
        <f>_xlfn.XLOOKUP($A2561,laziki!B:B,laziki!D:D)</f>
        <v>2071</v>
      </c>
      <c r="L2561">
        <f t="shared" si="197"/>
        <v>2072</v>
      </c>
      <c r="M2561" s="4">
        <f t="shared" si="198"/>
        <v>1</v>
      </c>
      <c r="N2561" s="4" t="str">
        <f t="shared" si="199"/>
        <v>N</v>
      </c>
      <c r="O2561" t="str">
        <f t="shared" si="200"/>
        <v>N</v>
      </c>
    </row>
    <row r="2562" spans="1:15" x14ac:dyDescent="0.25">
      <c r="A2562">
        <v>99</v>
      </c>
      <c r="B2562" s="1">
        <v>62458</v>
      </c>
      <c r="C2562" t="s">
        <v>245</v>
      </c>
      <c r="D2562" t="s">
        <v>2886</v>
      </c>
      <c r="E2562">
        <v>416</v>
      </c>
      <c r="F2562">
        <v>1267</v>
      </c>
      <c r="G2562">
        <f t="shared" si="196"/>
        <v>0</v>
      </c>
      <c r="H2562" t="str">
        <f>_xlfn.XLOOKUP(C2562,obszary!A:A,obszary!B:B)</f>
        <v>Oxia Palus</v>
      </c>
      <c r="I2562" t="str">
        <f>_xlfn.XLOOKUP($A2562,laziki!B:B,laziki!C:C)</f>
        <v>Perseverance 6</v>
      </c>
      <c r="J2562" t="str">
        <f>_xlfn.XLOOKUP(I2562,laziki!C:C,laziki!E:E)</f>
        <v>34.38N, 12.41E</v>
      </c>
      <c r="K2562">
        <f>_xlfn.XLOOKUP($A2562,laziki!B:B,laziki!D:D)</f>
        <v>2070</v>
      </c>
      <c r="L2562">
        <f t="shared" si="197"/>
        <v>2070</v>
      </c>
      <c r="M2562" s="4">
        <f t="shared" si="198"/>
        <v>0</v>
      </c>
      <c r="N2562" s="4" t="str">
        <f t="shared" si="199"/>
        <v>N</v>
      </c>
      <c r="O2562" t="str">
        <f t="shared" si="200"/>
        <v>N</v>
      </c>
    </row>
    <row r="2563" spans="1:15" x14ac:dyDescent="0.25">
      <c r="A2563">
        <v>66</v>
      </c>
      <c r="B2563" s="1">
        <v>61979</v>
      </c>
      <c r="C2563" t="s">
        <v>253</v>
      </c>
      <c r="D2563" t="s">
        <v>2885</v>
      </c>
      <c r="E2563">
        <v>307</v>
      </c>
      <c r="F2563">
        <v>883</v>
      </c>
      <c r="G2563">
        <f t="shared" ref="G2563:G2626" si="201">IF($E2563 &lt;= 100,F2563,0)</f>
        <v>0</v>
      </c>
      <c r="H2563" t="str">
        <f>_xlfn.XLOOKUP(C2563,obszary!A:A,obszary!B:B)</f>
        <v>Cebrenia</v>
      </c>
      <c r="I2563" t="str">
        <f>_xlfn.XLOOKUP($A2563,laziki!B:B,laziki!C:C)</f>
        <v>Rosetta 9</v>
      </c>
      <c r="J2563" t="str">
        <f>_xlfn.XLOOKUP(I2563,laziki!C:C,laziki!E:E)</f>
        <v>17.54N, 149.60E</v>
      </c>
      <c r="K2563">
        <f>_xlfn.XLOOKUP($A2563,laziki!B:B,laziki!D:D)</f>
        <v>2067</v>
      </c>
      <c r="L2563">
        <f t="shared" ref="L2563:L2626" si="202">YEAR(B2563)</f>
        <v>2069</v>
      </c>
      <c r="M2563" s="4">
        <f t="shared" ref="M2563:M2626" si="203">L2563-K2563</f>
        <v>2</v>
      </c>
      <c r="N2563" s="4" t="str">
        <f t="shared" ref="N2563:N2626" si="204">IF(NOT(ISERROR(SEARCH("S",D2563))),"S","N")</f>
        <v>N</v>
      </c>
      <c r="O2563" t="str">
        <f t="shared" si="200"/>
        <v>N</v>
      </c>
    </row>
    <row r="2564" spans="1:15" x14ac:dyDescent="0.25">
      <c r="A2564">
        <v>54</v>
      </c>
      <c r="B2564" s="1">
        <v>60973</v>
      </c>
      <c r="C2564" t="s">
        <v>239</v>
      </c>
      <c r="D2564" t="s">
        <v>2884</v>
      </c>
      <c r="E2564">
        <v>147</v>
      </c>
      <c r="F2564">
        <v>3764</v>
      </c>
      <c r="G2564">
        <f t="shared" si="201"/>
        <v>0</v>
      </c>
      <c r="H2564" t="str">
        <f>_xlfn.XLOOKUP(C2564,obszary!A:A,obszary!B:B)</f>
        <v>Amenthes</v>
      </c>
      <c r="I2564" t="str">
        <f>_xlfn.XLOOKUP($A2564,laziki!B:B,laziki!C:C)</f>
        <v>Opportunity 6</v>
      </c>
      <c r="J2564" t="str">
        <f>_xlfn.XLOOKUP(I2564,laziki!C:C,laziki!E:E)</f>
        <v>14.31N, 112.28E</v>
      </c>
      <c r="K2564">
        <f>_xlfn.XLOOKUP($A2564,laziki!B:B,laziki!D:D)</f>
        <v>2065</v>
      </c>
      <c r="L2564">
        <f t="shared" si="202"/>
        <v>2066</v>
      </c>
      <c r="M2564" s="4">
        <f t="shared" si="203"/>
        <v>1</v>
      </c>
      <c r="N2564" s="4" t="str">
        <f t="shared" si="204"/>
        <v>N</v>
      </c>
      <c r="O2564" t="str">
        <f t="shared" si="200"/>
        <v>N</v>
      </c>
    </row>
    <row r="2565" spans="1:15" x14ac:dyDescent="0.25">
      <c r="A2565">
        <v>37</v>
      </c>
      <c r="B2565" s="1">
        <v>59759</v>
      </c>
      <c r="C2565" t="s">
        <v>223</v>
      </c>
      <c r="D2565" t="s">
        <v>2883</v>
      </c>
      <c r="E2565">
        <v>61</v>
      </c>
      <c r="F2565">
        <v>5255</v>
      </c>
      <c r="G2565">
        <f t="shared" si="201"/>
        <v>5255</v>
      </c>
      <c r="H2565" t="str">
        <f>_xlfn.XLOOKUP(C2565,obszary!A:A,obszary!B:B)</f>
        <v>Mare Tyrrhenum</v>
      </c>
      <c r="I2565" t="str">
        <f>_xlfn.XLOOKUP($A2565,laziki!B:B,laziki!C:C)</f>
        <v>Pathfinder 5</v>
      </c>
      <c r="J2565" t="str">
        <f>_xlfn.XLOOKUP(I2565,laziki!C:C,laziki!E:E)</f>
        <v>10.83N, 133.81E</v>
      </c>
      <c r="K2565">
        <f>_xlfn.XLOOKUP($A2565,laziki!B:B,laziki!D:D)</f>
        <v>2061</v>
      </c>
      <c r="L2565">
        <f t="shared" si="202"/>
        <v>2063</v>
      </c>
      <c r="M2565" s="4">
        <f t="shared" si="203"/>
        <v>2</v>
      </c>
      <c r="N2565" s="4" t="str">
        <f t="shared" si="204"/>
        <v>S</v>
      </c>
      <c r="O2565" t="str">
        <f t="shared" si="200"/>
        <v>N</v>
      </c>
    </row>
    <row r="2566" spans="1:15" x14ac:dyDescent="0.25">
      <c r="A2566">
        <v>9</v>
      </c>
      <c r="B2566" s="1">
        <v>57140</v>
      </c>
      <c r="C2566" t="s">
        <v>229</v>
      </c>
      <c r="D2566" t="s">
        <v>2882</v>
      </c>
      <c r="E2566">
        <v>20</v>
      </c>
      <c r="F2566">
        <v>3313</v>
      </c>
      <c r="G2566">
        <f t="shared" si="201"/>
        <v>3313</v>
      </c>
      <c r="H2566" t="str">
        <f>_xlfn.XLOOKUP(C2566,obszary!A:A,obszary!B:B)</f>
        <v>Margaritifer Sinus</v>
      </c>
      <c r="I2566" t="str">
        <f>_xlfn.XLOOKUP($A2566,laziki!B:B,laziki!C:C)</f>
        <v>Mariner 14</v>
      </c>
      <c r="J2566" t="str">
        <f>_xlfn.XLOOKUP(I2566,laziki!C:C,laziki!E:E)</f>
        <v>17.63S, 13.01W</v>
      </c>
      <c r="K2566">
        <f>_xlfn.XLOOKUP($A2566,laziki!B:B,laziki!D:D)</f>
        <v>2054</v>
      </c>
      <c r="L2566">
        <f t="shared" si="202"/>
        <v>2056</v>
      </c>
      <c r="M2566" s="4">
        <f t="shared" si="203"/>
        <v>2</v>
      </c>
      <c r="N2566" s="4" t="str">
        <f t="shared" si="204"/>
        <v>S</v>
      </c>
      <c r="O2566" t="str">
        <f t="shared" ref="O2566:O2629" si="205">IF(NOT(ISERROR(SEARCH("S",J2566))),"S","N")</f>
        <v>S</v>
      </c>
    </row>
    <row r="2567" spans="1:15" x14ac:dyDescent="0.25">
      <c r="A2567">
        <v>89</v>
      </c>
      <c r="B2567" s="1">
        <v>63258</v>
      </c>
      <c r="C2567" t="s">
        <v>217</v>
      </c>
      <c r="D2567" t="s">
        <v>2881</v>
      </c>
      <c r="E2567">
        <v>50</v>
      </c>
      <c r="F2567">
        <v>72463</v>
      </c>
      <c r="G2567">
        <f t="shared" si="201"/>
        <v>72463</v>
      </c>
      <c r="H2567" t="str">
        <f>_xlfn.XLOOKUP(C2567,obszary!A:A,obszary!B:B)</f>
        <v>Thaumasia</v>
      </c>
      <c r="I2567" t="str">
        <f>_xlfn.XLOOKUP($A2567,laziki!B:B,laziki!C:C)</f>
        <v>Phoenix 22</v>
      </c>
      <c r="J2567" t="str">
        <f>_xlfn.XLOOKUP(I2567,laziki!C:C,laziki!E:E)</f>
        <v>65.07S, 96.09W</v>
      </c>
      <c r="K2567">
        <f>_xlfn.XLOOKUP($A2567,laziki!B:B,laziki!D:D)</f>
        <v>2072</v>
      </c>
      <c r="L2567">
        <f t="shared" si="202"/>
        <v>2073</v>
      </c>
      <c r="M2567" s="4">
        <f t="shared" si="203"/>
        <v>1</v>
      </c>
      <c r="N2567" s="4" t="str">
        <f t="shared" si="204"/>
        <v>S</v>
      </c>
      <c r="O2567" t="str">
        <f t="shared" si="205"/>
        <v>S</v>
      </c>
    </row>
    <row r="2568" spans="1:15" x14ac:dyDescent="0.25">
      <c r="A2568">
        <v>44</v>
      </c>
      <c r="B2568" s="1">
        <v>62172</v>
      </c>
      <c r="C2568" t="s">
        <v>265</v>
      </c>
      <c r="D2568" t="s">
        <v>2880</v>
      </c>
      <c r="E2568">
        <v>307</v>
      </c>
      <c r="F2568">
        <v>3461</v>
      </c>
      <c r="G2568">
        <f t="shared" si="201"/>
        <v>0</v>
      </c>
      <c r="H2568" t="str">
        <f>_xlfn.XLOOKUP(C2568,obszary!A:A,obszary!B:B)</f>
        <v>Mare Boreum</v>
      </c>
      <c r="I2568" t="str">
        <f>_xlfn.XLOOKUP($A2568,laziki!B:B,laziki!C:C)</f>
        <v>Spirit 11</v>
      </c>
      <c r="J2568" t="str">
        <f>_xlfn.XLOOKUP(I2568,laziki!C:C,laziki!E:E)</f>
        <v>64.61N, 131.25E</v>
      </c>
      <c r="K2568">
        <f>_xlfn.XLOOKUP($A2568,laziki!B:B,laziki!D:D)</f>
        <v>2064</v>
      </c>
      <c r="L2568">
        <f t="shared" si="202"/>
        <v>2070</v>
      </c>
      <c r="M2568" s="4">
        <f t="shared" si="203"/>
        <v>6</v>
      </c>
      <c r="N2568" s="4" t="str">
        <f t="shared" si="204"/>
        <v>N</v>
      </c>
      <c r="O2568" t="str">
        <f t="shared" si="205"/>
        <v>N</v>
      </c>
    </row>
    <row r="2569" spans="1:15" x14ac:dyDescent="0.25">
      <c r="A2569">
        <v>2</v>
      </c>
      <c r="B2569" s="1">
        <v>57037</v>
      </c>
      <c r="C2569" t="s">
        <v>223</v>
      </c>
      <c r="D2569" t="s">
        <v>2879</v>
      </c>
      <c r="E2569">
        <v>47</v>
      </c>
      <c r="F2569">
        <v>3612</v>
      </c>
      <c r="G2569">
        <f t="shared" si="201"/>
        <v>3612</v>
      </c>
      <c r="H2569" t="str">
        <f>_xlfn.XLOOKUP(C2569,obszary!A:A,obszary!B:B)</f>
        <v>Mare Tyrrhenum</v>
      </c>
      <c r="I2569" t="str">
        <f>_xlfn.XLOOKUP($A2569,laziki!B:B,laziki!C:C)</f>
        <v>Mariner 6</v>
      </c>
      <c r="J2569" t="str">
        <f>_xlfn.XLOOKUP(I2569,laziki!C:C,laziki!E:E)</f>
        <v>11.90N, 119.49E</v>
      </c>
      <c r="K2569">
        <f>_xlfn.XLOOKUP($A2569,laziki!B:B,laziki!D:D)</f>
        <v>2050</v>
      </c>
      <c r="L2569">
        <f t="shared" si="202"/>
        <v>2056</v>
      </c>
      <c r="M2569" s="4">
        <f t="shared" si="203"/>
        <v>6</v>
      </c>
      <c r="N2569" s="4" t="str">
        <f t="shared" si="204"/>
        <v>S</v>
      </c>
      <c r="O2569" t="str">
        <f t="shared" si="205"/>
        <v>N</v>
      </c>
    </row>
    <row r="2570" spans="1:15" x14ac:dyDescent="0.25">
      <c r="A2570">
        <v>47</v>
      </c>
      <c r="B2570" s="1">
        <v>61994</v>
      </c>
      <c r="C2570" t="s">
        <v>245</v>
      </c>
      <c r="D2570" t="s">
        <v>2878</v>
      </c>
      <c r="E2570">
        <v>572</v>
      </c>
      <c r="F2570">
        <v>4902</v>
      </c>
      <c r="G2570">
        <f t="shared" si="201"/>
        <v>0</v>
      </c>
      <c r="H2570" t="str">
        <f>_xlfn.XLOOKUP(C2570,obszary!A:A,obszary!B:B)</f>
        <v>Oxia Palus</v>
      </c>
      <c r="I2570" t="str">
        <f>_xlfn.XLOOKUP($A2570,laziki!B:B,laziki!C:C)</f>
        <v>Spirit 14</v>
      </c>
      <c r="J2570" t="str">
        <f>_xlfn.XLOOKUP(I2570,laziki!C:C,laziki!E:E)</f>
        <v>27.30N, 17.48W</v>
      </c>
      <c r="K2570">
        <f>_xlfn.XLOOKUP($A2570,laziki!B:B,laziki!D:D)</f>
        <v>2065</v>
      </c>
      <c r="L2570">
        <f t="shared" si="202"/>
        <v>2069</v>
      </c>
      <c r="M2570" s="4">
        <f t="shared" si="203"/>
        <v>4</v>
      </c>
      <c r="N2570" s="4" t="str">
        <f t="shared" si="204"/>
        <v>N</v>
      </c>
      <c r="O2570" t="str">
        <f t="shared" si="205"/>
        <v>N</v>
      </c>
    </row>
    <row r="2571" spans="1:15" x14ac:dyDescent="0.25">
      <c r="A2571">
        <v>55</v>
      </c>
      <c r="B2571" s="1">
        <v>63552</v>
      </c>
      <c r="C2571" t="s">
        <v>253</v>
      </c>
      <c r="D2571" t="s">
        <v>2877</v>
      </c>
      <c r="E2571">
        <v>61</v>
      </c>
      <c r="F2571">
        <v>2054</v>
      </c>
      <c r="G2571">
        <f t="shared" si="201"/>
        <v>2054</v>
      </c>
      <c r="H2571" t="str">
        <f>_xlfn.XLOOKUP(C2571,obszary!A:A,obszary!B:B)</f>
        <v>Cebrenia</v>
      </c>
      <c r="I2571" t="str">
        <f>_xlfn.XLOOKUP($A2571,laziki!B:B,laziki!C:C)</f>
        <v>Opportunity 7</v>
      </c>
      <c r="J2571" t="str">
        <f>_xlfn.XLOOKUP(I2571,laziki!C:C,laziki!E:E)</f>
        <v>37.14N, 148.66E</v>
      </c>
      <c r="K2571">
        <f>_xlfn.XLOOKUP($A2571,laziki!B:B,laziki!D:D)</f>
        <v>2066</v>
      </c>
      <c r="L2571">
        <f t="shared" si="202"/>
        <v>2073</v>
      </c>
      <c r="M2571" s="4">
        <f t="shared" si="203"/>
        <v>7</v>
      </c>
      <c r="N2571" s="4" t="str">
        <f t="shared" si="204"/>
        <v>N</v>
      </c>
      <c r="O2571" t="str">
        <f t="shared" si="205"/>
        <v>N</v>
      </c>
    </row>
    <row r="2572" spans="1:15" x14ac:dyDescent="0.25">
      <c r="A2572">
        <v>39</v>
      </c>
      <c r="B2572" s="1">
        <v>59899</v>
      </c>
      <c r="C2572" t="s">
        <v>219</v>
      </c>
      <c r="D2572" t="s">
        <v>2876</v>
      </c>
      <c r="E2572">
        <v>45</v>
      </c>
      <c r="F2572">
        <v>4398</v>
      </c>
      <c r="G2572">
        <f t="shared" si="201"/>
        <v>4398</v>
      </c>
      <c r="H2572" t="str">
        <f>_xlfn.XLOOKUP(C2572,obszary!A:A,obszary!B:B)</f>
        <v>Phaethontis</v>
      </c>
      <c r="I2572" t="str">
        <f>_xlfn.XLOOKUP($A2572,laziki!B:B,laziki!C:C)</f>
        <v>Pathfinder 9</v>
      </c>
      <c r="J2572" t="str">
        <f>_xlfn.XLOOKUP(I2572,laziki!C:C,laziki!E:E)</f>
        <v>59.92S, 179.01W</v>
      </c>
      <c r="K2572">
        <f>_xlfn.XLOOKUP($A2572,laziki!B:B,laziki!D:D)</f>
        <v>2062</v>
      </c>
      <c r="L2572">
        <f t="shared" si="202"/>
        <v>2063</v>
      </c>
      <c r="M2572" s="4">
        <f t="shared" si="203"/>
        <v>1</v>
      </c>
      <c r="N2572" s="4" t="str">
        <f t="shared" si="204"/>
        <v>S</v>
      </c>
      <c r="O2572" t="str">
        <f t="shared" si="205"/>
        <v>S</v>
      </c>
    </row>
    <row r="2573" spans="1:15" x14ac:dyDescent="0.25">
      <c r="A2573">
        <v>27</v>
      </c>
      <c r="B2573" s="1">
        <v>59788</v>
      </c>
      <c r="C2573" t="s">
        <v>207</v>
      </c>
      <c r="D2573" t="s">
        <v>2875</v>
      </c>
      <c r="E2573">
        <v>52</v>
      </c>
      <c r="F2573">
        <v>1267</v>
      </c>
      <c r="G2573">
        <f t="shared" si="201"/>
        <v>1267</v>
      </c>
      <c r="H2573" t="str">
        <f>_xlfn.XLOOKUP(C2573,obszary!A:A,obszary!B:B)</f>
        <v>Mare Australe</v>
      </c>
      <c r="I2573" t="str">
        <f>_xlfn.XLOOKUP($A2573,laziki!B:B,laziki!C:C)</f>
        <v>Phobos 6</v>
      </c>
      <c r="J2573" t="str">
        <f>_xlfn.XLOOKUP(I2573,laziki!C:C,laziki!E:E)</f>
        <v>74.62S, 100.08E</v>
      </c>
      <c r="K2573">
        <f>_xlfn.XLOOKUP($A2573,laziki!B:B,laziki!D:D)</f>
        <v>2054</v>
      </c>
      <c r="L2573">
        <f t="shared" si="202"/>
        <v>2063</v>
      </c>
      <c r="M2573" s="4">
        <f t="shared" si="203"/>
        <v>9</v>
      </c>
      <c r="N2573" s="4" t="str">
        <f t="shared" si="204"/>
        <v>S</v>
      </c>
      <c r="O2573" t="str">
        <f t="shared" si="205"/>
        <v>S</v>
      </c>
    </row>
    <row r="2574" spans="1:15" x14ac:dyDescent="0.25">
      <c r="A2574">
        <v>77</v>
      </c>
      <c r="B2574" s="1">
        <v>63849</v>
      </c>
      <c r="C2574" t="s">
        <v>211</v>
      </c>
      <c r="D2574" t="s">
        <v>2874</v>
      </c>
      <c r="E2574">
        <v>106</v>
      </c>
      <c r="F2574">
        <v>12605</v>
      </c>
      <c r="G2574">
        <f t="shared" si="201"/>
        <v>0</v>
      </c>
      <c r="H2574" t="str">
        <f>_xlfn.XLOOKUP(C2574,obszary!A:A,obszary!B:B)</f>
        <v>Hellas</v>
      </c>
      <c r="I2574" t="str">
        <f>_xlfn.XLOOKUP($A2574,laziki!B:B,laziki!C:C)</f>
        <v>Rosetta 27</v>
      </c>
      <c r="J2574" t="str">
        <f>_xlfn.XLOOKUP(I2574,laziki!C:C,laziki!E:E)</f>
        <v>28.90S, 98.55E</v>
      </c>
      <c r="K2574">
        <f>_xlfn.XLOOKUP($A2574,laziki!B:B,laziki!D:D)</f>
        <v>2073</v>
      </c>
      <c r="L2574">
        <f t="shared" si="202"/>
        <v>2074</v>
      </c>
      <c r="M2574" s="4">
        <f t="shared" si="203"/>
        <v>1</v>
      </c>
      <c r="N2574" s="4" t="str">
        <f t="shared" si="204"/>
        <v>S</v>
      </c>
      <c r="O2574" t="str">
        <f t="shared" si="205"/>
        <v>S</v>
      </c>
    </row>
    <row r="2575" spans="1:15" x14ac:dyDescent="0.25">
      <c r="A2575">
        <v>69</v>
      </c>
      <c r="B2575" s="1">
        <v>63488</v>
      </c>
      <c r="C2575" t="s">
        <v>265</v>
      </c>
      <c r="D2575" t="s">
        <v>2873</v>
      </c>
      <c r="E2575">
        <v>1057</v>
      </c>
      <c r="F2575">
        <v>18486</v>
      </c>
      <c r="G2575">
        <f t="shared" si="201"/>
        <v>0</v>
      </c>
      <c r="H2575" t="str">
        <f>_xlfn.XLOOKUP(C2575,obszary!A:A,obszary!B:B)</f>
        <v>Mare Boreum</v>
      </c>
      <c r="I2575" t="str">
        <f>_xlfn.XLOOKUP($A2575,laziki!B:B,laziki!C:C)</f>
        <v>Rosetta 13</v>
      </c>
      <c r="J2575" t="str">
        <f>_xlfn.XLOOKUP(I2575,laziki!C:C,laziki!E:E)</f>
        <v>69.41N, 168.67E</v>
      </c>
      <c r="K2575">
        <f>_xlfn.XLOOKUP($A2575,laziki!B:B,laziki!D:D)</f>
        <v>2069</v>
      </c>
      <c r="L2575">
        <f t="shared" si="202"/>
        <v>2073</v>
      </c>
      <c r="M2575" s="4">
        <f t="shared" si="203"/>
        <v>4</v>
      </c>
      <c r="N2575" s="4" t="str">
        <f t="shared" si="204"/>
        <v>N</v>
      </c>
      <c r="O2575" t="str">
        <f t="shared" si="205"/>
        <v>N</v>
      </c>
    </row>
    <row r="2576" spans="1:15" x14ac:dyDescent="0.25">
      <c r="A2576">
        <v>5</v>
      </c>
      <c r="B2576" s="1">
        <v>58539</v>
      </c>
      <c r="C2576" t="s">
        <v>241</v>
      </c>
      <c r="D2576" t="s">
        <v>2872</v>
      </c>
      <c r="E2576">
        <v>175</v>
      </c>
      <c r="F2576">
        <v>5255</v>
      </c>
      <c r="G2576">
        <f t="shared" si="201"/>
        <v>0</v>
      </c>
      <c r="H2576" t="str">
        <f>_xlfn.XLOOKUP(C2576,obszary!A:A,obszary!B:B)</f>
        <v>Syrtis Major</v>
      </c>
      <c r="I2576" t="str">
        <f>_xlfn.XLOOKUP($A2576,laziki!B:B,laziki!C:C)</f>
        <v>Mariner 10</v>
      </c>
      <c r="J2576" t="str">
        <f>_xlfn.XLOOKUP(I2576,laziki!C:C,laziki!E:E)</f>
        <v>4.88N, 63.43E</v>
      </c>
      <c r="K2576">
        <f>_xlfn.XLOOKUP($A2576,laziki!B:B,laziki!D:D)</f>
        <v>2051</v>
      </c>
      <c r="L2576">
        <f t="shared" si="202"/>
        <v>2060</v>
      </c>
      <c r="M2576" s="4">
        <f t="shared" si="203"/>
        <v>9</v>
      </c>
      <c r="N2576" s="4" t="str">
        <f t="shared" si="204"/>
        <v>N</v>
      </c>
      <c r="O2576" t="str">
        <f t="shared" si="205"/>
        <v>N</v>
      </c>
    </row>
    <row r="2577" spans="1:15" x14ac:dyDescent="0.25">
      <c r="A2577">
        <v>87</v>
      </c>
      <c r="B2577" s="1">
        <v>63334</v>
      </c>
      <c r="C2577" t="s">
        <v>229</v>
      </c>
      <c r="D2577" t="s">
        <v>2871</v>
      </c>
      <c r="E2577">
        <v>163</v>
      </c>
      <c r="F2577">
        <v>18486</v>
      </c>
      <c r="G2577">
        <f t="shared" si="201"/>
        <v>0</v>
      </c>
      <c r="H2577" t="str">
        <f>_xlfn.XLOOKUP(C2577,obszary!A:A,obszary!B:B)</f>
        <v>Margaritifer Sinus</v>
      </c>
      <c r="I2577" t="str">
        <f>_xlfn.XLOOKUP($A2577,laziki!B:B,laziki!C:C)</f>
        <v>Phoenix 17</v>
      </c>
      <c r="J2577" t="str">
        <f>_xlfn.XLOOKUP(I2577,laziki!C:C,laziki!E:E)</f>
        <v>34.44S, 25.42W</v>
      </c>
      <c r="K2577">
        <f>_xlfn.XLOOKUP($A2577,laziki!B:B,laziki!D:D)</f>
        <v>2071</v>
      </c>
      <c r="L2577">
        <f t="shared" si="202"/>
        <v>2073</v>
      </c>
      <c r="M2577" s="4">
        <f t="shared" si="203"/>
        <v>2</v>
      </c>
      <c r="N2577" s="4" t="str">
        <f t="shared" si="204"/>
        <v>S</v>
      </c>
      <c r="O2577" t="str">
        <f t="shared" si="205"/>
        <v>S</v>
      </c>
    </row>
    <row r="2578" spans="1:15" x14ac:dyDescent="0.25">
      <c r="A2578">
        <v>69</v>
      </c>
      <c r="B2578" s="1">
        <v>64239</v>
      </c>
      <c r="C2578" t="s">
        <v>265</v>
      </c>
      <c r="D2578" t="s">
        <v>2870</v>
      </c>
      <c r="E2578">
        <v>163</v>
      </c>
      <c r="F2578">
        <v>9985</v>
      </c>
      <c r="G2578">
        <f t="shared" si="201"/>
        <v>0</v>
      </c>
      <c r="H2578" t="str">
        <f>_xlfn.XLOOKUP(C2578,obszary!A:A,obszary!B:B)</f>
        <v>Mare Boreum</v>
      </c>
      <c r="I2578" t="str">
        <f>_xlfn.XLOOKUP($A2578,laziki!B:B,laziki!C:C)</f>
        <v>Rosetta 13</v>
      </c>
      <c r="J2578" t="str">
        <f>_xlfn.XLOOKUP(I2578,laziki!C:C,laziki!E:E)</f>
        <v>69.41N, 168.67E</v>
      </c>
      <c r="K2578">
        <f>_xlfn.XLOOKUP($A2578,laziki!B:B,laziki!D:D)</f>
        <v>2069</v>
      </c>
      <c r="L2578">
        <f t="shared" si="202"/>
        <v>2075</v>
      </c>
      <c r="M2578" s="4">
        <f t="shared" si="203"/>
        <v>6</v>
      </c>
      <c r="N2578" s="4" t="str">
        <f t="shared" si="204"/>
        <v>N</v>
      </c>
      <c r="O2578" t="str">
        <f t="shared" si="205"/>
        <v>N</v>
      </c>
    </row>
    <row r="2579" spans="1:15" x14ac:dyDescent="0.25">
      <c r="A2579">
        <v>86</v>
      </c>
      <c r="B2579" s="1">
        <v>62957</v>
      </c>
      <c r="C2579" t="s">
        <v>265</v>
      </c>
      <c r="D2579" t="s">
        <v>2869</v>
      </c>
      <c r="E2579">
        <v>152</v>
      </c>
      <c r="F2579">
        <v>4235</v>
      </c>
      <c r="G2579">
        <f t="shared" si="201"/>
        <v>0</v>
      </c>
      <c r="H2579" t="str">
        <f>_xlfn.XLOOKUP(C2579,obszary!A:A,obszary!B:B)</f>
        <v>Mare Boreum</v>
      </c>
      <c r="I2579" t="str">
        <f>_xlfn.XLOOKUP($A2579,laziki!B:B,laziki!C:C)</f>
        <v>Phoenix 16</v>
      </c>
      <c r="J2579" t="str">
        <f>_xlfn.XLOOKUP(I2579,laziki!C:C,laziki!E:E)</f>
        <v>75.84N, 122.24E</v>
      </c>
      <c r="K2579">
        <f>_xlfn.XLOOKUP($A2579,laziki!B:B,laziki!D:D)</f>
        <v>2071</v>
      </c>
      <c r="L2579">
        <f t="shared" si="202"/>
        <v>2072</v>
      </c>
      <c r="M2579" s="4">
        <f t="shared" si="203"/>
        <v>1</v>
      </c>
      <c r="N2579" s="4" t="str">
        <f t="shared" si="204"/>
        <v>N</v>
      </c>
      <c r="O2579" t="str">
        <f t="shared" si="205"/>
        <v>N</v>
      </c>
    </row>
    <row r="2580" spans="1:15" x14ac:dyDescent="0.25">
      <c r="A2580">
        <v>9</v>
      </c>
      <c r="B2580" s="1">
        <v>57719</v>
      </c>
      <c r="C2580" t="s">
        <v>215</v>
      </c>
      <c r="D2580" t="s">
        <v>2868</v>
      </c>
      <c r="E2580">
        <v>70</v>
      </c>
      <c r="F2580">
        <v>14025</v>
      </c>
      <c r="G2580">
        <f t="shared" si="201"/>
        <v>14025</v>
      </c>
      <c r="H2580" t="str">
        <f>_xlfn.XLOOKUP(C2580,obszary!A:A,obszary!B:B)</f>
        <v>Argyre</v>
      </c>
      <c r="I2580" t="str">
        <f>_xlfn.XLOOKUP($A2580,laziki!B:B,laziki!C:C)</f>
        <v>Mariner 14</v>
      </c>
      <c r="J2580" t="str">
        <f>_xlfn.XLOOKUP(I2580,laziki!C:C,laziki!E:E)</f>
        <v>17.63S, 13.01W</v>
      </c>
      <c r="K2580">
        <f>_xlfn.XLOOKUP($A2580,laziki!B:B,laziki!D:D)</f>
        <v>2054</v>
      </c>
      <c r="L2580">
        <f t="shared" si="202"/>
        <v>2058</v>
      </c>
      <c r="M2580" s="4">
        <f t="shared" si="203"/>
        <v>4</v>
      </c>
      <c r="N2580" s="4" t="str">
        <f t="shared" si="204"/>
        <v>S</v>
      </c>
      <c r="O2580" t="str">
        <f t="shared" si="205"/>
        <v>S</v>
      </c>
    </row>
    <row r="2581" spans="1:15" x14ac:dyDescent="0.25">
      <c r="A2581">
        <v>94</v>
      </c>
      <c r="B2581" s="1">
        <v>62848</v>
      </c>
      <c r="C2581" t="s">
        <v>209</v>
      </c>
      <c r="D2581" t="s">
        <v>2867</v>
      </c>
      <c r="E2581">
        <v>36</v>
      </c>
      <c r="F2581">
        <v>31157</v>
      </c>
      <c r="G2581">
        <f t="shared" si="201"/>
        <v>31157</v>
      </c>
      <c r="H2581" t="str">
        <f>_xlfn.XLOOKUP(C2581,obszary!A:A,obszary!B:B)</f>
        <v>Eridania</v>
      </c>
      <c r="I2581" t="str">
        <f>_xlfn.XLOOKUP($A2581,laziki!B:B,laziki!C:C)</f>
        <v>Dawn 4</v>
      </c>
      <c r="J2581" t="str">
        <f>_xlfn.XLOOKUP(I2581,laziki!C:C,laziki!E:E)</f>
        <v>46.81S, 143.88E</v>
      </c>
      <c r="K2581">
        <f>_xlfn.XLOOKUP($A2581,laziki!B:B,laziki!D:D)</f>
        <v>2066</v>
      </c>
      <c r="L2581">
        <f t="shared" si="202"/>
        <v>2072</v>
      </c>
      <c r="M2581" s="4">
        <f t="shared" si="203"/>
        <v>6</v>
      </c>
      <c r="N2581" s="4" t="str">
        <f t="shared" si="204"/>
        <v>S</v>
      </c>
      <c r="O2581" t="str">
        <f t="shared" si="205"/>
        <v>S</v>
      </c>
    </row>
    <row r="2582" spans="1:15" x14ac:dyDescent="0.25">
      <c r="A2582">
        <v>85</v>
      </c>
      <c r="B2582" s="1">
        <v>63334</v>
      </c>
      <c r="C2582" t="s">
        <v>239</v>
      </c>
      <c r="D2582" t="s">
        <v>2866</v>
      </c>
      <c r="E2582">
        <v>252</v>
      </c>
      <c r="F2582">
        <v>4398</v>
      </c>
      <c r="G2582">
        <f t="shared" si="201"/>
        <v>0</v>
      </c>
      <c r="H2582" t="str">
        <f>_xlfn.XLOOKUP(C2582,obszary!A:A,obszary!B:B)</f>
        <v>Amenthes</v>
      </c>
      <c r="I2582" t="str">
        <f>_xlfn.XLOOKUP($A2582,laziki!B:B,laziki!C:C)</f>
        <v>Phoenix 13</v>
      </c>
      <c r="J2582" t="str">
        <f>_xlfn.XLOOKUP(I2582,laziki!C:C,laziki!E:E)</f>
        <v>6.43S, 95.96E</v>
      </c>
      <c r="K2582">
        <f>_xlfn.XLOOKUP($A2582,laziki!B:B,laziki!D:D)</f>
        <v>2070</v>
      </c>
      <c r="L2582">
        <f t="shared" si="202"/>
        <v>2073</v>
      </c>
      <c r="M2582" s="4">
        <f t="shared" si="203"/>
        <v>3</v>
      </c>
      <c r="N2582" s="4" t="str">
        <f t="shared" si="204"/>
        <v>N</v>
      </c>
      <c r="O2582" t="str">
        <f t="shared" si="205"/>
        <v>S</v>
      </c>
    </row>
    <row r="2583" spans="1:15" x14ac:dyDescent="0.25">
      <c r="A2583">
        <v>41</v>
      </c>
      <c r="B2583" s="1">
        <v>61753</v>
      </c>
      <c r="C2583" t="s">
        <v>265</v>
      </c>
      <c r="D2583" t="s">
        <v>2865</v>
      </c>
      <c r="E2583">
        <v>54</v>
      </c>
      <c r="F2583">
        <v>3612</v>
      </c>
      <c r="G2583">
        <f t="shared" si="201"/>
        <v>3612</v>
      </c>
      <c r="H2583" t="str">
        <f>_xlfn.XLOOKUP(C2583,obszary!A:A,obszary!B:B)</f>
        <v>Mare Boreum</v>
      </c>
      <c r="I2583" t="str">
        <f>_xlfn.XLOOKUP($A2583,laziki!B:B,laziki!C:C)</f>
        <v>Spirit 5</v>
      </c>
      <c r="J2583" t="str">
        <f>_xlfn.XLOOKUP(I2583,laziki!C:C,laziki!E:E)</f>
        <v>66.19N, 33.82E</v>
      </c>
      <c r="K2583">
        <f>_xlfn.XLOOKUP($A2583,laziki!B:B,laziki!D:D)</f>
        <v>2063</v>
      </c>
      <c r="L2583">
        <f t="shared" si="202"/>
        <v>2069</v>
      </c>
      <c r="M2583" s="4">
        <f t="shared" si="203"/>
        <v>6</v>
      </c>
      <c r="N2583" s="4" t="str">
        <f t="shared" si="204"/>
        <v>N</v>
      </c>
      <c r="O2583" t="str">
        <f t="shared" si="205"/>
        <v>N</v>
      </c>
    </row>
    <row r="2584" spans="1:15" x14ac:dyDescent="0.25">
      <c r="A2584">
        <v>82</v>
      </c>
      <c r="B2584" s="1">
        <v>62837</v>
      </c>
      <c r="C2584" t="s">
        <v>209</v>
      </c>
      <c r="D2584" t="s">
        <v>2864</v>
      </c>
      <c r="E2584">
        <v>59</v>
      </c>
      <c r="F2584">
        <v>72463</v>
      </c>
      <c r="G2584">
        <f t="shared" si="201"/>
        <v>72463</v>
      </c>
      <c r="H2584" t="str">
        <f>_xlfn.XLOOKUP(C2584,obszary!A:A,obszary!B:B)</f>
        <v>Eridania</v>
      </c>
      <c r="I2584" t="str">
        <f>_xlfn.XLOOKUP($A2584,laziki!B:B,laziki!C:C)</f>
        <v>Phoenix 7</v>
      </c>
      <c r="J2584" t="str">
        <f>_xlfn.XLOOKUP(I2584,laziki!C:C,laziki!E:E)</f>
        <v>42.36S, 157.15E</v>
      </c>
      <c r="K2584">
        <f>_xlfn.XLOOKUP($A2584,laziki!B:B,laziki!D:D)</f>
        <v>2068</v>
      </c>
      <c r="L2584">
        <f t="shared" si="202"/>
        <v>2072</v>
      </c>
      <c r="M2584" s="4">
        <f t="shared" si="203"/>
        <v>4</v>
      </c>
      <c r="N2584" s="4" t="str">
        <f t="shared" si="204"/>
        <v>S</v>
      </c>
      <c r="O2584" t="str">
        <f t="shared" si="205"/>
        <v>S</v>
      </c>
    </row>
    <row r="2585" spans="1:15" x14ac:dyDescent="0.25">
      <c r="A2585">
        <v>67</v>
      </c>
      <c r="B2585" s="1">
        <v>62401</v>
      </c>
      <c r="C2585" t="s">
        <v>231</v>
      </c>
      <c r="D2585" t="s">
        <v>2863</v>
      </c>
      <c r="E2585">
        <v>152</v>
      </c>
      <c r="F2585">
        <v>3919</v>
      </c>
      <c r="G2585">
        <f t="shared" si="201"/>
        <v>0</v>
      </c>
      <c r="H2585" t="str">
        <f>_xlfn.XLOOKUP(C2585,obszary!A:A,obszary!B:B)</f>
        <v>Coprates</v>
      </c>
      <c r="I2585" t="str">
        <f>_xlfn.XLOOKUP($A2585,laziki!B:B,laziki!C:C)</f>
        <v>Rosetta 10</v>
      </c>
      <c r="J2585" t="str">
        <f>_xlfn.XLOOKUP(I2585,laziki!C:C,laziki!E:E)</f>
        <v>29.82S, 66.01W</v>
      </c>
      <c r="K2585">
        <f>_xlfn.XLOOKUP($A2585,laziki!B:B,laziki!D:D)</f>
        <v>2068</v>
      </c>
      <c r="L2585">
        <f t="shared" si="202"/>
        <v>2070</v>
      </c>
      <c r="M2585" s="4">
        <f t="shared" si="203"/>
        <v>2</v>
      </c>
      <c r="N2585" s="4" t="str">
        <f t="shared" si="204"/>
        <v>S</v>
      </c>
      <c r="O2585" t="str">
        <f t="shared" si="205"/>
        <v>S</v>
      </c>
    </row>
    <row r="2586" spans="1:15" x14ac:dyDescent="0.25">
      <c r="A2586">
        <v>27</v>
      </c>
      <c r="B2586" s="1">
        <v>57894</v>
      </c>
      <c r="C2586" t="s">
        <v>211</v>
      </c>
      <c r="D2586" t="s">
        <v>2862</v>
      </c>
      <c r="E2586">
        <v>59</v>
      </c>
      <c r="F2586">
        <v>15700</v>
      </c>
      <c r="G2586">
        <f t="shared" si="201"/>
        <v>15700</v>
      </c>
      <c r="H2586" t="str">
        <f>_xlfn.XLOOKUP(C2586,obszary!A:A,obszary!B:B)</f>
        <v>Hellas</v>
      </c>
      <c r="I2586" t="str">
        <f>_xlfn.XLOOKUP($A2586,laziki!B:B,laziki!C:C)</f>
        <v>Phobos 6</v>
      </c>
      <c r="J2586" t="str">
        <f>_xlfn.XLOOKUP(I2586,laziki!C:C,laziki!E:E)</f>
        <v>74.62S, 100.08E</v>
      </c>
      <c r="K2586">
        <f>_xlfn.XLOOKUP($A2586,laziki!B:B,laziki!D:D)</f>
        <v>2054</v>
      </c>
      <c r="L2586">
        <f t="shared" si="202"/>
        <v>2058</v>
      </c>
      <c r="M2586" s="4">
        <f t="shared" si="203"/>
        <v>4</v>
      </c>
      <c r="N2586" s="4" t="str">
        <f t="shared" si="204"/>
        <v>S</v>
      </c>
      <c r="O2586" t="str">
        <f t="shared" si="205"/>
        <v>S</v>
      </c>
    </row>
    <row r="2587" spans="1:15" x14ac:dyDescent="0.25">
      <c r="A2587">
        <v>47</v>
      </c>
      <c r="B2587" s="1">
        <v>64242</v>
      </c>
      <c r="C2587" t="s">
        <v>259</v>
      </c>
      <c r="D2587" t="s">
        <v>2861</v>
      </c>
      <c r="E2587">
        <v>152</v>
      </c>
      <c r="F2587">
        <v>45837</v>
      </c>
      <c r="G2587">
        <f t="shared" si="201"/>
        <v>0</v>
      </c>
      <c r="H2587" t="str">
        <f>_xlfn.XLOOKUP(C2587,obszary!A:A,obszary!B:B)</f>
        <v>Mare Acidalium</v>
      </c>
      <c r="I2587" t="str">
        <f>_xlfn.XLOOKUP($A2587,laziki!B:B,laziki!C:C)</f>
        <v>Spirit 14</v>
      </c>
      <c r="J2587" t="str">
        <f>_xlfn.XLOOKUP(I2587,laziki!C:C,laziki!E:E)</f>
        <v>27.30N, 17.48W</v>
      </c>
      <c r="K2587">
        <f>_xlfn.XLOOKUP($A2587,laziki!B:B,laziki!D:D)</f>
        <v>2065</v>
      </c>
      <c r="L2587">
        <f t="shared" si="202"/>
        <v>2075</v>
      </c>
      <c r="M2587" s="4">
        <f t="shared" si="203"/>
        <v>10</v>
      </c>
      <c r="N2587" s="4" t="str">
        <f t="shared" si="204"/>
        <v>N</v>
      </c>
      <c r="O2587" t="str">
        <f t="shared" si="205"/>
        <v>N</v>
      </c>
    </row>
    <row r="2588" spans="1:15" x14ac:dyDescent="0.25">
      <c r="A2588">
        <v>55</v>
      </c>
      <c r="B2588" s="1">
        <v>62202</v>
      </c>
      <c r="C2588" t="s">
        <v>237</v>
      </c>
      <c r="D2588" t="s">
        <v>2860</v>
      </c>
      <c r="E2588">
        <v>36</v>
      </c>
      <c r="F2588">
        <v>4902</v>
      </c>
      <c r="G2588">
        <f t="shared" si="201"/>
        <v>4902</v>
      </c>
      <c r="H2588" t="str">
        <f>_xlfn.XLOOKUP(C2588,obszary!A:A,obszary!B:B)</f>
        <v>Elysium</v>
      </c>
      <c r="I2588" t="str">
        <f>_xlfn.XLOOKUP($A2588,laziki!B:B,laziki!C:C)</f>
        <v>Opportunity 7</v>
      </c>
      <c r="J2588" t="str">
        <f>_xlfn.XLOOKUP(I2588,laziki!C:C,laziki!E:E)</f>
        <v>37.14N, 148.66E</v>
      </c>
      <c r="K2588">
        <f>_xlfn.XLOOKUP($A2588,laziki!B:B,laziki!D:D)</f>
        <v>2066</v>
      </c>
      <c r="L2588">
        <f t="shared" si="202"/>
        <v>2070</v>
      </c>
      <c r="M2588" s="4">
        <f t="shared" si="203"/>
        <v>4</v>
      </c>
      <c r="N2588" s="4" t="str">
        <f t="shared" si="204"/>
        <v>N</v>
      </c>
      <c r="O2588" t="str">
        <f t="shared" si="205"/>
        <v>N</v>
      </c>
    </row>
    <row r="2589" spans="1:15" x14ac:dyDescent="0.25">
      <c r="A2589">
        <v>77</v>
      </c>
      <c r="B2589" s="1">
        <v>64498</v>
      </c>
      <c r="C2589" t="s">
        <v>211</v>
      </c>
      <c r="D2589" t="s">
        <v>2859</v>
      </c>
      <c r="E2589">
        <v>41</v>
      </c>
      <c r="F2589">
        <v>13527</v>
      </c>
      <c r="G2589">
        <f t="shared" si="201"/>
        <v>13527</v>
      </c>
      <c r="H2589" t="str">
        <f>_xlfn.XLOOKUP(C2589,obszary!A:A,obszary!B:B)</f>
        <v>Hellas</v>
      </c>
      <c r="I2589" t="str">
        <f>_xlfn.XLOOKUP($A2589,laziki!B:B,laziki!C:C)</f>
        <v>Rosetta 27</v>
      </c>
      <c r="J2589" t="str">
        <f>_xlfn.XLOOKUP(I2589,laziki!C:C,laziki!E:E)</f>
        <v>28.90S, 98.55E</v>
      </c>
      <c r="K2589">
        <f>_xlfn.XLOOKUP($A2589,laziki!B:B,laziki!D:D)</f>
        <v>2073</v>
      </c>
      <c r="L2589">
        <f t="shared" si="202"/>
        <v>2076</v>
      </c>
      <c r="M2589" s="4">
        <f t="shared" si="203"/>
        <v>3</v>
      </c>
      <c r="N2589" s="4" t="str">
        <f t="shared" si="204"/>
        <v>S</v>
      </c>
      <c r="O2589" t="str">
        <f t="shared" si="205"/>
        <v>S</v>
      </c>
    </row>
    <row r="2590" spans="1:15" x14ac:dyDescent="0.25">
      <c r="A2590">
        <v>84</v>
      </c>
      <c r="B2590" s="1">
        <v>62465</v>
      </c>
      <c r="C2590" t="s">
        <v>253</v>
      </c>
      <c r="D2590" t="s">
        <v>2858</v>
      </c>
      <c r="E2590">
        <v>39</v>
      </c>
      <c r="F2590">
        <v>5436</v>
      </c>
      <c r="G2590">
        <f t="shared" si="201"/>
        <v>5436</v>
      </c>
      <c r="H2590" t="str">
        <f>_xlfn.XLOOKUP(C2590,obszary!A:A,obszary!B:B)</f>
        <v>Cebrenia</v>
      </c>
      <c r="I2590" t="str">
        <f>_xlfn.XLOOKUP($A2590,laziki!B:B,laziki!C:C)</f>
        <v>Phoenix 12</v>
      </c>
      <c r="J2590" t="str">
        <f>_xlfn.XLOOKUP(I2590,laziki!C:C,laziki!E:E)</f>
        <v>53.00N, 129.64E</v>
      </c>
      <c r="K2590">
        <f>_xlfn.XLOOKUP($A2590,laziki!B:B,laziki!D:D)</f>
        <v>2069</v>
      </c>
      <c r="L2590">
        <f t="shared" si="202"/>
        <v>2071</v>
      </c>
      <c r="M2590" s="4">
        <f t="shared" si="203"/>
        <v>2</v>
      </c>
      <c r="N2590" s="4" t="str">
        <f t="shared" si="204"/>
        <v>N</v>
      </c>
      <c r="O2590" t="str">
        <f t="shared" si="205"/>
        <v>N</v>
      </c>
    </row>
    <row r="2591" spans="1:15" x14ac:dyDescent="0.25">
      <c r="A2591">
        <v>22</v>
      </c>
      <c r="B2591" s="1">
        <v>57059</v>
      </c>
      <c r="C2591" t="s">
        <v>241</v>
      </c>
      <c r="D2591" t="s">
        <v>2857</v>
      </c>
      <c r="E2591">
        <v>77</v>
      </c>
      <c r="F2591">
        <v>6832</v>
      </c>
      <c r="G2591">
        <f t="shared" si="201"/>
        <v>6832</v>
      </c>
      <c r="H2591" t="str">
        <f>_xlfn.XLOOKUP(C2591,obszary!A:A,obszary!B:B)</f>
        <v>Syrtis Major</v>
      </c>
      <c r="I2591" t="str">
        <f>_xlfn.XLOOKUP($A2591,laziki!B:B,laziki!C:C)</f>
        <v>Phobos 1</v>
      </c>
      <c r="J2591" t="str">
        <f>_xlfn.XLOOKUP(I2591,laziki!C:C,laziki!E:E)</f>
        <v>5.89N, 39.91E</v>
      </c>
      <c r="K2591">
        <f>_xlfn.XLOOKUP($A2591,laziki!B:B,laziki!D:D)</f>
        <v>2053</v>
      </c>
      <c r="L2591">
        <f t="shared" si="202"/>
        <v>2056</v>
      </c>
      <c r="M2591" s="4">
        <f t="shared" si="203"/>
        <v>3</v>
      </c>
      <c r="N2591" s="4" t="str">
        <f t="shared" si="204"/>
        <v>N</v>
      </c>
      <c r="O2591" t="str">
        <f t="shared" si="205"/>
        <v>N</v>
      </c>
    </row>
    <row r="2592" spans="1:15" x14ac:dyDescent="0.25">
      <c r="A2592">
        <v>4</v>
      </c>
      <c r="B2592" s="1">
        <v>57661</v>
      </c>
      <c r="C2592" t="s">
        <v>215</v>
      </c>
      <c r="D2592" t="s">
        <v>2856</v>
      </c>
      <c r="E2592">
        <v>204</v>
      </c>
      <c r="F2592">
        <v>63326</v>
      </c>
      <c r="G2592">
        <f t="shared" si="201"/>
        <v>0</v>
      </c>
      <c r="H2592" t="str">
        <f>_xlfn.XLOOKUP(C2592,obszary!A:A,obszary!B:B)</f>
        <v>Argyre</v>
      </c>
      <c r="I2592" t="str">
        <f>_xlfn.XLOOKUP($A2592,laziki!B:B,laziki!C:C)</f>
        <v>Mariner 9</v>
      </c>
      <c r="J2592" t="str">
        <f>_xlfn.XLOOKUP(I2592,laziki!C:C,laziki!E:E)</f>
        <v>43.20S, 21.89W</v>
      </c>
      <c r="K2592">
        <f>_xlfn.XLOOKUP($A2592,laziki!B:B,laziki!D:D)</f>
        <v>2051</v>
      </c>
      <c r="L2592">
        <f t="shared" si="202"/>
        <v>2057</v>
      </c>
      <c r="M2592" s="4">
        <f t="shared" si="203"/>
        <v>6</v>
      </c>
      <c r="N2592" s="4" t="str">
        <f t="shared" si="204"/>
        <v>S</v>
      </c>
      <c r="O2592" t="str">
        <f t="shared" si="205"/>
        <v>S</v>
      </c>
    </row>
    <row r="2593" spans="1:15" x14ac:dyDescent="0.25">
      <c r="A2593">
        <v>42</v>
      </c>
      <c r="B2593" s="1">
        <v>60123</v>
      </c>
      <c r="C2593" t="s">
        <v>237</v>
      </c>
      <c r="D2593" t="s">
        <v>2855</v>
      </c>
      <c r="E2593">
        <v>72</v>
      </c>
      <c r="F2593">
        <v>3313</v>
      </c>
      <c r="G2593">
        <f t="shared" si="201"/>
        <v>3313</v>
      </c>
      <c r="H2593" t="str">
        <f>_xlfn.XLOOKUP(C2593,obszary!A:A,obszary!B:B)</f>
        <v>Elysium</v>
      </c>
      <c r="I2593" t="str">
        <f>_xlfn.XLOOKUP($A2593,laziki!B:B,laziki!C:C)</f>
        <v>Spirit 6</v>
      </c>
      <c r="J2593" t="str">
        <f>_xlfn.XLOOKUP(I2593,laziki!C:C,laziki!E:E)</f>
        <v>27.80N, 160.30E</v>
      </c>
      <c r="K2593">
        <f>_xlfn.XLOOKUP($A2593,laziki!B:B,laziki!D:D)</f>
        <v>2063</v>
      </c>
      <c r="L2593">
        <f t="shared" si="202"/>
        <v>2064</v>
      </c>
      <c r="M2593" s="4">
        <f t="shared" si="203"/>
        <v>1</v>
      </c>
      <c r="N2593" s="4" t="str">
        <f t="shared" si="204"/>
        <v>N</v>
      </c>
      <c r="O2593" t="str">
        <f t="shared" si="205"/>
        <v>N</v>
      </c>
    </row>
    <row r="2594" spans="1:15" x14ac:dyDescent="0.25">
      <c r="A2594">
        <v>23</v>
      </c>
      <c r="B2594" s="1">
        <v>56585</v>
      </c>
      <c r="C2594" t="s">
        <v>235</v>
      </c>
      <c r="D2594" t="s">
        <v>2854</v>
      </c>
      <c r="E2594">
        <v>80</v>
      </c>
      <c r="F2594">
        <v>6618</v>
      </c>
      <c r="G2594">
        <f t="shared" si="201"/>
        <v>6618</v>
      </c>
      <c r="H2594" t="str">
        <f>_xlfn.XLOOKUP(C2594,obszary!A:A,obszary!B:B)</f>
        <v>Memnonia</v>
      </c>
      <c r="I2594" t="str">
        <f>_xlfn.XLOOKUP($A2594,laziki!B:B,laziki!C:C)</f>
        <v>Phobos 2</v>
      </c>
      <c r="J2594" t="str">
        <f>_xlfn.XLOOKUP(I2594,laziki!C:C,laziki!E:E)</f>
        <v>23.80S, 156.02W</v>
      </c>
      <c r="K2594">
        <f>_xlfn.XLOOKUP($A2594,laziki!B:B,laziki!D:D)</f>
        <v>2053</v>
      </c>
      <c r="L2594">
        <f t="shared" si="202"/>
        <v>2054</v>
      </c>
      <c r="M2594" s="4">
        <f t="shared" si="203"/>
        <v>1</v>
      </c>
      <c r="N2594" s="4" t="str">
        <f t="shared" si="204"/>
        <v>S</v>
      </c>
      <c r="O2594" t="str">
        <f t="shared" si="205"/>
        <v>S</v>
      </c>
    </row>
    <row r="2595" spans="1:15" x14ac:dyDescent="0.25">
      <c r="A2595">
        <v>69</v>
      </c>
      <c r="B2595" s="1">
        <v>64823</v>
      </c>
      <c r="C2595" t="s">
        <v>263</v>
      </c>
      <c r="D2595" t="s">
        <v>2853</v>
      </c>
      <c r="E2595">
        <v>106</v>
      </c>
      <c r="F2595">
        <v>2188</v>
      </c>
      <c r="G2595">
        <f t="shared" si="201"/>
        <v>0</v>
      </c>
      <c r="H2595" t="str">
        <f>_xlfn.XLOOKUP(C2595,obszary!A:A,obszary!B:B)</f>
        <v>Diacria</v>
      </c>
      <c r="I2595" t="str">
        <f>_xlfn.XLOOKUP($A2595,laziki!B:B,laziki!C:C)</f>
        <v>Rosetta 13</v>
      </c>
      <c r="J2595" t="str">
        <f>_xlfn.XLOOKUP(I2595,laziki!C:C,laziki!E:E)</f>
        <v>69.41N, 168.67E</v>
      </c>
      <c r="K2595">
        <f>_xlfn.XLOOKUP($A2595,laziki!B:B,laziki!D:D)</f>
        <v>2069</v>
      </c>
      <c r="L2595">
        <f t="shared" si="202"/>
        <v>2077</v>
      </c>
      <c r="M2595" s="4">
        <f t="shared" si="203"/>
        <v>8</v>
      </c>
      <c r="N2595" s="4" t="str">
        <f t="shared" si="204"/>
        <v>N</v>
      </c>
      <c r="O2595" t="str">
        <f t="shared" si="205"/>
        <v>N</v>
      </c>
    </row>
    <row r="2596" spans="1:15" x14ac:dyDescent="0.25">
      <c r="A2596">
        <v>56</v>
      </c>
      <c r="B2596" s="1">
        <v>63210</v>
      </c>
      <c r="C2596" t="s">
        <v>231</v>
      </c>
      <c r="D2596" t="s">
        <v>2852</v>
      </c>
      <c r="E2596">
        <v>791</v>
      </c>
      <c r="F2596">
        <v>2461</v>
      </c>
      <c r="G2596">
        <f t="shared" si="201"/>
        <v>0</v>
      </c>
      <c r="H2596" t="str">
        <f>_xlfn.XLOOKUP(C2596,obszary!A:A,obszary!B:B)</f>
        <v>Coprates</v>
      </c>
      <c r="I2596" t="str">
        <f>_xlfn.XLOOKUP($A2596,laziki!B:B,laziki!C:C)</f>
        <v>Opportunity 10</v>
      </c>
      <c r="J2596" t="str">
        <f>_xlfn.XLOOKUP(I2596,laziki!C:C,laziki!E:E)</f>
        <v>35.35S, 72.67W</v>
      </c>
      <c r="K2596">
        <f>_xlfn.XLOOKUP($A2596,laziki!B:B,laziki!D:D)</f>
        <v>2067</v>
      </c>
      <c r="L2596">
        <f t="shared" si="202"/>
        <v>2073</v>
      </c>
      <c r="M2596" s="4">
        <f t="shared" si="203"/>
        <v>6</v>
      </c>
      <c r="N2596" s="4" t="str">
        <f t="shared" si="204"/>
        <v>S</v>
      </c>
      <c r="O2596" t="str">
        <f t="shared" si="205"/>
        <v>S</v>
      </c>
    </row>
    <row r="2597" spans="1:15" x14ac:dyDescent="0.25">
      <c r="A2597">
        <v>44</v>
      </c>
      <c r="B2597" s="1">
        <v>62748</v>
      </c>
      <c r="C2597" t="s">
        <v>253</v>
      </c>
      <c r="D2597" t="s">
        <v>2851</v>
      </c>
      <c r="E2597">
        <v>103</v>
      </c>
      <c r="F2597">
        <v>31157</v>
      </c>
      <c r="G2597">
        <f t="shared" si="201"/>
        <v>0</v>
      </c>
      <c r="H2597" t="str">
        <f>_xlfn.XLOOKUP(C2597,obszary!A:A,obszary!B:B)</f>
        <v>Cebrenia</v>
      </c>
      <c r="I2597" t="str">
        <f>_xlfn.XLOOKUP($A2597,laziki!B:B,laziki!C:C)</f>
        <v>Spirit 11</v>
      </c>
      <c r="J2597" t="str">
        <f>_xlfn.XLOOKUP(I2597,laziki!C:C,laziki!E:E)</f>
        <v>64.61N, 131.25E</v>
      </c>
      <c r="K2597">
        <f>_xlfn.XLOOKUP($A2597,laziki!B:B,laziki!D:D)</f>
        <v>2064</v>
      </c>
      <c r="L2597">
        <f t="shared" si="202"/>
        <v>2071</v>
      </c>
      <c r="M2597" s="4">
        <f t="shared" si="203"/>
        <v>7</v>
      </c>
      <c r="N2597" s="4" t="str">
        <f t="shared" si="204"/>
        <v>N</v>
      </c>
      <c r="O2597" t="str">
        <f t="shared" si="205"/>
        <v>N</v>
      </c>
    </row>
    <row r="2598" spans="1:15" x14ac:dyDescent="0.25">
      <c r="A2598">
        <v>12</v>
      </c>
      <c r="B2598" s="1">
        <v>57795</v>
      </c>
      <c r="C2598" t="s">
        <v>249</v>
      </c>
      <c r="D2598" t="s">
        <v>2850</v>
      </c>
      <c r="E2598">
        <v>80</v>
      </c>
      <c r="F2598">
        <v>1010</v>
      </c>
      <c r="G2598">
        <f t="shared" si="201"/>
        <v>1010</v>
      </c>
      <c r="H2598" t="str">
        <f>_xlfn.XLOOKUP(C2598,obszary!A:A,obszary!B:B)</f>
        <v>Tharsis</v>
      </c>
      <c r="I2598" t="str">
        <f>_xlfn.XLOOKUP($A2598,laziki!B:B,laziki!C:C)</f>
        <v>Mariner 20</v>
      </c>
      <c r="J2598" t="str">
        <f>_xlfn.XLOOKUP(I2598,laziki!C:C,laziki!E:E)</f>
        <v>6.41S, 116.10W</v>
      </c>
      <c r="K2598">
        <f>_xlfn.XLOOKUP($A2598,laziki!B:B,laziki!D:D)</f>
        <v>2055</v>
      </c>
      <c r="L2598">
        <f t="shared" si="202"/>
        <v>2058</v>
      </c>
      <c r="M2598" s="4">
        <f t="shared" si="203"/>
        <v>3</v>
      </c>
      <c r="N2598" s="4" t="str">
        <f t="shared" si="204"/>
        <v>N</v>
      </c>
      <c r="O2598" t="str">
        <f t="shared" si="205"/>
        <v>S</v>
      </c>
    </row>
    <row r="2599" spans="1:15" x14ac:dyDescent="0.25">
      <c r="A2599">
        <v>42</v>
      </c>
      <c r="B2599" s="1">
        <v>62619</v>
      </c>
      <c r="C2599" t="s">
        <v>237</v>
      </c>
      <c r="D2599" t="s">
        <v>2849</v>
      </c>
      <c r="E2599">
        <v>54</v>
      </c>
      <c r="F2599">
        <v>7279</v>
      </c>
      <c r="G2599">
        <f t="shared" si="201"/>
        <v>7279</v>
      </c>
      <c r="H2599" t="str">
        <f>_xlfn.XLOOKUP(C2599,obszary!A:A,obszary!B:B)</f>
        <v>Elysium</v>
      </c>
      <c r="I2599" t="str">
        <f>_xlfn.XLOOKUP($A2599,laziki!B:B,laziki!C:C)</f>
        <v>Spirit 6</v>
      </c>
      <c r="J2599" t="str">
        <f>_xlfn.XLOOKUP(I2599,laziki!C:C,laziki!E:E)</f>
        <v>27.80N, 160.30E</v>
      </c>
      <c r="K2599">
        <f>_xlfn.XLOOKUP($A2599,laziki!B:B,laziki!D:D)</f>
        <v>2063</v>
      </c>
      <c r="L2599">
        <f t="shared" si="202"/>
        <v>2071</v>
      </c>
      <c r="M2599" s="4">
        <f t="shared" si="203"/>
        <v>8</v>
      </c>
      <c r="N2599" s="4" t="str">
        <f t="shared" si="204"/>
        <v>N</v>
      </c>
      <c r="O2599" t="str">
        <f t="shared" si="205"/>
        <v>N</v>
      </c>
    </row>
    <row r="2600" spans="1:15" x14ac:dyDescent="0.25">
      <c r="A2600">
        <v>2</v>
      </c>
      <c r="B2600" s="1">
        <v>56268</v>
      </c>
      <c r="C2600" t="s">
        <v>239</v>
      </c>
      <c r="D2600" t="s">
        <v>2848</v>
      </c>
      <c r="E2600">
        <v>88</v>
      </c>
      <c r="F2600">
        <v>7052</v>
      </c>
      <c r="G2600">
        <f t="shared" si="201"/>
        <v>7052</v>
      </c>
      <c r="H2600" t="str">
        <f>_xlfn.XLOOKUP(C2600,obszary!A:A,obszary!B:B)</f>
        <v>Amenthes</v>
      </c>
      <c r="I2600" t="str">
        <f>_xlfn.XLOOKUP($A2600,laziki!B:B,laziki!C:C)</f>
        <v>Mariner 6</v>
      </c>
      <c r="J2600" t="str">
        <f>_xlfn.XLOOKUP(I2600,laziki!C:C,laziki!E:E)</f>
        <v>11.90N, 119.49E</v>
      </c>
      <c r="K2600">
        <f>_xlfn.XLOOKUP($A2600,laziki!B:B,laziki!D:D)</f>
        <v>2050</v>
      </c>
      <c r="L2600">
        <f t="shared" si="202"/>
        <v>2054</v>
      </c>
      <c r="M2600" s="4">
        <f t="shared" si="203"/>
        <v>4</v>
      </c>
      <c r="N2600" s="4" t="str">
        <f t="shared" si="204"/>
        <v>N</v>
      </c>
      <c r="O2600" t="str">
        <f t="shared" si="205"/>
        <v>N</v>
      </c>
    </row>
    <row r="2601" spans="1:15" x14ac:dyDescent="0.25">
      <c r="A2601">
        <v>73</v>
      </c>
      <c r="B2601" s="1">
        <v>63421</v>
      </c>
      <c r="C2601" t="s">
        <v>207</v>
      </c>
      <c r="D2601" t="s">
        <v>2847</v>
      </c>
      <c r="E2601">
        <v>75</v>
      </c>
      <c r="F2601">
        <v>16330</v>
      </c>
      <c r="G2601">
        <f t="shared" si="201"/>
        <v>16330</v>
      </c>
      <c r="H2601" t="str">
        <f>_xlfn.XLOOKUP(C2601,obszary!A:A,obszary!B:B)</f>
        <v>Mare Australe</v>
      </c>
      <c r="I2601" t="str">
        <f>_xlfn.XLOOKUP($A2601,laziki!B:B,laziki!C:C)</f>
        <v>Rosetta 20</v>
      </c>
      <c r="J2601" t="str">
        <f>_xlfn.XLOOKUP(I2601,laziki!C:C,laziki!E:E)</f>
        <v>69.31S, 68.72W</v>
      </c>
      <c r="K2601">
        <f>_xlfn.XLOOKUP($A2601,laziki!B:B,laziki!D:D)</f>
        <v>2071</v>
      </c>
      <c r="L2601">
        <f t="shared" si="202"/>
        <v>2073</v>
      </c>
      <c r="M2601" s="4">
        <f t="shared" si="203"/>
        <v>2</v>
      </c>
      <c r="N2601" s="4" t="str">
        <f t="shared" si="204"/>
        <v>S</v>
      </c>
      <c r="O2601" t="str">
        <f t="shared" si="205"/>
        <v>S</v>
      </c>
    </row>
    <row r="2602" spans="1:15" x14ac:dyDescent="0.25">
      <c r="A2602">
        <v>69</v>
      </c>
      <c r="B2602" s="1">
        <v>63546</v>
      </c>
      <c r="C2602" t="s">
        <v>265</v>
      </c>
      <c r="D2602" t="s">
        <v>2846</v>
      </c>
      <c r="E2602">
        <v>389</v>
      </c>
      <c r="F2602">
        <v>13527</v>
      </c>
      <c r="G2602">
        <f t="shared" si="201"/>
        <v>0</v>
      </c>
      <c r="H2602" t="str">
        <f>_xlfn.XLOOKUP(C2602,obszary!A:A,obszary!B:B)</f>
        <v>Mare Boreum</v>
      </c>
      <c r="I2602" t="str">
        <f>_xlfn.XLOOKUP($A2602,laziki!B:B,laziki!C:C)</f>
        <v>Rosetta 13</v>
      </c>
      <c r="J2602" t="str">
        <f>_xlfn.XLOOKUP(I2602,laziki!C:C,laziki!E:E)</f>
        <v>69.41N, 168.67E</v>
      </c>
      <c r="K2602">
        <f>_xlfn.XLOOKUP($A2602,laziki!B:B,laziki!D:D)</f>
        <v>2069</v>
      </c>
      <c r="L2602">
        <f t="shared" si="202"/>
        <v>2073</v>
      </c>
      <c r="M2602" s="4">
        <f t="shared" si="203"/>
        <v>4</v>
      </c>
      <c r="N2602" s="4" t="str">
        <f t="shared" si="204"/>
        <v>N</v>
      </c>
      <c r="O2602" t="str">
        <f t="shared" si="205"/>
        <v>N</v>
      </c>
    </row>
    <row r="2603" spans="1:15" x14ac:dyDescent="0.25">
      <c r="A2603">
        <v>69</v>
      </c>
      <c r="B2603" s="1">
        <v>64630</v>
      </c>
      <c r="C2603" t="s">
        <v>265</v>
      </c>
      <c r="D2603" t="s">
        <v>2845</v>
      </c>
      <c r="E2603">
        <v>157</v>
      </c>
      <c r="F2603">
        <v>29243</v>
      </c>
      <c r="G2603">
        <f t="shared" si="201"/>
        <v>0</v>
      </c>
      <c r="H2603" t="str">
        <f>_xlfn.XLOOKUP(C2603,obszary!A:A,obszary!B:B)</f>
        <v>Mare Boreum</v>
      </c>
      <c r="I2603" t="str">
        <f>_xlfn.XLOOKUP($A2603,laziki!B:B,laziki!C:C)</f>
        <v>Rosetta 13</v>
      </c>
      <c r="J2603" t="str">
        <f>_xlfn.XLOOKUP(I2603,laziki!C:C,laziki!E:E)</f>
        <v>69.41N, 168.67E</v>
      </c>
      <c r="K2603">
        <f>_xlfn.XLOOKUP($A2603,laziki!B:B,laziki!D:D)</f>
        <v>2069</v>
      </c>
      <c r="L2603">
        <f t="shared" si="202"/>
        <v>2076</v>
      </c>
      <c r="M2603" s="4">
        <f t="shared" si="203"/>
        <v>7</v>
      </c>
      <c r="N2603" s="4" t="str">
        <f t="shared" si="204"/>
        <v>N</v>
      </c>
      <c r="O2603" t="str">
        <f t="shared" si="205"/>
        <v>N</v>
      </c>
    </row>
    <row r="2604" spans="1:15" x14ac:dyDescent="0.25">
      <c r="A2604">
        <v>84</v>
      </c>
      <c r="B2604" s="1">
        <v>62747</v>
      </c>
      <c r="C2604" t="s">
        <v>255</v>
      </c>
      <c r="D2604" t="s">
        <v>2844</v>
      </c>
      <c r="E2604">
        <v>48</v>
      </c>
      <c r="F2604">
        <v>5076</v>
      </c>
      <c r="G2604">
        <f t="shared" si="201"/>
        <v>5076</v>
      </c>
      <c r="H2604" t="str">
        <f>_xlfn.XLOOKUP(C2604,obszary!A:A,obszary!B:B)</f>
        <v>Casius</v>
      </c>
      <c r="I2604" t="str">
        <f>_xlfn.XLOOKUP($A2604,laziki!B:B,laziki!C:C)</f>
        <v>Phoenix 12</v>
      </c>
      <c r="J2604" t="str">
        <f>_xlfn.XLOOKUP(I2604,laziki!C:C,laziki!E:E)</f>
        <v>53.00N, 129.64E</v>
      </c>
      <c r="K2604">
        <f>_xlfn.XLOOKUP($A2604,laziki!B:B,laziki!D:D)</f>
        <v>2069</v>
      </c>
      <c r="L2604">
        <f t="shared" si="202"/>
        <v>2071</v>
      </c>
      <c r="M2604" s="4">
        <f t="shared" si="203"/>
        <v>2</v>
      </c>
      <c r="N2604" s="4" t="str">
        <f t="shared" si="204"/>
        <v>N</v>
      </c>
      <c r="O2604" t="str">
        <f t="shared" si="205"/>
        <v>N</v>
      </c>
    </row>
    <row r="2605" spans="1:15" x14ac:dyDescent="0.25">
      <c r="A2605">
        <v>89</v>
      </c>
      <c r="B2605" s="1">
        <v>65001</v>
      </c>
      <c r="C2605" t="s">
        <v>217</v>
      </c>
      <c r="D2605" t="s">
        <v>2843</v>
      </c>
      <c r="E2605">
        <v>93</v>
      </c>
      <c r="F2605">
        <v>3167</v>
      </c>
      <c r="G2605">
        <f t="shared" si="201"/>
        <v>3167</v>
      </c>
      <c r="H2605" t="str">
        <f>_xlfn.XLOOKUP(C2605,obszary!A:A,obszary!B:B)</f>
        <v>Thaumasia</v>
      </c>
      <c r="I2605" t="str">
        <f>_xlfn.XLOOKUP($A2605,laziki!B:B,laziki!C:C)</f>
        <v>Phoenix 22</v>
      </c>
      <c r="J2605" t="str">
        <f>_xlfn.XLOOKUP(I2605,laziki!C:C,laziki!E:E)</f>
        <v>65.07S, 96.09W</v>
      </c>
      <c r="K2605">
        <f>_xlfn.XLOOKUP($A2605,laziki!B:B,laziki!D:D)</f>
        <v>2072</v>
      </c>
      <c r="L2605">
        <f t="shared" si="202"/>
        <v>2077</v>
      </c>
      <c r="M2605" s="4">
        <f t="shared" si="203"/>
        <v>5</v>
      </c>
      <c r="N2605" s="4" t="str">
        <f t="shared" si="204"/>
        <v>S</v>
      </c>
      <c r="O2605" t="str">
        <f t="shared" si="205"/>
        <v>S</v>
      </c>
    </row>
    <row r="2606" spans="1:15" x14ac:dyDescent="0.25">
      <c r="A2606">
        <v>95</v>
      </c>
      <c r="B2606" s="1">
        <v>62857</v>
      </c>
      <c r="C2606" t="s">
        <v>247</v>
      </c>
      <c r="D2606" t="s">
        <v>2842</v>
      </c>
      <c r="E2606">
        <v>90</v>
      </c>
      <c r="F2606">
        <v>10313</v>
      </c>
      <c r="G2606">
        <f t="shared" si="201"/>
        <v>10313</v>
      </c>
      <c r="H2606" t="str">
        <f>_xlfn.XLOOKUP(C2606,obszary!A:A,obszary!B:B)</f>
        <v>Lunae Palus</v>
      </c>
      <c r="I2606" t="str">
        <f>_xlfn.XLOOKUP($A2606,laziki!B:B,laziki!C:C)</f>
        <v>Dawn 6</v>
      </c>
      <c r="J2606" t="str">
        <f>_xlfn.XLOOKUP(I2606,laziki!C:C,laziki!E:E)</f>
        <v>8.80N, 79.73W</v>
      </c>
      <c r="K2606">
        <f>_xlfn.XLOOKUP($A2606,laziki!B:B,laziki!D:D)</f>
        <v>2067</v>
      </c>
      <c r="L2606">
        <f t="shared" si="202"/>
        <v>2072</v>
      </c>
      <c r="M2606" s="4">
        <f t="shared" si="203"/>
        <v>5</v>
      </c>
      <c r="N2606" s="4" t="str">
        <f t="shared" si="204"/>
        <v>N</v>
      </c>
      <c r="O2606" t="str">
        <f t="shared" si="205"/>
        <v>N</v>
      </c>
    </row>
    <row r="2607" spans="1:15" x14ac:dyDescent="0.25">
      <c r="A2607">
        <v>26</v>
      </c>
      <c r="B2607" s="1">
        <v>58268</v>
      </c>
      <c r="C2607" t="s">
        <v>213</v>
      </c>
      <c r="D2607" t="s">
        <v>2841</v>
      </c>
      <c r="E2607">
        <v>96</v>
      </c>
      <c r="F2607">
        <v>6832</v>
      </c>
      <c r="G2607">
        <f t="shared" si="201"/>
        <v>6832</v>
      </c>
      <c r="H2607" t="str">
        <f>_xlfn.XLOOKUP(C2607,obszary!A:A,obszary!B:B)</f>
        <v>Noachis</v>
      </c>
      <c r="I2607" t="str">
        <f>_xlfn.XLOOKUP($A2607,laziki!B:B,laziki!C:C)</f>
        <v>Phobos 5</v>
      </c>
      <c r="J2607" t="str">
        <f>_xlfn.XLOOKUP(I2607,laziki!C:C,laziki!E:E)</f>
        <v>48.99S, 67.17E</v>
      </c>
      <c r="K2607">
        <f>_xlfn.XLOOKUP($A2607,laziki!B:B,laziki!D:D)</f>
        <v>2054</v>
      </c>
      <c r="L2607">
        <f t="shared" si="202"/>
        <v>2059</v>
      </c>
      <c r="M2607" s="4">
        <f t="shared" si="203"/>
        <v>5</v>
      </c>
      <c r="N2607" s="4" t="str">
        <f t="shared" si="204"/>
        <v>S</v>
      </c>
      <c r="O2607" t="str">
        <f t="shared" si="205"/>
        <v>S</v>
      </c>
    </row>
    <row r="2608" spans="1:15" x14ac:dyDescent="0.25">
      <c r="A2608">
        <v>9</v>
      </c>
      <c r="B2608" s="1">
        <v>57887</v>
      </c>
      <c r="C2608" t="s">
        <v>229</v>
      </c>
      <c r="D2608" t="s">
        <v>2840</v>
      </c>
      <c r="E2608">
        <v>59</v>
      </c>
      <c r="F2608">
        <v>7279</v>
      </c>
      <c r="G2608">
        <f t="shared" si="201"/>
        <v>7279</v>
      </c>
      <c r="H2608" t="str">
        <f>_xlfn.XLOOKUP(C2608,obszary!A:A,obszary!B:B)</f>
        <v>Margaritifer Sinus</v>
      </c>
      <c r="I2608" t="str">
        <f>_xlfn.XLOOKUP($A2608,laziki!B:B,laziki!C:C)</f>
        <v>Mariner 14</v>
      </c>
      <c r="J2608" t="str">
        <f>_xlfn.XLOOKUP(I2608,laziki!C:C,laziki!E:E)</f>
        <v>17.63S, 13.01W</v>
      </c>
      <c r="K2608">
        <f>_xlfn.XLOOKUP($A2608,laziki!B:B,laziki!D:D)</f>
        <v>2054</v>
      </c>
      <c r="L2608">
        <f t="shared" si="202"/>
        <v>2058</v>
      </c>
      <c r="M2608" s="4">
        <f t="shared" si="203"/>
        <v>4</v>
      </c>
      <c r="N2608" s="4" t="str">
        <f t="shared" si="204"/>
        <v>S</v>
      </c>
      <c r="O2608" t="str">
        <f t="shared" si="205"/>
        <v>S</v>
      </c>
    </row>
    <row r="2609" spans="1:15" x14ac:dyDescent="0.25">
      <c r="A2609">
        <v>95</v>
      </c>
      <c r="B2609" s="1">
        <v>61769</v>
      </c>
      <c r="C2609" t="s">
        <v>247</v>
      </c>
      <c r="D2609" t="s">
        <v>2839</v>
      </c>
      <c r="E2609">
        <v>175</v>
      </c>
      <c r="F2609">
        <v>5255</v>
      </c>
      <c r="G2609">
        <f t="shared" si="201"/>
        <v>0</v>
      </c>
      <c r="H2609" t="str">
        <f>_xlfn.XLOOKUP(C2609,obszary!A:A,obszary!B:B)</f>
        <v>Lunae Palus</v>
      </c>
      <c r="I2609" t="str">
        <f>_xlfn.XLOOKUP($A2609,laziki!B:B,laziki!C:C)</f>
        <v>Dawn 6</v>
      </c>
      <c r="J2609" t="str">
        <f>_xlfn.XLOOKUP(I2609,laziki!C:C,laziki!E:E)</f>
        <v>8.80N, 79.73W</v>
      </c>
      <c r="K2609">
        <f>_xlfn.XLOOKUP($A2609,laziki!B:B,laziki!D:D)</f>
        <v>2067</v>
      </c>
      <c r="L2609">
        <f t="shared" si="202"/>
        <v>2069</v>
      </c>
      <c r="M2609" s="4">
        <f t="shared" si="203"/>
        <v>2</v>
      </c>
      <c r="N2609" s="4" t="str">
        <f t="shared" si="204"/>
        <v>N</v>
      </c>
      <c r="O2609" t="str">
        <f t="shared" si="205"/>
        <v>N</v>
      </c>
    </row>
    <row r="2610" spans="1:15" x14ac:dyDescent="0.25">
      <c r="A2610">
        <v>31</v>
      </c>
      <c r="B2610" s="1">
        <v>59437</v>
      </c>
      <c r="C2610" t="s">
        <v>261</v>
      </c>
      <c r="D2610" t="s">
        <v>2838</v>
      </c>
      <c r="E2610">
        <v>30</v>
      </c>
      <c r="F2610">
        <v>6006</v>
      </c>
      <c r="G2610">
        <f t="shared" si="201"/>
        <v>6006</v>
      </c>
      <c r="H2610" t="str">
        <f>_xlfn.XLOOKUP(C2610,obszary!A:A,obszary!B:B)</f>
        <v>Arcadia</v>
      </c>
      <c r="I2610" t="str">
        <f>_xlfn.XLOOKUP($A2610,laziki!B:B,laziki!C:C)</f>
        <v>Deimos 10</v>
      </c>
      <c r="J2610" t="str">
        <f>_xlfn.XLOOKUP(I2610,laziki!C:C,laziki!E:E)</f>
        <v>66.67N, 93.37W</v>
      </c>
      <c r="K2610">
        <f>_xlfn.XLOOKUP($A2610,laziki!B:B,laziki!D:D)</f>
        <v>2059</v>
      </c>
      <c r="L2610">
        <f t="shared" si="202"/>
        <v>2062</v>
      </c>
      <c r="M2610" s="4">
        <f t="shared" si="203"/>
        <v>3</v>
      </c>
      <c r="N2610" s="4" t="str">
        <f t="shared" si="204"/>
        <v>N</v>
      </c>
      <c r="O2610" t="str">
        <f t="shared" si="205"/>
        <v>N</v>
      </c>
    </row>
    <row r="2611" spans="1:15" x14ac:dyDescent="0.25">
      <c r="A2611">
        <v>27</v>
      </c>
      <c r="B2611" s="1">
        <v>57598</v>
      </c>
      <c r="C2611" t="s">
        <v>211</v>
      </c>
      <c r="D2611" t="s">
        <v>2837</v>
      </c>
      <c r="E2611">
        <v>25</v>
      </c>
      <c r="F2611">
        <v>18486</v>
      </c>
      <c r="G2611">
        <f t="shared" si="201"/>
        <v>18486</v>
      </c>
      <c r="H2611" t="str">
        <f>_xlfn.XLOOKUP(C2611,obszary!A:A,obszary!B:B)</f>
        <v>Hellas</v>
      </c>
      <c r="I2611" t="str">
        <f>_xlfn.XLOOKUP($A2611,laziki!B:B,laziki!C:C)</f>
        <v>Phobos 6</v>
      </c>
      <c r="J2611" t="str">
        <f>_xlfn.XLOOKUP(I2611,laziki!C:C,laziki!E:E)</f>
        <v>74.62S, 100.08E</v>
      </c>
      <c r="K2611">
        <f>_xlfn.XLOOKUP($A2611,laziki!B:B,laziki!D:D)</f>
        <v>2054</v>
      </c>
      <c r="L2611">
        <f t="shared" si="202"/>
        <v>2057</v>
      </c>
      <c r="M2611" s="4">
        <f t="shared" si="203"/>
        <v>3</v>
      </c>
      <c r="N2611" s="4" t="str">
        <f t="shared" si="204"/>
        <v>S</v>
      </c>
      <c r="O2611" t="str">
        <f t="shared" si="205"/>
        <v>S</v>
      </c>
    </row>
    <row r="2612" spans="1:15" x14ac:dyDescent="0.25">
      <c r="A2612">
        <v>34</v>
      </c>
      <c r="B2612" s="1">
        <v>60079</v>
      </c>
      <c r="C2612" t="s">
        <v>239</v>
      </c>
      <c r="D2612" t="s">
        <v>2836</v>
      </c>
      <c r="E2612">
        <v>11</v>
      </c>
      <c r="F2612">
        <v>5436</v>
      </c>
      <c r="G2612">
        <f t="shared" si="201"/>
        <v>5436</v>
      </c>
      <c r="H2612" t="str">
        <f>_xlfn.XLOOKUP(C2612,obszary!A:A,obszary!B:B)</f>
        <v>Amenthes</v>
      </c>
      <c r="I2612" t="str">
        <f>_xlfn.XLOOKUP($A2612,laziki!B:B,laziki!C:C)</f>
        <v>Deimos 14</v>
      </c>
      <c r="J2612" t="str">
        <f>_xlfn.XLOOKUP(I2612,laziki!C:C,laziki!E:E)</f>
        <v>24.45N, 112.91E</v>
      </c>
      <c r="K2612">
        <f>_xlfn.XLOOKUP($A2612,laziki!B:B,laziki!D:D)</f>
        <v>2060</v>
      </c>
      <c r="L2612">
        <f t="shared" si="202"/>
        <v>2064</v>
      </c>
      <c r="M2612" s="4">
        <f t="shared" si="203"/>
        <v>4</v>
      </c>
      <c r="N2612" s="4" t="str">
        <f t="shared" si="204"/>
        <v>N</v>
      </c>
      <c r="O2612" t="str">
        <f t="shared" si="205"/>
        <v>N</v>
      </c>
    </row>
    <row r="2613" spans="1:15" x14ac:dyDescent="0.25">
      <c r="A2613">
        <v>66</v>
      </c>
      <c r="B2613" s="1">
        <v>63377</v>
      </c>
      <c r="C2613" t="s">
        <v>237</v>
      </c>
      <c r="D2613" t="s">
        <v>2835</v>
      </c>
      <c r="E2613">
        <v>29</v>
      </c>
      <c r="F2613">
        <v>7512</v>
      </c>
      <c r="G2613">
        <f t="shared" si="201"/>
        <v>7512</v>
      </c>
      <c r="H2613" t="str">
        <f>_xlfn.XLOOKUP(C2613,obszary!A:A,obszary!B:B)</f>
        <v>Elysium</v>
      </c>
      <c r="I2613" t="str">
        <f>_xlfn.XLOOKUP($A2613,laziki!B:B,laziki!C:C)</f>
        <v>Rosetta 9</v>
      </c>
      <c r="J2613" t="str">
        <f>_xlfn.XLOOKUP(I2613,laziki!C:C,laziki!E:E)</f>
        <v>17.54N, 149.60E</v>
      </c>
      <c r="K2613">
        <f>_xlfn.XLOOKUP($A2613,laziki!B:B,laziki!D:D)</f>
        <v>2067</v>
      </c>
      <c r="L2613">
        <f t="shared" si="202"/>
        <v>2073</v>
      </c>
      <c r="M2613" s="4">
        <f t="shared" si="203"/>
        <v>6</v>
      </c>
      <c r="N2613" s="4" t="str">
        <f t="shared" si="204"/>
        <v>N</v>
      </c>
      <c r="O2613" t="str">
        <f t="shared" si="205"/>
        <v>N</v>
      </c>
    </row>
    <row r="2614" spans="1:15" x14ac:dyDescent="0.25">
      <c r="A2614">
        <v>86</v>
      </c>
      <c r="B2614" s="1">
        <v>63101</v>
      </c>
      <c r="C2614" t="s">
        <v>265</v>
      </c>
      <c r="D2614" t="s">
        <v>2834</v>
      </c>
      <c r="E2614">
        <v>106</v>
      </c>
      <c r="F2614">
        <v>63326</v>
      </c>
      <c r="G2614">
        <f t="shared" si="201"/>
        <v>0</v>
      </c>
      <c r="H2614" t="str">
        <f>_xlfn.XLOOKUP(C2614,obszary!A:A,obszary!B:B)</f>
        <v>Mare Boreum</v>
      </c>
      <c r="I2614" t="str">
        <f>_xlfn.XLOOKUP($A2614,laziki!B:B,laziki!C:C)</f>
        <v>Phoenix 16</v>
      </c>
      <c r="J2614" t="str">
        <f>_xlfn.XLOOKUP(I2614,laziki!C:C,laziki!E:E)</f>
        <v>75.84N, 122.24E</v>
      </c>
      <c r="K2614">
        <f>_xlfn.XLOOKUP($A2614,laziki!B:B,laziki!D:D)</f>
        <v>2071</v>
      </c>
      <c r="L2614">
        <f t="shared" si="202"/>
        <v>2072</v>
      </c>
      <c r="M2614" s="4">
        <f t="shared" si="203"/>
        <v>1</v>
      </c>
      <c r="N2614" s="4" t="str">
        <f t="shared" si="204"/>
        <v>N</v>
      </c>
      <c r="O2614" t="str">
        <f t="shared" si="205"/>
        <v>N</v>
      </c>
    </row>
    <row r="2615" spans="1:15" x14ac:dyDescent="0.25">
      <c r="A2615">
        <v>31</v>
      </c>
      <c r="B2615" s="1">
        <v>60941</v>
      </c>
      <c r="C2615" t="s">
        <v>261</v>
      </c>
      <c r="D2615" t="s">
        <v>2833</v>
      </c>
      <c r="E2615">
        <v>48</v>
      </c>
      <c r="F2615">
        <v>1920</v>
      </c>
      <c r="G2615">
        <f t="shared" si="201"/>
        <v>1920</v>
      </c>
      <c r="H2615" t="str">
        <f>_xlfn.XLOOKUP(C2615,obszary!A:A,obszary!B:B)</f>
        <v>Arcadia</v>
      </c>
      <c r="I2615" t="str">
        <f>_xlfn.XLOOKUP($A2615,laziki!B:B,laziki!C:C)</f>
        <v>Deimos 10</v>
      </c>
      <c r="J2615" t="str">
        <f>_xlfn.XLOOKUP(I2615,laziki!C:C,laziki!E:E)</f>
        <v>66.67N, 93.37W</v>
      </c>
      <c r="K2615">
        <f>_xlfn.XLOOKUP($A2615,laziki!B:B,laziki!D:D)</f>
        <v>2059</v>
      </c>
      <c r="L2615">
        <f t="shared" si="202"/>
        <v>2066</v>
      </c>
      <c r="M2615" s="4">
        <f t="shared" si="203"/>
        <v>7</v>
      </c>
      <c r="N2615" s="4" t="str">
        <f t="shared" si="204"/>
        <v>N</v>
      </c>
      <c r="O2615" t="str">
        <f t="shared" si="205"/>
        <v>N</v>
      </c>
    </row>
    <row r="2616" spans="1:15" x14ac:dyDescent="0.25">
      <c r="A2616">
        <v>32</v>
      </c>
      <c r="B2616" s="1">
        <v>60067</v>
      </c>
      <c r="C2616" t="s">
        <v>217</v>
      </c>
      <c r="D2616" t="s">
        <v>2832</v>
      </c>
      <c r="E2616">
        <v>133</v>
      </c>
      <c r="F2616">
        <v>19313</v>
      </c>
      <c r="G2616">
        <f t="shared" si="201"/>
        <v>0</v>
      </c>
      <c r="H2616" t="str">
        <f>_xlfn.XLOOKUP(C2616,obszary!A:A,obszary!B:B)</f>
        <v>Thaumasia</v>
      </c>
      <c r="I2616" t="str">
        <f>_xlfn.XLOOKUP($A2616,laziki!B:B,laziki!C:C)</f>
        <v>Deimos 11</v>
      </c>
      <c r="J2616" t="str">
        <f>_xlfn.XLOOKUP(I2616,laziki!C:C,laziki!E:E)</f>
        <v>39.82S, 96.42W</v>
      </c>
      <c r="K2616">
        <f>_xlfn.XLOOKUP($A2616,laziki!B:B,laziki!D:D)</f>
        <v>2059</v>
      </c>
      <c r="L2616">
        <f t="shared" si="202"/>
        <v>2064</v>
      </c>
      <c r="M2616" s="4">
        <f t="shared" si="203"/>
        <v>5</v>
      </c>
      <c r="N2616" s="4" t="str">
        <f t="shared" si="204"/>
        <v>S</v>
      </c>
      <c r="O2616" t="str">
        <f t="shared" si="205"/>
        <v>S</v>
      </c>
    </row>
    <row r="2617" spans="1:15" x14ac:dyDescent="0.25">
      <c r="A2617">
        <v>75</v>
      </c>
      <c r="B2617" s="1">
        <v>63536</v>
      </c>
      <c r="C2617" t="s">
        <v>211</v>
      </c>
      <c r="D2617" t="s">
        <v>2831</v>
      </c>
      <c r="E2617">
        <v>85</v>
      </c>
      <c r="F2617">
        <v>5255</v>
      </c>
      <c r="G2617">
        <f t="shared" si="201"/>
        <v>5255</v>
      </c>
      <c r="H2617" t="str">
        <f>_xlfn.XLOOKUP(C2617,obszary!A:A,obszary!B:B)</f>
        <v>Hellas</v>
      </c>
      <c r="I2617" t="str">
        <f>_xlfn.XLOOKUP($A2617,laziki!B:B,laziki!C:C)</f>
        <v>Rosetta 22</v>
      </c>
      <c r="J2617" t="str">
        <f>_xlfn.XLOOKUP(I2617,laziki!C:C,laziki!E:E)</f>
        <v>43.21S, 109.99E</v>
      </c>
      <c r="K2617">
        <f>_xlfn.XLOOKUP($A2617,laziki!B:B,laziki!D:D)</f>
        <v>2071</v>
      </c>
      <c r="L2617">
        <f t="shared" si="202"/>
        <v>2073</v>
      </c>
      <c r="M2617" s="4">
        <f t="shared" si="203"/>
        <v>2</v>
      </c>
      <c r="N2617" s="4" t="str">
        <f t="shared" si="204"/>
        <v>S</v>
      </c>
      <c r="O2617" t="str">
        <f t="shared" si="205"/>
        <v>S</v>
      </c>
    </row>
    <row r="2618" spans="1:15" x14ac:dyDescent="0.25">
      <c r="A2618">
        <v>61</v>
      </c>
      <c r="B2618" s="1">
        <v>62652</v>
      </c>
      <c r="C2618" t="s">
        <v>215</v>
      </c>
      <c r="D2618" t="s">
        <v>2830</v>
      </c>
      <c r="E2618">
        <v>75</v>
      </c>
      <c r="F2618">
        <v>6409</v>
      </c>
      <c r="G2618">
        <f t="shared" si="201"/>
        <v>6409</v>
      </c>
      <c r="H2618" t="str">
        <f>_xlfn.XLOOKUP(C2618,obszary!A:A,obszary!B:B)</f>
        <v>Argyre</v>
      </c>
      <c r="I2618" t="str">
        <f>_xlfn.XLOOKUP($A2618,laziki!B:B,laziki!C:C)</f>
        <v>Opportunity 19</v>
      </c>
      <c r="J2618" t="str">
        <f>_xlfn.XLOOKUP(I2618,laziki!C:C,laziki!E:E)</f>
        <v>68.17S, 21.83W</v>
      </c>
      <c r="K2618">
        <f>_xlfn.XLOOKUP($A2618,laziki!B:B,laziki!D:D)</f>
        <v>2069</v>
      </c>
      <c r="L2618">
        <f t="shared" si="202"/>
        <v>2071</v>
      </c>
      <c r="M2618" s="4">
        <f t="shared" si="203"/>
        <v>2</v>
      </c>
      <c r="N2618" s="4" t="str">
        <f t="shared" si="204"/>
        <v>S</v>
      </c>
      <c r="O2618" t="str">
        <f t="shared" si="205"/>
        <v>S</v>
      </c>
    </row>
    <row r="2619" spans="1:15" x14ac:dyDescent="0.25">
      <c r="A2619">
        <v>28</v>
      </c>
      <c r="B2619" s="1">
        <v>59158</v>
      </c>
      <c r="C2619" t="s">
        <v>207</v>
      </c>
      <c r="D2619" t="s">
        <v>2829</v>
      </c>
      <c r="E2619">
        <v>36</v>
      </c>
      <c r="F2619">
        <v>24621</v>
      </c>
      <c r="G2619">
        <f t="shared" si="201"/>
        <v>24621</v>
      </c>
      <c r="H2619" t="str">
        <f>_xlfn.XLOOKUP(C2619,obszary!A:A,obszary!B:B)</f>
        <v>Mare Australe</v>
      </c>
      <c r="I2619" t="str">
        <f>_xlfn.XLOOKUP($A2619,laziki!B:B,laziki!C:C)</f>
        <v>Deimos 3</v>
      </c>
      <c r="J2619" t="str">
        <f>_xlfn.XLOOKUP(I2619,laziki!C:C,laziki!E:E)</f>
        <v>63.27S, 66.46W</v>
      </c>
      <c r="K2619">
        <f>_xlfn.XLOOKUP($A2619,laziki!B:B,laziki!D:D)</f>
        <v>2058</v>
      </c>
      <c r="L2619">
        <f t="shared" si="202"/>
        <v>2061</v>
      </c>
      <c r="M2619" s="4">
        <f t="shared" si="203"/>
        <v>3</v>
      </c>
      <c r="N2619" s="4" t="str">
        <f t="shared" si="204"/>
        <v>S</v>
      </c>
      <c r="O2619" t="str">
        <f t="shared" si="205"/>
        <v>S</v>
      </c>
    </row>
    <row r="2620" spans="1:15" x14ac:dyDescent="0.25">
      <c r="A2620">
        <v>67</v>
      </c>
      <c r="B2620" s="1">
        <v>62028</v>
      </c>
      <c r="C2620" t="s">
        <v>215</v>
      </c>
      <c r="D2620" t="s">
        <v>2828</v>
      </c>
      <c r="E2620">
        <v>212</v>
      </c>
      <c r="F2620">
        <v>15109</v>
      </c>
      <c r="G2620">
        <f t="shared" si="201"/>
        <v>0</v>
      </c>
      <c r="H2620" t="str">
        <f>_xlfn.XLOOKUP(C2620,obszary!A:A,obszary!B:B)</f>
        <v>Argyre</v>
      </c>
      <c r="I2620" t="str">
        <f>_xlfn.XLOOKUP($A2620,laziki!B:B,laziki!C:C)</f>
        <v>Rosetta 10</v>
      </c>
      <c r="J2620" t="str">
        <f>_xlfn.XLOOKUP(I2620,laziki!C:C,laziki!E:E)</f>
        <v>29.82S, 66.01W</v>
      </c>
      <c r="K2620">
        <f>_xlfn.XLOOKUP($A2620,laziki!B:B,laziki!D:D)</f>
        <v>2068</v>
      </c>
      <c r="L2620">
        <f t="shared" si="202"/>
        <v>2069</v>
      </c>
      <c r="M2620" s="4">
        <f t="shared" si="203"/>
        <v>1</v>
      </c>
      <c r="N2620" s="4" t="str">
        <f t="shared" si="204"/>
        <v>S</v>
      </c>
      <c r="O2620" t="str">
        <f t="shared" si="205"/>
        <v>S</v>
      </c>
    </row>
    <row r="2621" spans="1:15" x14ac:dyDescent="0.25">
      <c r="A2621">
        <v>32</v>
      </c>
      <c r="B2621" s="1">
        <v>59403</v>
      </c>
      <c r="C2621" t="s">
        <v>217</v>
      </c>
      <c r="D2621" t="s">
        <v>2827</v>
      </c>
      <c r="E2621">
        <v>15</v>
      </c>
      <c r="F2621">
        <v>17718</v>
      </c>
      <c r="G2621">
        <f t="shared" si="201"/>
        <v>17718</v>
      </c>
      <c r="H2621" t="str">
        <f>_xlfn.XLOOKUP(C2621,obszary!A:A,obszary!B:B)</f>
        <v>Thaumasia</v>
      </c>
      <c r="I2621" t="str">
        <f>_xlfn.XLOOKUP($A2621,laziki!B:B,laziki!C:C)</f>
        <v>Deimos 11</v>
      </c>
      <c r="J2621" t="str">
        <f>_xlfn.XLOOKUP(I2621,laziki!C:C,laziki!E:E)</f>
        <v>39.82S, 96.42W</v>
      </c>
      <c r="K2621">
        <f>_xlfn.XLOOKUP($A2621,laziki!B:B,laziki!D:D)</f>
        <v>2059</v>
      </c>
      <c r="L2621">
        <f t="shared" si="202"/>
        <v>2062</v>
      </c>
      <c r="M2621" s="4">
        <f t="shared" si="203"/>
        <v>3</v>
      </c>
      <c r="N2621" s="4" t="str">
        <f t="shared" si="204"/>
        <v>S</v>
      </c>
      <c r="O2621" t="str">
        <f t="shared" si="205"/>
        <v>S</v>
      </c>
    </row>
    <row r="2622" spans="1:15" x14ac:dyDescent="0.25">
      <c r="A2622">
        <v>39</v>
      </c>
      <c r="B2622" s="1">
        <v>60987</v>
      </c>
      <c r="C2622" t="s">
        <v>209</v>
      </c>
      <c r="D2622" t="s">
        <v>2826</v>
      </c>
      <c r="E2622">
        <v>152</v>
      </c>
      <c r="F2622">
        <v>8519</v>
      </c>
      <c r="G2622">
        <f t="shared" si="201"/>
        <v>0</v>
      </c>
      <c r="H2622" t="str">
        <f>_xlfn.XLOOKUP(C2622,obszary!A:A,obszary!B:B)</f>
        <v>Eridania</v>
      </c>
      <c r="I2622" t="str">
        <f>_xlfn.XLOOKUP($A2622,laziki!B:B,laziki!C:C)</f>
        <v>Pathfinder 9</v>
      </c>
      <c r="J2622" t="str">
        <f>_xlfn.XLOOKUP(I2622,laziki!C:C,laziki!E:E)</f>
        <v>59.92S, 179.01W</v>
      </c>
      <c r="K2622">
        <f>_xlfn.XLOOKUP($A2622,laziki!B:B,laziki!D:D)</f>
        <v>2062</v>
      </c>
      <c r="L2622">
        <f t="shared" si="202"/>
        <v>2066</v>
      </c>
      <c r="M2622" s="4">
        <f t="shared" si="203"/>
        <v>4</v>
      </c>
      <c r="N2622" s="4" t="str">
        <f t="shared" si="204"/>
        <v>S</v>
      </c>
      <c r="O2622" t="str">
        <f t="shared" si="205"/>
        <v>S</v>
      </c>
    </row>
    <row r="2623" spans="1:15" x14ac:dyDescent="0.25">
      <c r="A2623">
        <v>10</v>
      </c>
      <c r="B2623" s="1">
        <v>58817</v>
      </c>
      <c r="C2623" t="s">
        <v>231</v>
      </c>
      <c r="D2623" t="s">
        <v>2825</v>
      </c>
      <c r="E2623">
        <v>63</v>
      </c>
      <c r="F2623">
        <v>3313</v>
      </c>
      <c r="G2623">
        <f t="shared" si="201"/>
        <v>3313</v>
      </c>
      <c r="H2623" t="str">
        <f>_xlfn.XLOOKUP(C2623,obszary!A:A,obszary!B:B)</f>
        <v>Coprates</v>
      </c>
      <c r="I2623" t="str">
        <f>_xlfn.XLOOKUP($A2623,laziki!B:B,laziki!C:C)</f>
        <v>Mariner 15</v>
      </c>
      <c r="J2623" t="str">
        <f>_xlfn.XLOOKUP(I2623,laziki!C:C,laziki!E:E)</f>
        <v>23.79S, 56.97W</v>
      </c>
      <c r="K2623">
        <f>_xlfn.XLOOKUP($A2623,laziki!B:B,laziki!D:D)</f>
        <v>2054</v>
      </c>
      <c r="L2623">
        <f t="shared" si="202"/>
        <v>2061</v>
      </c>
      <c r="M2623" s="4">
        <f t="shared" si="203"/>
        <v>7</v>
      </c>
      <c r="N2623" s="4" t="str">
        <f t="shared" si="204"/>
        <v>S</v>
      </c>
      <c r="O2623" t="str">
        <f t="shared" si="205"/>
        <v>S</v>
      </c>
    </row>
    <row r="2624" spans="1:15" x14ac:dyDescent="0.25">
      <c r="A2624">
        <v>3</v>
      </c>
      <c r="B2624" s="1">
        <v>55499</v>
      </c>
      <c r="C2624" t="s">
        <v>219</v>
      </c>
      <c r="D2624" t="s">
        <v>2824</v>
      </c>
      <c r="E2624">
        <v>277</v>
      </c>
      <c r="F2624">
        <v>11771</v>
      </c>
      <c r="G2624">
        <f t="shared" si="201"/>
        <v>0</v>
      </c>
      <c r="H2624" t="str">
        <f>_xlfn.XLOOKUP(C2624,obszary!A:A,obszary!B:B)</f>
        <v>Phaethontis</v>
      </c>
      <c r="I2624" t="str">
        <f>_xlfn.XLOOKUP($A2624,laziki!B:B,laziki!C:C)</f>
        <v>Mariner 7</v>
      </c>
      <c r="J2624" t="str">
        <f>_xlfn.XLOOKUP(I2624,laziki!C:C,laziki!E:E)</f>
        <v>44.90S, 130.80W</v>
      </c>
      <c r="K2624">
        <f>_xlfn.XLOOKUP($A2624,laziki!B:B,laziki!D:D)</f>
        <v>2050</v>
      </c>
      <c r="L2624">
        <f t="shared" si="202"/>
        <v>2051</v>
      </c>
      <c r="M2624" s="4">
        <f t="shared" si="203"/>
        <v>1</v>
      </c>
      <c r="N2624" s="4" t="str">
        <f t="shared" si="204"/>
        <v>S</v>
      </c>
      <c r="O2624" t="str">
        <f t="shared" si="205"/>
        <v>S</v>
      </c>
    </row>
    <row r="2625" spans="1:15" x14ac:dyDescent="0.25">
      <c r="A2625">
        <v>16</v>
      </c>
      <c r="B2625" s="1">
        <v>56758</v>
      </c>
      <c r="C2625" t="s">
        <v>217</v>
      </c>
      <c r="D2625" t="s">
        <v>2823</v>
      </c>
      <c r="E2625">
        <v>9</v>
      </c>
      <c r="F2625">
        <v>3461</v>
      </c>
      <c r="G2625">
        <f t="shared" si="201"/>
        <v>3461</v>
      </c>
      <c r="H2625" t="str">
        <f>_xlfn.XLOOKUP(C2625,obszary!A:A,obszary!B:B)</f>
        <v>Thaumasia</v>
      </c>
      <c r="I2625" t="str">
        <f>_xlfn.XLOOKUP($A2625,laziki!B:B,laziki!C:C)</f>
        <v>Viking 7</v>
      </c>
      <c r="J2625" t="str">
        <f>_xlfn.XLOOKUP(I2625,laziki!C:C,laziki!E:E)</f>
        <v>47.12S, 102.95W</v>
      </c>
      <c r="K2625">
        <f>_xlfn.XLOOKUP($A2625,laziki!B:B,laziki!D:D)</f>
        <v>2054</v>
      </c>
      <c r="L2625">
        <f t="shared" si="202"/>
        <v>2055</v>
      </c>
      <c r="M2625" s="4">
        <f t="shared" si="203"/>
        <v>1</v>
      </c>
      <c r="N2625" s="4" t="str">
        <f t="shared" si="204"/>
        <v>S</v>
      </c>
      <c r="O2625" t="str">
        <f t="shared" si="205"/>
        <v>S</v>
      </c>
    </row>
    <row r="2626" spans="1:15" x14ac:dyDescent="0.25">
      <c r="A2626">
        <v>41</v>
      </c>
      <c r="B2626" s="1">
        <v>62409</v>
      </c>
      <c r="C2626" t="s">
        <v>265</v>
      </c>
      <c r="D2626" t="s">
        <v>2822</v>
      </c>
      <c r="E2626">
        <v>72</v>
      </c>
      <c r="F2626">
        <v>14025</v>
      </c>
      <c r="G2626">
        <f t="shared" si="201"/>
        <v>14025</v>
      </c>
      <c r="H2626" t="str">
        <f>_xlfn.XLOOKUP(C2626,obszary!A:A,obszary!B:B)</f>
        <v>Mare Boreum</v>
      </c>
      <c r="I2626" t="str">
        <f>_xlfn.XLOOKUP($A2626,laziki!B:B,laziki!C:C)</f>
        <v>Spirit 5</v>
      </c>
      <c r="J2626" t="str">
        <f>_xlfn.XLOOKUP(I2626,laziki!C:C,laziki!E:E)</f>
        <v>66.19N, 33.82E</v>
      </c>
      <c r="K2626">
        <f>_xlfn.XLOOKUP($A2626,laziki!B:B,laziki!D:D)</f>
        <v>2063</v>
      </c>
      <c r="L2626">
        <f t="shared" si="202"/>
        <v>2070</v>
      </c>
      <c r="M2626" s="4">
        <f t="shared" si="203"/>
        <v>7</v>
      </c>
      <c r="N2626" s="4" t="str">
        <f t="shared" si="204"/>
        <v>N</v>
      </c>
      <c r="O2626" t="str">
        <f t="shared" si="205"/>
        <v>N</v>
      </c>
    </row>
    <row r="2627" spans="1:15" x14ac:dyDescent="0.25">
      <c r="A2627">
        <v>12</v>
      </c>
      <c r="B2627" s="1">
        <v>57258</v>
      </c>
      <c r="C2627" t="s">
        <v>233</v>
      </c>
      <c r="D2627" t="s">
        <v>2821</v>
      </c>
      <c r="E2627">
        <v>72</v>
      </c>
      <c r="F2627">
        <v>2188</v>
      </c>
      <c r="G2627">
        <f t="shared" ref="G2627:G2690" si="206">IF($E2627 &lt;= 100,F2627,0)</f>
        <v>2188</v>
      </c>
      <c r="H2627" t="str">
        <f>_xlfn.XLOOKUP(C2627,obszary!A:A,obszary!B:B)</f>
        <v>Phoenicis Lacus</v>
      </c>
      <c r="I2627" t="str">
        <f>_xlfn.XLOOKUP($A2627,laziki!B:B,laziki!C:C)</f>
        <v>Mariner 20</v>
      </c>
      <c r="J2627" t="str">
        <f>_xlfn.XLOOKUP(I2627,laziki!C:C,laziki!E:E)</f>
        <v>6.41S, 116.10W</v>
      </c>
      <c r="K2627">
        <f>_xlfn.XLOOKUP($A2627,laziki!B:B,laziki!D:D)</f>
        <v>2055</v>
      </c>
      <c r="L2627">
        <f t="shared" ref="L2627:L2690" si="207">YEAR(B2627)</f>
        <v>2056</v>
      </c>
      <c r="M2627" s="4">
        <f t="shared" ref="M2627:M2690" si="208">L2627-K2627</f>
        <v>1</v>
      </c>
      <c r="N2627" s="4" t="str">
        <f t="shared" ref="N2627:N2690" si="209">IF(NOT(ISERROR(SEARCH("S",D2627))),"S","N")</f>
        <v>S</v>
      </c>
      <c r="O2627" t="str">
        <f t="shared" si="205"/>
        <v>S</v>
      </c>
    </row>
    <row r="2628" spans="1:15" x14ac:dyDescent="0.25">
      <c r="A2628">
        <v>20</v>
      </c>
      <c r="B2628" s="1">
        <v>58330</v>
      </c>
      <c r="C2628" t="s">
        <v>211</v>
      </c>
      <c r="D2628" t="s">
        <v>2820</v>
      </c>
      <c r="E2628">
        <v>133</v>
      </c>
      <c r="F2628">
        <v>9074</v>
      </c>
      <c r="G2628">
        <f t="shared" si="206"/>
        <v>0</v>
      </c>
      <c r="H2628" t="str">
        <f>_xlfn.XLOOKUP(C2628,obszary!A:A,obszary!B:B)</f>
        <v>Hellas</v>
      </c>
      <c r="I2628" t="str">
        <f>_xlfn.XLOOKUP($A2628,laziki!B:B,laziki!C:C)</f>
        <v>Viking 15</v>
      </c>
      <c r="J2628" t="str">
        <f>_xlfn.XLOOKUP(I2628,laziki!C:C,laziki!E:E)</f>
        <v>51.10S, 71.36E</v>
      </c>
      <c r="K2628">
        <f>_xlfn.XLOOKUP($A2628,laziki!B:B,laziki!D:D)</f>
        <v>2056</v>
      </c>
      <c r="L2628">
        <f t="shared" si="207"/>
        <v>2059</v>
      </c>
      <c r="M2628" s="4">
        <f t="shared" si="208"/>
        <v>3</v>
      </c>
      <c r="N2628" s="4" t="str">
        <f t="shared" si="209"/>
        <v>S</v>
      </c>
      <c r="O2628" t="str">
        <f t="shared" si="205"/>
        <v>S</v>
      </c>
    </row>
    <row r="2629" spans="1:15" x14ac:dyDescent="0.25">
      <c r="A2629">
        <v>34</v>
      </c>
      <c r="B2629" s="1">
        <v>59570</v>
      </c>
      <c r="C2629" t="s">
        <v>239</v>
      </c>
      <c r="D2629" t="s">
        <v>2819</v>
      </c>
      <c r="E2629">
        <v>212</v>
      </c>
      <c r="F2629">
        <v>4563</v>
      </c>
      <c r="G2629">
        <f t="shared" si="206"/>
        <v>0</v>
      </c>
      <c r="H2629" t="str">
        <f>_xlfn.XLOOKUP(C2629,obszary!A:A,obszary!B:B)</f>
        <v>Amenthes</v>
      </c>
      <c r="I2629" t="str">
        <f>_xlfn.XLOOKUP($A2629,laziki!B:B,laziki!C:C)</f>
        <v>Deimos 14</v>
      </c>
      <c r="J2629" t="str">
        <f>_xlfn.XLOOKUP(I2629,laziki!C:C,laziki!E:E)</f>
        <v>24.45N, 112.91E</v>
      </c>
      <c r="K2629">
        <f>_xlfn.XLOOKUP($A2629,laziki!B:B,laziki!D:D)</f>
        <v>2060</v>
      </c>
      <c r="L2629">
        <f t="shared" si="207"/>
        <v>2063</v>
      </c>
      <c r="M2629" s="4">
        <f t="shared" si="208"/>
        <v>3</v>
      </c>
      <c r="N2629" s="4" t="str">
        <f t="shared" si="209"/>
        <v>N</v>
      </c>
      <c r="O2629" t="str">
        <f t="shared" si="205"/>
        <v>N</v>
      </c>
    </row>
    <row r="2630" spans="1:15" x14ac:dyDescent="0.25">
      <c r="A2630">
        <v>6</v>
      </c>
      <c r="B2630" s="1">
        <v>55935</v>
      </c>
      <c r="C2630" t="s">
        <v>265</v>
      </c>
      <c r="D2630" t="s">
        <v>2818</v>
      </c>
      <c r="E2630">
        <v>11</v>
      </c>
      <c r="F2630">
        <v>1267</v>
      </c>
      <c r="G2630">
        <f t="shared" si="206"/>
        <v>1267</v>
      </c>
      <c r="H2630" t="str">
        <f>_xlfn.XLOOKUP(C2630,obszary!A:A,obszary!B:B)</f>
        <v>Mare Boreum</v>
      </c>
      <c r="I2630" t="str">
        <f>_xlfn.XLOOKUP($A2630,laziki!B:B,laziki!C:C)</f>
        <v>Mariner 11</v>
      </c>
      <c r="J2630" t="str">
        <f>_xlfn.XLOOKUP(I2630,laziki!C:C,laziki!E:E)</f>
        <v>77.71N, 148.53E</v>
      </c>
      <c r="K2630">
        <f>_xlfn.XLOOKUP($A2630,laziki!B:B,laziki!D:D)</f>
        <v>2052</v>
      </c>
      <c r="L2630">
        <f t="shared" si="207"/>
        <v>2053</v>
      </c>
      <c r="M2630" s="4">
        <f t="shared" si="208"/>
        <v>1</v>
      </c>
      <c r="N2630" s="4" t="str">
        <f t="shared" si="209"/>
        <v>N</v>
      </c>
      <c r="O2630" t="str">
        <f t="shared" ref="O2630:O2693" si="210">IF(NOT(ISERROR(SEARCH("S",J2630))),"S","N")</f>
        <v>N</v>
      </c>
    </row>
    <row r="2631" spans="1:15" x14ac:dyDescent="0.25">
      <c r="A2631">
        <v>70</v>
      </c>
      <c r="B2631" s="1">
        <v>62386</v>
      </c>
      <c r="C2631" t="s">
        <v>231</v>
      </c>
      <c r="D2631" t="s">
        <v>2817</v>
      </c>
      <c r="E2631">
        <v>75</v>
      </c>
      <c r="F2631">
        <v>2324</v>
      </c>
      <c r="G2631">
        <f t="shared" si="206"/>
        <v>2324</v>
      </c>
      <c r="H2631" t="str">
        <f>_xlfn.XLOOKUP(C2631,obszary!A:A,obszary!B:B)</f>
        <v>Coprates</v>
      </c>
      <c r="I2631" t="str">
        <f>_xlfn.XLOOKUP($A2631,laziki!B:B,laziki!C:C)</f>
        <v>Rosetta 14</v>
      </c>
      <c r="J2631" t="str">
        <f>_xlfn.XLOOKUP(I2631,laziki!C:C,laziki!E:E)</f>
        <v>24.07S, 46.44W</v>
      </c>
      <c r="K2631">
        <f>_xlfn.XLOOKUP($A2631,laziki!B:B,laziki!D:D)</f>
        <v>2069</v>
      </c>
      <c r="L2631">
        <f t="shared" si="207"/>
        <v>2070</v>
      </c>
      <c r="M2631" s="4">
        <f t="shared" si="208"/>
        <v>1</v>
      </c>
      <c r="N2631" s="4" t="str">
        <f t="shared" si="209"/>
        <v>S</v>
      </c>
      <c r="O2631" t="str">
        <f t="shared" si="210"/>
        <v>S</v>
      </c>
    </row>
    <row r="2632" spans="1:15" x14ac:dyDescent="0.25">
      <c r="A2632">
        <v>7</v>
      </c>
      <c r="B2632" s="1">
        <v>57351</v>
      </c>
      <c r="C2632" t="s">
        <v>259</v>
      </c>
      <c r="D2632" t="s">
        <v>2816</v>
      </c>
      <c r="E2632">
        <v>204</v>
      </c>
      <c r="F2632">
        <v>3764</v>
      </c>
      <c r="G2632">
        <f t="shared" si="206"/>
        <v>0</v>
      </c>
      <c r="H2632" t="str">
        <f>_xlfn.XLOOKUP(C2632,obszary!A:A,obszary!B:B)</f>
        <v>Mare Acidalium</v>
      </c>
      <c r="I2632" t="str">
        <f>_xlfn.XLOOKUP($A2632,laziki!B:B,laziki!C:C)</f>
        <v>Mariner 12</v>
      </c>
      <c r="J2632" t="str">
        <f>_xlfn.XLOOKUP(I2632,laziki!C:C,laziki!E:E)</f>
        <v>53.29N, 45.78W</v>
      </c>
      <c r="K2632">
        <f>_xlfn.XLOOKUP($A2632,laziki!B:B,laziki!D:D)</f>
        <v>2053</v>
      </c>
      <c r="L2632">
        <f t="shared" si="207"/>
        <v>2057</v>
      </c>
      <c r="M2632" s="4">
        <f t="shared" si="208"/>
        <v>4</v>
      </c>
      <c r="N2632" s="4" t="str">
        <f t="shared" si="209"/>
        <v>N</v>
      </c>
      <c r="O2632" t="str">
        <f t="shared" si="210"/>
        <v>N</v>
      </c>
    </row>
    <row r="2633" spans="1:15" x14ac:dyDescent="0.25">
      <c r="A2633">
        <v>61</v>
      </c>
      <c r="B2633" s="1">
        <v>62858</v>
      </c>
      <c r="C2633" t="s">
        <v>215</v>
      </c>
      <c r="D2633" t="s">
        <v>2815</v>
      </c>
      <c r="E2633">
        <v>17</v>
      </c>
      <c r="F2633">
        <v>24621</v>
      </c>
      <c r="G2633">
        <f t="shared" si="206"/>
        <v>24621</v>
      </c>
      <c r="H2633" t="str">
        <f>_xlfn.XLOOKUP(C2633,obszary!A:A,obszary!B:B)</f>
        <v>Argyre</v>
      </c>
      <c r="I2633" t="str">
        <f>_xlfn.XLOOKUP($A2633,laziki!B:B,laziki!C:C)</f>
        <v>Opportunity 19</v>
      </c>
      <c r="J2633" t="str">
        <f>_xlfn.XLOOKUP(I2633,laziki!C:C,laziki!E:E)</f>
        <v>68.17S, 21.83W</v>
      </c>
      <c r="K2633">
        <f>_xlfn.XLOOKUP($A2633,laziki!B:B,laziki!D:D)</f>
        <v>2069</v>
      </c>
      <c r="L2633">
        <f t="shared" si="207"/>
        <v>2072</v>
      </c>
      <c r="M2633" s="4">
        <f t="shared" si="208"/>
        <v>3</v>
      </c>
      <c r="N2633" s="4" t="str">
        <f t="shared" si="209"/>
        <v>S</v>
      </c>
      <c r="O2633" t="str">
        <f t="shared" si="210"/>
        <v>S</v>
      </c>
    </row>
    <row r="2634" spans="1:15" x14ac:dyDescent="0.25">
      <c r="A2634">
        <v>42</v>
      </c>
      <c r="B2634" s="1">
        <v>60604</v>
      </c>
      <c r="C2634" t="s">
        <v>253</v>
      </c>
      <c r="D2634" t="s">
        <v>2814</v>
      </c>
      <c r="E2634">
        <v>34</v>
      </c>
      <c r="F2634">
        <v>3764</v>
      </c>
      <c r="G2634">
        <f t="shared" si="206"/>
        <v>3764</v>
      </c>
      <c r="H2634" t="str">
        <f>_xlfn.XLOOKUP(C2634,obszary!A:A,obszary!B:B)</f>
        <v>Cebrenia</v>
      </c>
      <c r="I2634" t="str">
        <f>_xlfn.XLOOKUP($A2634,laziki!B:B,laziki!C:C)</f>
        <v>Spirit 6</v>
      </c>
      <c r="J2634" t="str">
        <f>_xlfn.XLOOKUP(I2634,laziki!C:C,laziki!E:E)</f>
        <v>27.80N, 160.30E</v>
      </c>
      <c r="K2634">
        <f>_xlfn.XLOOKUP($A2634,laziki!B:B,laziki!D:D)</f>
        <v>2063</v>
      </c>
      <c r="L2634">
        <f t="shared" si="207"/>
        <v>2065</v>
      </c>
      <c r="M2634" s="4">
        <f t="shared" si="208"/>
        <v>2</v>
      </c>
      <c r="N2634" s="4" t="str">
        <f t="shared" si="209"/>
        <v>N</v>
      </c>
      <c r="O2634" t="str">
        <f t="shared" si="210"/>
        <v>N</v>
      </c>
    </row>
    <row r="2635" spans="1:15" x14ac:dyDescent="0.25">
      <c r="A2635">
        <v>4</v>
      </c>
      <c r="B2635" s="1">
        <v>56122</v>
      </c>
      <c r="C2635" t="s">
        <v>215</v>
      </c>
      <c r="D2635" t="s">
        <v>2813</v>
      </c>
      <c r="E2635">
        <v>39</v>
      </c>
      <c r="F2635">
        <v>16330</v>
      </c>
      <c r="G2635">
        <f t="shared" si="206"/>
        <v>16330</v>
      </c>
      <c r="H2635" t="str">
        <f>_xlfn.XLOOKUP(C2635,obszary!A:A,obszary!B:B)</f>
        <v>Argyre</v>
      </c>
      <c r="I2635" t="str">
        <f>_xlfn.XLOOKUP($A2635,laziki!B:B,laziki!C:C)</f>
        <v>Mariner 9</v>
      </c>
      <c r="J2635" t="str">
        <f>_xlfn.XLOOKUP(I2635,laziki!C:C,laziki!E:E)</f>
        <v>43.20S, 21.89W</v>
      </c>
      <c r="K2635">
        <f>_xlfn.XLOOKUP($A2635,laziki!B:B,laziki!D:D)</f>
        <v>2051</v>
      </c>
      <c r="L2635">
        <f t="shared" si="207"/>
        <v>2053</v>
      </c>
      <c r="M2635" s="4">
        <f t="shared" si="208"/>
        <v>2</v>
      </c>
      <c r="N2635" s="4" t="str">
        <f t="shared" si="209"/>
        <v>S</v>
      </c>
      <c r="O2635" t="str">
        <f t="shared" si="210"/>
        <v>S</v>
      </c>
    </row>
    <row r="2636" spans="1:15" x14ac:dyDescent="0.25">
      <c r="A2636">
        <v>17</v>
      </c>
      <c r="B2636" s="1">
        <v>57170</v>
      </c>
      <c r="C2636" t="s">
        <v>255</v>
      </c>
      <c r="D2636" t="s">
        <v>2812</v>
      </c>
      <c r="E2636">
        <v>702</v>
      </c>
      <c r="F2636">
        <v>17718</v>
      </c>
      <c r="G2636">
        <f t="shared" si="206"/>
        <v>0</v>
      </c>
      <c r="H2636" t="str">
        <f>_xlfn.XLOOKUP(C2636,obszary!A:A,obszary!B:B)</f>
        <v>Casius</v>
      </c>
      <c r="I2636" t="str">
        <f>_xlfn.XLOOKUP($A2636,laziki!B:B,laziki!C:C)</f>
        <v>Viking 8</v>
      </c>
      <c r="J2636" t="str">
        <f>_xlfn.XLOOKUP(I2636,laziki!C:C,laziki!E:E)</f>
        <v>21.27N, 90.13E</v>
      </c>
      <c r="K2636">
        <f>_xlfn.XLOOKUP($A2636,laziki!B:B,laziki!D:D)</f>
        <v>2054</v>
      </c>
      <c r="L2636">
        <f t="shared" si="207"/>
        <v>2056</v>
      </c>
      <c r="M2636" s="4">
        <f t="shared" si="208"/>
        <v>2</v>
      </c>
      <c r="N2636" s="4" t="str">
        <f t="shared" si="209"/>
        <v>N</v>
      </c>
      <c r="O2636" t="str">
        <f t="shared" si="210"/>
        <v>N</v>
      </c>
    </row>
    <row r="2637" spans="1:15" x14ac:dyDescent="0.25">
      <c r="A2637">
        <v>2</v>
      </c>
      <c r="B2637" s="1">
        <v>57368</v>
      </c>
      <c r="C2637" t="s">
        <v>239</v>
      </c>
      <c r="D2637" t="s">
        <v>2811</v>
      </c>
      <c r="E2637">
        <v>152</v>
      </c>
      <c r="F2637">
        <v>4902</v>
      </c>
      <c r="G2637">
        <f t="shared" si="206"/>
        <v>0</v>
      </c>
      <c r="H2637" t="str">
        <f>_xlfn.XLOOKUP(C2637,obszary!A:A,obszary!B:B)</f>
        <v>Amenthes</v>
      </c>
      <c r="I2637" t="str">
        <f>_xlfn.XLOOKUP($A2637,laziki!B:B,laziki!C:C)</f>
        <v>Mariner 6</v>
      </c>
      <c r="J2637" t="str">
        <f>_xlfn.XLOOKUP(I2637,laziki!C:C,laziki!E:E)</f>
        <v>11.90N, 119.49E</v>
      </c>
      <c r="K2637">
        <f>_xlfn.XLOOKUP($A2637,laziki!B:B,laziki!D:D)</f>
        <v>2050</v>
      </c>
      <c r="L2637">
        <f t="shared" si="207"/>
        <v>2057</v>
      </c>
      <c r="M2637" s="4">
        <f t="shared" si="208"/>
        <v>7</v>
      </c>
      <c r="N2637" s="4" t="str">
        <f t="shared" si="209"/>
        <v>N</v>
      </c>
      <c r="O2637" t="str">
        <f t="shared" si="210"/>
        <v>N</v>
      </c>
    </row>
    <row r="2638" spans="1:15" x14ac:dyDescent="0.25">
      <c r="A2638">
        <v>66</v>
      </c>
      <c r="B2638" s="1">
        <v>63670</v>
      </c>
      <c r="C2638" t="s">
        <v>237</v>
      </c>
      <c r="D2638" t="s">
        <v>2810</v>
      </c>
      <c r="E2638">
        <v>196</v>
      </c>
      <c r="F2638">
        <v>3022</v>
      </c>
      <c r="G2638">
        <f t="shared" si="206"/>
        <v>0</v>
      </c>
      <c r="H2638" t="str">
        <f>_xlfn.XLOOKUP(C2638,obszary!A:A,obszary!B:B)</f>
        <v>Elysium</v>
      </c>
      <c r="I2638" t="str">
        <f>_xlfn.XLOOKUP($A2638,laziki!B:B,laziki!C:C)</f>
        <v>Rosetta 9</v>
      </c>
      <c r="J2638" t="str">
        <f>_xlfn.XLOOKUP(I2638,laziki!C:C,laziki!E:E)</f>
        <v>17.54N, 149.60E</v>
      </c>
      <c r="K2638">
        <f>_xlfn.XLOOKUP($A2638,laziki!B:B,laziki!D:D)</f>
        <v>2067</v>
      </c>
      <c r="L2638">
        <f t="shared" si="207"/>
        <v>2074</v>
      </c>
      <c r="M2638" s="4">
        <f t="shared" si="208"/>
        <v>7</v>
      </c>
      <c r="N2638" s="4" t="str">
        <f t="shared" si="209"/>
        <v>N</v>
      </c>
      <c r="O2638" t="str">
        <f t="shared" si="210"/>
        <v>N</v>
      </c>
    </row>
    <row r="2639" spans="1:15" x14ac:dyDescent="0.25">
      <c r="A2639">
        <v>32</v>
      </c>
      <c r="B2639" s="1">
        <v>58568</v>
      </c>
      <c r="C2639" t="s">
        <v>217</v>
      </c>
      <c r="D2639" t="s">
        <v>2809</v>
      </c>
      <c r="E2639">
        <v>572</v>
      </c>
      <c r="F2639">
        <v>23366</v>
      </c>
      <c r="G2639">
        <f t="shared" si="206"/>
        <v>0</v>
      </c>
      <c r="H2639" t="str">
        <f>_xlfn.XLOOKUP(C2639,obszary!A:A,obszary!B:B)</f>
        <v>Thaumasia</v>
      </c>
      <c r="I2639" t="str">
        <f>_xlfn.XLOOKUP($A2639,laziki!B:B,laziki!C:C)</f>
        <v>Deimos 11</v>
      </c>
      <c r="J2639" t="str">
        <f>_xlfn.XLOOKUP(I2639,laziki!C:C,laziki!E:E)</f>
        <v>39.82S, 96.42W</v>
      </c>
      <c r="K2639">
        <f>_xlfn.XLOOKUP($A2639,laziki!B:B,laziki!D:D)</f>
        <v>2059</v>
      </c>
      <c r="L2639">
        <f t="shared" si="207"/>
        <v>2060</v>
      </c>
      <c r="M2639" s="4">
        <f t="shared" si="208"/>
        <v>1</v>
      </c>
      <c r="N2639" s="4" t="str">
        <f t="shared" si="209"/>
        <v>S</v>
      </c>
      <c r="O2639" t="str">
        <f t="shared" si="210"/>
        <v>S</v>
      </c>
    </row>
    <row r="2640" spans="1:15" x14ac:dyDescent="0.25">
      <c r="A2640">
        <v>13</v>
      </c>
      <c r="B2640" s="1">
        <v>56298</v>
      </c>
      <c r="C2640" t="s">
        <v>265</v>
      </c>
      <c r="D2640" t="s">
        <v>2808</v>
      </c>
      <c r="E2640">
        <v>17</v>
      </c>
      <c r="F2640">
        <v>12605</v>
      </c>
      <c r="G2640">
        <f t="shared" si="206"/>
        <v>12605</v>
      </c>
      <c r="H2640" t="str">
        <f>_xlfn.XLOOKUP(C2640,obszary!A:A,obszary!B:B)</f>
        <v>Mare Boreum</v>
      </c>
      <c r="I2640" t="str">
        <f>_xlfn.XLOOKUP($A2640,laziki!B:B,laziki!C:C)</f>
        <v>Viking 2</v>
      </c>
      <c r="J2640" t="str">
        <f>_xlfn.XLOOKUP(I2640,laziki!C:C,laziki!E:E)</f>
        <v>60.72N, 122.46E</v>
      </c>
      <c r="K2640">
        <f>_xlfn.XLOOKUP($A2640,laziki!B:B,laziki!D:D)</f>
        <v>2052</v>
      </c>
      <c r="L2640">
        <f t="shared" si="207"/>
        <v>2054</v>
      </c>
      <c r="M2640" s="4">
        <f t="shared" si="208"/>
        <v>2</v>
      </c>
      <c r="N2640" s="4" t="str">
        <f t="shared" si="209"/>
        <v>N</v>
      </c>
      <c r="O2640" t="str">
        <f t="shared" si="210"/>
        <v>N</v>
      </c>
    </row>
    <row r="2641" spans="1:15" x14ac:dyDescent="0.25">
      <c r="A2641">
        <v>67</v>
      </c>
      <c r="B2641" s="1">
        <v>61797</v>
      </c>
      <c r="C2641" t="s">
        <v>231</v>
      </c>
      <c r="D2641" t="s">
        <v>2807</v>
      </c>
      <c r="E2641">
        <v>19</v>
      </c>
      <c r="F2641">
        <v>11771</v>
      </c>
      <c r="G2641">
        <f t="shared" si="206"/>
        <v>11771</v>
      </c>
      <c r="H2641" t="str">
        <f>_xlfn.XLOOKUP(C2641,obszary!A:A,obszary!B:B)</f>
        <v>Coprates</v>
      </c>
      <c r="I2641" t="str">
        <f>_xlfn.XLOOKUP($A2641,laziki!B:B,laziki!C:C)</f>
        <v>Rosetta 10</v>
      </c>
      <c r="J2641" t="str">
        <f>_xlfn.XLOOKUP(I2641,laziki!C:C,laziki!E:E)</f>
        <v>29.82S, 66.01W</v>
      </c>
      <c r="K2641">
        <f>_xlfn.XLOOKUP($A2641,laziki!B:B,laziki!D:D)</f>
        <v>2068</v>
      </c>
      <c r="L2641">
        <f t="shared" si="207"/>
        <v>2069</v>
      </c>
      <c r="M2641" s="4">
        <f t="shared" si="208"/>
        <v>1</v>
      </c>
      <c r="N2641" s="4" t="str">
        <f t="shared" si="209"/>
        <v>S</v>
      </c>
      <c r="O2641" t="str">
        <f t="shared" si="210"/>
        <v>S</v>
      </c>
    </row>
    <row r="2642" spans="1:15" x14ac:dyDescent="0.25">
      <c r="A2642">
        <v>89</v>
      </c>
      <c r="B2642" s="1">
        <v>64713</v>
      </c>
      <c r="C2642" t="s">
        <v>207</v>
      </c>
      <c r="D2642" t="s">
        <v>2806</v>
      </c>
      <c r="E2642">
        <v>75</v>
      </c>
      <c r="F2642">
        <v>29243</v>
      </c>
      <c r="G2642">
        <f t="shared" si="206"/>
        <v>29243</v>
      </c>
      <c r="H2642" t="str">
        <f>_xlfn.XLOOKUP(C2642,obszary!A:A,obszary!B:B)</f>
        <v>Mare Australe</v>
      </c>
      <c r="I2642" t="str">
        <f>_xlfn.XLOOKUP($A2642,laziki!B:B,laziki!C:C)</f>
        <v>Phoenix 22</v>
      </c>
      <c r="J2642" t="str">
        <f>_xlfn.XLOOKUP(I2642,laziki!C:C,laziki!E:E)</f>
        <v>65.07S, 96.09W</v>
      </c>
      <c r="K2642">
        <f>_xlfn.XLOOKUP($A2642,laziki!B:B,laziki!D:D)</f>
        <v>2072</v>
      </c>
      <c r="L2642">
        <f t="shared" si="207"/>
        <v>2077</v>
      </c>
      <c r="M2642" s="4">
        <f t="shared" si="208"/>
        <v>5</v>
      </c>
      <c r="N2642" s="4" t="str">
        <f t="shared" si="209"/>
        <v>S</v>
      </c>
      <c r="O2642" t="str">
        <f t="shared" si="210"/>
        <v>S</v>
      </c>
    </row>
    <row r="2643" spans="1:15" x14ac:dyDescent="0.25">
      <c r="A2643">
        <v>10</v>
      </c>
      <c r="B2643" s="1">
        <v>58149</v>
      </c>
      <c r="C2643" t="s">
        <v>215</v>
      </c>
      <c r="D2643" t="s">
        <v>2805</v>
      </c>
      <c r="E2643">
        <v>100</v>
      </c>
      <c r="F2643">
        <v>26004</v>
      </c>
      <c r="G2643">
        <f t="shared" si="206"/>
        <v>26004</v>
      </c>
      <c r="H2643" t="str">
        <f>_xlfn.XLOOKUP(C2643,obszary!A:A,obszary!B:B)</f>
        <v>Argyre</v>
      </c>
      <c r="I2643" t="str">
        <f>_xlfn.XLOOKUP($A2643,laziki!B:B,laziki!C:C)</f>
        <v>Mariner 15</v>
      </c>
      <c r="J2643" t="str">
        <f>_xlfn.XLOOKUP(I2643,laziki!C:C,laziki!E:E)</f>
        <v>23.79S, 56.97W</v>
      </c>
      <c r="K2643">
        <f>_xlfn.XLOOKUP($A2643,laziki!B:B,laziki!D:D)</f>
        <v>2054</v>
      </c>
      <c r="L2643">
        <f t="shared" si="207"/>
        <v>2059</v>
      </c>
      <c r="M2643" s="4">
        <f t="shared" si="208"/>
        <v>5</v>
      </c>
      <c r="N2643" s="4" t="str">
        <f t="shared" si="209"/>
        <v>S</v>
      </c>
      <c r="O2643" t="str">
        <f t="shared" si="210"/>
        <v>S</v>
      </c>
    </row>
    <row r="2644" spans="1:15" x14ac:dyDescent="0.25">
      <c r="A2644">
        <v>52</v>
      </c>
      <c r="B2644" s="1">
        <v>63414</v>
      </c>
      <c r="C2644" t="s">
        <v>249</v>
      </c>
      <c r="D2644" t="s">
        <v>2804</v>
      </c>
      <c r="E2644">
        <v>133</v>
      </c>
      <c r="F2644">
        <v>8519</v>
      </c>
      <c r="G2644">
        <f t="shared" si="206"/>
        <v>0</v>
      </c>
      <c r="H2644" t="str">
        <f>_xlfn.XLOOKUP(C2644,obszary!A:A,obszary!B:B)</f>
        <v>Tharsis</v>
      </c>
      <c r="I2644" t="str">
        <f>_xlfn.XLOOKUP($A2644,laziki!B:B,laziki!C:C)</f>
        <v>Opportunity 4</v>
      </c>
      <c r="J2644" t="str">
        <f>_xlfn.XLOOKUP(I2644,laziki!C:C,laziki!E:E)</f>
        <v>9.63N, 121.52W</v>
      </c>
      <c r="K2644">
        <f>_xlfn.XLOOKUP($A2644,laziki!B:B,laziki!D:D)</f>
        <v>2065</v>
      </c>
      <c r="L2644">
        <f t="shared" si="207"/>
        <v>2073</v>
      </c>
      <c r="M2644" s="4">
        <f t="shared" si="208"/>
        <v>8</v>
      </c>
      <c r="N2644" s="4" t="str">
        <f t="shared" si="209"/>
        <v>N</v>
      </c>
      <c r="O2644" t="str">
        <f t="shared" si="210"/>
        <v>N</v>
      </c>
    </row>
    <row r="2645" spans="1:15" x14ac:dyDescent="0.25">
      <c r="A2645">
        <v>85</v>
      </c>
      <c r="B2645" s="1">
        <v>63072</v>
      </c>
      <c r="C2645" t="s">
        <v>223</v>
      </c>
      <c r="D2645" t="s">
        <v>2803</v>
      </c>
      <c r="E2645">
        <v>791</v>
      </c>
      <c r="F2645">
        <v>2188</v>
      </c>
      <c r="G2645">
        <f t="shared" si="206"/>
        <v>0</v>
      </c>
      <c r="H2645" t="str">
        <f>_xlfn.XLOOKUP(C2645,obszary!A:A,obszary!B:B)</f>
        <v>Mare Tyrrhenum</v>
      </c>
      <c r="I2645" t="str">
        <f>_xlfn.XLOOKUP($A2645,laziki!B:B,laziki!C:C)</f>
        <v>Phoenix 13</v>
      </c>
      <c r="J2645" t="str">
        <f>_xlfn.XLOOKUP(I2645,laziki!C:C,laziki!E:E)</f>
        <v>6.43S, 95.96E</v>
      </c>
      <c r="K2645">
        <f>_xlfn.XLOOKUP($A2645,laziki!B:B,laziki!D:D)</f>
        <v>2070</v>
      </c>
      <c r="L2645">
        <f t="shared" si="207"/>
        <v>2072</v>
      </c>
      <c r="M2645" s="4">
        <f t="shared" si="208"/>
        <v>2</v>
      </c>
      <c r="N2645" s="4" t="str">
        <f t="shared" si="209"/>
        <v>S</v>
      </c>
      <c r="O2645" t="str">
        <f t="shared" si="210"/>
        <v>S</v>
      </c>
    </row>
    <row r="2646" spans="1:15" x14ac:dyDescent="0.25">
      <c r="A2646">
        <v>83</v>
      </c>
      <c r="B2646" s="1">
        <v>62282</v>
      </c>
      <c r="C2646" t="s">
        <v>265</v>
      </c>
      <c r="D2646" t="s">
        <v>2802</v>
      </c>
      <c r="E2646">
        <v>188</v>
      </c>
      <c r="F2646">
        <v>3313</v>
      </c>
      <c r="G2646">
        <f t="shared" si="206"/>
        <v>0</v>
      </c>
      <c r="H2646" t="str">
        <f>_xlfn.XLOOKUP(C2646,obszary!A:A,obszary!B:B)</f>
        <v>Mare Boreum</v>
      </c>
      <c r="I2646" t="str">
        <f>_xlfn.XLOOKUP($A2646,laziki!B:B,laziki!C:C)</f>
        <v>Phoenix 11</v>
      </c>
      <c r="J2646" t="str">
        <f>_xlfn.XLOOKUP(I2646,laziki!C:C,laziki!E:E)</f>
        <v>56.07N, 79.63E</v>
      </c>
      <c r="K2646">
        <f>_xlfn.XLOOKUP($A2646,laziki!B:B,laziki!D:D)</f>
        <v>2069</v>
      </c>
      <c r="L2646">
        <f t="shared" si="207"/>
        <v>2070</v>
      </c>
      <c r="M2646" s="4">
        <f t="shared" si="208"/>
        <v>1</v>
      </c>
      <c r="N2646" s="4" t="str">
        <f t="shared" si="209"/>
        <v>N</v>
      </c>
      <c r="O2646" t="str">
        <f t="shared" si="210"/>
        <v>N</v>
      </c>
    </row>
    <row r="2647" spans="1:15" x14ac:dyDescent="0.25">
      <c r="A2647">
        <v>35</v>
      </c>
      <c r="B2647" s="1">
        <v>59276</v>
      </c>
      <c r="C2647" t="s">
        <v>233</v>
      </c>
      <c r="D2647" t="s">
        <v>2801</v>
      </c>
      <c r="E2647">
        <v>85</v>
      </c>
      <c r="F2647">
        <v>4398</v>
      </c>
      <c r="G2647">
        <f t="shared" si="206"/>
        <v>4398</v>
      </c>
      <c r="H2647" t="str">
        <f>_xlfn.XLOOKUP(C2647,obszary!A:A,obszary!B:B)</f>
        <v>Phoenicis Lacus</v>
      </c>
      <c r="I2647" t="str">
        <f>_xlfn.XLOOKUP($A2647,laziki!B:B,laziki!C:C)</f>
        <v>Pathfinder 2</v>
      </c>
      <c r="J2647" t="str">
        <f>_xlfn.XLOOKUP(I2647,laziki!C:C,laziki!E:E)</f>
        <v>16.90S, 101.43W</v>
      </c>
      <c r="K2647">
        <f>_xlfn.XLOOKUP($A2647,laziki!B:B,laziki!D:D)</f>
        <v>2060</v>
      </c>
      <c r="L2647">
        <f t="shared" si="207"/>
        <v>2062</v>
      </c>
      <c r="M2647" s="4">
        <f t="shared" si="208"/>
        <v>2</v>
      </c>
      <c r="N2647" s="4" t="str">
        <f t="shared" si="209"/>
        <v>S</v>
      </c>
      <c r="O2647" t="str">
        <f t="shared" si="210"/>
        <v>S</v>
      </c>
    </row>
    <row r="2648" spans="1:15" x14ac:dyDescent="0.25">
      <c r="A2648">
        <v>33</v>
      </c>
      <c r="B2648" s="1">
        <v>59131</v>
      </c>
      <c r="C2648" t="s">
        <v>265</v>
      </c>
      <c r="D2648" t="s">
        <v>2800</v>
      </c>
      <c r="E2648">
        <v>1270</v>
      </c>
      <c r="F2648">
        <v>4731</v>
      </c>
      <c r="G2648">
        <f t="shared" si="206"/>
        <v>0</v>
      </c>
      <c r="H2648" t="str">
        <f>_xlfn.XLOOKUP(C2648,obszary!A:A,obszary!B:B)</f>
        <v>Mare Boreum</v>
      </c>
      <c r="I2648" t="str">
        <f>_xlfn.XLOOKUP($A2648,laziki!B:B,laziki!C:C)</f>
        <v>Deimos 13</v>
      </c>
      <c r="J2648" t="str">
        <f>_xlfn.XLOOKUP(I2648,laziki!C:C,laziki!E:E)</f>
        <v>73.37N, 48.09E</v>
      </c>
      <c r="K2648">
        <f>_xlfn.XLOOKUP($A2648,laziki!B:B,laziki!D:D)</f>
        <v>2060</v>
      </c>
      <c r="L2648">
        <f t="shared" si="207"/>
        <v>2061</v>
      </c>
      <c r="M2648" s="4">
        <f t="shared" si="208"/>
        <v>1</v>
      </c>
      <c r="N2648" s="4" t="str">
        <f t="shared" si="209"/>
        <v>N</v>
      </c>
      <c r="O2648" t="str">
        <f t="shared" si="210"/>
        <v>N</v>
      </c>
    </row>
    <row r="2649" spans="1:15" x14ac:dyDescent="0.25">
      <c r="A2649">
        <v>52</v>
      </c>
      <c r="B2649" s="1">
        <v>62272</v>
      </c>
      <c r="C2649" t="s">
        <v>251</v>
      </c>
      <c r="D2649" t="s">
        <v>2799</v>
      </c>
      <c r="E2649">
        <v>96</v>
      </c>
      <c r="F2649">
        <v>4235</v>
      </c>
      <c r="G2649">
        <f t="shared" si="206"/>
        <v>4235</v>
      </c>
      <c r="H2649" t="str">
        <f>_xlfn.XLOOKUP(C2649,obszary!A:A,obszary!B:B)</f>
        <v>Amazonis</v>
      </c>
      <c r="I2649" t="str">
        <f>_xlfn.XLOOKUP($A2649,laziki!B:B,laziki!C:C)</f>
        <v>Opportunity 4</v>
      </c>
      <c r="J2649" t="str">
        <f>_xlfn.XLOOKUP(I2649,laziki!C:C,laziki!E:E)</f>
        <v>9.63N, 121.52W</v>
      </c>
      <c r="K2649">
        <f>_xlfn.XLOOKUP($A2649,laziki!B:B,laziki!D:D)</f>
        <v>2065</v>
      </c>
      <c r="L2649">
        <f t="shared" si="207"/>
        <v>2070</v>
      </c>
      <c r="M2649" s="4">
        <f t="shared" si="208"/>
        <v>5</v>
      </c>
      <c r="N2649" s="4" t="str">
        <f t="shared" si="209"/>
        <v>N</v>
      </c>
      <c r="O2649" t="str">
        <f t="shared" si="210"/>
        <v>N</v>
      </c>
    </row>
    <row r="2650" spans="1:15" x14ac:dyDescent="0.25">
      <c r="A2650">
        <v>61</v>
      </c>
      <c r="B2650" s="1">
        <v>62383</v>
      </c>
      <c r="C2650" t="s">
        <v>207</v>
      </c>
      <c r="D2650" t="s">
        <v>2798</v>
      </c>
      <c r="E2650">
        <v>96</v>
      </c>
      <c r="F2650">
        <v>5812</v>
      </c>
      <c r="G2650">
        <f t="shared" si="206"/>
        <v>5812</v>
      </c>
      <c r="H2650" t="str">
        <f>_xlfn.XLOOKUP(C2650,obszary!A:A,obszary!B:B)</f>
        <v>Mare Australe</v>
      </c>
      <c r="I2650" t="str">
        <f>_xlfn.XLOOKUP($A2650,laziki!B:B,laziki!C:C)</f>
        <v>Opportunity 19</v>
      </c>
      <c r="J2650" t="str">
        <f>_xlfn.XLOOKUP(I2650,laziki!C:C,laziki!E:E)</f>
        <v>68.17S, 21.83W</v>
      </c>
      <c r="K2650">
        <f>_xlfn.XLOOKUP($A2650,laziki!B:B,laziki!D:D)</f>
        <v>2069</v>
      </c>
      <c r="L2650">
        <f t="shared" si="207"/>
        <v>2070</v>
      </c>
      <c r="M2650" s="4">
        <f t="shared" si="208"/>
        <v>1</v>
      </c>
      <c r="N2650" s="4" t="str">
        <f t="shared" si="209"/>
        <v>S</v>
      </c>
      <c r="O2650" t="str">
        <f t="shared" si="210"/>
        <v>S</v>
      </c>
    </row>
    <row r="2651" spans="1:15" x14ac:dyDescent="0.25">
      <c r="A2651">
        <v>56</v>
      </c>
      <c r="B2651" s="1">
        <v>62943</v>
      </c>
      <c r="C2651" t="s">
        <v>217</v>
      </c>
      <c r="D2651" t="s">
        <v>2797</v>
      </c>
      <c r="E2651">
        <v>264</v>
      </c>
      <c r="F2651">
        <v>6205</v>
      </c>
      <c r="G2651">
        <f t="shared" si="206"/>
        <v>0</v>
      </c>
      <c r="H2651" t="str">
        <f>_xlfn.XLOOKUP(C2651,obszary!A:A,obszary!B:B)</f>
        <v>Thaumasia</v>
      </c>
      <c r="I2651" t="str">
        <f>_xlfn.XLOOKUP($A2651,laziki!B:B,laziki!C:C)</f>
        <v>Opportunity 10</v>
      </c>
      <c r="J2651" t="str">
        <f>_xlfn.XLOOKUP(I2651,laziki!C:C,laziki!E:E)</f>
        <v>35.35S, 72.67W</v>
      </c>
      <c r="K2651">
        <f>_xlfn.XLOOKUP($A2651,laziki!B:B,laziki!D:D)</f>
        <v>2067</v>
      </c>
      <c r="L2651">
        <f t="shared" si="207"/>
        <v>2072</v>
      </c>
      <c r="M2651" s="4">
        <f t="shared" si="208"/>
        <v>5</v>
      </c>
      <c r="N2651" s="4" t="str">
        <f t="shared" si="209"/>
        <v>S</v>
      </c>
      <c r="O2651" t="str">
        <f t="shared" si="210"/>
        <v>S</v>
      </c>
    </row>
    <row r="2652" spans="1:15" x14ac:dyDescent="0.25">
      <c r="A2652">
        <v>87</v>
      </c>
      <c r="B2652" s="1">
        <v>63237</v>
      </c>
      <c r="C2652" t="s">
        <v>215</v>
      </c>
      <c r="D2652" t="s">
        <v>2796</v>
      </c>
      <c r="E2652">
        <v>24</v>
      </c>
      <c r="F2652">
        <v>29243</v>
      </c>
      <c r="G2652">
        <f t="shared" si="206"/>
        <v>29243</v>
      </c>
      <c r="H2652" t="str">
        <f>_xlfn.XLOOKUP(C2652,obszary!A:A,obszary!B:B)</f>
        <v>Argyre</v>
      </c>
      <c r="I2652" t="str">
        <f>_xlfn.XLOOKUP($A2652,laziki!B:B,laziki!C:C)</f>
        <v>Phoenix 17</v>
      </c>
      <c r="J2652" t="str">
        <f>_xlfn.XLOOKUP(I2652,laziki!C:C,laziki!E:E)</f>
        <v>34.44S, 25.42W</v>
      </c>
      <c r="K2652">
        <f>_xlfn.XLOOKUP($A2652,laziki!B:B,laziki!D:D)</f>
        <v>2071</v>
      </c>
      <c r="L2652">
        <f t="shared" si="207"/>
        <v>2073</v>
      </c>
      <c r="M2652" s="4">
        <f t="shared" si="208"/>
        <v>2</v>
      </c>
      <c r="N2652" s="4" t="str">
        <f t="shared" si="209"/>
        <v>S</v>
      </c>
      <c r="O2652" t="str">
        <f t="shared" si="210"/>
        <v>S</v>
      </c>
    </row>
    <row r="2653" spans="1:15" x14ac:dyDescent="0.25">
      <c r="A2653">
        <v>32</v>
      </c>
      <c r="B2653" s="1">
        <v>59476</v>
      </c>
      <c r="C2653" t="s">
        <v>217</v>
      </c>
      <c r="D2653" t="s">
        <v>2795</v>
      </c>
      <c r="E2653">
        <v>196</v>
      </c>
      <c r="F2653">
        <v>6006</v>
      </c>
      <c r="G2653">
        <f t="shared" si="206"/>
        <v>0</v>
      </c>
      <c r="H2653" t="str">
        <f>_xlfn.XLOOKUP(C2653,obszary!A:A,obszary!B:B)</f>
        <v>Thaumasia</v>
      </c>
      <c r="I2653" t="str">
        <f>_xlfn.XLOOKUP($A2653,laziki!B:B,laziki!C:C)</f>
        <v>Deimos 11</v>
      </c>
      <c r="J2653" t="str">
        <f>_xlfn.XLOOKUP(I2653,laziki!C:C,laziki!E:E)</f>
        <v>39.82S, 96.42W</v>
      </c>
      <c r="K2653">
        <f>_xlfn.XLOOKUP($A2653,laziki!B:B,laziki!D:D)</f>
        <v>2059</v>
      </c>
      <c r="L2653">
        <f t="shared" si="207"/>
        <v>2062</v>
      </c>
      <c r="M2653" s="4">
        <f t="shared" si="208"/>
        <v>3</v>
      </c>
      <c r="N2653" s="4" t="str">
        <f t="shared" si="209"/>
        <v>S</v>
      </c>
      <c r="O2653" t="str">
        <f t="shared" si="210"/>
        <v>S</v>
      </c>
    </row>
    <row r="2654" spans="1:15" x14ac:dyDescent="0.25">
      <c r="A2654">
        <v>41</v>
      </c>
      <c r="B2654" s="1">
        <v>61552</v>
      </c>
      <c r="C2654" t="s">
        <v>265</v>
      </c>
      <c r="D2654" t="s">
        <v>2794</v>
      </c>
      <c r="E2654">
        <v>70</v>
      </c>
      <c r="F2654">
        <v>50510</v>
      </c>
      <c r="G2654">
        <f t="shared" si="206"/>
        <v>50510</v>
      </c>
      <c r="H2654" t="str">
        <f>_xlfn.XLOOKUP(C2654,obszary!A:A,obszary!B:B)</f>
        <v>Mare Boreum</v>
      </c>
      <c r="I2654" t="str">
        <f>_xlfn.XLOOKUP($A2654,laziki!B:B,laziki!C:C)</f>
        <v>Spirit 5</v>
      </c>
      <c r="J2654" t="str">
        <f>_xlfn.XLOOKUP(I2654,laziki!C:C,laziki!E:E)</f>
        <v>66.19N, 33.82E</v>
      </c>
      <c r="K2654">
        <f>_xlfn.XLOOKUP($A2654,laziki!B:B,laziki!D:D)</f>
        <v>2063</v>
      </c>
      <c r="L2654">
        <f t="shared" si="207"/>
        <v>2068</v>
      </c>
      <c r="M2654" s="4">
        <f t="shared" si="208"/>
        <v>5</v>
      </c>
      <c r="N2654" s="4" t="str">
        <f t="shared" si="209"/>
        <v>N</v>
      </c>
      <c r="O2654" t="str">
        <f t="shared" si="210"/>
        <v>N</v>
      </c>
    </row>
    <row r="2655" spans="1:15" x14ac:dyDescent="0.25">
      <c r="A2655">
        <v>99</v>
      </c>
      <c r="B2655" s="1">
        <v>62682</v>
      </c>
      <c r="C2655" t="s">
        <v>257</v>
      </c>
      <c r="D2655" t="s">
        <v>2793</v>
      </c>
      <c r="E2655">
        <v>1057</v>
      </c>
      <c r="F2655">
        <v>756</v>
      </c>
      <c r="G2655">
        <f t="shared" si="206"/>
        <v>0</v>
      </c>
      <c r="H2655" t="str">
        <f>_xlfn.XLOOKUP(C2655,obszary!A:A,obszary!B:B)</f>
        <v>Ismenius Lacus</v>
      </c>
      <c r="I2655" t="str">
        <f>_xlfn.XLOOKUP($A2655,laziki!B:B,laziki!C:C)</f>
        <v>Perseverance 6</v>
      </c>
      <c r="J2655" t="str">
        <f>_xlfn.XLOOKUP(I2655,laziki!C:C,laziki!E:E)</f>
        <v>34.38N, 12.41E</v>
      </c>
      <c r="K2655">
        <f>_xlfn.XLOOKUP($A2655,laziki!B:B,laziki!D:D)</f>
        <v>2070</v>
      </c>
      <c r="L2655">
        <f t="shared" si="207"/>
        <v>2071</v>
      </c>
      <c r="M2655" s="4">
        <f t="shared" si="208"/>
        <v>1</v>
      </c>
      <c r="N2655" s="4" t="str">
        <f t="shared" si="209"/>
        <v>N</v>
      </c>
      <c r="O2655" t="str">
        <f t="shared" si="210"/>
        <v>N</v>
      </c>
    </row>
    <row r="2656" spans="1:15" x14ac:dyDescent="0.25">
      <c r="A2656">
        <v>89</v>
      </c>
      <c r="B2656" s="1">
        <v>64868</v>
      </c>
      <c r="C2656" t="s">
        <v>207</v>
      </c>
      <c r="D2656" t="s">
        <v>2792</v>
      </c>
      <c r="E2656">
        <v>88</v>
      </c>
      <c r="F2656">
        <v>8519</v>
      </c>
      <c r="G2656">
        <f t="shared" si="206"/>
        <v>8519</v>
      </c>
      <c r="H2656" t="str">
        <f>_xlfn.XLOOKUP(C2656,obszary!A:A,obszary!B:B)</f>
        <v>Mare Australe</v>
      </c>
      <c r="I2656" t="str">
        <f>_xlfn.XLOOKUP($A2656,laziki!B:B,laziki!C:C)</f>
        <v>Phoenix 22</v>
      </c>
      <c r="J2656" t="str">
        <f>_xlfn.XLOOKUP(I2656,laziki!C:C,laziki!E:E)</f>
        <v>65.07S, 96.09W</v>
      </c>
      <c r="K2656">
        <f>_xlfn.XLOOKUP($A2656,laziki!B:B,laziki!D:D)</f>
        <v>2072</v>
      </c>
      <c r="L2656">
        <f t="shared" si="207"/>
        <v>2077</v>
      </c>
      <c r="M2656" s="4">
        <f t="shared" si="208"/>
        <v>5</v>
      </c>
      <c r="N2656" s="4" t="str">
        <f t="shared" si="209"/>
        <v>S</v>
      </c>
      <c r="O2656" t="str">
        <f t="shared" si="210"/>
        <v>S</v>
      </c>
    </row>
    <row r="2657" spans="1:15" x14ac:dyDescent="0.25">
      <c r="A2657">
        <v>9</v>
      </c>
      <c r="B2657" s="1">
        <v>57526</v>
      </c>
      <c r="C2657" t="s">
        <v>229</v>
      </c>
      <c r="D2657" t="s">
        <v>2791</v>
      </c>
      <c r="E2657">
        <v>204</v>
      </c>
      <c r="F2657">
        <v>5622</v>
      </c>
      <c r="G2657">
        <f t="shared" si="206"/>
        <v>0</v>
      </c>
      <c r="H2657" t="str">
        <f>_xlfn.XLOOKUP(C2657,obszary!A:A,obszary!B:B)</f>
        <v>Margaritifer Sinus</v>
      </c>
      <c r="I2657" t="str">
        <f>_xlfn.XLOOKUP($A2657,laziki!B:B,laziki!C:C)</f>
        <v>Mariner 14</v>
      </c>
      <c r="J2657" t="str">
        <f>_xlfn.XLOOKUP(I2657,laziki!C:C,laziki!E:E)</f>
        <v>17.63S, 13.01W</v>
      </c>
      <c r="K2657">
        <f>_xlfn.XLOOKUP($A2657,laziki!B:B,laziki!D:D)</f>
        <v>2054</v>
      </c>
      <c r="L2657">
        <f t="shared" si="207"/>
        <v>2057</v>
      </c>
      <c r="M2657" s="4">
        <f t="shared" si="208"/>
        <v>3</v>
      </c>
      <c r="N2657" s="4" t="str">
        <f t="shared" si="209"/>
        <v>S</v>
      </c>
      <c r="O2657" t="str">
        <f t="shared" si="210"/>
        <v>S</v>
      </c>
    </row>
    <row r="2658" spans="1:15" x14ac:dyDescent="0.25">
      <c r="A2658">
        <v>5</v>
      </c>
      <c r="B2658" s="1">
        <v>56465</v>
      </c>
      <c r="C2658" t="s">
        <v>241</v>
      </c>
      <c r="D2658" t="s">
        <v>2790</v>
      </c>
      <c r="E2658">
        <v>212</v>
      </c>
      <c r="F2658">
        <v>8255</v>
      </c>
      <c r="G2658">
        <f t="shared" si="206"/>
        <v>0</v>
      </c>
      <c r="H2658" t="str">
        <f>_xlfn.XLOOKUP(C2658,obszary!A:A,obszary!B:B)</f>
        <v>Syrtis Major</v>
      </c>
      <c r="I2658" t="str">
        <f>_xlfn.XLOOKUP($A2658,laziki!B:B,laziki!C:C)</f>
        <v>Mariner 10</v>
      </c>
      <c r="J2658" t="str">
        <f>_xlfn.XLOOKUP(I2658,laziki!C:C,laziki!E:E)</f>
        <v>4.88N, 63.43E</v>
      </c>
      <c r="K2658">
        <f>_xlfn.XLOOKUP($A2658,laziki!B:B,laziki!D:D)</f>
        <v>2051</v>
      </c>
      <c r="L2658">
        <f t="shared" si="207"/>
        <v>2054</v>
      </c>
      <c r="M2658" s="4">
        <f t="shared" si="208"/>
        <v>3</v>
      </c>
      <c r="N2658" s="4" t="str">
        <f t="shared" si="209"/>
        <v>N</v>
      </c>
      <c r="O2658" t="str">
        <f t="shared" si="210"/>
        <v>N</v>
      </c>
    </row>
    <row r="2659" spans="1:15" x14ac:dyDescent="0.25">
      <c r="A2659">
        <v>66</v>
      </c>
      <c r="B2659" s="1">
        <v>63399</v>
      </c>
      <c r="C2659" t="s">
        <v>253</v>
      </c>
      <c r="D2659" t="s">
        <v>2789</v>
      </c>
      <c r="E2659">
        <v>292</v>
      </c>
      <c r="F2659">
        <v>17000</v>
      </c>
      <c r="G2659">
        <f t="shared" si="206"/>
        <v>0</v>
      </c>
      <c r="H2659" t="str">
        <f>_xlfn.XLOOKUP(C2659,obszary!A:A,obszary!B:B)</f>
        <v>Cebrenia</v>
      </c>
      <c r="I2659" t="str">
        <f>_xlfn.XLOOKUP($A2659,laziki!B:B,laziki!C:C)</f>
        <v>Rosetta 9</v>
      </c>
      <c r="J2659" t="str">
        <f>_xlfn.XLOOKUP(I2659,laziki!C:C,laziki!E:E)</f>
        <v>17.54N, 149.60E</v>
      </c>
      <c r="K2659">
        <f>_xlfn.XLOOKUP($A2659,laziki!B:B,laziki!D:D)</f>
        <v>2067</v>
      </c>
      <c r="L2659">
        <f t="shared" si="207"/>
        <v>2073</v>
      </c>
      <c r="M2659" s="4">
        <f t="shared" si="208"/>
        <v>6</v>
      </c>
      <c r="N2659" s="4" t="str">
        <f t="shared" si="209"/>
        <v>N</v>
      </c>
      <c r="O2659" t="str">
        <f t="shared" si="210"/>
        <v>N</v>
      </c>
    </row>
    <row r="2660" spans="1:15" x14ac:dyDescent="0.25">
      <c r="A2660">
        <v>76</v>
      </c>
      <c r="B2660" s="1">
        <v>65586</v>
      </c>
      <c r="C2660" t="s">
        <v>253</v>
      </c>
      <c r="D2660" t="s">
        <v>2788</v>
      </c>
      <c r="E2660">
        <v>88</v>
      </c>
      <c r="F2660">
        <v>6618</v>
      </c>
      <c r="G2660">
        <f t="shared" si="206"/>
        <v>6618</v>
      </c>
      <c r="H2660" t="str">
        <f>_xlfn.XLOOKUP(C2660,obszary!A:A,obszary!B:B)</f>
        <v>Cebrenia</v>
      </c>
      <c r="I2660" t="str">
        <f>_xlfn.XLOOKUP($A2660,laziki!B:B,laziki!C:C)</f>
        <v>Rosetta 25</v>
      </c>
      <c r="J2660" t="str">
        <f>_xlfn.XLOOKUP(I2660,laziki!C:C,laziki!E:E)</f>
        <v>47.84N, 169.44E</v>
      </c>
      <c r="K2660">
        <f>_xlfn.XLOOKUP($A2660,laziki!B:B,laziki!D:D)</f>
        <v>2072</v>
      </c>
      <c r="L2660">
        <f t="shared" si="207"/>
        <v>2079</v>
      </c>
      <c r="M2660" s="4">
        <f t="shared" si="208"/>
        <v>7</v>
      </c>
      <c r="N2660" s="4" t="str">
        <f t="shared" si="209"/>
        <v>N</v>
      </c>
      <c r="O2660" t="str">
        <f t="shared" si="210"/>
        <v>N</v>
      </c>
    </row>
    <row r="2661" spans="1:15" x14ac:dyDescent="0.25">
      <c r="A2661">
        <v>46</v>
      </c>
      <c r="B2661" s="1">
        <v>60689</v>
      </c>
      <c r="C2661" t="s">
        <v>217</v>
      </c>
      <c r="D2661" t="s">
        <v>2787</v>
      </c>
      <c r="E2661">
        <v>11</v>
      </c>
      <c r="F2661">
        <v>23366</v>
      </c>
      <c r="G2661">
        <f t="shared" si="206"/>
        <v>23366</v>
      </c>
      <c r="H2661" t="str">
        <f>_xlfn.XLOOKUP(C2661,obszary!A:A,obszary!B:B)</f>
        <v>Thaumasia</v>
      </c>
      <c r="I2661" t="str">
        <f>_xlfn.XLOOKUP($A2661,laziki!B:B,laziki!C:C)</f>
        <v>Spirit 13</v>
      </c>
      <c r="J2661" t="str">
        <f>_xlfn.XLOOKUP(I2661,laziki!C:C,laziki!E:E)</f>
        <v>58.80S, 113.46W</v>
      </c>
      <c r="K2661">
        <f>_xlfn.XLOOKUP($A2661,laziki!B:B,laziki!D:D)</f>
        <v>2065</v>
      </c>
      <c r="L2661">
        <f t="shared" si="207"/>
        <v>2066</v>
      </c>
      <c r="M2661" s="4">
        <f t="shared" si="208"/>
        <v>1</v>
      </c>
      <c r="N2661" s="4" t="str">
        <f t="shared" si="209"/>
        <v>S</v>
      </c>
      <c r="O2661" t="str">
        <f t="shared" si="210"/>
        <v>S</v>
      </c>
    </row>
    <row r="2662" spans="1:15" x14ac:dyDescent="0.25">
      <c r="A2662">
        <v>42</v>
      </c>
      <c r="B2662" s="1">
        <v>62422</v>
      </c>
      <c r="C2662" t="s">
        <v>237</v>
      </c>
      <c r="D2662" t="s">
        <v>2786</v>
      </c>
      <c r="E2662">
        <v>34</v>
      </c>
      <c r="F2662">
        <v>629</v>
      </c>
      <c r="G2662">
        <f t="shared" si="206"/>
        <v>629</v>
      </c>
      <c r="H2662" t="str">
        <f>_xlfn.XLOOKUP(C2662,obszary!A:A,obszary!B:B)</f>
        <v>Elysium</v>
      </c>
      <c r="I2662" t="str">
        <f>_xlfn.XLOOKUP($A2662,laziki!B:B,laziki!C:C)</f>
        <v>Spirit 6</v>
      </c>
      <c r="J2662" t="str">
        <f>_xlfn.XLOOKUP(I2662,laziki!C:C,laziki!E:E)</f>
        <v>27.80N, 160.30E</v>
      </c>
      <c r="K2662">
        <f>_xlfn.XLOOKUP($A2662,laziki!B:B,laziki!D:D)</f>
        <v>2063</v>
      </c>
      <c r="L2662">
        <f t="shared" si="207"/>
        <v>2070</v>
      </c>
      <c r="M2662" s="4">
        <f t="shared" si="208"/>
        <v>7</v>
      </c>
      <c r="N2662" s="4" t="str">
        <f t="shared" si="209"/>
        <v>N</v>
      </c>
      <c r="O2662" t="str">
        <f t="shared" si="210"/>
        <v>N</v>
      </c>
    </row>
    <row r="2663" spans="1:15" x14ac:dyDescent="0.25">
      <c r="A2663">
        <v>73</v>
      </c>
      <c r="B2663" s="1">
        <v>63384</v>
      </c>
      <c r="C2663" t="s">
        <v>207</v>
      </c>
      <c r="D2663" t="s">
        <v>2785</v>
      </c>
      <c r="E2663">
        <v>482</v>
      </c>
      <c r="F2663">
        <v>15700</v>
      </c>
      <c r="G2663">
        <f t="shared" si="206"/>
        <v>0</v>
      </c>
      <c r="H2663" t="str">
        <f>_xlfn.XLOOKUP(C2663,obszary!A:A,obszary!B:B)</f>
        <v>Mare Australe</v>
      </c>
      <c r="I2663" t="str">
        <f>_xlfn.XLOOKUP($A2663,laziki!B:B,laziki!C:C)</f>
        <v>Rosetta 20</v>
      </c>
      <c r="J2663" t="str">
        <f>_xlfn.XLOOKUP(I2663,laziki!C:C,laziki!E:E)</f>
        <v>69.31S, 68.72W</v>
      </c>
      <c r="K2663">
        <f>_xlfn.XLOOKUP($A2663,laziki!B:B,laziki!D:D)</f>
        <v>2071</v>
      </c>
      <c r="L2663">
        <f t="shared" si="207"/>
        <v>2073</v>
      </c>
      <c r="M2663" s="4">
        <f t="shared" si="208"/>
        <v>2</v>
      </c>
      <c r="N2663" s="4" t="str">
        <f t="shared" si="209"/>
        <v>S</v>
      </c>
      <c r="O2663" t="str">
        <f t="shared" si="210"/>
        <v>S</v>
      </c>
    </row>
    <row r="2664" spans="1:15" x14ac:dyDescent="0.25">
      <c r="A2664">
        <v>29</v>
      </c>
      <c r="B2664" s="1">
        <v>59090</v>
      </c>
      <c r="C2664" t="s">
        <v>235</v>
      </c>
      <c r="D2664" t="s">
        <v>2784</v>
      </c>
      <c r="E2664">
        <v>59</v>
      </c>
      <c r="F2664">
        <v>10654</v>
      </c>
      <c r="G2664">
        <f t="shared" si="206"/>
        <v>10654</v>
      </c>
      <c r="H2664" t="str">
        <f>_xlfn.XLOOKUP(C2664,obszary!A:A,obszary!B:B)</f>
        <v>Memnonia</v>
      </c>
      <c r="I2664" t="str">
        <f>_xlfn.XLOOKUP($A2664,laziki!B:B,laziki!C:C)</f>
        <v>Deimos 4</v>
      </c>
      <c r="J2664" t="str">
        <f>_xlfn.XLOOKUP(I2664,laziki!C:C,laziki!E:E)</f>
        <v>33.88S, 148.04W</v>
      </c>
      <c r="K2664">
        <f>_xlfn.XLOOKUP($A2664,laziki!B:B,laziki!D:D)</f>
        <v>2058</v>
      </c>
      <c r="L2664">
        <f t="shared" si="207"/>
        <v>2061</v>
      </c>
      <c r="M2664" s="4">
        <f t="shared" si="208"/>
        <v>3</v>
      </c>
      <c r="N2664" s="4" t="str">
        <f t="shared" si="209"/>
        <v>S</v>
      </c>
      <c r="O2664" t="str">
        <f t="shared" si="210"/>
        <v>S</v>
      </c>
    </row>
    <row r="2665" spans="1:15" x14ac:dyDescent="0.25">
      <c r="A2665">
        <v>26</v>
      </c>
      <c r="B2665" s="1">
        <v>57417</v>
      </c>
      <c r="C2665" t="s">
        <v>211</v>
      </c>
      <c r="D2665" t="s">
        <v>2783</v>
      </c>
      <c r="E2665">
        <v>14</v>
      </c>
      <c r="F2665">
        <v>7752</v>
      </c>
      <c r="G2665">
        <f t="shared" si="206"/>
        <v>7752</v>
      </c>
      <c r="H2665" t="str">
        <f>_xlfn.XLOOKUP(C2665,obszary!A:A,obszary!B:B)</f>
        <v>Hellas</v>
      </c>
      <c r="I2665" t="str">
        <f>_xlfn.XLOOKUP($A2665,laziki!B:B,laziki!C:C)</f>
        <v>Phobos 5</v>
      </c>
      <c r="J2665" t="str">
        <f>_xlfn.XLOOKUP(I2665,laziki!C:C,laziki!E:E)</f>
        <v>48.99S, 67.17E</v>
      </c>
      <c r="K2665">
        <f>_xlfn.XLOOKUP($A2665,laziki!B:B,laziki!D:D)</f>
        <v>2054</v>
      </c>
      <c r="L2665">
        <f t="shared" si="207"/>
        <v>2057</v>
      </c>
      <c r="M2665" s="4">
        <f t="shared" si="208"/>
        <v>3</v>
      </c>
      <c r="N2665" s="4" t="str">
        <f t="shared" si="209"/>
        <v>S</v>
      </c>
      <c r="O2665" t="str">
        <f t="shared" si="210"/>
        <v>S</v>
      </c>
    </row>
    <row r="2666" spans="1:15" x14ac:dyDescent="0.25">
      <c r="A2666">
        <v>6</v>
      </c>
      <c r="B2666" s="1">
        <v>56648</v>
      </c>
      <c r="C2666" t="s">
        <v>265</v>
      </c>
      <c r="D2666" t="s">
        <v>2782</v>
      </c>
      <c r="E2666">
        <v>25</v>
      </c>
      <c r="F2666">
        <v>3919</v>
      </c>
      <c r="G2666">
        <f t="shared" si="206"/>
        <v>3919</v>
      </c>
      <c r="H2666" t="str">
        <f>_xlfn.XLOOKUP(C2666,obszary!A:A,obszary!B:B)</f>
        <v>Mare Boreum</v>
      </c>
      <c r="I2666" t="str">
        <f>_xlfn.XLOOKUP($A2666,laziki!B:B,laziki!C:C)</f>
        <v>Mariner 11</v>
      </c>
      <c r="J2666" t="str">
        <f>_xlfn.XLOOKUP(I2666,laziki!C:C,laziki!E:E)</f>
        <v>77.71N, 148.53E</v>
      </c>
      <c r="K2666">
        <f>_xlfn.XLOOKUP($A2666,laziki!B:B,laziki!D:D)</f>
        <v>2052</v>
      </c>
      <c r="L2666">
        <f t="shared" si="207"/>
        <v>2055</v>
      </c>
      <c r="M2666" s="4">
        <f t="shared" si="208"/>
        <v>3</v>
      </c>
      <c r="N2666" s="4" t="str">
        <f t="shared" si="209"/>
        <v>N</v>
      </c>
      <c r="O2666" t="str">
        <f t="shared" si="210"/>
        <v>N</v>
      </c>
    </row>
    <row r="2667" spans="1:15" x14ac:dyDescent="0.25">
      <c r="A2667">
        <v>54</v>
      </c>
      <c r="B2667" s="1">
        <v>60914</v>
      </c>
      <c r="C2667" t="s">
        <v>239</v>
      </c>
      <c r="D2667" t="s">
        <v>2781</v>
      </c>
      <c r="E2667">
        <v>169</v>
      </c>
      <c r="F2667">
        <v>1010</v>
      </c>
      <c r="G2667">
        <f t="shared" si="206"/>
        <v>0</v>
      </c>
      <c r="H2667" t="str">
        <f>_xlfn.XLOOKUP(C2667,obszary!A:A,obszary!B:B)</f>
        <v>Amenthes</v>
      </c>
      <c r="I2667" t="str">
        <f>_xlfn.XLOOKUP($A2667,laziki!B:B,laziki!C:C)</f>
        <v>Opportunity 6</v>
      </c>
      <c r="J2667" t="str">
        <f>_xlfn.XLOOKUP(I2667,laziki!C:C,laziki!E:E)</f>
        <v>14.31N, 112.28E</v>
      </c>
      <c r="K2667">
        <f>_xlfn.XLOOKUP($A2667,laziki!B:B,laziki!D:D)</f>
        <v>2065</v>
      </c>
      <c r="L2667">
        <f t="shared" si="207"/>
        <v>2066</v>
      </c>
      <c r="M2667" s="4">
        <f t="shared" si="208"/>
        <v>1</v>
      </c>
      <c r="N2667" s="4" t="str">
        <f t="shared" si="209"/>
        <v>N</v>
      </c>
      <c r="O2667" t="str">
        <f t="shared" si="210"/>
        <v>N</v>
      </c>
    </row>
    <row r="2668" spans="1:15" x14ac:dyDescent="0.25">
      <c r="A2668">
        <v>44</v>
      </c>
      <c r="B2668" s="1">
        <v>61635</v>
      </c>
      <c r="C2668" t="s">
        <v>253</v>
      </c>
      <c r="D2668" t="s">
        <v>2780</v>
      </c>
      <c r="E2668">
        <v>124</v>
      </c>
      <c r="F2668">
        <v>24621</v>
      </c>
      <c r="G2668">
        <f t="shared" si="206"/>
        <v>0</v>
      </c>
      <c r="H2668" t="str">
        <f>_xlfn.XLOOKUP(C2668,obszary!A:A,obszary!B:B)</f>
        <v>Cebrenia</v>
      </c>
      <c r="I2668" t="str">
        <f>_xlfn.XLOOKUP($A2668,laziki!B:B,laziki!C:C)</f>
        <v>Spirit 11</v>
      </c>
      <c r="J2668" t="str">
        <f>_xlfn.XLOOKUP(I2668,laziki!C:C,laziki!E:E)</f>
        <v>64.61N, 131.25E</v>
      </c>
      <c r="K2668">
        <f>_xlfn.XLOOKUP($A2668,laziki!B:B,laziki!D:D)</f>
        <v>2064</v>
      </c>
      <c r="L2668">
        <f t="shared" si="207"/>
        <v>2068</v>
      </c>
      <c r="M2668" s="4">
        <f t="shared" si="208"/>
        <v>4</v>
      </c>
      <c r="N2668" s="4" t="str">
        <f t="shared" si="209"/>
        <v>N</v>
      </c>
      <c r="O2668" t="str">
        <f t="shared" si="210"/>
        <v>N</v>
      </c>
    </row>
    <row r="2669" spans="1:15" x14ac:dyDescent="0.25">
      <c r="A2669">
        <v>44</v>
      </c>
      <c r="B2669" s="1">
        <v>61108</v>
      </c>
      <c r="C2669" t="s">
        <v>253</v>
      </c>
      <c r="D2669" t="s">
        <v>2779</v>
      </c>
      <c r="E2669">
        <v>106</v>
      </c>
      <c r="F2669">
        <v>7279</v>
      </c>
      <c r="G2669">
        <f t="shared" si="206"/>
        <v>0</v>
      </c>
      <c r="H2669" t="str">
        <f>_xlfn.XLOOKUP(C2669,obszary!A:A,obszary!B:B)</f>
        <v>Cebrenia</v>
      </c>
      <c r="I2669" t="str">
        <f>_xlfn.XLOOKUP($A2669,laziki!B:B,laziki!C:C)</f>
        <v>Spirit 11</v>
      </c>
      <c r="J2669" t="str">
        <f>_xlfn.XLOOKUP(I2669,laziki!C:C,laziki!E:E)</f>
        <v>64.61N, 131.25E</v>
      </c>
      <c r="K2669">
        <f>_xlfn.XLOOKUP($A2669,laziki!B:B,laziki!D:D)</f>
        <v>2064</v>
      </c>
      <c r="L2669">
        <f t="shared" si="207"/>
        <v>2067</v>
      </c>
      <c r="M2669" s="4">
        <f t="shared" si="208"/>
        <v>3</v>
      </c>
      <c r="N2669" s="4" t="str">
        <f t="shared" si="209"/>
        <v>N</v>
      </c>
      <c r="O2669" t="str">
        <f t="shared" si="210"/>
        <v>N</v>
      </c>
    </row>
    <row r="2670" spans="1:15" x14ac:dyDescent="0.25">
      <c r="A2670">
        <v>49</v>
      </c>
      <c r="B2670" s="1">
        <v>61685</v>
      </c>
      <c r="C2670" t="s">
        <v>215</v>
      </c>
      <c r="D2670" t="s">
        <v>2778</v>
      </c>
      <c r="E2670">
        <v>39</v>
      </c>
      <c r="F2670">
        <v>9366</v>
      </c>
      <c r="G2670">
        <f t="shared" si="206"/>
        <v>9366</v>
      </c>
      <c r="H2670" t="str">
        <f>_xlfn.XLOOKUP(C2670,obszary!A:A,obszary!B:B)</f>
        <v>Argyre</v>
      </c>
      <c r="I2670" t="str">
        <f>_xlfn.XLOOKUP($A2670,laziki!B:B,laziki!C:C)</f>
        <v>Spirit 16</v>
      </c>
      <c r="J2670" t="str">
        <f>_xlfn.XLOOKUP(I2670,laziki!C:C,laziki!E:E)</f>
        <v>30.54S, 24.75W</v>
      </c>
      <c r="K2670">
        <f>_xlfn.XLOOKUP($A2670,laziki!B:B,laziki!D:D)</f>
        <v>2066</v>
      </c>
      <c r="L2670">
        <f t="shared" si="207"/>
        <v>2068</v>
      </c>
      <c r="M2670" s="4">
        <f t="shared" si="208"/>
        <v>2</v>
      </c>
      <c r="N2670" s="4" t="str">
        <f t="shared" si="209"/>
        <v>S</v>
      </c>
      <c r="O2670" t="str">
        <f t="shared" si="210"/>
        <v>S</v>
      </c>
    </row>
    <row r="2671" spans="1:15" x14ac:dyDescent="0.25">
      <c r="A2671">
        <v>95</v>
      </c>
      <c r="B2671" s="1">
        <v>62576</v>
      </c>
      <c r="C2671" t="s">
        <v>247</v>
      </c>
      <c r="D2671" t="s">
        <v>2777</v>
      </c>
      <c r="E2671">
        <v>11</v>
      </c>
      <c r="F2671">
        <v>2188</v>
      </c>
      <c r="G2671">
        <f t="shared" si="206"/>
        <v>2188</v>
      </c>
      <c r="H2671" t="str">
        <f>_xlfn.XLOOKUP(C2671,obszary!A:A,obszary!B:B)</f>
        <v>Lunae Palus</v>
      </c>
      <c r="I2671" t="str">
        <f>_xlfn.XLOOKUP($A2671,laziki!B:B,laziki!C:C)</f>
        <v>Dawn 6</v>
      </c>
      <c r="J2671" t="str">
        <f>_xlfn.XLOOKUP(I2671,laziki!C:C,laziki!E:E)</f>
        <v>8.80N, 79.73W</v>
      </c>
      <c r="K2671">
        <f>_xlfn.XLOOKUP($A2671,laziki!B:B,laziki!D:D)</f>
        <v>2067</v>
      </c>
      <c r="L2671">
        <f t="shared" si="207"/>
        <v>2071</v>
      </c>
      <c r="M2671" s="4">
        <f t="shared" si="208"/>
        <v>4</v>
      </c>
      <c r="N2671" s="4" t="str">
        <f t="shared" si="209"/>
        <v>N</v>
      </c>
      <c r="O2671" t="str">
        <f t="shared" si="210"/>
        <v>N</v>
      </c>
    </row>
    <row r="2672" spans="1:15" x14ac:dyDescent="0.25">
      <c r="A2672">
        <v>35</v>
      </c>
      <c r="B2672" s="1">
        <v>60300</v>
      </c>
      <c r="C2672" t="s">
        <v>233</v>
      </c>
      <c r="D2672" t="s">
        <v>2776</v>
      </c>
      <c r="E2672">
        <v>106</v>
      </c>
      <c r="F2672">
        <v>4902</v>
      </c>
      <c r="G2672">
        <f t="shared" si="206"/>
        <v>0</v>
      </c>
      <c r="H2672" t="str">
        <f>_xlfn.XLOOKUP(C2672,obszary!A:A,obszary!B:B)</f>
        <v>Phoenicis Lacus</v>
      </c>
      <c r="I2672" t="str">
        <f>_xlfn.XLOOKUP($A2672,laziki!B:B,laziki!C:C)</f>
        <v>Pathfinder 2</v>
      </c>
      <c r="J2672" t="str">
        <f>_xlfn.XLOOKUP(I2672,laziki!C:C,laziki!E:E)</f>
        <v>16.90S, 101.43W</v>
      </c>
      <c r="K2672">
        <f>_xlfn.XLOOKUP($A2672,laziki!B:B,laziki!D:D)</f>
        <v>2060</v>
      </c>
      <c r="L2672">
        <f t="shared" si="207"/>
        <v>2065</v>
      </c>
      <c r="M2672" s="4">
        <f t="shared" si="208"/>
        <v>5</v>
      </c>
      <c r="N2672" s="4" t="str">
        <f t="shared" si="209"/>
        <v>S</v>
      </c>
      <c r="O2672" t="str">
        <f t="shared" si="210"/>
        <v>S</v>
      </c>
    </row>
    <row r="2673" spans="1:15" x14ac:dyDescent="0.25">
      <c r="A2673">
        <v>4</v>
      </c>
      <c r="B2673" s="1">
        <v>56233</v>
      </c>
      <c r="C2673" t="s">
        <v>215</v>
      </c>
      <c r="D2673" t="s">
        <v>2775</v>
      </c>
      <c r="E2673">
        <v>61</v>
      </c>
      <c r="F2673">
        <v>35789</v>
      </c>
      <c r="G2673">
        <f t="shared" si="206"/>
        <v>35789</v>
      </c>
      <c r="H2673" t="str">
        <f>_xlfn.XLOOKUP(C2673,obszary!A:A,obszary!B:B)</f>
        <v>Argyre</v>
      </c>
      <c r="I2673" t="str">
        <f>_xlfn.XLOOKUP($A2673,laziki!B:B,laziki!C:C)</f>
        <v>Mariner 9</v>
      </c>
      <c r="J2673" t="str">
        <f>_xlfn.XLOOKUP(I2673,laziki!C:C,laziki!E:E)</f>
        <v>43.20S, 21.89W</v>
      </c>
      <c r="K2673">
        <f>_xlfn.XLOOKUP($A2673,laziki!B:B,laziki!D:D)</f>
        <v>2051</v>
      </c>
      <c r="L2673">
        <f t="shared" si="207"/>
        <v>2053</v>
      </c>
      <c r="M2673" s="4">
        <f t="shared" si="208"/>
        <v>2</v>
      </c>
      <c r="N2673" s="4" t="str">
        <f t="shared" si="209"/>
        <v>S</v>
      </c>
      <c r="O2673" t="str">
        <f t="shared" si="210"/>
        <v>S</v>
      </c>
    </row>
    <row r="2674" spans="1:15" x14ac:dyDescent="0.25">
      <c r="A2674">
        <v>67</v>
      </c>
      <c r="B2674" s="1">
        <v>62136</v>
      </c>
      <c r="C2674" t="s">
        <v>217</v>
      </c>
      <c r="D2674" t="s">
        <v>2774</v>
      </c>
      <c r="E2674">
        <v>47</v>
      </c>
      <c r="F2674">
        <v>24621</v>
      </c>
      <c r="G2674">
        <f t="shared" si="206"/>
        <v>24621</v>
      </c>
      <c r="H2674" t="str">
        <f>_xlfn.XLOOKUP(C2674,obszary!A:A,obszary!B:B)</f>
        <v>Thaumasia</v>
      </c>
      <c r="I2674" t="str">
        <f>_xlfn.XLOOKUP($A2674,laziki!B:B,laziki!C:C)</f>
        <v>Rosetta 10</v>
      </c>
      <c r="J2674" t="str">
        <f>_xlfn.XLOOKUP(I2674,laziki!C:C,laziki!E:E)</f>
        <v>29.82S, 66.01W</v>
      </c>
      <c r="K2674">
        <f>_xlfn.XLOOKUP($A2674,laziki!B:B,laziki!D:D)</f>
        <v>2068</v>
      </c>
      <c r="L2674">
        <f t="shared" si="207"/>
        <v>2070</v>
      </c>
      <c r="M2674" s="4">
        <f t="shared" si="208"/>
        <v>2</v>
      </c>
      <c r="N2674" s="4" t="str">
        <f t="shared" si="209"/>
        <v>S</v>
      </c>
      <c r="O2674" t="str">
        <f t="shared" si="210"/>
        <v>S</v>
      </c>
    </row>
    <row r="2675" spans="1:15" x14ac:dyDescent="0.25">
      <c r="A2675">
        <v>72</v>
      </c>
      <c r="B2675" s="1">
        <v>64292</v>
      </c>
      <c r="C2675" t="s">
        <v>217</v>
      </c>
      <c r="D2675" t="s">
        <v>2773</v>
      </c>
      <c r="E2675">
        <v>292</v>
      </c>
      <c r="F2675">
        <v>24621</v>
      </c>
      <c r="G2675">
        <f t="shared" si="206"/>
        <v>0</v>
      </c>
      <c r="H2675" t="str">
        <f>_xlfn.XLOOKUP(C2675,obszary!A:A,obszary!B:B)</f>
        <v>Thaumasia</v>
      </c>
      <c r="I2675" t="str">
        <f>_xlfn.XLOOKUP($A2675,laziki!B:B,laziki!C:C)</f>
        <v>Rosetta 16</v>
      </c>
      <c r="J2675" t="str">
        <f>_xlfn.XLOOKUP(I2675,laziki!C:C,laziki!E:E)</f>
        <v>29.49S, 118.42W</v>
      </c>
      <c r="K2675">
        <f>_xlfn.XLOOKUP($A2675,laziki!B:B,laziki!D:D)</f>
        <v>2071</v>
      </c>
      <c r="L2675">
        <f t="shared" si="207"/>
        <v>2076</v>
      </c>
      <c r="M2675" s="4">
        <f t="shared" si="208"/>
        <v>5</v>
      </c>
      <c r="N2675" s="4" t="str">
        <f t="shared" si="209"/>
        <v>S</v>
      </c>
      <c r="O2675" t="str">
        <f t="shared" si="210"/>
        <v>S</v>
      </c>
    </row>
    <row r="2676" spans="1:15" x14ac:dyDescent="0.25">
      <c r="A2676">
        <v>98</v>
      </c>
      <c r="B2676" s="1">
        <v>63725</v>
      </c>
      <c r="C2676" t="s">
        <v>225</v>
      </c>
      <c r="D2676" t="s">
        <v>2772</v>
      </c>
      <c r="E2676">
        <v>572</v>
      </c>
      <c r="F2676">
        <v>1920</v>
      </c>
      <c r="G2676">
        <f t="shared" si="206"/>
        <v>0</v>
      </c>
      <c r="H2676" t="str">
        <f>_xlfn.XLOOKUP(C2676,obszary!A:A,obszary!B:B)</f>
        <v>Iapygia</v>
      </c>
      <c r="I2676" t="str">
        <f>_xlfn.XLOOKUP($A2676,laziki!B:B,laziki!C:C)</f>
        <v>Perseverance 5</v>
      </c>
      <c r="J2676" t="str">
        <f>_xlfn.XLOOKUP(I2676,laziki!C:C,laziki!E:E)</f>
        <v>48.97S, 86.32E</v>
      </c>
      <c r="K2676">
        <f>_xlfn.XLOOKUP($A2676,laziki!B:B,laziki!D:D)</f>
        <v>2070</v>
      </c>
      <c r="L2676">
        <f t="shared" si="207"/>
        <v>2074</v>
      </c>
      <c r="M2676" s="4">
        <f t="shared" si="208"/>
        <v>4</v>
      </c>
      <c r="N2676" s="4" t="str">
        <f t="shared" si="209"/>
        <v>S</v>
      </c>
      <c r="O2676" t="str">
        <f t="shared" si="210"/>
        <v>S</v>
      </c>
    </row>
    <row r="2677" spans="1:15" x14ac:dyDescent="0.25">
      <c r="A2677">
        <v>17</v>
      </c>
      <c r="B2677" s="1">
        <v>57743</v>
      </c>
      <c r="C2677" t="s">
        <v>241</v>
      </c>
      <c r="D2677" t="s">
        <v>2771</v>
      </c>
      <c r="E2677">
        <v>85</v>
      </c>
      <c r="F2677">
        <v>12178</v>
      </c>
      <c r="G2677">
        <f t="shared" si="206"/>
        <v>12178</v>
      </c>
      <c r="H2677" t="str">
        <f>_xlfn.XLOOKUP(C2677,obszary!A:A,obszary!B:B)</f>
        <v>Syrtis Major</v>
      </c>
      <c r="I2677" t="str">
        <f>_xlfn.XLOOKUP($A2677,laziki!B:B,laziki!C:C)</f>
        <v>Viking 8</v>
      </c>
      <c r="J2677" t="str">
        <f>_xlfn.XLOOKUP(I2677,laziki!C:C,laziki!E:E)</f>
        <v>21.27N, 90.13E</v>
      </c>
      <c r="K2677">
        <f>_xlfn.XLOOKUP($A2677,laziki!B:B,laziki!D:D)</f>
        <v>2054</v>
      </c>
      <c r="L2677">
        <f t="shared" si="207"/>
        <v>2058</v>
      </c>
      <c r="M2677" s="4">
        <f t="shared" si="208"/>
        <v>4</v>
      </c>
      <c r="N2677" s="4" t="str">
        <f t="shared" si="209"/>
        <v>N</v>
      </c>
      <c r="O2677" t="str">
        <f t="shared" si="210"/>
        <v>N</v>
      </c>
    </row>
    <row r="2678" spans="1:15" x14ac:dyDescent="0.25">
      <c r="A2678">
        <v>32</v>
      </c>
      <c r="B2678" s="1">
        <v>60347</v>
      </c>
      <c r="C2678" t="s">
        <v>217</v>
      </c>
      <c r="D2678" t="s">
        <v>2770</v>
      </c>
      <c r="E2678">
        <v>65</v>
      </c>
      <c r="F2678">
        <v>5622</v>
      </c>
      <c r="G2678">
        <f t="shared" si="206"/>
        <v>5622</v>
      </c>
      <c r="H2678" t="str">
        <f>_xlfn.XLOOKUP(C2678,obszary!A:A,obszary!B:B)</f>
        <v>Thaumasia</v>
      </c>
      <c r="I2678" t="str">
        <f>_xlfn.XLOOKUP($A2678,laziki!B:B,laziki!C:C)</f>
        <v>Deimos 11</v>
      </c>
      <c r="J2678" t="str">
        <f>_xlfn.XLOOKUP(I2678,laziki!C:C,laziki!E:E)</f>
        <v>39.82S, 96.42W</v>
      </c>
      <c r="K2678">
        <f>_xlfn.XLOOKUP($A2678,laziki!B:B,laziki!D:D)</f>
        <v>2059</v>
      </c>
      <c r="L2678">
        <f t="shared" si="207"/>
        <v>2065</v>
      </c>
      <c r="M2678" s="4">
        <f t="shared" si="208"/>
        <v>6</v>
      </c>
      <c r="N2678" s="4" t="str">
        <f t="shared" si="209"/>
        <v>S</v>
      </c>
      <c r="O2678" t="str">
        <f t="shared" si="210"/>
        <v>S</v>
      </c>
    </row>
    <row r="2679" spans="1:15" x14ac:dyDescent="0.25">
      <c r="A2679">
        <v>69</v>
      </c>
      <c r="B2679" s="1">
        <v>62285</v>
      </c>
      <c r="C2679" t="s">
        <v>253</v>
      </c>
      <c r="D2679" t="s">
        <v>2769</v>
      </c>
      <c r="E2679">
        <v>48</v>
      </c>
      <c r="F2679">
        <v>8255</v>
      </c>
      <c r="G2679">
        <f t="shared" si="206"/>
        <v>8255</v>
      </c>
      <c r="H2679" t="str">
        <f>_xlfn.XLOOKUP(C2679,obszary!A:A,obszary!B:B)</f>
        <v>Cebrenia</v>
      </c>
      <c r="I2679" t="str">
        <f>_xlfn.XLOOKUP($A2679,laziki!B:B,laziki!C:C)</f>
        <v>Rosetta 13</v>
      </c>
      <c r="J2679" t="str">
        <f>_xlfn.XLOOKUP(I2679,laziki!C:C,laziki!E:E)</f>
        <v>69.41N, 168.67E</v>
      </c>
      <c r="K2679">
        <f>_xlfn.XLOOKUP($A2679,laziki!B:B,laziki!D:D)</f>
        <v>2069</v>
      </c>
      <c r="L2679">
        <f t="shared" si="207"/>
        <v>2070</v>
      </c>
      <c r="M2679" s="4">
        <f t="shared" si="208"/>
        <v>1</v>
      </c>
      <c r="N2679" s="4" t="str">
        <f t="shared" si="209"/>
        <v>N</v>
      </c>
      <c r="O2679" t="str">
        <f t="shared" si="210"/>
        <v>N</v>
      </c>
    </row>
    <row r="2680" spans="1:15" x14ac:dyDescent="0.25">
      <c r="A2680">
        <v>72</v>
      </c>
      <c r="B2680" s="1">
        <v>63249</v>
      </c>
      <c r="C2680" t="s">
        <v>217</v>
      </c>
      <c r="D2680" t="s">
        <v>2768</v>
      </c>
      <c r="E2680">
        <v>19</v>
      </c>
      <c r="F2680">
        <v>2054</v>
      </c>
      <c r="G2680">
        <f t="shared" si="206"/>
        <v>2054</v>
      </c>
      <c r="H2680" t="str">
        <f>_xlfn.XLOOKUP(C2680,obszary!A:A,obszary!B:B)</f>
        <v>Thaumasia</v>
      </c>
      <c r="I2680" t="str">
        <f>_xlfn.XLOOKUP($A2680,laziki!B:B,laziki!C:C)</f>
        <v>Rosetta 16</v>
      </c>
      <c r="J2680" t="str">
        <f>_xlfn.XLOOKUP(I2680,laziki!C:C,laziki!E:E)</f>
        <v>29.49S, 118.42W</v>
      </c>
      <c r="K2680">
        <f>_xlfn.XLOOKUP($A2680,laziki!B:B,laziki!D:D)</f>
        <v>2071</v>
      </c>
      <c r="L2680">
        <f t="shared" si="207"/>
        <v>2073</v>
      </c>
      <c r="M2680" s="4">
        <f t="shared" si="208"/>
        <v>2</v>
      </c>
      <c r="N2680" s="4" t="str">
        <f t="shared" si="209"/>
        <v>S</v>
      </c>
      <c r="O2680" t="str">
        <f t="shared" si="210"/>
        <v>S</v>
      </c>
    </row>
    <row r="2681" spans="1:15" x14ac:dyDescent="0.25">
      <c r="A2681">
        <v>58</v>
      </c>
      <c r="B2681" s="1">
        <v>62105</v>
      </c>
      <c r="C2681" t="s">
        <v>213</v>
      </c>
      <c r="D2681" t="s">
        <v>2767</v>
      </c>
      <c r="E2681">
        <v>50</v>
      </c>
      <c r="F2681">
        <v>8519</v>
      </c>
      <c r="G2681">
        <f t="shared" si="206"/>
        <v>8519</v>
      </c>
      <c r="H2681" t="str">
        <f>_xlfn.XLOOKUP(C2681,obszary!A:A,obszary!B:B)</f>
        <v>Noachis</v>
      </c>
      <c r="I2681" t="str">
        <f>_xlfn.XLOOKUP($A2681,laziki!B:B,laziki!C:C)</f>
        <v>Opportunity 15</v>
      </c>
      <c r="J2681" t="str">
        <f>_xlfn.XLOOKUP(I2681,laziki!C:C,laziki!E:E)</f>
        <v>56.96S, 5.44W</v>
      </c>
      <c r="K2681">
        <f>_xlfn.XLOOKUP($A2681,laziki!B:B,laziki!D:D)</f>
        <v>2068</v>
      </c>
      <c r="L2681">
        <f t="shared" si="207"/>
        <v>2070</v>
      </c>
      <c r="M2681" s="4">
        <f t="shared" si="208"/>
        <v>2</v>
      </c>
      <c r="N2681" s="4" t="str">
        <f t="shared" si="209"/>
        <v>S</v>
      </c>
      <c r="O2681" t="str">
        <f t="shared" si="210"/>
        <v>S</v>
      </c>
    </row>
    <row r="2682" spans="1:15" x14ac:dyDescent="0.25">
      <c r="A2682">
        <v>5</v>
      </c>
      <c r="B2682" s="1">
        <v>55838</v>
      </c>
      <c r="C2682" t="s">
        <v>241</v>
      </c>
      <c r="D2682" t="s">
        <v>2766</v>
      </c>
      <c r="E2682">
        <v>181</v>
      </c>
      <c r="F2682">
        <v>7052</v>
      </c>
      <c r="G2682">
        <f t="shared" si="206"/>
        <v>0</v>
      </c>
      <c r="H2682" t="str">
        <f>_xlfn.XLOOKUP(C2682,obszary!A:A,obszary!B:B)</f>
        <v>Syrtis Major</v>
      </c>
      <c r="I2682" t="str">
        <f>_xlfn.XLOOKUP($A2682,laziki!B:B,laziki!C:C)</f>
        <v>Mariner 10</v>
      </c>
      <c r="J2682" t="str">
        <f>_xlfn.XLOOKUP(I2682,laziki!C:C,laziki!E:E)</f>
        <v>4.88N, 63.43E</v>
      </c>
      <c r="K2682">
        <f>_xlfn.XLOOKUP($A2682,laziki!B:B,laziki!D:D)</f>
        <v>2051</v>
      </c>
      <c r="L2682">
        <f t="shared" si="207"/>
        <v>2052</v>
      </c>
      <c r="M2682" s="4">
        <f t="shared" si="208"/>
        <v>1</v>
      </c>
      <c r="N2682" s="4" t="str">
        <f t="shared" si="209"/>
        <v>N</v>
      </c>
      <c r="O2682" t="str">
        <f t="shared" si="210"/>
        <v>N</v>
      </c>
    </row>
    <row r="2683" spans="1:15" x14ac:dyDescent="0.25">
      <c r="A2683">
        <v>95</v>
      </c>
      <c r="B2683" s="1">
        <v>61430</v>
      </c>
      <c r="C2683" t="s">
        <v>231</v>
      </c>
      <c r="D2683" t="s">
        <v>2765</v>
      </c>
      <c r="E2683">
        <v>365</v>
      </c>
      <c r="F2683">
        <v>1920</v>
      </c>
      <c r="G2683">
        <f t="shared" si="206"/>
        <v>0</v>
      </c>
      <c r="H2683" t="str">
        <f>_xlfn.XLOOKUP(C2683,obszary!A:A,obszary!B:B)</f>
        <v>Coprates</v>
      </c>
      <c r="I2683" t="str">
        <f>_xlfn.XLOOKUP($A2683,laziki!B:B,laziki!C:C)</f>
        <v>Dawn 6</v>
      </c>
      <c r="J2683" t="str">
        <f>_xlfn.XLOOKUP(I2683,laziki!C:C,laziki!E:E)</f>
        <v>8.80N, 79.73W</v>
      </c>
      <c r="K2683">
        <f>_xlfn.XLOOKUP($A2683,laziki!B:B,laziki!D:D)</f>
        <v>2067</v>
      </c>
      <c r="L2683">
        <f t="shared" si="207"/>
        <v>2068</v>
      </c>
      <c r="M2683" s="4">
        <f t="shared" si="208"/>
        <v>1</v>
      </c>
      <c r="N2683" s="4" t="str">
        <f t="shared" si="209"/>
        <v>S</v>
      </c>
      <c r="O2683" t="str">
        <f t="shared" si="210"/>
        <v>N</v>
      </c>
    </row>
    <row r="2684" spans="1:15" x14ac:dyDescent="0.25">
      <c r="A2684">
        <v>61</v>
      </c>
      <c r="B2684" s="1">
        <v>62471</v>
      </c>
      <c r="C2684" t="s">
        <v>207</v>
      </c>
      <c r="D2684" t="s">
        <v>2764</v>
      </c>
      <c r="E2684">
        <v>204</v>
      </c>
      <c r="F2684">
        <v>11382</v>
      </c>
      <c r="G2684">
        <f t="shared" si="206"/>
        <v>0</v>
      </c>
      <c r="H2684" t="str">
        <f>_xlfn.XLOOKUP(C2684,obszary!A:A,obszary!B:B)</f>
        <v>Mare Australe</v>
      </c>
      <c r="I2684" t="str">
        <f>_xlfn.XLOOKUP($A2684,laziki!B:B,laziki!C:C)</f>
        <v>Opportunity 19</v>
      </c>
      <c r="J2684" t="str">
        <f>_xlfn.XLOOKUP(I2684,laziki!C:C,laziki!E:E)</f>
        <v>68.17S, 21.83W</v>
      </c>
      <c r="K2684">
        <f>_xlfn.XLOOKUP($A2684,laziki!B:B,laziki!D:D)</f>
        <v>2069</v>
      </c>
      <c r="L2684">
        <f t="shared" si="207"/>
        <v>2071</v>
      </c>
      <c r="M2684" s="4">
        <f t="shared" si="208"/>
        <v>2</v>
      </c>
      <c r="N2684" s="4" t="str">
        <f t="shared" si="209"/>
        <v>S</v>
      </c>
      <c r="O2684" t="str">
        <f t="shared" si="210"/>
        <v>S</v>
      </c>
    </row>
    <row r="2685" spans="1:15" x14ac:dyDescent="0.25">
      <c r="A2685">
        <v>76</v>
      </c>
      <c r="B2685" s="1">
        <v>64700</v>
      </c>
      <c r="C2685" t="s">
        <v>253</v>
      </c>
      <c r="D2685" t="s">
        <v>2763</v>
      </c>
      <c r="E2685">
        <v>12</v>
      </c>
      <c r="F2685">
        <v>9074</v>
      </c>
      <c r="G2685">
        <f t="shared" si="206"/>
        <v>9074</v>
      </c>
      <c r="H2685" t="str">
        <f>_xlfn.XLOOKUP(C2685,obszary!A:A,obszary!B:B)</f>
        <v>Cebrenia</v>
      </c>
      <c r="I2685" t="str">
        <f>_xlfn.XLOOKUP($A2685,laziki!B:B,laziki!C:C)</f>
        <v>Rosetta 25</v>
      </c>
      <c r="J2685" t="str">
        <f>_xlfn.XLOOKUP(I2685,laziki!C:C,laziki!E:E)</f>
        <v>47.84N, 169.44E</v>
      </c>
      <c r="K2685">
        <f>_xlfn.XLOOKUP($A2685,laziki!B:B,laziki!D:D)</f>
        <v>2072</v>
      </c>
      <c r="L2685">
        <f t="shared" si="207"/>
        <v>2077</v>
      </c>
      <c r="M2685" s="4">
        <f t="shared" si="208"/>
        <v>5</v>
      </c>
      <c r="N2685" s="4" t="str">
        <f t="shared" si="209"/>
        <v>N</v>
      </c>
      <c r="O2685" t="str">
        <f t="shared" si="210"/>
        <v>N</v>
      </c>
    </row>
    <row r="2686" spans="1:15" x14ac:dyDescent="0.25">
      <c r="A2686">
        <v>41</v>
      </c>
      <c r="B2686" s="1">
        <v>61171</v>
      </c>
      <c r="C2686" t="s">
        <v>257</v>
      </c>
      <c r="D2686" t="s">
        <v>2762</v>
      </c>
      <c r="E2686">
        <v>100</v>
      </c>
      <c r="F2686">
        <v>13054</v>
      </c>
      <c r="G2686">
        <f t="shared" si="206"/>
        <v>13054</v>
      </c>
      <c r="H2686" t="str">
        <f>_xlfn.XLOOKUP(C2686,obszary!A:A,obszary!B:B)</f>
        <v>Ismenius Lacus</v>
      </c>
      <c r="I2686" t="str">
        <f>_xlfn.XLOOKUP($A2686,laziki!B:B,laziki!C:C)</f>
        <v>Spirit 5</v>
      </c>
      <c r="J2686" t="str">
        <f>_xlfn.XLOOKUP(I2686,laziki!C:C,laziki!E:E)</f>
        <v>66.19N, 33.82E</v>
      </c>
      <c r="K2686">
        <f>_xlfn.XLOOKUP($A2686,laziki!B:B,laziki!D:D)</f>
        <v>2063</v>
      </c>
      <c r="L2686">
        <f t="shared" si="207"/>
        <v>2067</v>
      </c>
      <c r="M2686" s="4">
        <f t="shared" si="208"/>
        <v>4</v>
      </c>
      <c r="N2686" s="4" t="str">
        <f t="shared" si="209"/>
        <v>N</v>
      </c>
      <c r="O2686" t="str">
        <f t="shared" si="210"/>
        <v>N</v>
      </c>
    </row>
    <row r="2687" spans="1:15" x14ac:dyDescent="0.25">
      <c r="A2687">
        <v>45</v>
      </c>
      <c r="B2687" s="1">
        <v>61343</v>
      </c>
      <c r="C2687" t="s">
        <v>241</v>
      </c>
      <c r="D2687" t="s">
        <v>2761</v>
      </c>
      <c r="E2687">
        <v>22</v>
      </c>
      <c r="F2687">
        <v>6618</v>
      </c>
      <c r="G2687">
        <f t="shared" si="206"/>
        <v>6618</v>
      </c>
      <c r="H2687" t="str">
        <f>_xlfn.XLOOKUP(C2687,obszary!A:A,obszary!B:B)</f>
        <v>Syrtis Major</v>
      </c>
      <c r="I2687" t="str">
        <f>_xlfn.XLOOKUP($A2687,laziki!B:B,laziki!C:C)</f>
        <v>Spirit 12</v>
      </c>
      <c r="J2687" t="str">
        <f>_xlfn.XLOOKUP(I2687,laziki!C:C,laziki!E:E)</f>
        <v>0.43S, 61.64E</v>
      </c>
      <c r="K2687">
        <f>_xlfn.XLOOKUP($A2687,laziki!B:B,laziki!D:D)</f>
        <v>2064</v>
      </c>
      <c r="L2687">
        <f t="shared" si="207"/>
        <v>2067</v>
      </c>
      <c r="M2687" s="4">
        <f t="shared" si="208"/>
        <v>3</v>
      </c>
      <c r="N2687" s="4" t="str">
        <f t="shared" si="209"/>
        <v>N</v>
      </c>
      <c r="O2687" t="str">
        <f t="shared" si="210"/>
        <v>S</v>
      </c>
    </row>
    <row r="2688" spans="1:15" x14ac:dyDescent="0.25">
      <c r="A2688">
        <v>39</v>
      </c>
      <c r="B2688" s="1">
        <v>60492</v>
      </c>
      <c r="C2688" t="s">
        <v>209</v>
      </c>
      <c r="D2688" t="s">
        <v>2760</v>
      </c>
      <c r="E2688">
        <v>12</v>
      </c>
      <c r="F2688">
        <v>8000</v>
      </c>
      <c r="G2688">
        <f t="shared" si="206"/>
        <v>8000</v>
      </c>
      <c r="H2688" t="str">
        <f>_xlfn.XLOOKUP(C2688,obszary!A:A,obszary!B:B)</f>
        <v>Eridania</v>
      </c>
      <c r="I2688" t="str">
        <f>_xlfn.XLOOKUP($A2688,laziki!B:B,laziki!C:C)</f>
        <v>Pathfinder 9</v>
      </c>
      <c r="J2688" t="str">
        <f>_xlfn.XLOOKUP(I2688,laziki!C:C,laziki!E:E)</f>
        <v>59.92S, 179.01W</v>
      </c>
      <c r="K2688">
        <f>_xlfn.XLOOKUP($A2688,laziki!B:B,laziki!D:D)</f>
        <v>2062</v>
      </c>
      <c r="L2688">
        <f t="shared" si="207"/>
        <v>2065</v>
      </c>
      <c r="M2688" s="4">
        <f t="shared" si="208"/>
        <v>3</v>
      </c>
      <c r="N2688" s="4" t="str">
        <f t="shared" si="209"/>
        <v>S</v>
      </c>
      <c r="O2688" t="str">
        <f t="shared" si="210"/>
        <v>S</v>
      </c>
    </row>
    <row r="2689" spans="1:15" x14ac:dyDescent="0.25">
      <c r="A2689">
        <v>54</v>
      </c>
      <c r="B2689" s="1">
        <v>62070</v>
      </c>
      <c r="C2689" t="s">
        <v>239</v>
      </c>
      <c r="D2689" t="s">
        <v>2759</v>
      </c>
      <c r="E2689">
        <v>59</v>
      </c>
      <c r="F2689">
        <v>3764</v>
      </c>
      <c r="G2689">
        <f t="shared" si="206"/>
        <v>3764</v>
      </c>
      <c r="H2689" t="str">
        <f>_xlfn.XLOOKUP(C2689,obszary!A:A,obszary!B:B)</f>
        <v>Amenthes</v>
      </c>
      <c r="I2689" t="str">
        <f>_xlfn.XLOOKUP($A2689,laziki!B:B,laziki!C:C)</f>
        <v>Opportunity 6</v>
      </c>
      <c r="J2689" t="str">
        <f>_xlfn.XLOOKUP(I2689,laziki!C:C,laziki!E:E)</f>
        <v>14.31N, 112.28E</v>
      </c>
      <c r="K2689">
        <f>_xlfn.XLOOKUP($A2689,laziki!B:B,laziki!D:D)</f>
        <v>2065</v>
      </c>
      <c r="L2689">
        <f t="shared" si="207"/>
        <v>2069</v>
      </c>
      <c r="M2689" s="4">
        <f t="shared" si="208"/>
        <v>4</v>
      </c>
      <c r="N2689" s="4" t="str">
        <f t="shared" si="209"/>
        <v>N</v>
      </c>
      <c r="O2689" t="str">
        <f t="shared" si="210"/>
        <v>N</v>
      </c>
    </row>
    <row r="2690" spans="1:15" x14ac:dyDescent="0.25">
      <c r="A2690">
        <v>51</v>
      </c>
      <c r="B2690" s="1">
        <v>60659</v>
      </c>
      <c r="C2690" t="s">
        <v>215</v>
      </c>
      <c r="D2690" t="s">
        <v>2758</v>
      </c>
      <c r="E2690">
        <v>264</v>
      </c>
      <c r="F2690">
        <v>26004</v>
      </c>
      <c r="G2690">
        <f t="shared" si="206"/>
        <v>0</v>
      </c>
      <c r="H2690" t="str">
        <f>_xlfn.XLOOKUP(C2690,obszary!A:A,obszary!B:B)</f>
        <v>Argyre</v>
      </c>
      <c r="I2690" t="str">
        <f>_xlfn.XLOOKUP($A2690,laziki!B:B,laziki!C:C)</f>
        <v>Opportunity 3</v>
      </c>
      <c r="J2690" t="str">
        <f>_xlfn.XLOOKUP(I2690,laziki!C:C,laziki!E:E)</f>
        <v>50.59S, 47.85W</v>
      </c>
      <c r="K2690">
        <f>_xlfn.XLOOKUP($A2690,laziki!B:B,laziki!D:D)</f>
        <v>2064</v>
      </c>
      <c r="L2690">
        <f t="shared" si="207"/>
        <v>2066</v>
      </c>
      <c r="M2690" s="4">
        <f t="shared" si="208"/>
        <v>2</v>
      </c>
      <c r="N2690" s="4" t="str">
        <f t="shared" si="209"/>
        <v>S</v>
      </c>
      <c r="O2690" t="str">
        <f t="shared" si="210"/>
        <v>S</v>
      </c>
    </row>
    <row r="2691" spans="1:15" x14ac:dyDescent="0.25">
      <c r="A2691">
        <v>15</v>
      </c>
      <c r="B2691" s="1">
        <v>56795</v>
      </c>
      <c r="C2691" t="s">
        <v>235</v>
      </c>
      <c r="D2691" t="s">
        <v>2757</v>
      </c>
      <c r="E2691">
        <v>14</v>
      </c>
      <c r="F2691">
        <v>4076</v>
      </c>
      <c r="G2691">
        <f t="shared" ref="G2691:G2754" si="211">IF($E2691 &lt;= 100,F2691,0)</f>
        <v>4076</v>
      </c>
      <c r="H2691" t="str">
        <f>_xlfn.XLOOKUP(C2691,obszary!A:A,obszary!B:B)</f>
        <v>Memnonia</v>
      </c>
      <c r="I2691" t="str">
        <f>_xlfn.XLOOKUP($A2691,laziki!B:B,laziki!C:C)</f>
        <v>Viking 5</v>
      </c>
      <c r="J2691" t="str">
        <f>_xlfn.XLOOKUP(I2691,laziki!C:C,laziki!E:E)</f>
        <v>33.52S, 162.36W</v>
      </c>
      <c r="K2691">
        <f>_xlfn.XLOOKUP($A2691,laziki!B:B,laziki!D:D)</f>
        <v>2053</v>
      </c>
      <c r="L2691">
        <f t="shared" ref="L2691:L2754" si="212">YEAR(B2691)</f>
        <v>2055</v>
      </c>
      <c r="M2691" s="4">
        <f t="shared" ref="M2691:M2754" si="213">L2691-K2691</f>
        <v>2</v>
      </c>
      <c r="N2691" s="4" t="str">
        <f t="shared" ref="N2691:N2754" si="214">IF(NOT(ISERROR(SEARCH("S",D2691))),"S","N")</f>
        <v>S</v>
      </c>
      <c r="O2691" t="str">
        <f t="shared" si="210"/>
        <v>S</v>
      </c>
    </row>
    <row r="2692" spans="1:15" x14ac:dyDescent="0.25">
      <c r="A2692">
        <v>13</v>
      </c>
      <c r="B2692" s="1">
        <v>56522</v>
      </c>
      <c r="C2692" t="s">
        <v>253</v>
      </c>
      <c r="D2692" t="s">
        <v>2756</v>
      </c>
      <c r="E2692">
        <v>416</v>
      </c>
      <c r="F2692">
        <v>19313</v>
      </c>
      <c r="G2692">
        <f t="shared" si="211"/>
        <v>0</v>
      </c>
      <c r="H2692" t="str">
        <f>_xlfn.XLOOKUP(C2692,obszary!A:A,obszary!B:B)</f>
        <v>Cebrenia</v>
      </c>
      <c r="I2692" t="str">
        <f>_xlfn.XLOOKUP($A2692,laziki!B:B,laziki!C:C)</f>
        <v>Viking 2</v>
      </c>
      <c r="J2692" t="str">
        <f>_xlfn.XLOOKUP(I2692,laziki!C:C,laziki!E:E)</f>
        <v>60.72N, 122.46E</v>
      </c>
      <c r="K2692">
        <f>_xlfn.XLOOKUP($A2692,laziki!B:B,laziki!D:D)</f>
        <v>2052</v>
      </c>
      <c r="L2692">
        <f t="shared" si="212"/>
        <v>2054</v>
      </c>
      <c r="M2692" s="4">
        <f t="shared" si="213"/>
        <v>2</v>
      </c>
      <c r="N2692" s="4" t="str">
        <f t="shared" si="214"/>
        <v>N</v>
      </c>
      <c r="O2692" t="str">
        <f t="shared" si="210"/>
        <v>N</v>
      </c>
    </row>
    <row r="2693" spans="1:15" x14ac:dyDescent="0.25">
      <c r="A2693">
        <v>64</v>
      </c>
      <c r="B2693" s="1">
        <v>61271</v>
      </c>
      <c r="C2693" t="s">
        <v>213</v>
      </c>
      <c r="D2693" t="s">
        <v>2755</v>
      </c>
      <c r="E2693">
        <v>277</v>
      </c>
      <c r="F2693">
        <v>1138</v>
      </c>
      <c r="G2693">
        <f t="shared" si="211"/>
        <v>0</v>
      </c>
      <c r="H2693" t="str">
        <f>_xlfn.XLOOKUP(C2693,obszary!A:A,obszary!B:B)</f>
        <v>Noachis</v>
      </c>
      <c r="I2693" t="str">
        <f>_xlfn.XLOOKUP($A2693,laziki!B:B,laziki!C:C)</f>
        <v>Rosetta 7</v>
      </c>
      <c r="J2693" t="str">
        <f>_xlfn.XLOOKUP(I2693,laziki!C:C,laziki!E:E)</f>
        <v>48.64S, 67.03E</v>
      </c>
      <c r="K2693">
        <f>_xlfn.XLOOKUP($A2693,laziki!B:B,laziki!D:D)</f>
        <v>2067</v>
      </c>
      <c r="L2693">
        <f t="shared" si="212"/>
        <v>2067</v>
      </c>
      <c r="M2693" s="4">
        <f t="shared" si="213"/>
        <v>0</v>
      </c>
      <c r="N2693" s="4" t="str">
        <f t="shared" si="214"/>
        <v>S</v>
      </c>
      <c r="O2693" t="str">
        <f t="shared" si="210"/>
        <v>S</v>
      </c>
    </row>
    <row r="2694" spans="1:15" x14ac:dyDescent="0.25">
      <c r="A2694">
        <v>69</v>
      </c>
      <c r="B2694" s="1">
        <v>62172</v>
      </c>
      <c r="C2694" t="s">
        <v>265</v>
      </c>
      <c r="D2694" t="s">
        <v>2754</v>
      </c>
      <c r="E2694">
        <v>416</v>
      </c>
      <c r="F2694">
        <v>5436</v>
      </c>
      <c r="G2694">
        <f t="shared" si="211"/>
        <v>0</v>
      </c>
      <c r="H2694" t="str">
        <f>_xlfn.XLOOKUP(C2694,obszary!A:A,obszary!B:B)</f>
        <v>Mare Boreum</v>
      </c>
      <c r="I2694" t="str">
        <f>_xlfn.XLOOKUP($A2694,laziki!B:B,laziki!C:C)</f>
        <v>Rosetta 13</v>
      </c>
      <c r="J2694" t="str">
        <f>_xlfn.XLOOKUP(I2694,laziki!C:C,laziki!E:E)</f>
        <v>69.41N, 168.67E</v>
      </c>
      <c r="K2694">
        <f>_xlfn.XLOOKUP($A2694,laziki!B:B,laziki!D:D)</f>
        <v>2069</v>
      </c>
      <c r="L2694">
        <f t="shared" si="212"/>
        <v>2070</v>
      </c>
      <c r="M2694" s="4">
        <f t="shared" si="213"/>
        <v>1</v>
      </c>
      <c r="N2694" s="4" t="str">
        <f t="shared" si="214"/>
        <v>N</v>
      </c>
      <c r="O2694" t="str">
        <f t="shared" ref="O2694:O2757" si="215">IF(NOT(ISERROR(SEARCH("S",J2694))),"S","N")</f>
        <v>N</v>
      </c>
    </row>
    <row r="2695" spans="1:15" x14ac:dyDescent="0.25">
      <c r="A2695">
        <v>45</v>
      </c>
      <c r="B2695" s="1">
        <v>61150</v>
      </c>
      <c r="C2695" t="s">
        <v>225</v>
      </c>
      <c r="D2695" t="s">
        <v>2753</v>
      </c>
      <c r="E2695">
        <v>344</v>
      </c>
      <c r="F2695">
        <v>1526</v>
      </c>
      <c r="G2695">
        <f t="shared" si="211"/>
        <v>0</v>
      </c>
      <c r="H2695" t="str">
        <f>_xlfn.XLOOKUP(C2695,obszary!A:A,obszary!B:B)</f>
        <v>Iapygia</v>
      </c>
      <c r="I2695" t="str">
        <f>_xlfn.XLOOKUP($A2695,laziki!B:B,laziki!C:C)</f>
        <v>Spirit 12</v>
      </c>
      <c r="J2695" t="str">
        <f>_xlfn.XLOOKUP(I2695,laziki!C:C,laziki!E:E)</f>
        <v>0.43S, 61.64E</v>
      </c>
      <c r="K2695">
        <f>_xlfn.XLOOKUP($A2695,laziki!B:B,laziki!D:D)</f>
        <v>2064</v>
      </c>
      <c r="L2695">
        <f t="shared" si="212"/>
        <v>2067</v>
      </c>
      <c r="M2695" s="4">
        <f t="shared" si="213"/>
        <v>3</v>
      </c>
      <c r="N2695" s="4" t="str">
        <f t="shared" si="214"/>
        <v>S</v>
      </c>
      <c r="O2695" t="str">
        <f t="shared" si="215"/>
        <v>S</v>
      </c>
    </row>
    <row r="2696" spans="1:15" x14ac:dyDescent="0.25">
      <c r="A2696">
        <v>9</v>
      </c>
      <c r="B2696" s="1">
        <v>58547</v>
      </c>
      <c r="C2696" t="s">
        <v>229</v>
      </c>
      <c r="D2696" t="s">
        <v>2752</v>
      </c>
      <c r="E2696">
        <v>163</v>
      </c>
      <c r="F2696">
        <v>8255</v>
      </c>
      <c r="G2696">
        <f t="shared" si="211"/>
        <v>0</v>
      </c>
      <c r="H2696" t="str">
        <f>_xlfn.XLOOKUP(C2696,obszary!A:A,obszary!B:B)</f>
        <v>Margaritifer Sinus</v>
      </c>
      <c r="I2696" t="str">
        <f>_xlfn.XLOOKUP($A2696,laziki!B:B,laziki!C:C)</f>
        <v>Mariner 14</v>
      </c>
      <c r="J2696" t="str">
        <f>_xlfn.XLOOKUP(I2696,laziki!C:C,laziki!E:E)</f>
        <v>17.63S, 13.01W</v>
      </c>
      <c r="K2696">
        <f>_xlfn.XLOOKUP($A2696,laziki!B:B,laziki!D:D)</f>
        <v>2054</v>
      </c>
      <c r="L2696">
        <f t="shared" si="212"/>
        <v>2060</v>
      </c>
      <c r="M2696" s="4">
        <f t="shared" si="213"/>
        <v>6</v>
      </c>
      <c r="N2696" s="4" t="str">
        <f t="shared" si="214"/>
        <v>S</v>
      </c>
      <c r="O2696" t="str">
        <f t="shared" si="215"/>
        <v>S</v>
      </c>
    </row>
    <row r="2697" spans="1:15" x14ac:dyDescent="0.25">
      <c r="A2697">
        <v>49</v>
      </c>
      <c r="B2697" s="1">
        <v>61242</v>
      </c>
      <c r="C2697" t="s">
        <v>229</v>
      </c>
      <c r="D2697" t="s">
        <v>2751</v>
      </c>
      <c r="E2697">
        <v>57</v>
      </c>
      <c r="F2697">
        <v>4398</v>
      </c>
      <c r="G2697">
        <f t="shared" si="211"/>
        <v>4398</v>
      </c>
      <c r="H2697" t="str">
        <f>_xlfn.XLOOKUP(C2697,obszary!A:A,obszary!B:B)</f>
        <v>Margaritifer Sinus</v>
      </c>
      <c r="I2697" t="str">
        <f>_xlfn.XLOOKUP($A2697,laziki!B:B,laziki!C:C)</f>
        <v>Spirit 16</v>
      </c>
      <c r="J2697" t="str">
        <f>_xlfn.XLOOKUP(I2697,laziki!C:C,laziki!E:E)</f>
        <v>30.54S, 24.75W</v>
      </c>
      <c r="K2697">
        <f>_xlfn.XLOOKUP($A2697,laziki!B:B,laziki!D:D)</f>
        <v>2066</v>
      </c>
      <c r="L2697">
        <f t="shared" si="212"/>
        <v>2067</v>
      </c>
      <c r="M2697" s="4">
        <f t="shared" si="213"/>
        <v>1</v>
      </c>
      <c r="N2697" s="4" t="str">
        <f t="shared" si="214"/>
        <v>S</v>
      </c>
      <c r="O2697" t="str">
        <f t="shared" si="215"/>
        <v>S</v>
      </c>
    </row>
    <row r="2698" spans="1:15" x14ac:dyDescent="0.25">
      <c r="A2698">
        <v>30</v>
      </c>
      <c r="B2698" s="1">
        <v>58318</v>
      </c>
      <c r="C2698" t="s">
        <v>247</v>
      </c>
      <c r="D2698" t="s">
        <v>2750</v>
      </c>
      <c r="E2698">
        <v>175</v>
      </c>
      <c r="F2698">
        <v>1010</v>
      </c>
      <c r="G2698">
        <f t="shared" si="211"/>
        <v>0</v>
      </c>
      <c r="H2698" t="str">
        <f>_xlfn.XLOOKUP(C2698,obszary!A:A,obszary!B:B)</f>
        <v>Lunae Palus</v>
      </c>
      <c r="I2698" t="str">
        <f>_xlfn.XLOOKUP($A2698,laziki!B:B,laziki!C:C)</f>
        <v>Deimos 8</v>
      </c>
      <c r="J2698" t="str">
        <f>_xlfn.XLOOKUP(I2698,laziki!C:C,laziki!E:E)</f>
        <v>21.43N, 76.62W</v>
      </c>
      <c r="K2698">
        <f>_xlfn.XLOOKUP($A2698,laziki!B:B,laziki!D:D)</f>
        <v>2058</v>
      </c>
      <c r="L2698">
        <f t="shared" si="212"/>
        <v>2059</v>
      </c>
      <c r="M2698" s="4">
        <f t="shared" si="213"/>
        <v>1</v>
      </c>
      <c r="N2698" s="4" t="str">
        <f t="shared" si="214"/>
        <v>N</v>
      </c>
      <c r="O2698" t="str">
        <f t="shared" si="215"/>
        <v>N</v>
      </c>
    </row>
    <row r="2699" spans="1:15" x14ac:dyDescent="0.25">
      <c r="A2699">
        <v>18</v>
      </c>
      <c r="B2699" s="1">
        <v>58167</v>
      </c>
      <c r="C2699" t="s">
        <v>209</v>
      </c>
      <c r="D2699" t="s">
        <v>2749</v>
      </c>
      <c r="E2699">
        <v>147</v>
      </c>
      <c r="F2699">
        <v>12178</v>
      </c>
      <c r="G2699">
        <f t="shared" si="211"/>
        <v>0</v>
      </c>
      <c r="H2699" t="str">
        <f>_xlfn.XLOOKUP(C2699,obszary!A:A,obszary!B:B)</f>
        <v>Eridania</v>
      </c>
      <c r="I2699" t="str">
        <f>_xlfn.XLOOKUP($A2699,laziki!B:B,laziki!C:C)</f>
        <v>Viking 10</v>
      </c>
      <c r="J2699" t="str">
        <f>_xlfn.XLOOKUP(I2699,laziki!C:C,laziki!E:E)</f>
        <v>25.21S, 169.35E</v>
      </c>
      <c r="K2699">
        <f>_xlfn.XLOOKUP($A2699,laziki!B:B,laziki!D:D)</f>
        <v>2055</v>
      </c>
      <c r="L2699">
        <f t="shared" si="212"/>
        <v>2059</v>
      </c>
      <c r="M2699" s="4">
        <f t="shared" si="213"/>
        <v>4</v>
      </c>
      <c r="N2699" s="4" t="str">
        <f t="shared" si="214"/>
        <v>S</v>
      </c>
      <c r="O2699" t="str">
        <f t="shared" si="215"/>
        <v>S</v>
      </c>
    </row>
    <row r="2700" spans="1:15" x14ac:dyDescent="0.25">
      <c r="A2700">
        <v>41</v>
      </c>
      <c r="B2700" s="1">
        <v>59947</v>
      </c>
      <c r="C2700" t="s">
        <v>265</v>
      </c>
      <c r="D2700" t="s">
        <v>2748</v>
      </c>
      <c r="E2700">
        <v>188</v>
      </c>
      <c r="F2700">
        <v>13527</v>
      </c>
      <c r="G2700">
        <f t="shared" si="211"/>
        <v>0</v>
      </c>
      <c r="H2700" t="str">
        <f>_xlfn.XLOOKUP(C2700,obszary!A:A,obszary!B:B)</f>
        <v>Mare Boreum</v>
      </c>
      <c r="I2700" t="str">
        <f>_xlfn.XLOOKUP($A2700,laziki!B:B,laziki!C:C)</f>
        <v>Spirit 5</v>
      </c>
      <c r="J2700" t="str">
        <f>_xlfn.XLOOKUP(I2700,laziki!C:C,laziki!E:E)</f>
        <v>66.19N, 33.82E</v>
      </c>
      <c r="K2700">
        <f>_xlfn.XLOOKUP($A2700,laziki!B:B,laziki!D:D)</f>
        <v>2063</v>
      </c>
      <c r="L2700">
        <f t="shared" si="212"/>
        <v>2064</v>
      </c>
      <c r="M2700" s="4">
        <f t="shared" si="213"/>
        <v>1</v>
      </c>
      <c r="N2700" s="4" t="str">
        <f t="shared" si="214"/>
        <v>N</v>
      </c>
      <c r="O2700" t="str">
        <f t="shared" si="215"/>
        <v>N</v>
      </c>
    </row>
    <row r="2701" spans="1:15" x14ac:dyDescent="0.25">
      <c r="A2701">
        <v>85</v>
      </c>
      <c r="B2701" s="1">
        <v>62780</v>
      </c>
      <c r="C2701" t="s">
        <v>225</v>
      </c>
      <c r="D2701" t="s">
        <v>2747</v>
      </c>
      <c r="E2701">
        <v>188</v>
      </c>
      <c r="F2701">
        <v>5812</v>
      </c>
      <c r="G2701">
        <f t="shared" si="211"/>
        <v>0</v>
      </c>
      <c r="H2701" t="str">
        <f>_xlfn.XLOOKUP(C2701,obszary!A:A,obszary!B:B)</f>
        <v>Iapygia</v>
      </c>
      <c r="I2701" t="str">
        <f>_xlfn.XLOOKUP($A2701,laziki!B:B,laziki!C:C)</f>
        <v>Phoenix 13</v>
      </c>
      <c r="J2701" t="str">
        <f>_xlfn.XLOOKUP(I2701,laziki!C:C,laziki!E:E)</f>
        <v>6.43S, 95.96E</v>
      </c>
      <c r="K2701">
        <f>_xlfn.XLOOKUP($A2701,laziki!B:B,laziki!D:D)</f>
        <v>2070</v>
      </c>
      <c r="L2701">
        <f t="shared" si="212"/>
        <v>2071</v>
      </c>
      <c r="M2701" s="4">
        <f t="shared" si="213"/>
        <v>1</v>
      </c>
      <c r="N2701" s="4" t="str">
        <f t="shared" si="214"/>
        <v>S</v>
      </c>
      <c r="O2701" t="str">
        <f t="shared" si="215"/>
        <v>S</v>
      </c>
    </row>
    <row r="2702" spans="1:15" x14ac:dyDescent="0.25">
      <c r="A2702">
        <v>27</v>
      </c>
      <c r="B2702" s="1">
        <v>57061</v>
      </c>
      <c r="C2702" t="s">
        <v>207</v>
      </c>
      <c r="D2702" t="s">
        <v>2746</v>
      </c>
      <c r="E2702">
        <v>181</v>
      </c>
      <c r="F2702">
        <v>1138</v>
      </c>
      <c r="G2702">
        <f t="shared" si="211"/>
        <v>0</v>
      </c>
      <c r="H2702" t="str">
        <f>_xlfn.XLOOKUP(C2702,obszary!A:A,obszary!B:B)</f>
        <v>Mare Australe</v>
      </c>
      <c r="I2702" t="str">
        <f>_xlfn.XLOOKUP($A2702,laziki!B:B,laziki!C:C)</f>
        <v>Phobos 6</v>
      </c>
      <c r="J2702" t="str">
        <f>_xlfn.XLOOKUP(I2702,laziki!C:C,laziki!E:E)</f>
        <v>74.62S, 100.08E</v>
      </c>
      <c r="K2702">
        <f>_xlfn.XLOOKUP($A2702,laziki!B:B,laziki!D:D)</f>
        <v>2054</v>
      </c>
      <c r="L2702">
        <f t="shared" si="212"/>
        <v>2056</v>
      </c>
      <c r="M2702" s="4">
        <f t="shared" si="213"/>
        <v>2</v>
      </c>
      <c r="N2702" s="4" t="str">
        <f t="shared" si="214"/>
        <v>S</v>
      </c>
      <c r="O2702" t="str">
        <f t="shared" si="215"/>
        <v>S</v>
      </c>
    </row>
    <row r="2703" spans="1:15" x14ac:dyDescent="0.25">
      <c r="A2703">
        <v>77</v>
      </c>
      <c r="B2703" s="1">
        <v>63589</v>
      </c>
      <c r="C2703" t="s">
        <v>211</v>
      </c>
      <c r="D2703" t="s">
        <v>2745</v>
      </c>
      <c r="E2703">
        <v>12</v>
      </c>
      <c r="F2703">
        <v>9670</v>
      </c>
      <c r="G2703">
        <f t="shared" si="211"/>
        <v>9670</v>
      </c>
      <c r="H2703" t="str">
        <f>_xlfn.XLOOKUP(C2703,obszary!A:A,obszary!B:B)</f>
        <v>Hellas</v>
      </c>
      <c r="I2703" t="str">
        <f>_xlfn.XLOOKUP($A2703,laziki!B:B,laziki!C:C)</f>
        <v>Rosetta 27</v>
      </c>
      <c r="J2703" t="str">
        <f>_xlfn.XLOOKUP(I2703,laziki!C:C,laziki!E:E)</f>
        <v>28.90S, 98.55E</v>
      </c>
      <c r="K2703">
        <f>_xlfn.XLOOKUP($A2703,laziki!B:B,laziki!D:D)</f>
        <v>2073</v>
      </c>
      <c r="L2703">
        <f t="shared" si="212"/>
        <v>2074</v>
      </c>
      <c r="M2703" s="4">
        <f t="shared" si="213"/>
        <v>1</v>
      </c>
      <c r="N2703" s="4" t="str">
        <f t="shared" si="214"/>
        <v>S</v>
      </c>
      <c r="O2703" t="str">
        <f t="shared" si="215"/>
        <v>S</v>
      </c>
    </row>
    <row r="2704" spans="1:15" x14ac:dyDescent="0.25">
      <c r="A2704">
        <v>39</v>
      </c>
      <c r="B2704" s="1">
        <v>60609</v>
      </c>
      <c r="C2704" t="s">
        <v>219</v>
      </c>
      <c r="D2704" t="s">
        <v>2744</v>
      </c>
      <c r="E2704">
        <v>63</v>
      </c>
      <c r="F2704">
        <v>1138</v>
      </c>
      <c r="G2704">
        <f t="shared" si="211"/>
        <v>1138</v>
      </c>
      <c r="H2704" t="str">
        <f>_xlfn.XLOOKUP(C2704,obszary!A:A,obszary!B:B)</f>
        <v>Phaethontis</v>
      </c>
      <c r="I2704" t="str">
        <f>_xlfn.XLOOKUP($A2704,laziki!B:B,laziki!C:C)</f>
        <v>Pathfinder 9</v>
      </c>
      <c r="J2704" t="str">
        <f>_xlfn.XLOOKUP(I2704,laziki!C:C,laziki!E:E)</f>
        <v>59.92S, 179.01W</v>
      </c>
      <c r="K2704">
        <f>_xlfn.XLOOKUP($A2704,laziki!B:B,laziki!D:D)</f>
        <v>2062</v>
      </c>
      <c r="L2704">
        <f t="shared" si="212"/>
        <v>2065</v>
      </c>
      <c r="M2704" s="4">
        <f t="shared" si="213"/>
        <v>3</v>
      </c>
      <c r="N2704" s="4" t="str">
        <f t="shared" si="214"/>
        <v>S</v>
      </c>
      <c r="O2704" t="str">
        <f t="shared" si="215"/>
        <v>S</v>
      </c>
    </row>
    <row r="2705" spans="1:15" x14ac:dyDescent="0.25">
      <c r="A2705">
        <v>85</v>
      </c>
      <c r="B2705" s="1">
        <v>63052</v>
      </c>
      <c r="C2705" t="s">
        <v>225</v>
      </c>
      <c r="D2705" t="s">
        <v>2743</v>
      </c>
      <c r="E2705">
        <v>277</v>
      </c>
      <c r="F2705">
        <v>2324</v>
      </c>
      <c r="G2705">
        <f t="shared" si="211"/>
        <v>0</v>
      </c>
      <c r="H2705" t="str">
        <f>_xlfn.XLOOKUP(C2705,obszary!A:A,obszary!B:B)</f>
        <v>Iapygia</v>
      </c>
      <c r="I2705" t="str">
        <f>_xlfn.XLOOKUP($A2705,laziki!B:B,laziki!C:C)</f>
        <v>Phoenix 13</v>
      </c>
      <c r="J2705" t="str">
        <f>_xlfn.XLOOKUP(I2705,laziki!C:C,laziki!E:E)</f>
        <v>6.43S, 95.96E</v>
      </c>
      <c r="K2705">
        <f>_xlfn.XLOOKUP($A2705,laziki!B:B,laziki!D:D)</f>
        <v>2070</v>
      </c>
      <c r="L2705">
        <f t="shared" si="212"/>
        <v>2072</v>
      </c>
      <c r="M2705" s="4">
        <f t="shared" si="213"/>
        <v>2</v>
      </c>
      <c r="N2705" s="4" t="str">
        <f t="shared" si="214"/>
        <v>S</v>
      </c>
      <c r="O2705" t="str">
        <f t="shared" si="215"/>
        <v>S</v>
      </c>
    </row>
    <row r="2706" spans="1:15" x14ac:dyDescent="0.25">
      <c r="A2706">
        <v>39</v>
      </c>
      <c r="B2706" s="1">
        <v>60037</v>
      </c>
      <c r="C2706" t="s">
        <v>209</v>
      </c>
      <c r="D2706" t="s">
        <v>2742</v>
      </c>
      <c r="E2706">
        <v>47</v>
      </c>
      <c r="F2706">
        <v>3313</v>
      </c>
      <c r="G2706">
        <f t="shared" si="211"/>
        <v>3313</v>
      </c>
      <c r="H2706" t="str">
        <f>_xlfn.XLOOKUP(C2706,obszary!A:A,obszary!B:B)</f>
        <v>Eridania</v>
      </c>
      <c r="I2706" t="str">
        <f>_xlfn.XLOOKUP($A2706,laziki!B:B,laziki!C:C)</f>
        <v>Pathfinder 9</v>
      </c>
      <c r="J2706" t="str">
        <f>_xlfn.XLOOKUP(I2706,laziki!C:C,laziki!E:E)</f>
        <v>59.92S, 179.01W</v>
      </c>
      <c r="K2706">
        <f>_xlfn.XLOOKUP($A2706,laziki!B:B,laziki!D:D)</f>
        <v>2062</v>
      </c>
      <c r="L2706">
        <f t="shared" si="212"/>
        <v>2064</v>
      </c>
      <c r="M2706" s="4">
        <f t="shared" si="213"/>
        <v>2</v>
      </c>
      <c r="N2706" s="4" t="str">
        <f t="shared" si="214"/>
        <v>S</v>
      </c>
      <c r="O2706" t="str">
        <f t="shared" si="215"/>
        <v>S</v>
      </c>
    </row>
    <row r="2707" spans="1:15" x14ac:dyDescent="0.25">
      <c r="A2707">
        <v>10</v>
      </c>
      <c r="B2707" s="1">
        <v>57517</v>
      </c>
      <c r="C2707" t="s">
        <v>229</v>
      </c>
      <c r="D2707" t="s">
        <v>2741</v>
      </c>
      <c r="E2707">
        <v>65</v>
      </c>
      <c r="F2707">
        <v>11382</v>
      </c>
      <c r="G2707">
        <f t="shared" si="211"/>
        <v>11382</v>
      </c>
      <c r="H2707" t="str">
        <f>_xlfn.XLOOKUP(C2707,obszary!A:A,obszary!B:B)</f>
        <v>Margaritifer Sinus</v>
      </c>
      <c r="I2707" t="str">
        <f>_xlfn.XLOOKUP($A2707,laziki!B:B,laziki!C:C)</f>
        <v>Mariner 15</v>
      </c>
      <c r="J2707" t="str">
        <f>_xlfn.XLOOKUP(I2707,laziki!C:C,laziki!E:E)</f>
        <v>23.79S, 56.97W</v>
      </c>
      <c r="K2707">
        <f>_xlfn.XLOOKUP($A2707,laziki!B:B,laziki!D:D)</f>
        <v>2054</v>
      </c>
      <c r="L2707">
        <f t="shared" si="212"/>
        <v>2057</v>
      </c>
      <c r="M2707" s="4">
        <f t="shared" si="213"/>
        <v>3</v>
      </c>
      <c r="N2707" s="4" t="str">
        <f t="shared" si="214"/>
        <v>S</v>
      </c>
      <c r="O2707" t="str">
        <f t="shared" si="215"/>
        <v>S</v>
      </c>
    </row>
    <row r="2708" spans="1:15" x14ac:dyDescent="0.25">
      <c r="A2708">
        <v>34</v>
      </c>
      <c r="B2708" s="1">
        <v>60381</v>
      </c>
      <c r="C2708" t="s">
        <v>253</v>
      </c>
      <c r="D2708" t="s">
        <v>2740</v>
      </c>
      <c r="E2708">
        <v>137</v>
      </c>
      <c r="F2708">
        <v>2739</v>
      </c>
      <c r="G2708">
        <f t="shared" si="211"/>
        <v>0</v>
      </c>
      <c r="H2708" t="str">
        <f>_xlfn.XLOOKUP(C2708,obszary!A:A,obszary!B:B)</f>
        <v>Cebrenia</v>
      </c>
      <c r="I2708" t="str">
        <f>_xlfn.XLOOKUP($A2708,laziki!B:B,laziki!C:C)</f>
        <v>Deimos 14</v>
      </c>
      <c r="J2708" t="str">
        <f>_xlfn.XLOOKUP(I2708,laziki!C:C,laziki!E:E)</f>
        <v>24.45N, 112.91E</v>
      </c>
      <c r="K2708">
        <f>_xlfn.XLOOKUP($A2708,laziki!B:B,laziki!D:D)</f>
        <v>2060</v>
      </c>
      <c r="L2708">
        <f t="shared" si="212"/>
        <v>2065</v>
      </c>
      <c r="M2708" s="4">
        <f t="shared" si="213"/>
        <v>5</v>
      </c>
      <c r="N2708" s="4" t="str">
        <f t="shared" si="214"/>
        <v>N</v>
      </c>
      <c r="O2708" t="str">
        <f t="shared" si="215"/>
        <v>N</v>
      </c>
    </row>
    <row r="2709" spans="1:15" x14ac:dyDescent="0.25">
      <c r="A2709">
        <v>79</v>
      </c>
      <c r="B2709" s="1">
        <v>64079</v>
      </c>
      <c r="C2709" t="s">
        <v>239</v>
      </c>
      <c r="D2709" t="s">
        <v>2739</v>
      </c>
      <c r="E2709">
        <v>212</v>
      </c>
      <c r="F2709">
        <v>9670</v>
      </c>
      <c r="G2709">
        <f t="shared" si="211"/>
        <v>0</v>
      </c>
      <c r="H2709" t="str">
        <f>_xlfn.XLOOKUP(C2709,obszary!A:A,obszary!B:B)</f>
        <v>Amenthes</v>
      </c>
      <c r="I2709" t="str">
        <f>_xlfn.XLOOKUP($A2709,laziki!B:B,laziki!C:C)</f>
        <v>Rosetta 29</v>
      </c>
      <c r="J2709" t="str">
        <f>_xlfn.XLOOKUP(I2709,laziki!C:C,laziki!E:E)</f>
        <v>18.24N, 120.68E</v>
      </c>
      <c r="K2709">
        <f>_xlfn.XLOOKUP($A2709,laziki!B:B,laziki!D:D)</f>
        <v>2073</v>
      </c>
      <c r="L2709">
        <f t="shared" si="212"/>
        <v>2075</v>
      </c>
      <c r="M2709" s="4">
        <f t="shared" si="213"/>
        <v>2</v>
      </c>
      <c r="N2709" s="4" t="str">
        <f t="shared" si="214"/>
        <v>N</v>
      </c>
      <c r="O2709" t="str">
        <f t="shared" si="215"/>
        <v>N</v>
      </c>
    </row>
    <row r="2710" spans="1:15" x14ac:dyDescent="0.25">
      <c r="A2710">
        <v>82</v>
      </c>
      <c r="B2710" s="1">
        <v>62274</v>
      </c>
      <c r="C2710" t="s">
        <v>221</v>
      </c>
      <c r="D2710" t="s">
        <v>2738</v>
      </c>
      <c r="E2710">
        <v>75</v>
      </c>
      <c r="F2710">
        <v>2054</v>
      </c>
      <c r="G2710">
        <f t="shared" si="211"/>
        <v>2054</v>
      </c>
      <c r="H2710" t="str">
        <f>_xlfn.XLOOKUP(C2710,obszary!A:A,obszary!B:B)</f>
        <v>Aeolis</v>
      </c>
      <c r="I2710" t="str">
        <f>_xlfn.XLOOKUP($A2710,laziki!B:B,laziki!C:C)</f>
        <v>Phoenix 7</v>
      </c>
      <c r="J2710" t="str">
        <f>_xlfn.XLOOKUP(I2710,laziki!C:C,laziki!E:E)</f>
        <v>42.36S, 157.15E</v>
      </c>
      <c r="K2710">
        <f>_xlfn.XLOOKUP($A2710,laziki!B:B,laziki!D:D)</f>
        <v>2068</v>
      </c>
      <c r="L2710">
        <f t="shared" si="212"/>
        <v>2070</v>
      </c>
      <c r="M2710" s="4">
        <f t="shared" si="213"/>
        <v>2</v>
      </c>
      <c r="N2710" s="4" t="str">
        <f t="shared" si="214"/>
        <v>S</v>
      </c>
      <c r="O2710" t="str">
        <f t="shared" si="215"/>
        <v>S</v>
      </c>
    </row>
    <row r="2711" spans="1:15" x14ac:dyDescent="0.25">
      <c r="A2711">
        <v>54</v>
      </c>
      <c r="B2711" s="1">
        <v>61308</v>
      </c>
      <c r="C2711" t="s">
        <v>239</v>
      </c>
      <c r="D2711" t="s">
        <v>2737</v>
      </c>
      <c r="E2711">
        <v>29</v>
      </c>
      <c r="F2711">
        <v>3167</v>
      </c>
      <c r="G2711">
        <f t="shared" si="211"/>
        <v>3167</v>
      </c>
      <c r="H2711" t="str">
        <f>_xlfn.XLOOKUP(C2711,obszary!A:A,obszary!B:B)</f>
        <v>Amenthes</v>
      </c>
      <c r="I2711" t="str">
        <f>_xlfn.XLOOKUP($A2711,laziki!B:B,laziki!C:C)</f>
        <v>Opportunity 6</v>
      </c>
      <c r="J2711" t="str">
        <f>_xlfn.XLOOKUP(I2711,laziki!C:C,laziki!E:E)</f>
        <v>14.31N, 112.28E</v>
      </c>
      <c r="K2711">
        <f>_xlfn.XLOOKUP($A2711,laziki!B:B,laziki!D:D)</f>
        <v>2065</v>
      </c>
      <c r="L2711">
        <f t="shared" si="212"/>
        <v>2067</v>
      </c>
      <c r="M2711" s="4">
        <f t="shared" si="213"/>
        <v>2</v>
      </c>
      <c r="N2711" s="4" t="str">
        <f t="shared" si="214"/>
        <v>N</v>
      </c>
      <c r="O2711" t="str">
        <f t="shared" si="215"/>
        <v>N</v>
      </c>
    </row>
    <row r="2712" spans="1:15" x14ac:dyDescent="0.25">
      <c r="A2712">
        <v>73</v>
      </c>
      <c r="B2712" s="1">
        <v>63128</v>
      </c>
      <c r="C2712" t="s">
        <v>217</v>
      </c>
      <c r="D2712" t="s">
        <v>2736</v>
      </c>
      <c r="E2712">
        <v>34</v>
      </c>
      <c r="F2712">
        <v>24621</v>
      </c>
      <c r="G2712">
        <f t="shared" si="211"/>
        <v>24621</v>
      </c>
      <c r="H2712" t="str">
        <f>_xlfn.XLOOKUP(C2712,obszary!A:A,obszary!B:B)</f>
        <v>Thaumasia</v>
      </c>
      <c r="I2712" t="str">
        <f>_xlfn.XLOOKUP($A2712,laziki!B:B,laziki!C:C)</f>
        <v>Rosetta 20</v>
      </c>
      <c r="J2712" t="str">
        <f>_xlfn.XLOOKUP(I2712,laziki!C:C,laziki!E:E)</f>
        <v>69.31S, 68.72W</v>
      </c>
      <c r="K2712">
        <f>_xlfn.XLOOKUP($A2712,laziki!B:B,laziki!D:D)</f>
        <v>2071</v>
      </c>
      <c r="L2712">
        <f t="shared" si="212"/>
        <v>2072</v>
      </c>
      <c r="M2712" s="4">
        <f t="shared" si="213"/>
        <v>1</v>
      </c>
      <c r="N2712" s="4" t="str">
        <f t="shared" si="214"/>
        <v>S</v>
      </c>
      <c r="O2712" t="str">
        <f t="shared" si="215"/>
        <v>S</v>
      </c>
    </row>
    <row r="2713" spans="1:15" x14ac:dyDescent="0.25">
      <c r="A2713">
        <v>32</v>
      </c>
      <c r="B2713" s="1">
        <v>59070</v>
      </c>
      <c r="C2713" t="s">
        <v>233</v>
      </c>
      <c r="D2713" t="s">
        <v>2735</v>
      </c>
      <c r="E2713">
        <v>67</v>
      </c>
      <c r="F2713">
        <v>2739</v>
      </c>
      <c r="G2713">
        <f t="shared" si="211"/>
        <v>2739</v>
      </c>
      <c r="H2713" t="str">
        <f>_xlfn.XLOOKUP(C2713,obszary!A:A,obszary!B:B)</f>
        <v>Phoenicis Lacus</v>
      </c>
      <c r="I2713" t="str">
        <f>_xlfn.XLOOKUP($A2713,laziki!B:B,laziki!C:C)</f>
        <v>Deimos 11</v>
      </c>
      <c r="J2713" t="str">
        <f>_xlfn.XLOOKUP(I2713,laziki!C:C,laziki!E:E)</f>
        <v>39.82S, 96.42W</v>
      </c>
      <c r="K2713">
        <f>_xlfn.XLOOKUP($A2713,laziki!B:B,laziki!D:D)</f>
        <v>2059</v>
      </c>
      <c r="L2713">
        <f t="shared" si="212"/>
        <v>2061</v>
      </c>
      <c r="M2713" s="4">
        <f t="shared" si="213"/>
        <v>2</v>
      </c>
      <c r="N2713" s="4" t="str">
        <f t="shared" si="214"/>
        <v>S</v>
      </c>
      <c r="O2713" t="str">
        <f t="shared" si="215"/>
        <v>S</v>
      </c>
    </row>
    <row r="2714" spans="1:15" x14ac:dyDescent="0.25">
      <c r="A2714">
        <v>69</v>
      </c>
      <c r="B2714" s="1">
        <v>62741</v>
      </c>
      <c r="C2714" t="s">
        <v>263</v>
      </c>
      <c r="D2714" t="s">
        <v>2734</v>
      </c>
      <c r="E2714">
        <v>137</v>
      </c>
      <c r="F2714">
        <v>5812</v>
      </c>
      <c r="G2714">
        <f t="shared" si="211"/>
        <v>0</v>
      </c>
      <c r="H2714" t="str">
        <f>_xlfn.XLOOKUP(C2714,obszary!A:A,obszary!B:B)</f>
        <v>Diacria</v>
      </c>
      <c r="I2714" t="str">
        <f>_xlfn.XLOOKUP($A2714,laziki!B:B,laziki!C:C)</f>
        <v>Rosetta 13</v>
      </c>
      <c r="J2714" t="str">
        <f>_xlfn.XLOOKUP(I2714,laziki!C:C,laziki!E:E)</f>
        <v>69.41N, 168.67E</v>
      </c>
      <c r="K2714">
        <f>_xlfn.XLOOKUP($A2714,laziki!B:B,laziki!D:D)</f>
        <v>2069</v>
      </c>
      <c r="L2714">
        <f t="shared" si="212"/>
        <v>2071</v>
      </c>
      <c r="M2714" s="4">
        <f t="shared" si="213"/>
        <v>2</v>
      </c>
      <c r="N2714" s="4" t="str">
        <f t="shared" si="214"/>
        <v>N</v>
      </c>
      <c r="O2714" t="str">
        <f t="shared" si="215"/>
        <v>N</v>
      </c>
    </row>
    <row r="2715" spans="1:15" x14ac:dyDescent="0.25">
      <c r="A2715">
        <v>27</v>
      </c>
      <c r="B2715" s="1">
        <v>59438</v>
      </c>
      <c r="C2715" t="s">
        <v>211</v>
      </c>
      <c r="D2715" t="s">
        <v>2733</v>
      </c>
      <c r="E2715">
        <v>137</v>
      </c>
      <c r="F2715">
        <v>38630</v>
      </c>
      <c r="G2715">
        <f t="shared" si="211"/>
        <v>0</v>
      </c>
      <c r="H2715" t="str">
        <f>_xlfn.XLOOKUP(C2715,obszary!A:A,obszary!B:B)</f>
        <v>Hellas</v>
      </c>
      <c r="I2715" t="str">
        <f>_xlfn.XLOOKUP($A2715,laziki!B:B,laziki!C:C)</f>
        <v>Phobos 6</v>
      </c>
      <c r="J2715" t="str">
        <f>_xlfn.XLOOKUP(I2715,laziki!C:C,laziki!E:E)</f>
        <v>74.62S, 100.08E</v>
      </c>
      <c r="K2715">
        <f>_xlfn.XLOOKUP($A2715,laziki!B:B,laziki!D:D)</f>
        <v>2054</v>
      </c>
      <c r="L2715">
        <f t="shared" si="212"/>
        <v>2062</v>
      </c>
      <c r="M2715" s="4">
        <f t="shared" si="213"/>
        <v>8</v>
      </c>
      <c r="N2715" s="4" t="str">
        <f t="shared" si="214"/>
        <v>S</v>
      </c>
      <c r="O2715" t="str">
        <f t="shared" si="215"/>
        <v>S</v>
      </c>
    </row>
    <row r="2716" spans="1:15" x14ac:dyDescent="0.25">
      <c r="A2716">
        <v>65</v>
      </c>
      <c r="B2716" s="1">
        <v>61693</v>
      </c>
      <c r="C2716" t="s">
        <v>245</v>
      </c>
      <c r="D2716" t="s">
        <v>2732</v>
      </c>
      <c r="E2716">
        <v>389</v>
      </c>
      <c r="F2716">
        <v>629</v>
      </c>
      <c r="G2716">
        <f t="shared" si="211"/>
        <v>0</v>
      </c>
      <c r="H2716" t="str">
        <f>_xlfn.XLOOKUP(C2716,obszary!A:A,obszary!B:B)</f>
        <v>Oxia Palus</v>
      </c>
      <c r="I2716" t="str">
        <f>_xlfn.XLOOKUP($A2716,laziki!B:B,laziki!C:C)</f>
        <v>Rosetta 8</v>
      </c>
      <c r="J2716" t="str">
        <f>_xlfn.XLOOKUP(I2716,laziki!C:C,laziki!E:E)</f>
        <v>3.05S, 8.90W</v>
      </c>
      <c r="K2716">
        <f>_xlfn.XLOOKUP($A2716,laziki!B:B,laziki!D:D)</f>
        <v>2067</v>
      </c>
      <c r="L2716">
        <f t="shared" si="212"/>
        <v>2068</v>
      </c>
      <c r="M2716" s="4">
        <f t="shared" si="213"/>
        <v>1</v>
      </c>
      <c r="N2716" s="4" t="str">
        <f t="shared" si="214"/>
        <v>N</v>
      </c>
      <c r="O2716" t="str">
        <f t="shared" si="215"/>
        <v>S</v>
      </c>
    </row>
    <row r="2717" spans="1:15" x14ac:dyDescent="0.25">
      <c r="A2717">
        <v>72</v>
      </c>
      <c r="B2717" s="1">
        <v>63318</v>
      </c>
      <c r="C2717" t="s">
        <v>219</v>
      </c>
      <c r="D2717" t="s">
        <v>2731</v>
      </c>
      <c r="E2717">
        <v>188</v>
      </c>
      <c r="F2717">
        <v>2054</v>
      </c>
      <c r="G2717">
        <f t="shared" si="211"/>
        <v>0</v>
      </c>
      <c r="H2717" t="str">
        <f>_xlfn.XLOOKUP(C2717,obszary!A:A,obszary!B:B)</f>
        <v>Phaethontis</v>
      </c>
      <c r="I2717" t="str">
        <f>_xlfn.XLOOKUP($A2717,laziki!B:B,laziki!C:C)</f>
        <v>Rosetta 16</v>
      </c>
      <c r="J2717" t="str">
        <f>_xlfn.XLOOKUP(I2717,laziki!C:C,laziki!E:E)</f>
        <v>29.49S, 118.42W</v>
      </c>
      <c r="K2717">
        <f>_xlfn.XLOOKUP($A2717,laziki!B:B,laziki!D:D)</f>
        <v>2071</v>
      </c>
      <c r="L2717">
        <f t="shared" si="212"/>
        <v>2073</v>
      </c>
      <c r="M2717" s="4">
        <f t="shared" si="213"/>
        <v>2</v>
      </c>
      <c r="N2717" s="4" t="str">
        <f t="shared" si="214"/>
        <v>S</v>
      </c>
      <c r="O2717" t="str">
        <f t="shared" si="215"/>
        <v>S</v>
      </c>
    </row>
    <row r="2718" spans="1:15" x14ac:dyDescent="0.25">
      <c r="A2718">
        <v>27</v>
      </c>
      <c r="B2718" s="1">
        <v>57932</v>
      </c>
      <c r="C2718" t="s">
        <v>207</v>
      </c>
      <c r="D2718" t="s">
        <v>2730</v>
      </c>
      <c r="E2718">
        <v>109</v>
      </c>
      <c r="F2718">
        <v>11382</v>
      </c>
      <c r="G2718">
        <f t="shared" si="211"/>
        <v>0</v>
      </c>
      <c r="H2718" t="str">
        <f>_xlfn.XLOOKUP(C2718,obszary!A:A,obszary!B:B)</f>
        <v>Mare Australe</v>
      </c>
      <c r="I2718" t="str">
        <f>_xlfn.XLOOKUP($A2718,laziki!B:B,laziki!C:C)</f>
        <v>Phobos 6</v>
      </c>
      <c r="J2718" t="str">
        <f>_xlfn.XLOOKUP(I2718,laziki!C:C,laziki!E:E)</f>
        <v>74.62S, 100.08E</v>
      </c>
      <c r="K2718">
        <f>_xlfn.XLOOKUP($A2718,laziki!B:B,laziki!D:D)</f>
        <v>2054</v>
      </c>
      <c r="L2718">
        <f t="shared" si="212"/>
        <v>2058</v>
      </c>
      <c r="M2718" s="4">
        <f t="shared" si="213"/>
        <v>4</v>
      </c>
      <c r="N2718" s="4" t="str">
        <f t="shared" si="214"/>
        <v>S</v>
      </c>
      <c r="O2718" t="str">
        <f t="shared" si="215"/>
        <v>S</v>
      </c>
    </row>
    <row r="2719" spans="1:15" x14ac:dyDescent="0.25">
      <c r="A2719">
        <v>5</v>
      </c>
      <c r="B2719" s="1">
        <v>57320</v>
      </c>
      <c r="C2719" t="s">
        <v>225</v>
      </c>
      <c r="D2719" t="s">
        <v>2729</v>
      </c>
      <c r="E2719">
        <v>47</v>
      </c>
      <c r="F2719">
        <v>3612</v>
      </c>
      <c r="G2719">
        <f t="shared" si="211"/>
        <v>3612</v>
      </c>
      <c r="H2719" t="str">
        <f>_xlfn.XLOOKUP(C2719,obszary!A:A,obszary!B:B)</f>
        <v>Iapygia</v>
      </c>
      <c r="I2719" t="str">
        <f>_xlfn.XLOOKUP($A2719,laziki!B:B,laziki!C:C)</f>
        <v>Mariner 10</v>
      </c>
      <c r="J2719" t="str">
        <f>_xlfn.XLOOKUP(I2719,laziki!C:C,laziki!E:E)</f>
        <v>4.88N, 63.43E</v>
      </c>
      <c r="K2719">
        <f>_xlfn.XLOOKUP($A2719,laziki!B:B,laziki!D:D)</f>
        <v>2051</v>
      </c>
      <c r="L2719">
        <f t="shared" si="212"/>
        <v>2056</v>
      </c>
      <c r="M2719" s="4">
        <f t="shared" si="213"/>
        <v>5</v>
      </c>
      <c r="N2719" s="4" t="str">
        <f t="shared" si="214"/>
        <v>S</v>
      </c>
      <c r="O2719" t="str">
        <f t="shared" si="215"/>
        <v>N</v>
      </c>
    </row>
    <row r="2720" spans="1:15" x14ac:dyDescent="0.25">
      <c r="A2720">
        <v>98</v>
      </c>
      <c r="B2720" s="1">
        <v>62507</v>
      </c>
      <c r="C2720" t="s">
        <v>211</v>
      </c>
      <c r="D2720" t="s">
        <v>2728</v>
      </c>
      <c r="E2720">
        <v>117</v>
      </c>
      <c r="F2720">
        <v>13054</v>
      </c>
      <c r="G2720">
        <f t="shared" si="211"/>
        <v>0</v>
      </c>
      <c r="H2720" t="str">
        <f>_xlfn.XLOOKUP(C2720,obszary!A:A,obszary!B:B)</f>
        <v>Hellas</v>
      </c>
      <c r="I2720" t="str">
        <f>_xlfn.XLOOKUP($A2720,laziki!B:B,laziki!C:C)</f>
        <v>Perseverance 5</v>
      </c>
      <c r="J2720" t="str">
        <f>_xlfn.XLOOKUP(I2720,laziki!C:C,laziki!E:E)</f>
        <v>48.97S, 86.32E</v>
      </c>
      <c r="K2720">
        <f>_xlfn.XLOOKUP($A2720,laziki!B:B,laziki!D:D)</f>
        <v>2070</v>
      </c>
      <c r="L2720">
        <f t="shared" si="212"/>
        <v>2071</v>
      </c>
      <c r="M2720" s="4">
        <f t="shared" si="213"/>
        <v>1</v>
      </c>
      <c r="N2720" s="4" t="str">
        <f t="shared" si="214"/>
        <v>S</v>
      </c>
      <c r="O2720" t="str">
        <f t="shared" si="215"/>
        <v>S</v>
      </c>
    </row>
    <row r="2721" spans="1:15" x14ac:dyDescent="0.25">
      <c r="A2721">
        <v>66</v>
      </c>
      <c r="B2721" s="1">
        <v>63042</v>
      </c>
      <c r="C2721" t="s">
        <v>253</v>
      </c>
      <c r="D2721" t="s">
        <v>2727</v>
      </c>
      <c r="E2721">
        <v>325</v>
      </c>
      <c r="F2721">
        <v>21171</v>
      </c>
      <c r="G2721">
        <f t="shared" si="211"/>
        <v>0</v>
      </c>
      <c r="H2721" t="str">
        <f>_xlfn.XLOOKUP(C2721,obszary!A:A,obszary!B:B)</f>
        <v>Cebrenia</v>
      </c>
      <c r="I2721" t="str">
        <f>_xlfn.XLOOKUP($A2721,laziki!B:B,laziki!C:C)</f>
        <v>Rosetta 9</v>
      </c>
      <c r="J2721" t="str">
        <f>_xlfn.XLOOKUP(I2721,laziki!C:C,laziki!E:E)</f>
        <v>17.54N, 149.60E</v>
      </c>
      <c r="K2721">
        <f>_xlfn.XLOOKUP($A2721,laziki!B:B,laziki!D:D)</f>
        <v>2067</v>
      </c>
      <c r="L2721">
        <f t="shared" si="212"/>
        <v>2072</v>
      </c>
      <c r="M2721" s="4">
        <f t="shared" si="213"/>
        <v>5</v>
      </c>
      <c r="N2721" s="4" t="str">
        <f t="shared" si="214"/>
        <v>N</v>
      </c>
      <c r="O2721" t="str">
        <f t="shared" si="215"/>
        <v>N</v>
      </c>
    </row>
    <row r="2722" spans="1:15" x14ac:dyDescent="0.25">
      <c r="A2722">
        <v>4</v>
      </c>
      <c r="B2722" s="1">
        <v>56548</v>
      </c>
      <c r="C2722" t="s">
        <v>215</v>
      </c>
      <c r="D2722" t="s">
        <v>2726</v>
      </c>
      <c r="E2722">
        <v>157</v>
      </c>
      <c r="F2722">
        <v>3313</v>
      </c>
      <c r="G2722">
        <f t="shared" si="211"/>
        <v>0</v>
      </c>
      <c r="H2722" t="str">
        <f>_xlfn.XLOOKUP(C2722,obszary!A:A,obszary!B:B)</f>
        <v>Argyre</v>
      </c>
      <c r="I2722" t="str">
        <f>_xlfn.XLOOKUP($A2722,laziki!B:B,laziki!C:C)</f>
        <v>Mariner 9</v>
      </c>
      <c r="J2722" t="str">
        <f>_xlfn.XLOOKUP(I2722,laziki!C:C,laziki!E:E)</f>
        <v>43.20S, 21.89W</v>
      </c>
      <c r="K2722">
        <f>_xlfn.XLOOKUP($A2722,laziki!B:B,laziki!D:D)</f>
        <v>2051</v>
      </c>
      <c r="L2722">
        <f t="shared" si="212"/>
        <v>2054</v>
      </c>
      <c r="M2722" s="4">
        <f t="shared" si="213"/>
        <v>3</v>
      </c>
      <c r="N2722" s="4" t="str">
        <f t="shared" si="214"/>
        <v>S</v>
      </c>
      <c r="O2722" t="str">
        <f t="shared" si="215"/>
        <v>S</v>
      </c>
    </row>
    <row r="2723" spans="1:15" x14ac:dyDescent="0.25">
      <c r="A2723">
        <v>49</v>
      </c>
      <c r="B2723" s="1">
        <v>61567</v>
      </c>
      <c r="C2723" t="s">
        <v>229</v>
      </c>
      <c r="D2723" t="s">
        <v>2725</v>
      </c>
      <c r="E2723">
        <v>20</v>
      </c>
      <c r="F2723">
        <v>9074</v>
      </c>
      <c r="G2723">
        <f t="shared" si="211"/>
        <v>9074</v>
      </c>
      <c r="H2723" t="str">
        <f>_xlfn.XLOOKUP(C2723,obszary!A:A,obszary!B:B)</f>
        <v>Margaritifer Sinus</v>
      </c>
      <c r="I2723" t="str">
        <f>_xlfn.XLOOKUP($A2723,laziki!B:B,laziki!C:C)</f>
        <v>Spirit 16</v>
      </c>
      <c r="J2723" t="str">
        <f>_xlfn.XLOOKUP(I2723,laziki!C:C,laziki!E:E)</f>
        <v>30.54S, 24.75W</v>
      </c>
      <c r="K2723">
        <f>_xlfn.XLOOKUP($A2723,laziki!B:B,laziki!D:D)</f>
        <v>2066</v>
      </c>
      <c r="L2723">
        <f t="shared" si="212"/>
        <v>2068</v>
      </c>
      <c r="M2723" s="4">
        <f t="shared" si="213"/>
        <v>2</v>
      </c>
      <c r="N2723" s="4" t="str">
        <f t="shared" si="214"/>
        <v>S</v>
      </c>
      <c r="O2723" t="str">
        <f t="shared" si="215"/>
        <v>S</v>
      </c>
    </row>
    <row r="2724" spans="1:15" x14ac:dyDescent="0.25">
      <c r="A2724">
        <v>1</v>
      </c>
      <c r="B2724" s="1">
        <v>55152</v>
      </c>
      <c r="C2724" t="s">
        <v>255</v>
      </c>
      <c r="D2724" t="s">
        <v>2724</v>
      </c>
      <c r="E2724">
        <v>96</v>
      </c>
      <c r="F2724">
        <v>3612</v>
      </c>
      <c r="G2724">
        <f t="shared" si="211"/>
        <v>3612</v>
      </c>
      <c r="H2724" t="str">
        <f>_xlfn.XLOOKUP(C2724,obszary!A:A,obszary!B:B)</f>
        <v>Casius</v>
      </c>
      <c r="I2724" t="str">
        <f>_xlfn.XLOOKUP($A2724,laziki!B:B,laziki!C:C)</f>
        <v>Mariner 3</v>
      </c>
      <c r="J2724" t="str">
        <f>_xlfn.XLOOKUP(I2724,laziki!C:C,laziki!E:E)</f>
        <v>50.51N, 70.01E</v>
      </c>
      <c r="K2724">
        <f>_xlfn.XLOOKUP($A2724,laziki!B:B,laziki!D:D)</f>
        <v>2049</v>
      </c>
      <c r="L2724">
        <f t="shared" si="212"/>
        <v>2050</v>
      </c>
      <c r="M2724" s="4">
        <f t="shared" si="213"/>
        <v>1</v>
      </c>
      <c r="N2724" s="4" t="str">
        <f t="shared" si="214"/>
        <v>N</v>
      </c>
      <c r="O2724" t="str">
        <f t="shared" si="215"/>
        <v>N</v>
      </c>
    </row>
    <row r="2725" spans="1:15" x14ac:dyDescent="0.25">
      <c r="A2725">
        <v>36</v>
      </c>
      <c r="B2725" s="1">
        <v>59335</v>
      </c>
      <c r="C2725" t="s">
        <v>251</v>
      </c>
      <c r="D2725" t="s">
        <v>2723</v>
      </c>
      <c r="E2725">
        <v>25</v>
      </c>
      <c r="F2725">
        <v>4076</v>
      </c>
      <c r="G2725">
        <f t="shared" si="211"/>
        <v>4076</v>
      </c>
      <c r="H2725" t="str">
        <f>_xlfn.XLOOKUP(C2725,obszary!A:A,obszary!B:B)</f>
        <v>Amazonis</v>
      </c>
      <c r="I2725" t="str">
        <f>_xlfn.XLOOKUP($A2725,laziki!B:B,laziki!C:C)</f>
        <v>Pathfinder 3</v>
      </c>
      <c r="J2725" t="str">
        <f>_xlfn.XLOOKUP(I2725,laziki!C:C,laziki!E:E)</f>
        <v>5.85N, 156.58W</v>
      </c>
      <c r="K2725">
        <f>_xlfn.XLOOKUP($A2725,laziki!B:B,laziki!D:D)</f>
        <v>2061</v>
      </c>
      <c r="L2725">
        <f t="shared" si="212"/>
        <v>2062</v>
      </c>
      <c r="M2725" s="4">
        <f t="shared" si="213"/>
        <v>1</v>
      </c>
      <c r="N2725" s="4" t="str">
        <f t="shared" si="214"/>
        <v>N</v>
      </c>
      <c r="O2725" t="str">
        <f t="shared" si="215"/>
        <v>N</v>
      </c>
    </row>
    <row r="2726" spans="1:15" x14ac:dyDescent="0.25">
      <c r="A2726">
        <v>99</v>
      </c>
      <c r="B2726" s="1">
        <v>63826</v>
      </c>
      <c r="C2726" t="s">
        <v>245</v>
      </c>
      <c r="D2726" t="s">
        <v>2722</v>
      </c>
      <c r="E2726">
        <v>43</v>
      </c>
      <c r="F2726">
        <v>6618</v>
      </c>
      <c r="G2726">
        <f t="shared" si="211"/>
        <v>6618</v>
      </c>
      <c r="H2726" t="str">
        <f>_xlfn.XLOOKUP(C2726,obszary!A:A,obszary!B:B)</f>
        <v>Oxia Palus</v>
      </c>
      <c r="I2726" t="str">
        <f>_xlfn.XLOOKUP($A2726,laziki!B:B,laziki!C:C)</f>
        <v>Perseverance 6</v>
      </c>
      <c r="J2726" t="str">
        <f>_xlfn.XLOOKUP(I2726,laziki!C:C,laziki!E:E)</f>
        <v>34.38N, 12.41E</v>
      </c>
      <c r="K2726">
        <f>_xlfn.XLOOKUP($A2726,laziki!B:B,laziki!D:D)</f>
        <v>2070</v>
      </c>
      <c r="L2726">
        <f t="shared" si="212"/>
        <v>2074</v>
      </c>
      <c r="M2726" s="4">
        <f t="shared" si="213"/>
        <v>4</v>
      </c>
      <c r="N2726" s="4" t="str">
        <f t="shared" si="214"/>
        <v>N</v>
      </c>
      <c r="O2726" t="str">
        <f t="shared" si="215"/>
        <v>N</v>
      </c>
    </row>
    <row r="2727" spans="1:15" x14ac:dyDescent="0.25">
      <c r="A2727">
        <v>85</v>
      </c>
      <c r="B2727" s="1">
        <v>63895</v>
      </c>
      <c r="C2727" t="s">
        <v>223</v>
      </c>
      <c r="D2727" t="s">
        <v>2721</v>
      </c>
      <c r="E2727">
        <v>389</v>
      </c>
      <c r="F2727">
        <v>1138</v>
      </c>
      <c r="G2727">
        <f t="shared" si="211"/>
        <v>0</v>
      </c>
      <c r="H2727" t="str">
        <f>_xlfn.XLOOKUP(C2727,obszary!A:A,obszary!B:B)</f>
        <v>Mare Tyrrhenum</v>
      </c>
      <c r="I2727" t="str">
        <f>_xlfn.XLOOKUP($A2727,laziki!B:B,laziki!C:C)</f>
        <v>Phoenix 13</v>
      </c>
      <c r="J2727" t="str">
        <f>_xlfn.XLOOKUP(I2727,laziki!C:C,laziki!E:E)</f>
        <v>6.43S, 95.96E</v>
      </c>
      <c r="K2727">
        <f>_xlfn.XLOOKUP($A2727,laziki!B:B,laziki!D:D)</f>
        <v>2070</v>
      </c>
      <c r="L2727">
        <f t="shared" si="212"/>
        <v>2074</v>
      </c>
      <c r="M2727" s="4">
        <f t="shared" si="213"/>
        <v>4</v>
      </c>
      <c r="N2727" s="4" t="str">
        <f t="shared" si="214"/>
        <v>S</v>
      </c>
      <c r="O2727" t="str">
        <f t="shared" si="215"/>
        <v>S</v>
      </c>
    </row>
    <row r="2728" spans="1:15" x14ac:dyDescent="0.25">
      <c r="A2728">
        <v>47</v>
      </c>
      <c r="B2728" s="1">
        <v>61923</v>
      </c>
      <c r="C2728" t="s">
        <v>243</v>
      </c>
      <c r="D2728" t="s">
        <v>2720</v>
      </c>
      <c r="E2728">
        <v>48</v>
      </c>
      <c r="F2728">
        <v>3919</v>
      </c>
      <c r="G2728">
        <f t="shared" si="211"/>
        <v>3919</v>
      </c>
      <c r="H2728" t="str">
        <f>_xlfn.XLOOKUP(C2728,obszary!A:A,obszary!B:B)</f>
        <v>Arabia</v>
      </c>
      <c r="I2728" t="str">
        <f>_xlfn.XLOOKUP($A2728,laziki!B:B,laziki!C:C)</f>
        <v>Spirit 14</v>
      </c>
      <c r="J2728" t="str">
        <f>_xlfn.XLOOKUP(I2728,laziki!C:C,laziki!E:E)</f>
        <v>27.30N, 17.48W</v>
      </c>
      <c r="K2728">
        <f>_xlfn.XLOOKUP($A2728,laziki!B:B,laziki!D:D)</f>
        <v>2065</v>
      </c>
      <c r="L2728">
        <f t="shared" si="212"/>
        <v>2069</v>
      </c>
      <c r="M2728" s="4">
        <f t="shared" si="213"/>
        <v>4</v>
      </c>
      <c r="N2728" s="4" t="str">
        <f t="shared" si="214"/>
        <v>N</v>
      </c>
      <c r="O2728" t="str">
        <f t="shared" si="215"/>
        <v>N</v>
      </c>
    </row>
    <row r="2729" spans="1:15" x14ac:dyDescent="0.25">
      <c r="A2729">
        <v>39</v>
      </c>
      <c r="B2729" s="1">
        <v>60108</v>
      </c>
      <c r="C2729" t="s">
        <v>209</v>
      </c>
      <c r="D2729" t="s">
        <v>2719</v>
      </c>
      <c r="E2729">
        <v>41</v>
      </c>
      <c r="F2729">
        <v>31157</v>
      </c>
      <c r="G2729">
        <f t="shared" si="211"/>
        <v>31157</v>
      </c>
      <c r="H2729" t="str">
        <f>_xlfn.XLOOKUP(C2729,obszary!A:A,obszary!B:B)</f>
        <v>Eridania</v>
      </c>
      <c r="I2729" t="str">
        <f>_xlfn.XLOOKUP($A2729,laziki!B:B,laziki!C:C)</f>
        <v>Pathfinder 9</v>
      </c>
      <c r="J2729" t="str">
        <f>_xlfn.XLOOKUP(I2729,laziki!C:C,laziki!E:E)</f>
        <v>59.92S, 179.01W</v>
      </c>
      <c r="K2729">
        <f>_xlfn.XLOOKUP($A2729,laziki!B:B,laziki!D:D)</f>
        <v>2062</v>
      </c>
      <c r="L2729">
        <f t="shared" si="212"/>
        <v>2064</v>
      </c>
      <c r="M2729" s="4">
        <f t="shared" si="213"/>
        <v>2</v>
      </c>
      <c r="N2729" s="4" t="str">
        <f t="shared" si="214"/>
        <v>S</v>
      </c>
      <c r="O2729" t="str">
        <f t="shared" si="215"/>
        <v>S</v>
      </c>
    </row>
    <row r="2730" spans="1:15" x14ac:dyDescent="0.25">
      <c r="A2730">
        <v>97</v>
      </c>
      <c r="B2730" s="1">
        <v>63175</v>
      </c>
      <c r="C2730" t="s">
        <v>265</v>
      </c>
      <c r="D2730" t="s">
        <v>2718</v>
      </c>
      <c r="E2730">
        <v>14</v>
      </c>
      <c r="F2730">
        <v>14551</v>
      </c>
      <c r="G2730">
        <f t="shared" si="211"/>
        <v>14551</v>
      </c>
      <c r="H2730" t="str">
        <f>_xlfn.XLOOKUP(C2730,obszary!A:A,obszary!B:B)</f>
        <v>Mare Boreum</v>
      </c>
      <c r="I2730" t="str">
        <f>_xlfn.XLOOKUP($A2730,laziki!B:B,laziki!C:C)</f>
        <v>Perseverance 4</v>
      </c>
      <c r="J2730" t="str">
        <f>_xlfn.XLOOKUP(I2730,laziki!C:C,laziki!E:E)</f>
        <v>80.24N, 27.18W</v>
      </c>
      <c r="K2730">
        <f>_xlfn.XLOOKUP($A2730,laziki!B:B,laziki!D:D)</f>
        <v>2069</v>
      </c>
      <c r="L2730">
        <f t="shared" si="212"/>
        <v>2072</v>
      </c>
      <c r="M2730" s="4">
        <f t="shared" si="213"/>
        <v>3</v>
      </c>
      <c r="N2730" s="4" t="str">
        <f t="shared" si="214"/>
        <v>N</v>
      </c>
      <c r="O2730" t="str">
        <f t="shared" si="215"/>
        <v>N</v>
      </c>
    </row>
    <row r="2731" spans="1:15" x14ac:dyDescent="0.25">
      <c r="A2731">
        <v>67</v>
      </c>
      <c r="B2731" s="1">
        <v>62056</v>
      </c>
      <c r="C2731" t="s">
        <v>215</v>
      </c>
      <c r="D2731" t="s">
        <v>2717</v>
      </c>
      <c r="E2731">
        <v>389</v>
      </c>
      <c r="F2731">
        <v>6618</v>
      </c>
      <c r="G2731">
        <f t="shared" si="211"/>
        <v>0</v>
      </c>
      <c r="H2731" t="str">
        <f>_xlfn.XLOOKUP(C2731,obszary!A:A,obszary!B:B)</f>
        <v>Argyre</v>
      </c>
      <c r="I2731" t="str">
        <f>_xlfn.XLOOKUP($A2731,laziki!B:B,laziki!C:C)</f>
        <v>Rosetta 10</v>
      </c>
      <c r="J2731" t="str">
        <f>_xlfn.XLOOKUP(I2731,laziki!C:C,laziki!E:E)</f>
        <v>29.82S, 66.01W</v>
      </c>
      <c r="K2731">
        <f>_xlfn.XLOOKUP($A2731,laziki!B:B,laziki!D:D)</f>
        <v>2068</v>
      </c>
      <c r="L2731">
        <f t="shared" si="212"/>
        <v>2069</v>
      </c>
      <c r="M2731" s="4">
        <f t="shared" si="213"/>
        <v>1</v>
      </c>
      <c r="N2731" s="4" t="str">
        <f t="shared" si="214"/>
        <v>S</v>
      </c>
      <c r="O2731" t="str">
        <f t="shared" si="215"/>
        <v>S</v>
      </c>
    </row>
    <row r="2732" spans="1:15" x14ac:dyDescent="0.25">
      <c r="A2732">
        <v>50</v>
      </c>
      <c r="B2732" s="1">
        <v>60532</v>
      </c>
      <c r="C2732" t="s">
        <v>237</v>
      </c>
      <c r="D2732" t="s">
        <v>2716</v>
      </c>
      <c r="E2732">
        <v>52</v>
      </c>
      <c r="F2732">
        <v>4731</v>
      </c>
      <c r="G2732">
        <f t="shared" si="211"/>
        <v>4731</v>
      </c>
      <c r="H2732" t="str">
        <f>_xlfn.XLOOKUP(C2732,obszary!A:A,obszary!B:B)</f>
        <v>Elysium</v>
      </c>
      <c r="I2732" t="str">
        <f>_xlfn.XLOOKUP($A2732,laziki!B:B,laziki!C:C)</f>
        <v>Opportunity 2</v>
      </c>
      <c r="J2732" t="str">
        <f>_xlfn.XLOOKUP(I2732,laziki!C:C,laziki!E:E)</f>
        <v>22.61N, 142.82E</v>
      </c>
      <c r="K2732">
        <f>_xlfn.XLOOKUP($A2732,laziki!B:B,laziki!D:D)</f>
        <v>2064</v>
      </c>
      <c r="L2732">
        <f t="shared" si="212"/>
        <v>2065</v>
      </c>
      <c r="M2732" s="4">
        <f t="shared" si="213"/>
        <v>1</v>
      </c>
      <c r="N2732" s="4" t="str">
        <f t="shared" si="214"/>
        <v>N</v>
      </c>
      <c r="O2732" t="str">
        <f t="shared" si="215"/>
        <v>N</v>
      </c>
    </row>
    <row r="2733" spans="1:15" x14ac:dyDescent="0.25">
      <c r="A2733">
        <v>65</v>
      </c>
      <c r="B2733" s="1">
        <v>61915</v>
      </c>
      <c r="C2733" t="s">
        <v>229</v>
      </c>
      <c r="D2733" t="s">
        <v>2715</v>
      </c>
      <c r="E2733">
        <v>90</v>
      </c>
      <c r="F2733">
        <v>5255</v>
      </c>
      <c r="G2733">
        <f t="shared" si="211"/>
        <v>5255</v>
      </c>
      <c r="H2733" t="str">
        <f>_xlfn.XLOOKUP(C2733,obszary!A:A,obszary!B:B)</f>
        <v>Margaritifer Sinus</v>
      </c>
      <c r="I2733" t="str">
        <f>_xlfn.XLOOKUP($A2733,laziki!B:B,laziki!C:C)</f>
        <v>Rosetta 8</v>
      </c>
      <c r="J2733" t="str">
        <f>_xlfn.XLOOKUP(I2733,laziki!C:C,laziki!E:E)</f>
        <v>3.05S, 8.90W</v>
      </c>
      <c r="K2733">
        <f>_xlfn.XLOOKUP($A2733,laziki!B:B,laziki!D:D)</f>
        <v>2067</v>
      </c>
      <c r="L2733">
        <f t="shared" si="212"/>
        <v>2069</v>
      </c>
      <c r="M2733" s="4">
        <f t="shared" si="213"/>
        <v>2</v>
      </c>
      <c r="N2733" s="4" t="str">
        <f t="shared" si="214"/>
        <v>S</v>
      </c>
      <c r="O2733" t="str">
        <f t="shared" si="215"/>
        <v>S</v>
      </c>
    </row>
    <row r="2734" spans="1:15" x14ac:dyDescent="0.25">
      <c r="A2734">
        <v>76</v>
      </c>
      <c r="B2734" s="1">
        <v>63630</v>
      </c>
      <c r="C2734" t="s">
        <v>263</v>
      </c>
      <c r="D2734" t="s">
        <v>2714</v>
      </c>
      <c r="E2734">
        <v>204</v>
      </c>
      <c r="F2734">
        <v>50510</v>
      </c>
      <c r="G2734">
        <f t="shared" si="211"/>
        <v>0</v>
      </c>
      <c r="H2734" t="str">
        <f>_xlfn.XLOOKUP(C2734,obszary!A:A,obszary!B:B)</f>
        <v>Diacria</v>
      </c>
      <c r="I2734" t="str">
        <f>_xlfn.XLOOKUP($A2734,laziki!B:B,laziki!C:C)</f>
        <v>Rosetta 25</v>
      </c>
      <c r="J2734" t="str">
        <f>_xlfn.XLOOKUP(I2734,laziki!C:C,laziki!E:E)</f>
        <v>47.84N, 169.44E</v>
      </c>
      <c r="K2734">
        <f>_xlfn.XLOOKUP($A2734,laziki!B:B,laziki!D:D)</f>
        <v>2072</v>
      </c>
      <c r="L2734">
        <f t="shared" si="212"/>
        <v>2074</v>
      </c>
      <c r="M2734" s="4">
        <f t="shared" si="213"/>
        <v>2</v>
      </c>
      <c r="N2734" s="4" t="str">
        <f t="shared" si="214"/>
        <v>N</v>
      </c>
      <c r="O2734" t="str">
        <f t="shared" si="215"/>
        <v>N</v>
      </c>
    </row>
    <row r="2735" spans="1:15" x14ac:dyDescent="0.25">
      <c r="A2735">
        <v>22</v>
      </c>
      <c r="B2735" s="1">
        <v>57498</v>
      </c>
      <c r="C2735" t="s">
        <v>227</v>
      </c>
      <c r="D2735" t="s">
        <v>2713</v>
      </c>
      <c r="E2735">
        <v>181</v>
      </c>
      <c r="F2735">
        <v>1267</v>
      </c>
      <c r="G2735">
        <f t="shared" si="211"/>
        <v>0</v>
      </c>
      <c r="H2735" t="str">
        <f>_xlfn.XLOOKUP(C2735,obszary!A:A,obszary!B:B)</f>
        <v>Sinus Sabaeus</v>
      </c>
      <c r="I2735" t="str">
        <f>_xlfn.XLOOKUP($A2735,laziki!B:B,laziki!C:C)</f>
        <v>Phobos 1</v>
      </c>
      <c r="J2735" t="str">
        <f>_xlfn.XLOOKUP(I2735,laziki!C:C,laziki!E:E)</f>
        <v>5.89N, 39.91E</v>
      </c>
      <c r="K2735">
        <f>_xlfn.XLOOKUP($A2735,laziki!B:B,laziki!D:D)</f>
        <v>2053</v>
      </c>
      <c r="L2735">
        <f t="shared" si="212"/>
        <v>2057</v>
      </c>
      <c r="M2735" s="4">
        <f t="shared" si="213"/>
        <v>4</v>
      </c>
      <c r="N2735" s="4" t="str">
        <f t="shared" si="214"/>
        <v>S</v>
      </c>
      <c r="O2735" t="str">
        <f t="shared" si="215"/>
        <v>N</v>
      </c>
    </row>
    <row r="2736" spans="1:15" x14ac:dyDescent="0.25">
      <c r="A2736">
        <v>31</v>
      </c>
      <c r="B2736" s="1">
        <v>59113</v>
      </c>
      <c r="C2736" t="s">
        <v>261</v>
      </c>
      <c r="D2736" t="s">
        <v>2712</v>
      </c>
      <c r="E2736">
        <v>212</v>
      </c>
      <c r="F2736">
        <v>18486</v>
      </c>
      <c r="G2736">
        <f t="shared" si="211"/>
        <v>0</v>
      </c>
      <c r="H2736" t="str">
        <f>_xlfn.XLOOKUP(C2736,obszary!A:A,obszary!B:B)</f>
        <v>Arcadia</v>
      </c>
      <c r="I2736" t="str">
        <f>_xlfn.XLOOKUP($A2736,laziki!B:B,laziki!C:C)</f>
        <v>Deimos 10</v>
      </c>
      <c r="J2736" t="str">
        <f>_xlfn.XLOOKUP(I2736,laziki!C:C,laziki!E:E)</f>
        <v>66.67N, 93.37W</v>
      </c>
      <c r="K2736">
        <f>_xlfn.XLOOKUP($A2736,laziki!B:B,laziki!D:D)</f>
        <v>2059</v>
      </c>
      <c r="L2736">
        <f t="shared" si="212"/>
        <v>2061</v>
      </c>
      <c r="M2736" s="4">
        <f t="shared" si="213"/>
        <v>2</v>
      </c>
      <c r="N2736" s="4" t="str">
        <f t="shared" si="214"/>
        <v>N</v>
      </c>
      <c r="O2736" t="str">
        <f t="shared" si="215"/>
        <v>N</v>
      </c>
    </row>
    <row r="2737" spans="1:15" x14ac:dyDescent="0.25">
      <c r="A2737">
        <v>69</v>
      </c>
      <c r="B2737" s="1">
        <v>62235</v>
      </c>
      <c r="C2737" t="s">
        <v>253</v>
      </c>
      <c r="D2737" t="s">
        <v>2711</v>
      </c>
      <c r="E2737">
        <v>181</v>
      </c>
      <c r="F2737">
        <v>33322</v>
      </c>
      <c r="G2737">
        <f t="shared" si="211"/>
        <v>0</v>
      </c>
      <c r="H2737" t="str">
        <f>_xlfn.XLOOKUP(C2737,obszary!A:A,obszary!B:B)</f>
        <v>Cebrenia</v>
      </c>
      <c r="I2737" t="str">
        <f>_xlfn.XLOOKUP($A2737,laziki!B:B,laziki!C:C)</f>
        <v>Rosetta 13</v>
      </c>
      <c r="J2737" t="str">
        <f>_xlfn.XLOOKUP(I2737,laziki!C:C,laziki!E:E)</f>
        <v>69.41N, 168.67E</v>
      </c>
      <c r="K2737">
        <f>_xlfn.XLOOKUP($A2737,laziki!B:B,laziki!D:D)</f>
        <v>2069</v>
      </c>
      <c r="L2737">
        <f t="shared" si="212"/>
        <v>2070</v>
      </c>
      <c r="M2737" s="4">
        <f t="shared" si="213"/>
        <v>1</v>
      </c>
      <c r="N2737" s="4" t="str">
        <f t="shared" si="214"/>
        <v>N</v>
      </c>
      <c r="O2737" t="str">
        <f t="shared" si="215"/>
        <v>N</v>
      </c>
    </row>
    <row r="2738" spans="1:15" x14ac:dyDescent="0.25">
      <c r="A2738">
        <v>22</v>
      </c>
      <c r="B2738" s="1">
        <v>56696</v>
      </c>
      <c r="C2738" t="s">
        <v>225</v>
      </c>
      <c r="D2738" t="s">
        <v>2710</v>
      </c>
      <c r="E2738">
        <v>103</v>
      </c>
      <c r="F2738">
        <v>5255</v>
      </c>
      <c r="G2738">
        <f t="shared" si="211"/>
        <v>0</v>
      </c>
      <c r="H2738" t="str">
        <f>_xlfn.XLOOKUP(C2738,obszary!A:A,obszary!B:B)</f>
        <v>Iapygia</v>
      </c>
      <c r="I2738" t="str">
        <f>_xlfn.XLOOKUP($A2738,laziki!B:B,laziki!C:C)</f>
        <v>Phobos 1</v>
      </c>
      <c r="J2738" t="str">
        <f>_xlfn.XLOOKUP(I2738,laziki!C:C,laziki!E:E)</f>
        <v>5.89N, 39.91E</v>
      </c>
      <c r="K2738">
        <f>_xlfn.XLOOKUP($A2738,laziki!B:B,laziki!D:D)</f>
        <v>2053</v>
      </c>
      <c r="L2738">
        <f t="shared" si="212"/>
        <v>2055</v>
      </c>
      <c r="M2738" s="4">
        <f t="shared" si="213"/>
        <v>2</v>
      </c>
      <c r="N2738" s="4" t="str">
        <f t="shared" si="214"/>
        <v>S</v>
      </c>
      <c r="O2738" t="str">
        <f t="shared" si="215"/>
        <v>N</v>
      </c>
    </row>
    <row r="2739" spans="1:15" x14ac:dyDescent="0.25">
      <c r="A2739">
        <v>42</v>
      </c>
      <c r="B2739" s="1">
        <v>60153</v>
      </c>
      <c r="C2739" t="s">
        <v>251</v>
      </c>
      <c r="D2739" t="s">
        <v>2709</v>
      </c>
      <c r="E2739">
        <v>163</v>
      </c>
      <c r="F2739">
        <v>756</v>
      </c>
      <c r="G2739">
        <f t="shared" si="211"/>
        <v>0</v>
      </c>
      <c r="H2739" t="str">
        <f>_xlfn.XLOOKUP(C2739,obszary!A:A,obszary!B:B)</f>
        <v>Amazonis</v>
      </c>
      <c r="I2739" t="str">
        <f>_xlfn.XLOOKUP($A2739,laziki!B:B,laziki!C:C)</f>
        <v>Spirit 6</v>
      </c>
      <c r="J2739" t="str">
        <f>_xlfn.XLOOKUP(I2739,laziki!C:C,laziki!E:E)</f>
        <v>27.80N, 160.30E</v>
      </c>
      <c r="K2739">
        <f>_xlfn.XLOOKUP($A2739,laziki!B:B,laziki!D:D)</f>
        <v>2063</v>
      </c>
      <c r="L2739">
        <f t="shared" si="212"/>
        <v>2064</v>
      </c>
      <c r="M2739" s="4">
        <f t="shared" si="213"/>
        <v>1</v>
      </c>
      <c r="N2739" s="4" t="str">
        <f t="shared" si="214"/>
        <v>N</v>
      </c>
      <c r="O2739" t="str">
        <f t="shared" si="215"/>
        <v>N</v>
      </c>
    </row>
    <row r="2740" spans="1:15" x14ac:dyDescent="0.25">
      <c r="A2740">
        <v>2</v>
      </c>
      <c r="B2740" s="1">
        <v>56194</v>
      </c>
      <c r="C2740" t="s">
        <v>237</v>
      </c>
      <c r="D2740" t="s">
        <v>2708</v>
      </c>
      <c r="E2740">
        <v>157</v>
      </c>
      <c r="F2740">
        <v>6205</v>
      </c>
      <c r="G2740">
        <f t="shared" si="211"/>
        <v>0</v>
      </c>
      <c r="H2740" t="str">
        <f>_xlfn.XLOOKUP(C2740,obszary!A:A,obszary!B:B)</f>
        <v>Elysium</v>
      </c>
      <c r="I2740" t="str">
        <f>_xlfn.XLOOKUP($A2740,laziki!B:B,laziki!C:C)</f>
        <v>Mariner 6</v>
      </c>
      <c r="J2740" t="str">
        <f>_xlfn.XLOOKUP(I2740,laziki!C:C,laziki!E:E)</f>
        <v>11.90N, 119.49E</v>
      </c>
      <c r="K2740">
        <f>_xlfn.XLOOKUP($A2740,laziki!B:B,laziki!D:D)</f>
        <v>2050</v>
      </c>
      <c r="L2740">
        <f t="shared" si="212"/>
        <v>2053</v>
      </c>
      <c r="M2740" s="4">
        <f t="shared" si="213"/>
        <v>3</v>
      </c>
      <c r="N2740" s="4" t="str">
        <f t="shared" si="214"/>
        <v>N</v>
      </c>
      <c r="O2740" t="str">
        <f t="shared" si="215"/>
        <v>N</v>
      </c>
    </row>
    <row r="2741" spans="1:15" x14ac:dyDescent="0.25">
      <c r="A2741">
        <v>94</v>
      </c>
      <c r="B2741" s="1">
        <v>62463</v>
      </c>
      <c r="C2741" t="s">
        <v>209</v>
      </c>
      <c r="D2741" t="s">
        <v>2707</v>
      </c>
      <c r="E2741">
        <v>96</v>
      </c>
      <c r="F2741">
        <v>1656</v>
      </c>
      <c r="G2741">
        <f t="shared" si="211"/>
        <v>1656</v>
      </c>
      <c r="H2741" t="str">
        <f>_xlfn.XLOOKUP(C2741,obszary!A:A,obszary!B:B)</f>
        <v>Eridania</v>
      </c>
      <c r="I2741" t="str">
        <f>_xlfn.XLOOKUP($A2741,laziki!B:B,laziki!C:C)</f>
        <v>Dawn 4</v>
      </c>
      <c r="J2741" t="str">
        <f>_xlfn.XLOOKUP(I2741,laziki!C:C,laziki!E:E)</f>
        <v>46.81S, 143.88E</v>
      </c>
      <c r="K2741">
        <f>_xlfn.XLOOKUP($A2741,laziki!B:B,laziki!D:D)</f>
        <v>2066</v>
      </c>
      <c r="L2741">
        <f t="shared" si="212"/>
        <v>2071</v>
      </c>
      <c r="M2741" s="4">
        <f t="shared" si="213"/>
        <v>5</v>
      </c>
      <c r="N2741" s="4" t="str">
        <f t="shared" si="214"/>
        <v>S</v>
      </c>
      <c r="O2741" t="str">
        <f t="shared" si="215"/>
        <v>S</v>
      </c>
    </row>
    <row r="2742" spans="1:15" x14ac:dyDescent="0.25">
      <c r="A2742">
        <v>19</v>
      </c>
      <c r="B2742" s="1">
        <v>57689</v>
      </c>
      <c r="C2742" t="s">
        <v>253</v>
      </c>
      <c r="D2742" t="s">
        <v>2706</v>
      </c>
      <c r="E2742">
        <v>45</v>
      </c>
      <c r="F2742">
        <v>4235</v>
      </c>
      <c r="G2742">
        <f t="shared" si="211"/>
        <v>4235</v>
      </c>
      <c r="H2742" t="str">
        <f>_xlfn.XLOOKUP(C2742,obszary!A:A,obszary!B:B)</f>
        <v>Cebrenia</v>
      </c>
      <c r="I2742" t="str">
        <f>_xlfn.XLOOKUP($A2742,laziki!B:B,laziki!C:C)</f>
        <v>Viking 13</v>
      </c>
      <c r="J2742" t="str">
        <f>_xlfn.XLOOKUP(I2742,laziki!C:C,laziki!E:E)</f>
        <v>47.43N, 160.74E</v>
      </c>
      <c r="K2742">
        <f>_xlfn.XLOOKUP($A2742,laziki!B:B,laziki!D:D)</f>
        <v>2056</v>
      </c>
      <c r="L2742">
        <f t="shared" si="212"/>
        <v>2057</v>
      </c>
      <c r="M2742" s="4">
        <f t="shared" si="213"/>
        <v>1</v>
      </c>
      <c r="N2742" s="4" t="str">
        <f t="shared" si="214"/>
        <v>N</v>
      </c>
      <c r="O2742" t="str">
        <f t="shared" si="215"/>
        <v>N</v>
      </c>
    </row>
    <row r="2743" spans="1:15" x14ac:dyDescent="0.25">
      <c r="A2743">
        <v>41</v>
      </c>
      <c r="B2743" s="1">
        <v>61225</v>
      </c>
      <c r="C2743" t="s">
        <v>265</v>
      </c>
      <c r="D2743" t="s">
        <v>2705</v>
      </c>
      <c r="E2743">
        <v>196</v>
      </c>
      <c r="F2743">
        <v>21171</v>
      </c>
      <c r="G2743">
        <f t="shared" si="211"/>
        <v>0</v>
      </c>
      <c r="H2743" t="str">
        <f>_xlfn.XLOOKUP(C2743,obszary!A:A,obszary!B:B)</f>
        <v>Mare Boreum</v>
      </c>
      <c r="I2743" t="str">
        <f>_xlfn.XLOOKUP($A2743,laziki!B:B,laziki!C:C)</f>
        <v>Spirit 5</v>
      </c>
      <c r="J2743" t="str">
        <f>_xlfn.XLOOKUP(I2743,laziki!C:C,laziki!E:E)</f>
        <v>66.19N, 33.82E</v>
      </c>
      <c r="K2743">
        <f>_xlfn.XLOOKUP($A2743,laziki!B:B,laziki!D:D)</f>
        <v>2063</v>
      </c>
      <c r="L2743">
        <f t="shared" si="212"/>
        <v>2067</v>
      </c>
      <c r="M2743" s="4">
        <f t="shared" si="213"/>
        <v>4</v>
      </c>
      <c r="N2743" s="4" t="str">
        <f t="shared" si="214"/>
        <v>N</v>
      </c>
      <c r="O2743" t="str">
        <f t="shared" si="215"/>
        <v>N</v>
      </c>
    </row>
    <row r="2744" spans="1:15" x14ac:dyDescent="0.25">
      <c r="A2744">
        <v>8</v>
      </c>
      <c r="B2744" s="1">
        <v>56485</v>
      </c>
      <c r="C2744" t="s">
        <v>213</v>
      </c>
      <c r="D2744" t="s">
        <v>2704</v>
      </c>
      <c r="E2744">
        <v>128</v>
      </c>
      <c r="F2744">
        <v>11771</v>
      </c>
      <c r="G2744">
        <f t="shared" si="211"/>
        <v>0</v>
      </c>
      <c r="H2744" t="str">
        <f>_xlfn.XLOOKUP(C2744,obszary!A:A,obszary!B:B)</f>
        <v>Noachis</v>
      </c>
      <c r="I2744" t="str">
        <f>_xlfn.XLOOKUP($A2744,laziki!B:B,laziki!C:C)</f>
        <v>Mariner 13</v>
      </c>
      <c r="J2744" t="str">
        <f>_xlfn.XLOOKUP(I2744,laziki!C:C,laziki!E:E)</f>
        <v>57.37S, 25.45E</v>
      </c>
      <c r="K2744">
        <f>_xlfn.XLOOKUP($A2744,laziki!B:B,laziki!D:D)</f>
        <v>2053</v>
      </c>
      <c r="L2744">
        <f t="shared" si="212"/>
        <v>2054</v>
      </c>
      <c r="M2744" s="4">
        <f t="shared" si="213"/>
        <v>1</v>
      </c>
      <c r="N2744" s="4" t="str">
        <f t="shared" si="214"/>
        <v>S</v>
      </c>
      <c r="O2744" t="str">
        <f t="shared" si="215"/>
        <v>S</v>
      </c>
    </row>
    <row r="2745" spans="1:15" x14ac:dyDescent="0.25">
      <c r="A2745">
        <v>28</v>
      </c>
      <c r="B2745" s="1">
        <v>58496</v>
      </c>
      <c r="C2745" t="s">
        <v>207</v>
      </c>
      <c r="D2745" t="s">
        <v>2703</v>
      </c>
      <c r="E2745">
        <v>241</v>
      </c>
      <c r="F2745">
        <v>2461</v>
      </c>
      <c r="G2745">
        <f t="shared" si="211"/>
        <v>0</v>
      </c>
      <c r="H2745" t="str">
        <f>_xlfn.XLOOKUP(C2745,obszary!A:A,obszary!B:B)</f>
        <v>Mare Australe</v>
      </c>
      <c r="I2745" t="str">
        <f>_xlfn.XLOOKUP($A2745,laziki!B:B,laziki!C:C)</f>
        <v>Deimos 3</v>
      </c>
      <c r="J2745" t="str">
        <f>_xlfn.XLOOKUP(I2745,laziki!C:C,laziki!E:E)</f>
        <v>63.27S, 66.46W</v>
      </c>
      <c r="K2745">
        <f>_xlfn.XLOOKUP($A2745,laziki!B:B,laziki!D:D)</f>
        <v>2058</v>
      </c>
      <c r="L2745">
        <f t="shared" si="212"/>
        <v>2060</v>
      </c>
      <c r="M2745" s="4">
        <f t="shared" si="213"/>
        <v>2</v>
      </c>
      <c r="N2745" s="4" t="str">
        <f t="shared" si="214"/>
        <v>S</v>
      </c>
      <c r="O2745" t="str">
        <f t="shared" si="215"/>
        <v>S</v>
      </c>
    </row>
    <row r="2746" spans="1:15" x14ac:dyDescent="0.25">
      <c r="A2746">
        <v>29</v>
      </c>
      <c r="B2746" s="1">
        <v>58323</v>
      </c>
      <c r="C2746" t="s">
        <v>219</v>
      </c>
      <c r="D2746" t="s">
        <v>2702</v>
      </c>
      <c r="E2746">
        <v>80</v>
      </c>
      <c r="F2746">
        <v>17000</v>
      </c>
      <c r="G2746">
        <f t="shared" si="211"/>
        <v>17000</v>
      </c>
      <c r="H2746" t="str">
        <f>_xlfn.XLOOKUP(C2746,obszary!A:A,obszary!B:B)</f>
        <v>Phaethontis</v>
      </c>
      <c r="I2746" t="str">
        <f>_xlfn.XLOOKUP($A2746,laziki!B:B,laziki!C:C)</f>
        <v>Deimos 4</v>
      </c>
      <c r="J2746" t="str">
        <f>_xlfn.XLOOKUP(I2746,laziki!C:C,laziki!E:E)</f>
        <v>33.88S, 148.04W</v>
      </c>
      <c r="K2746">
        <f>_xlfn.XLOOKUP($A2746,laziki!B:B,laziki!D:D)</f>
        <v>2058</v>
      </c>
      <c r="L2746">
        <f t="shared" si="212"/>
        <v>2059</v>
      </c>
      <c r="M2746" s="4">
        <f t="shared" si="213"/>
        <v>1</v>
      </c>
      <c r="N2746" s="4" t="str">
        <f t="shared" si="214"/>
        <v>S</v>
      </c>
      <c r="O2746" t="str">
        <f t="shared" si="215"/>
        <v>S</v>
      </c>
    </row>
    <row r="2747" spans="1:15" x14ac:dyDescent="0.25">
      <c r="A2747">
        <v>39</v>
      </c>
      <c r="B2747" s="1">
        <v>61354</v>
      </c>
      <c r="C2747" t="s">
        <v>219</v>
      </c>
      <c r="D2747" t="s">
        <v>2701</v>
      </c>
      <c r="E2747">
        <v>50</v>
      </c>
      <c r="F2747">
        <v>1010</v>
      </c>
      <c r="G2747">
        <f t="shared" si="211"/>
        <v>1010</v>
      </c>
      <c r="H2747" t="str">
        <f>_xlfn.XLOOKUP(C2747,obszary!A:A,obszary!B:B)</f>
        <v>Phaethontis</v>
      </c>
      <c r="I2747" t="str">
        <f>_xlfn.XLOOKUP($A2747,laziki!B:B,laziki!C:C)</f>
        <v>Pathfinder 9</v>
      </c>
      <c r="J2747" t="str">
        <f>_xlfn.XLOOKUP(I2747,laziki!C:C,laziki!E:E)</f>
        <v>59.92S, 179.01W</v>
      </c>
      <c r="K2747">
        <f>_xlfn.XLOOKUP($A2747,laziki!B:B,laziki!D:D)</f>
        <v>2062</v>
      </c>
      <c r="L2747">
        <f t="shared" si="212"/>
        <v>2067</v>
      </c>
      <c r="M2747" s="4">
        <f t="shared" si="213"/>
        <v>5</v>
      </c>
      <c r="N2747" s="4" t="str">
        <f t="shared" si="214"/>
        <v>S</v>
      </c>
      <c r="O2747" t="str">
        <f t="shared" si="215"/>
        <v>S</v>
      </c>
    </row>
    <row r="2748" spans="1:15" x14ac:dyDescent="0.25">
      <c r="A2748">
        <v>5</v>
      </c>
      <c r="B2748" s="1">
        <v>56939</v>
      </c>
      <c r="C2748" t="s">
        <v>225</v>
      </c>
      <c r="D2748" t="s">
        <v>2700</v>
      </c>
      <c r="E2748">
        <v>157</v>
      </c>
      <c r="F2748">
        <v>5622</v>
      </c>
      <c r="G2748">
        <f t="shared" si="211"/>
        <v>0</v>
      </c>
      <c r="H2748" t="str">
        <f>_xlfn.XLOOKUP(C2748,obszary!A:A,obszary!B:B)</f>
        <v>Iapygia</v>
      </c>
      <c r="I2748" t="str">
        <f>_xlfn.XLOOKUP($A2748,laziki!B:B,laziki!C:C)</f>
        <v>Mariner 10</v>
      </c>
      <c r="J2748" t="str">
        <f>_xlfn.XLOOKUP(I2748,laziki!C:C,laziki!E:E)</f>
        <v>4.88N, 63.43E</v>
      </c>
      <c r="K2748">
        <f>_xlfn.XLOOKUP($A2748,laziki!B:B,laziki!D:D)</f>
        <v>2051</v>
      </c>
      <c r="L2748">
        <f t="shared" si="212"/>
        <v>2055</v>
      </c>
      <c r="M2748" s="4">
        <f t="shared" si="213"/>
        <v>4</v>
      </c>
      <c r="N2748" s="4" t="str">
        <f t="shared" si="214"/>
        <v>S</v>
      </c>
      <c r="O2748" t="str">
        <f t="shared" si="215"/>
        <v>N</v>
      </c>
    </row>
    <row r="2749" spans="1:15" x14ac:dyDescent="0.25">
      <c r="A2749">
        <v>41</v>
      </c>
      <c r="B2749" s="1">
        <v>61353</v>
      </c>
      <c r="C2749" t="s">
        <v>265</v>
      </c>
      <c r="D2749" t="s">
        <v>2699</v>
      </c>
      <c r="E2749">
        <v>50</v>
      </c>
      <c r="F2749">
        <v>4902</v>
      </c>
      <c r="G2749">
        <f t="shared" si="211"/>
        <v>4902</v>
      </c>
      <c r="H2749" t="str">
        <f>_xlfn.XLOOKUP(C2749,obszary!A:A,obszary!B:B)</f>
        <v>Mare Boreum</v>
      </c>
      <c r="I2749" t="str">
        <f>_xlfn.XLOOKUP($A2749,laziki!B:B,laziki!C:C)</f>
        <v>Spirit 5</v>
      </c>
      <c r="J2749" t="str">
        <f>_xlfn.XLOOKUP(I2749,laziki!C:C,laziki!E:E)</f>
        <v>66.19N, 33.82E</v>
      </c>
      <c r="K2749">
        <f>_xlfn.XLOOKUP($A2749,laziki!B:B,laziki!D:D)</f>
        <v>2063</v>
      </c>
      <c r="L2749">
        <f t="shared" si="212"/>
        <v>2067</v>
      </c>
      <c r="M2749" s="4">
        <f t="shared" si="213"/>
        <v>4</v>
      </c>
      <c r="N2749" s="4" t="str">
        <f t="shared" si="214"/>
        <v>N</v>
      </c>
      <c r="O2749" t="str">
        <f t="shared" si="215"/>
        <v>N</v>
      </c>
    </row>
    <row r="2750" spans="1:15" x14ac:dyDescent="0.25">
      <c r="A2750">
        <v>38</v>
      </c>
      <c r="B2750" s="1">
        <v>59488</v>
      </c>
      <c r="C2750" t="s">
        <v>265</v>
      </c>
      <c r="D2750" t="s">
        <v>2698</v>
      </c>
      <c r="E2750">
        <v>292</v>
      </c>
      <c r="F2750">
        <v>8255</v>
      </c>
      <c r="G2750">
        <f t="shared" si="211"/>
        <v>0</v>
      </c>
      <c r="H2750" t="str">
        <f>_xlfn.XLOOKUP(C2750,obszary!A:A,obszary!B:B)</f>
        <v>Mare Boreum</v>
      </c>
      <c r="I2750" t="str">
        <f>_xlfn.XLOOKUP($A2750,laziki!B:B,laziki!C:C)</f>
        <v>Pathfinder 7</v>
      </c>
      <c r="J2750" t="str">
        <f>_xlfn.XLOOKUP(I2750,laziki!C:C,laziki!E:E)</f>
        <v>79.27N, 111.64W</v>
      </c>
      <c r="K2750">
        <f>_xlfn.XLOOKUP($A2750,laziki!B:B,laziki!D:D)</f>
        <v>2062</v>
      </c>
      <c r="L2750">
        <f t="shared" si="212"/>
        <v>2062</v>
      </c>
      <c r="M2750" s="4">
        <f t="shared" si="213"/>
        <v>0</v>
      </c>
      <c r="N2750" s="4" t="str">
        <f t="shared" si="214"/>
        <v>N</v>
      </c>
      <c r="O2750" t="str">
        <f t="shared" si="215"/>
        <v>N</v>
      </c>
    </row>
    <row r="2751" spans="1:15" x14ac:dyDescent="0.25">
      <c r="A2751">
        <v>8</v>
      </c>
      <c r="B2751" s="1">
        <v>57091</v>
      </c>
      <c r="C2751" t="s">
        <v>213</v>
      </c>
      <c r="D2751" t="s">
        <v>2697</v>
      </c>
      <c r="E2751">
        <v>133</v>
      </c>
      <c r="F2751">
        <v>15700</v>
      </c>
      <c r="G2751">
        <f t="shared" si="211"/>
        <v>0</v>
      </c>
      <c r="H2751" t="str">
        <f>_xlfn.XLOOKUP(C2751,obszary!A:A,obszary!B:B)</f>
        <v>Noachis</v>
      </c>
      <c r="I2751" t="str">
        <f>_xlfn.XLOOKUP($A2751,laziki!B:B,laziki!C:C)</f>
        <v>Mariner 13</v>
      </c>
      <c r="J2751" t="str">
        <f>_xlfn.XLOOKUP(I2751,laziki!C:C,laziki!E:E)</f>
        <v>57.37S, 25.45E</v>
      </c>
      <c r="K2751">
        <f>_xlfn.XLOOKUP($A2751,laziki!B:B,laziki!D:D)</f>
        <v>2053</v>
      </c>
      <c r="L2751">
        <f t="shared" si="212"/>
        <v>2056</v>
      </c>
      <c r="M2751" s="4">
        <f t="shared" si="213"/>
        <v>3</v>
      </c>
      <c r="N2751" s="4" t="str">
        <f t="shared" si="214"/>
        <v>S</v>
      </c>
      <c r="O2751" t="str">
        <f t="shared" si="215"/>
        <v>S</v>
      </c>
    </row>
    <row r="2752" spans="1:15" x14ac:dyDescent="0.25">
      <c r="A2752">
        <v>42</v>
      </c>
      <c r="B2752" s="1">
        <v>62571</v>
      </c>
      <c r="C2752" t="s">
        <v>237</v>
      </c>
      <c r="D2752" t="s">
        <v>2696</v>
      </c>
      <c r="E2752">
        <v>41</v>
      </c>
      <c r="F2752">
        <v>9985</v>
      </c>
      <c r="G2752">
        <f t="shared" si="211"/>
        <v>9985</v>
      </c>
      <c r="H2752" t="str">
        <f>_xlfn.XLOOKUP(C2752,obszary!A:A,obszary!B:B)</f>
        <v>Elysium</v>
      </c>
      <c r="I2752" t="str">
        <f>_xlfn.XLOOKUP($A2752,laziki!B:B,laziki!C:C)</f>
        <v>Spirit 6</v>
      </c>
      <c r="J2752" t="str">
        <f>_xlfn.XLOOKUP(I2752,laziki!C:C,laziki!E:E)</f>
        <v>27.80N, 160.30E</v>
      </c>
      <c r="K2752">
        <f>_xlfn.XLOOKUP($A2752,laziki!B:B,laziki!D:D)</f>
        <v>2063</v>
      </c>
      <c r="L2752">
        <f t="shared" si="212"/>
        <v>2071</v>
      </c>
      <c r="M2752" s="4">
        <f t="shared" si="213"/>
        <v>8</v>
      </c>
      <c r="N2752" s="4" t="str">
        <f t="shared" si="214"/>
        <v>N</v>
      </c>
      <c r="O2752" t="str">
        <f t="shared" si="215"/>
        <v>N</v>
      </c>
    </row>
    <row r="2753" spans="1:15" x14ac:dyDescent="0.25">
      <c r="A2753">
        <v>55</v>
      </c>
      <c r="B2753" s="1">
        <v>61246</v>
      </c>
      <c r="C2753" t="s">
        <v>253</v>
      </c>
      <c r="D2753" t="s">
        <v>2695</v>
      </c>
      <c r="E2753">
        <v>106</v>
      </c>
      <c r="F2753">
        <v>7512</v>
      </c>
      <c r="G2753">
        <f t="shared" si="211"/>
        <v>0</v>
      </c>
      <c r="H2753" t="str">
        <f>_xlfn.XLOOKUP(C2753,obszary!A:A,obszary!B:B)</f>
        <v>Cebrenia</v>
      </c>
      <c r="I2753" t="str">
        <f>_xlfn.XLOOKUP($A2753,laziki!B:B,laziki!C:C)</f>
        <v>Opportunity 7</v>
      </c>
      <c r="J2753" t="str">
        <f>_xlfn.XLOOKUP(I2753,laziki!C:C,laziki!E:E)</f>
        <v>37.14N, 148.66E</v>
      </c>
      <c r="K2753">
        <f>_xlfn.XLOOKUP($A2753,laziki!B:B,laziki!D:D)</f>
        <v>2066</v>
      </c>
      <c r="L2753">
        <f t="shared" si="212"/>
        <v>2067</v>
      </c>
      <c r="M2753" s="4">
        <f t="shared" si="213"/>
        <v>1</v>
      </c>
      <c r="N2753" s="4" t="str">
        <f t="shared" si="214"/>
        <v>N</v>
      </c>
      <c r="O2753" t="str">
        <f t="shared" si="215"/>
        <v>N</v>
      </c>
    </row>
    <row r="2754" spans="1:15" x14ac:dyDescent="0.25">
      <c r="A2754">
        <v>22</v>
      </c>
      <c r="B2754" s="1">
        <v>57326</v>
      </c>
      <c r="C2754" t="s">
        <v>243</v>
      </c>
      <c r="D2754" t="s">
        <v>2694</v>
      </c>
      <c r="E2754">
        <v>152</v>
      </c>
      <c r="F2754">
        <v>629</v>
      </c>
      <c r="G2754">
        <f t="shared" si="211"/>
        <v>0</v>
      </c>
      <c r="H2754" t="str">
        <f>_xlfn.XLOOKUP(C2754,obszary!A:A,obszary!B:B)</f>
        <v>Arabia</v>
      </c>
      <c r="I2754" t="str">
        <f>_xlfn.XLOOKUP($A2754,laziki!B:B,laziki!C:C)</f>
        <v>Phobos 1</v>
      </c>
      <c r="J2754" t="str">
        <f>_xlfn.XLOOKUP(I2754,laziki!C:C,laziki!E:E)</f>
        <v>5.89N, 39.91E</v>
      </c>
      <c r="K2754">
        <f>_xlfn.XLOOKUP($A2754,laziki!B:B,laziki!D:D)</f>
        <v>2053</v>
      </c>
      <c r="L2754">
        <f t="shared" si="212"/>
        <v>2056</v>
      </c>
      <c r="M2754" s="4">
        <f t="shared" si="213"/>
        <v>3</v>
      </c>
      <c r="N2754" s="4" t="str">
        <f t="shared" si="214"/>
        <v>N</v>
      </c>
      <c r="O2754" t="str">
        <f t="shared" si="215"/>
        <v>N</v>
      </c>
    </row>
    <row r="2755" spans="1:15" x14ac:dyDescent="0.25">
      <c r="A2755">
        <v>27</v>
      </c>
      <c r="B2755" s="1">
        <v>57476</v>
      </c>
      <c r="C2755" t="s">
        <v>207</v>
      </c>
      <c r="D2755" t="s">
        <v>2693</v>
      </c>
      <c r="E2755">
        <v>204</v>
      </c>
      <c r="F2755">
        <v>4235</v>
      </c>
      <c r="G2755">
        <f t="shared" ref="G2755:G2818" si="216">IF($E2755 &lt;= 100,F2755,0)</f>
        <v>0</v>
      </c>
      <c r="H2755" t="str">
        <f>_xlfn.XLOOKUP(C2755,obszary!A:A,obszary!B:B)</f>
        <v>Mare Australe</v>
      </c>
      <c r="I2755" t="str">
        <f>_xlfn.XLOOKUP($A2755,laziki!B:B,laziki!C:C)</f>
        <v>Phobos 6</v>
      </c>
      <c r="J2755" t="str">
        <f>_xlfn.XLOOKUP(I2755,laziki!C:C,laziki!E:E)</f>
        <v>74.62S, 100.08E</v>
      </c>
      <c r="K2755">
        <f>_xlfn.XLOOKUP($A2755,laziki!B:B,laziki!D:D)</f>
        <v>2054</v>
      </c>
      <c r="L2755">
        <f t="shared" ref="L2755:L2818" si="217">YEAR(B2755)</f>
        <v>2057</v>
      </c>
      <c r="M2755" s="4">
        <f t="shared" ref="M2755:M2818" si="218">L2755-K2755</f>
        <v>3</v>
      </c>
      <c r="N2755" s="4" t="str">
        <f t="shared" ref="N2755:N2818" si="219">IF(NOT(ISERROR(SEARCH("S",D2755))),"S","N")</f>
        <v>S</v>
      </c>
      <c r="O2755" t="str">
        <f t="shared" si="215"/>
        <v>S</v>
      </c>
    </row>
    <row r="2756" spans="1:15" x14ac:dyDescent="0.25">
      <c r="A2756">
        <v>79</v>
      </c>
      <c r="B2756" s="1">
        <v>64011</v>
      </c>
      <c r="C2756" t="s">
        <v>239</v>
      </c>
      <c r="D2756" t="s">
        <v>2692</v>
      </c>
      <c r="E2756">
        <v>20</v>
      </c>
      <c r="F2756">
        <v>11011</v>
      </c>
      <c r="G2756">
        <f t="shared" si="216"/>
        <v>11011</v>
      </c>
      <c r="H2756" t="str">
        <f>_xlfn.XLOOKUP(C2756,obszary!A:A,obszary!B:B)</f>
        <v>Amenthes</v>
      </c>
      <c r="I2756" t="str">
        <f>_xlfn.XLOOKUP($A2756,laziki!B:B,laziki!C:C)</f>
        <v>Rosetta 29</v>
      </c>
      <c r="J2756" t="str">
        <f>_xlfn.XLOOKUP(I2756,laziki!C:C,laziki!E:E)</f>
        <v>18.24N, 120.68E</v>
      </c>
      <c r="K2756">
        <f>_xlfn.XLOOKUP($A2756,laziki!B:B,laziki!D:D)</f>
        <v>2073</v>
      </c>
      <c r="L2756">
        <f t="shared" si="217"/>
        <v>2075</v>
      </c>
      <c r="M2756" s="4">
        <f t="shared" si="218"/>
        <v>2</v>
      </c>
      <c r="N2756" s="4" t="str">
        <f t="shared" si="219"/>
        <v>N</v>
      </c>
      <c r="O2756" t="str">
        <f t="shared" si="215"/>
        <v>N</v>
      </c>
    </row>
    <row r="2757" spans="1:15" x14ac:dyDescent="0.25">
      <c r="A2757">
        <v>55</v>
      </c>
      <c r="B2757" s="1">
        <v>61560</v>
      </c>
      <c r="C2757" t="s">
        <v>237</v>
      </c>
      <c r="D2757" t="s">
        <v>2691</v>
      </c>
      <c r="E2757">
        <v>277</v>
      </c>
      <c r="F2757">
        <v>1788</v>
      </c>
      <c r="G2757">
        <f t="shared" si="216"/>
        <v>0</v>
      </c>
      <c r="H2757" t="str">
        <f>_xlfn.XLOOKUP(C2757,obszary!A:A,obszary!B:B)</f>
        <v>Elysium</v>
      </c>
      <c r="I2757" t="str">
        <f>_xlfn.XLOOKUP($A2757,laziki!B:B,laziki!C:C)</f>
        <v>Opportunity 7</v>
      </c>
      <c r="J2757" t="str">
        <f>_xlfn.XLOOKUP(I2757,laziki!C:C,laziki!E:E)</f>
        <v>37.14N, 148.66E</v>
      </c>
      <c r="K2757">
        <f>_xlfn.XLOOKUP($A2757,laziki!B:B,laziki!D:D)</f>
        <v>2066</v>
      </c>
      <c r="L2757">
        <f t="shared" si="217"/>
        <v>2068</v>
      </c>
      <c r="M2757" s="4">
        <f t="shared" si="218"/>
        <v>2</v>
      </c>
      <c r="N2757" s="4" t="str">
        <f t="shared" si="219"/>
        <v>N</v>
      </c>
      <c r="O2757" t="str">
        <f t="shared" si="215"/>
        <v>N</v>
      </c>
    </row>
    <row r="2758" spans="1:15" x14ac:dyDescent="0.25">
      <c r="A2758">
        <v>27</v>
      </c>
      <c r="B2758" s="1">
        <v>58905</v>
      </c>
      <c r="C2758" t="s">
        <v>207</v>
      </c>
      <c r="D2758" t="s">
        <v>2690</v>
      </c>
      <c r="E2758">
        <v>106</v>
      </c>
      <c r="F2758">
        <v>10654</v>
      </c>
      <c r="G2758">
        <f t="shared" si="216"/>
        <v>0</v>
      </c>
      <c r="H2758" t="str">
        <f>_xlfn.XLOOKUP(C2758,obszary!A:A,obszary!B:B)</f>
        <v>Mare Australe</v>
      </c>
      <c r="I2758" t="str">
        <f>_xlfn.XLOOKUP($A2758,laziki!B:B,laziki!C:C)</f>
        <v>Phobos 6</v>
      </c>
      <c r="J2758" t="str">
        <f>_xlfn.XLOOKUP(I2758,laziki!C:C,laziki!E:E)</f>
        <v>74.62S, 100.08E</v>
      </c>
      <c r="K2758">
        <f>_xlfn.XLOOKUP($A2758,laziki!B:B,laziki!D:D)</f>
        <v>2054</v>
      </c>
      <c r="L2758">
        <f t="shared" si="217"/>
        <v>2061</v>
      </c>
      <c r="M2758" s="4">
        <f t="shared" si="218"/>
        <v>7</v>
      </c>
      <c r="N2758" s="4" t="str">
        <f t="shared" si="219"/>
        <v>S</v>
      </c>
      <c r="O2758" t="str">
        <f t="shared" ref="O2758:O2821" si="220">IF(NOT(ISERROR(SEARCH("S",J2758))),"S","N")</f>
        <v>S</v>
      </c>
    </row>
    <row r="2759" spans="1:15" x14ac:dyDescent="0.25">
      <c r="A2759">
        <v>39</v>
      </c>
      <c r="B2759" s="1">
        <v>59834</v>
      </c>
      <c r="C2759" t="s">
        <v>219</v>
      </c>
      <c r="D2759" t="s">
        <v>2689</v>
      </c>
      <c r="E2759">
        <v>29</v>
      </c>
      <c r="F2759">
        <v>2054</v>
      </c>
      <c r="G2759">
        <f t="shared" si="216"/>
        <v>2054</v>
      </c>
      <c r="H2759" t="str">
        <f>_xlfn.XLOOKUP(C2759,obszary!A:A,obszary!B:B)</f>
        <v>Phaethontis</v>
      </c>
      <c r="I2759" t="str">
        <f>_xlfn.XLOOKUP($A2759,laziki!B:B,laziki!C:C)</f>
        <v>Pathfinder 9</v>
      </c>
      <c r="J2759" t="str">
        <f>_xlfn.XLOOKUP(I2759,laziki!C:C,laziki!E:E)</f>
        <v>59.92S, 179.01W</v>
      </c>
      <c r="K2759">
        <f>_xlfn.XLOOKUP($A2759,laziki!B:B,laziki!D:D)</f>
        <v>2062</v>
      </c>
      <c r="L2759">
        <f t="shared" si="217"/>
        <v>2063</v>
      </c>
      <c r="M2759" s="4">
        <f t="shared" si="218"/>
        <v>1</v>
      </c>
      <c r="N2759" s="4" t="str">
        <f t="shared" si="219"/>
        <v>S</v>
      </c>
      <c r="O2759" t="str">
        <f t="shared" si="220"/>
        <v>S</v>
      </c>
    </row>
    <row r="2760" spans="1:15" x14ac:dyDescent="0.25">
      <c r="A2760">
        <v>4</v>
      </c>
      <c r="B2760" s="1">
        <v>55936</v>
      </c>
      <c r="C2760" t="s">
        <v>215</v>
      </c>
      <c r="D2760" t="s">
        <v>2688</v>
      </c>
      <c r="E2760">
        <v>17</v>
      </c>
      <c r="F2760">
        <v>26004</v>
      </c>
      <c r="G2760">
        <f t="shared" si="216"/>
        <v>26004</v>
      </c>
      <c r="H2760" t="str">
        <f>_xlfn.XLOOKUP(C2760,obszary!A:A,obszary!B:B)</f>
        <v>Argyre</v>
      </c>
      <c r="I2760" t="str">
        <f>_xlfn.XLOOKUP($A2760,laziki!B:B,laziki!C:C)</f>
        <v>Mariner 9</v>
      </c>
      <c r="J2760" t="str">
        <f>_xlfn.XLOOKUP(I2760,laziki!C:C,laziki!E:E)</f>
        <v>43.20S, 21.89W</v>
      </c>
      <c r="K2760">
        <f>_xlfn.XLOOKUP($A2760,laziki!B:B,laziki!D:D)</f>
        <v>2051</v>
      </c>
      <c r="L2760">
        <f t="shared" si="217"/>
        <v>2053</v>
      </c>
      <c r="M2760" s="4">
        <f t="shared" si="218"/>
        <v>2</v>
      </c>
      <c r="N2760" s="4" t="str">
        <f t="shared" si="219"/>
        <v>S</v>
      </c>
      <c r="O2760" t="str">
        <f t="shared" si="220"/>
        <v>S</v>
      </c>
    </row>
    <row r="2761" spans="1:15" x14ac:dyDescent="0.25">
      <c r="A2761">
        <v>27</v>
      </c>
      <c r="B2761" s="1">
        <v>59276</v>
      </c>
      <c r="C2761" t="s">
        <v>211</v>
      </c>
      <c r="D2761" t="s">
        <v>2687</v>
      </c>
      <c r="E2761">
        <v>82</v>
      </c>
      <c r="F2761">
        <v>6618</v>
      </c>
      <c r="G2761">
        <f t="shared" si="216"/>
        <v>6618</v>
      </c>
      <c r="H2761" t="str">
        <f>_xlfn.XLOOKUP(C2761,obszary!A:A,obszary!B:B)</f>
        <v>Hellas</v>
      </c>
      <c r="I2761" t="str">
        <f>_xlfn.XLOOKUP($A2761,laziki!B:B,laziki!C:C)</f>
        <v>Phobos 6</v>
      </c>
      <c r="J2761" t="str">
        <f>_xlfn.XLOOKUP(I2761,laziki!C:C,laziki!E:E)</f>
        <v>74.62S, 100.08E</v>
      </c>
      <c r="K2761">
        <f>_xlfn.XLOOKUP($A2761,laziki!B:B,laziki!D:D)</f>
        <v>2054</v>
      </c>
      <c r="L2761">
        <f t="shared" si="217"/>
        <v>2062</v>
      </c>
      <c r="M2761" s="4">
        <f t="shared" si="218"/>
        <v>8</v>
      </c>
      <c r="N2761" s="4" t="str">
        <f t="shared" si="219"/>
        <v>S</v>
      </c>
      <c r="O2761" t="str">
        <f t="shared" si="220"/>
        <v>S</v>
      </c>
    </row>
    <row r="2762" spans="1:15" x14ac:dyDescent="0.25">
      <c r="A2762">
        <v>28</v>
      </c>
      <c r="B2762" s="1">
        <v>59306</v>
      </c>
      <c r="C2762" t="s">
        <v>207</v>
      </c>
      <c r="D2762" t="s">
        <v>2686</v>
      </c>
      <c r="E2762">
        <v>59</v>
      </c>
      <c r="F2762">
        <v>6409</v>
      </c>
      <c r="G2762">
        <f t="shared" si="216"/>
        <v>6409</v>
      </c>
      <c r="H2762" t="str">
        <f>_xlfn.XLOOKUP(C2762,obszary!A:A,obszary!B:B)</f>
        <v>Mare Australe</v>
      </c>
      <c r="I2762" t="str">
        <f>_xlfn.XLOOKUP($A2762,laziki!B:B,laziki!C:C)</f>
        <v>Deimos 3</v>
      </c>
      <c r="J2762" t="str">
        <f>_xlfn.XLOOKUP(I2762,laziki!C:C,laziki!E:E)</f>
        <v>63.27S, 66.46W</v>
      </c>
      <c r="K2762">
        <f>_xlfn.XLOOKUP($A2762,laziki!B:B,laziki!D:D)</f>
        <v>2058</v>
      </c>
      <c r="L2762">
        <f t="shared" si="217"/>
        <v>2062</v>
      </c>
      <c r="M2762" s="4">
        <f t="shared" si="218"/>
        <v>4</v>
      </c>
      <c r="N2762" s="4" t="str">
        <f t="shared" si="219"/>
        <v>S</v>
      </c>
      <c r="O2762" t="str">
        <f t="shared" si="220"/>
        <v>S</v>
      </c>
    </row>
    <row r="2763" spans="1:15" x14ac:dyDescent="0.25">
      <c r="A2763">
        <v>17</v>
      </c>
      <c r="B2763" s="1">
        <v>57195</v>
      </c>
      <c r="C2763" t="s">
        <v>241</v>
      </c>
      <c r="D2763" t="s">
        <v>2685</v>
      </c>
      <c r="E2763">
        <v>27</v>
      </c>
      <c r="F2763">
        <v>9985</v>
      </c>
      <c r="G2763">
        <f t="shared" si="216"/>
        <v>9985</v>
      </c>
      <c r="H2763" t="str">
        <f>_xlfn.XLOOKUP(C2763,obszary!A:A,obszary!B:B)</f>
        <v>Syrtis Major</v>
      </c>
      <c r="I2763" t="str">
        <f>_xlfn.XLOOKUP($A2763,laziki!B:B,laziki!C:C)</f>
        <v>Viking 8</v>
      </c>
      <c r="J2763" t="str">
        <f>_xlfn.XLOOKUP(I2763,laziki!C:C,laziki!E:E)</f>
        <v>21.27N, 90.13E</v>
      </c>
      <c r="K2763">
        <f>_xlfn.XLOOKUP($A2763,laziki!B:B,laziki!D:D)</f>
        <v>2054</v>
      </c>
      <c r="L2763">
        <f t="shared" si="217"/>
        <v>2056</v>
      </c>
      <c r="M2763" s="4">
        <f t="shared" si="218"/>
        <v>2</v>
      </c>
      <c r="N2763" s="4" t="str">
        <f t="shared" si="219"/>
        <v>N</v>
      </c>
      <c r="O2763" t="str">
        <f t="shared" si="220"/>
        <v>N</v>
      </c>
    </row>
    <row r="2764" spans="1:15" x14ac:dyDescent="0.25">
      <c r="A2764">
        <v>42</v>
      </c>
      <c r="B2764" s="1">
        <v>61019</v>
      </c>
      <c r="C2764" t="s">
        <v>253</v>
      </c>
      <c r="D2764" t="s">
        <v>2684</v>
      </c>
      <c r="E2764">
        <v>72</v>
      </c>
      <c r="F2764">
        <v>19313</v>
      </c>
      <c r="G2764">
        <f t="shared" si="216"/>
        <v>19313</v>
      </c>
      <c r="H2764" t="str">
        <f>_xlfn.XLOOKUP(C2764,obszary!A:A,obszary!B:B)</f>
        <v>Cebrenia</v>
      </c>
      <c r="I2764" t="str">
        <f>_xlfn.XLOOKUP($A2764,laziki!B:B,laziki!C:C)</f>
        <v>Spirit 6</v>
      </c>
      <c r="J2764" t="str">
        <f>_xlfn.XLOOKUP(I2764,laziki!C:C,laziki!E:E)</f>
        <v>27.80N, 160.30E</v>
      </c>
      <c r="K2764">
        <f>_xlfn.XLOOKUP($A2764,laziki!B:B,laziki!D:D)</f>
        <v>2063</v>
      </c>
      <c r="L2764">
        <f t="shared" si="217"/>
        <v>2067</v>
      </c>
      <c r="M2764" s="4">
        <f t="shared" si="218"/>
        <v>4</v>
      </c>
      <c r="N2764" s="4" t="str">
        <f t="shared" si="219"/>
        <v>N</v>
      </c>
      <c r="O2764" t="str">
        <f t="shared" si="220"/>
        <v>N</v>
      </c>
    </row>
    <row r="2765" spans="1:15" x14ac:dyDescent="0.25">
      <c r="A2765">
        <v>44</v>
      </c>
      <c r="B2765" s="1">
        <v>62956</v>
      </c>
      <c r="C2765" t="s">
        <v>265</v>
      </c>
      <c r="D2765" t="s">
        <v>2683</v>
      </c>
      <c r="E2765">
        <v>204</v>
      </c>
      <c r="F2765">
        <v>4731</v>
      </c>
      <c r="G2765">
        <f t="shared" si="216"/>
        <v>0</v>
      </c>
      <c r="H2765" t="str">
        <f>_xlfn.XLOOKUP(C2765,obszary!A:A,obszary!B:B)</f>
        <v>Mare Boreum</v>
      </c>
      <c r="I2765" t="str">
        <f>_xlfn.XLOOKUP($A2765,laziki!B:B,laziki!C:C)</f>
        <v>Spirit 11</v>
      </c>
      <c r="J2765" t="str">
        <f>_xlfn.XLOOKUP(I2765,laziki!C:C,laziki!E:E)</f>
        <v>64.61N, 131.25E</v>
      </c>
      <c r="K2765">
        <f>_xlfn.XLOOKUP($A2765,laziki!B:B,laziki!D:D)</f>
        <v>2064</v>
      </c>
      <c r="L2765">
        <f t="shared" si="217"/>
        <v>2072</v>
      </c>
      <c r="M2765" s="4">
        <f t="shared" si="218"/>
        <v>8</v>
      </c>
      <c r="N2765" s="4" t="str">
        <f t="shared" si="219"/>
        <v>N</v>
      </c>
      <c r="O2765" t="str">
        <f t="shared" si="220"/>
        <v>N</v>
      </c>
    </row>
    <row r="2766" spans="1:15" x14ac:dyDescent="0.25">
      <c r="A2766">
        <v>25</v>
      </c>
      <c r="B2766" s="1">
        <v>56820</v>
      </c>
      <c r="C2766" t="s">
        <v>219</v>
      </c>
      <c r="D2766" t="s">
        <v>2682</v>
      </c>
      <c r="E2766">
        <v>36</v>
      </c>
      <c r="F2766">
        <v>4398</v>
      </c>
      <c r="G2766">
        <f t="shared" si="216"/>
        <v>4398</v>
      </c>
      <c r="H2766" t="str">
        <f>_xlfn.XLOOKUP(C2766,obszary!A:A,obszary!B:B)</f>
        <v>Phaethontis</v>
      </c>
      <c r="I2766" t="str">
        <f>_xlfn.XLOOKUP($A2766,laziki!B:B,laziki!C:C)</f>
        <v>Phobos 4</v>
      </c>
      <c r="J2766" t="str">
        <f>_xlfn.XLOOKUP(I2766,laziki!C:C,laziki!E:E)</f>
        <v>51.58S, 161.55W</v>
      </c>
      <c r="K2766">
        <f>_xlfn.XLOOKUP($A2766,laziki!B:B,laziki!D:D)</f>
        <v>2054</v>
      </c>
      <c r="L2766">
        <f t="shared" si="217"/>
        <v>2055</v>
      </c>
      <c r="M2766" s="4">
        <f t="shared" si="218"/>
        <v>1</v>
      </c>
      <c r="N2766" s="4" t="str">
        <f t="shared" si="219"/>
        <v>S</v>
      </c>
      <c r="O2766" t="str">
        <f t="shared" si="220"/>
        <v>S</v>
      </c>
    </row>
    <row r="2767" spans="1:15" x14ac:dyDescent="0.25">
      <c r="A2767">
        <v>38</v>
      </c>
      <c r="B2767" s="1">
        <v>60142</v>
      </c>
      <c r="C2767" t="s">
        <v>265</v>
      </c>
      <c r="D2767" t="s">
        <v>2681</v>
      </c>
      <c r="E2767">
        <v>128</v>
      </c>
      <c r="F2767">
        <v>3167</v>
      </c>
      <c r="G2767">
        <f t="shared" si="216"/>
        <v>0</v>
      </c>
      <c r="H2767" t="str">
        <f>_xlfn.XLOOKUP(C2767,obszary!A:A,obszary!B:B)</f>
        <v>Mare Boreum</v>
      </c>
      <c r="I2767" t="str">
        <f>_xlfn.XLOOKUP($A2767,laziki!B:B,laziki!C:C)</f>
        <v>Pathfinder 7</v>
      </c>
      <c r="J2767" t="str">
        <f>_xlfn.XLOOKUP(I2767,laziki!C:C,laziki!E:E)</f>
        <v>79.27N, 111.64W</v>
      </c>
      <c r="K2767">
        <f>_xlfn.XLOOKUP($A2767,laziki!B:B,laziki!D:D)</f>
        <v>2062</v>
      </c>
      <c r="L2767">
        <f t="shared" si="217"/>
        <v>2064</v>
      </c>
      <c r="M2767" s="4">
        <f t="shared" si="218"/>
        <v>2</v>
      </c>
      <c r="N2767" s="4" t="str">
        <f t="shared" si="219"/>
        <v>N</v>
      </c>
      <c r="O2767" t="str">
        <f t="shared" si="220"/>
        <v>N</v>
      </c>
    </row>
    <row r="2768" spans="1:15" x14ac:dyDescent="0.25">
      <c r="A2768">
        <v>45</v>
      </c>
      <c r="B2768" s="1">
        <v>61299</v>
      </c>
      <c r="C2768" t="s">
        <v>241</v>
      </c>
      <c r="D2768" t="s">
        <v>2680</v>
      </c>
      <c r="E2768">
        <v>524</v>
      </c>
      <c r="F2768">
        <v>7052</v>
      </c>
      <c r="G2768">
        <f t="shared" si="216"/>
        <v>0</v>
      </c>
      <c r="H2768" t="str">
        <f>_xlfn.XLOOKUP(C2768,obszary!A:A,obszary!B:B)</f>
        <v>Syrtis Major</v>
      </c>
      <c r="I2768" t="str">
        <f>_xlfn.XLOOKUP($A2768,laziki!B:B,laziki!C:C)</f>
        <v>Spirit 12</v>
      </c>
      <c r="J2768" t="str">
        <f>_xlfn.XLOOKUP(I2768,laziki!C:C,laziki!E:E)</f>
        <v>0.43S, 61.64E</v>
      </c>
      <c r="K2768">
        <f>_xlfn.XLOOKUP($A2768,laziki!B:B,laziki!D:D)</f>
        <v>2064</v>
      </c>
      <c r="L2768">
        <f t="shared" si="217"/>
        <v>2067</v>
      </c>
      <c r="M2768" s="4">
        <f t="shared" si="218"/>
        <v>3</v>
      </c>
      <c r="N2768" s="4" t="str">
        <f t="shared" si="219"/>
        <v>N</v>
      </c>
      <c r="O2768" t="str">
        <f t="shared" si="220"/>
        <v>S</v>
      </c>
    </row>
    <row r="2769" spans="1:15" x14ac:dyDescent="0.25">
      <c r="A2769">
        <v>99</v>
      </c>
      <c r="B2769" s="1">
        <v>63453</v>
      </c>
      <c r="C2769" t="s">
        <v>259</v>
      </c>
      <c r="D2769" t="s">
        <v>2679</v>
      </c>
      <c r="E2769">
        <v>204</v>
      </c>
      <c r="F2769">
        <v>13527</v>
      </c>
      <c r="G2769">
        <f t="shared" si="216"/>
        <v>0</v>
      </c>
      <c r="H2769" t="str">
        <f>_xlfn.XLOOKUP(C2769,obszary!A:A,obszary!B:B)</f>
        <v>Mare Acidalium</v>
      </c>
      <c r="I2769" t="str">
        <f>_xlfn.XLOOKUP($A2769,laziki!B:B,laziki!C:C)</f>
        <v>Perseverance 6</v>
      </c>
      <c r="J2769" t="str">
        <f>_xlfn.XLOOKUP(I2769,laziki!C:C,laziki!E:E)</f>
        <v>34.38N, 12.41E</v>
      </c>
      <c r="K2769">
        <f>_xlfn.XLOOKUP($A2769,laziki!B:B,laziki!D:D)</f>
        <v>2070</v>
      </c>
      <c r="L2769">
        <f t="shared" si="217"/>
        <v>2073</v>
      </c>
      <c r="M2769" s="4">
        <f t="shared" si="218"/>
        <v>3</v>
      </c>
      <c r="N2769" s="4" t="str">
        <f t="shared" si="219"/>
        <v>N</v>
      </c>
      <c r="O2769" t="str">
        <f t="shared" si="220"/>
        <v>N</v>
      </c>
    </row>
    <row r="2770" spans="1:15" x14ac:dyDescent="0.25">
      <c r="A2770">
        <v>76</v>
      </c>
      <c r="B2770" s="1">
        <v>63957</v>
      </c>
      <c r="C2770" t="s">
        <v>237</v>
      </c>
      <c r="D2770" t="s">
        <v>2678</v>
      </c>
      <c r="E2770">
        <v>117</v>
      </c>
      <c r="F2770">
        <v>14551</v>
      </c>
      <c r="G2770">
        <f t="shared" si="216"/>
        <v>0</v>
      </c>
      <c r="H2770" t="str">
        <f>_xlfn.XLOOKUP(C2770,obszary!A:A,obszary!B:B)</f>
        <v>Elysium</v>
      </c>
      <c r="I2770" t="str">
        <f>_xlfn.XLOOKUP($A2770,laziki!B:B,laziki!C:C)</f>
        <v>Rosetta 25</v>
      </c>
      <c r="J2770" t="str">
        <f>_xlfn.XLOOKUP(I2770,laziki!C:C,laziki!E:E)</f>
        <v>47.84N, 169.44E</v>
      </c>
      <c r="K2770">
        <f>_xlfn.XLOOKUP($A2770,laziki!B:B,laziki!D:D)</f>
        <v>2072</v>
      </c>
      <c r="L2770">
        <f t="shared" si="217"/>
        <v>2075</v>
      </c>
      <c r="M2770" s="4">
        <f t="shared" si="218"/>
        <v>3</v>
      </c>
      <c r="N2770" s="4" t="str">
        <f t="shared" si="219"/>
        <v>N</v>
      </c>
      <c r="O2770" t="str">
        <f t="shared" si="220"/>
        <v>N</v>
      </c>
    </row>
    <row r="2771" spans="1:15" x14ac:dyDescent="0.25">
      <c r="A2771">
        <v>44</v>
      </c>
      <c r="B2771" s="1">
        <v>61475</v>
      </c>
      <c r="C2771" t="s">
        <v>265</v>
      </c>
      <c r="D2771" t="s">
        <v>2677</v>
      </c>
      <c r="E2771">
        <v>389</v>
      </c>
      <c r="F2771">
        <v>3612</v>
      </c>
      <c r="G2771">
        <f t="shared" si="216"/>
        <v>0</v>
      </c>
      <c r="H2771" t="str">
        <f>_xlfn.XLOOKUP(C2771,obszary!A:A,obszary!B:B)</f>
        <v>Mare Boreum</v>
      </c>
      <c r="I2771" t="str">
        <f>_xlfn.XLOOKUP($A2771,laziki!B:B,laziki!C:C)</f>
        <v>Spirit 11</v>
      </c>
      <c r="J2771" t="str">
        <f>_xlfn.XLOOKUP(I2771,laziki!C:C,laziki!E:E)</f>
        <v>64.61N, 131.25E</v>
      </c>
      <c r="K2771">
        <f>_xlfn.XLOOKUP($A2771,laziki!B:B,laziki!D:D)</f>
        <v>2064</v>
      </c>
      <c r="L2771">
        <f t="shared" si="217"/>
        <v>2068</v>
      </c>
      <c r="M2771" s="4">
        <f t="shared" si="218"/>
        <v>4</v>
      </c>
      <c r="N2771" s="4" t="str">
        <f t="shared" si="219"/>
        <v>N</v>
      </c>
      <c r="O2771" t="str">
        <f t="shared" si="220"/>
        <v>N</v>
      </c>
    </row>
    <row r="2772" spans="1:15" x14ac:dyDescent="0.25">
      <c r="A2772">
        <v>60</v>
      </c>
      <c r="B2772" s="1">
        <v>62866</v>
      </c>
      <c r="C2772" t="s">
        <v>215</v>
      </c>
      <c r="D2772" t="s">
        <v>2676</v>
      </c>
      <c r="E2772">
        <v>77</v>
      </c>
      <c r="F2772">
        <v>33322</v>
      </c>
      <c r="G2772">
        <f t="shared" si="216"/>
        <v>33322</v>
      </c>
      <c r="H2772" t="str">
        <f>_xlfn.XLOOKUP(C2772,obszary!A:A,obszary!B:B)</f>
        <v>Argyre</v>
      </c>
      <c r="I2772" t="str">
        <f>_xlfn.XLOOKUP($A2772,laziki!B:B,laziki!C:C)</f>
        <v>Opportunity 18</v>
      </c>
      <c r="J2772" t="str">
        <f>_xlfn.XLOOKUP(I2772,laziki!C:C,laziki!E:E)</f>
        <v>47.77S, 28.62W</v>
      </c>
      <c r="K2772">
        <f>_xlfn.XLOOKUP($A2772,laziki!B:B,laziki!D:D)</f>
        <v>2069</v>
      </c>
      <c r="L2772">
        <f t="shared" si="217"/>
        <v>2072</v>
      </c>
      <c r="M2772" s="4">
        <f t="shared" si="218"/>
        <v>3</v>
      </c>
      <c r="N2772" s="4" t="str">
        <f t="shared" si="219"/>
        <v>S</v>
      </c>
      <c r="O2772" t="str">
        <f t="shared" si="220"/>
        <v>S</v>
      </c>
    </row>
    <row r="2773" spans="1:15" x14ac:dyDescent="0.25">
      <c r="A2773">
        <v>92</v>
      </c>
      <c r="B2773" s="1">
        <v>63866</v>
      </c>
      <c r="C2773" t="s">
        <v>257</v>
      </c>
      <c r="D2773" t="s">
        <v>2675</v>
      </c>
      <c r="E2773">
        <v>702</v>
      </c>
      <c r="F2773">
        <v>24621</v>
      </c>
      <c r="G2773">
        <f t="shared" si="216"/>
        <v>0</v>
      </c>
      <c r="H2773" t="str">
        <f>_xlfn.XLOOKUP(C2773,obszary!A:A,obszary!B:B)</f>
        <v>Ismenius Lacus</v>
      </c>
      <c r="I2773" t="str">
        <f>_xlfn.XLOOKUP($A2773,laziki!B:B,laziki!C:C)</f>
        <v>Phoenix 28</v>
      </c>
      <c r="J2773" t="str">
        <f>_xlfn.XLOOKUP(I2773,laziki!C:C,laziki!E:E)</f>
        <v>77.60N, 60.62E</v>
      </c>
      <c r="K2773">
        <f>_xlfn.XLOOKUP($A2773,laziki!B:B,laziki!D:D)</f>
        <v>2073</v>
      </c>
      <c r="L2773">
        <f t="shared" si="217"/>
        <v>2074</v>
      </c>
      <c r="M2773" s="4">
        <f t="shared" si="218"/>
        <v>1</v>
      </c>
      <c r="N2773" s="4" t="str">
        <f t="shared" si="219"/>
        <v>N</v>
      </c>
      <c r="O2773" t="str">
        <f t="shared" si="220"/>
        <v>N</v>
      </c>
    </row>
    <row r="2774" spans="1:15" x14ac:dyDescent="0.25">
      <c r="A2774">
        <v>36</v>
      </c>
      <c r="B2774" s="1">
        <v>59287</v>
      </c>
      <c r="C2774" t="s">
        <v>251</v>
      </c>
      <c r="D2774" t="s">
        <v>2674</v>
      </c>
      <c r="E2774">
        <v>15</v>
      </c>
      <c r="F2774">
        <v>1010</v>
      </c>
      <c r="G2774">
        <f t="shared" si="216"/>
        <v>1010</v>
      </c>
      <c r="H2774" t="str">
        <f>_xlfn.XLOOKUP(C2774,obszary!A:A,obszary!B:B)</f>
        <v>Amazonis</v>
      </c>
      <c r="I2774" t="str">
        <f>_xlfn.XLOOKUP($A2774,laziki!B:B,laziki!C:C)</f>
        <v>Pathfinder 3</v>
      </c>
      <c r="J2774" t="str">
        <f>_xlfn.XLOOKUP(I2774,laziki!C:C,laziki!E:E)</f>
        <v>5.85N, 156.58W</v>
      </c>
      <c r="K2774">
        <f>_xlfn.XLOOKUP($A2774,laziki!B:B,laziki!D:D)</f>
        <v>2061</v>
      </c>
      <c r="L2774">
        <f t="shared" si="217"/>
        <v>2062</v>
      </c>
      <c r="M2774" s="4">
        <f t="shared" si="218"/>
        <v>1</v>
      </c>
      <c r="N2774" s="4" t="str">
        <f t="shared" si="219"/>
        <v>N</v>
      </c>
      <c r="O2774" t="str">
        <f t="shared" si="220"/>
        <v>N</v>
      </c>
    </row>
    <row r="2775" spans="1:15" x14ac:dyDescent="0.25">
      <c r="A2775">
        <v>83</v>
      </c>
      <c r="B2775" s="1">
        <v>62815</v>
      </c>
      <c r="C2775" t="s">
        <v>255</v>
      </c>
      <c r="D2775" t="s">
        <v>2673</v>
      </c>
      <c r="E2775">
        <v>221</v>
      </c>
      <c r="F2775">
        <v>2188</v>
      </c>
      <c r="G2775">
        <f t="shared" si="216"/>
        <v>0</v>
      </c>
      <c r="H2775" t="str">
        <f>_xlfn.XLOOKUP(C2775,obszary!A:A,obszary!B:B)</f>
        <v>Casius</v>
      </c>
      <c r="I2775" t="str">
        <f>_xlfn.XLOOKUP($A2775,laziki!B:B,laziki!C:C)</f>
        <v>Phoenix 11</v>
      </c>
      <c r="J2775" t="str">
        <f>_xlfn.XLOOKUP(I2775,laziki!C:C,laziki!E:E)</f>
        <v>56.07N, 79.63E</v>
      </c>
      <c r="K2775">
        <f>_xlfn.XLOOKUP($A2775,laziki!B:B,laziki!D:D)</f>
        <v>2069</v>
      </c>
      <c r="L2775">
        <f t="shared" si="217"/>
        <v>2071</v>
      </c>
      <c r="M2775" s="4">
        <f t="shared" si="218"/>
        <v>2</v>
      </c>
      <c r="N2775" s="4" t="str">
        <f t="shared" si="219"/>
        <v>N</v>
      </c>
      <c r="O2775" t="str">
        <f t="shared" si="220"/>
        <v>N</v>
      </c>
    </row>
    <row r="2776" spans="1:15" x14ac:dyDescent="0.25">
      <c r="A2776">
        <v>76</v>
      </c>
      <c r="B2776" s="1">
        <v>63378</v>
      </c>
      <c r="C2776" t="s">
        <v>251</v>
      </c>
      <c r="D2776" t="s">
        <v>2672</v>
      </c>
      <c r="E2776">
        <v>39</v>
      </c>
      <c r="F2776">
        <v>8000</v>
      </c>
      <c r="G2776">
        <f t="shared" si="216"/>
        <v>8000</v>
      </c>
      <c r="H2776" t="str">
        <f>_xlfn.XLOOKUP(C2776,obszary!A:A,obszary!B:B)</f>
        <v>Amazonis</v>
      </c>
      <c r="I2776" t="str">
        <f>_xlfn.XLOOKUP($A2776,laziki!B:B,laziki!C:C)</f>
        <v>Rosetta 25</v>
      </c>
      <c r="J2776" t="str">
        <f>_xlfn.XLOOKUP(I2776,laziki!C:C,laziki!E:E)</f>
        <v>47.84N, 169.44E</v>
      </c>
      <c r="K2776">
        <f>_xlfn.XLOOKUP($A2776,laziki!B:B,laziki!D:D)</f>
        <v>2072</v>
      </c>
      <c r="L2776">
        <f t="shared" si="217"/>
        <v>2073</v>
      </c>
      <c r="M2776" s="4">
        <f t="shared" si="218"/>
        <v>1</v>
      </c>
      <c r="N2776" s="4" t="str">
        <f t="shared" si="219"/>
        <v>N</v>
      </c>
      <c r="O2776" t="str">
        <f t="shared" si="220"/>
        <v>N</v>
      </c>
    </row>
    <row r="2777" spans="1:15" x14ac:dyDescent="0.25">
      <c r="A2777">
        <v>98</v>
      </c>
      <c r="B2777" s="1">
        <v>62975</v>
      </c>
      <c r="C2777" t="s">
        <v>225</v>
      </c>
      <c r="D2777" t="s">
        <v>2671</v>
      </c>
      <c r="E2777">
        <v>702</v>
      </c>
      <c r="F2777">
        <v>3461</v>
      </c>
      <c r="G2777">
        <f t="shared" si="216"/>
        <v>0</v>
      </c>
      <c r="H2777" t="str">
        <f>_xlfn.XLOOKUP(C2777,obszary!A:A,obszary!B:B)</f>
        <v>Iapygia</v>
      </c>
      <c r="I2777" t="str">
        <f>_xlfn.XLOOKUP($A2777,laziki!B:B,laziki!C:C)</f>
        <v>Perseverance 5</v>
      </c>
      <c r="J2777" t="str">
        <f>_xlfn.XLOOKUP(I2777,laziki!C:C,laziki!E:E)</f>
        <v>48.97S, 86.32E</v>
      </c>
      <c r="K2777">
        <f>_xlfn.XLOOKUP($A2777,laziki!B:B,laziki!D:D)</f>
        <v>2070</v>
      </c>
      <c r="L2777">
        <f t="shared" si="217"/>
        <v>2072</v>
      </c>
      <c r="M2777" s="4">
        <f t="shared" si="218"/>
        <v>2</v>
      </c>
      <c r="N2777" s="4" t="str">
        <f t="shared" si="219"/>
        <v>S</v>
      </c>
      <c r="O2777" t="str">
        <f t="shared" si="220"/>
        <v>S</v>
      </c>
    </row>
    <row r="2778" spans="1:15" x14ac:dyDescent="0.25">
      <c r="A2778">
        <v>42</v>
      </c>
      <c r="B2778" s="1">
        <v>61361</v>
      </c>
      <c r="C2778" t="s">
        <v>237</v>
      </c>
      <c r="D2778" t="s">
        <v>2670</v>
      </c>
      <c r="E2778">
        <v>50</v>
      </c>
      <c r="F2778">
        <v>8791</v>
      </c>
      <c r="G2778">
        <f t="shared" si="216"/>
        <v>8791</v>
      </c>
      <c r="H2778" t="str">
        <f>_xlfn.XLOOKUP(C2778,obszary!A:A,obszary!B:B)</f>
        <v>Elysium</v>
      </c>
      <c r="I2778" t="str">
        <f>_xlfn.XLOOKUP($A2778,laziki!B:B,laziki!C:C)</f>
        <v>Spirit 6</v>
      </c>
      <c r="J2778" t="str">
        <f>_xlfn.XLOOKUP(I2778,laziki!C:C,laziki!E:E)</f>
        <v>27.80N, 160.30E</v>
      </c>
      <c r="K2778">
        <f>_xlfn.XLOOKUP($A2778,laziki!B:B,laziki!D:D)</f>
        <v>2063</v>
      </c>
      <c r="L2778">
        <f t="shared" si="217"/>
        <v>2067</v>
      </c>
      <c r="M2778" s="4">
        <f t="shared" si="218"/>
        <v>4</v>
      </c>
      <c r="N2778" s="4" t="str">
        <f t="shared" si="219"/>
        <v>N</v>
      </c>
      <c r="O2778" t="str">
        <f t="shared" si="220"/>
        <v>N</v>
      </c>
    </row>
    <row r="2779" spans="1:15" x14ac:dyDescent="0.25">
      <c r="A2779">
        <v>39</v>
      </c>
      <c r="B2779" s="1">
        <v>60005</v>
      </c>
      <c r="C2779" t="s">
        <v>219</v>
      </c>
      <c r="D2779" t="s">
        <v>2669</v>
      </c>
      <c r="E2779">
        <v>152</v>
      </c>
      <c r="F2779">
        <v>35789</v>
      </c>
      <c r="G2779">
        <f t="shared" si="216"/>
        <v>0</v>
      </c>
      <c r="H2779" t="str">
        <f>_xlfn.XLOOKUP(C2779,obszary!A:A,obszary!B:B)</f>
        <v>Phaethontis</v>
      </c>
      <c r="I2779" t="str">
        <f>_xlfn.XLOOKUP($A2779,laziki!B:B,laziki!C:C)</f>
        <v>Pathfinder 9</v>
      </c>
      <c r="J2779" t="str">
        <f>_xlfn.XLOOKUP(I2779,laziki!C:C,laziki!E:E)</f>
        <v>59.92S, 179.01W</v>
      </c>
      <c r="K2779">
        <f>_xlfn.XLOOKUP($A2779,laziki!B:B,laziki!D:D)</f>
        <v>2062</v>
      </c>
      <c r="L2779">
        <f t="shared" si="217"/>
        <v>2064</v>
      </c>
      <c r="M2779" s="4">
        <f t="shared" si="218"/>
        <v>2</v>
      </c>
      <c r="N2779" s="4" t="str">
        <f t="shared" si="219"/>
        <v>S</v>
      </c>
      <c r="O2779" t="str">
        <f t="shared" si="220"/>
        <v>S</v>
      </c>
    </row>
    <row r="2780" spans="1:15" x14ac:dyDescent="0.25">
      <c r="A2780">
        <v>90</v>
      </c>
      <c r="B2780" s="1">
        <v>64045</v>
      </c>
      <c r="C2780" t="s">
        <v>207</v>
      </c>
      <c r="D2780" t="s">
        <v>2668</v>
      </c>
      <c r="E2780">
        <v>15</v>
      </c>
      <c r="F2780">
        <v>33322</v>
      </c>
      <c r="G2780">
        <f t="shared" si="216"/>
        <v>33322</v>
      </c>
      <c r="H2780" t="str">
        <f>_xlfn.XLOOKUP(C2780,obszary!A:A,obszary!B:B)</f>
        <v>Mare Australe</v>
      </c>
      <c r="I2780" t="str">
        <f>_xlfn.XLOOKUP($A2780,laziki!B:B,laziki!C:C)</f>
        <v>Phoenix 23</v>
      </c>
      <c r="J2780" t="str">
        <f>_xlfn.XLOOKUP(I2780,laziki!C:C,laziki!E:E)</f>
        <v>65.99S, 161.89W</v>
      </c>
      <c r="K2780">
        <f>_xlfn.XLOOKUP($A2780,laziki!B:B,laziki!D:D)</f>
        <v>2072</v>
      </c>
      <c r="L2780">
        <f t="shared" si="217"/>
        <v>2075</v>
      </c>
      <c r="M2780" s="4">
        <f t="shared" si="218"/>
        <v>3</v>
      </c>
      <c r="N2780" s="4" t="str">
        <f t="shared" si="219"/>
        <v>S</v>
      </c>
      <c r="O2780" t="str">
        <f t="shared" si="220"/>
        <v>S</v>
      </c>
    </row>
    <row r="2781" spans="1:15" x14ac:dyDescent="0.25">
      <c r="A2781">
        <v>100</v>
      </c>
      <c r="B2781" s="1">
        <v>62810</v>
      </c>
      <c r="C2781" t="s">
        <v>207</v>
      </c>
      <c r="D2781" t="s">
        <v>2667</v>
      </c>
      <c r="E2781">
        <v>702</v>
      </c>
      <c r="F2781">
        <v>629</v>
      </c>
      <c r="G2781">
        <f t="shared" si="216"/>
        <v>0</v>
      </c>
      <c r="H2781" t="str">
        <f>_xlfn.XLOOKUP(C2781,obszary!A:A,obszary!B:B)</f>
        <v>Mare Australe</v>
      </c>
      <c r="I2781" t="str">
        <f>_xlfn.XLOOKUP($A2781,laziki!B:B,laziki!C:C)</f>
        <v>Perseverance 7</v>
      </c>
      <c r="J2781" t="str">
        <f>_xlfn.XLOOKUP(I2781,laziki!C:C,laziki!E:E)</f>
        <v>61.39S, 157.42W</v>
      </c>
      <c r="K2781">
        <f>_xlfn.XLOOKUP($A2781,laziki!B:B,laziki!D:D)</f>
        <v>2070</v>
      </c>
      <c r="L2781">
        <f t="shared" si="217"/>
        <v>2071</v>
      </c>
      <c r="M2781" s="4">
        <f t="shared" si="218"/>
        <v>1</v>
      </c>
      <c r="N2781" s="4" t="str">
        <f t="shared" si="219"/>
        <v>S</v>
      </c>
      <c r="O2781" t="str">
        <f t="shared" si="220"/>
        <v>S</v>
      </c>
    </row>
    <row r="2782" spans="1:15" x14ac:dyDescent="0.25">
      <c r="A2782">
        <v>30</v>
      </c>
      <c r="B2782" s="1">
        <v>58790</v>
      </c>
      <c r="C2782" t="s">
        <v>247</v>
      </c>
      <c r="D2782" t="s">
        <v>2666</v>
      </c>
      <c r="E2782">
        <v>93</v>
      </c>
      <c r="F2782">
        <v>4398</v>
      </c>
      <c r="G2782">
        <f t="shared" si="216"/>
        <v>4398</v>
      </c>
      <c r="H2782" t="str">
        <f>_xlfn.XLOOKUP(C2782,obszary!A:A,obszary!B:B)</f>
        <v>Lunae Palus</v>
      </c>
      <c r="I2782" t="str">
        <f>_xlfn.XLOOKUP($A2782,laziki!B:B,laziki!C:C)</f>
        <v>Deimos 8</v>
      </c>
      <c r="J2782" t="str">
        <f>_xlfn.XLOOKUP(I2782,laziki!C:C,laziki!E:E)</f>
        <v>21.43N, 76.62W</v>
      </c>
      <c r="K2782">
        <f>_xlfn.XLOOKUP($A2782,laziki!B:B,laziki!D:D)</f>
        <v>2058</v>
      </c>
      <c r="L2782">
        <f t="shared" si="217"/>
        <v>2060</v>
      </c>
      <c r="M2782" s="4">
        <f t="shared" si="218"/>
        <v>2</v>
      </c>
      <c r="N2782" s="4" t="str">
        <f t="shared" si="219"/>
        <v>N</v>
      </c>
      <c r="O2782" t="str">
        <f t="shared" si="220"/>
        <v>N</v>
      </c>
    </row>
    <row r="2783" spans="1:15" x14ac:dyDescent="0.25">
      <c r="A2783">
        <v>22</v>
      </c>
      <c r="B2783" s="1">
        <v>56895</v>
      </c>
      <c r="C2783" t="s">
        <v>225</v>
      </c>
      <c r="D2783" t="s">
        <v>2665</v>
      </c>
      <c r="E2783">
        <v>231</v>
      </c>
      <c r="F2783">
        <v>3313</v>
      </c>
      <c r="G2783">
        <f t="shared" si="216"/>
        <v>0</v>
      </c>
      <c r="H2783" t="str">
        <f>_xlfn.XLOOKUP(C2783,obszary!A:A,obszary!B:B)</f>
        <v>Iapygia</v>
      </c>
      <c r="I2783" t="str">
        <f>_xlfn.XLOOKUP($A2783,laziki!B:B,laziki!C:C)</f>
        <v>Phobos 1</v>
      </c>
      <c r="J2783" t="str">
        <f>_xlfn.XLOOKUP(I2783,laziki!C:C,laziki!E:E)</f>
        <v>5.89N, 39.91E</v>
      </c>
      <c r="K2783">
        <f>_xlfn.XLOOKUP($A2783,laziki!B:B,laziki!D:D)</f>
        <v>2053</v>
      </c>
      <c r="L2783">
        <f t="shared" si="217"/>
        <v>2055</v>
      </c>
      <c r="M2783" s="4">
        <f t="shared" si="218"/>
        <v>2</v>
      </c>
      <c r="N2783" s="4" t="str">
        <f t="shared" si="219"/>
        <v>S</v>
      </c>
      <c r="O2783" t="str">
        <f t="shared" si="220"/>
        <v>N</v>
      </c>
    </row>
    <row r="2784" spans="1:15" x14ac:dyDescent="0.25">
      <c r="A2784">
        <v>85</v>
      </c>
      <c r="B2784" s="1">
        <v>62666</v>
      </c>
      <c r="C2784" t="s">
        <v>223</v>
      </c>
      <c r="D2784" t="s">
        <v>2664</v>
      </c>
      <c r="E2784">
        <v>524</v>
      </c>
      <c r="F2784">
        <v>2739</v>
      </c>
      <c r="G2784">
        <f t="shared" si="216"/>
        <v>0</v>
      </c>
      <c r="H2784" t="str">
        <f>_xlfn.XLOOKUP(C2784,obszary!A:A,obszary!B:B)</f>
        <v>Mare Tyrrhenum</v>
      </c>
      <c r="I2784" t="str">
        <f>_xlfn.XLOOKUP($A2784,laziki!B:B,laziki!C:C)</f>
        <v>Phoenix 13</v>
      </c>
      <c r="J2784" t="str">
        <f>_xlfn.XLOOKUP(I2784,laziki!C:C,laziki!E:E)</f>
        <v>6.43S, 95.96E</v>
      </c>
      <c r="K2784">
        <f>_xlfn.XLOOKUP($A2784,laziki!B:B,laziki!D:D)</f>
        <v>2070</v>
      </c>
      <c r="L2784">
        <f t="shared" si="217"/>
        <v>2071</v>
      </c>
      <c r="M2784" s="4">
        <f t="shared" si="218"/>
        <v>1</v>
      </c>
      <c r="N2784" s="4" t="str">
        <f t="shared" si="219"/>
        <v>S</v>
      </c>
      <c r="O2784" t="str">
        <f t="shared" si="220"/>
        <v>S</v>
      </c>
    </row>
    <row r="2785" spans="1:15" x14ac:dyDescent="0.25">
      <c r="A2785">
        <v>32</v>
      </c>
      <c r="B2785" s="1">
        <v>61340</v>
      </c>
      <c r="C2785" t="s">
        <v>217</v>
      </c>
      <c r="D2785" t="s">
        <v>2663</v>
      </c>
      <c r="E2785">
        <v>572</v>
      </c>
      <c r="F2785">
        <v>7752</v>
      </c>
      <c r="G2785">
        <f t="shared" si="216"/>
        <v>0</v>
      </c>
      <c r="H2785" t="str">
        <f>_xlfn.XLOOKUP(C2785,obszary!A:A,obszary!B:B)</f>
        <v>Thaumasia</v>
      </c>
      <c r="I2785" t="str">
        <f>_xlfn.XLOOKUP($A2785,laziki!B:B,laziki!C:C)</f>
        <v>Deimos 11</v>
      </c>
      <c r="J2785" t="str">
        <f>_xlfn.XLOOKUP(I2785,laziki!C:C,laziki!E:E)</f>
        <v>39.82S, 96.42W</v>
      </c>
      <c r="K2785">
        <f>_xlfn.XLOOKUP($A2785,laziki!B:B,laziki!D:D)</f>
        <v>2059</v>
      </c>
      <c r="L2785">
        <f t="shared" si="217"/>
        <v>2067</v>
      </c>
      <c r="M2785" s="4">
        <f t="shared" si="218"/>
        <v>8</v>
      </c>
      <c r="N2785" s="4" t="str">
        <f t="shared" si="219"/>
        <v>S</v>
      </c>
      <c r="O2785" t="str">
        <f t="shared" si="220"/>
        <v>S</v>
      </c>
    </row>
    <row r="2786" spans="1:15" x14ac:dyDescent="0.25">
      <c r="A2786">
        <v>69</v>
      </c>
      <c r="B2786" s="1">
        <v>63859</v>
      </c>
      <c r="C2786" t="s">
        <v>253</v>
      </c>
      <c r="D2786" t="s">
        <v>2662</v>
      </c>
      <c r="E2786">
        <v>96</v>
      </c>
      <c r="F2786">
        <v>41937</v>
      </c>
      <c r="G2786">
        <f t="shared" si="216"/>
        <v>41937</v>
      </c>
      <c r="H2786" t="str">
        <f>_xlfn.XLOOKUP(C2786,obszary!A:A,obszary!B:B)</f>
        <v>Cebrenia</v>
      </c>
      <c r="I2786" t="str">
        <f>_xlfn.XLOOKUP($A2786,laziki!B:B,laziki!C:C)</f>
        <v>Rosetta 13</v>
      </c>
      <c r="J2786" t="str">
        <f>_xlfn.XLOOKUP(I2786,laziki!C:C,laziki!E:E)</f>
        <v>69.41N, 168.67E</v>
      </c>
      <c r="K2786">
        <f>_xlfn.XLOOKUP($A2786,laziki!B:B,laziki!D:D)</f>
        <v>2069</v>
      </c>
      <c r="L2786">
        <f t="shared" si="217"/>
        <v>2074</v>
      </c>
      <c r="M2786" s="4">
        <f t="shared" si="218"/>
        <v>5</v>
      </c>
      <c r="N2786" s="4" t="str">
        <f t="shared" si="219"/>
        <v>N</v>
      </c>
      <c r="O2786" t="str">
        <f t="shared" si="220"/>
        <v>N</v>
      </c>
    </row>
    <row r="2787" spans="1:15" x14ac:dyDescent="0.25">
      <c r="A2787">
        <v>4</v>
      </c>
      <c r="B2787" s="1">
        <v>56644</v>
      </c>
      <c r="C2787" t="s">
        <v>229</v>
      </c>
      <c r="D2787" t="s">
        <v>2661</v>
      </c>
      <c r="E2787">
        <v>77</v>
      </c>
      <c r="F2787">
        <v>8791</v>
      </c>
      <c r="G2787">
        <f t="shared" si="216"/>
        <v>8791</v>
      </c>
      <c r="H2787" t="str">
        <f>_xlfn.XLOOKUP(C2787,obszary!A:A,obszary!B:B)</f>
        <v>Margaritifer Sinus</v>
      </c>
      <c r="I2787" t="str">
        <f>_xlfn.XLOOKUP($A2787,laziki!B:B,laziki!C:C)</f>
        <v>Mariner 9</v>
      </c>
      <c r="J2787" t="str">
        <f>_xlfn.XLOOKUP(I2787,laziki!C:C,laziki!E:E)</f>
        <v>43.20S, 21.89W</v>
      </c>
      <c r="K2787">
        <f>_xlfn.XLOOKUP($A2787,laziki!B:B,laziki!D:D)</f>
        <v>2051</v>
      </c>
      <c r="L2787">
        <f t="shared" si="217"/>
        <v>2055</v>
      </c>
      <c r="M2787" s="4">
        <f t="shared" si="218"/>
        <v>4</v>
      </c>
      <c r="N2787" s="4" t="str">
        <f t="shared" si="219"/>
        <v>S</v>
      </c>
      <c r="O2787" t="str">
        <f t="shared" si="220"/>
        <v>S</v>
      </c>
    </row>
    <row r="2788" spans="1:15" x14ac:dyDescent="0.25">
      <c r="A2788">
        <v>84</v>
      </c>
      <c r="B2788" s="1">
        <v>62346</v>
      </c>
      <c r="C2788" t="s">
        <v>253</v>
      </c>
      <c r="D2788" t="s">
        <v>2660</v>
      </c>
      <c r="E2788">
        <v>142</v>
      </c>
      <c r="F2788">
        <v>29243</v>
      </c>
      <c r="G2788">
        <f t="shared" si="216"/>
        <v>0</v>
      </c>
      <c r="H2788" t="str">
        <f>_xlfn.XLOOKUP(C2788,obszary!A:A,obszary!B:B)</f>
        <v>Cebrenia</v>
      </c>
      <c r="I2788" t="str">
        <f>_xlfn.XLOOKUP($A2788,laziki!B:B,laziki!C:C)</f>
        <v>Phoenix 12</v>
      </c>
      <c r="J2788" t="str">
        <f>_xlfn.XLOOKUP(I2788,laziki!C:C,laziki!E:E)</f>
        <v>53.00N, 129.64E</v>
      </c>
      <c r="K2788">
        <f>_xlfn.XLOOKUP($A2788,laziki!B:B,laziki!D:D)</f>
        <v>2069</v>
      </c>
      <c r="L2788">
        <f t="shared" si="217"/>
        <v>2070</v>
      </c>
      <c r="M2788" s="4">
        <f t="shared" si="218"/>
        <v>1</v>
      </c>
      <c r="N2788" s="4" t="str">
        <f t="shared" si="219"/>
        <v>N</v>
      </c>
      <c r="O2788" t="str">
        <f t="shared" si="220"/>
        <v>N</v>
      </c>
    </row>
    <row r="2789" spans="1:15" x14ac:dyDescent="0.25">
      <c r="A2789">
        <v>42</v>
      </c>
      <c r="B2789" s="1">
        <v>61582</v>
      </c>
      <c r="C2789" t="s">
        <v>237</v>
      </c>
      <c r="D2789" t="s">
        <v>2659</v>
      </c>
      <c r="E2789">
        <v>307</v>
      </c>
      <c r="F2789">
        <v>3764</v>
      </c>
      <c r="G2789">
        <f t="shared" si="216"/>
        <v>0</v>
      </c>
      <c r="H2789" t="str">
        <f>_xlfn.XLOOKUP(C2789,obszary!A:A,obszary!B:B)</f>
        <v>Elysium</v>
      </c>
      <c r="I2789" t="str">
        <f>_xlfn.XLOOKUP($A2789,laziki!B:B,laziki!C:C)</f>
        <v>Spirit 6</v>
      </c>
      <c r="J2789" t="str">
        <f>_xlfn.XLOOKUP(I2789,laziki!C:C,laziki!E:E)</f>
        <v>27.80N, 160.30E</v>
      </c>
      <c r="K2789">
        <f>_xlfn.XLOOKUP($A2789,laziki!B:B,laziki!D:D)</f>
        <v>2063</v>
      </c>
      <c r="L2789">
        <f t="shared" si="217"/>
        <v>2068</v>
      </c>
      <c r="M2789" s="4">
        <f t="shared" si="218"/>
        <v>5</v>
      </c>
      <c r="N2789" s="4" t="str">
        <f t="shared" si="219"/>
        <v>N</v>
      </c>
      <c r="O2789" t="str">
        <f t="shared" si="220"/>
        <v>N</v>
      </c>
    </row>
    <row r="2790" spans="1:15" x14ac:dyDescent="0.25">
      <c r="A2790">
        <v>96</v>
      </c>
      <c r="B2790" s="1">
        <v>61574</v>
      </c>
      <c r="C2790" t="s">
        <v>265</v>
      </c>
      <c r="D2790" t="s">
        <v>2658</v>
      </c>
      <c r="E2790">
        <v>142</v>
      </c>
      <c r="F2790">
        <v>31157</v>
      </c>
      <c r="G2790">
        <f t="shared" si="216"/>
        <v>0</v>
      </c>
      <c r="H2790" t="str">
        <f>_xlfn.XLOOKUP(C2790,obszary!A:A,obszary!B:B)</f>
        <v>Mare Boreum</v>
      </c>
      <c r="I2790" t="str">
        <f>_xlfn.XLOOKUP($A2790,laziki!B:B,laziki!C:C)</f>
        <v>Dawn 9</v>
      </c>
      <c r="J2790" t="str">
        <f>_xlfn.XLOOKUP(I2790,laziki!C:C,laziki!E:E)</f>
        <v>77.71N, 179.82E</v>
      </c>
      <c r="K2790">
        <f>_xlfn.XLOOKUP($A2790,laziki!B:B,laziki!D:D)</f>
        <v>2067</v>
      </c>
      <c r="L2790">
        <f t="shared" si="217"/>
        <v>2068</v>
      </c>
      <c r="M2790" s="4">
        <f t="shared" si="218"/>
        <v>1</v>
      </c>
      <c r="N2790" s="4" t="str">
        <f t="shared" si="219"/>
        <v>N</v>
      </c>
      <c r="O2790" t="str">
        <f t="shared" si="220"/>
        <v>N</v>
      </c>
    </row>
    <row r="2791" spans="1:15" x14ac:dyDescent="0.25">
      <c r="A2791">
        <v>4</v>
      </c>
      <c r="B2791" s="1">
        <v>56102</v>
      </c>
      <c r="C2791" t="s">
        <v>215</v>
      </c>
      <c r="D2791" t="s">
        <v>2657</v>
      </c>
      <c r="E2791">
        <v>12</v>
      </c>
      <c r="F2791">
        <v>16330</v>
      </c>
      <c r="G2791">
        <f t="shared" si="216"/>
        <v>16330</v>
      </c>
      <c r="H2791" t="str">
        <f>_xlfn.XLOOKUP(C2791,obszary!A:A,obszary!B:B)</f>
        <v>Argyre</v>
      </c>
      <c r="I2791" t="str">
        <f>_xlfn.XLOOKUP($A2791,laziki!B:B,laziki!C:C)</f>
        <v>Mariner 9</v>
      </c>
      <c r="J2791" t="str">
        <f>_xlfn.XLOOKUP(I2791,laziki!C:C,laziki!E:E)</f>
        <v>43.20S, 21.89W</v>
      </c>
      <c r="K2791">
        <f>_xlfn.XLOOKUP($A2791,laziki!B:B,laziki!D:D)</f>
        <v>2051</v>
      </c>
      <c r="L2791">
        <f t="shared" si="217"/>
        <v>2053</v>
      </c>
      <c r="M2791" s="4">
        <f t="shared" si="218"/>
        <v>2</v>
      </c>
      <c r="N2791" s="4" t="str">
        <f t="shared" si="219"/>
        <v>S</v>
      </c>
      <c r="O2791" t="str">
        <f t="shared" si="220"/>
        <v>S</v>
      </c>
    </row>
    <row r="2792" spans="1:15" x14ac:dyDescent="0.25">
      <c r="A2792">
        <v>95</v>
      </c>
      <c r="B2792" s="1">
        <v>63344</v>
      </c>
      <c r="C2792" t="s">
        <v>247</v>
      </c>
      <c r="D2792" t="s">
        <v>2656</v>
      </c>
      <c r="E2792">
        <v>120</v>
      </c>
      <c r="F2792">
        <v>2188</v>
      </c>
      <c r="G2792">
        <f t="shared" si="216"/>
        <v>0</v>
      </c>
      <c r="H2792" t="str">
        <f>_xlfn.XLOOKUP(C2792,obszary!A:A,obszary!B:B)</f>
        <v>Lunae Palus</v>
      </c>
      <c r="I2792" t="str">
        <f>_xlfn.XLOOKUP($A2792,laziki!B:B,laziki!C:C)</f>
        <v>Dawn 6</v>
      </c>
      <c r="J2792" t="str">
        <f>_xlfn.XLOOKUP(I2792,laziki!C:C,laziki!E:E)</f>
        <v>8.80N, 79.73W</v>
      </c>
      <c r="K2792">
        <f>_xlfn.XLOOKUP($A2792,laziki!B:B,laziki!D:D)</f>
        <v>2067</v>
      </c>
      <c r="L2792">
        <f t="shared" si="217"/>
        <v>2073</v>
      </c>
      <c r="M2792" s="4">
        <f t="shared" si="218"/>
        <v>6</v>
      </c>
      <c r="N2792" s="4" t="str">
        <f t="shared" si="219"/>
        <v>N</v>
      </c>
      <c r="O2792" t="str">
        <f t="shared" si="220"/>
        <v>N</v>
      </c>
    </row>
    <row r="2793" spans="1:15" x14ac:dyDescent="0.25">
      <c r="A2793">
        <v>85</v>
      </c>
      <c r="B2793" s="1">
        <v>64048</v>
      </c>
      <c r="C2793" t="s">
        <v>241</v>
      </c>
      <c r="D2793" t="s">
        <v>2655</v>
      </c>
      <c r="E2793">
        <v>175</v>
      </c>
      <c r="F2793">
        <v>1526</v>
      </c>
      <c r="G2793">
        <f t="shared" si="216"/>
        <v>0</v>
      </c>
      <c r="H2793" t="str">
        <f>_xlfn.XLOOKUP(C2793,obszary!A:A,obszary!B:B)</f>
        <v>Syrtis Major</v>
      </c>
      <c r="I2793" t="str">
        <f>_xlfn.XLOOKUP($A2793,laziki!B:B,laziki!C:C)</f>
        <v>Phoenix 13</v>
      </c>
      <c r="J2793" t="str">
        <f>_xlfn.XLOOKUP(I2793,laziki!C:C,laziki!E:E)</f>
        <v>6.43S, 95.96E</v>
      </c>
      <c r="K2793">
        <f>_xlfn.XLOOKUP($A2793,laziki!B:B,laziki!D:D)</f>
        <v>2070</v>
      </c>
      <c r="L2793">
        <f t="shared" si="217"/>
        <v>2075</v>
      </c>
      <c r="M2793" s="4">
        <f t="shared" si="218"/>
        <v>5</v>
      </c>
      <c r="N2793" s="4" t="str">
        <f t="shared" si="219"/>
        <v>N</v>
      </c>
      <c r="O2793" t="str">
        <f t="shared" si="220"/>
        <v>S</v>
      </c>
    </row>
    <row r="2794" spans="1:15" x14ac:dyDescent="0.25">
      <c r="A2794">
        <v>80</v>
      </c>
      <c r="B2794" s="1">
        <v>61796</v>
      </c>
      <c r="C2794" t="s">
        <v>263</v>
      </c>
      <c r="D2794" t="s">
        <v>2654</v>
      </c>
      <c r="E2794">
        <v>181</v>
      </c>
      <c r="F2794">
        <v>3612</v>
      </c>
      <c r="G2794">
        <f t="shared" si="216"/>
        <v>0</v>
      </c>
      <c r="H2794" t="str">
        <f>_xlfn.XLOOKUP(C2794,obszary!A:A,obszary!B:B)</f>
        <v>Diacria</v>
      </c>
      <c r="I2794" t="str">
        <f>_xlfn.XLOOKUP($A2794,laziki!B:B,laziki!C:C)</f>
        <v>Phoenix 2</v>
      </c>
      <c r="J2794" t="str">
        <f>_xlfn.XLOOKUP(I2794,laziki!C:C,laziki!E:E)</f>
        <v>53.64N, 159.28W</v>
      </c>
      <c r="K2794">
        <f>_xlfn.XLOOKUP($A2794,laziki!B:B,laziki!D:D)</f>
        <v>2067</v>
      </c>
      <c r="L2794">
        <f t="shared" si="217"/>
        <v>2069</v>
      </c>
      <c r="M2794" s="4">
        <f t="shared" si="218"/>
        <v>2</v>
      </c>
      <c r="N2794" s="4" t="str">
        <f t="shared" si="219"/>
        <v>N</v>
      </c>
      <c r="O2794" t="str">
        <f t="shared" si="220"/>
        <v>N</v>
      </c>
    </row>
    <row r="2795" spans="1:15" x14ac:dyDescent="0.25">
      <c r="A2795">
        <v>17</v>
      </c>
      <c r="B2795" s="1">
        <v>57107</v>
      </c>
      <c r="C2795" t="s">
        <v>255</v>
      </c>
      <c r="D2795" t="s">
        <v>2653</v>
      </c>
      <c r="E2795">
        <v>52</v>
      </c>
      <c r="F2795">
        <v>24621</v>
      </c>
      <c r="G2795">
        <f t="shared" si="216"/>
        <v>24621</v>
      </c>
      <c r="H2795" t="str">
        <f>_xlfn.XLOOKUP(C2795,obszary!A:A,obszary!B:B)</f>
        <v>Casius</v>
      </c>
      <c r="I2795" t="str">
        <f>_xlfn.XLOOKUP($A2795,laziki!B:B,laziki!C:C)</f>
        <v>Viking 8</v>
      </c>
      <c r="J2795" t="str">
        <f>_xlfn.XLOOKUP(I2795,laziki!C:C,laziki!E:E)</f>
        <v>21.27N, 90.13E</v>
      </c>
      <c r="K2795">
        <f>_xlfn.XLOOKUP($A2795,laziki!B:B,laziki!D:D)</f>
        <v>2054</v>
      </c>
      <c r="L2795">
        <f t="shared" si="217"/>
        <v>2056</v>
      </c>
      <c r="M2795" s="4">
        <f t="shared" si="218"/>
        <v>2</v>
      </c>
      <c r="N2795" s="4" t="str">
        <f t="shared" si="219"/>
        <v>N</v>
      </c>
      <c r="O2795" t="str">
        <f t="shared" si="220"/>
        <v>N</v>
      </c>
    </row>
    <row r="2796" spans="1:15" x14ac:dyDescent="0.25">
      <c r="A2796">
        <v>56</v>
      </c>
      <c r="B2796" s="1">
        <v>63976</v>
      </c>
      <c r="C2796" t="s">
        <v>231</v>
      </c>
      <c r="D2796" t="s">
        <v>2652</v>
      </c>
      <c r="E2796">
        <v>524</v>
      </c>
      <c r="F2796">
        <v>10313</v>
      </c>
      <c r="G2796">
        <f t="shared" si="216"/>
        <v>0</v>
      </c>
      <c r="H2796" t="str">
        <f>_xlfn.XLOOKUP(C2796,obszary!A:A,obszary!B:B)</f>
        <v>Coprates</v>
      </c>
      <c r="I2796" t="str">
        <f>_xlfn.XLOOKUP($A2796,laziki!B:B,laziki!C:C)</f>
        <v>Opportunity 10</v>
      </c>
      <c r="J2796" t="str">
        <f>_xlfn.XLOOKUP(I2796,laziki!C:C,laziki!E:E)</f>
        <v>35.35S, 72.67W</v>
      </c>
      <c r="K2796">
        <f>_xlfn.XLOOKUP($A2796,laziki!B:B,laziki!D:D)</f>
        <v>2067</v>
      </c>
      <c r="L2796">
        <f t="shared" si="217"/>
        <v>2075</v>
      </c>
      <c r="M2796" s="4">
        <f t="shared" si="218"/>
        <v>8</v>
      </c>
      <c r="N2796" s="4" t="str">
        <f t="shared" si="219"/>
        <v>S</v>
      </c>
      <c r="O2796" t="str">
        <f t="shared" si="220"/>
        <v>S</v>
      </c>
    </row>
    <row r="2797" spans="1:15" x14ac:dyDescent="0.25">
      <c r="A2797">
        <v>51</v>
      </c>
      <c r="B2797" s="1">
        <v>60365</v>
      </c>
      <c r="C2797" t="s">
        <v>215</v>
      </c>
      <c r="D2797" t="s">
        <v>2651</v>
      </c>
      <c r="E2797">
        <v>175</v>
      </c>
      <c r="F2797">
        <v>4902</v>
      </c>
      <c r="G2797">
        <f t="shared" si="216"/>
        <v>0</v>
      </c>
      <c r="H2797" t="str">
        <f>_xlfn.XLOOKUP(C2797,obszary!A:A,obszary!B:B)</f>
        <v>Argyre</v>
      </c>
      <c r="I2797" t="str">
        <f>_xlfn.XLOOKUP($A2797,laziki!B:B,laziki!C:C)</f>
        <v>Opportunity 3</v>
      </c>
      <c r="J2797" t="str">
        <f>_xlfn.XLOOKUP(I2797,laziki!C:C,laziki!E:E)</f>
        <v>50.59S, 47.85W</v>
      </c>
      <c r="K2797">
        <f>_xlfn.XLOOKUP($A2797,laziki!B:B,laziki!D:D)</f>
        <v>2064</v>
      </c>
      <c r="L2797">
        <f t="shared" si="217"/>
        <v>2065</v>
      </c>
      <c r="M2797" s="4">
        <f t="shared" si="218"/>
        <v>1</v>
      </c>
      <c r="N2797" s="4" t="str">
        <f t="shared" si="219"/>
        <v>S</v>
      </c>
      <c r="O2797" t="str">
        <f t="shared" si="220"/>
        <v>S</v>
      </c>
    </row>
    <row r="2798" spans="1:15" x14ac:dyDescent="0.25">
      <c r="A2798">
        <v>95</v>
      </c>
      <c r="B2798" s="1">
        <v>63420</v>
      </c>
      <c r="C2798" t="s">
        <v>247</v>
      </c>
      <c r="D2798" t="s">
        <v>2650</v>
      </c>
      <c r="E2798">
        <v>128</v>
      </c>
      <c r="F2798">
        <v>3764</v>
      </c>
      <c r="G2798">
        <f t="shared" si="216"/>
        <v>0</v>
      </c>
      <c r="H2798" t="str">
        <f>_xlfn.XLOOKUP(C2798,obszary!A:A,obszary!B:B)</f>
        <v>Lunae Palus</v>
      </c>
      <c r="I2798" t="str">
        <f>_xlfn.XLOOKUP($A2798,laziki!B:B,laziki!C:C)</f>
        <v>Dawn 6</v>
      </c>
      <c r="J2798" t="str">
        <f>_xlfn.XLOOKUP(I2798,laziki!C:C,laziki!E:E)</f>
        <v>8.80N, 79.73W</v>
      </c>
      <c r="K2798">
        <f>_xlfn.XLOOKUP($A2798,laziki!B:B,laziki!D:D)</f>
        <v>2067</v>
      </c>
      <c r="L2798">
        <f t="shared" si="217"/>
        <v>2073</v>
      </c>
      <c r="M2798" s="4">
        <f t="shared" si="218"/>
        <v>6</v>
      </c>
      <c r="N2798" s="4" t="str">
        <f t="shared" si="219"/>
        <v>N</v>
      </c>
      <c r="O2798" t="str">
        <f t="shared" si="220"/>
        <v>N</v>
      </c>
    </row>
    <row r="2799" spans="1:15" x14ac:dyDescent="0.25">
      <c r="A2799">
        <v>32</v>
      </c>
      <c r="B2799" s="1">
        <v>59738</v>
      </c>
      <c r="C2799" t="s">
        <v>217</v>
      </c>
      <c r="D2799" t="s">
        <v>2649</v>
      </c>
      <c r="E2799">
        <v>9</v>
      </c>
      <c r="F2799">
        <v>38630</v>
      </c>
      <c r="G2799">
        <f t="shared" si="216"/>
        <v>38630</v>
      </c>
      <c r="H2799" t="str">
        <f>_xlfn.XLOOKUP(C2799,obszary!A:A,obszary!B:B)</f>
        <v>Thaumasia</v>
      </c>
      <c r="I2799" t="str">
        <f>_xlfn.XLOOKUP($A2799,laziki!B:B,laziki!C:C)</f>
        <v>Deimos 11</v>
      </c>
      <c r="J2799" t="str">
        <f>_xlfn.XLOOKUP(I2799,laziki!C:C,laziki!E:E)</f>
        <v>39.82S, 96.42W</v>
      </c>
      <c r="K2799">
        <f>_xlfn.XLOOKUP($A2799,laziki!B:B,laziki!D:D)</f>
        <v>2059</v>
      </c>
      <c r="L2799">
        <f t="shared" si="217"/>
        <v>2063</v>
      </c>
      <c r="M2799" s="4">
        <f t="shared" si="218"/>
        <v>4</v>
      </c>
      <c r="N2799" s="4" t="str">
        <f t="shared" si="219"/>
        <v>S</v>
      </c>
      <c r="O2799" t="str">
        <f t="shared" si="220"/>
        <v>S</v>
      </c>
    </row>
    <row r="2800" spans="1:15" x14ac:dyDescent="0.25">
      <c r="A2800">
        <v>47</v>
      </c>
      <c r="B2800" s="1">
        <v>62524</v>
      </c>
      <c r="C2800" t="s">
        <v>245</v>
      </c>
      <c r="D2800" t="s">
        <v>2648</v>
      </c>
      <c r="E2800">
        <v>47</v>
      </c>
      <c r="F2800">
        <v>4235</v>
      </c>
      <c r="G2800">
        <f t="shared" si="216"/>
        <v>4235</v>
      </c>
      <c r="H2800" t="str">
        <f>_xlfn.XLOOKUP(C2800,obszary!A:A,obszary!B:B)</f>
        <v>Oxia Palus</v>
      </c>
      <c r="I2800" t="str">
        <f>_xlfn.XLOOKUP($A2800,laziki!B:B,laziki!C:C)</f>
        <v>Spirit 14</v>
      </c>
      <c r="J2800" t="str">
        <f>_xlfn.XLOOKUP(I2800,laziki!C:C,laziki!E:E)</f>
        <v>27.30N, 17.48W</v>
      </c>
      <c r="K2800">
        <f>_xlfn.XLOOKUP($A2800,laziki!B:B,laziki!D:D)</f>
        <v>2065</v>
      </c>
      <c r="L2800">
        <f t="shared" si="217"/>
        <v>2071</v>
      </c>
      <c r="M2800" s="4">
        <f t="shared" si="218"/>
        <v>6</v>
      </c>
      <c r="N2800" s="4" t="str">
        <f t="shared" si="219"/>
        <v>N</v>
      </c>
      <c r="O2800" t="str">
        <f t="shared" si="220"/>
        <v>N</v>
      </c>
    </row>
    <row r="2801" spans="1:15" x14ac:dyDescent="0.25">
      <c r="A2801">
        <v>8</v>
      </c>
      <c r="B2801" s="1">
        <v>56979</v>
      </c>
      <c r="C2801" t="s">
        <v>207</v>
      </c>
      <c r="D2801" t="s">
        <v>2647</v>
      </c>
      <c r="E2801">
        <v>15</v>
      </c>
      <c r="F2801">
        <v>3167</v>
      </c>
      <c r="G2801">
        <f t="shared" si="216"/>
        <v>3167</v>
      </c>
      <c r="H2801" t="str">
        <f>_xlfn.XLOOKUP(C2801,obszary!A:A,obszary!B:B)</f>
        <v>Mare Australe</v>
      </c>
      <c r="I2801" t="str">
        <f>_xlfn.XLOOKUP($A2801,laziki!B:B,laziki!C:C)</f>
        <v>Mariner 13</v>
      </c>
      <c r="J2801" t="str">
        <f>_xlfn.XLOOKUP(I2801,laziki!C:C,laziki!E:E)</f>
        <v>57.37S, 25.45E</v>
      </c>
      <c r="K2801">
        <f>_xlfn.XLOOKUP($A2801,laziki!B:B,laziki!D:D)</f>
        <v>2053</v>
      </c>
      <c r="L2801">
        <f t="shared" si="217"/>
        <v>2055</v>
      </c>
      <c r="M2801" s="4">
        <f t="shared" si="218"/>
        <v>2</v>
      </c>
      <c r="N2801" s="4" t="str">
        <f t="shared" si="219"/>
        <v>S</v>
      </c>
      <c r="O2801" t="str">
        <f t="shared" si="220"/>
        <v>S</v>
      </c>
    </row>
    <row r="2802" spans="1:15" x14ac:dyDescent="0.25">
      <c r="A2802">
        <v>22</v>
      </c>
      <c r="B2802" s="1">
        <v>56639</v>
      </c>
      <c r="C2802" t="s">
        <v>227</v>
      </c>
      <c r="D2802" t="s">
        <v>2646</v>
      </c>
      <c r="E2802">
        <v>292</v>
      </c>
      <c r="F2802">
        <v>8255</v>
      </c>
      <c r="G2802">
        <f t="shared" si="216"/>
        <v>0</v>
      </c>
      <c r="H2802" t="str">
        <f>_xlfn.XLOOKUP(C2802,obszary!A:A,obszary!B:B)</f>
        <v>Sinus Sabaeus</v>
      </c>
      <c r="I2802" t="str">
        <f>_xlfn.XLOOKUP($A2802,laziki!B:B,laziki!C:C)</f>
        <v>Phobos 1</v>
      </c>
      <c r="J2802" t="str">
        <f>_xlfn.XLOOKUP(I2802,laziki!C:C,laziki!E:E)</f>
        <v>5.89N, 39.91E</v>
      </c>
      <c r="K2802">
        <f>_xlfn.XLOOKUP($A2802,laziki!B:B,laziki!D:D)</f>
        <v>2053</v>
      </c>
      <c r="L2802">
        <f t="shared" si="217"/>
        <v>2055</v>
      </c>
      <c r="M2802" s="4">
        <f t="shared" si="218"/>
        <v>2</v>
      </c>
      <c r="N2802" s="4" t="str">
        <f t="shared" si="219"/>
        <v>S</v>
      </c>
      <c r="O2802" t="str">
        <f t="shared" si="220"/>
        <v>N</v>
      </c>
    </row>
    <row r="2803" spans="1:15" x14ac:dyDescent="0.25">
      <c r="A2803">
        <v>82</v>
      </c>
      <c r="B2803" s="1">
        <v>62737</v>
      </c>
      <c r="C2803" t="s">
        <v>209</v>
      </c>
      <c r="D2803" t="s">
        <v>2645</v>
      </c>
      <c r="E2803">
        <v>231</v>
      </c>
      <c r="F2803">
        <v>9670</v>
      </c>
      <c r="G2803">
        <f t="shared" si="216"/>
        <v>0</v>
      </c>
      <c r="H2803" t="str">
        <f>_xlfn.XLOOKUP(C2803,obszary!A:A,obszary!B:B)</f>
        <v>Eridania</v>
      </c>
      <c r="I2803" t="str">
        <f>_xlfn.XLOOKUP($A2803,laziki!B:B,laziki!C:C)</f>
        <v>Phoenix 7</v>
      </c>
      <c r="J2803" t="str">
        <f>_xlfn.XLOOKUP(I2803,laziki!C:C,laziki!E:E)</f>
        <v>42.36S, 157.15E</v>
      </c>
      <c r="K2803">
        <f>_xlfn.XLOOKUP($A2803,laziki!B:B,laziki!D:D)</f>
        <v>2068</v>
      </c>
      <c r="L2803">
        <f t="shared" si="217"/>
        <v>2071</v>
      </c>
      <c r="M2803" s="4">
        <f t="shared" si="218"/>
        <v>3</v>
      </c>
      <c r="N2803" s="4" t="str">
        <f t="shared" si="219"/>
        <v>S</v>
      </c>
      <c r="O2803" t="str">
        <f t="shared" si="220"/>
        <v>S</v>
      </c>
    </row>
    <row r="2804" spans="1:15" x14ac:dyDescent="0.25">
      <c r="A2804">
        <v>7</v>
      </c>
      <c r="B2804" s="1">
        <v>57429</v>
      </c>
      <c r="C2804" t="s">
        <v>261</v>
      </c>
      <c r="D2804" t="s">
        <v>2644</v>
      </c>
      <c r="E2804">
        <v>50</v>
      </c>
      <c r="F2804">
        <v>21171</v>
      </c>
      <c r="G2804">
        <f t="shared" si="216"/>
        <v>21171</v>
      </c>
      <c r="H2804" t="str">
        <f>_xlfn.XLOOKUP(C2804,obszary!A:A,obszary!B:B)</f>
        <v>Arcadia</v>
      </c>
      <c r="I2804" t="str">
        <f>_xlfn.XLOOKUP($A2804,laziki!B:B,laziki!C:C)</f>
        <v>Mariner 12</v>
      </c>
      <c r="J2804" t="str">
        <f>_xlfn.XLOOKUP(I2804,laziki!C:C,laziki!E:E)</f>
        <v>53.29N, 45.78W</v>
      </c>
      <c r="K2804">
        <f>_xlfn.XLOOKUP($A2804,laziki!B:B,laziki!D:D)</f>
        <v>2053</v>
      </c>
      <c r="L2804">
        <f t="shared" si="217"/>
        <v>2057</v>
      </c>
      <c r="M2804" s="4">
        <f t="shared" si="218"/>
        <v>4</v>
      </c>
      <c r="N2804" s="4" t="str">
        <f t="shared" si="219"/>
        <v>N</v>
      </c>
      <c r="O2804" t="str">
        <f t="shared" si="220"/>
        <v>N</v>
      </c>
    </row>
    <row r="2805" spans="1:15" x14ac:dyDescent="0.25">
      <c r="A2805">
        <v>41</v>
      </c>
      <c r="B2805" s="1">
        <v>62341</v>
      </c>
      <c r="C2805" t="s">
        <v>257</v>
      </c>
      <c r="D2805" t="s">
        <v>2643</v>
      </c>
      <c r="E2805">
        <v>196</v>
      </c>
      <c r="F2805">
        <v>756</v>
      </c>
      <c r="G2805">
        <f t="shared" si="216"/>
        <v>0</v>
      </c>
      <c r="H2805" t="str">
        <f>_xlfn.XLOOKUP(C2805,obszary!A:A,obszary!B:B)</f>
        <v>Ismenius Lacus</v>
      </c>
      <c r="I2805" t="str">
        <f>_xlfn.XLOOKUP($A2805,laziki!B:B,laziki!C:C)</f>
        <v>Spirit 5</v>
      </c>
      <c r="J2805" t="str">
        <f>_xlfn.XLOOKUP(I2805,laziki!C:C,laziki!E:E)</f>
        <v>66.19N, 33.82E</v>
      </c>
      <c r="K2805">
        <f>_xlfn.XLOOKUP($A2805,laziki!B:B,laziki!D:D)</f>
        <v>2063</v>
      </c>
      <c r="L2805">
        <f t="shared" si="217"/>
        <v>2070</v>
      </c>
      <c r="M2805" s="4">
        <f t="shared" si="218"/>
        <v>7</v>
      </c>
      <c r="N2805" s="4" t="str">
        <f t="shared" si="219"/>
        <v>N</v>
      </c>
      <c r="O2805" t="str">
        <f t="shared" si="220"/>
        <v>N</v>
      </c>
    </row>
    <row r="2806" spans="1:15" x14ac:dyDescent="0.25">
      <c r="A2806">
        <v>44</v>
      </c>
      <c r="B2806" s="1">
        <v>62472</v>
      </c>
      <c r="C2806" t="s">
        <v>265</v>
      </c>
      <c r="D2806" t="s">
        <v>2642</v>
      </c>
      <c r="E2806">
        <v>9</v>
      </c>
      <c r="F2806">
        <v>7752</v>
      </c>
      <c r="G2806">
        <f t="shared" si="216"/>
        <v>7752</v>
      </c>
      <c r="H2806" t="str">
        <f>_xlfn.XLOOKUP(C2806,obszary!A:A,obszary!B:B)</f>
        <v>Mare Boreum</v>
      </c>
      <c r="I2806" t="str">
        <f>_xlfn.XLOOKUP($A2806,laziki!B:B,laziki!C:C)</f>
        <v>Spirit 11</v>
      </c>
      <c r="J2806" t="str">
        <f>_xlfn.XLOOKUP(I2806,laziki!C:C,laziki!E:E)</f>
        <v>64.61N, 131.25E</v>
      </c>
      <c r="K2806">
        <f>_xlfn.XLOOKUP($A2806,laziki!B:B,laziki!D:D)</f>
        <v>2064</v>
      </c>
      <c r="L2806">
        <f t="shared" si="217"/>
        <v>2071</v>
      </c>
      <c r="M2806" s="4">
        <f t="shared" si="218"/>
        <v>7</v>
      </c>
      <c r="N2806" s="4" t="str">
        <f t="shared" si="219"/>
        <v>N</v>
      </c>
      <c r="O2806" t="str">
        <f t="shared" si="220"/>
        <v>N</v>
      </c>
    </row>
    <row r="2807" spans="1:15" x14ac:dyDescent="0.25">
      <c r="A2807">
        <v>88</v>
      </c>
      <c r="B2807" s="1">
        <v>63456</v>
      </c>
      <c r="C2807" t="s">
        <v>229</v>
      </c>
      <c r="D2807" t="s">
        <v>2641</v>
      </c>
      <c r="E2807">
        <v>25</v>
      </c>
      <c r="F2807">
        <v>2188</v>
      </c>
      <c r="G2807">
        <f t="shared" si="216"/>
        <v>2188</v>
      </c>
      <c r="H2807" t="str">
        <f>_xlfn.XLOOKUP(C2807,obszary!A:A,obszary!B:B)</f>
        <v>Margaritifer Sinus</v>
      </c>
      <c r="I2807" t="str">
        <f>_xlfn.XLOOKUP($A2807,laziki!B:B,laziki!C:C)</f>
        <v>Phoenix 19</v>
      </c>
      <c r="J2807" t="str">
        <f>_xlfn.XLOOKUP(I2807,laziki!C:C,laziki!E:E)</f>
        <v>12.19S, 23.63W</v>
      </c>
      <c r="K2807">
        <f>_xlfn.XLOOKUP($A2807,laziki!B:B,laziki!D:D)</f>
        <v>2071</v>
      </c>
      <c r="L2807">
        <f t="shared" si="217"/>
        <v>2073</v>
      </c>
      <c r="M2807" s="4">
        <f t="shared" si="218"/>
        <v>2</v>
      </c>
      <c r="N2807" s="4" t="str">
        <f t="shared" si="219"/>
        <v>S</v>
      </c>
      <c r="O2807" t="str">
        <f t="shared" si="220"/>
        <v>S</v>
      </c>
    </row>
    <row r="2808" spans="1:15" x14ac:dyDescent="0.25">
      <c r="A2808">
        <v>41</v>
      </c>
      <c r="B2808" s="1">
        <v>60217</v>
      </c>
      <c r="C2808" t="s">
        <v>257</v>
      </c>
      <c r="D2808" t="s">
        <v>2640</v>
      </c>
      <c r="E2808">
        <v>631</v>
      </c>
      <c r="F2808">
        <v>6409</v>
      </c>
      <c r="G2808">
        <f t="shared" si="216"/>
        <v>0</v>
      </c>
      <c r="H2808" t="str">
        <f>_xlfn.XLOOKUP(C2808,obszary!A:A,obszary!B:B)</f>
        <v>Ismenius Lacus</v>
      </c>
      <c r="I2808" t="str">
        <f>_xlfn.XLOOKUP($A2808,laziki!B:B,laziki!C:C)</f>
        <v>Spirit 5</v>
      </c>
      <c r="J2808" t="str">
        <f>_xlfn.XLOOKUP(I2808,laziki!C:C,laziki!E:E)</f>
        <v>66.19N, 33.82E</v>
      </c>
      <c r="K2808">
        <f>_xlfn.XLOOKUP($A2808,laziki!B:B,laziki!D:D)</f>
        <v>2063</v>
      </c>
      <c r="L2808">
        <f t="shared" si="217"/>
        <v>2064</v>
      </c>
      <c r="M2808" s="4">
        <f t="shared" si="218"/>
        <v>1</v>
      </c>
      <c r="N2808" s="4" t="str">
        <f t="shared" si="219"/>
        <v>N</v>
      </c>
      <c r="O2808" t="str">
        <f t="shared" si="220"/>
        <v>N</v>
      </c>
    </row>
    <row r="2809" spans="1:15" x14ac:dyDescent="0.25">
      <c r="A2809">
        <v>35</v>
      </c>
      <c r="B2809" s="1">
        <v>59981</v>
      </c>
      <c r="C2809" t="s">
        <v>233</v>
      </c>
      <c r="D2809" t="s">
        <v>2639</v>
      </c>
      <c r="E2809">
        <v>52</v>
      </c>
      <c r="F2809">
        <v>7052</v>
      </c>
      <c r="G2809">
        <f t="shared" si="216"/>
        <v>7052</v>
      </c>
      <c r="H2809" t="str">
        <f>_xlfn.XLOOKUP(C2809,obszary!A:A,obszary!B:B)</f>
        <v>Phoenicis Lacus</v>
      </c>
      <c r="I2809" t="str">
        <f>_xlfn.XLOOKUP($A2809,laziki!B:B,laziki!C:C)</f>
        <v>Pathfinder 2</v>
      </c>
      <c r="J2809" t="str">
        <f>_xlfn.XLOOKUP(I2809,laziki!C:C,laziki!E:E)</f>
        <v>16.90S, 101.43W</v>
      </c>
      <c r="K2809">
        <f>_xlfn.XLOOKUP($A2809,laziki!B:B,laziki!D:D)</f>
        <v>2060</v>
      </c>
      <c r="L2809">
        <f t="shared" si="217"/>
        <v>2064</v>
      </c>
      <c r="M2809" s="4">
        <f t="shared" si="218"/>
        <v>4</v>
      </c>
      <c r="N2809" s="4" t="str">
        <f t="shared" si="219"/>
        <v>S</v>
      </c>
      <c r="O2809" t="str">
        <f t="shared" si="220"/>
        <v>S</v>
      </c>
    </row>
    <row r="2810" spans="1:15" x14ac:dyDescent="0.25">
      <c r="A2810">
        <v>17</v>
      </c>
      <c r="B2810" s="1">
        <v>59549</v>
      </c>
      <c r="C2810" t="s">
        <v>255</v>
      </c>
      <c r="D2810" t="s">
        <v>2638</v>
      </c>
      <c r="E2810">
        <v>54</v>
      </c>
      <c r="F2810">
        <v>1010</v>
      </c>
      <c r="G2810">
        <f t="shared" si="216"/>
        <v>1010</v>
      </c>
      <c r="H2810" t="str">
        <f>_xlfn.XLOOKUP(C2810,obszary!A:A,obszary!B:B)</f>
        <v>Casius</v>
      </c>
      <c r="I2810" t="str">
        <f>_xlfn.XLOOKUP($A2810,laziki!B:B,laziki!C:C)</f>
        <v>Viking 8</v>
      </c>
      <c r="J2810" t="str">
        <f>_xlfn.XLOOKUP(I2810,laziki!C:C,laziki!E:E)</f>
        <v>21.27N, 90.13E</v>
      </c>
      <c r="K2810">
        <f>_xlfn.XLOOKUP($A2810,laziki!B:B,laziki!D:D)</f>
        <v>2054</v>
      </c>
      <c r="L2810">
        <f t="shared" si="217"/>
        <v>2063</v>
      </c>
      <c r="M2810" s="4">
        <f t="shared" si="218"/>
        <v>9</v>
      </c>
      <c r="N2810" s="4" t="str">
        <f t="shared" si="219"/>
        <v>N</v>
      </c>
      <c r="O2810" t="str">
        <f t="shared" si="220"/>
        <v>N</v>
      </c>
    </row>
    <row r="2811" spans="1:15" x14ac:dyDescent="0.25">
      <c r="A2811">
        <v>69</v>
      </c>
      <c r="B2811" s="1">
        <v>62130</v>
      </c>
      <c r="C2811" t="s">
        <v>265</v>
      </c>
      <c r="D2811" t="s">
        <v>2637</v>
      </c>
      <c r="E2811">
        <v>1270</v>
      </c>
      <c r="F2811">
        <v>1656</v>
      </c>
      <c r="G2811">
        <f t="shared" si="216"/>
        <v>0</v>
      </c>
      <c r="H2811" t="str">
        <f>_xlfn.XLOOKUP(C2811,obszary!A:A,obszary!B:B)</f>
        <v>Mare Boreum</v>
      </c>
      <c r="I2811" t="str">
        <f>_xlfn.XLOOKUP($A2811,laziki!B:B,laziki!C:C)</f>
        <v>Rosetta 13</v>
      </c>
      <c r="J2811" t="str">
        <f>_xlfn.XLOOKUP(I2811,laziki!C:C,laziki!E:E)</f>
        <v>69.41N, 168.67E</v>
      </c>
      <c r="K2811">
        <f>_xlfn.XLOOKUP($A2811,laziki!B:B,laziki!D:D)</f>
        <v>2069</v>
      </c>
      <c r="L2811">
        <f t="shared" si="217"/>
        <v>2070</v>
      </c>
      <c r="M2811" s="4">
        <f t="shared" si="218"/>
        <v>1</v>
      </c>
      <c r="N2811" s="4" t="str">
        <f t="shared" si="219"/>
        <v>N</v>
      </c>
      <c r="O2811" t="str">
        <f t="shared" si="220"/>
        <v>N</v>
      </c>
    </row>
    <row r="2812" spans="1:15" x14ac:dyDescent="0.25">
      <c r="A2812">
        <v>1</v>
      </c>
      <c r="B2812" s="1">
        <v>55204</v>
      </c>
      <c r="C2812" t="s">
        <v>255</v>
      </c>
      <c r="D2812" t="s">
        <v>2636</v>
      </c>
      <c r="E2812">
        <v>32</v>
      </c>
      <c r="F2812">
        <v>629</v>
      </c>
      <c r="G2812">
        <f t="shared" si="216"/>
        <v>629</v>
      </c>
      <c r="H2812" t="str">
        <f>_xlfn.XLOOKUP(C2812,obszary!A:A,obszary!B:B)</f>
        <v>Casius</v>
      </c>
      <c r="I2812" t="str">
        <f>_xlfn.XLOOKUP($A2812,laziki!B:B,laziki!C:C)</f>
        <v>Mariner 3</v>
      </c>
      <c r="J2812" t="str">
        <f>_xlfn.XLOOKUP(I2812,laziki!C:C,laziki!E:E)</f>
        <v>50.51N, 70.01E</v>
      </c>
      <c r="K2812">
        <f>_xlfn.XLOOKUP($A2812,laziki!B:B,laziki!D:D)</f>
        <v>2049</v>
      </c>
      <c r="L2812">
        <f t="shared" si="217"/>
        <v>2051</v>
      </c>
      <c r="M2812" s="4">
        <f t="shared" si="218"/>
        <v>2</v>
      </c>
      <c r="N2812" s="4" t="str">
        <f t="shared" si="219"/>
        <v>N</v>
      </c>
      <c r="O2812" t="str">
        <f t="shared" si="220"/>
        <v>N</v>
      </c>
    </row>
    <row r="2813" spans="1:15" x14ac:dyDescent="0.25">
      <c r="A2813">
        <v>43</v>
      </c>
      <c r="B2813" s="1">
        <v>60196</v>
      </c>
      <c r="C2813" t="s">
        <v>233</v>
      </c>
      <c r="D2813" t="s">
        <v>2635</v>
      </c>
      <c r="E2813">
        <v>482</v>
      </c>
      <c r="F2813">
        <v>10313</v>
      </c>
      <c r="G2813">
        <f t="shared" si="216"/>
        <v>0</v>
      </c>
      <c r="H2813" t="str">
        <f>_xlfn.XLOOKUP(C2813,obszary!A:A,obszary!B:B)</f>
        <v>Phoenicis Lacus</v>
      </c>
      <c r="I2813" t="str">
        <f>_xlfn.XLOOKUP($A2813,laziki!B:B,laziki!C:C)</f>
        <v>Spirit 7</v>
      </c>
      <c r="J2813" t="str">
        <f>_xlfn.XLOOKUP(I2813,laziki!C:C,laziki!E:E)</f>
        <v>13.98S, 98.57W</v>
      </c>
      <c r="K2813">
        <f>_xlfn.XLOOKUP($A2813,laziki!B:B,laziki!D:D)</f>
        <v>2063</v>
      </c>
      <c r="L2813">
        <f t="shared" si="217"/>
        <v>2064</v>
      </c>
      <c r="M2813" s="4">
        <f t="shared" si="218"/>
        <v>1</v>
      </c>
      <c r="N2813" s="4" t="str">
        <f t="shared" si="219"/>
        <v>S</v>
      </c>
      <c r="O2813" t="str">
        <f t="shared" si="220"/>
        <v>S</v>
      </c>
    </row>
    <row r="2814" spans="1:15" x14ac:dyDescent="0.25">
      <c r="A2814">
        <v>85</v>
      </c>
      <c r="B2814" s="1">
        <v>62617</v>
      </c>
      <c r="C2814" t="s">
        <v>239</v>
      </c>
      <c r="D2814" t="s">
        <v>2634</v>
      </c>
      <c r="E2814">
        <v>67</v>
      </c>
      <c r="F2814">
        <v>6409</v>
      </c>
      <c r="G2814">
        <f t="shared" si="216"/>
        <v>6409</v>
      </c>
      <c r="H2814" t="str">
        <f>_xlfn.XLOOKUP(C2814,obszary!A:A,obszary!B:B)</f>
        <v>Amenthes</v>
      </c>
      <c r="I2814" t="str">
        <f>_xlfn.XLOOKUP($A2814,laziki!B:B,laziki!C:C)</f>
        <v>Phoenix 13</v>
      </c>
      <c r="J2814" t="str">
        <f>_xlfn.XLOOKUP(I2814,laziki!C:C,laziki!E:E)</f>
        <v>6.43S, 95.96E</v>
      </c>
      <c r="K2814">
        <f>_xlfn.XLOOKUP($A2814,laziki!B:B,laziki!D:D)</f>
        <v>2070</v>
      </c>
      <c r="L2814">
        <f t="shared" si="217"/>
        <v>2071</v>
      </c>
      <c r="M2814" s="4">
        <f t="shared" si="218"/>
        <v>1</v>
      </c>
      <c r="N2814" s="4" t="str">
        <f t="shared" si="219"/>
        <v>N</v>
      </c>
      <c r="O2814" t="str">
        <f t="shared" si="220"/>
        <v>S</v>
      </c>
    </row>
    <row r="2815" spans="1:15" x14ac:dyDescent="0.25">
      <c r="A2815">
        <v>56</v>
      </c>
      <c r="B2815" s="1">
        <v>61596</v>
      </c>
      <c r="C2815" t="s">
        <v>231</v>
      </c>
      <c r="D2815" t="s">
        <v>2633</v>
      </c>
      <c r="E2815">
        <v>15</v>
      </c>
      <c r="F2815">
        <v>4563</v>
      </c>
      <c r="G2815">
        <f t="shared" si="216"/>
        <v>4563</v>
      </c>
      <c r="H2815" t="str">
        <f>_xlfn.XLOOKUP(C2815,obszary!A:A,obszary!B:B)</f>
        <v>Coprates</v>
      </c>
      <c r="I2815" t="str">
        <f>_xlfn.XLOOKUP($A2815,laziki!B:B,laziki!C:C)</f>
        <v>Opportunity 10</v>
      </c>
      <c r="J2815" t="str">
        <f>_xlfn.XLOOKUP(I2815,laziki!C:C,laziki!E:E)</f>
        <v>35.35S, 72.67W</v>
      </c>
      <c r="K2815">
        <f>_xlfn.XLOOKUP($A2815,laziki!B:B,laziki!D:D)</f>
        <v>2067</v>
      </c>
      <c r="L2815">
        <f t="shared" si="217"/>
        <v>2068</v>
      </c>
      <c r="M2815" s="4">
        <f t="shared" si="218"/>
        <v>1</v>
      </c>
      <c r="N2815" s="4" t="str">
        <f t="shared" si="219"/>
        <v>S</v>
      </c>
      <c r="O2815" t="str">
        <f t="shared" si="220"/>
        <v>S</v>
      </c>
    </row>
    <row r="2816" spans="1:15" x14ac:dyDescent="0.25">
      <c r="A2816">
        <v>11</v>
      </c>
      <c r="B2816" s="1">
        <v>57273</v>
      </c>
      <c r="C2816" t="s">
        <v>215</v>
      </c>
      <c r="D2816" t="s">
        <v>2632</v>
      </c>
      <c r="E2816">
        <v>90</v>
      </c>
      <c r="F2816">
        <v>13527</v>
      </c>
      <c r="G2816">
        <f t="shared" si="216"/>
        <v>13527</v>
      </c>
      <c r="H2816" t="str">
        <f>_xlfn.XLOOKUP(C2816,obszary!A:A,obszary!B:B)</f>
        <v>Argyre</v>
      </c>
      <c r="I2816" t="str">
        <f>_xlfn.XLOOKUP($A2816,laziki!B:B,laziki!C:C)</f>
        <v>Mariner 16</v>
      </c>
      <c r="J2816" t="str">
        <f>_xlfn.XLOOKUP(I2816,laziki!C:C,laziki!E:E)</f>
        <v>59.42S, 15.97W</v>
      </c>
      <c r="K2816">
        <f>_xlfn.XLOOKUP($A2816,laziki!B:B,laziki!D:D)</f>
        <v>2055</v>
      </c>
      <c r="L2816">
        <f t="shared" si="217"/>
        <v>2056</v>
      </c>
      <c r="M2816" s="4">
        <f t="shared" si="218"/>
        <v>1</v>
      </c>
      <c r="N2816" s="4" t="str">
        <f t="shared" si="219"/>
        <v>S</v>
      </c>
      <c r="O2816" t="str">
        <f t="shared" si="220"/>
        <v>S</v>
      </c>
    </row>
    <row r="2817" spans="1:15" x14ac:dyDescent="0.25">
      <c r="A2817">
        <v>80</v>
      </c>
      <c r="B2817" s="1">
        <v>61618</v>
      </c>
      <c r="C2817" t="s">
        <v>263</v>
      </c>
      <c r="D2817" t="s">
        <v>2631</v>
      </c>
      <c r="E2817">
        <v>54</v>
      </c>
      <c r="F2817">
        <v>5436</v>
      </c>
      <c r="G2817">
        <f t="shared" si="216"/>
        <v>5436</v>
      </c>
      <c r="H2817" t="str">
        <f>_xlfn.XLOOKUP(C2817,obszary!A:A,obszary!B:B)</f>
        <v>Diacria</v>
      </c>
      <c r="I2817" t="str">
        <f>_xlfn.XLOOKUP($A2817,laziki!B:B,laziki!C:C)</f>
        <v>Phoenix 2</v>
      </c>
      <c r="J2817" t="str">
        <f>_xlfn.XLOOKUP(I2817,laziki!C:C,laziki!E:E)</f>
        <v>53.64N, 159.28W</v>
      </c>
      <c r="K2817">
        <f>_xlfn.XLOOKUP($A2817,laziki!B:B,laziki!D:D)</f>
        <v>2067</v>
      </c>
      <c r="L2817">
        <f t="shared" si="217"/>
        <v>2068</v>
      </c>
      <c r="M2817" s="4">
        <f t="shared" si="218"/>
        <v>1</v>
      </c>
      <c r="N2817" s="4" t="str">
        <f t="shared" si="219"/>
        <v>N</v>
      </c>
      <c r="O2817" t="str">
        <f t="shared" si="220"/>
        <v>N</v>
      </c>
    </row>
    <row r="2818" spans="1:15" x14ac:dyDescent="0.25">
      <c r="A2818">
        <v>44</v>
      </c>
      <c r="B2818" s="1">
        <v>61080</v>
      </c>
      <c r="C2818" t="s">
        <v>265</v>
      </c>
      <c r="D2818" t="s">
        <v>2630</v>
      </c>
      <c r="E2818">
        <v>169</v>
      </c>
      <c r="F2818">
        <v>1010</v>
      </c>
      <c r="G2818">
        <f t="shared" si="216"/>
        <v>0</v>
      </c>
      <c r="H2818" t="str">
        <f>_xlfn.XLOOKUP(C2818,obszary!A:A,obszary!B:B)</f>
        <v>Mare Boreum</v>
      </c>
      <c r="I2818" t="str">
        <f>_xlfn.XLOOKUP($A2818,laziki!B:B,laziki!C:C)</f>
        <v>Spirit 11</v>
      </c>
      <c r="J2818" t="str">
        <f>_xlfn.XLOOKUP(I2818,laziki!C:C,laziki!E:E)</f>
        <v>64.61N, 131.25E</v>
      </c>
      <c r="K2818">
        <f>_xlfn.XLOOKUP($A2818,laziki!B:B,laziki!D:D)</f>
        <v>2064</v>
      </c>
      <c r="L2818">
        <f t="shared" si="217"/>
        <v>2067</v>
      </c>
      <c r="M2818" s="4">
        <f t="shared" si="218"/>
        <v>3</v>
      </c>
      <c r="N2818" s="4" t="str">
        <f t="shared" si="219"/>
        <v>N</v>
      </c>
      <c r="O2818" t="str">
        <f t="shared" si="220"/>
        <v>N</v>
      </c>
    </row>
    <row r="2819" spans="1:15" x14ac:dyDescent="0.25">
      <c r="A2819">
        <v>5</v>
      </c>
      <c r="B2819" s="1">
        <v>58360</v>
      </c>
      <c r="C2819" t="s">
        <v>227</v>
      </c>
      <c r="D2819" t="s">
        <v>2629</v>
      </c>
      <c r="E2819">
        <v>117</v>
      </c>
      <c r="F2819">
        <v>4563</v>
      </c>
      <c r="G2819">
        <f t="shared" ref="G2819:G2882" si="221">IF($E2819 &lt;= 100,F2819,0)</f>
        <v>0</v>
      </c>
      <c r="H2819" t="str">
        <f>_xlfn.XLOOKUP(C2819,obszary!A:A,obszary!B:B)</f>
        <v>Sinus Sabaeus</v>
      </c>
      <c r="I2819" t="str">
        <f>_xlfn.XLOOKUP($A2819,laziki!B:B,laziki!C:C)</f>
        <v>Mariner 10</v>
      </c>
      <c r="J2819" t="str">
        <f>_xlfn.XLOOKUP(I2819,laziki!C:C,laziki!E:E)</f>
        <v>4.88N, 63.43E</v>
      </c>
      <c r="K2819">
        <f>_xlfn.XLOOKUP($A2819,laziki!B:B,laziki!D:D)</f>
        <v>2051</v>
      </c>
      <c r="L2819">
        <f t="shared" ref="L2819:L2882" si="222">YEAR(B2819)</f>
        <v>2059</v>
      </c>
      <c r="M2819" s="4">
        <f t="shared" ref="M2819:M2882" si="223">L2819-K2819</f>
        <v>8</v>
      </c>
      <c r="N2819" s="4" t="str">
        <f t="shared" ref="N2819:N2882" si="224">IF(NOT(ISERROR(SEARCH("S",D2819))),"S","N")</f>
        <v>S</v>
      </c>
      <c r="O2819" t="str">
        <f t="shared" si="220"/>
        <v>N</v>
      </c>
    </row>
    <row r="2820" spans="1:15" x14ac:dyDescent="0.25">
      <c r="A2820">
        <v>44</v>
      </c>
      <c r="B2820" s="1">
        <v>60688</v>
      </c>
      <c r="C2820" t="s">
        <v>265</v>
      </c>
      <c r="D2820" t="s">
        <v>2628</v>
      </c>
      <c r="E2820">
        <v>25</v>
      </c>
      <c r="F2820">
        <v>2324</v>
      </c>
      <c r="G2820">
        <f t="shared" si="221"/>
        <v>2324</v>
      </c>
      <c r="H2820" t="str">
        <f>_xlfn.XLOOKUP(C2820,obszary!A:A,obszary!B:B)</f>
        <v>Mare Boreum</v>
      </c>
      <c r="I2820" t="str">
        <f>_xlfn.XLOOKUP($A2820,laziki!B:B,laziki!C:C)</f>
        <v>Spirit 11</v>
      </c>
      <c r="J2820" t="str">
        <f>_xlfn.XLOOKUP(I2820,laziki!C:C,laziki!E:E)</f>
        <v>64.61N, 131.25E</v>
      </c>
      <c r="K2820">
        <f>_xlfn.XLOOKUP($A2820,laziki!B:B,laziki!D:D)</f>
        <v>2064</v>
      </c>
      <c r="L2820">
        <f t="shared" si="222"/>
        <v>2066</v>
      </c>
      <c r="M2820" s="4">
        <f t="shared" si="223"/>
        <v>2</v>
      </c>
      <c r="N2820" s="4" t="str">
        <f t="shared" si="224"/>
        <v>N</v>
      </c>
      <c r="O2820" t="str">
        <f t="shared" si="220"/>
        <v>N</v>
      </c>
    </row>
    <row r="2821" spans="1:15" x14ac:dyDescent="0.25">
      <c r="A2821">
        <v>5</v>
      </c>
      <c r="B2821" s="1">
        <v>57670</v>
      </c>
      <c r="C2821" t="s">
        <v>225</v>
      </c>
      <c r="D2821" t="s">
        <v>2627</v>
      </c>
      <c r="E2821">
        <v>32</v>
      </c>
      <c r="F2821">
        <v>9074</v>
      </c>
      <c r="G2821">
        <f t="shared" si="221"/>
        <v>9074</v>
      </c>
      <c r="H2821" t="str">
        <f>_xlfn.XLOOKUP(C2821,obszary!A:A,obszary!B:B)</f>
        <v>Iapygia</v>
      </c>
      <c r="I2821" t="str">
        <f>_xlfn.XLOOKUP($A2821,laziki!B:B,laziki!C:C)</f>
        <v>Mariner 10</v>
      </c>
      <c r="J2821" t="str">
        <f>_xlfn.XLOOKUP(I2821,laziki!C:C,laziki!E:E)</f>
        <v>4.88N, 63.43E</v>
      </c>
      <c r="K2821">
        <f>_xlfn.XLOOKUP($A2821,laziki!B:B,laziki!D:D)</f>
        <v>2051</v>
      </c>
      <c r="L2821">
        <f t="shared" si="222"/>
        <v>2057</v>
      </c>
      <c r="M2821" s="4">
        <f t="shared" si="223"/>
        <v>6</v>
      </c>
      <c r="N2821" s="4" t="str">
        <f t="shared" si="224"/>
        <v>S</v>
      </c>
      <c r="O2821" t="str">
        <f t="shared" si="220"/>
        <v>N</v>
      </c>
    </row>
    <row r="2822" spans="1:15" x14ac:dyDescent="0.25">
      <c r="A2822">
        <v>78</v>
      </c>
      <c r="B2822" s="1">
        <v>64072</v>
      </c>
      <c r="C2822" t="s">
        <v>235</v>
      </c>
      <c r="D2822" t="s">
        <v>2626</v>
      </c>
      <c r="E2822">
        <v>113</v>
      </c>
      <c r="F2822">
        <v>5076</v>
      </c>
      <c r="G2822">
        <f t="shared" si="221"/>
        <v>0</v>
      </c>
      <c r="H2822" t="str">
        <f>_xlfn.XLOOKUP(C2822,obszary!A:A,obszary!B:B)</f>
        <v>Memnonia</v>
      </c>
      <c r="I2822" t="str">
        <f>_xlfn.XLOOKUP($A2822,laziki!B:B,laziki!C:C)</f>
        <v>Rosetta 28</v>
      </c>
      <c r="J2822" t="str">
        <f>_xlfn.XLOOKUP(I2822,laziki!C:C,laziki!E:E)</f>
        <v>2.95N, 160.52W</v>
      </c>
      <c r="K2822">
        <f>_xlfn.XLOOKUP($A2822,laziki!B:B,laziki!D:D)</f>
        <v>2073</v>
      </c>
      <c r="L2822">
        <f t="shared" si="222"/>
        <v>2075</v>
      </c>
      <c r="M2822" s="4">
        <f t="shared" si="223"/>
        <v>2</v>
      </c>
      <c r="N2822" s="4" t="str">
        <f t="shared" si="224"/>
        <v>S</v>
      </c>
      <c r="O2822" t="str">
        <f t="shared" ref="O2822:O2885" si="225">IF(NOT(ISERROR(SEARCH("S",J2822))),"S","N")</f>
        <v>N</v>
      </c>
    </row>
    <row r="2823" spans="1:15" x14ac:dyDescent="0.25">
      <c r="A2823">
        <v>37</v>
      </c>
      <c r="B2823" s="1">
        <v>59480</v>
      </c>
      <c r="C2823" t="s">
        <v>223</v>
      </c>
      <c r="D2823" t="s">
        <v>2625</v>
      </c>
      <c r="E2823">
        <v>45</v>
      </c>
      <c r="F2823">
        <v>2054</v>
      </c>
      <c r="G2823">
        <f t="shared" si="221"/>
        <v>2054</v>
      </c>
      <c r="H2823" t="str">
        <f>_xlfn.XLOOKUP(C2823,obszary!A:A,obszary!B:B)</f>
        <v>Mare Tyrrhenum</v>
      </c>
      <c r="I2823" t="str">
        <f>_xlfn.XLOOKUP($A2823,laziki!B:B,laziki!C:C)</f>
        <v>Pathfinder 5</v>
      </c>
      <c r="J2823" t="str">
        <f>_xlfn.XLOOKUP(I2823,laziki!C:C,laziki!E:E)</f>
        <v>10.83N, 133.81E</v>
      </c>
      <c r="K2823">
        <f>_xlfn.XLOOKUP($A2823,laziki!B:B,laziki!D:D)</f>
        <v>2061</v>
      </c>
      <c r="L2823">
        <f t="shared" si="222"/>
        <v>2062</v>
      </c>
      <c r="M2823" s="4">
        <f t="shared" si="223"/>
        <v>1</v>
      </c>
      <c r="N2823" s="4" t="str">
        <f t="shared" si="224"/>
        <v>S</v>
      </c>
      <c r="O2823" t="str">
        <f t="shared" si="225"/>
        <v>N</v>
      </c>
    </row>
    <row r="2824" spans="1:15" x14ac:dyDescent="0.25">
      <c r="A2824">
        <v>92</v>
      </c>
      <c r="B2824" s="1">
        <v>64127</v>
      </c>
      <c r="C2824" t="s">
        <v>265</v>
      </c>
      <c r="D2824" t="s">
        <v>2624</v>
      </c>
      <c r="E2824">
        <v>157</v>
      </c>
      <c r="F2824">
        <v>8000</v>
      </c>
      <c r="G2824">
        <f t="shared" si="221"/>
        <v>0</v>
      </c>
      <c r="H2824" t="str">
        <f>_xlfn.XLOOKUP(C2824,obszary!A:A,obszary!B:B)</f>
        <v>Mare Boreum</v>
      </c>
      <c r="I2824" t="str">
        <f>_xlfn.XLOOKUP($A2824,laziki!B:B,laziki!C:C)</f>
        <v>Phoenix 28</v>
      </c>
      <c r="J2824" t="str">
        <f>_xlfn.XLOOKUP(I2824,laziki!C:C,laziki!E:E)</f>
        <v>77.60N, 60.62E</v>
      </c>
      <c r="K2824">
        <f>_xlfn.XLOOKUP($A2824,laziki!B:B,laziki!D:D)</f>
        <v>2073</v>
      </c>
      <c r="L2824">
        <f t="shared" si="222"/>
        <v>2075</v>
      </c>
      <c r="M2824" s="4">
        <f t="shared" si="223"/>
        <v>2</v>
      </c>
      <c r="N2824" s="4" t="str">
        <f t="shared" si="224"/>
        <v>N</v>
      </c>
      <c r="O2824" t="str">
        <f t="shared" si="225"/>
        <v>N</v>
      </c>
    </row>
    <row r="2825" spans="1:15" x14ac:dyDescent="0.25">
      <c r="A2825">
        <v>69</v>
      </c>
      <c r="B2825" s="1">
        <v>63111</v>
      </c>
      <c r="C2825" t="s">
        <v>265</v>
      </c>
      <c r="D2825" t="s">
        <v>2623</v>
      </c>
      <c r="E2825">
        <v>70</v>
      </c>
      <c r="F2825">
        <v>29243</v>
      </c>
      <c r="G2825">
        <f t="shared" si="221"/>
        <v>29243</v>
      </c>
      <c r="H2825" t="str">
        <f>_xlfn.XLOOKUP(C2825,obszary!A:A,obszary!B:B)</f>
        <v>Mare Boreum</v>
      </c>
      <c r="I2825" t="str">
        <f>_xlfn.XLOOKUP($A2825,laziki!B:B,laziki!C:C)</f>
        <v>Rosetta 13</v>
      </c>
      <c r="J2825" t="str">
        <f>_xlfn.XLOOKUP(I2825,laziki!C:C,laziki!E:E)</f>
        <v>69.41N, 168.67E</v>
      </c>
      <c r="K2825">
        <f>_xlfn.XLOOKUP($A2825,laziki!B:B,laziki!D:D)</f>
        <v>2069</v>
      </c>
      <c r="L2825">
        <f t="shared" si="222"/>
        <v>2072</v>
      </c>
      <c r="M2825" s="4">
        <f t="shared" si="223"/>
        <v>3</v>
      </c>
      <c r="N2825" s="4" t="str">
        <f t="shared" si="224"/>
        <v>N</v>
      </c>
      <c r="O2825" t="str">
        <f t="shared" si="225"/>
        <v>N</v>
      </c>
    </row>
    <row r="2826" spans="1:15" x14ac:dyDescent="0.25">
      <c r="A2826">
        <v>28</v>
      </c>
      <c r="B2826" s="1">
        <v>59256</v>
      </c>
      <c r="C2826" t="s">
        <v>207</v>
      </c>
      <c r="D2826" t="s">
        <v>2622</v>
      </c>
      <c r="E2826">
        <v>221</v>
      </c>
      <c r="F2826">
        <v>629</v>
      </c>
      <c r="G2826">
        <f t="shared" si="221"/>
        <v>0</v>
      </c>
      <c r="H2826" t="str">
        <f>_xlfn.XLOOKUP(C2826,obszary!A:A,obszary!B:B)</f>
        <v>Mare Australe</v>
      </c>
      <c r="I2826" t="str">
        <f>_xlfn.XLOOKUP($A2826,laziki!B:B,laziki!C:C)</f>
        <v>Deimos 3</v>
      </c>
      <c r="J2826" t="str">
        <f>_xlfn.XLOOKUP(I2826,laziki!C:C,laziki!E:E)</f>
        <v>63.27S, 66.46W</v>
      </c>
      <c r="K2826">
        <f>_xlfn.XLOOKUP($A2826,laziki!B:B,laziki!D:D)</f>
        <v>2058</v>
      </c>
      <c r="L2826">
        <f t="shared" si="222"/>
        <v>2062</v>
      </c>
      <c r="M2826" s="4">
        <f t="shared" si="223"/>
        <v>4</v>
      </c>
      <c r="N2826" s="4" t="str">
        <f t="shared" si="224"/>
        <v>S</v>
      </c>
      <c r="O2826" t="str">
        <f t="shared" si="225"/>
        <v>S</v>
      </c>
    </row>
    <row r="2827" spans="1:15" x14ac:dyDescent="0.25">
      <c r="A2827">
        <v>64</v>
      </c>
      <c r="B2827" s="1">
        <v>62026</v>
      </c>
      <c r="C2827" t="s">
        <v>211</v>
      </c>
      <c r="D2827" t="s">
        <v>2621</v>
      </c>
      <c r="E2827">
        <v>45</v>
      </c>
      <c r="F2827">
        <v>3167</v>
      </c>
      <c r="G2827">
        <f t="shared" si="221"/>
        <v>3167</v>
      </c>
      <c r="H2827" t="str">
        <f>_xlfn.XLOOKUP(C2827,obszary!A:A,obszary!B:B)</f>
        <v>Hellas</v>
      </c>
      <c r="I2827" t="str">
        <f>_xlfn.XLOOKUP($A2827,laziki!B:B,laziki!C:C)</f>
        <v>Rosetta 7</v>
      </c>
      <c r="J2827" t="str">
        <f>_xlfn.XLOOKUP(I2827,laziki!C:C,laziki!E:E)</f>
        <v>48.64S, 67.03E</v>
      </c>
      <c r="K2827">
        <f>_xlfn.XLOOKUP($A2827,laziki!B:B,laziki!D:D)</f>
        <v>2067</v>
      </c>
      <c r="L2827">
        <f t="shared" si="222"/>
        <v>2069</v>
      </c>
      <c r="M2827" s="4">
        <f t="shared" si="223"/>
        <v>2</v>
      </c>
      <c r="N2827" s="4" t="str">
        <f t="shared" si="224"/>
        <v>S</v>
      </c>
      <c r="O2827" t="str">
        <f t="shared" si="225"/>
        <v>S</v>
      </c>
    </row>
    <row r="2828" spans="1:15" x14ac:dyDescent="0.25">
      <c r="A2828">
        <v>94</v>
      </c>
      <c r="B2828" s="1">
        <v>62213</v>
      </c>
      <c r="C2828" t="s">
        <v>209</v>
      </c>
      <c r="D2828" t="s">
        <v>2620</v>
      </c>
      <c r="E2828">
        <v>36</v>
      </c>
      <c r="F2828">
        <v>8000</v>
      </c>
      <c r="G2828">
        <f t="shared" si="221"/>
        <v>8000</v>
      </c>
      <c r="H2828" t="str">
        <f>_xlfn.XLOOKUP(C2828,obszary!A:A,obszary!B:B)</f>
        <v>Eridania</v>
      </c>
      <c r="I2828" t="str">
        <f>_xlfn.XLOOKUP($A2828,laziki!B:B,laziki!C:C)</f>
        <v>Dawn 4</v>
      </c>
      <c r="J2828" t="str">
        <f>_xlfn.XLOOKUP(I2828,laziki!C:C,laziki!E:E)</f>
        <v>46.81S, 143.88E</v>
      </c>
      <c r="K2828">
        <f>_xlfn.XLOOKUP($A2828,laziki!B:B,laziki!D:D)</f>
        <v>2066</v>
      </c>
      <c r="L2828">
        <f t="shared" si="222"/>
        <v>2070</v>
      </c>
      <c r="M2828" s="4">
        <f t="shared" si="223"/>
        <v>4</v>
      </c>
      <c r="N2828" s="4" t="str">
        <f t="shared" si="224"/>
        <v>S</v>
      </c>
      <c r="O2828" t="str">
        <f t="shared" si="225"/>
        <v>S</v>
      </c>
    </row>
    <row r="2829" spans="1:15" x14ac:dyDescent="0.25">
      <c r="A2829">
        <v>44</v>
      </c>
      <c r="B2829" s="1">
        <v>60437</v>
      </c>
      <c r="C2829" t="s">
        <v>265</v>
      </c>
      <c r="D2829" t="s">
        <v>2619</v>
      </c>
      <c r="E2829">
        <v>61</v>
      </c>
      <c r="F2829">
        <v>12178</v>
      </c>
      <c r="G2829">
        <f t="shared" si="221"/>
        <v>12178</v>
      </c>
      <c r="H2829" t="str">
        <f>_xlfn.XLOOKUP(C2829,obszary!A:A,obszary!B:B)</f>
        <v>Mare Boreum</v>
      </c>
      <c r="I2829" t="str">
        <f>_xlfn.XLOOKUP($A2829,laziki!B:B,laziki!C:C)</f>
        <v>Spirit 11</v>
      </c>
      <c r="J2829" t="str">
        <f>_xlfn.XLOOKUP(I2829,laziki!C:C,laziki!E:E)</f>
        <v>64.61N, 131.25E</v>
      </c>
      <c r="K2829">
        <f>_xlfn.XLOOKUP($A2829,laziki!B:B,laziki!D:D)</f>
        <v>2064</v>
      </c>
      <c r="L2829">
        <f t="shared" si="222"/>
        <v>2065</v>
      </c>
      <c r="M2829" s="4">
        <f t="shared" si="223"/>
        <v>1</v>
      </c>
      <c r="N2829" s="4" t="str">
        <f t="shared" si="224"/>
        <v>N</v>
      </c>
      <c r="O2829" t="str">
        <f t="shared" si="225"/>
        <v>N</v>
      </c>
    </row>
    <row r="2830" spans="1:15" x14ac:dyDescent="0.25">
      <c r="A2830">
        <v>69</v>
      </c>
      <c r="B2830" s="1">
        <v>62452</v>
      </c>
      <c r="C2830" t="s">
        <v>265</v>
      </c>
      <c r="D2830" t="s">
        <v>2618</v>
      </c>
      <c r="E2830">
        <v>292</v>
      </c>
      <c r="F2830">
        <v>3022</v>
      </c>
      <c r="G2830">
        <f t="shared" si="221"/>
        <v>0</v>
      </c>
      <c r="H2830" t="str">
        <f>_xlfn.XLOOKUP(C2830,obszary!A:A,obszary!B:B)</f>
        <v>Mare Boreum</v>
      </c>
      <c r="I2830" t="str">
        <f>_xlfn.XLOOKUP($A2830,laziki!B:B,laziki!C:C)</f>
        <v>Rosetta 13</v>
      </c>
      <c r="J2830" t="str">
        <f>_xlfn.XLOOKUP(I2830,laziki!C:C,laziki!E:E)</f>
        <v>69.41N, 168.67E</v>
      </c>
      <c r="K2830">
        <f>_xlfn.XLOOKUP($A2830,laziki!B:B,laziki!D:D)</f>
        <v>2069</v>
      </c>
      <c r="L2830">
        <f t="shared" si="222"/>
        <v>2070</v>
      </c>
      <c r="M2830" s="4">
        <f t="shared" si="223"/>
        <v>1</v>
      </c>
      <c r="N2830" s="4" t="str">
        <f t="shared" si="224"/>
        <v>N</v>
      </c>
      <c r="O2830" t="str">
        <f t="shared" si="225"/>
        <v>N</v>
      </c>
    </row>
    <row r="2831" spans="1:15" x14ac:dyDescent="0.25">
      <c r="A2831">
        <v>27</v>
      </c>
      <c r="B2831" s="1">
        <v>57675</v>
      </c>
      <c r="C2831" t="s">
        <v>207</v>
      </c>
      <c r="D2831" t="s">
        <v>2617</v>
      </c>
      <c r="E2831">
        <v>52</v>
      </c>
      <c r="F2831">
        <v>72463</v>
      </c>
      <c r="G2831">
        <f t="shared" si="221"/>
        <v>72463</v>
      </c>
      <c r="H2831" t="str">
        <f>_xlfn.XLOOKUP(C2831,obszary!A:A,obszary!B:B)</f>
        <v>Mare Australe</v>
      </c>
      <c r="I2831" t="str">
        <f>_xlfn.XLOOKUP($A2831,laziki!B:B,laziki!C:C)</f>
        <v>Phobos 6</v>
      </c>
      <c r="J2831" t="str">
        <f>_xlfn.XLOOKUP(I2831,laziki!C:C,laziki!E:E)</f>
        <v>74.62S, 100.08E</v>
      </c>
      <c r="K2831">
        <f>_xlfn.XLOOKUP($A2831,laziki!B:B,laziki!D:D)</f>
        <v>2054</v>
      </c>
      <c r="L2831">
        <f t="shared" si="222"/>
        <v>2057</v>
      </c>
      <c r="M2831" s="4">
        <f t="shared" si="223"/>
        <v>3</v>
      </c>
      <c r="N2831" s="4" t="str">
        <f t="shared" si="224"/>
        <v>S</v>
      </c>
      <c r="O2831" t="str">
        <f t="shared" si="225"/>
        <v>S</v>
      </c>
    </row>
    <row r="2832" spans="1:15" x14ac:dyDescent="0.25">
      <c r="A2832">
        <v>41</v>
      </c>
      <c r="B2832" s="1">
        <v>61594</v>
      </c>
      <c r="C2832" t="s">
        <v>257</v>
      </c>
      <c r="D2832" t="s">
        <v>2616</v>
      </c>
      <c r="E2832">
        <v>43</v>
      </c>
      <c r="F2832">
        <v>883</v>
      </c>
      <c r="G2832">
        <f t="shared" si="221"/>
        <v>883</v>
      </c>
      <c r="H2832" t="str">
        <f>_xlfn.XLOOKUP(C2832,obszary!A:A,obszary!B:B)</f>
        <v>Ismenius Lacus</v>
      </c>
      <c r="I2832" t="str">
        <f>_xlfn.XLOOKUP($A2832,laziki!B:B,laziki!C:C)</f>
        <v>Spirit 5</v>
      </c>
      <c r="J2832" t="str">
        <f>_xlfn.XLOOKUP(I2832,laziki!C:C,laziki!E:E)</f>
        <v>66.19N, 33.82E</v>
      </c>
      <c r="K2832">
        <f>_xlfn.XLOOKUP($A2832,laziki!B:B,laziki!D:D)</f>
        <v>2063</v>
      </c>
      <c r="L2832">
        <f t="shared" si="222"/>
        <v>2068</v>
      </c>
      <c r="M2832" s="4">
        <f t="shared" si="223"/>
        <v>5</v>
      </c>
      <c r="N2832" s="4" t="str">
        <f t="shared" si="224"/>
        <v>N</v>
      </c>
      <c r="O2832" t="str">
        <f t="shared" si="225"/>
        <v>N</v>
      </c>
    </row>
    <row r="2833" spans="1:15" x14ac:dyDescent="0.25">
      <c r="A2833">
        <v>97</v>
      </c>
      <c r="B2833" s="1">
        <v>62644</v>
      </c>
      <c r="C2833" t="s">
        <v>265</v>
      </c>
      <c r="D2833" t="s">
        <v>2615</v>
      </c>
      <c r="E2833">
        <v>137</v>
      </c>
      <c r="F2833">
        <v>2188</v>
      </c>
      <c r="G2833">
        <f t="shared" si="221"/>
        <v>0</v>
      </c>
      <c r="H2833" t="str">
        <f>_xlfn.XLOOKUP(C2833,obszary!A:A,obszary!B:B)</f>
        <v>Mare Boreum</v>
      </c>
      <c r="I2833" t="str">
        <f>_xlfn.XLOOKUP($A2833,laziki!B:B,laziki!C:C)</f>
        <v>Perseverance 4</v>
      </c>
      <c r="J2833" t="str">
        <f>_xlfn.XLOOKUP(I2833,laziki!C:C,laziki!E:E)</f>
        <v>80.24N, 27.18W</v>
      </c>
      <c r="K2833">
        <f>_xlfn.XLOOKUP($A2833,laziki!B:B,laziki!D:D)</f>
        <v>2069</v>
      </c>
      <c r="L2833">
        <f t="shared" si="222"/>
        <v>2071</v>
      </c>
      <c r="M2833" s="4">
        <f t="shared" si="223"/>
        <v>2</v>
      </c>
      <c r="N2833" s="4" t="str">
        <f t="shared" si="224"/>
        <v>N</v>
      </c>
      <c r="O2833" t="str">
        <f t="shared" si="225"/>
        <v>N</v>
      </c>
    </row>
    <row r="2834" spans="1:15" x14ac:dyDescent="0.25">
      <c r="A2834">
        <v>83</v>
      </c>
      <c r="B2834" s="1">
        <v>62551</v>
      </c>
      <c r="C2834" t="s">
        <v>255</v>
      </c>
      <c r="D2834" t="s">
        <v>2614</v>
      </c>
      <c r="E2834">
        <v>389</v>
      </c>
      <c r="F2834">
        <v>5076</v>
      </c>
      <c r="G2834">
        <f t="shared" si="221"/>
        <v>0</v>
      </c>
      <c r="H2834" t="str">
        <f>_xlfn.XLOOKUP(C2834,obszary!A:A,obszary!B:B)</f>
        <v>Casius</v>
      </c>
      <c r="I2834" t="str">
        <f>_xlfn.XLOOKUP($A2834,laziki!B:B,laziki!C:C)</f>
        <v>Phoenix 11</v>
      </c>
      <c r="J2834" t="str">
        <f>_xlfn.XLOOKUP(I2834,laziki!C:C,laziki!E:E)</f>
        <v>56.07N, 79.63E</v>
      </c>
      <c r="K2834">
        <f>_xlfn.XLOOKUP($A2834,laziki!B:B,laziki!D:D)</f>
        <v>2069</v>
      </c>
      <c r="L2834">
        <f t="shared" si="222"/>
        <v>2071</v>
      </c>
      <c r="M2834" s="4">
        <f t="shared" si="223"/>
        <v>2</v>
      </c>
      <c r="N2834" s="4" t="str">
        <f t="shared" si="224"/>
        <v>N</v>
      </c>
      <c r="O2834" t="str">
        <f t="shared" si="225"/>
        <v>N</v>
      </c>
    </row>
    <row r="2835" spans="1:15" x14ac:dyDescent="0.25">
      <c r="A2835">
        <v>53</v>
      </c>
      <c r="B2835" s="1">
        <v>61220</v>
      </c>
      <c r="C2835" t="s">
        <v>219</v>
      </c>
      <c r="D2835" t="s">
        <v>2613</v>
      </c>
      <c r="E2835">
        <v>14</v>
      </c>
      <c r="F2835">
        <v>50510</v>
      </c>
      <c r="G2835">
        <f t="shared" si="221"/>
        <v>50510</v>
      </c>
      <c r="H2835" t="str">
        <f>_xlfn.XLOOKUP(C2835,obszary!A:A,obszary!B:B)</f>
        <v>Phaethontis</v>
      </c>
      <c r="I2835" t="str">
        <f>_xlfn.XLOOKUP($A2835,laziki!B:B,laziki!C:C)</f>
        <v>Opportunity 5</v>
      </c>
      <c r="J2835" t="str">
        <f>_xlfn.XLOOKUP(I2835,laziki!C:C,laziki!E:E)</f>
        <v>70.62S, 159.12W</v>
      </c>
      <c r="K2835">
        <f>_xlfn.XLOOKUP($A2835,laziki!B:B,laziki!D:D)</f>
        <v>2065</v>
      </c>
      <c r="L2835">
        <f t="shared" si="222"/>
        <v>2067</v>
      </c>
      <c r="M2835" s="4">
        <f t="shared" si="223"/>
        <v>2</v>
      </c>
      <c r="N2835" s="4" t="str">
        <f t="shared" si="224"/>
        <v>S</v>
      </c>
      <c r="O2835" t="str">
        <f t="shared" si="225"/>
        <v>S</v>
      </c>
    </row>
    <row r="2836" spans="1:15" x14ac:dyDescent="0.25">
      <c r="A2836">
        <v>12</v>
      </c>
      <c r="B2836" s="1">
        <v>57912</v>
      </c>
      <c r="C2836" t="s">
        <v>233</v>
      </c>
      <c r="D2836" t="s">
        <v>2612</v>
      </c>
      <c r="E2836">
        <v>59</v>
      </c>
      <c r="F2836">
        <v>756</v>
      </c>
      <c r="G2836">
        <f t="shared" si="221"/>
        <v>756</v>
      </c>
      <c r="H2836" t="str">
        <f>_xlfn.XLOOKUP(C2836,obszary!A:A,obszary!B:B)</f>
        <v>Phoenicis Lacus</v>
      </c>
      <c r="I2836" t="str">
        <f>_xlfn.XLOOKUP($A2836,laziki!B:B,laziki!C:C)</f>
        <v>Mariner 20</v>
      </c>
      <c r="J2836" t="str">
        <f>_xlfn.XLOOKUP(I2836,laziki!C:C,laziki!E:E)</f>
        <v>6.41S, 116.10W</v>
      </c>
      <c r="K2836">
        <f>_xlfn.XLOOKUP($A2836,laziki!B:B,laziki!D:D)</f>
        <v>2055</v>
      </c>
      <c r="L2836">
        <f t="shared" si="222"/>
        <v>2058</v>
      </c>
      <c r="M2836" s="4">
        <f t="shared" si="223"/>
        <v>3</v>
      </c>
      <c r="N2836" s="4" t="str">
        <f t="shared" si="224"/>
        <v>S</v>
      </c>
      <c r="O2836" t="str">
        <f t="shared" si="225"/>
        <v>S</v>
      </c>
    </row>
    <row r="2837" spans="1:15" x14ac:dyDescent="0.25">
      <c r="A2837">
        <v>82</v>
      </c>
      <c r="B2837" s="1">
        <v>61863</v>
      </c>
      <c r="C2837" t="s">
        <v>209</v>
      </c>
      <c r="D2837" t="s">
        <v>2611</v>
      </c>
      <c r="E2837">
        <v>1057</v>
      </c>
      <c r="F2837">
        <v>18486</v>
      </c>
      <c r="G2837">
        <f t="shared" si="221"/>
        <v>0</v>
      </c>
      <c r="H2837" t="str">
        <f>_xlfn.XLOOKUP(C2837,obszary!A:A,obszary!B:B)</f>
        <v>Eridania</v>
      </c>
      <c r="I2837" t="str">
        <f>_xlfn.XLOOKUP($A2837,laziki!B:B,laziki!C:C)</f>
        <v>Phoenix 7</v>
      </c>
      <c r="J2837" t="str">
        <f>_xlfn.XLOOKUP(I2837,laziki!C:C,laziki!E:E)</f>
        <v>42.36S, 157.15E</v>
      </c>
      <c r="K2837">
        <f>_xlfn.XLOOKUP($A2837,laziki!B:B,laziki!D:D)</f>
        <v>2068</v>
      </c>
      <c r="L2837">
        <f t="shared" si="222"/>
        <v>2069</v>
      </c>
      <c r="M2837" s="4">
        <f t="shared" si="223"/>
        <v>1</v>
      </c>
      <c r="N2837" s="4" t="str">
        <f t="shared" si="224"/>
        <v>S</v>
      </c>
      <c r="O2837" t="str">
        <f t="shared" si="225"/>
        <v>S</v>
      </c>
    </row>
    <row r="2838" spans="1:15" x14ac:dyDescent="0.25">
      <c r="A2838">
        <v>63</v>
      </c>
      <c r="B2838" s="1">
        <v>61562</v>
      </c>
      <c r="C2838" t="s">
        <v>207</v>
      </c>
      <c r="D2838" t="s">
        <v>2610</v>
      </c>
      <c r="E2838">
        <v>54</v>
      </c>
      <c r="F2838">
        <v>3919</v>
      </c>
      <c r="G2838">
        <f t="shared" si="221"/>
        <v>3919</v>
      </c>
      <c r="H2838" t="str">
        <f>_xlfn.XLOOKUP(C2838,obszary!A:A,obszary!B:B)</f>
        <v>Mare Australe</v>
      </c>
      <c r="I2838" t="str">
        <f>_xlfn.XLOOKUP($A2838,laziki!B:B,laziki!C:C)</f>
        <v>Rosetta 3</v>
      </c>
      <c r="J2838" t="str">
        <f>_xlfn.XLOOKUP(I2838,laziki!C:C,laziki!E:E)</f>
        <v>54.72S, 108.92E</v>
      </c>
      <c r="K2838">
        <f>_xlfn.XLOOKUP($A2838,laziki!B:B,laziki!D:D)</f>
        <v>2066</v>
      </c>
      <c r="L2838">
        <f t="shared" si="222"/>
        <v>2068</v>
      </c>
      <c r="M2838" s="4">
        <f t="shared" si="223"/>
        <v>2</v>
      </c>
      <c r="N2838" s="4" t="str">
        <f t="shared" si="224"/>
        <v>S</v>
      </c>
      <c r="O2838" t="str">
        <f t="shared" si="225"/>
        <v>S</v>
      </c>
    </row>
    <row r="2839" spans="1:15" x14ac:dyDescent="0.25">
      <c r="A2839">
        <v>44</v>
      </c>
      <c r="B2839" s="1">
        <v>61267</v>
      </c>
      <c r="C2839" t="s">
        <v>253</v>
      </c>
      <c r="D2839" t="s">
        <v>2609</v>
      </c>
      <c r="E2839">
        <v>120</v>
      </c>
      <c r="F2839">
        <v>6618</v>
      </c>
      <c r="G2839">
        <f t="shared" si="221"/>
        <v>0</v>
      </c>
      <c r="H2839" t="str">
        <f>_xlfn.XLOOKUP(C2839,obszary!A:A,obszary!B:B)</f>
        <v>Cebrenia</v>
      </c>
      <c r="I2839" t="str">
        <f>_xlfn.XLOOKUP($A2839,laziki!B:B,laziki!C:C)</f>
        <v>Spirit 11</v>
      </c>
      <c r="J2839" t="str">
        <f>_xlfn.XLOOKUP(I2839,laziki!C:C,laziki!E:E)</f>
        <v>64.61N, 131.25E</v>
      </c>
      <c r="K2839">
        <f>_xlfn.XLOOKUP($A2839,laziki!B:B,laziki!D:D)</f>
        <v>2064</v>
      </c>
      <c r="L2839">
        <f t="shared" si="222"/>
        <v>2067</v>
      </c>
      <c r="M2839" s="4">
        <f t="shared" si="223"/>
        <v>3</v>
      </c>
      <c r="N2839" s="4" t="str">
        <f t="shared" si="224"/>
        <v>N</v>
      </c>
      <c r="O2839" t="str">
        <f t="shared" si="225"/>
        <v>N</v>
      </c>
    </row>
    <row r="2840" spans="1:15" x14ac:dyDescent="0.25">
      <c r="A2840">
        <v>98</v>
      </c>
      <c r="B2840" s="1">
        <v>63890</v>
      </c>
      <c r="C2840" t="s">
        <v>223</v>
      </c>
      <c r="D2840" t="s">
        <v>2608</v>
      </c>
      <c r="E2840">
        <v>14</v>
      </c>
      <c r="F2840">
        <v>8791</v>
      </c>
      <c r="G2840">
        <f t="shared" si="221"/>
        <v>8791</v>
      </c>
      <c r="H2840" t="str">
        <f>_xlfn.XLOOKUP(C2840,obszary!A:A,obszary!B:B)</f>
        <v>Mare Tyrrhenum</v>
      </c>
      <c r="I2840" t="str">
        <f>_xlfn.XLOOKUP($A2840,laziki!B:B,laziki!C:C)</f>
        <v>Perseverance 5</v>
      </c>
      <c r="J2840" t="str">
        <f>_xlfn.XLOOKUP(I2840,laziki!C:C,laziki!E:E)</f>
        <v>48.97S, 86.32E</v>
      </c>
      <c r="K2840">
        <f>_xlfn.XLOOKUP($A2840,laziki!B:B,laziki!D:D)</f>
        <v>2070</v>
      </c>
      <c r="L2840">
        <f t="shared" si="222"/>
        <v>2074</v>
      </c>
      <c r="M2840" s="4">
        <f t="shared" si="223"/>
        <v>4</v>
      </c>
      <c r="N2840" s="4" t="str">
        <f t="shared" si="224"/>
        <v>S</v>
      </c>
      <c r="O2840" t="str">
        <f t="shared" si="225"/>
        <v>S</v>
      </c>
    </row>
    <row r="2841" spans="1:15" x14ac:dyDescent="0.25">
      <c r="A2841">
        <v>28</v>
      </c>
      <c r="B2841" s="1">
        <v>58466</v>
      </c>
      <c r="C2841" t="s">
        <v>215</v>
      </c>
      <c r="D2841" t="s">
        <v>2607</v>
      </c>
      <c r="E2841">
        <v>128</v>
      </c>
      <c r="F2841">
        <v>7052</v>
      </c>
      <c r="G2841">
        <f t="shared" si="221"/>
        <v>0</v>
      </c>
      <c r="H2841" t="str">
        <f>_xlfn.XLOOKUP(C2841,obszary!A:A,obszary!B:B)</f>
        <v>Argyre</v>
      </c>
      <c r="I2841" t="str">
        <f>_xlfn.XLOOKUP($A2841,laziki!B:B,laziki!C:C)</f>
        <v>Deimos 3</v>
      </c>
      <c r="J2841" t="str">
        <f>_xlfn.XLOOKUP(I2841,laziki!C:C,laziki!E:E)</f>
        <v>63.27S, 66.46W</v>
      </c>
      <c r="K2841">
        <f>_xlfn.XLOOKUP($A2841,laziki!B:B,laziki!D:D)</f>
        <v>2058</v>
      </c>
      <c r="L2841">
        <f t="shared" si="222"/>
        <v>2060</v>
      </c>
      <c r="M2841" s="4">
        <f t="shared" si="223"/>
        <v>2</v>
      </c>
      <c r="N2841" s="4" t="str">
        <f t="shared" si="224"/>
        <v>S</v>
      </c>
      <c r="O2841" t="str">
        <f t="shared" si="225"/>
        <v>S</v>
      </c>
    </row>
    <row r="2842" spans="1:15" x14ac:dyDescent="0.25">
      <c r="A2842">
        <v>36</v>
      </c>
      <c r="B2842" s="1">
        <v>59200</v>
      </c>
      <c r="C2842" t="s">
        <v>235</v>
      </c>
      <c r="D2842" t="s">
        <v>2606</v>
      </c>
      <c r="E2842">
        <v>50</v>
      </c>
      <c r="F2842">
        <v>6205</v>
      </c>
      <c r="G2842">
        <f t="shared" si="221"/>
        <v>6205</v>
      </c>
      <c r="H2842" t="str">
        <f>_xlfn.XLOOKUP(C2842,obszary!A:A,obszary!B:B)</f>
        <v>Memnonia</v>
      </c>
      <c r="I2842" t="str">
        <f>_xlfn.XLOOKUP($A2842,laziki!B:B,laziki!C:C)</f>
        <v>Pathfinder 3</v>
      </c>
      <c r="J2842" t="str">
        <f>_xlfn.XLOOKUP(I2842,laziki!C:C,laziki!E:E)</f>
        <v>5.85N, 156.58W</v>
      </c>
      <c r="K2842">
        <f>_xlfn.XLOOKUP($A2842,laziki!B:B,laziki!D:D)</f>
        <v>2061</v>
      </c>
      <c r="L2842">
        <f t="shared" si="222"/>
        <v>2062</v>
      </c>
      <c r="M2842" s="4">
        <f t="shared" si="223"/>
        <v>1</v>
      </c>
      <c r="N2842" s="4" t="str">
        <f t="shared" si="224"/>
        <v>S</v>
      </c>
      <c r="O2842" t="str">
        <f t="shared" si="225"/>
        <v>N</v>
      </c>
    </row>
    <row r="2843" spans="1:15" x14ac:dyDescent="0.25">
      <c r="A2843">
        <v>39</v>
      </c>
      <c r="B2843" s="1">
        <v>61464</v>
      </c>
      <c r="C2843" t="s">
        <v>209</v>
      </c>
      <c r="D2843" t="s">
        <v>2605</v>
      </c>
      <c r="E2843">
        <v>204</v>
      </c>
      <c r="F2843">
        <v>3167</v>
      </c>
      <c r="G2843">
        <f t="shared" si="221"/>
        <v>0</v>
      </c>
      <c r="H2843" t="str">
        <f>_xlfn.XLOOKUP(C2843,obszary!A:A,obszary!B:B)</f>
        <v>Eridania</v>
      </c>
      <c r="I2843" t="str">
        <f>_xlfn.XLOOKUP($A2843,laziki!B:B,laziki!C:C)</f>
        <v>Pathfinder 9</v>
      </c>
      <c r="J2843" t="str">
        <f>_xlfn.XLOOKUP(I2843,laziki!C:C,laziki!E:E)</f>
        <v>59.92S, 179.01W</v>
      </c>
      <c r="K2843">
        <f>_xlfn.XLOOKUP($A2843,laziki!B:B,laziki!D:D)</f>
        <v>2062</v>
      </c>
      <c r="L2843">
        <f t="shared" si="222"/>
        <v>2068</v>
      </c>
      <c r="M2843" s="4">
        <f t="shared" si="223"/>
        <v>6</v>
      </c>
      <c r="N2843" s="4" t="str">
        <f t="shared" si="224"/>
        <v>S</v>
      </c>
      <c r="O2843" t="str">
        <f t="shared" si="225"/>
        <v>S</v>
      </c>
    </row>
    <row r="2844" spans="1:15" x14ac:dyDescent="0.25">
      <c r="A2844">
        <v>86</v>
      </c>
      <c r="B2844" s="1">
        <v>64473</v>
      </c>
      <c r="C2844" t="s">
        <v>253</v>
      </c>
      <c r="D2844" t="s">
        <v>2604</v>
      </c>
      <c r="E2844">
        <v>325</v>
      </c>
      <c r="F2844">
        <v>629</v>
      </c>
      <c r="G2844">
        <f t="shared" si="221"/>
        <v>0</v>
      </c>
      <c r="H2844" t="str">
        <f>_xlfn.XLOOKUP(C2844,obszary!A:A,obszary!B:B)</f>
        <v>Cebrenia</v>
      </c>
      <c r="I2844" t="str">
        <f>_xlfn.XLOOKUP($A2844,laziki!B:B,laziki!C:C)</f>
        <v>Phoenix 16</v>
      </c>
      <c r="J2844" t="str">
        <f>_xlfn.XLOOKUP(I2844,laziki!C:C,laziki!E:E)</f>
        <v>75.84N, 122.24E</v>
      </c>
      <c r="K2844">
        <f>_xlfn.XLOOKUP($A2844,laziki!B:B,laziki!D:D)</f>
        <v>2071</v>
      </c>
      <c r="L2844">
        <f t="shared" si="222"/>
        <v>2076</v>
      </c>
      <c r="M2844" s="4">
        <f t="shared" si="223"/>
        <v>5</v>
      </c>
      <c r="N2844" s="4" t="str">
        <f t="shared" si="224"/>
        <v>N</v>
      </c>
      <c r="O2844" t="str">
        <f t="shared" si="225"/>
        <v>N</v>
      </c>
    </row>
    <row r="2845" spans="1:15" x14ac:dyDescent="0.25">
      <c r="A2845">
        <v>41</v>
      </c>
      <c r="B2845" s="1">
        <v>60918</v>
      </c>
      <c r="C2845" t="s">
        <v>265</v>
      </c>
      <c r="D2845" t="s">
        <v>2603</v>
      </c>
      <c r="E2845">
        <v>133</v>
      </c>
      <c r="F2845">
        <v>883</v>
      </c>
      <c r="G2845">
        <f t="shared" si="221"/>
        <v>0</v>
      </c>
      <c r="H2845" t="str">
        <f>_xlfn.XLOOKUP(C2845,obszary!A:A,obszary!B:B)</f>
        <v>Mare Boreum</v>
      </c>
      <c r="I2845" t="str">
        <f>_xlfn.XLOOKUP($A2845,laziki!B:B,laziki!C:C)</f>
        <v>Spirit 5</v>
      </c>
      <c r="J2845" t="str">
        <f>_xlfn.XLOOKUP(I2845,laziki!C:C,laziki!E:E)</f>
        <v>66.19N, 33.82E</v>
      </c>
      <c r="K2845">
        <f>_xlfn.XLOOKUP($A2845,laziki!B:B,laziki!D:D)</f>
        <v>2063</v>
      </c>
      <c r="L2845">
        <f t="shared" si="222"/>
        <v>2066</v>
      </c>
      <c r="M2845" s="4">
        <f t="shared" si="223"/>
        <v>3</v>
      </c>
      <c r="N2845" s="4" t="str">
        <f t="shared" si="224"/>
        <v>N</v>
      </c>
      <c r="O2845" t="str">
        <f t="shared" si="225"/>
        <v>N</v>
      </c>
    </row>
    <row r="2846" spans="1:15" x14ac:dyDescent="0.25">
      <c r="A2846">
        <v>95</v>
      </c>
      <c r="B2846" s="1">
        <v>61332</v>
      </c>
      <c r="C2846" t="s">
        <v>247</v>
      </c>
      <c r="D2846" t="s">
        <v>2602</v>
      </c>
      <c r="E2846">
        <v>85</v>
      </c>
      <c r="F2846">
        <v>4902</v>
      </c>
      <c r="G2846">
        <f t="shared" si="221"/>
        <v>4902</v>
      </c>
      <c r="H2846" t="str">
        <f>_xlfn.XLOOKUP(C2846,obszary!A:A,obszary!B:B)</f>
        <v>Lunae Palus</v>
      </c>
      <c r="I2846" t="str">
        <f>_xlfn.XLOOKUP($A2846,laziki!B:B,laziki!C:C)</f>
        <v>Dawn 6</v>
      </c>
      <c r="J2846" t="str">
        <f>_xlfn.XLOOKUP(I2846,laziki!C:C,laziki!E:E)</f>
        <v>8.80N, 79.73W</v>
      </c>
      <c r="K2846">
        <f>_xlfn.XLOOKUP($A2846,laziki!B:B,laziki!D:D)</f>
        <v>2067</v>
      </c>
      <c r="L2846">
        <f t="shared" si="222"/>
        <v>2067</v>
      </c>
      <c r="M2846" s="4">
        <f t="shared" si="223"/>
        <v>0</v>
      </c>
      <c r="N2846" s="4" t="str">
        <f t="shared" si="224"/>
        <v>N</v>
      </c>
      <c r="O2846" t="str">
        <f t="shared" si="225"/>
        <v>N</v>
      </c>
    </row>
    <row r="2847" spans="1:15" x14ac:dyDescent="0.25">
      <c r="A2847">
        <v>28</v>
      </c>
      <c r="B2847" s="1">
        <v>59407</v>
      </c>
      <c r="C2847" t="s">
        <v>215</v>
      </c>
      <c r="D2847" t="s">
        <v>2601</v>
      </c>
      <c r="E2847">
        <v>30</v>
      </c>
      <c r="F2847">
        <v>26004</v>
      </c>
      <c r="G2847">
        <f t="shared" si="221"/>
        <v>26004</v>
      </c>
      <c r="H2847" t="str">
        <f>_xlfn.XLOOKUP(C2847,obszary!A:A,obszary!B:B)</f>
        <v>Argyre</v>
      </c>
      <c r="I2847" t="str">
        <f>_xlfn.XLOOKUP($A2847,laziki!B:B,laziki!C:C)</f>
        <v>Deimos 3</v>
      </c>
      <c r="J2847" t="str">
        <f>_xlfn.XLOOKUP(I2847,laziki!C:C,laziki!E:E)</f>
        <v>63.27S, 66.46W</v>
      </c>
      <c r="K2847">
        <f>_xlfn.XLOOKUP($A2847,laziki!B:B,laziki!D:D)</f>
        <v>2058</v>
      </c>
      <c r="L2847">
        <f t="shared" si="222"/>
        <v>2062</v>
      </c>
      <c r="M2847" s="4">
        <f t="shared" si="223"/>
        <v>4</v>
      </c>
      <c r="N2847" s="4" t="str">
        <f t="shared" si="224"/>
        <v>S</v>
      </c>
      <c r="O2847" t="str">
        <f t="shared" si="225"/>
        <v>S</v>
      </c>
    </row>
    <row r="2848" spans="1:15" x14ac:dyDescent="0.25">
      <c r="A2848">
        <v>45</v>
      </c>
      <c r="B2848" s="1">
        <v>60708</v>
      </c>
      <c r="C2848" t="s">
        <v>241</v>
      </c>
      <c r="D2848" t="s">
        <v>2600</v>
      </c>
      <c r="E2848">
        <v>88</v>
      </c>
      <c r="F2848">
        <v>5076</v>
      </c>
      <c r="G2848">
        <f t="shared" si="221"/>
        <v>5076</v>
      </c>
      <c r="H2848" t="str">
        <f>_xlfn.XLOOKUP(C2848,obszary!A:A,obszary!B:B)</f>
        <v>Syrtis Major</v>
      </c>
      <c r="I2848" t="str">
        <f>_xlfn.XLOOKUP($A2848,laziki!B:B,laziki!C:C)</f>
        <v>Spirit 12</v>
      </c>
      <c r="J2848" t="str">
        <f>_xlfn.XLOOKUP(I2848,laziki!C:C,laziki!E:E)</f>
        <v>0.43S, 61.64E</v>
      </c>
      <c r="K2848">
        <f>_xlfn.XLOOKUP($A2848,laziki!B:B,laziki!D:D)</f>
        <v>2064</v>
      </c>
      <c r="L2848">
        <f t="shared" si="222"/>
        <v>2066</v>
      </c>
      <c r="M2848" s="4">
        <f t="shared" si="223"/>
        <v>2</v>
      </c>
      <c r="N2848" s="4" t="str">
        <f t="shared" si="224"/>
        <v>N</v>
      </c>
      <c r="O2848" t="str">
        <f t="shared" si="225"/>
        <v>S</v>
      </c>
    </row>
    <row r="2849" spans="1:15" x14ac:dyDescent="0.25">
      <c r="A2849">
        <v>31</v>
      </c>
      <c r="B2849" s="1">
        <v>59024</v>
      </c>
      <c r="C2849" t="s">
        <v>261</v>
      </c>
      <c r="D2849" t="s">
        <v>2599</v>
      </c>
      <c r="E2849">
        <v>63</v>
      </c>
      <c r="F2849">
        <v>26004</v>
      </c>
      <c r="G2849">
        <f t="shared" si="221"/>
        <v>26004</v>
      </c>
      <c r="H2849" t="str">
        <f>_xlfn.XLOOKUP(C2849,obszary!A:A,obszary!B:B)</f>
        <v>Arcadia</v>
      </c>
      <c r="I2849" t="str">
        <f>_xlfn.XLOOKUP($A2849,laziki!B:B,laziki!C:C)</f>
        <v>Deimos 10</v>
      </c>
      <c r="J2849" t="str">
        <f>_xlfn.XLOOKUP(I2849,laziki!C:C,laziki!E:E)</f>
        <v>66.67N, 93.37W</v>
      </c>
      <c r="K2849">
        <f>_xlfn.XLOOKUP($A2849,laziki!B:B,laziki!D:D)</f>
        <v>2059</v>
      </c>
      <c r="L2849">
        <f t="shared" si="222"/>
        <v>2061</v>
      </c>
      <c r="M2849" s="4">
        <f t="shared" si="223"/>
        <v>2</v>
      </c>
      <c r="N2849" s="4" t="str">
        <f t="shared" si="224"/>
        <v>N</v>
      </c>
      <c r="O2849" t="str">
        <f t="shared" si="225"/>
        <v>N</v>
      </c>
    </row>
    <row r="2850" spans="1:15" x14ac:dyDescent="0.25">
      <c r="A2850">
        <v>18</v>
      </c>
      <c r="B2850" s="1">
        <v>58361</v>
      </c>
      <c r="C2850" t="s">
        <v>209</v>
      </c>
      <c r="D2850" t="s">
        <v>2598</v>
      </c>
      <c r="E2850">
        <v>124</v>
      </c>
      <c r="F2850">
        <v>22220</v>
      </c>
      <c r="G2850">
        <f t="shared" si="221"/>
        <v>0</v>
      </c>
      <c r="H2850" t="str">
        <f>_xlfn.XLOOKUP(C2850,obszary!A:A,obszary!B:B)</f>
        <v>Eridania</v>
      </c>
      <c r="I2850" t="str">
        <f>_xlfn.XLOOKUP($A2850,laziki!B:B,laziki!C:C)</f>
        <v>Viking 10</v>
      </c>
      <c r="J2850" t="str">
        <f>_xlfn.XLOOKUP(I2850,laziki!C:C,laziki!E:E)</f>
        <v>25.21S, 169.35E</v>
      </c>
      <c r="K2850">
        <f>_xlfn.XLOOKUP($A2850,laziki!B:B,laziki!D:D)</f>
        <v>2055</v>
      </c>
      <c r="L2850">
        <f t="shared" si="222"/>
        <v>2059</v>
      </c>
      <c r="M2850" s="4">
        <f t="shared" si="223"/>
        <v>4</v>
      </c>
      <c r="N2850" s="4" t="str">
        <f t="shared" si="224"/>
        <v>S</v>
      </c>
      <c r="O2850" t="str">
        <f t="shared" si="225"/>
        <v>S</v>
      </c>
    </row>
    <row r="2851" spans="1:15" x14ac:dyDescent="0.25">
      <c r="A2851">
        <v>61</v>
      </c>
      <c r="B2851" s="1">
        <v>62681</v>
      </c>
      <c r="C2851" t="s">
        <v>215</v>
      </c>
      <c r="D2851" t="s">
        <v>2597</v>
      </c>
      <c r="E2851">
        <v>63</v>
      </c>
      <c r="F2851">
        <v>38630</v>
      </c>
      <c r="G2851">
        <f t="shared" si="221"/>
        <v>38630</v>
      </c>
      <c r="H2851" t="str">
        <f>_xlfn.XLOOKUP(C2851,obszary!A:A,obszary!B:B)</f>
        <v>Argyre</v>
      </c>
      <c r="I2851" t="str">
        <f>_xlfn.XLOOKUP($A2851,laziki!B:B,laziki!C:C)</f>
        <v>Opportunity 19</v>
      </c>
      <c r="J2851" t="str">
        <f>_xlfn.XLOOKUP(I2851,laziki!C:C,laziki!E:E)</f>
        <v>68.17S, 21.83W</v>
      </c>
      <c r="K2851">
        <f>_xlfn.XLOOKUP($A2851,laziki!B:B,laziki!D:D)</f>
        <v>2069</v>
      </c>
      <c r="L2851">
        <f t="shared" si="222"/>
        <v>2071</v>
      </c>
      <c r="M2851" s="4">
        <f t="shared" si="223"/>
        <v>2</v>
      </c>
      <c r="N2851" s="4" t="str">
        <f t="shared" si="224"/>
        <v>S</v>
      </c>
      <c r="O2851" t="str">
        <f t="shared" si="225"/>
        <v>S</v>
      </c>
    </row>
    <row r="2852" spans="1:15" x14ac:dyDescent="0.25">
      <c r="A2852">
        <v>99</v>
      </c>
      <c r="B2852" s="1">
        <v>63158</v>
      </c>
      <c r="C2852" t="s">
        <v>257</v>
      </c>
      <c r="D2852" t="s">
        <v>2596</v>
      </c>
      <c r="E2852">
        <v>1057</v>
      </c>
      <c r="F2852">
        <v>31157</v>
      </c>
      <c r="G2852">
        <f t="shared" si="221"/>
        <v>0</v>
      </c>
      <c r="H2852" t="str">
        <f>_xlfn.XLOOKUP(C2852,obszary!A:A,obszary!B:B)</f>
        <v>Ismenius Lacus</v>
      </c>
      <c r="I2852" t="str">
        <f>_xlfn.XLOOKUP($A2852,laziki!B:B,laziki!C:C)</f>
        <v>Perseverance 6</v>
      </c>
      <c r="J2852" t="str">
        <f>_xlfn.XLOOKUP(I2852,laziki!C:C,laziki!E:E)</f>
        <v>34.38N, 12.41E</v>
      </c>
      <c r="K2852">
        <f>_xlfn.XLOOKUP($A2852,laziki!B:B,laziki!D:D)</f>
        <v>2070</v>
      </c>
      <c r="L2852">
        <f t="shared" si="222"/>
        <v>2072</v>
      </c>
      <c r="M2852" s="4">
        <f t="shared" si="223"/>
        <v>2</v>
      </c>
      <c r="N2852" s="4" t="str">
        <f t="shared" si="224"/>
        <v>N</v>
      </c>
      <c r="O2852" t="str">
        <f t="shared" si="225"/>
        <v>N</v>
      </c>
    </row>
    <row r="2853" spans="1:15" x14ac:dyDescent="0.25">
      <c r="A2853">
        <v>76</v>
      </c>
      <c r="B2853" s="1">
        <v>63571</v>
      </c>
      <c r="C2853" t="s">
        <v>237</v>
      </c>
      <c r="D2853" t="s">
        <v>2595</v>
      </c>
      <c r="E2853">
        <v>292</v>
      </c>
      <c r="F2853">
        <v>6205</v>
      </c>
      <c r="G2853">
        <f t="shared" si="221"/>
        <v>0</v>
      </c>
      <c r="H2853" t="str">
        <f>_xlfn.XLOOKUP(C2853,obszary!A:A,obszary!B:B)</f>
        <v>Elysium</v>
      </c>
      <c r="I2853" t="str">
        <f>_xlfn.XLOOKUP($A2853,laziki!B:B,laziki!C:C)</f>
        <v>Rosetta 25</v>
      </c>
      <c r="J2853" t="str">
        <f>_xlfn.XLOOKUP(I2853,laziki!C:C,laziki!E:E)</f>
        <v>47.84N, 169.44E</v>
      </c>
      <c r="K2853">
        <f>_xlfn.XLOOKUP($A2853,laziki!B:B,laziki!D:D)</f>
        <v>2072</v>
      </c>
      <c r="L2853">
        <f t="shared" si="222"/>
        <v>2074</v>
      </c>
      <c r="M2853" s="4">
        <f t="shared" si="223"/>
        <v>2</v>
      </c>
      <c r="N2853" s="4" t="str">
        <f t="shared" si="224"/>
        <v>N</v>
      </c>
      <c r="O2853" t="str">
        <f t="shared" si="225"/>
        <v>N</v>
      </c>
    </row>
    <row r="2854" spans="1:15" x14ac:dyDescent="0.25">
      <c r="A2854">
        <v>32</v>
      </c>
      <c r="B2854" s="1">
        <v>59579</v>
      </c>
      <c r="C2854" t="s">
        <v>217</v>
      </c>
      <c r="D2854" t="s">
        <v>2594</v>
      </c>
      <c r="E2854">
        <v>54</v>
      </c>
      <c r="F2854">
        <v>6006</v>
      </c>
      <c r="G2854">
        <f t="shared" si="221"/>
        <v>6006</v>
      </c>
      <c r="H2854" t="str">
        <f>_xlfn.XLOOKUP(C2854,obszary!A:A,obszary!B:B)</f>
        <v>Thaumasia</v>
      </c>
      <c r="I2854" t="str">
        <f>_xlfn.XLOOKUP($A2854,laziki!B:B,laziki!C:C)</f>
        <v>Deimos 11</v>
      </c>
      <c r="J2854" t="str">
        <f>_xlfn.XLOOKUP(I2854,laziki!C:C,laziki!E:E)</f>
        <v>39.82S, 96.42W</v>
      </c>
      <c r="K2854">
        <f>_xlfn.XLOOKUP($A2854,laziki!B:B,laziki!D:D)</f>
        <v>2059</v>
      </c>
      <c r="L2854">
        <f t="shared" si="222"/>
        <v>2063</v>
      </c>
      <c r="M2854" s="4">
        <f t="shared" si="223"/>
        <v>4</v>
      </c>
      <c r="N2854" s="4" t="str">
        <f t="shared" si="224"/>
        <v>S</v>
      </c>
      <c r="O2854" t="str">
        <f t="shared" si="225"/>
        <v>S</v>
      </c>
    </row>
    <row r="2855" spans="1:15" x14ac:dyDescent="0.25">
      <c r="A2855">
        <v>89</v>
      </c>
      <c r="B2855" s="1">
        <v>65156</v>
      </c>
      <c r="C2855" t="s">
        <v>217</v>
      </c>
      <c r="D2855" t="s">
        <v>2593</v>
      </c>
      <c r="E2855">
        <v>103</v>
      </c>
      <c r="F2855">
        <v>2054</v>
      </c>
      <c r="G2855">
        <f t="shared" si="221"/>
        <v>0</v>
      </c>
      <c r="H2855" t="str">
        <f>_xlfn.XLOOKUP(C2855,obszary!A:A,obszary!B:B)</f>
        <v>Thaumasia</v>
      </c>
      <c r="I2855" t="str">
        <f>_xlfn.XLOOKUP($A2855,laziki!B:B,laziki!C:C)</f>
        <v>Phoenix 22</v>
      </c>
      <c r="J2855" t="str">
        <f>_xlfn.XLOOKUP(I2855,laziki!C:C,laziki!E:E)</f>
        <v>65.07S, 96.09W</v>
      </c>
      <c r="K2855">
        <f>_xlfn.XLOOKUP($A2855,laziki!B:B,laziki!D:D)</f>
        <v>2072</v>
      </c>
      <c r="L2855">
        <f t="shared" si="222"/>
        <v>2078</v>
      </c>
      <c r="M2855" s="4">
        <f t="shared" si="223"/>
        <v>6</v>
      </c>
      <c r="N2855" s="4" t="str">
        <f t="shared" si="224"/>
        <v>S</v>
      </c>
      <c r="O2855" t="str">
        <f t="shared" si="225"/>
        <v>S</v>
      </c>
    </row>
    <row r="2856" spans="1:15" x14ac:dyDescent="0.25">
      <c r="A2856">
        <v>45</v>
      </c>
      <c r="B2856" s="1">
        <v>60804</v>
      </c>
      <c r="C2856" t="s">
        <v>241</v>
      </c>
      <c r="D2856" t="s">
        <v>2592</v>
      </c>
      <c r="E2856">
        <v>59</v>
      </c>
      <c r="F2856">
        <v>6006</v>
      </c>
      <c r="G2856">
        <f t="shared" si="221"/>
        <v>6006</v>
      </c>
      <c r="H2856" t="str">
        <f>_xlfn.XLOOKUP(C2856,obszary!A:A,obszary!B:B)</f>
        <v>Syrtis Major</v>
      </c>
      <c r="I2856" t="str">
        <f>_xlfn.XLOOKUP($A2856,laziki!B:B,laziki!C:C)</f>
        <v>Spirit 12</v>
      </c>
      <c r="J2856" t="str">
        <f>_xlfn.XLOOKUP(I2856,laziki!C:C,laziki!E:E)</f>
        <v>0.43S, 61.64E</v>
      </c>
      <c r="K2856">
        <f>_xlfn.XLOOKUP($A2856,laziki!B:B,laziki!D:D)</f>
        <v>2064</v>
      </c>
      <c r="L2856">
        <f t="shared" si="222"/>
        <v>2066</v>
      </c>
      <c r="M2856" s="4">
        <f t="shared" si="223"/>
        <v>2</v>
      </c>
      <c r="N2856" s="4" t="str">
        <f t="shared" si="224"/>
        <v>N</v>
      </c>
      <c r="O2856" t="str">
        <f t="shared" si="225"/>
        <v>S</v>
      </c>
    </row>
    <row r="2857" spans="1:15" x14ac:dyDescent="0.25">
      <c r="A2857">
        <v>32</v>
      </c>
      <c r="B2857" s="1">
        <v>60154</v>
      </c>
      <c r="C2857" t="s">
        <v>217</v>
      </c>
      <c r="D2857" t="s">
        <v>2591</v>
      </c>
      <c r="E2857">
        <v>19</v>
      </c>
      <c r="F2857">
        <v>2880</v>
      </c>
      <c r="G2857">
        <f t="shared" si="221"/>
        <v>2880</v>
      </c>
      <c r="H2857" t="str">
        <f>_xlfn.XLOOKUP(C2857,obszary!A:A,obszary!B:B)</f>
        <v>Thaumasia</v>
      </c>
      <c r="I2857" t="str">
        <f>_xlfn.XLOOKUP($A2857,laziki!B:B,laziki!C:C)</f>
        <v>Deimos 11</v>
      </c>
      <c r="J2857" t="str">
        <f>_xlfn.XLOOKUP(I2857,laziki!C:C,laziki!E:E)</f>
        <v>39.82S, 96.42W</v>
      </c>
      <c r="K2857">
        <f>_xlfn.XLOOKUP($A2857,laziki!B:B,laziki!D:D)</f>
        <v>2059</v>
      </c>
      <c r="L2857">
        <f t="shared" si="222"/>
        <v>2064</v>
      </c>
      <c r="M2857" s="4">
        <f t="shared" si="223"/>
        <v>5</v>
      </c>
      <c r="N2857" s="4" t="str">
        <f t="shared" si="224"/>
        <v>S</v>
      </c>
      <c r="O2857" t="str">
        <f t="shared" si="225"/>
        <v>S</v>
      </c>
    </row>
    <row r="2858" spans="1:15" x14ac:dyDescent="0.25">
      <c r="A2858">
        <v>7</v>
      </c>
      <c r="B2858" s="1">
        <v>56411</v>
      </c>
      <c r="C2858" t="s">
        <v>265</v>
      </c>
      <c r="D2858" t="s">
        <v>2590</v>
      </c>
      <c r="E2858">
        <v>181</v>
      </c>
      <c r="F2858">
        <v>41937</v>
      </c>
      <c r="G2858">
        <f t="shared" si="221"/>
        <v>0</v>
      </c>
      <c r="H2858" t="str">
        <f>_xlfn.XLOOKUP(C2858,obszary!A:A,obszary!B:B)</f>
        <v>Mare Boreum</v>
      </c>
      <c r="I2858" t="str">
        <f>_xlfn.XLOOKUP($A2858,laziki!B:B,laziki!C:C)</f>
        <v>Mariner 12</v>
      </c>
      <c r="J2858" t="str">
        <f>_xlfn.XLOOKUP(I2858,laziki!C:C,laziki!E:E)</f>
        <v>53.29N, 45.78W</v>
      </c>
      <c r="K2858">
        <f>_xlfn.XLOOKUP($A2858,laziki!B:B,laziki!D:D)</f>
        <v>2053</v>
      </c>
      <c r="L2858">
        <f t="shared" si="222"/>
        <v>2054</v>
      </c>
      <c r="M2858" s="4">
        <f t="shared" si="223"/>
        <v>1</v>
      </c>
      <c r="N2858" s="4" t="str">
        <f t="shared" si="224"/>
        <v>N</v>
      </c>
      <c r="O2858" t="str">
        <f t="shared" si="225"/>
        <v>N</v>
      </c>
    </row>
    <row r="2859" spans="1:15" x14ac:dyDescent="0.25">
      <c r="A2859">
        <v>35</v>
      </c>
      <c r="B2859" s="1">
        <v>59459</v>
      </c>
      <c r="C2859" t="s">
        <v>233</v>
      </c>
      <c r="D2859" t="s">
        <v>2589</v>
      </c>
      <c r="E2859">
        <v>41</v>
      </c>
      <c r="F2859">
        <v>7752</v>
      </c>
      <c r="G2859">
        <f t="shared" si="221"/>
        <v>7752</v>
      </c>
      <c r="H2859" t="str">
        <f>_xlfn.XLOOKUP(C2859,obszary!A:A,obszary!B:B)</f>
        <v>Phoenicis Lacus</v>
      </c>
      <c r="I2859" t="str">
        <f>_xlfn.XLOOKUP($A2859,laziki!B:B,laziki!C:C)</f>
        <v>Pathfinder 2</v>
      </c>
      <c r="J2859" t="str">
        <f>_xlfn.XLOOKUP(I2859,laziki!C:C,laziki!E:E)</f>
        <v>16.90S, 101.43W</v>
      </c>
      <c r="K2859">
        <f>_xlfn.XLOOKUP($A2859,laziki!B:B,laziki!D:D)</f>
        <v>2060</v>
      </c>
      <c r="L2859">
        <f t="shared" si="222"/>
        <v>2062</v>
      </c>
      <c r="M2859" s="4">
        <f t="shared" si="223"/>
        <v>2</v>
      </c>
      <c r="N2859" s="4" t="str">
        <f t="shared" si="224"/>
        <v>S</v>
      </c>
      <c r="O2859" t="str">
        <f t="shared" si="225"/>
        <v>S</v>
      </c>
    </row>
    <row r="2860" spans="1:15" x14ac:dyDescent="0.25">
      <c r="A2860">
        <v>36</v>
      </c>
      <c r="B2860" s="1">
        <v>59670</v>
      </c>
      <c r="C2860" t="s">
        <v>251</v>
      </c>
      <c r="D2860" t="s">
        <v>2588</v>
      </c>
      <c r="E2860">
        <v>75</v>
      </c>
      <c r="F2860">
        <v>2599</v>
      </c>
      <c r="G2860">
        <f t="shared" si="221"/>
        <v>2599</v>
      </c>
      <c r="H2860" t="str">
        <f>_xlfn.XLOOKUP(C2860,obszary!A:A,obszary!B:B)</f>
        <v>Amazonis</v>
      </c>
      <c r="I2860" t="str">
        <f>_xlfn.XLOOKUP($A2860,laziki!B:B,laziki!C:C)</f>
        <v>Pathfinder 3</v>
      </c>
      <c r="J2860" t="str">
        <f>_xlfn.XLOOKUP(I2860,laziki!C:C,laziki!E:E)</f>
        <v>5.85N, 156.58W</v>
      </c>
      <c r="K2860">
        <f>_xlfn.XLOOKUP($A2860,laziki!B:B,laziki!D:D)</f>
        <v>2061</v>
      </c>
      <c r="L2860">
        <f t="shared" si="222"/>
        <v>2063</v>
      </c>
      <c r="M2860" s="4">
        <f t="shared" si="223"/>
        <v>2</v>
      </c>
      <c r="N2860" s="4" t="str">
        <f t="shared" si="224"/>
        <v>N</v>
      </c>
      <c r="O2860" t="str">
        <f t="shared" si="225"/>
        <v>N</v>
      </c>
    </row>
    <row r="2861" spans="1:15" x14ac:dyDescent="0.25">
      <c r="A2861">
        <v>5</v>
      </c>
      <c r="B2861" s="1">
        <v>56501</v>
      </c>
      <c r="C2861" t="s">
        <v>241</v>
      </c>
      <c r="D2861" t="s">
        <v>2587</v>
      </c>
      <c r="E2861">
        <v>63</v>
      </c>
      <c r="F2861">
        <v>1138</v>
      </c>
      <c r="G2861">
        <f t="shared" si="221"/>
        <v>1138</v>
      </c>
      <c r="H2861" t="str">
        <f>_xlfn.XLOOKUP(C2861,obszary!A:A,obszary!B:B)</f>
        <v>Syrtis Major</v>
      </c>
      <c r="I2861" t="str">
        <f>_xlfn.XLOOKUP($A2861,laziki!B:B,laziki!C:C)</f>
        <v>Mariner 10</v>
      </c>
      <c r="J2861" t="str">
        <f>_xlfn.XLOOKUP(I2861,laziki!C:C,laziki!E:E)</f>
        <v>4.88N, 63.43E</v>
      </c>
      <c r="K2861">
        <f>_xlfn.XLOOKUP($A2861,laziki!B:B,laziki!D:D)</f>
        <v>2051</v>
      </c>
      <c r="L2861">
        <f t="shared" si="222"/>
        <v>2054</v>
      </c>
      <c r="M2861" s="4">
        <f t="shared" si="223"/>
        <v>3</v>
      </c>
      <c r="N2861" s="4" t="str">
        <f t="shared" si="224"/>
        <v>N</v>
      </c>
      <c r="O2861" t="str">
        <f t="shared" si="225"/>
        <v>N</v>
      </c>
    </row>
    <row r="2862" spans="1:15" x14ac:dyDescent="0.25">
      <c r="A2862">
        <v>39</v>
      </c>
      <c r="B2862" s="1">
        <v>61013</v>
      </c>
      <c r="C2862" t="s">
        <v>207</v>
      </c>
      <c r="D2862" t="s">
        <v>2586</v>
      </c>
      <c r="E2862">
        <v>702</v>
      </c>
      <c r="F2862">
        <v>2599</v>
      </c>
      <c r="G2862">
        <f t="shared" si="221"/>
        <v>0</v>
      </c>
      <c r="H2862" t="str">
        <f>_xlfn.XLOOKUP(C2862,obszary!A:A,obszary!B:B)</f>
        <v>Mare Australe</v>
      </c>
      <c r="I2862" t="str">
        <f>_xlfn.XLOOKUP($A2862,laziki!B:B,laziki!C:C)</f>
        <v>Pathfinder 9</v>
      </c>
      <c r="J2862" t="str">
        <f>_xlfn.XLOOKUP(I2862,laziki!C:C,laziki!E:E)</f>
        <v>59.92S, 179.01W</v>
      </c>
      <c r="K2862">
        <f>_xlfn.XLOOKUP($A2862,laziki!B:B,laziki!D:D)</f>
        <v>2062</v>
      </c>
      <c r="L2862">
        <f t="shared" si="222"/>
        <v>2067</v>
      </c>
      <c r="M2862" s="4">
        <f t="shared" si="223"/>
        <v>5</v>
      </c>
      <c r="N2862" s="4" t="str">
        <f t="shared" si="224"/>
        <v>S</v>
      </c>
      <c r="O2862" t="str">
        <f t="shared" si="225"/>
        <v>S</v>
      </c>
    </row>
    <row r="2863" spans="1:15" x14ac:dyDescent="0.25">
      <c r="A2863">
        <v>99</v>
      </c>
      <c r="B2863" s="1">
        <v>63900</v>
      </c>
      <c r="C2863" t="s">
        <v>243</v>
      </c>
      <c r="D2863" t="s">
        <v>2585</v>
      </c>
      <c r="E2863">
        <v>631</v>
      </c>
      <c r="F2863">
        <v>4398</v>
      </c>
      <c r="G2863">
        <f t="shared" si="221"/>
        <v>0</v>
      </c>
      <c r="H2863" t="str">
        <f>_xlfn.XLOOKUP(C2863,obszary!A:A,obszary!B:B)</f>
        <v>Arabia</v>
      </c>
      <c r="I2863" t="str">
        <f>_xlfn.XLOOKUP($A2863,laziki!B:B,laziki!C:C)</f>
        <v>Perseverance 6</v>
      </c>
      <c r="J2863" t="str">
        <f>_xlfn.XLOOKUP(I2863,laziki!C:C,laziki!E:E)</f>
        <v>34.38N, 12.41E</v>
      </c>
      <c r="K2863">
        <f>_xlfn.XLOOKUP($A2863,laziki!B:B,laziki!D:D)</f>
        <v>2070</v>
      </c>
      <c r="L2863">
        <f t="shared" si="222"/>
        <v>2074</v>
      </c>
      <c r="M2863" s="4">
        <f t="shared" si="223"/>
        <v>4</v>
      </c>
      <c r="N2863" s="4" t="str">
        <f t="shared" si="224"/>
        <v>N</v>
      </c>
      <c r="O2863" t="str">
        <f t="shared" si="225"/>
        <v>N</v>
      </c>
    </row>
    <row r="2864" spans="1:15" x14ac:dyDescent="0.25">
      <c r="A2864">
        <v>56</v>
      </c>
      <c r="B2864" s="1">
        <v>63263</v>
      </c>
      <c r="C2864" t="s">
        <v>231</v>
      </c>
      <c r="D2864" t="s">
        <v>2584</v>
      </c>
      <c r="E2864">
        <v>48</v>
      </c>
      <c r="F2864">
        <v>13054</v>
      </c>
      <c r="G2864">
        <f t="shared" si="221"/>
        <v>13054</v>
      </c>
      <c r="H2864" t="str">
        <f>_xlfn.XLOOKUP(C2864,obszary!A:A,obszary!B:B)</f>
        <v>Coprates</v>
      </c>
      <c r="I2864" t="str">
        <f>_xlfn.XLOOKUP($A2864,laziki!B:B,laziki!C:C)</f>
        <v>Opportunity 10</v>
      </c>
      <c r="J2864" t="str">
        <f>_xlfn.XLOOKUP(I2864,laziki!C:C,laziki!E:E)</f>
        <v>35.35S, 72.67W</v>
      </c>
      <c r="K2864">
        <f>_xlfn.XLOOKUP($A2864,laziki!B:B,laziki!D:D)</f>
        <v>2067</v>
      </c>
      <c r="L2864">
        <f t="shared" si="222"/>
        <v>2073</v>
      </c>
      <c r="M2864" s="4">
        <f t="shared" si="223"/>
        <v>6</v>
      </c>
      <c r="N2864" s="4" t="str">
        <f t="shared" si="224"/>
        <v>S</v>
      </c>
      <c r="O2864" t="str">
        <f t="shared" si="225"/>
        <v>S</v>
      </c>
    </row>
    <row r="2865" spans="1:15" x14ac:dyDescent="0.25">
      <c r="A2865">
        <v>54</v>
      </c>
      <c r="B2865" s="1">
        <v>61922</v>
      </c>
      <c r="C2865" t="s">
        <v>239</v>
      </c>
      <c r="D2865" t="s">
        <v>2583</v>
      </c>
      <c r="E2865">
        <v>416</v>
      </c>
      <c r="F2865">
        <v>1920</v>
      </c>
      <c r="G2865">
        <f t="shared" si="221"/>
        <v>0</v>
      </c>
      <c r="H2865" t="str">
        <f>_xlfn.XLOOKUP(C2865,obszary!A:A,obszary!B:B)</f>
        <v>Amenthes</v>
      </c>
      <c r="I2865" t="str">
        <f>_xlfn.XLOOKUP($A2865,laziki!B:B,laziki!C:C)</f>
        <v>Opportunity 6</v>
      </c>
      <c r="J2865" t="str">
        <f>_xlfn.XLOOKUP(I2865,laziki!C:C,laziki!E:E)</f>
        <v>14.31N, 112.28E</v>
      </c>
      <c r="K2865">
        <f>_xlfn.XLOOKUP($A2865,laziki!B:B,laziki!D:D)</f>
        <v>2065</v>
      </c>
      <c r="L2865">
        <f t="shared" si="222"/>
        <v>2069</v>
      </c>
      <c r="M2865" s="4">
        <f t="shared" si="223"/>
        <v>4</v>
      </c>
      <c r="N2865" s="4" t="str">
        <f t="shared" si="224"/>
        <v>N</v>
      </c>
      <c r="O2865" t="str">
        <f t="shared" si="225"/>
        <v>N</v>
      </c>
    </row>
    <row r="2866" spans="1:15" x14ac:dyDescent="0.25">
      <c r="A2866">
        <v>9</v>
      </c>
      <c r="B2866" s="1">
        <v>58408</v>
      </c>
      <c r="C2866" t="s">
        <v>215</v>
      </c>
      <c r="D2866" t="s">
        <v>2582</v>
      </c>
      <c r="E2866">
        <v>36</v>
      </c>
      <c r="F2866">
        <v>629</v>
      </c>
      <c r="G2866">
        <f t="shared" si="221"/>
        <v>629</v>
      </c>
      <c r="H2866" t="str">
        <f>_xlfn.XLOOKUP(C2866,obszary!A:A,obszary!B:B)</f>
        <v>Argyre</v>
      </c>
      <c r="I2866" t="str">
        <f>_xlfn.XLOOKUP($A2866,laziki!B:B,laziki!C:C)</f>
        <v>Mariner 14</v>
      </c>
      <c r="J2866" t="str">
        <f>_xlfn.XLOOKUP(I2866,laziki!C:C,laziki!E:E)</f>
        <v>17.63S, 13.01W</v>
      </c>
      <c r="K2866">
        <f>_xlfn.XLOOKUP($A2866,laziki!B:B,laziki!D:D)</f>
        <v>2054</v>
      </c>
      <c r="L2866">
        <f t="shared" si="222"/>
        <v>2059</v>
      </c>
      <c r="M2866" s="4">
        <f t="shared" si="223"/>
        <v>5</v>
      </c>
      <c r="N2866" s="4" t="str">
        <f t="shared" si="224"/>
        <v>S</v>
      </c>
      <c r="O2866" t="str">
        <f t="shared" si="225"/>
        <v>S</v>
      </c>
    </row>
    <row r="2867" spans="1:15" x14ac:dyDescent="0.25">
      <c r="A2867">
        <v>10</v>
      </c>
      <c r="B2867" s="1">
        <v>57786</v>
      </c>
      <c r="C2867" t="s">
        <v>215</v>
      </c>
      <c r="D2867" t="s">
        <v>2581</v>
      </c>
      <c r="E2867">
        <v>43</v>
      </c>
      <c r="F2867">
        <v>3313</v>
      </c>
      <c r="G2867">
        <f t="shared" si="221"/>
        <v>3313</v>
      </c>
      <c r="H2867" t="str">
        <f>_xlfn.XLOOKUP(C2867,obszary!A:A,obszary!B:B)</f>
        <v>Argyre</v>
      </c>
      <c r="I2867" t="str">
        <f>_xlfn.XLOOKUP($A2867,laziki!B:B,laziki!C:C)</f>
        <v>Mariner 15</v>
      </c>
      <c r="J2867" t="str">
        <f>_xlfn.XLOOKUP(I2867,laziki!C:C,laziki!E:E)</f>
        <v>23.79S, 56.97W</v>
      </c>
      <c r="K2867">
        <f>_xlfn.XLOOKUP($A2867,laziki!B:B,laziki!D:D)</f>
        <v>2054</v>
      </c>
      <c r="L2867">
        <f t="shared" si="222"/>
        <v>2058</v>
      </c>
      <c r="M2867" s="4">
        <f t="shared" si="223"/>
        <v>4</v>
      </c>
      <c r="N2867" s="4" t="str">
        <f t="shared" si="224"/>
        <v>S</v>
      </c>
      <c r="O2867" t="str">
        <f t="shared" si="225"/>
        <v>S</v>
      </c>
    </row>
    <row r="2868" spans="1:15" x14ac:dyDescent="0.25">
      <c r="A2868">
        <v>10</v>
      </c>
      <c r="B2868" s="1">
        <v>57841</v>
      </c>
      <c r="C2868" t="s">
        <v>215</v>
      </c>
      <c r="D2868" t="s">
        <v>2580</v>
      </c>
      <c r="E2868">
        <v>22</v>
      </c>
      <c r="F2868">
        <v>883</v>
      </c>
      <c r="G2868">
        <f t="shared" si="221"/>
        <v>883</v>
      </c>
      <c r="H2868" t="str">
        <f>_xlfn.XLOOKUP(C2868,obszary!A:A,obszary!B:B)</f>
        <v>Argyre</v>
      </c>
      <c r="I2868" t="str">
        <f>_xlfn.XLOOKUP($A2868,laziki!B:B,laziki!C:C)</f>
        <v>Mariner 15</v>
      </c>
      <c r="J2868" t="str">
        <f>_xlfn.XLOOKUP(I2868,laziki!C:C,laziki!E:E)</f>
        <v>23.79S, 56.97W</v>
      </c>
      <c r="K2868">
        <f>_xlfn.XLOOKUP($A2868,laziki!B:B,laziki!D:D)</f>
        <v>2054</v>
      </c>
      <c r="L2868">
        <f t="shared" si="222"/>
        <v>2058</v>
      </c>
      <c r="M2868" s="4">
        <f t="shared" si="223"/>
        <v>4</v>
      </c>
      <c r="N2868" s="4" t="str">
        <f t="shared" si="224"/>
        <v>S</v>
      </c>
      <c r="O2868" t="str">
        <f t="shared" si="225"/>
        <v>S</v>
      </c>
    </row>
    <row r="2869" spans="1:15" x14ac:dyDescent="0.25">
      <c r="A2869">
        <v>59</v>
      </c>
      <c r="B2869" s="1">
        <v>62026</v>
      </c>
      <c r="C2869" t="s">
        <v>211</v>
      </c>
      <c r="D2869" t="s">
        <v>2579</v>
      </c>
      <c r="E2869">
        <v>15</v>
      </c>
      <c r="F2869">
        <v>5812</v>
      </c>
      <c r="G2869">
        <f t="shared" si="221"/>
        <v>5812</v>
      </c>
      <c r="H2869" t="str">
        <f>_xlfn.XLOOKUP(C2869,obszary!A:A,obszary!B:B)</f>
        <v>Hellas</v>
      </c>
      <c r="I2869" t="str">
        <f>_xlfn.XLOOKUP($A2869,laziki!B:B,laziki!C:C)</f>
        <v>Opportunity 16</v>
      </c>
      <c r="J2869" t="str">
        <f>_xlfn.XLOOKUP(I2869,laziki!C:C,laziki!E:E)</f>
        <v>41.83S, 120.38E</v>
      </c>
      <c r="K2869">
        <f>_xlfn.XLOOKUP($A2869,laziki!B:B,laziki!D:D)</f>
        <v>2068</v>
      </c>
      <c r="L2869">
        <f t="shared" si="222"/>
        <v>2069</v>
      </c>
      <c r="M2869" s="4">
        <f t="shared" si="223"/>
        <v>1</v>
      </c>
      <c r="N2869" s="4" t="str">
        <f t="shared" si="224"/>
        <v>S</v>
      </c>
      <c r="O2869" t="str">
        <f t="shared" si="225"/>
        <v>S</v>
      </c>
    </row>
    <row r="2870" spans="1:15" x14ac:dyDescent="0.25">
      <c r="A2870">
        <v>7</v>
      </c>
      <c r="B2870" s="1">
        <v>56882</v>
      </c>
      <c r="C2870" t="s">
        <v>259</v>
      </c>
      <c r="D2870" t="s">
        <v>2578</v>
      </c>
      <c r="E2870">
        <v>142</v>
      </c>
      <c r="F2870">
        <v>3612</v>
      </c>
      <c r="G2870">
        <f t="shared" si="221"/>
        <v>0</v>
      </c>
      <c r="H2870" t="str">
        <f>_xlfn.XLOOKUP(C2870,obszary!A:A,obszary!B:B)</f>
        <v>Mare Acidalium</v>
      </c>
      <c r="I2870" t="str">
        <f>_xlfn.XLOOKUP($A2870,laziki!B:B,laziki!C:C)</f>
        <v>Mariner 12</v>
      </c>
      <c r="J2870" t="str">
        <f>_xlfn.XLOOKUP(I2870,laziki!C:C,laziki!E:E)</f>
        <v>53.29N, 45.78W</v>
      </c>
      <c r="K2870">
        <f>_xlfn.XLOOKUP($A2870,laziki!B:B,laziki!D:D)</f>
        <v>2053</v>
      </c>
      <c r="L2870">
        <f t="shared" si="222"/>
        <v>2055</v>
      </c>
      <c r="M2870" s="4">
        <f t="shared" si="223"/>
        <v>2</v>
      </c>
      <c r="N2870" s="4" t="str">
        <f t="shared" si="224"/>
        <v>N</v>
      </c>
      <c r="O2870" t="str">
        <f t="shared" si="225"/>
        <v>N</v>
      </c>
    </row>
    <row r="2871" spans="1:15" x14ac:dyDescent="0.25">
      <c r="A2871">
        <v>38</v>
      </c>
      <c r="B2871" s="1">
        <v>60294</v>
      </c>
      <c r="C2871" t="s">
        <v>265</v>
      </c>
      <c r="D2871" t="s">
        <v>2577</v>
      </c>
      <c r="E2871">
        <v>39</v>
      </c>
      <c r="F2871">
        <v>84631</v>
      </c>
      <c r="G2871">
        <f t="shared" si="221"/>
        <v>84631</v>
      </c>
      <c r="H2871" t="str">
        <f>_xlfn.XLOOKUP(C2871,obszary!A:A,obszary!B:B)</f>
        <v>Mare Boreum</v>
      </c>
      <c r="I2871" t="str">
        <f>_xlfn.XLOOKUP($A2871,laziki!B:B,laziki!C:C)</f>
        <v>Pathfinder 7</v>
      </c>
      <c r="J2871" t="str">
        <f>_xlfn.XLOOKUP(I2871,laziki!C:C,laziki!E:E)</f>
        <v>79.27N, 111.64W</v>
      </c>
      <c r="K2871">
        <f>_xlfn.XLOOKUP($A2871,laziki!B:B,laziki!D:D)</f>
        <v>2062</v>
      </c>
      <c r="L2871">
        <f t="shared" si="222"/>
        <v>2065</v>
      </c>
      <c r="M2871" s="4">
        <f t="shared" si="223"/>
        <v>3</v>
      </c>
      <c r="N2871" s="4" t="str">
        <f t="shared" si="224"/>
        <v>N</v>
      </c>
      <c r="O2871" t="str">
        <f t="shared" si="225"/>
        <v>N</v>
      </c>
    </row>
    <row r="2872" spans="1:15" x14ac:dyDescent="0.25">
      <c r="A2872">
        <v>54</v>
      </c>
      <c r="B2872" s="1">
        <v>61500</v>
      </c>
      <c r="C2872" t="s">
        <v>239</v>
      </c>
      <c r="D2872" t="s">
        <v>2576</v>
      </c>
      <c r="E2872">
        <v>212</v>
      </c>
      <c r="F2872">
        <v>1920</v>
      </c>
      <c r="G2872">
        <f t="shared" si="221"/>
        <v>0</v>
      </c>
      <c r="H2872" t="str">
        <f>_xlfn.XLOOKUP(C2872,obszary!A:A,obszary!B:B)</f>
        <v>Amenthes</v>
      </c>
      <c r="I2872" t="str">
        <f>_xlfn.XLOOKUP($A2872,laziki!B:B,laziki!C:C)</f>
        <v>Opportunity 6</v>
      </c>
      <c r="J2872" t="str">
        <f>_xlfn.XLOOKUP(I2872,laziki!C:C,laziki!E:E)</f>
        <v>14.31N, 112.28E</v>
      </c>
      <c r="K2872">
        <f>_xlfn.XLOOKUP($A2872,laziki!B:B,laziki!D:D)</f>
        <v>2065</v>
      </c>
      <c r="L2872">
        <f t="shared" si="222"/>
        <v>2068</v>
      </c>
      <c r="M2872" s="4">
        <f t="shared" si="223"/>
        <v>3</v>
      </c>
      <c r="N2872" s="4" t="str">
        <f t="shared" si="224"/>
        <v>N</v>
      </c>
      <c r="O2872" t="str">
        <f t="shared" si="225"/>
        <v>N</v>
      </c>
    </row>
    <row r="2873" spans="1:15" x14ac:dyDescent="0.25">
      <c r="A2873">
        <v>56</v>
      </c>
      <c r="B2873" s="1">
        <v>61419</v>
      </c>
      <c r="C2873" t="s">
        <v>217</v>
      </c>
      <c r="D2873" t="s">
        <v>2575</v>
      </c>
      <c r="E2873">
        <v>169</v>
      </c>
      <c r="F2873">
        <v>4235</v>
      </c>
      <c r="G2873">
        <f t="shared" si="221"/>
        <v>0</v>
      </c>
      <c r="H2873" t="str">
        <f>_xlfn.XLOOKUP(C2873,obszary!A:A,obszary!B:B)</f>
        <v>Thaumasia</v>
      </c>
      <c r="I2873" t="str">
        <f>_xlfn.XLOOKUP($A2873,laziki!B:B,laziki!C:C)</f>
        <v>Opportunity 10</v>
      </c>
      <c r="J2873" t="str">
        <f>_xlfn.XLOOKUP(I2873,laziki!C:C,laziki!E:E)</f>
        <v>35.35S, 72.67W</v>
      </c>
      <c r="K2873">
        <f>_xlfn.XLOOKUP($A2873,laziki!B:B,laziki!D:D)</f>
        <v>2067</v>
      </c>
      <c r="L2873">
        <f t="shared" si="222"/>
        <v>2068</v>
      </c>
      <c r="M2873" s="4">
        <f t="shared" si="223"/>
        <v>1</v>
      </c>
      <c r="N2873" s="4" t="str">
        <f t="shared" si="224"/>
        <v>S</v>
      </c>
      <c r="O2873" t="str">
        <f t="shared" si="225"/>
        <v>S</v>
      </c>
    </row>
    <row r="2874" spans="1:15" x14ac:dyDescent="0.25">
      <c r="A2874">
        <v>7</v>
      </c>
      <c r="B2874" s="1">
        <v>56599</v>
      </c>
      <c r="C2874" t="s">
        <v>259</v>
      </c>
      <c r="D2874" t="s">
        <v>2574</v>
      </c>
      <c r="E2874">
        <v>113</v>
      </c>
      <c r="F2874">
        <v>4076</v>
      </c>
      <c r="G2874">
        <f t="shared" si="221"/>
        <v>0</v>
      </c>
      <c r="H2874" t="str">
        <f>_xlfn.XLOOKUP(C2874,obszary!A:A,obszary!B:B)</f>
        <v>Mare Acidalium</v>
      </c>
      <c r="I2874" t="str">
        <f>_xlfn.XLOOKUP($A2874,laziki!B:B,laziki!C:C)</f>
        <v>Mariner 12</v>
      </c>
      <c r="J2874" t="str">
        <f>_xlfn.XLOOKUP(I2874,laziki!C:C,laziki!E:E)</f>
        <v>53.29N, 45.78W</v>
      </c>
      <c r="K2874">
        <f>_xlfn.XLOOKUP($A2874,laziki!B:B,laziki!D:D)</f>
        <v>2053</v>
      </c>
      <c r="L2874">
        <f t="shared" si="222"/>
        <v>2054</v>
      </c>
      <c r="M2874" s="4">
        <f t="shared" si="223"/>
        <v>1</v>
      </c>
      <c r="N2874" s="4" t="str">
        <f t="shared" si="224"/>
        <v>N</v>
      </c>
      <c r="O2874" t="str">
        <f t="shared" si="225"/>
        <v>N</v>
      </c>
    </row>
    <row r="2875" spans="1:15" x14ac:dyDescent="0.25">
      <c r="A2875">
        <v>24</v>
      </c>
      <c r="B2875" s="1">
        <v>56602</v>
      </c>
      <c r="C2875" t="s">
        <v>209</v>
      </c>
      <c r="D2875" t="s">
        <v>2573</v>
      </c>
      <c r="E2875">
        <v>212</v>
      </c>
      <c r="F2875">
        <v>2324</v>
      </c>
      <c r="G2875">
        <f t="shared" si="221"/>
        <v>0</v>
      </c>
      <c r="H2875" t="str">
        <f>_xlfn.XLOOKUP(C2875,obszary!A:A,obszary!B:B)</f>
        <v>Eridania</v>
      </c>
      <c r="I2875" t="str">
        <f>_xlfn.XLOOKUP($A2875,laziki!B:B,laziki!C:C)</f>
        <v>Phobos 3</v>
      </c>
      <c r="J2875" t="str">
        <f>_xlfn.XLOOKUP(I2875,laziki!C:C,laziki!E:E)</f>
        <v>32.13S, 131.87E</v>
      </c>
      <c r="K2875">
        <f>_xlfn.XLOOKUP($A2875,laziki!B:B,laziki!D:D)</f>
        <v>2053</v>
      </c>
      <c r="L2875">
        <f t="shared" si="222"/>
        <v>2054</v>
      </c>
      <c r="M2875" s="4">
        <f t="shared" si="223"/>
        <v>1</v>
      </c>
      <c r="N2875" s="4" t="str">
        <f t="shared" si="224"/>
        <v>S</v>
      </c>
      <c r="O2875" t="str">
        <f t="shared" si="225"/>
        <v>S</v>
      </c>
    </row>
    <row r="2876" spans="1:15" x14ac:dyDescent="0.25">
      <c r="A2876">
        <v>77</v>
      </c>
      <c r="B2876" s="1">
        <v>63902</v>
      </c>
      <c r="C2876" t="s">
        <v>211</v>
      </c>
      <c r="D2876" t="s">
        <v>2572</v>
      </c>
      <c r="E2876">
        <v>37</v>
      </c>
      <c r="F2876">
        <v>6832</v>
      </c>
      <c r="G2876">
        <f t="shared" si="221"/>
        <v>6832</v>
      </c>
      <c r="H2876" t="str">
        <f>_xlfn.XLOOKUP(C2876,obszary!A:A,obszary!B:B)</f>
        <v>Hellas</v>
      </c>
      <c r="I2876" t="str">
        <f>_xlfn.XLOOKUP($A2876,laziki!B:B,laziki!C:C)</f>
        <v>Rosetta 27</v>
      </c>
      <c r="J2876" t="str">
        <f>_xlfn.XLOOKUP(I2876,laziki!C:C,laziki!E:E)</f>
        <v>28.90S, 98.55E</v>
      </c>
      <c r="K2876">
        <f>_xlfn.XLOOKUP($A2876,laziki!B:B,laziki!D:D)</f>
        <v>2073</v>
      </c>
      <c r="L2876">
        <f t="shared" si="222"/>
        <v>2074</v>
      </c>
      <c r="M2876" s="4">
        <f t="shared" si="223"/>
        <v>1</v>
      </c>
      <c r="N2876" s="4" t="str">
        <f t="shared" si="224"/>
        <v>S</v>
      </c>
      <c r="O2876" t="str">
        <f t="shared" si="225"/>
        <v>S</v>
      </c>
    </row>
    <row r="2877" spans="1:15" x14ac:dyDescent="0.25">
      <c r="A2877">
        <v>64</v>
      </c>
      <c r="B2877" s="1">
        <v>61292</v>
      </c>
      <c r="C2877" t="s">
        <v>211</v>
      </c>
      <c r="D2877" t="s">
        <v>2571</v>
      </c>
      <c r="E2877">
        <v>15</v>
      </c>
      <c r="F2877">
        <v>6205</v>
      </c>
      <c r="G2877">
        <f t="shared" si="221"/>
        <v>6205</v>
      </c>
      <c r="H2877" t="str">
        <f>_xlfn.XLOOKUP(C2877,obszary!A:A,obszary!B:B)</f>
        <v>Hellas</v>
      </c>
      <c r="I2877" t="str">
        <f>_xlfn.XLOOKUP($A2877,laziki!B:B,laziki!C:C)</f>
        <v>Rosetta 7</v>
      </c>
      <c r="J2877" t="str">
        <f>_xlfn.XLOOKUP(I2877,laziki!C:C,laziki!E:E)</f>
        <v>48.64S, 67.03E</v>
      </c>
      <c r="K2877">
        <f>_xlfn.XLOOKUP($A2877,laziki!B:B,laziki!D:D)</f>
        <v>2067</v>
      </c>
      <c r="L2877">
        <f t="shared" si="222"/>
        <v>2067</v>
      </c>
      <c r="M2877" s="4">
        <f t="shared" si="223"/>
        <v>0</v>
      </c>
      <c r="N2877" s="4" t="str">
        <f t="shared" si="224"/>
        <v>S</v>
      </c>
      <c r="O2877" t="str">
        <f t="shared" si="225"/>
        <v>S</v>
      </c>
    </row>
    <row r="2878" spans="1:15" x14ac:dyDescent="0.25">
      <c r="A2878">
        <v>47</v>
      </c>
      <c r="B2878" s="1">
        <v>64423</v>
      </c>
      <c r="C2878" t="s">
        <v>245</v>
      </c>
      <c r="D2878" t="s">
        <v>2570</v>
      </c>
      <c r="E2878">
        <v>277</v>
      </c>
      <c r="F2878">
        <v>3461</v>
      </c>
      <c r="G2878">
        <f t="shared" si="221"/>
        <v>0</v>
      </c>
      <c r="H2878" t="str">
        <f>_xlfn.XLOOKUP(C2878,obszary!A:A,obszary!B:B)</f>
        <v>Oxia Palus</v>
      </c>
      <c r="I2878" t="str">
        <f>_xlfn.XLOOKUP($A2878,laziki!B:B,laziki!C:C)</f>
        <v>Spirit 14</v>
      </c>
      <c r="J2878" t="str">
        <f>_xlfn.XLOOKUP(I2878,laziki!C:C,laziki!E:E)</f>
        <v>27.30N, 17.48W</v>
      </c>
      <c r="K2878">
        <f>_xlfn.XLOOKUP($A2878,laziki!B:B,laziki!D:D)</f>
        <v>2065</v>
      </c>
      <c r="L2878">
        <f t="shared" si="222"/>
        <v>2076</v>
      </c>
      <c r="M2878" s="4">
        <f t="shared" si="223"/>
        <v>11</v>
      </c>
      <c r="N2878" s="4" t="str">
        <f t="shared" si="224"/>
        <v>N</v>
      </c>
      <c r="O2878" t="str">
        <f t="shared" si="225"/>
        <v>N</v>
      </c>
    </row>
    <row r="2879" spans="1:15" x14ac:dyDescent="0.25">
      <c r="A2879">
        <v>4</v>
      </c>
      <c r="B2879" s="1">
        <v>57824</v>
      </c>
      <c r="C2879" t="s">
        <v>229</v>
      </c>
      <c r="D2879" t="s">
        <v>2569</v>
      </c>
      <c r="E2879">
        <v>20</v>
      </c>
      <c r="F2879">
        <v>3612</v>
      </c>
      <c r="G2879">
        <f t="shared" si="221"/>
        <v>3612</v>
      </c>
      <c r="H2879" t="str">
        <f>_xlfn.XLOOKUP(C2879,obszary!A:A,obszary!B:B)</f>
        <v>Margaritifer Sinus</v>
      </c>
      <c r="I2879" t="str">
        <f>_xlfn.XLOOKUP($A2879,laziki!B:B,laziki!C:C)</f>
        <v>Mariner 9</v>
      </c>
      <c r="J2879" t="str">
        <f>_xlfn.XLOOKUP(I2879,laziki!C:C,laziki!E:E)</f>
        <v>43.20S, 21.89W</v>
      </c>
      <c r="K2879">
        <f>_xlfn.XLOOKUP($A2879,laziki!B:B,laziki!D:D)</f>
        <v>2051</v>
      </c>
      <c r="L2879">
        <f t="shared" si="222"/>
        <v>2058</v>
      </c>
      <c r="M2879" s="4">
        <f t="shared" si="223"/>
        <v>7</v>
      </c>
      <c r="N2879" s="4" t="str">
        <f t="shared" si="224"/>
        <v>S</v>
      </c>
      <c r="O2879" t="str">
        <f t="shared" si="225"/>
        <v>S</v>
      </c>
    </row>
    <row r="2880" spans="1:15" x14ac:dyDescent="0.25">
      <c r="A2880">
        <v>42</v>
      </c>
      <c r="B2880" s="1">
        <v>60862</v>
      </c>
      <c r="C2880" t="s">
        <v>253</v>
      </c>
      <c r="D2880" t="s">
        <v>2568</v>
      </c>
      <c r="E2880">
        <v>29</v>
      </c>
      <c r="F2880">
        <v>4563</v>
      </c>
      <c r="G2880">
        <f t="shared" si="221"/>
        <v>4563</v>
      </c>
      <c r="H2880" t="str">
        <f>_xlfn.XLOOKUP(C2880,obszary!A:A,obszary!B:B)</f>
        <v>Cebrenia</v>
      </c>
      <c r="I2880" t="str">
        <f>_xlfn.XLOOKUP($A2880,laziki!B:B,laziki!C:C)</f>
        <v>Spirit 6</v>
      </c>
      <c r="J2880" t="str">
        <f>_xlfn.XLOOKUP(I2880,laziki!C:C,laziki!E:E)</f>
        <v>27.80N, 160.30E</v>
      </c>
      <c r="K2880">
        <f>_xlfn.XLOOKUP($A2880,laziki!B:B,laziki!D:D)</f>
        <v>2063</v>
      </c>
      <c r="L2880">
        <f t="shared" si="222"/>
        <v>2066</v>
      </c>
      <c r="M2880" s="4">
        <f t="shared" si="223"/>
        <v>3</v>
      </c>
      <c r="N2880" s="4" t="str">
        <f t="shared" si="224"/>
        <v>N</v>
      </c>
      <c r="O2880" t="str">
        <f t="shared" si="225"/>
        <v>N</v>
      </c>
    </row>
    <row r="2881" spans="1:15" x14ac:dyDescent="0.25">
      <c r="A2881">
        <v>67</v>
      </c>
      <c r="B2881" s="1">
        <v>61879</v>
      </c>
      <c r="C2881" t="s">
        <v>231</v>
      </c>
      <c r="D2881" t="s">
        <v>2567</v>
      </c>
      <c r="E2881">
        <v>572</v>
      </c>
      <c r="F2881">
        <v>14025</v>
      </c>
      <c r="G2881">
        <f t="shared" si="221"/>
        <v>0</v>
      </c>
      <c r="H2881" t="str">
        <f>_xlfn.XLOOKUP(C2881,obszary!A:A,obszary!B:B)</f>
        <v>Coprates</v>
      </c>
      <c r="I2881" t="str">
        <f>_xlfn.XLOOKUP($A2881,laziki!B:B,laziki!C:C)</f>
        <v>Rosetta 10</v>
      </c>
      <c r="J2881" t="str">
        <f>_xlfn.XLOOKUP(I2881,laziki!C:C,laziki!E:E)</f>
        <v>29.82S, 66.01W</v>
      </c>
      <c r="K2881">
        <f>_xlfn.XLOOKUP($A2881,laziki!B:B,laziki!D:D)</f>
        <v>2068</v>
      </c>
      <c r="L2881">
        <f t="shared" si="222"/>
        <v>2069</v>
      </c>
      <c r="M2881" s="4">
        <f t="shared" si="223"/>
        <v>1</v>
      </c>
      <c r="N2881" s="4" t="str">
        <f t="shared" si="224"/>
        <v>S</v>
      </c>
      <c r="O2881" t="str">
        <f t="shared" si="225"/>
        <v>S</v>
      </c>
    </row>
    <row r="2882" spans="1:15" x14ac:dyDescent="0.25">
      <c r="A2882">
        <v>96</v>
      </c>
      <c r="B2882" s="1">
        <v>61652</v>
      </c>
      <c r="C2882" t="s">
        <v>265</v>
      </c>
      <c r="D2882" t="s">
        <v>2566</v>
      </c>
      <c r="E2882">
        <v>32</v>
      </c>
      <c r="F2882">
        <v>7752</v>
      </c>
      <c r="G2882">
        <f t="shared" si="221"/>
        <v>7752</v>
      </c>
      <c r="H2882" t="str">
        <f>_xlfn.XLOOKUP(C2882,obszary!A:A,obszary!B:B)</f>
        <v>Mare Boreum</v>
      </c>
      <c r="I2882" t="str">
        <f>_xlfn.XLOOKUP($A2882,laziki!B:B,laziki!C:C)</f>
        <v>Dawn 9</v>
      </c>
      <c r="J2882" t="str">
        <f>_xlfn.XLOOKUP(I2882,laziki!C:C,laziki!E:E)</f>
        <v>77.71N, 179.82E</v>
      </c>
      <c r="K2882">
        <f>_xlfn.XLOOKUP($A2882,laziki!B:B,laziki!D:D)</f>
        <v>2067</v>
      </c>
      <c r="L2882">
        <f t="shared" si="222"/>
        <v>2068</v>
      </c>
      <c r="M2882" s="4">
        <f t="shared" si="223"/>
        <v>1</v>
      </c>
      <c r="N2882" s="4" t="str">
        <f t="shared" si="224"/>
        <v>N</v>
      </c>
      <c r="O2882" t="str">
        <f t="shared" si="225"/>
        <v>N</v>
      </c>
    </row>
    <row r="2883" spans="1:15" x14ac:dyDescent="0.25">
      <c r="A2883">
        <v>42</v>
      </c>
      <c r="B2883" s="1">
        <v>61689</v>
      </c>
      <c r="C2883" t="s">
        <v>253</v>
      </c>
      <c r="D2883" t="s">
        <v>2565</v>
      </c>
      <c r="E2883">
        <v>188</v>
      </c>
      <c r="F2883">
        <v>16330</v>
      </c>
      <c r="G2883">
        <f t="shared" ref="G2883:G2946" si="226">IF($E2883 &lt;= 100,F2883,0)</f>
        <v>0</v>
      </c>
      <c r="H2883" t="str">
        <f>_xlfn.XLOOKUP(C2883,obszary!A:A,obszary!B:B)</f>
        <v>Cebrenia</v>
      </c>
      <c r="I2883" t="str">
        <f>_xlfn.XLOOKUP($A2883,laziki!B:B,laziki!C:C)</f>
        <v>Spirit 6</v>
      </c>
      <c r="J2883" t="str">
        <f>_xlfn.XLOOKUP(I2883,laziki!C:C,laziki!E:E)</f>
        <v>27.80N, 160.30E</v>
      </c>
      <c r="K2883">
        <f>_xlfn.XLOOKUP($A2883,laziki!B:B,laziki!D:D)</f>
        <v>2063</v>
      </c>
      <c r="L2883">
        <f t="shared" ref="L2883:L2946" si="227">YEAR(B2883)</f>
        <v>2068</v>
      </c>
      <c r="M2883" s="4">
        <f t="shared" ref="M2883:M2946" si="228">L2883-K2883</f>
        <v>5</v>
      </c>
      <c r="N2883" s="4" t="str">
        <f t="shared" ref="N2883:N2946" si="229">IF(NOT(ISERROR(SEARCH("S",D2883))),"S","N")</f>
        <v>N</v>
      </c>
      <c r="O2883" t="str">
        <f t="shared" si="225"/>
        <v>N</v>
      </c>
    </row>
    <row r="2884" spans="1:15" x14ac:dyDescent="0.25">
      <c r="A2884">
        <v>83</v>
      </c>
      <c r="B2884" s="1">
        <v>63061</v>
      </c>
      <c r="C2884" t="s">
        <v>255</v>
      </c>
      <c r="D2884" t="s">
        <v>2564</v>
      </c>
      <c r="E2884">
        <v>204</v>
      </c>
      <c r="F2884">
        <v>5812</v>
      </c>
      <c r="G2884">
        <f t="shared" si="226"/>
        <v>0</v>
      </c>
      <c r="H2884" t="str">
        <f>_xlfn.XLOOKUP(C2884,obszary!A:A,obszary!B:B)</f>
        <v>Casius</v>
      </c>
      <c r="I2884" t="str">
        <f>_xlfn.XLOOKUP($A2884,laziki!B:B,laziki!C:C)</f>
        <v>Phoenix 11</v>
      </c>
      <c r="J2884" t="str">
        <f>_xlfn.XLOOKUP(I2884,laziki!C:C,laziki!E:E)</f>
        <v>56.07N, 79.63E</v>
      </c>
      <c r="K2884">
        <f>_xlfn.XLOOKUP($A2884,laziki!B:B,laziki!D:D)</f>
        <v>2069</v>
      </c>
      <c r="L2884">
        <f t="shared" si="227"/>
        <v>2072</v>
      </c>
      <c r="M2884" s="4">
        <f t="shared" si="228"/>
        <v>3</v>
      </c>
      <c r="N2884" s="4" t="str">
        <f t="shared" si="229"/>
        <v>N</v>
      </c>
      <c r="O2884" t="str">
        <f t="shared" si="225"/>
        <v>N</v>
      </c>
    </row>
    <row r="2885" spans="1:15" x14ac:dyDescent="0.25">
      <c r="A2885">
        <v>54</v>
      </c>
      <c r="B2885" s="1">
        <v>61383</v>
      </c>
      <c r="C2885" t="s">
        <v>239</v>
      </c>
      <c r="D2885" t="s">
        <v>2563</v>
      </c>
      <c r="E2885">
        <v>163</v>
      </c>
      <c r="F2885">
        <v>883</v>
      </c>
      <c r="G2885">
        <f t="shared" si="226"/>
        <v>0</v>
      </c>
      <c r="H2885" t="str">
        <f>_xlfn.XLOOKUP(C2885,obszary!A:A,obszary!B:B)</f>
        <v>Amenthes</v>
      </c>
      <c r="I2885" t="str">
        <f>_xlfn.XLOOKUP($A2885,laziki!B:B,laziki!C:C)</f>
        <v>Opportunity 6</v>
      </c>
      <c r="J2885" t="str">
        <f>_xlfn.XLOOKUP(I2885,laziki!C:C,laziki!E:E)</f>
        <v>14.31N, 112.28E</v>
      </c>
      <c r="K2885">
        <f>_xlfn.XLOOKUP($A2885,laziki!B:B,laziki!D:D)</f>
        <v>2065</v>
      </c>
      <c r="L2885">
        <f t="shared" si="227"/>
        <v>2068</v>
      </c>
      <c r="M2885" s="4">
        <f t="shared" si="228"/>
        <v>3</v>
      </c>
      <c r="N2885" s="4" t="str">
        <f t="shared" si="229"/>
        <v>N</v>
      </c>
      <c r="O2885" t="str">
        <f t="shared" si="225"/>
        <v>N</v>
      </c>
    </row>
    <row r="2886" spans="1:15" x14ac:dyDescent="0.25">
      <c r="A2886">
        <v>55</v>
      </c>
      <c r="B2886" s="1">
        <v>62235</v>
      </c>
      <c r="C2886" t="s">
        <v>253</v>
      </c>
      <c r="D2886" t="s">
        <v>2562</v>
      </c>
      <c r="E2886">
        <v>41</v>
      </c>
      <c r="F2886">
        <v>1920</v>
      </c>
      <c r="G2886">
        <f t="shared" si="226"/>
        <v>1920</v>
      </c>
      <c r="H2886" t="str">
        <f>_xlfn.XLOOKUP(C2886,obszary!A:A,obszary!B:B)</f>
        <v>Cebrenia</v>
      </c>
      <c r="I2886" t="str">
        <f>_xlfn.XLOOKUP($A2886,laziki!B:B,laziki!C:C)</f>
        <v>Opportunity 7</v>
      </c>
      <c r="J2886" t="str">
        <f>_xlfn.XLOOKUP(I2886,laziki!C:C,laziki!E:E)</f>
        <v>37.14N, 148.66E</v>
      </c>
      <c r="K2886">
        <f>_xlfn.XLOOKUP($A2886,laziki!B:B,laziki!D:D)</f>
        <v>2066</v>
      </c>
      <c r="L2886">
        <f t="shared" si="227"/>
        <v>2070</v>
      </c>
      <c r="M2886" s="4">
        <f t="shared" si="228"/>
        <v>4</v>
      </c>
      <c r="N2886" s="4" t="str">
        <f t="shared" si="229"/>
        <v>N</v>
      </c>
      <c r="O2886" t="str">
        <f t="shared" ref="O2886:O2949" si="230">IF(NOT(ISERROR(SEARCH("S",J2886))),"S","N")</f>
        <v>N</v>
      </c>
    </row>
    <row r="2887" spans="1:15" x14ac:dyDescent="0.25">
      <c r="A2887">
        <v>75</v>
      </c>
      <c r="B2887" s="1">
        <v>64636</v>
      </c>
      <c r="C2887" t="s">
        <v>211</v>
      </c>
      <c r="D2887" t="s">
        <v>2561</v>
      </c>
      <c r="E2887">
        <v>93</v>
      </c>
      <c r="F2887">
        <v>3612</v>
      </c>
      <c r="G2887">
        <f t="shared" si="226"/>
        <v>3612</v>
      </c>
      <c r="H2887" t="str">
        <f>_xlfn.XLOOKUP(C2887,obszary!A:A,obszary!B:B)</f>
        <v>Hellas</v>
      </c>
      <c r="I2887" t="str">
        <f>_xlfn.XLOOKUP($A2887,laziki!B:B,laziki!C:C)</f>
        <v>Rosetta 22</v>
      </c>
      <c r="J2887" t="str">
        <f>_xlfn.XLOOKUP(I2887,laziki!C:C,laziki!E:E)</f>
        <v>43.21S, 109.99E</v>
      </c>
      <c r="K2887">
        <f>_xlfn.XLOOKUP($A2887,laziki!B:B,laziki!D:D)</f>
        <v>2071</v>
      </c>
      <c r="L2887">
        <f t="shared" si="227"/>
        <v>2076</v>
      </c>
      <c r="M2887" s="4">
        <f t="shared" si="228"/>
        <v>5</v>
      </c>
      <c r="N2887" s="4" t="str">
        <f t="shared" si="229"/>
        <v>S</v>
      </c>
      <c r="O2887" t="str">
        <f t="shared" si="230"/>
        <v>S</v>
      </c>
    </row>
    <row r="2888" spans="1:15" x14ac:dyDescent="0.25">
      <c r="A2888">
        <v>66</v>
      </c>
      <c r="B2888" s="1">
        <v>61628</v>
      </c>
      <c r="C2888" t="s">
        <v>237</v>
      </c>
      <c r="D2888" t="s">
        <v>2560</v>
      </c>
      <c r="E2888">
        <v>37</v>
      </c>
      <c r="F2888">
        <v>9985</v>
      </c>
      <c r="G2888">
        <f t="shared" si="226"/>
        <v>9985</v>
      </c>
      <c r="H2888" t="str">
        <f>_xlfn.XLOOKUP(C2888,obszary!A:A,obszary!B:B)</f>
        <v>Elysium</v>
      </c>
      <c r="I2888" t="str">
        <f>_xlfn.XLOOKUP($A2888,laziki!B:B,laziki!C:C)</f>
        <v>Rosetta 9</v>
      </c>
      <c r="J2888" t="str">
        <f>_xlfn.XLOOKUP(I2888,laziki!C:C,laziki!E:E)</f>
        <v>17.54N, 149.60E</v>
      </c>
      <c r="K2888">
        <f>_xlfn.XLOOKUP($A2888,laziki!B:B,laziki!D:D)</f>
        <v>2067</v>
      </c>
      <c r="L2888">
        <f t="shared" si="227"/>
        <v>2068</v>
      </c>
      <c r="M2888" s="4">
        <f t="shared" si="228"/>
        <v>1</v>
      </c>
      <c r="N2888" s="4" t="str">
        <f t="shared" si="229"/>
        <v>N</v>
      </c>
      <c r="O2888" t="str">
        <f t="shared" si="230"/>
        <v>N</v>
      </c>
    </row>
    <row r="2889" spans="1:15" x14ac:dyDescent="0.25">
      <c r="A2889">
        <v>67</v>
      </c>
      <c r="B2889" s="1">
        <v>61941</v>
      </c>
      <c r="C2889" t="s">
        <v>231</v>
      </c>
      <c r="D2889" t="s">
        <v>2559</v>
      </c>
      <c r="E2889">
        <v>41</v>
      </c>
      <c r="F2889">
        <v>14551</v>
      </c>
      <c r="G2889">
        <f t="shared" si="226"/>
        <v>14551</v>
      </c>
      <c r="H2889" t="str">
        <f>_xlfn.XLOOKUP(C2889,obszary!A:A,obszary!B:B)</f>
        <v>Coprates</v>
      </c>
      <c r="I2889" t="str">
        <f>_xlfn.XLOOKUP($A2889,laziki!B:B,laziki!C:C)</f>
        <v>Rosetta 10</v>
      </c>
      <c r="J2889" t="str">
        <f>_xlfn.XLOOKUP(I2889,laziki!C:C,laziki!E:E)</f>
        <v>29.82S, 66.01W</v>
      </c>
      <c r="K2889">
        <f>_xlfn.XLOOKUP($A2889,laziki!B:B,laziki!D:D)</f>
        <v>2068</v>
      </c>
      <c r="L2889">
        <f t="shared" si="227"/>
        <v>2069</v>
      </c>
      <c r="M2889" s="4">
        <f t="shared" si="228"/>
        <v>1</v>
      </c>
      <c r="N2889" s="4" t="str">
        <f t="shared" si="229"/>
        <v>S</v>
      </c>
      <c r="O2889" t="str">
        <f t="shared" si="230"/>
        <v>S</v>
      </c>
    </row>
    <row r="2890" spans="1:15" x14ac:dyDescent="0.25">
      <c r="A2890">
        <v>10</v>
      </c>
      <c r="B2890" s="1">
        <v>57898</v>
      </c>
      <c r="C2890" t="s">
        <v>217</v>
      </c>
      <c r="D2890" t="s">
        <v>2558</v>
      </c>
      <c r="E2890">
        <v>106</v>
      </c>
      <c r="F2890">
        <v>18486</v>
      </c>
      <c r="G2890">
        <f t="shared" si="226"/>
        <v>0</v>
      </c>
      <c r="H2890" t="str">
        <f>_xlfn.XLOOKUP(C2890,obszary!A:A,obszary!B:B)</f>
        <v>Thaumasia</v>
      </c>
      <c r="I2890" t="str">
        <f>_xlfn.XLOOKUP($A2890,laziki!B:B,laziki!C:C)</f>
        <v>Mariner 15</v>
      </c>
      <c r="J2890" t="str">
        <f>_xlfn.XLOOKUP(I2890,laziki!C:C,laziki!E:E)</f>
        <v>23.79S, 56.97W</v>
      </c>
      <c r="K2890">
        <f>_xlfn.XLOOKUP($A2890,laziki!B:B,laziki!D:D)</f>
        <v>2054</v>
      </c>
      <c r="L2890">
        <f t="shared" si="227"/>
        <v>2058</v>
      </c>
      <c r="M2890" s="4">
        <f t="shared" si="228"/>
        <v>4</v>
      </c>
      <c r="N2890" s="4" t="str">
        <f t="shared" si="229"/>
        <v>S</v>
      </c>
      <c r="O2890" t="str">
        <f t="shared" si="230"/>
        <v>S</v>
      </c>
    </row>
    <row r="2891" spans="1:15" x14ac:dyDescent="0.25">
      <c r="A2891">
        <v>11</v>
      </c>
      <c r="B2891" s="1">
        <v>57573</v>
      </c>
      <c r="C2891" t="s">
        <v>207</v>
      </c>
      <c r="D2891" t="s">
        <v>2557</v>
      </c>
      <c r="E2891">
        <v>307</v>
      </c>
      <c r="F2891">
        <v>756</v>
      </c>
      <c r="G2891">
        <f t="shared" si="226"/>
        <v>0</v>
      </c>
      <c r="H2891" t="str">
        <f>_xlfn.XLOOKUP(C2891,obszary!A:A,obszary!B:B)</f>
        <v>Mare Australe</v>
      </c>
      <c r="I2891" t="str">
        <f>_xlfn.XLOOKUP($A2891,laziki!B:B,laziki!C:C)</f>
        <v>Mariner 16</v>
      </c>
      <c r="J2891" t="str">
        <f>_xlfn.XLOOKUP(I2891,laziki!C:C,laziki!E:E)</f>
        <v>59.42S, 15.97W</v>
      </c>
      <c r="K2891">
        <f>_xlfn.XLOOKUP($A2891,laziki!B:B,laziki!D:D)</f>
        <v>2055</v>
      </c>
      <c r="L2891">
        <f t="shared" si="227"/>
        <v>2057</v>
      </c>
      <c r="M2891" s="4">
        <f t="shared" si="228"/>
        <v>2</v>
      </c>
      <c r="N2891" s="4" t="str">
        <f t="shared" si="229"/>
        <v>S</v>
      </c>
      <c r="O2891" t="str">
        <f t="shared" si="230"/>
        <v>S</v>
      </c>
    </row>
    <row r="2892" spans="1:15" x14ac:dyDescent="0.25">
      <c r="A2892">
        <v>77</v>
      </c>
      <c r="B2892" s="1">
        <v>64247</v>
      </c>
      <c r="C2892" t="s">
        <v>211</v>
      </c>
      <c r="D2892" t="s">
        <v>2556</v>
      </c>
      <c r="E2892">
        <v>152</v>
      </c>
      <c r="F2892">
        <v>1526</v>
      </c>
      <c r="G2892">
        <f t="shared" si="226"/>
        <v>0</v>
      </c>
      <c r="H2892" t="str">
        <f>_xlfn.XLOOKUP(C2892,obszary!A:A,obszary!B:B)</f>
        <v>Hellas</v>
      </c>
      <c r="I2892" t="str">
        <f>_xlfn.XLOOKUP($A2892,laziki!B:B,laziki!C:C)</f>
        <v>Rosetta 27</v>
      </c>
      <c r="J2892" t="str">
        <f>_xlfn.XLOOKUP(I2892,laziki!C:C,laziki!E:E)</f>
        <v>28.90S, 98.55E</v>
      </c>
      <c r="K2892">
        <f>_xlfn.XLOOKUP($A2892,laziki!B:B,laziki!D:D)</f>
        <v>2073</v>
      </c>
      <c r="L2892">
        <f t="shared" si="227"/>
        <v>2075</v>
      </c>
      <c r="M2892" s="4">
        <f t="shared" si="228"/>
        <v>2</v>
      </c>
      <c r="N2892" s="4" t="str">
        <f t="shared" si="229"/>
        <v>S</v>
      </c>
      <c r="O2892" t="str">
        <f t="shared" si="230"/>
        <v>S</v>
      </c>
    </row>
    <row r="2893" spans="1:15" x14ac:dyDescent="0.25">
      <c r="A2893">
        <v>9</v>
      </c>
      <c r="B2893" s="1">
        <v>56891</v>
      </c>
      <c r="C2893" t="s">
        <v>215</v>
      </c>
      <c r="D2893" t="s">
        <v>2555</v>
      </c>
      <c r="E2893">
        <v>344</v>
      </c>
      <c r="F2893">
        <v>3313</v>
      </c>
      <c r="G2893">
        <f t="shared" si="226"/>
        <v>0</v>
      </c>
      <c r="H2893" t="str">
        <f>_xlfn.XLOOKUP(C2893,obszary!A:A,obszary!B:B)</f>
        <v>Argyre</v>
      </c>
      <c r="I2893" t="str">
        <f>_xlfn.XLOOKUP($A2893,laziki!B:B,laziki!C:C)</f>
        <v>Mariner 14</v>
      </c>
      <c r="J2893" t="str">
        <f>_xlfn.XLOOKUP(I2893,laziki!C:C,laziki!E:E)</f>
        <v>17.63S, 13.01W</v>
      </c>
      <c r="K2893">
        <f>_xlfn.XLOOKUP($A2893,laziki!B:B,laziki!D:D)</f>
        <v>2054</v>
      </c>
      <c r="L2893">
        <f t="shared" si="227"/>
        <v>2055</v>
      </c>
      <c r="M2893" s="4">
        <f t="shared" si="228"/>
        <v>1</v>
      </c>
      <c r="N2893" s="4" t="str">
        <f t="shared" si="229"/>
        <v>S</v>
      </c>
      <c r="O2893" t="str">
        <f t="shared" si="230"/>
        <v>S</v>
      </c>
    </row>
    <row r="2894" spans="1:15" x14ac:dyDescent="0.25">
      <c r="A2894">
        <v>32</v>
      </c>
      <c r="B2894" s="1">
        <v>60405</v>
      </c>
      <c r="C2894" t="s">
        <v>233</v>
      </c>
      <c r="D2894" t="s">
        <v>2554</v>
      </c>
      <c r="E2894">
        <v>252</v>
      </c>
      <c r="F2894">
        <v>11011</v>
      </c>
      <c r="G2894">
        <f t="shared" si="226"/>
        <v>0</v>
      </c>
      <c r="H2894" t="str">
        <f>_xlfn.XLOOKUP(C2894,obszary!A:A,obszary!B:B)</f>
        <v>Phoenicis Lacus</v>
      </c>
      <c r="I2894" t="str">
        <f>_xlfn.XLOOKUP($A2894,laziki!B:B,laziki!C:C)</f>
        <v>Deimos 11</v>
      </c>
      <c r="J2894" t="str">
        <f>_xlfn.XLOOKUP(I2894,laziki!C:C,laziki!E:E)</f>
        <v>39.82S, 96.42W</v>
      </c>
      <c r="K2894">
        <f>_xlfn.XLOOKUP($A2894,laziki!B:B,laziki!D:D)</f>
        <v>2059</v>
      </c>
      <c r="L2894">
        <f t="shared" si="227"/>
        <v>2065</v>
      </c>
      <c r="M2894" s="4">
        <f t="shared" si="228"/>
        <v>6</v>
      </c>
      <c r="N2894" s="4" t="str">
        <f t="shared" si="229"/>
        <v>S</v>
      </c>
      <c r="O2894" t="str">
        <f t="shared" si="230"/>
        <v>S</v>
      </c>
    </row>
    <row r="2895" spans="1:15" x14ac:dyDescent="0.25">
      <c r="A2895">
        <v>32</v>
      </c>
      <c r="B2895" s="1">
        <v>60951</v>
      </c>
      <c r="C2895" t="s">
        <v>217</v>
      </c>
      <c r="D2895" t="s">
        <v>2553</v>
      </c>
      <c r="E2895">
        <v>117</v>
      </c>
      <c r="F2895">
        <v>4235</v>
      </c>
      <c r="G2895">
        <f t="shared" si="226"/>
        <v>0</v>
      </c>
      <c r="H2895" t="str">
        <f>_xlfn.XLOOKUP(C2895,obszary!A:A,obszary!B:B)</f>
        <v>Thaumasia</v>
      </c>
      <c r="I2895" t="str">
        <f>_xlfn.XLOOKUP($A2895,laziki!B:B,laziki!C:C)</f>
        <v>Deimos 11</v>
      </c>
      <c r="J2895" t="str">
        <f>_xlfn.XLOOKUP(I2895,laziki!C:C,laziki!E:E)</f>
        <v>39.82S, 96.42W</v>
      </c>
      <c r="K2895">
        <f>_xlfn.XLOOKUP($A2895,laziki!B:B,laziki!D:D)</f>
        <v>2059</v>
      </c>
      <c r="L2895">
        <f t="shared" si="227"/>
        <v>2066</v>
      </c>
      <c r="M2895" s="4">
        <f t="shared" si="228"/>
        <v>7</v>
      </c>
      <c r="N2895" s="4" t="str">
        <f t="shared" si="229"/>
        <v>S</v>
      </c>
      <c r="O2895" t="str">
        <f t="shared" si="230"/>
        <v>S</v>
      </c>
    </row>
    <row r="2896" spans="1:15" x14ac:dyDescent="0.25">
      <c r="A2896">
        <v>22</v>
      </c>
      <c r="B2896" s="1">
        <v>56544</v>
      </c>
      <c r="C2896" t="s">
        <v>227</v>
      </c>
      <c r="D2896" t="s">
        <v>2552</v>
      </c>
      <c r="E2896">
        <v>152</v>
      </c>
      <c r="F2896">
        <v>4398</v>
      </c>
      <c r="G2896">
        <f t="shared" si="226"/>
        <v>0</v>
      </c>
      <c r="H2896" t="str">
        <f>_xlfn.XLOOKUP(C2896,obszary!A:A,obszary!B:B)</f>
        <v>Sinus Sabaeus</v>
      </c>
      <c r="I2896" t="str">
        <f>_xlfn.XLOOKUP($A2896,laziki!B:B,laziki!C:C)</f>
        <v>Phobos 1</v>
      </c>
      <c r="J2896" t="str">
        <f>_xlfn.XLOOKUP(I2896,laziki!C:C,laziki!E:E)</f>
        <v>5.89N, 39.91E</v>
      </c>
      <c r="K2896">
        <f>_xlfn.XLOOKUP($A2896,laziki!B:B,laziki!D:D)</f>
        <v>2053</v>
      </c>
      <c r="L2896">
        <f t="shared" si="227"/>
        <v>2054</v>
      </c>
      <c r="M2896" s="4">
        <f t="shared" si="228"/>
        <v>1</v>
      </c>
      <c r="N2896" s="4" t="str">
        <f t="shared" si="229"/>
        <v>S</v>
      </c>
      <c r="O2896" t="str">
        <f t="shared" si="230"/>
        <v>N</v>
      </c>
    </row>
    <row r="2897" spans="1:15" x14ac:dyDescent="0.25">
      <c r="A2897">
        <v>89</v>
      </c>
      <c r="B2897" s="1">
        <v>64139</v>
      </c>
      <c r="C2897" t="s">
        <v>207</v>
      </c>
      <c r="D2897" t="s">
        <v>2551</v>
      </c>
      <c r="E2897">
        <v>41</v>
      </c>
      <c r="F2897">
        <v>17718</v>
      </c>
      <c r="G2897">
        <f t="shared" si="226"/>
        <v>17718</v>
      </c>
      <c r="H2897" t="str">
        <f>_xlfn.XLOOKUP(C2897,obszary!A:A,obszary!B:B)</f>
        <v>Mare Australe</v>
      </c>
      <c r="I2897" t="str">
        <f>_xlfn.XLOOKUP($A2897,laziki!B:B,laziki!C:C)</f>
        <v>Phoenix 22</v>
      </c>
      <c r="J2897" t="str">
        <f>_xlfn.XLOOKUP(I2897,laziki!C:C,laziki!E:E)</f>
        <v>65.07S, 96.09W</v>
      </c>
      <c r="K2897">
        <f>_xlfn.XLOOKUP($A2897,laziki!B:B,laziki!D:D)</f>
        <v>2072</v>
      </c>
      <c r="L2897">
        <f t="shared" si="227"/>
        <v>2075</v>
      </c>
      <c r="M2897" s="4">
        <f t="shared" si="228"/>
        <v>3</v>
      </c>
      <c r="N2897" s="4" t="str">
        <f t="shared" si="229"/>
        <v>S</v>
      </c>
      <c r="O2897" t="str">
        <f t="shared" si="230"/>
        <v>S</v>
      </c>
    </row>
    <row r="2898" spans="1:15" x14ac:dyDescent="0.25">
      <c r="A2898">
        <v>86</v>
      </c>
      <c r="B2898" s="1">
        <v>64496</v>
      </c>
      <c r="C2898" t="s">
        <v>265</v>
      </c>
      <c r="D2898" t="s">
        <v>2550</v>
      </c>
      <c r="E2898">
        <v>67</v>
      </c>
      <c r="F2898">
        <v>10313</v>
      </c>
      <c r="G2898">
        <f t="shared" si="226"/>
        <v>10313</v>
      </c>
      <c r="H2898" t="str">
        <f>_xlfn.XLOOKUP(C2898,obszary!A:A,obszary!B:B)</f>
        <v>Mare Boreum</v>
      </c>
      <c r="I2898" t="str">
        <f>_xlfn.XLOOKUP($A2898,laziki!B:B,laziki!C:C)</f>
        <v>Phoenix 16</v>
      </c>
      <c r="J2898" t="str">
        <f>_xlfn.XLOOKUP(I2898,laziki!C:C,laziki!E:E)</f>
        <v>75.84N, 122.24E</v>
      </c>
      <c r="K2898">
        <f>_xlfn.XLOOKUP($A2898,laziki!B:B,laziki!D:D)</f>
        <v>2071</v>
      </c>
      <c r="L2898">
        <f t="shared" si="227"/>
        <v>2076</v>
      </c>
      <c r="M2898" s="4">
        <f t="shared" si="228"/>
        <v>5</v>
      </c>
      <c r="N2898" s="4" t="str">
        <f t="shared" si="229"/>
        <v>N</v>
      </c>
      <c r="O2898" t="str">
        <f t="shared" si="230"/>
        <v>N</v>
      </c>
    </row>
    <row r="2899" spans="1:15" x14ac:dyDescent="0.25">
      <c r="A2899">
        <v>13</v>
      </c>
      <c r="B2899" s="1">
        <v>56563</v>
      </c>
      <c r="C2899" t="s">
        <v>253</v>
      </c>
      <c r="D2899" t="s">
        <v>2549</v>
      </c>
      <c r="E2899">
        <v>109</v>
      </c>
      <c r="F2899">
        <v>2324</v>
      </c>
      <c r="G2899">
        <f t="shared" si="226"/>
        <v>0</v>
      </c>
      <c r="H2899" t="str">
        <f>_xlfn.XLOOKUP(C2899,obszary!A:A,obszary!B:B)</f>
        <v>Cebrenia</v>
      </c>
      <c r="I2899" t="str">
        <f>_xlfn.XLOOKUP($A2899,laziki!B:B,laziki!C:C)</f>
        <v>Viking 2</v>
      </c>
      <c r="J2899" t="str">
        <f>_xlfn.XLOOKUP(I2899,laziki!C:C,laziki!E:E)</f>
        <v>60.72N, 122.46E</v>
      </c>
      <c r="K2899">
        <f>_xlfn.XLOOKUP($A2899,laziki!B:B,laziki!D:D)</f>
        <v>2052</v>
      </c>
      <c r="L2899">
        <f t="shared" si="227"/>
        <v>2054</v>
      </c>
      <c r="M2899" s="4">
        <f t="shared" si="228"/>
        <v>2</v>
      </c>
      <c r="N2899" s="4" t="str">
        <f t="shared" si="229"/>
        <v>N</v>
      </c>
      <c r="O2899" t="str">
        <f t="shared" si="230"/>
        <v>N</v>
      </c>
    </row>
    <row r="2900" spans="1:15" x14ac:dyDescent="0.25">
      <c r="A2900">
        <v>36</v>
      </c>
      <c r="B2900" s="1">
        <v>59411</v>
      </c>
      <c r="C2900" t="s">
        <v>235</v>
      </c>
      <c r="D2900" t="s">
        <v>2548</v>
      </c>
      <c r="E2900">
        <v>252</v>
      </c>
      <c r="F2900">
        <v>2461</v>
      </c>
      <c r="G2900">
        <f t="shared" si="226"/>
        <v>0</v>
      </c>
      <c r="H2900" t="str">
        <f>_xlfn.XLOOKUP(C2900,obszary!A:A,obszary!B:B)</f>
        <v>Memnonia</v>
      </c>
      <c r="I2900" t="str">
        <f>_xlfn.XLOOKUP($A2900,laziki!B:B,laziki!C:C)</f>
        <v>Pathfinder 3</v>
      </c>
      <c r="J2900" t="str">
        <f>_xlfn.XLOOKUP(I2900,laziki!C:C,laziki!E:E)</f>
        <v>5.85N, 156.58W</v>
      </c>
      <c r="K2900">
        <f>_xlfn.XLOOKUP($A2900,laziki!B:B,laziki!D:D)</f>
        <v>2061</v>
      </c>
      <c r="L2900">
        <f t="shared" si="227"/>
        <v>2062</v>
      </c>
      <c r="M2900" s="4">
        <f t="shared" si="228"/>
        <v>1</v>
      </c>
      <c r="N2900" s="4" t="str">
        <f t="shared" si="229"/>
        <v>S</v>
      </c>
      <c r="O2900" t="str">
        <f t="shared" si="230"/>
        <v>N</v>
      </c>
    </row>
    <row r="2901" spans="1:15" x14ac:dyDescent="0.25">
      <c r="A2901">
        <v>41</v>
      </c>
      <c r="B2901" s="1">
        <v>61195</v>
      </c>
      <c r="C2901" t="s">
        <v>265</v>
      </c>
      <c r="D2901" t="s">
        <v>2547</v>
      </c>
      <c r="E2901">
        <v>1270</v>
      </c>
      <c r="F2901">
        <v>29243</v>
      </c>
      <c r="G2901">
        <f t="shared" si="226"/>
        <v>0</v>
      </c>
      <c r="H2901" t="str">
        <f>_xlfn.XLOOKUP(C2901,obszary!A:A,obszary!B:B)</f>
        <v>Mare Boreum</v>
      </c>
      <c r="I2901" t="str">
        <f>_xlfn.XLOOKUP($A2901,laziki!B:B,laziki!C:C)</f>
        <v>Spirit 5</v>
      </c>
      <c r="J2901" t="str">
        <f>_xlfn.XLOOKUP(I2901,laziki!C:C,laziki!E:E)</f>
        <v>66.19N, 33.82E</v>
      </c>
      <c r="K2901">
        <f>_xlfn.XLOOKUP($A2901,laziki!B:B,laziki!D:D)</f>
        <v>2063</v>
      </c>
      <c r="L2901">
        <f t="shared" si="227"/>
        <v>2067</v>
      </c>
      <c r="M2901" s="4">
        <f t="shared" si="228"/>
        <v>4</v>
      </c>
      <c r="N2901" s="4" t="str">
        <f t="shared" si="229"/>
        <v>N</v>
      </c>
      <c r="O2901" t="str">
        <f t="shared" si="230"/>
        <v>N</v>
      </c>
    </row>
    <row r="2902" spans="1:15" x14ac:dyDescent="0.25">
      <c r="A2902">
        <v>93</v>
      </c>
      <c r="B2902" s="1">
        <v>61302</v>
      </c>
      <c r="C2902" t="s">
        <v>261</v>
      </c>
      <c r="D2902" t="s">
        <v>2546</v>
      </c>
      <c r="E2902">
        <v>96</v>
      </c>
      <c r="F2902">
        <v>6832</v>
      </c>
      <c r="G2902">
        <f t="shared" si="226"/>
        <v>6832</v>
      </c>
      <c r="H2902" t="str">
        <f>_xlfn.XLOOKUP(C2902,obszary!A:A,obszary!B:B)</f>
        <v>Arcadia</v>
      </c>
      <c r="I2902" t="str">
        <f>_xlfn.XLOOKUP($A2902,laziki!B:B,laziki!C:C)</f>
        <v>Dawn 3</v>
      </c>
      <c r="J2902" t="str">
        <f>_xlfn.XLOOKUP(I2902,laziki!C:C,laziki!E:E)</f>
        <v>40.73N, 101.92W</v>
      </c>
      <c r="K2902">
        <f>_xlfn.XLOOKUP($A2902,laziki!B:B,laziki!D:D)</f>
        <v>2066</v>
      </c>
      <c r="L2902">
        <f t="shared" si="227"/>
        <v>2067</v>
      </c>
      <c r="M2902" s="4">
        <f t="shared" si="228"/>
        <v>1</v>
      </c>
      <c r="N2902" s="4" t="str">
        <f t="shared" si="229"/>
        <v>N</v>
      </c>
      <c r="O2902" t="str">
        <f t="shared" si="230"/>
        <v>N</v>
      </c>
    </row>
    <row r="2903" spans="1:15" x14ac:dyDescent="0.25">
      <c r="A2903">
        <v>4</v>
      </c>
      <c r="B2903" s="1">
        <v>57600</v>
      </c>
      <c r="C2903" t="s">
        <v>215</v>
      </c>
      <c r="D2903" t="s">
        <v>2545</v>
      </c>
      <c r="E2903">
        <v>157</v>
      </c>
      <c r="F2903">
        <v>15700</v>
      </c>
      <c r="G2903">
        <f t="shared" si="226"/>
        <v>0</v>
      </c>
      <c r="H2903" t="str">
        <f>_xlfn.XLOOKUP(C2903,obszary!A:A,obszary!B:B)</f>
        <v>Argyre</v>
      </c>
      <c r="I2903" t="str">
        <f>_xlfn.XLOOKUP($A2903,laziki!B:B,laziki!C:C)</f>
        <v>Mariner 9</v>
      </c>
      <c r="J2903" t="str">
        <f>_xlfn.XLOOKUP(I2903,laziki!C:C,laziki!E:E)</f>
        <v>43.20S, 21.89W</v>
      </c>
      <c r="K2903">
        <f>_xlfn.XLOOKUP($A2903,laziki!B:B,laziki!D:D)</f>
        <v>2051</v>
      </c>
      <c r="L2903">
        <f t="shared" si="227"/>
        <v>2057</v>
      </c>
      <c r="M2903" s="4">
        <f t="shared" si="228"/>
        <v>6</v>
      </c>
      <c r="N2903" s="4" t="str">
        <f t="shared" si="229"/>
        <v>S</v>
      </c>
      <c r="O2903" t="str">
        <f t="shared" si="230"/>
        <v>S</v>
      </c>
    </row>
    <row r="2904" spans="1:15" x14ac:dyDescent="0.25">
      <c r="A2904">
        <v>96</v>
      </c>
      <c r="B2904" s="1">
        <v>61556</v>
      </c>
      <c r="C2904" t="s">
        <v>265</v>
      </c>
      <c r="D2904" t="s">
        <v>2544</v>
      </c>
      <c r="E2904">
        <v>175</v>
      </c>
      <c r="F2904">
        <v>13527</v>
      </c>
      <c r="G2904">
        <f t="shared" si="226"/>
        <v>0</v>
      </c>
      <c r="H2904" t="str">
        <f>_xlfn.XLOOKUP(C2904,obszary!A:A,obszary!B:B)</f>
        <v>Mare Boreum</v>
      </c>
      <c r="I2904" t="str">
        <f>_xlfn.XLOOKUP($A2904,laziki!B:B,laziki!C:C)</f>
        <v>Dawn 9</v>
      </c>
      <c r="J2904" t="str">
        <f>_xlfn.XLOOKUP(I2904,laziki!C:C,laziki!E:E)</f>
        <v>77.71N, 179.82E</v>
      </c>
      <c r="K2904">
        <f>_xlfn.XLOOKUP($A2904,laziki!B:B,laziki!D:D)</f>
        <v>2067</v>
      </c>
      <c r="L2904">
        <f t="shared" si="227"/>
        <v>2068</v>
      </c>
      <c r="M2904" s="4">
        <f t="shared" si="228"/>
        <v>1</v>
      </c>
      <c r="N2904" s="4" t="str">
        <f t="shared" si="229"/>
        <v>N</v>
      </c>
      <c r="O2904" t="str">
        <f t="shared" si="230"/>
        <v>N</v>
      </c>
    </row>
    <row r="2905" spans="1:15" x14ac:dyDescent="0.25">
      <c r="A2905">
        <v>52</v>
      </c>
      <c r="B2905" s="1">
        <v>62098</v>
      </c>
      <c r="C2905" t="s">
        <v>249</v>
      </c>
      <c r="D2905" t="s">
        <v>2543</v>
      </c>
      <c r="E2905">
        <v>109</v>
      </c>
      <c r="F2905">
        <v>4563</v>
      </c>
      <c r="G2905">
        <f t="shared" si="226"/>
        <v>0</v>
      </c>
      <c r="H2905" t="str">
        <f>_xlfn.XLOOKUP(C2905,obszary!A:A,obszary!B:B)</f>
        <v>Tharsis</v>
      </c>
      <c r="I2905" t="str">
        <f>_xlfn.XLOOKUP($A2905,laziki!B:B,laziki!C:C)</f>
        <v>Opportunity 4</v>
      </c>
      <c r="J2905" t="str">
        <f>_xlfn.XLOOKUP(I2905,laziki!C:C,laziki!E:E)</f>
        <v>9.63N, 121.52W</v>
      </c>
      <c r="K2905">
        <f>_xlfn.XLOOKUP($A2905,laziki!B:B,laziki!D:D)</f>
        <v>2065</v>
      </c>
      <c r="L2905">
        <f t="shared" si="227"/>
        <v>2070</v>
      </c>
      <c r="M2905" s="4">
        <f t="shared" si="228"/>
        <v>5</v>
      </c>
      <c r="N2905" s="4" t="str">
        <f t="shared" si="229"/>
        <v>N</v>
      </c>
      <c r="O2905" t="str">
        <f t="shared" si="230"/>
        <v>N</v>
      </c>
    </row>
    <row r="2906" spans="1:15" x14ac:dyDescent="0.25">
      <c r="A2906">
        <v>72</v>
      </c>
      <c r="B2906" s="1">
        <v>62924</v>
      </c>
      <c r="C2906" t="s">
        <v>217</v>
      </c>
      <c r="D2906" t="s">
        <v>2542</v>
      </c>
      <c r="E2906">
        <v>67</v>
      </c>
      <c r="F2906">
        <v>20205</v>
      </c>
      <c r="G2906">
        <f t="shared" si="226"/>
        <v>20205</v>
      </c>
      <c r="H2906" t="str">
        <f>_xlfn.XLOOKUP(C2906,obszary!A:A,obszary!B:B)</f>
        <v>Thaumasia</v>
      </c>
      <c r="I2906" t="str">
        <f>_xlfn.XLOOKUP($A2906,laziki!B:B,laziki!C:C)</f>
        <v>Rosetta 16</v>
      </c>
      <c r="J2906" t="str">
        <f>_xlfn.XLOOKUP(I2906,laziki!C:C,laziki!E:E)</f>
        <v>29.49S, 118.42W</v>
      </c>
      <c r="K2906">
        <f>_xlfn.XLOOKUP($A2906,laziki!B:B,laziki!D:D)</f>
        <v>2071</v>
      </c>
      <c r="L2906">
        <f t="shared" si="227"/>
        <v>2072</v>
      </c>
      <c r="M2906" s="4">
        <f t="shared" si="228"/>
        <v>1</v>
      </c>
      <c r="N2906" s="4" t="str">
        <f t="shared" si="229"/>
        <v>S</v>
      </c>
      <c r="O2906" t="str">
        <f t="shared" si="230"/>
        <v>S</v>
      </c>
    </row>
    <row r="2907" spans="1:15" x14ac:dyDescent="0.25">
      <c r="A2907">
        <v>24</v>
      </c>
      <c r="B2907" s="1">
        <v>56674</v>
      </c>
      <c r="C2907" t="s">
        <v>209</v>
      </c>
      <c r="D2907" t="s">
        <v>2541</v>
      </c>
      <c r="E2907">
        <v>37</v>
      </c>
      <c r="F2907">
        <v>4731</v>
      </c>
      <c r="G2907">
        <f t="shared" si="226"/>
        <v>4731</v>
      </c>
      <c r="H2907" t="str">
        <f>_xlfn.XLOOKUP(C2907,obszary!A:A,obszary!B:B)</f>
        <v>Eridania</v>
      </c>
      <c r="I2907" t="str">
        <f>_xlfn.XLOOKUP($A2907,laziki!B:B,laziki!C:C)</f>
        <v>Phobos 3</v>
      </c>
      <c r="J2907" t="str">
        <f>_xlfn.XLOOKUP(I2907,laziki!C:C,laziki!E:E)</f>
        <v>32.13S, 131.87E</v>
      </c>
      <c r="K2907">
        <f>_xlfn.XLOOKUP($A2907,laziki!B:B,laziki!D:D)</f>
        <v>2053</v>
      </c>
      <c r="L2907">
        <f t="shared" si="227"/>
        <v>2055</v>
      </c>
      <c r="M2907" s="4">
        <f t="shared" si="228"/>
        <v>2</v>
      </c>
      <c r="N2907" s="4" t="str">
        <f t="shared" si="229"/>
        <v>S</v>
      </c>
      <c r="O2907" t="str">
        <f t="shared" si="230"/>
        <v>S</v>
      </c>
    </row>
    <row r="2908" spans="1:15" x14ac:dyDescent="0.25">
      <c r="A2908">
        <v>86</v>
      </c>
      <c r="B2908" s="1">
        <v>64681</v>
      </c>
      <c r="C2908" t="s">
        <v>265</v>
      </c>
      <c r="D2908" t="s">
        <v>2540</v>
      </c>
      <c r="E2908">
        <v>30</v>
      </c>
      <c r="F2908">
        <v>101649</v>
      </c>
      <c r="G2908">
        <f t="shared" si="226"/>
        <v>101649</v>
      </c>
      <c r="H2908" t="str">
        <f>_xlfn.XLOOKUP(C2908,obszary!A:A,obszary!B:B)</f>
        <v>Mare Boreum</v>
      </c>
      <c r="I2908" t="str">
        <f>_xlfn.XLOOKUP($A2908,laziki!B:B,laziki!C:C)</f>
        <v>Phoenix 16</v>
      </c>
      <c r="J2908" t="str">
        <f>_xlfn.XLOOKUP(I2908,laziki!C:C,laziki!E:E)</f>
        <v>75.84N, 122.24E</v>
      </c>
      <c r="K2908">
        <f>_xlfn.XLOOKUP($A2908,laziki!B:B,laziki!D:D)</f>
        <v>2071</v>
      </c>
      <c r="L2908">
        <f t="shared" si="227"/>
        <v>2077</v>
      </c>
      <c r="M2908" s="4">
        <f t="shared" si="228"/>
        <v>6</v>
      </c>
      <c r="N2908" s="4" t="str">
        <f t="shared" si="229"/>
        <v>N</v>
      </c>
      <c r="O2908" t="str">
        <f t="shared" si="230"/>
        <v>N</v>
      </c>
    </row>
    <row r="2909" spans="1:15" x14ac:dyDescent="0.25">
      <c r="A2909">
        <v>52</v>
      </c>
      <c r="B2909" s="1">
        <v>61152</v>
      </c>
      <c r="C2909" t="s">
        <v>235</v>
      </c>
      <c r="D2909" t="s">
        <v>2539</v>
      </c>
      <c r="E2909">
        <v>43</v>
      </c>
      <c r="F2909">
        <v>3919</v>
      </c>
      <c r="G2909">
        <f t="shared" si="226"/>
        <v>3919</v>
      </c>
      <c r="H2909" t="str">
        <f>_xlfn.XLOOKUP(C2909,obszary!A:A,obszary!B:B)</f>
        <v>Memnonia</v>
      </c>
      <c r="I2909" t="str">
        <f>_xlfn.XLOOKUP($A2909,laziki!B:B,laziki!C:C)</f>
        <v>Opportunity 4</v>
      </c>
      <c r="J2909" t="str">
        <f>_xlfn.XLOOKUP(I2909,laziki!C:C,laziki!E:E)</f>
        <v>9.63N, 121.52W</v>
      </c>
      <c r="K2909">
        <f>_xlfn.XLOOKUP($A2909,laziki!B:B,laziki!D:D)</f>
        <v>2065</v>
      </c>
      <c r="L2909">
        <f t="shared" si="227"/>
        <v>2067</v>
      </c>
      <c r="M2909" s="4">
        <f t="shared" si="228"/>
        <v>2</v>
      </c>
      <c r="N2909" s="4" t="str">
        <f t="shared" si="229"/>
        <v>S</v>
      </c>
      <c r="O2909" t="str">
        <f t="shared" si="230"/>
        <v>N</v>
      </c>
    </row>
    <row r="2910" spans="1:15" x14ac:dyDescent="0.25">
      <c r="A2910">
        <v>75</v>
      </c>
      <c r="B2910" s="1">
        <v>64154</v>
      </c>
      <c r="C2910" t="s">
        <v>211</v>
      </c>
      <c r="D2910" t="s">
        <v>2538</v>
      </c>
      <c r="E2910">
        <v>344</v>
      </c>
      <c r="F2910">
        <v>3919</v>
      </c>
      <c r="G2910">
        <f t="shared" si="226"/>
        <v>0</v>
      </c>
      <c r="H2910" t="str">
        <f>_xlfn.XLOOKUP(C2910,obszary!A:A,obszary!B:B)</f>
        <v>Hellas</v>
      </c>
      <c r="I2910" t="str">
        <f>_xlfn.XLOOKUP($A2910,laziki!B:B,laziki!C:C)</f>
        <v>Rosetta 22</v>
      </c>
      <c r="J2910" t="str">
        <f>_xlfn.XLOOKUP(I2910,laziki!C:C,laziki!E:E)</f>
        <v>43.21S, 109.99E</v>
      </c>
      <c r="K2910">
        <f>_xlfn.XLOOKUP($A2910,laziki!B:B,laziki!D:D)</f>
        <v>2071</v>
      </c>
      <c r="L2910">
        <f t="shared" si="227"/>
        <v>2075</v>
      </c>
      <c r="M2910" s="4">
        <f t="shared" si="228"/>
        <v>4</v>
      </c>
      <c r="N2910" s="4" t="str">
        <f t="shared" si="229"/>
        <v>S</v>
      </c>
      <c r="O2910" t="str">
        <f t="shared" si="230"/>
        <v>S</v>
      </c>
    </row>
    <row r="2911" spans="1:15" x14ac:dyDescent="0.25">
      <c r="A2911">
        <v>28</v>
      </c>
      <c r="B2911" s="1">
        <v>59531</v>
      </c>
      <c r="C2911" t="s">
        <v>207</v>
      </c>
      <c r="D2911" t="s">
        <v>2537</v>
      </c>
      <c r="E2911">
        <v>1270</v>
      </c>
      <c r="F2911">
        <v>20205</v>
      </c>
      <c r="G2911">
        <f t="shared" si="226"/>
        <v>0</v>
      </c>
      <c r="H2911" t="str">
        <f>_xlfn.XLOOKUP(C2911,obszary!A:A,obszary!B:B)</f>
        <v>Mare Australe</v>
      </c>
      <c r="I2911" t="str">
        <f>_xlfn.XLOOKUP($A2911,laziki!B:B,laziki!C:C)</f>
        <v>Deimos 3</v>
      </c>
      <c r="J2911" t="str">
        <f>_xlfn.XLOOKUP(I2911,laziki!C:C,laziki!E:E)</f>
        <v>63.27S, 66.46W</v>
      </c>
      <c r="K2911">
        <f>_xlfn.XLOOKUP($A2911,laziki!B:B,laziki!D:D)</f>
        <v>2058</v>
      </c>
      <c r="L2911">
        <f t="shared" si="227"/>
        <v>2062</v>
      </c>
      <c r="M2911" s="4">
        <f t="shared" si="228"/>
        <v>4</v>
      </c>
      <c r="N2911" s="4" t="str">
        <f t="shared" si="229"/>
        <v>S</v>
      </c>
      <c r="O2911" t="str">
        <f t="shared" si="230"/>
        <v>S</v>
      </c>
    </row>
    <row r="2912" spans="1:15" x14ac:dyDescent="0.25">
      <c r="A2912">
        <v>75</v>
      </c>
      <c r="B2912" s="1">
        <v>64709</v>
      </c>
      <c r="C2912" t="s">
        <v>209</v>
      </c>
      <c r="D2912" t="s">
        <v>2536</v>
      </c>
      <c r="E2912">
        <v>47</v>
      </c>
      <c r="F2912">
        <v>27536</v>
      </c>
      <c r="G2912">
        <f t="shared" si="226"/>
        <v>27536</v>
      </c>
      <c r="H2912" t="str">
        <f>_xlfn.XLOOKUP(C2912,obszary!A:A,obszary!B:B)</f>
        <v>Eridania</v>
      </c>
      <c r="I2912" t="str">
        <f>_xlfn.XLOOKUP($A2912,laziki!B:B,laziki!C:C)</f>
        <v>Rosetta 22</v>
      </c>
      <c r="J2912" t="str">
        <f>_xlfn.XLOOKUP(I2912,laziki!C:C,laziki!E:E)</f>
        <v>43.21S, 109.99E</v>
      </c>
      <c r="K2912">
        <f>_xlfn.XLOOKUP($A2912,laziki!B:B,laziki!D:D)</f>
        <v>2071</v>
      </c>
      <c r="L2912">
        <f t="shared" si="227"/>
        <v>2077</v>
      </c>
      <c r="M2912" s="4">
        <f t="shared" si="228"/>
        <v>6</v>
      </c>
      <c r="N2912" s="4" t="str">
        <f t="shared" si="229"/>
        <v>S</v>
      </c>
      <c r="O2912" t="str">
        <f t="shared" si="230"/>
        <v>S</v>
      </c>
    </row>
    <row r="2913" spans="1:15" x14ac:dyDescent="0.25">
      <c r="A2913">
        <v>61</v>
      </c>
      <c r="B2913" s="1">
        <v>63583</v>
      </c>
      <c r="C2913" t="s">
        <v>215</v>
      </c>
      <c r="D2913" t="s">
        <v>2535</v>
      </c>
      <c r="E2913">
        <v>72</v>
      </c>
      <c r="F2913">
        <v>4563</v>
      </c>
      <c r="G2913">
        <f t="shared" si="226"/>
        <v>4563</v>
      </c>
      <c r="H2913" t="str">
        <f>_xlfn.XLOOKUP(C2913,obszary!A:A,obszary!B:B)</f>
        <v>Argyre</v>
      </c>
      <c r="I2913" t="str">
        <f>_xlfn.XLOOKUP($A2913,laziki!B:B,laziki!C:C)</f>
        <v>Opportunity 19</v>
      </c>
      <c r="J2913" t="str">
        <f>_xlfn.XLOOKUP(I2913,laziki!C:C,laziki!E:E)</f>
        <v>68.17S, 21.83W</v>
      </c>
      <c r="K2913">
        <f>_xlfn.XLOOKUP($A2913,laziki!B:B,laziki!D:D)</f>
        <v>2069</v>
      </c>
      <c r="L2913">
        <f t="shared" si="227"/>
        <v>2074</v>
      </c>
      <c r="M2913" s="4">
        <f t="shared" si="228"/>
        <v>5</v>
      </c>
      <c r="N2913" s="4" t="str">
        <f t="shared" si="229"/>
        <v>S</v>
      </c>
      <c r="O2913" t="str">
        <f t="shared" si="230"/>
        <v>S</v>
      </c>
    </row>
    <row r="2914" spans="1:15" x14ac:dyDescent="0.25">
      <c r="A2914">
        <v>2</v>
      </c>
      <c r="B2914" s="1">
        <v>57298</v>
      </c>
      <c r="C2914" t="s">
        <v>239</v>
      </c>
      <c r="D2914" t="s">
        <v>2534</v>
      </c>
      <c r="E2914">
        <v>416</v>
      </c>
      <c r="F2914">
        <v>12178</v>
      </c>
      <c r="G2914">
        <f t="shared" si="226"/>
        <v>0</v>
      </c>
      <c r="H2914" t="str">
        <f>_xlfn.XLOOKUP(C2914,obszary!A:A,obszary!B:B)</f>
        <v>Amenthes</v>
      </c>
      <c r="I2914" t="str">
        <f>_xlfn.XLOOKUP($A2914,laziki!B:B,laziki!C:C)</f>
        <v>Mariner 6</v>
      </c>
      <c r="J2914" t="str">
        <f>_xlfn.XLOOKUP(I2914,laziki!C:C,laziki!E:E)</f>
        <v>11.90N, 119.49E</v>
      </c>
      <c r="K2914">
        <f>_xlfn.XLOOKUP($A2914,laziki!B:B,laziki!D:D)</f>
        <v>2050</v>
      </c>
      <c r="L2914">
        <f t="shared" si="227"/>
        <v>2056</v>
      </c>
      <c r="M2914" s="4">
        <f t="shared" si="228"/>
        <v>6</v>
      </c>
      <c r="N2914" s="4" t="str">
        <f t="shared" si="229"/>
        <v>N</v>
      </c>
      <c r="O2914" t="str">
        <f t="shared" si="230"/>
        <v>N</v>
      </c>
    </row>
    <row r="2915" spans="1:15" x14ac:dyDescent="0.25">
      <c r="A2915">
        <v>26</v>
      </c>
      <c r="B2915" s="1">
        <v>57179</v>
      </c>
      <c r="C2915" t="s">
        <v>213</v>
      </c>
      <c r="D2915" t="s">
        <v>2533</v>
      </c>
      <c r="E2915">
        <v>72</v>
      </c>
      <c r="F2915">
        <v>1920</v>
      </c>
      <c r="G2915">
        <f t="shared" si="226"/>
        <v>1920</v>
      </c>
      <c r="H2915" t="str">
        <f>_xlfn.XLOOKUP(C2915,obszary!A:A,obszary!B:B)</f>
        <v>Noachis</v>
      </c>
      <c r="I2915" t="str">
        <f>_xlfn.XLOOKUP($A2915,laziki!B:B,laziki!C:C)</f>
        <v>Phobos 5</v>
      </c>
      <c r="J2915" t="str">
        <f>_xlfn.XLOOKUP(I2915,laziki!C:C,laziki!E:E)</f>
        <v>48.99S, 67.17E</v>
      </c>
      <c r="K2915">
        <f>_xlfn.XLOOKUP($A2915,laziki!B:B,laziki!D:D)</f>
        <v>2054</v>
      </c>
      <c r="L2915">
        <f t="shared" si="227"/>
        <v>2056</v>
      </c>
      <c r="M2915" s="4">
        <f t="shared" si="228"/>
        <v>2</v>
      </c>
      <c r="N2915" s="4" t="str">
        <f t="shared" si="229"/>
        <v>S</v>
      </c>
      <c r="O2915" t="str">
        <f t="shared" si="230"/>
        <v>S</v>
      </c>
    </row>
    <row r="2916" spans="1:15" x14ac:dyDescent="0.25">
      <c r="A2916">
        <v>27</v>
      </c>
      <c r="B2916" s="1">
        <v>57001</v>
      </c>
      <c r="C2916" t="s">
        <v>207</v>
      </c>
      <c r="D2916" t="s">
        <v>2532</v>
      </c>
      <c r="E2916">
        <v>482</v>
      </c>
      <c r="F2916">
        <v>9670</v>
      </c>
      <c r="G2916">
        <f t="shared" si="226"/>
        <v>0</v>
      </c>
      <c r="H2916" t="str">
        <f>_xlfn.XLOOKUP(C2916,obszary!A:A,obszary!B:B)</f>
        <v>Mare Australe</v>
      </c>
      <c r="I2916" t="str">
        <f>_xlfn.XLOOKUP($A2916,laziki!B:B,laziki!C:C)</f>
        <v>Phobos 6</v>
      </c>
      <c r="J2916" t="str">
        <f>_xlfn.XLOOKUP(I2916,laziki!C:C,laziki!E:E)</f>
        <v>74.62S, 100.08E</v>
      </c>
      <c r="K2916">
        <f>_xlfn.XLOOKUP($A2916,laziki!B:B,laziki!D:D)</f>
        <v>2054</v>
      </c>
      <c r="L2916">
        <f t="shared" si="227"/>
        <v>2056</v>
      </c>
      <c r="M2916" s="4">
        <f t="shared" si="228"/>
        <v>2</v>
      </c>
      <c r="N2916" s="4" t="str">
        <f t="shared" si="229"/>
        <v>S</v>
      </c>
      <c r="O2916" t="str">
        <f t="shared" si="230"/>
        <v>S</v>
      </c>
    </row>
    <row r="2917" spans="1:15" x14ac:dyDescent="0.25">
      <c r="A2917">
        <v>87</v>
      </c>
      <c r="B2917" s="1">
        <v>63422</v>
      </c>
      <c r="C2917" t="s">
        <v>229</v>
      </c>
      <c r="D2917" t="s">
        <v>2531</v>
      </c>
      <c r="E2917">
        <v>24</v>
      </c>
      <c r="F2917">
        <v>1010</v>
      </c>
      <c r="G2917">
        <f t="shared" si="226"/>
        <v>1010</v>
      </c>
      <c r="H2917" t="str">
        <f>_xlfn.XLOOKUP(C2917,obszary!A:A,obszary!B:B)</f>
        <v>Margaritifer Sinus</v>
      </c>
      <c r="I2917" t="str">
        <f>_xlfn.XLOOKUP($A2917,laziki!B:B,laziki!C:C)</f>
        <v>Phoenix 17</v>
      </c>
      <c r="J2917" t="str">
        <f>_xlfn.XLOOKUP(I2917,laziki!C:C,laziki!E:E)</f>
        <v>34.44S, 25.42W</v>
      </c>
      <c r="K2917">
        <f>_xlfn.XLOOKUP($A2917,laziki!B:B,laziki!D:D)</f>
        <v>2071</v>
      </c>
      <c r="L2917">
        <f t="shared" si="227"/>
        <v>2073</v>
      </c>
      <c r="M2917" s="4">
        <f t="shared" si="228"/>
        <v>2</v>
      </c>
      <c r="N2917" s="4" t="str">
        <f t="shared" si="229"/>
        <v>S</v>
      </c>
      <c r="O2917" t="str">
        <f t="shared" si="230"/>
        <v>S</v>
      </c>
    </row>
    <row r="2918" spans="1:15" x14ac:dyDescent="0.25">
      <c r="A2918">
        <v>44</v>
      </c>
      <c r="B2918" s="1">
        <v>61572</v>
      </c>
      <c r="C2918" t="s">
        <v>255</v>
      </c>
      <c r="D2918" t="s">
        <v>2530</v>
      </c>
      <c r="E2918">
        <v>133</v>
      </c>
      <c r="F2918">
        <v>31157</v>
      </c>
      <c r="G2918">
        <f t="shared" si="226"/>
        <v>0</v>
      </c>
      <c r="H2918" t="str">
        <f>_xlfn.XLOOKUP(C2918,obszary!A:A,obszary!B:B)</f>
        <v>Casius</v>
      </c>
      <c r="I2918" t="str">
        <f>_xlfn.XLOOKUP($A2918,laziki!B:B,laziki!C:C)</f>
        <v>Spirit 11</v>
      </c>
      <c r="J2918" t="str">
        <f>_xlfn.XLOOKUP(I2918,laziki!C:C,laziki!E:E)</f>
        <v>64.61N, 131.25E</v>
      </c>
      <c r="K2918">
        <f>_xlfn.XLOOKUP($A2918,laziki!B:B,laziki!D:D)</f>
        <v>2064</v>
      </c>
      <c r="L2918">
        <f t="shared" si="227"/>
        <v>2068</v>
      </c>
      <c r="M2918" s="4">
        <f t="shared" si="228"/>
        <v>4</v>
      </c>
      <c r="N2918" s="4" t="str">
        <f t="shared" si="229"/>
        <v>N</v>
      </c>
      <c r="O2918" t="str">
        <f t="shared" si="230"/>
        <v>N</v>
      </c>
    </row>
    <row r="2919" spans="1:15" x14ac:dyDescent="0.25">
      <c r="A2919">
        <v>14</v>
      </c>
      <c r="B2919" s="1">
        <v>56980</v>
      </c>
      <c r="C2919" t="s">
        <v>245</v>
      </c>
      <c r="D2919" t="s">
        <v>2529</v>
      </c>
      <c r="E2919">
        <v>80</v>
      </c>
      <c r="F2919">
        <v>3167</v>
      </c>
      <c r="G2919">
        <f t="shared" si="226"/>
        <v>3167</v>
      </c>
      <c r="H2919" t="str">
        <f>_xlfn.XLOOKUP(C2919,obszary!A:A,obszary!B:B)</f>
        <v>Oxia Palus</v>
      </c>
      <c r="I2919" t="str">
        <f>_xlfn.XLOOKUP($A2919,laziki!B:B,laziki!C:C)</f>
        <v>Viking 4</v>
      </c>
      <c r="J2919" t="str">
        <f>_xlfn.XLOOKUP(I2919,laziki!C:C,laziki!E:E)</f>
        <v>18.71N, 17.14W</v>
      </c>
      <c r="K2919">
        <f>_xlfn.XLOOKUP($A2919,laziki!B:B,laziki!D:D)</f>
        <v>2053</v>
      </c>
      <c r="L2919">
        <f t="shared" si="227"/>
        <v>2056</v>
      </c>
      <c r="M2919" s="4">
        <f t="shared" si="228"/>
        <v>3</v>
      </c>
      <c r="N2919" s="4" t="str">
        <f t="shared" si="229"/>
        <v>N</v>
      </c>
      <c r="O2919" t="str">
        <f t="shared" si="230"/>
        <v>N</v>
      </c>
    </row>
    <row r="2920" spans="1:15" x14ac:dyDescent="0.25">
      <c r="A2920">
        <v>10</v>
      </c>
      <c r="B2920" s="1">
        <v>58791</v>
      </c>
      <c r="C2920" t="s">
        <v>215</v>
      </c>
      <c r="D2920" t="s">
        <v>2528</v>
      </c>
      <c r="E2920">
        <v>17</v>
      </c>
      <c r="F2920">
        <v>9670</v>
      </c>
      <c r="G2920">
        <f t="shared" si="226"/>
        <v>9670</v>
      </c>
      <c r="H2920" t="str">
        <f>_xlfn.XLOOKUP(C2920,obszary!A:A,obszary!B:B)</f>
        <v>Argyre</v>
      </c>
      <c r="I2920" t="str">
        <f>_xlfn.XLOOKUP($A2920,laziki!B:B,laziki!C:C)</f>
        <v>Mariner 15</v>
      </c>
      <c r="J2920" t="str">
        <f>_xlfn.XLOOKUP(I2920,laziki!C:C,laziki!E:E)</f>
        <v>23.79S, 56.97W</v>
      </c>
      <c r="K2920">
        <f>_xlfn.XLOOKUP($A2920,laziki!B:B,laziki!D:D)</f>
        <v>2054</v>
      </c>
      <c r="L2920">
        <f t="shared" si="227"/>
        <v>2060</v>
      </c>
      <c r="M2920" s="4">
        <f t="shared" si="228"/>
        <v>6</v>
      </c>
      <c r="N2920" s="4" t="str">
        <f t="shared" si="229"/>
        <v>S</v>
      </c>
      <c r="O2920" t="str">
        <f t="shared" si="230"/>
        <v>S</v>
      </c>
    </row>
    <row r="2921" spans="1:15" x14ac:dyDescent="0.25">
      <c r="A2921">
        <v>58</v>
      </c>
      <c r="B2921" s="1">
        <v>62378</v>
      </c>
      <c r="C2921" t="s">
        <v>213</v>
      </c>
      <c r="D2921" t="s">
        <v>2527</v>
      </c>
      <c r="E2921">
        <v>221</v>
      </c>
      <c r="F2921">
        <v>27536</v>
      </c>
      <c r="G2921">
        <f t="shared" si="226"/>
        <v>0</v>
      </c>
      <c r="H2921" t="str">
        <f>_xlfn.XLOOKUP(C2921,obszary!A:A,obszary!B:B)</f>
        <v>Noachis</v>
      </c>
      <c r="I2921" t="str">
        <f>_xlfn.XLOOKUP($A2921,laziki!B:B,laziki!C:C)</f>
        <v>Opportunity 15</v>
      </c>
      <c r="J2921" t="str">
        <f>_xlfn.XLOOKUP(I2921,laziki!C:C,laziki!E:E)</f>
        <v>56.96S, 5.44W</v>
      </c>
      <c r="K2921">
        <f>_xlfn.XLOOKUP($A2921,laziki!B:B,laziki!D:D)</f>
        <v>2068</v>
      </c>
      <c r="L2921">
        <f t="shared" si="227"/>
        <v>2070</v>
      </c>
      <c r="M2921" s="4">
        <f t="shared" si="228"/>
        <v>2</v>
      </c>
      <c r="N2921" s="4" t="str">
        <f t="shared" si="229"/>
        <v>S</v>
      </c>
      <c r="O2921" t="str">
        <f t="shared" si="230"/>
        <v>S</v>
      </c>
    </row>
    <row r="2922" spans="1:15" x14ac:dyDescent="0.25">
      <c r="A2922">
        <v>55</v>
      </c>
      <c r="B2922" s="1">
        <v>62755</v>
      </c>
      <c r="C2922" t="s">
        <v>253</v>
      </c>
      <c r="D2922" t="s">
        <v>2526</v>
      </c>
      <c r="E2922">
        <v>120</v>
      </c>
      <c r="F2922">
        <v>16330</v>
      </c>
      <c r="G2922">
        <f t="shared" si="226"/>
        <v>0</v>
      </c>
      <c r="H2922" t="str">
        <f>_xlfn.XLOOKUP(C2922,obszary!A:A,obszary!B:B)</f>
        <v>Cebrenia</v>
      </c>
      <c r="I2922" t="str">
        <f>_xlfn.XLOOKUP($A2922,laziki!B:B,laziki!C:C)</f>
        <v>Opportunity 7</v>
      </c>
      <c r="J2922" t="str">
        <f>_xlfn.XLOOKUP(I2922,laziki!C:C,laziki!E:E)</f>
        <v>37.14N, 148.66E</v>
      </c>
      <c r="K2922">
        <f>_xlfn.XLOOKUP($A2922,laziki!B:B,laziki!D:D)</f>
        <v>2066</v>
      </c>
      <c r="L2922">
        <f t="shared" si="227"/>
        <v>2071</v>
      </c>
      <c r="M2922" s="4">
        <f t="shared" si="228"/>
        <v>5</v>
      </c>
      <c r="N2922" s="4" t="str">
        <f t="shared" si="229"/>
        <v>N</v>
      </c>
      <c r="O2922" t="str">
        <f t="shared" si="230"/>
        <v>N</v>
      </c>
    </row>
    <row r="2923" spans="1:15" x14ac:dyDescent="0.25">
      <c r="A2923">
        <v>47</v>
      </c>
      <c r="B2923" s="1">
        <v>63651</v>
      </c>
      <c r="C2923" t="s">
        <v>245</v>
      </c>
      <c r="D2923" t="s">
        <v>2525</v>
      </c>
      <c r="E2923">
        <v>221</v>
      </c>
      <c r="F2923">
        <v>3313</v>
      </c>
      <c r="G2923">
        <f t="shared" si="226"/>
        <v>0</v>
      </c>
      <c r="H2923" t="str">
        <f>_xlfn.XLOOKUP(C2923,obszary!A:A,obszary!B:B)</f>
        <v>Oxia Palus</v>
      </c>
      <c r="I2923" t="str">
        <f>_xlfn.XLOOKUP($A2923,laziki!B:B,laziki!C:C)</f>
        <v>Spirit 14</v>
      </c>
      <c r="J2923" t="str">
        <f>_xlfn.XLOOKUP(I2923,laziki!C:C,laziki!E:E)</f>
        <v>27.30N, 17.48W</v>
      </c>
      <c r="K2923">
        <f>_xlfn.XLOOKUP($A2923,laziki!B:B,laziki!D:D)</f>
        <v>2065</v>
      </c>
      <c r="L2923">
        <f t="shared" si="227"/>
        <v>2074</v>
      </c>
      <c r="M2923" s="4">
        <f t="shared" si="228"/>
        <v>9</v>
      </c>
      <c r="N2923" s="4" t="str">
        <f t="shared" si="229"/>
        <v>N</v>
      </c>
      <c r="O2923" t="str">
        <f t="shared" si="230"/>
        <v>N</v>
      </c>
    </row>
    <row r="2924" spans="1:15" x14ac:dyDescent="0.25">
      <c r="A2924">
        <v>57</v>
      </c>
      <c r="B2924" s="1">
        <v>61720</v>
      </c>
      <c r="C2924" t="s">
        <v>217</v>
      </c>
      <c r="D2924" t="s">
        <v>2524</v>
      </c>
      <c r="E2924">
        <v>365</v>
      </c>
      <c r="F2924">
        <v>33322</v>
      </c>
      <c r="G2924">
        <f t="shared" si="226"/>
        <v>0</v>
      </c>
      <c r="H2924" t="str">
        <f>_xlfn.XLOOKUP(C2924,obszary!A:A,obszary!B:B)</f>
        <v>Thaumasia</v>
      </c>
      <c r="I2924" t="str">
        <f>_xlfn.XLOOKUP($A2924,laziki!B:B,laziki!C:C)</f>
        <v>Opportunity 13</v>
      </c>
      <c r="J2924" t="str">
        <f>_xlfn.XLOOKUP(I2924,laziki!C:C,laziki!E:E)</f>
        <v>44.72S, 102.07W</v>
      </c>
      <c r="K2924">
        <f>_xlfn.XLOOKUP($A2924,laziki!B:B,laziki!D:D)</f>
        <v>2067</v>
      </c>
      <c r="L2924">
        <f t="shared" si="227"/>
        <v>2068</v>
      </c>
      <c r="M2924" s="4">
        <f t="shared" si="228"/>
        <v>1</v>
      </c>
      <c r="N2924" s="4" t="str">
        <f t="shared" si="229"/>
        <v>S</v>
      </c>
      <c r="O2924" t="str">
        <f t="shared" si="230"/>
        <v>S</v>
      </c>
    </row>
    <row r="2925" spans="1:15" x14ac:dyDescent="0.25">
      <c r="A2925">
        <v>19</v>
      </c>
      <c r="B2925" s="1">
        <v>58152</v>
      </c>
      <c r="C2925" t="s">
        <v>253</v>
      </c>
      <c r="D2925" t="s">
        <v>2523</v>
      </c>
      <c r="E2925">
        <v>57</v>
      </c>
      <c r="F2925">
        <v>8255</v>
      </c>
      <c r="G2925">
        <f t="shared" si="226"/>
        <v>8255</v>
      </c>
      <c r="H2925" t="str">
        <f>_xlfn.XLOOKUP(C2925,obszary!A:A,obszary!B:B)</f>
        <v>Cebrenia</v>
      </c>
      <c r="I2925" t="str">
        <f>_xlfn.XLOOKUP($A2925,laziki!B:B,laziki!C:C)</f>
        <v>Viking 13</v>
      </c>
      <c r="J2925" t="str">
        <f>_xlfn.XLOOKUP(I2925,laziki!C:C,laziki!E:E)</f>
        <v>47.43N, 160.74E</v>
      </c>
      <c r="K2925">
        <f>_xlfn.XLOOKUP($A2925,laziki!B:B,laziki!D:D)</f>
        <v>2056</v>
      </c>
      <c r="L2925">
        <f t="shared" si="227"/>
        <v>2059</v>
      </c>
      <c r="M2925" s="4">
        <f t="shared" si="228"/>
        <v>3</v>
      </c>
      <c r="N2925" s="4" t="str">
        <f t="shared" si="229"/>
        <v>N</v>
      </c>
      <c r="O2925" t="str">
        <f t="shared" si="230"/>
        <v>N</v>
      </c>
    </row>
    <row r="2926" spans="1:15" x14ac:dyDescent="0.25">
      <c r="A2926">
        <v>79</v>
      </c>
      <c r="B2926" s="1">
        <v>63689</v>
      </c>
      <c r="C2926" t="s">
        <v>239</v>
      </c>
      <c r="D2926" t="s">
        <v>2522</v>
      </c>
      <c r="E2926">
        <v>277</v>
      </c>
      <c r="F2926">
        <v>1920</v>
      </c>
      <c r="G2926">
        <f t="shared" si="226"/>
        <v>0</v>
      </c>
      <c r="H2926" t="str">
        <f>_xlfn.XLOOKUP(C2926,obszary!A:A,obszary!B:B)</f>
        <v>Amenthes</v>
      </c>
      <c r="I2926" t="str">
        <f>_xlfn.XLOOKUP($A2926,laziki!B:B,laziki!C:C)</f>
        <v>Rosetta 29</v>
      </c>
      <c r="J2926" t="str">
        <f>_xlfn.XLOOKUP(I2926,laziki!C:C,laziki!E:E)</f>
        <v>18.24N, 120.68E</v>
      </c>
      <c r="K2926">
        <f>_xlfn.XLOOKUP($A2926,laziki!B:B,laziki!D:D)</f>
        <v>2073</v>
      </c>
      <c r="L2926">
        <f t="shared" si="227"/>
        <v>2074</v>
      </c>
      <c r="M2926" s="4">
        <f t="shared" si="228"/>
        <v>1</v>
      </c>
      <c r="N2926" s="4" t="str">
        <f t="shared" si="229"/>
        <v>N</v>
      </c>
      <c r="O2926" t="str">
        <f t="shared" si="230"/>
        <v>N</v>
      </c>
    </row>
    <row r="2927" spans="1:15" x14ac:dyDescent="0.25">
      <c r="A2927">
        <v>32</v>
      </c>
      <c r="B2927" s="1">
        <v>60465</v>
      </c>
      <c r="C2927" t="s">
        <v>217</v>
      </c>
      <c r="D2927" t="s">
        <v>2521</v>
      </c>
      <c r="E2927">
        <v>77</v>
      </c>
      <c r="F2927">
        <v>4563</v>
      </c>
      <c r="G2927">
        <f t="shared" si="226"/>
        <v>4563</v>
      </c>
      <c r="H2927" t="str">
        <f>_xlfn.XLOOKUP(C2927,obszary!A:A,obszary!B:B)</f>
        <v>Thaumasia</v>
      </c>
      <c r="I2927" t="str">
        <f>_xlfn.XLOOKUP($A2927,laziki!B:B,laziki!C:C)</f>
        <v>Deimos 11</v>
      </c>
      <c r="J2927" t="str">
        <f>_xlfn.XLOOKUP(I2927,laziki!C:C,laziki!E:E)</f>
        <v>39.82S, 96.42W</v>
      </c>
      <c r="K2927">
        <f>_xlfn.XLOOKUP($A2927,laziki!B:B,laziki!D:D)</f>
        <v>2059</v>
      </c>
      <c r="L2927">
        <f t="shared" si="227"/>
        <v>2065</v>
      </c>
      <c r="M2927" s="4">
        <f t="shared" si="228"/>
        <v>6</v>
      </c>
      <c r="N2927" s="4" t="str">
        <f t="shared" si="229"/>
        <v>S</v>
      </c>
      <c r="O2927" t="str">
        <f t="shared" si="230"/>
        <v>S</v>
      </c>
    </row>
    <row r="2928" spans="1:15" x14ac:dyDescent="0.25">
      <c r="A2928">
        <v>98</v>
      </c>
      <c r="B2928" s="1">
        <v>62627</v>
      </c>
      <c r="C2928" t="s">
        <v>207</v>
      </c>
      <c r="D2928" t="s">
        <v>2520</v>
      </c>
      <c r="E2928">
        <v>82</v>
      </c>
      <c r="F2928">
        <v>29243</v>
      </c>
      <c r="G2928">
        <f t="shared" si="226"/>
        <v>29243</v>
      </c>
      <c r="H2928" t="str">
        <f>_xlfn.XLOOKUP(C2928,obszary!A:A,obszary!B:B)</f>
        <v>Mare Australe</v>
      </c>
      <c r="I2928" t="str">
        <f>_xlfn.XLOOKUP($A2928,laziki!B:B,laziki!C:C)</f>
        <v>Perseverance 5</v>
      </c>
      <c r="J2928" t="str">
        <f>_xlfn.XLOOKUP(I2928,laziki!C:C,laziki!E:E)</f>
        <v>48.97S, 86.32E</v>
      </c>
      <c r="K2928">
        <f>_xlfn.XLOOKUP($A2928,laziki!B:B,laziki!D:D)</f>
        <v>2070</v>
      </c>
      <c r="L2928">
        <f t="shared" si="227"/>
        <v>2071</v>
      </c>
      <c r="M2928" s="4">
        <f t="shared" si="228"/>
        <v>1</v>
      </c>
      <c r="N2928" s="4" t="str">
        <f t="shared" si="229"/>
        <v>S</v>
      </c>
      <c r="O2928" t="str">
        <f t="shared" si="230"/>
        <v>S</v>
      </c>
    </row>
    <row r="2929" spans="1:15" x14ac:dyDescent="0.25">
      <c r="A2929">
        <v>83</v>
      </c>
      <c r="B2929" s="1">
        <v>62190</v>
      </c>
      <c r="C2929" t="s">
        <v>255</v>
      </c>
      <c r="D2929" t="s">
        <v>2519</v>
      </c>
      <c r="E2929">
        <v>57</v>
      </c>
      <c r="F2929">
        <v>11011</v>
      </c>
      <c r="G2929">
        <f t="shared" si="226"/>
        <v>11011</v>
      </c>
      <c r="H2929" t="str">
        <f>_xlfn.XLOOKUP(C2929,obszary!A:A,obszary!B:B)</f>
        <v>Casius</v>
      </c>
      <c r="I2929" t="str">
        <f>_xlfn.XLOOKUP($A2929,laziki!B:B,laziki!C:C)</f>
        <v>Phoenix 11</v>
      </c>
      <c r="J2929" t="str">
        <f>_xlfn.XLOOKUP(I2929,laziki!C:C,laziki!E:E)</f>
        <v>56.07N, 79.63E</v>
      </c>
      <c r="K2929">
        <f>_xlfn.XLOOKUP($A2929,laziki!B:B,laziki!D:D)</f>
        <v>2069</v>
      </c>
      <c r="L2929">
        <f t="shared" si="227"/>
        <v>2070</v>
      </c>
      <c r="M2929" s="4">
        <f t="shared" si="228"/>
        <v>1</v>
      </c>
      <c r="N2929" s="4" t="str">
        <f t="shared" si="229"/>
        <v>N</v>
      </c>
      <c r="O2929" t="str">
        <f t="shared" si="230"/>
        <v>N</v>
      </c>
    </row>
    <row r="2930" spans="1:15" x14ac:dyDescent="0.25">
      <c r="A2930">
        <v>42</v>
      </c>
      <c r="B2930" s="1">
        <v>62700</v>
      </c>
      <c r="C2930" t="s">
        <v>253</v>
      </c>
      <c r="D2930" t="s">
        <v>2518</v>
      </c>
      <c r="E2930">
        <v>631</v>
      </c>
      <c r="F2930">
        <v>4076</v>
      </c>
      <c r="G2930">
        <f t="shared" si="226"/>
        <v>0</v>
      </c>
      <c r="H2930" t="str">
        <f>_xlfn.XLOOKUP(C2930,obszary!A:A,obszary!B:B)</f>
        <v>Cebrenia</v>
      </c>
      <c r="I2930" t="str">
        <f>_xlfn.XLOOKUP($A2930,laziki!B:B,laziki!C:C)</f>
        <v>Spirit 6</v>
      </c>
      <c r="J2930" t="str">
        <f>_xlfn.XLOOKUP(I2930,laziki!C:C,laziki!E:E)</f>
        <v>27.80N, 160.30E</v>
      </c>
      <c r="K2930">
        <f>_xlfn.XLOOKUP($A2930,laziki!B:B,laziki!D:D)</f>
        <v>2063</v>
      </c>
      <c r="L2930">
        <f t="shared" si="227"/>
        <v>2071</v>
      </c>
      <c r="M2930" s="4">
        <f t="shared" si="228"/>
        <v>8</v>
      </c>
      <c r="N2930" s="4" t="str">
        <f t="shared" si="229"/>
        <v>N</v>
      </c>
      <c r="O2930" t="str">
        <f t="shared" si="230"/>
        <v>N</v>
      </c>
    </row>
    <row r="2931" spans="1:15" x14ac:dyDescent="0.25">
      <c r="A2931">
        <v>31</v>
      </c>
      <c r="B2931" s="1">
        <v>59076</v>
      </c>
      <c r="C2931" t="s">
        <v>261</v>
      </c>
      <c r="D2931" t="s">
        <v>2517</v>
      </c>
      <c r="E2931">
        <v>34</v>
      </c>
      <c r="F2931">
        <v>6832</v>
      </c>
      <c r="G2931">
        <f t="shared" si="226"/>
        <v>6832</v>
      </c>
      <c r="H2931" t="str">
        <f>_xlfn.XLOOKUP(C2931,obszary!A:A,obszary!B:B)</f>
        <v>Arcadia</v>
      </c>
      <c r="I2931" t="str">
        <f>_xlfn.XLOOKUP($A2931,laziki!B:B,laziki!C:C)</f>
        <v>Deimos 10</v>
      </c>
      <c r="J2931" t="str">
        <f>_xlfn.XLOOKUP(I2931,laziki!C:C,laziki!E:E)</f>
        <v>66.67N, 93.37W</v>
      </c>
      <c r="K2931">
        <f>_xlfn.XLOOKUP($A2931,laziki!B:B,laziki!D:D)</f>
        <v>2059</v>
      </c>
      <c r="L2931">
        <f t="shared" si="227"/>
        <v>2061</v>
      </c>
      <c r="M2931" s="4">
        <f t="shared" si="228"/>
        <v>2</v>
      </c>
      <c r="N2931" s="4" t="str">
        <f t="shared" si="229"/>
        <v>N</v>
      </c>
      <c r="O2931" t="str">
        <f t="shared" si="230"/>
        <v>N</v>
      </c>
    </row>
    <row r="2932" spans="1:15" x14ac:dyDescent="0.25">
      <c r="A2932">
        <v>4</v>
      </c>
      <c r="B2932" s="1">
        <v>56269</v>
      </c>
      <c r="C2932" t="s">
        <v>229</v>
      </c>
      <c r="D2932" t="s">
        <v>2516</v>
      </c>
      <c r="E2932">
        <v>113</v>
      </c>
      <c r="F2932">
        <v>756</v>
      </c>
      <c r="G2932">
        <f t="shared" si="226"/>
        <v>0</v>
      </c>
      <c r="H2932" t="str">
        <f>_xlfn.XLOOKUP(C2932,obszary!A:A,obszary!B:B)</f>
        <v>Margaritifer Sinus</v>
      </c>
      <c r="I2932" t="str">
        <f>_xlfn.XLOOKUP($A2932,laziki!B:B,laziki!C:C)</f>
        <v>Mariner 9</v>
      </c>
      <c r="J2932" t="str">
        <f>_xlfn.XLOOKUP(I2932,laziki!C:C,laziki!E:E)</f>
        <v>43.20S, 21.89W</v>
      </c>
      <c r="K2932">
        <f>_xlfn.XLOOKUP($A2932,laziki!B:B,laziki!D:D)</f>
        <v>2051</v>
      </c>
      <c r="L2932">
        <f t="shared" si="227"/>
        <v>2054</v>
      </c>
      <c r="M2932" s="4">
        <f t="shared" si="228"/>
        <v>3</v>
      </c>
      <c r="N2932" s="4" t="str">
        <f t="shared" si="229"/>
        <v>S</v>
      </c>
      <c r="O2932" t="str">
        <f t="shared" si="230"/>
        <v>S</v>
      </c>
    </row>
    <row r="2933" spans="1:15" x14ac:dyDescent="0.25">
      <c r="A2933">
        <v>17</v>
      </c>
      <c r="B2933" s="1">
        <v>59176</v>
      </c>
      <c r="C2933" t="s">
        <v>241</v>
      </c>
      <c r="D2933" t="s">
        <v>2515</v>
      </c>
      <c r="E2933">
        <v>631</v>
      </c>
      <c r="F2933">
        <v>12178</v>
      </c>
      <c r="G2933">
        <f t="shared" si="226"/>
        <v>0</v>
      </c>
      <c r="H2933" t="str">
        <f>_xlfn.XLOOKUP(C2933,obszary!A:A,obszary!B:B)</f>
        <v>Syrtis Major</v>
      </c>
      <c r="I2933" t="str">
        <f>_xlfn.XLOOKUP($A2933,laziki!B:B,laziki!C:C)</f>
        <v>Viking 8</v>
      </c>
      <c r="J2933" t="str">
        <f>_xlfn.XLOOKUP(I2933,laziki!C:C,laziki!E:E)</f>
        <v>21.27N, 90.13E</v>
      </c>
      <c r="K2933">
        <f>_xlfn.XLOOKUP($A2933,laziki!B:B,laziki!D:D)</f>
        <v>2054</v>
      </c>
      <c r="L2933">
        <f t="shared" si="227"/>
        <v>2062</v>
      </c>
      <c r="M2933" s="4">
        <f t="shared" si="228"/>
        <v>8</v>
      </c>
      <c r="N2933" s="4" t="str">
        <f t="shared" si="229"/>
        <v>N</v>
      </c>
      <c r="O2933" t="str">
        <f t="shared" si="230"/>
        <v>N</v>
      </c>
    </row>
    <row r="2934" spans="1:15" x14ac:dyDescent="0.25">
      <c r="A2934">
        <v>44</v>
      </c>
      <c r="B2934" s="1">
        <v>61993</v>
      </c>
      <c r="C2934" t="s">
        <v>265</v>
      </c>
      <c r="D2934" t="s">
        <v>2514</v>
      </c>
      <c r="E2934">
        <v>45</v>
      </c>
      <c r="F2934">
        <v>17000</v>
      </c>
      <c r="G2934">
        <f t="shared" si="226"/>
        <v>17000</v>
      </c>
      <c r="H2934" t="str">
        <f>_xlfn.XLOOKUP(C2934,obszary!A:A,obszary!B:B)</f>
        <v>Mare Boreum</v>
      </c>
      <c r="I2934" t="str">
        <f>_xlfn.XLOOKUP($A2934,laziki!B:B,laziki!C:C)</f>
        <v>Spirit 11</v>
      </c>
      <c r="J2934" t="str">
        <f>_xlfn.XLOOKUP(I2934,laziki!C:C,laziki!E:E)</f>
        <v>64.61N, 131.25E</v>
      </c>
      <c r="K2934">
        <f>_xlfn.XLOOKUP($A2934,laziki!B:B,laziki!D:D)</f>
        <v>2064</v>
      </c>
      <c r="L2934">
        <f t="shared" si="227"/>
        <v>2069</v>
      </c>
      <c r="M2934" s="4">
        <f t="shared" si="228"/>
        <v>5</v>
      </c>
      <c r="N2934" s="4" t="str">
        <f t="shared" si="229"/>
        <v>N</v>
      </c>
      <c r="O2934" t="str">
        <f t="shared" si="230"/>
        <v>N</v>
      </c>
    </row>
    <row r="2935" spans="1:15" x14ac:dyDescent="0.25">
      <c r="A2935">
        <v>55</v>
      </c>
      <c r="B2935" s="1">
        <v>63182</v>
      </c>
      <c r="C2935" t="s">
        <v>239</v>
      </c>
      <c r="D2935" t="s">
        <v>2513</v>
      </c>
      <c r="E2935">
        <v>447</v>
      </c>
      <c r="F2935">
        <v>10654</v>
      </c>
      <c r="G2935">
        <f t="shared" si="226"/>
        <v>0</v>
      </c>
      <c r="H2935" t="str">
        <f>_xlfn.XLOOKUP(C2935,obszary!A:A,obszary!B:B)</f>
        <v>Amenthes</v>
      </c>
      <c r="I2935" t="str">
        <f>_xlfn.XLOOKUP($A2935,laziki!B:B,laziki!C:C)</f>
        <v>Opportunity 7</v>
      </c>
      <c r="J2935" t="str">
        <f>_xlfn.XLOOKUP(I2935,laziki!C:C,laziki!E:E)</f>
        <v>37.14N, 148.66E</v>
      </c>
      <c r="K2935">
        <f>_xlfn.XLOOKUP($A2935,laziki!B:B,laziki!D:D)</f>
        <v>2066</v>
      </c>
      <c r="L2935">
        <f t="shared" si="227"/>
        <v>2072</v>
      </c>
      <c r="M2935" s="4">
        <f t="shared" si="228"/>
        <v>6</v>
      </c>
      <c r="N2935" s="4" t="str">
        <f t="shared" si="229"/>
        <v>N</v>
      </c>
      <c r="O2935" t="str">
        <f t="shared" si="230"/>
        <v>N</v>
      </c>
    </row>
    <row r="2936" spans="1:15" x14ac:dyDescent="0.25">
      <c r="A2936">
        <v>55</v>
      </c>
      <c r="B2936" s="1">
        <v>62801</v>
      </c>
      <c r="C2936" t="s">
        <v>239</v>
      </c>
      <c r="D2936" t="s">
        <v>2512</v>
      </c>
      <c r="E2936">
        <v>109</v>
      </c>
      <c r="F2936">
        <v>3461</v>
      </c>
      <c r="G2936">
        <f t="shared" si="226"/>
        <v>0</v>
      </c>
      <c r="H2936" t="str">
        <f>_xlfn.XLOOKUP(C2936,obszary!A:A,obszary!B:B)</f>
        <v>Amenthes</v>
      </c>
      <c r="I2936" t="str">
        <f>_xlfn.XLOOKUP($A2936,laziki!B:B,laziki!C:C)</f>
        <v>Opportunity 7</v>
      </c>
      <c r="J2936" t="str">
        <f>_xlfn.XLOOKUP(I2936,laziki!C:C,laziki!E:E)</f>
        <v>37.14N, 148.66E</v>
      </c>
      <c r="K2936">
        <f>_xlfn.XLOOKUP($A2936,laziki!B:B,laziki!D:D)</f>
        <v>2066</v>
      </c>
      <c r="L2936">
        <f t="shared" si="227"/>
        <v>2071</v>
      </c>
      <c r="M2936" s="4">
        <f t="shared" si="228"/>
        <v>5</v>
      </c>
      <c r="N2936" s="4" t="str">
        <f t="shared" si="229"/>
        <v>N</v>
      </c>
      <c r="O2936" t="str">
        <f t="shared" si="230"/>
        <v>N</v>
      </c>
    </row>
    <row r="2937" spans="1:15" x14ac:dyDescent="0.25">
      <c r="A2937">
        <v>76</v>
      </c>
      <c r="B2937" s="1">
        <v>64120</v>
      </c>
      <c r="C2937" t="s">
        <v>263</v>
      </c>
      <c r="D2937" t="s">
        <v>2511</v>
      </c>
      <c r="E2937">
        <v>128</v>
      </c>
      <c r="F2937">
        <v>7052</v>
      </c>
      <c r="G2937">
        <f t="shared" si="226"/>
        <v>0</v>
      </c>
      <c r="H2937" t="str">
        <f>_xlfn.XLOOKUP(C2937,obszary!A:A,obszary!B:B)</f>
        <v>Diacria</v>
      </c>
      <c r="I2937" t="str">
        <f>_xlfn.XLOOKUP($A2937,laziki!B:B,laziki!C:C)</f>
        <v>Rosetta 25</v>
      </c>
      <c r="J2937" t="str">
        <f>_xlfn.XLOOKUP(I2937,laziki!C:C,laziki!E:E)</f>
        <v>47.84N, 169.44E</v>
      </c>
      <c r="K2937">
        <f>_xlfn.XLOOKUP($A2937,laziki!B:B,laziki!D:D)</f>
        <v>2072</v>
      </c>
      <c r="L2937">
        <f t="shared" si="227"/>
        <v>2075</v>
      </c>
      <c r="M2937" s="4">
        <f t="shared" si="228"/>
        <v>3</v>
      </c>
      <c r="N2937" s="4" t="str">
        <f t="shared" si="229"/>
        <v>N</v>
      </c>
      <c r="O2937" t="str">
        <f t="shared" si="230"/>
        <v>N</v>
      </c>
    </row>
    <row r="2938" spans="1:15" x14ac:dyDescent="0.25">
      <c r="A2938">
        <v>52</v>
      </c>
      <c r="B2938" s="1">
        <v>61836</v>
      </c>
      <c r="C2938" t="s">
        <v>249</v>
      </c>
      <c r="D2938" t="s">
        <v>2510</v>
      </c>
      <c r="E2938">
        <v>196</v>
      </c>
      <c r="F2938">
        <v>2324</v>
      </c>
      <c r="G2938">
        <f t="shared" si="226"/>
        <v>0</v>
      </c>
      <c r="H2938" t="str">
        <f>_xlfn.XLOOKUP(C2938,obszary!A:A,obszary!B:B)</f>
        <v>Tharsis</v>
      </c>
      <c r="I2938" t="str">
        <f>_xlfn.XLOOKUP($A2938,laziki!B:B,laziki!C:C)</f>
        <v>Opportunity 4</v>
      </c>
      <c r="J2938" t="str">
        <f>_xlfn.XLOOKUP(I2938,laziki!C:C,laziki!E:E)</f>
        <v>9.63N, 121.52W</v>
      </c>
      <c r="K2938">
        <f>_xlfn.XLOOKUP($A2938,laziki!B:B,laziki!D:D)</f>
        <v>2065</v>
      </c>
      <c r="L2938">
        <f t="shared" si="227"/>
        <v>2069</v>
      </c>
      <c r="M2938" s="4">
        <f t="shared" si="228"/>
        <v>4</v>
      </c>
      <c r="N2938" s="4" t="str">
        <f t="shared" si="229"/>
        <v>N</v>
      </c>
      <c r="O2938" t="str">
        <f t="shared" si="230"/>
        <v>N</v>
      </c>
    </row>
    <row r="2939" spans="1:15" x14ac:dyDescent="0.25">
      <c r="A2939">
        <v>17</v>
      </c>
      <c r="B2939" s="1">
        <v>57780</v>
      </c>
      <c r="C2939" t="s">
        <v>241</v>
      </c>
      <c r="D2939" t="s">
        <v>2509</v>
      </c>
      <c r="E2939">
        <v>70</v>
      </c>
      <c r="F2939">
        <v>1138</v>
      </c>
      <c r="G2939">
        <f t="shared" si="226"/>
        <v>1138</v>
      </c>
      <c r="H2939" t="str">
        <f>_xlfn.XLOOKUP(C2939,obszary!A:A,obszary!B:B)</f>
        <v>Syrtis Major</v>
      </c>
      <c r="I2939" t="str">
        <f>_xlfn.XLOOKUP($A2939,laziki!B:B,laziki!C:C)</f>
        <v>Viking 8</v>
      </c>
      <c r="J2939" t="str">
        <f>_xlfn.XLOOKUP(I2939,laziki!C:C,laziki!E:E)</f>
        <v>21.27N, 90.13E</v>
      </c>
      <c r="K2939">
        <f>_xlfn.XLOOKUP($A2939,laziki!B:B,laziki!D:D)</f>
        <v>2054</v>
      </c>
      <c r="L2939">
        <f t="shared" si="227"/>
        <v>2058</v>
      </c>
      <c r="M2939" s="4">
        <f t="shared" si="228"/>
        <v>4</v>
      </c>
      <c r="N2939" s="4" t="str">
        <f t="shared" si="229"/>
        <v>N</v>
      </c>
      <c r="O2939" t="str">
        <f t="shared" si="230"/>
        <v>N</v>
      </c>
    </row>
    <row r="2940" spans="1:15" x14ac:dyDescent="0.25">
      <c r="A2940">
        <v>10</v>
      </c>
      <c r="B2940" s="1">
        <v>56911</v>
      </c>
      <c r="C2940" t="s">
        <v>215</v>
      </c>
      <c r="D2940" t="s">
        <v>2508</v>
      </c>
      <c r="E2940">
        <v>27</v>
      </c>
      <c r="F2940">
        <v>24621</v>
      </c>
      <c r="G2940">
        <f t="shared" si="226"/>
        <v>24621</v>
      </c>
      <c r="H2940" t="str">
        <f>_xlfn.XLOOKUP(C2940,obszary!A:A,obszary!B:B)</f>
        <v>Argyre</v>
      </c>
      <c r="I2940" t="str">
        <f>_xlfn.XLOOKUP($A2940,laziki!B:B,laziki!C:C)</f>
        <v>Mariner 15</v>
      </c>
      <c r="J2940" t="str">
        <f>_xlfn.XLOOKUP(I2940,laziki!C:C,laziki!E:E)</f>
        <v>23.79S, 56.97W</v>
      </c>
      <c r="K2940">
        <f>_xlfn.XLOOKUP($A2940,laziki!B:B,laziki!D:D)</f>
        <v>2054</v>
      </c>
      <c r="L2940">
        <f t="shared" si="227"/>
        <v>2055</v>
      </c>
      <c r="M2940" s="4">
        <f t="shared" si="228"/>
        <v>1</v>
      </c>
      <c r="N2940" s="4" t="str">
        <f t="shared" si="229"/>
        <v>S</v>
      </c>
      <c r="O2940" t="str">
        <f t="shared" si="230"/>
        <v>S</v>
      </c>
    </row>
    <row r="2941" spans="1:15" x14ac:dyDescent="0.25">
      <c r="A2941">
        <v>32</v>
      </c>
      <c r="B2941" s="1">
        <v>59707</v>
      </c>
      <c r="C2941" t="s">
        <v>233</v>
      </c>
      <c r="D2941" t="s">
        <v>2507</v>
      </c>
      <c r="E2941">
        <v>39</v>
      </c>
      <c r="F2941">
        <v>8255</v>
      </c>
      <c r="G2941">
        <f t="shared" si="226"/>
        <v>8255</v>
      </c>
      <c r="H2941" t="str">
        <f>_xlfn.XLOOKUP(C2941,obszary!A:A,obszary!B:B)</f>
        <v>Phoenicis Lacus</v>
      </c>
      <c r="I2941" t="str">
        <f>_xlfn.XLOOKUP($A2941,laziki!B:B,laziki!C:C)</f>
        <v>Deimos 11</v>
      </c>
      <c r="J2941" t="str">
        <f>_xlfn.XLOOKUP(I2941,laziki!C:C,laziki!E:E)</f>
        <v>39.82S, 96.42W</v>
      </c>
      <c r="K2941">
        <f>_xlfn.XLOOKUP($A2941,laziki!B:B,laziki!D:D)</f>
        <v>2059</v>
      </c>
      <c r="L2941">
        <f t="shared" si="227"/>
        <v>2063</v>
      </c>
      <c r="M2941" s="4">
        <f t="shared" si="228"/>
        <v>4</v>
      </c>
      <c r="N2941" s="4" t="str">
        <f t="shared" si="229"/>
        <v>S</v>
      </c>
      <c r="O2941" t="str">
        <f t="shared" si="230"/>
        <v>S</v>
      </c>
    </row>
    <row r="2942" spans="1:15" x14ac:dyDescent="0.25">
      <c r="A2942">
        <v>4</v>
      </c>
      <c r="B2942" s="1">
        <v>55708</v>
      </c>
      <c r="C2942" t="s">
        <v>215</v>
      </c>
      <c r="D2942" t="s">
        <v>2506</v>
      </c>
      <c r="E2942">
        <v>147</v>
      </c>
      <c r="F2942">
        <v>19313</v>
      </c>
      <c r="G2942">
        <f t="shared" si="226"/>
        <v>0</v>
      </c>
      <c r="H2942" t="str">
        <f>_xlfn.XLOOKUP(C2942,obszary!A:A,obszary!B:B)</f>
        <v>Argyre</v>
      </c>
      <c r="I2942" t="str">
        <f>_xlfn.XLOOKUP($A2942,laziki!B:B,laziki!C:C)</f>
        <v>Mariner 9</v>
      </c>
      <c r="J2942" t="str">
        <f>_xlfn.XLOOKUP(I2942,laziki!C:C,laziki!E:E)</f>
        <v>43.20S, 21.89W</v>
      </c>
      <c r="K2942">
        <f>_xlfn.XLOOKUP($A2942,laziki!B:B,laziki!D:D)</f>
        <v>2051</v>
      </c>
      <c r="L2942">
        <f t="shared" si="227"/>
        <v>2052</v>
      </c>
      <c r="M2942" s="4">
        <f t="shared" si="228"/>
        <v>1</v>
      </c>
      <c r="N2942" s="4" t="str">
        <f t="shared" si="229"/>
        <v>S</v>
      </c>
      <c r="O2942" t="str">
        <f t="shared" si="230"/>
        <v>S</v>
      </c>
    </row>
    <row r="2943" spans="1:15" x14ac:dyDescent="0.25">
      <c r="A2943">
        <v>91</v>
      </c>
      <c r="B2943" s="1">
        <v>63706</v>
      </c>
      <c r="C2943" t="s">
        <v>265</v>
      </c>
      <c r="D2943" t="s">
        <v>2505</v>
      </c>
      <c r="E2943">
        <v>80</v>
      </c>
      <c r="F2943">
        <v>1010</v>
      </c>
      <c r="G2943">
        <f t="shared" si="226"/>
        <v>1010</v>
      </c>
      <c r="H2943" t="str">
        <f>_xlfn.XLOOKUP(C2943,obszary!A:A,obszary!B:B)</f>
        <v>Mare Boreum</v>
      </c>
      <c r="I2943" t="str">
        <f>_xlfn.XLOOKUP($A2943,laziki!B:B,laziki!C:C)</f>
        <v>Phoenix 27</v>
      </c>
      <c r="J2943" t="str">
        <f>_xlfn.XLOOKUP(I2943,laziki!C:C,laziki!E:E)</f>
        <v>75.27N, 138.32W</v>
      </c>
      <c r="K2943">
        <f>_xlfn.XLOOKUP($A2943,laziki!B:B,laziki!D:D)</f>
        <v>2073</v>
      </c>
      <c r="L2943">
        <f t="shared" si="227"/>
        <v>2074</v>
      </c>
      <c r="M2943" s="4">
        <f t="shared" si="228"/>
        <v>1</v>
      </c>
      <c r="N2943" s="4" t="str">
        <f t="shared" si="229"/>
        <v>N</v>
      </c>
      <c r="O2943" t="str">
        <f t="shared" si="230"/>
        <v>N</v>
      </c>
    </row>
    <row r="2944" spans="1:15" x14ac:dyDescent="0.25">
      <c r="A2944">
        <v>28</v>
      </c>
      <c r="B2944" s="1">
        <v>59079</v>
      </c>
      <c r="C2944" t="s">
        <v>207</v>
      </c>
      <c r="D2944" t="s">
        <v>2504</v>
      </c>
      <c r="E2944">
        <v>88</v>
      </c>
      <c r="F2944">
        <v>15700</v>
      </c>
      <c r="G2944">
        <f t="shared" si="226"/>
        <v>15700</v>
      </c>
      <c r="H2944" t="str">
        <f>_xlfn.XLOOKUP(C2944,obszary!A:A,obszary!B:B)</f>
        <v>Mare Australe</v>
      </c>
      <c r="I2944" t="str">
        <f>_xlfn.XLOOKUP($A2944,laziki!B:B,laziki!C:C)</f>
        <v>Deimos 3</v>
      </c>
      <c r="J2944" t="str">
        <f>_xlfn.XLOOKUP(I2944,laziki!C:C,laziki!E:E)</f>
        <v>63.27S, 66.46W</v>
      </c>
      <c r="K2944">
        <f>_xlfn.XLOOKUP($A2944,laziki!B:B,laziki!D:D)</f>
        <v>2058</v>
      </c>
      <c r="L2944">
        <f t="shared" si="227"/>
        <v>2061</v>
      </c>
      <c r="M2944" s="4">
        <f t="shared" si="228"/>
        <v>3</v>
      </c>
      <c r="N2944" s="4" t="str">
        <f t="shared" si="229"/>
        <v>S</v>
      </c>
      <c r="O2944" t="str">
        <f t="shared" si="230"/>
        <v>S</v>
      </c>
    </row>
    <row r="2945" spans="1:15" x14ac:dyDescent="0.25">
      <c r="A2945">
        <v>55</v>
      </c>
      <c r="B2945" s="1">
        <v>63159</v>
      </c>
      <c r="C2945" t="s">
        <v>253</v>
      </c>
      <c r="D2945" t="s">
        <v>2503</v>
      </c>
      <c r="E2945">
        <v>157</v>
      </c>
      <c r="F2945">
        <v>1788</v>
      </c>
      <c r="G2945">
        <f t="shared" si="226"/>
        <v>0</v>
      </c>
      <c r="H2945" t="str">
        <f>_xlfn.XLOOKUP(C2945,obszary!A:A,obszary!B:B)</f>
        <v>Cebrenia</v>
      </c>
      <c r="I2945" t="str">
        <f>_xlfn.XLOOKUP($A2945,laziki!B:B,laziki!C:C)</f>
        <v>Opportunity 7</v>
      </c>
      <c r="J2945" t="str">
        <f>_xlfn.XLOOKUP(I2945,laziki!C:C,laziki!E:E)</f>
        <v>37.14N, 148.66E</v>
      </c>
      <c r="K2945">
        <f>_xlfn.XLOOKUP($A2945,laziki!B:B,laziki!D:D)</f>
        <v>2066</v>
      </c>
      <c r="L2945">
        <f t="shared" si="227"/>
        <v>2072</v>
      </c>
      <c r="M2945" s="4">
        <f t="shared" si="228"/>
        <v>6</v>
      </c>
      <c r="N2945" s="4" t="str">
        <f t="shared" si="229"/>
        <v>N</v>
      </c>
      <c r="O2945" t="str">
        <f t="shared" si="230"/>
        <v>N</v>
      </c>
    </row>
    <row r="2946" spans="1:15" x14ac:dyDescent="0.25">
      <c r="A2946">
        <v>27</v>
      </c>
      <c r="B2946" s="1">
        <v>59157</v>
      </c>
      <c r="C2946" t="s">
        <v>207</v>
      </c>
      <c r="D2946" t="s">
        <v>2502</v>
      </c>
      <c r="E2946">
        <v>109</v>
      </c>
      <c r="F2946">
        <v>1788</v>
      </c>
      <c r="G2946">
        <f t="shared" si="226"/>
        <v>0</v>
      </c>
      <c r="H2946" t="str">
        <f>_xlfn.XLOOKUP(C2946,obszary!A:A,obszary!B:B)</f>
        <v>Mare Australe</v>
      </c>
      <c r="I2946" t="str">
        <f>_xlfn.XLOOKUP($A2946,laziki!B:B,laziki!C:C)</f>
        <v>Phobos 6</v>
      </c>
      <c r="J2946" t="str">
        <f>_xlfn.XLOOKUP(I2946,laziki!C:C,laziki!E:E)</f>
        <v>74.62S, 100.08E</v>
      </c>
      <c r="K2946">
        <f>_xlfn.XLOOKUP($A2946,laziki!B:B,laziki!D:D)</f>
        <v>2054</v>
      </c>
      <c r="L2946">
        <f t="shared" si="227"/>
        <v>2061</v>
      </c>
      <c r="M2946" s="4">
        <f t="shared" si="228"/>
        <v>7</v>
      </c>
      <c r="N2946" s="4" t="str">
        <f t="shared" si="229"/>
        <v>S</v>
      </c>
      <c r="O2946" t="str">
        <f t="shared" si="230"/>
        <v>S</v>
      </c>
    </row>
    <row r="2947" spans="1:15" x14ac:dyDescent="0.25">
      <c r="A2947">
        <v>56</v>
      </c>
      <c r="B2947" s="1">
        <v>63005</v>
      </c>
      <c r="C2947" t="s">
        <v>217</v>
      </c>
      <c r="D2947" t="s">
        <v>2501</v>
      </c>
      <c r="E2947">
        <v>30</v>
      </c>
      <c r="F2947">
        <v>50510</v>
      </c>
      <c r="G2947">
        <f t="shared" ref="G2947:G3010" si="231">IF($E2947 &lt;= 100,F2947,0)</f>
        <v>50510</v>
      </c>
      <c r="H2947" t="str">
        <f>_xlfn.XLOOKUP(C2947,obszary!A:A,obszary!B:B)</f>
        <v>Thaumasia</v>
      </c>
      <c r="I2947" t="str">
        <f>_xlfn.XLOOKUP($A2947,laziki!B:B,laziki!C:C)</f>
        <v>Opportunity 10</v>
      </c>
      <c r="J2947" t="str">
        <f>_xlfn.XLOOKUP(I2947,laziki!C:C,laziki!E:E)</f>
        <v>35.35S, 72.67W</v>
      </c>
      <c r="K2947">
        <f>_xlfn.XLOOKUP($A2947,laziki!B:B,laziki!D:D)</f>
        <v>2067</v>
      </c>
      <c r="L2947">
        <f t="shared" ref="L2947:L3010" si="232">YEAR(B2947)</f>
        <v>2072</v>
      </c>
      <c r="M2947" s="4">
        <f t="shared" ref="M2947:M3010" si="233">L2947-K2947</f>
        <v>5</v>
      </c>
      <c r="N2947" s="4" t="str">
        <f t="shared" ref="N2947:N3010" si="234">IF(NOT(ISERROR(SEARCH("S",D2947))),"S","N")</f>
        <v>S</v>
      </c>
      <c r="O2947" t="str">
        <f t="shared" si="230"/>
        <v>S</v>
      </c>
    </row>
    <row r="2948" spans="1:15" x14ac:dyDescent="0.25">
      <c r="A2948">
        <v>15</v>
      </c>
      <c r="B2948" s="1">
        <v>56711</v>
      </c>
      <c r="C2948" t="s">
        <v>219</v>
      </c>
      <c r="D2948" t="s">
        <v>2500</v>
      </c>
      <c r="E2948">
        <v>264</v>
      </c>
      <c r="F2948">
        <v>11382</v>
      </c>
      <c r="G2948">
        <f t="shared" si="231"/>
        <v>0</v>
      </c>
      <c r="H2948" t="str">
        <f>_xlfn.XLOOKUP(C2948,obszary!A:A,obszary!B:B)</f>
        <v>Phaethontis</v>
      </c>
      <c r="I2948" t="str">
        <f>_xlfn.XLOOKUP($A2948,laziki!B:B,laziki!C:C)</f>
        <v>Viking 5</v>
      </c>
      <c r="J2948" t="str">
        <f>_xlfn.XLOOKUP(I2948,laziki!C:C,laziki!E:E)</f>
        <v>33.52S, 162.36W</v>
      </c>
      <c r="K2948">
        <f>_xlfn.XLOOKUP($A2948,laziki!B:B,laziki!D:D)</f>
        <v>2053</v>
      </c>
      <c r="L2948">
        <f t="shared" si="232"/>
        <v>2055</v>
      </c>
      <c r="M2948" s="4">
        <f t="shared" si="233"/>
        <v>2</v>
      </c>
      <c r="N2948" s="4" t="str">
        <f t="shared" si="234"/>
        <v>S</v>
      </c>
      <c r="O2948" t="str">
        <f t="shared" si="230"/>
        <v>S</v>
      </c>
    </row>
    <row r="2949" spans="1:15" x14ac:dyDescent="0.25">
      <c r="A2949">
        <v>72</v>
      </c>
      <c r="B2949" s="1">
        <v>64211</v>
      </c>
      <c r="C2949" t="s">
        <v>233</v>
      </c>
      <c r="D2949" t="s">
        <v>2499</v>
      </c>
      <c r="E2949">
        <v>572</v>
      </c>
      <c r="F2949">
        <v>6409</v>
      </c>
      <c r="G2949">
        <f t="shared" si="231"/>
        <v>0</v>
      </c>
      <c r="H2949" t="str">
        <f>_xlfn.XLOOKUP(C2949,obszary!A:A,obszary!B:B)</f>
        <v>Phoenicis Lacus</v>
      </c>
      <c r="I2949" t="str">
        <f>_xlfn.XLOOKUP($A2949,laziki!B:B,laziki!C:C)</f>
        <v>Rosetta 16</v>
      </c>
      <c r="J2949" t="str">
        <f>_xlfn.XLOOKUP(I2949,laziki!C:C,laziki!E:E)</f>
        <v>29.49S, 118.42W</v>
      </c>
      <c r="K2949">
        <f>_xlfn.XLOOKUP($A2949,laziki!B:B,laziki!D:D)</f>
        <v>2071</v>
      </c>
      <c r="L2949">
        <f t="shared" si="232"/>
        <v>2075</v>
      </c>
      <c r="M2949" s="4">
        <f t="shared" si="233"/>
        <v>4</v>
      </c>
      <c r="N2949" s="4" t="str">
        <f t="shared" si="234"/>
        <v>S</v>
      </c>
      <c r="O2949" t="str">
        <f t="shared" si="230"/>
        <v>S</v>
      </c>
    </row>
    <row r="2950" spans="1:15" x14ac:dyDescent="0.25">
      <c r="A2950">
        <v>55</v>
      </c>
      <c r="B2950" s="1">
        <v>61969</v>
      </c>
      <c r="C2950" t="s">
        <v>253</v>
      </c>
      <c r="D2950" t="s">
        <v>2498</v>
      </c>
      <c r="E2950">
        <v>212</v>
      </c>
      <c r="F2950">
        <v>15109</v>
      </c>
      <c r="G2950">
        <f t="shared" si="231"/>
        <v>0</v>
      </c>
      <c r="H2950" t="str">
        <f>_xlfn.XLOOKUP(C2950,obszary!A:A,obszary!B:B)</f>
        <v>Cebrenia</v>
      </c>
      <c r="I2950" t="str">
        <f>_xlfn.XLOOKUP($A2950,laziki!B:B,laziki!C:C)</f>
        <v>Opportunity 7</v>
      </c>
      <c r="J2950" t="str">
        <f>_xlfn.XLOOKUP(I2950,laziki!C:C,laziki!E:E)</f>
        <v>37.14N, 148.66E</v>
      </c>
      <c r="K2950">
        <f>_xlfn.XLOOKUP($A2950,laziki!B:B,laziki!D:D)</f>
        <v>2066</v>
      </c>
      <c r="L2950">
        <f t="shared" si="232"/>
        <v>2069</v>
      </c>
      <c r="M2950" s="4">
        <f t="shared" si="233"/>
        <v>3</v>
      </c>
      <c r="N2950" s="4" t="str">
        <f t="shared" si="234"/>
        <v>N</v>
      </c>
      <c r="O2950" t="str">
        <f t="shared" ref="O2950:O3013" si="235">IF(NOT(ISERROR(SEARCH("S",J2950))),"S","N")</f>
        <v>N</v>
      </c>
    </row>
    <row r="2951" spans="1:15" x14ac:dyDescent="0.25">
      <c r="A2951">
        <v>45</v>
      </c>
      <c r="B2951" s="1">
        <v>60728</v>
      </c>
      <c r="C2951" t="s">
        <v>225</v>
      </c>
      <c r="D2951" t="s">
        <v>2497</v>
      </c>
      <c r="E2951">
        <v>120</v>
      </c>
      <c r="F2951">
        <v>1526</v>
      </c>
      <c r="G2951">
        <f t="shared" si="231"/>
        <v>0</v>
      </c>
      <c r="H2951" t="str">
        <f>_xlfn.XLOOKUP(C2951,obszary!A:A,obszary!B:B)</f>
        <v>Iapygia</v>
      </c>
      <c r="I2951" t="str">
        <f>_xlfn.XLOOKUP($A2951,laziki!B:B,laziki!C:C)</f>
        <v>Spirit 12</v>
      </c>
      <c r="J2951" t="str">
        <f>_xlfn.XLOOKUP(I2951,laziki!C:C,laziki!E:E)</f>
        <v>0.43S, 61.64E</v>
      </c>
      <c r="K2951">
        <f>_xlfn.XLOOKUP($A2951,laziki!B:B,laziki!D:D)</f>
        <v>2064</v>
      </c>
      <c r="L2951">
        <f t="shared" si="232"/>
        <v>2066</v>
      </c>
      <c r="M2951" s="4">
        <f t="shared" si="233"/>
        <v>2</v>
      </c>
      <c r="N2951" s="4" t="str">
        <f t="shared" si="234"/>
        <v>S</v>
      </c>
      <c r="O2951" t="str">
        <f t="shared" si="235"/>
        <v>S</v>
      </c>
    </row>
    <row r="2952" spans="1:15" x14ac:dyDescent="0.25">
      <c r="A2952">
        <v>18</v>
      </c>
      <c r="B2952" s="1">
        <v>57693</v>
      </c>
      <c r="C2952" t="s">
        <v>209</v>
      </c>
      <c r="D2952" t="s">
        <v>2496</v>
      </c>
      <c r="E2952">
        <v>109</v>
      </c>
      <c r="F2952">
        <v>3313</v>
      </c>
      <c r="G2952">
        <f t="shared" si="231"/>
        <v>0</v>
      </c>
      <c r="H2952" t="str">
        <f>_xlfn.XLOOKUP(C2952,obszary!A:A,obszary!B:B)</f>
        <v>Eridania</v>
      </c>
      <c r="I2952" t="str">
        <f>_xlfn.XLOOKUP($A2952,laziki!B:B,laziki!C:C)</f>
        <v>Viking 10</v>
      </c>
      <c r="J2952" t="str">
        <f>_xlfn.XLOOKUP(I2952,laziki!C:C,laziki!E:E)</f>
        <v>25.21S, 169.35E</v>
      </c>
      <c r="K2952">
        <f>_xlfn.XLOOKUP($A2952,laziki!B:B,laziki!D:D)</f>
        <v>2055</v>
      </c>
      <c r="L2952">
        <f t="shared" si="232"/>
        <v>2057</v>
      </c>
      <c r="M2952" s="4">
        <f t="shared" si="233"/>
        <v>2</v>
      </c>
      <c r="N2952" s="4" t="str">
        <f t="shared" si="234"/>
        <v>S</v>
      </c>
      <c r="O2952" t="str">
        <f t="shared" si="235"/>
        <v>S</v>
      </c>
    </row>
    <row r="2953" spans="1:15" x14ac:dyDescent="0.25">
      <c r="A2953">
        <v>73</v>
      </c>
      <c r="B2953" s="1">
        <v>63305</v>
      </c>
      <c r="C2953" t="s">
        <v>217</v>
      </c>
      <c r="D2953" t="s">
        <v>2495</v>
      </c>
      <c r="E2953">
        <v>133</v>
      </c>
      <c r="F2953">
        <v>7752</v>
      </c>
      <c r="G2953">
        <f t="shared" si="231"/>
        <v>0</v>
      </c>
      <c r="H2953" t="str">
        <f>_xlfn.XLOOKUP(C2953,obszary!A:A,obszary!B:B)</f>
        <v>Thaumasia</v>
      </c>
      <c r="I2953" t="str">
        <f>_xlfn.XLOOKUP($A2953,laziki!B:B,laziki!C:C)</f>
        <v>Rosetta 20</v>
      </c>
      <c r="J2953" t="str">
        <f>_xlfn.XLOOKUP(I2953,laziki!C:C,laziki!E:E)</f>
        <v>69.31S, 68.72W</v>
      </c>
      <c r="K2953">
        <f>_xlfn.XLOOKUP($A2953,laziki!B:B,laziki!D:D)</f>
        <v>2071</v>
      </c>
      <c r="L2953">
        <f t="shared" si="232"/>
        <v>2073</v>
      </c>
      <c r="M2953" s="4">
        <f t="shared" si="233"/>
        <v>2</v>
      </c>
      <c r="N2953" s="4" t="str">
        <f t="shared" si="234"/>
        <v>S</v>
      </c>
      <c r="O2953" t="str">
        <f t="shared" si="235"/>
        <v>S</v>
      </c>
    </row>
    <row r="2954" spans="1:15" x14ac:dyDescent="0.25">
      <c r="A2954">
        <v>100</v>
      </c>
      <c r="B2954" s="1">
        <v>63873</v>
      </c>
      <c r="C2954" t="s">
        <v>219</v>
      </c>
      <c r="D2954" t="s">
        <v>2494</v>
      </c>
      <c r="E2954">
        <v>80</v>
      </c>
      <c r="F2954">
        <v>1788</v>
      </c>
      <c r="G2954">
        <f t="shared" si="231"/>
        <v>1788</v>
      </c>
      <c r="H2954" t="str">
        <f>_xlfn.XLOOKUP(C2954,obszary!A:A,obszary!B:B)</f>
        <v>Phaethontis</v>
      </c>
      <c r="I2954" t="str">
        <f>_xlfn.XLOOKUP($A2954,laziki!B:B,laziki!C:C)</f>
        <v>Perseverance 7</v>
      </c>
      <c r="J2954" t="str">
        <f>_xlfn.XLOOKUP(I2954,laziki!C:C,laziki!E:E)</f>
        <v>61.39S, 157.42W</v>
      </c>
      <c r="K2954">
        <f>_xlfn.XLOOKUP($A2954,laziki!B:B,laziki!D:D)</f>
        <v>2070</v>
      </c>
      <c r="L2954">
        <f t="shared" si="232"/>
        <v>2074</v>
      </c>
      <c r="M2954" s="4">
        <f t="shared" si="233"/>
        <v>4</v>
      </c>
      <c r="N2954" s="4" t="str">
        <f t="shared" si="234"/>
        <v>S</v>
      </c>
      <c r="O2954" t="str">
        <f t="shared" si="235"/>
        <v>S</v>
      </c>
    </row>
    <row r="2955" spans="1:15" x14ac:dyDescent="0.25">
      <c r="A2955">
        <v>76</v>
      </c>
      <c r="B2955" s="1">
        <v>64345</v>
      </c>
      <c r="C2955" t="s">
        <v>253</v>
      </c>
      <c r="D2955" t="s">
        <v>2493</v>
      </c>
      <c r="E2955">
        <v>15</v>
      </c>
      <c r="F2955">
        <v>5436</v>
      </c>
      <c r="G2955">
        <f t="shared" si="231"/>
        <v>5436</v>
      </c>
      <c r="H2955" t="str">
        <f>_xlfn.XLOOKUP(C2955,obszary!A:A,obszary!B:B)</f>
        <v>Cebrenia</v>
      </c>
      <c r="I2955" t="str">
        <f>_xlfn.XLOOKUP($A2955,laziki!B:B,laziki!C:C)</f>
        <v>Rosetta 25</v>
      </c>
      <c r="J2955" t="str">
        <f>_xlfn.XLOOKUP(I2955,laziki!C:C,laziki!E:E)</f>
        <v>47.84N, 169.44E</v>
      </c>
      <c r="K2955">
        <f>_xlfn.XLOOKUP($A2955,laziki!B:B,laziki!D:D)</f>
        <v>2072</v>
      </c>
      <c r="L2955">
        <f t="shared" si="232"/>
        <v>2076</v>
      </c>
      <c r="M2955" s="4">
        <f t="shared" si="233"/>
        <v>4</v>
      </c>
      <c r="N2955" s="4" t="str">
        <f t="shared" si="234"/>
        <v>N</v>
      </c>
      <c r="O2955" t="str">
        <f t="shared" si="235"/>
        <v>N</v>
      </c>
    </row>
    <row r="2956" spans="1:15" x14ac:dyDescent="0.25">
      <c r="A2956">
        <v>85</v>
      </c>
      <c r="B2956" s="1">
        <v>62800</v>
      </c>
      <c r="C2956" t="s">
        <v>239</v>
      </c>
      <c r="D2956" t="s">
        <v>2492</v>
      </c>
      <c r="E2956">
        <v>52</v>
      </c>
      <c r="F2956">
        <v>1656</v>
      </c>
      <c r="G2956">
        <f t="shared" si="231"/>
        <v>1656</v>
      </c>
      <c r="H2956" t="str">
        <f>_xlfn.XLOOKUP(C2956,obszary!A:A,obszary!B:B)</f>
        <v>Amenthes</v>
      </c>
      <c r="I2956" t="str">
        <f>_xlfn.XLOOKUP($A2956,laziki!B:B,laziki!C:C)</f>
        <v>Phoenix 13</v>
      </c>
      <c r="J2956" t="str">
        <f>_xlfn.XLOOKUP(I2956,laziki!C:C,laziki!E:E)</f>
        <v>6.43S, 95.96E</v>
      </c>
      <c r="K2956">
        <f>_xlfn.XLOOKUP($A2956,laziki!B:B,laziki!D:D)</f>
        <v>2070</v>
      </c>
      <c r="L2956">
        <f t="shared" si="232"/>
        <v>2071</v>
      </c>
      <c r="M2956" s="4">
        <f t="shared" si="233"/>
        <v>1</v>
      </c>
      <c r="N2956" s="4" t="str">
        <f t="shared" si="234"/>
        <v>N</v>
      </c>
      <c r="O2956" t="str">
        <f t="shared" si="235"/>
        <v>S</v>
      </c>
    </row>
    <row r="2957" spans="1:15" x14ac:dyDescent="0.25">
      <c r="A2957">
        <v>18</v>
      </c>
      <c r="B2957" s="1">
        <v>57918</v>
      </c>
      <c r="C2957" t="s">
        <v>209</v>
      </c>
      <c r="D2957" t="s">
        <v>2491</v>
      </c>
      <c r="E2957">
        <v>54</v>
      </c>
      <c r="F2957">
        <v>6618</v>
      </c>
      <c r="G2957">
        <f t="shared" si="231"/>
        <v>6618</v>
      </c>
      <c r="H2957" t="str">
        <f>_xlfn.XLOOKUP(C2957,obszary!A:A,obszary!B:B)</f>
        <v>Eridania</v>
      </c>
      <c r="I2957" t="str">
        <f>_xlfn.XLOOKUP($A2957,laziki!B:B,laziki!C:C)</f>
        <v>Viking 10</v>
      </c>
      <c r="J2957" t="str">
        <f>_xlfn.XLOOKUP(I2957,laziki!C:C,laziki!E:E)</f>
        <v>25.21S, 169.35E</v>
      </c>
      <c r="K2957">
        <f>_xlfn.XLOOKUP($A2957,laziki!B:B,laziki!D:D)</f>
        <v>2055</v>
      </c>
      <c r="L2957">
        <f t="shared" si="232"/>
        <v>2058</v>
      </c>
      <c r="M2957" s="4">
        <f t="shared" si="233"/>
        <v>3</v>
      </c>
      <c r="N2957" s="4" t="str">
        <f t="shared" si="234"/>
        <v>S</v>
      </c>
      <c r="O2957" t="str">
        <f t="shared" si="235"/>
        <v>S</v>
      </c>
    </row>
    <row r="2958" spans="1:15" x14ac:dyDescent="0.25">
      <c r="A2958">
        <v>18</v>
      </c>
      <c r="B2958" s="1">
        <v>58458</v>
      </c>
      <c r="C2958" t="s">
        <v>221</v>
      </c>
      <c r="D2958" t="s">
        <v>2490</v>
      </c>
      <c r="E2958">
        <v>241</v>
      </c>
      <c r="F2958">
        <v>6409</v>
      </c>
      <c r="G2958">
        <f t="shared" si="231"/>
        <v>0</v>
      </c>
      <c r="H2958" t="str">
        <f>_xlfn.XLOOKUP(C2958,obszary!A:A,obszary!B:B)</f>
        <v>Aeolis</v>
      </c>
      <c r="I2958" t="str">
        <f>_xlfn.XLOOKUP($A2958,laziki!B:B,laziki!C:C)</f>
        <v>Viking 10</v>
      </c>
      <c r="J2958" t="str">
        <f>_xlfn.XLOOKUP(I2958,laziki!C:C,laziki!E:E)</f>
        <v>25.21S, 169.35E</v>
      </c>
      <c r="K2958">
        <f>_xlfn.XLOOKUP($A2958,laziki!B:B,laziki!D:D)</f>
        <v>2055</v>
      </c>
      <c r="L2958">
        <f t="shared" si="232"/>
        <v>2060</v>
      </c>
      <c r="M2958" s="4">
        <f t="shared" si="233"/>
        <v>5</v>
      </c>
      <c r="N2958" s="4" t="str">
        <f t="shared" si="234"/>
        <v>S</v>
      </c>
      <c r="O2958" t="str">
        <f t="shared" si="235"/>
        <v>S</v>
      </c>
    </row>
    <row r="2959" spans="1:15" x14ac:dyDescent="0.25">
      <c r="A2959">
        <v>87</v>
      </c>
      <c r="B2959" s="1">
        <v>62860</v>
      </c>
      <c r="C2959" t="s">
        <v>229</v>
      </c>
      <c r="D2959" t="s">
        <v>2489</v>
      </c>
      <c r="E2959">
        <v>75</v>
      </c>
      <c r="F2959">
        <v>5076</v>
      </c>
      <c r="G2959">
        <f t="shared" si="231"/>
        <v>5076</v>
      </c>
      <c r="H2959" t="str">
        <f>_xlfn.XLOOKUP(C2959,obszary!A:A,obszary!B:B)</f>
        <v>Margaritifer Sinus</v>
      </c>
      <c r="I2959" t="str">
        <f>_xlfn.XLOOKUP($A2959,laziki!B:B,laziki!C:C)</f>
        <v>Phoenix 17</v>
      </c>
      <c r="J2959" t="str">
        <f>_xlfn.XLOOKUP(I2959,laziki!C:C,laziki!E:E)</f>
        <v>34.44S, 25.42W</v>
      </c>
      <c r="K2959">
        <f>_xlfn.XLOOKUP($A2959,laziki!B:B,laziki!D:D)</f>
        <v>2071</v>
      </c>
      <c r="L2959">
        <f t="shared" si="232"/>
        <v>2072</v>
      </c>
      <c r="M2959" s="4">
        <f t="shared" si="233"/>
        <v>1</v>
      </c>
      <c r="N2959" s="4" t="str">
        <f t="shared" si="234"/>
        <v>S</v>
      </c>
      <c r="O2959" t="str">
        <f t="shared" si="235"/>
        <v>S</v>
      </c>
    </row>
    <row r="2960" spans="1:15" x14ac:dyDescent="0.25">
      <c r="A2960">
        <v>75</v>
      </c>
      <c r="B2960" s="1">
        <v>63784</v>
      </c>
      <c r="C2960" t="s">
        <v>211</v>
      </c>
      <c r="D2960" t="s">
        <v>2488</v>
      </c>
      <c r="E2960">
        <v>344</v>
      </c>
      <c r="F2960">
        <v>101649</v>
      </c>
      <c r="G2960">
        <f t="shared" si="231"/>
        <v>0</v>
      </c>
      <c r="H2960" t="str">
        <f>_xlfn.XLOOKUP(C2960,obszary!A:A,obszary!B:B)</f>
        <v>Hellas</v>
      </c>
      <c r="I2960" t="str">
        <f>_xlfn.XLOOKUP($A2960,laziki!B:B,laziki!C:C)</f>
        <v>Rosetta 22</v>
      </c>
      <c r="J2960" t="str">
        <f>_xlfn.XLOOKUP(I2960,laziki!C:C,laziki!E:E)</f>
        <v>43.21S, 109.99E</v>
      </c>
      <c r="K2960">
        <f>_xlfn.XLOOKUP($A2960,laziki!B:B,laziki!D:D)</f>
        <v>2071</v>
      </c>
      <c r="L2960">
        <f t="shared" si="232"/>
        <v>2074</v>
      </c>
      <c r="M2960" s="4">
        <f t="shared" si="233"/>
        <v>3</v>
      </c>
      <c r="N2960" s="4" t="str">
        <f t="shared" si="234"/>
        <v>S</v>
      </c>
      <c r="O2960" t="str">
        <f t="shared" si="235"/>
        <v>S</v>
      </c>
    </row>
    <row r="2961" spans="1:15" x14ac:dyDescent="0.25">
      <c r="A2961">
        <v>55</v>
      </c>
      <c r="B2961" s="1">
        <v>63081</v>
      </c>
      <c r="C2961" t="s">
        <v>239</v>
      </c>
      <c r="D2961" t="s">
        <v>2487</v>
      </c>
      <c r="E2961">
        <v>75</v>
      </c>
      <c r="F2961">
        <v>5076</v>
      </c>
      <c r="G2961">
        <f t="shared" si="231"/>
        <v>5076</v>
      </c>
      <c r="H2961" t="str">
        <f>_xlfn.XLOOKUP(C2961,obszary!A:A,obszary!B:B)</f>
        <v>Amenthes</v>
      </c>
      <c r="I2961" t="str">
        <f>_xlfn.XLOOKUP($A2961,laziki!B:B,laziki!C:C)</f>
        <v>Opportunity 7</v>
      </c>
      <c r="J2961" t="str">
        <f>_xlfn.XLOOKUP(I2961,laziki!C:C,laziki!E:E)</f>
        <v>37.14N, 148.66E</v>
      </c>
      <c r="K2961">
        <f>_xlfn.XLOOKUP($A2961,laziki!B:B,laziki!D:D)</f>
        <v>2066</v>
      </c>
      <c r="L2961">
        <f t="shared" si="232"/>
        <v>2072</v>
      </c>
      <c r="M2961" s="4">
        <f t="shared" si="233"/>
        <v>6</v>
      </c>
      <c r="N2961" s="4" t="str">
        <f t="shared" si="234"/>
        <v>N</v>
      </c>
      <c r="O2961" t="str">
        <f t="shared" si="235"/>
        <v>N</v>
      </c>
    </row>
    <row r="2962" spans="1:15" x14ac:dyDescent="0.25">
      <c r="A2962">
        <v>46</v>
      </c>
      <c r="B2962" s="1">
        <v>61466</v>
      </c>
      <c r="C2962" t="s">
        <v>219</v>
      </c>
      <c r="D2962" t="s">
        <v>2486</v>
      </c>
      <c r="E2962">
        <v>61</v>
      </c>
      <c r="F2962">
        <v>33322</v>
      </c>
      <c r="G2962">
        <f t="shared" si="231"/>
        <v>33322</v>
      </c>
      <c r="H2962" t="str">
        <f>_xlfn.XLOOKUP(C2962,obszary!A:A,obszary!B:B)</f>
        <v>Phaethontis</v>
      </c>
      <c r="I2962" t="str">
        <f>_xlfn.XLOOKUP($A2962,laziki!B:B,laziki!C:C)</f>
        <v>Spirit 13</v>
      </c>
      <c r="J2962" t="str">
        <f>_xlfn.XLOOKUP(I2962,laziki!C:C,laziki!E:E)</f>
        <v>58.80S, 113.46W</v>
      </c>
      <c r="K2962">
        <f>_xlfn.XLOOKUP($A2962,laziki!B:B,laziki!D:D)</f>
        <v>2065</v>
      </c>
      <c r="L2962">
        <f t="shared" si="232"/>
        <v>2068</v>
      </c>
      <c r="M2962" s="4">
        <f t="shared" si="233"/>
        <v>3</v>
      </c>
      <c r="N2962" s="4" t="str">
        <f t="shared" si="234"/>
        <v>S</v>
      </c>
      <c r="O2962" t="str">
        <f t="shared" si="235"/>
        <v>S</v>
      </c>
    </row>
    <row r="2963" spans="1:15" x14ac:dyDescent="0.25">
      <c r="A2963">
        <v>86</v>
      </c>
      <c r="B2963" s="1">
        <v>63627</v>
      </c>
      <c r="C2963" t="s">
        <v>253</v>
      </c>
      <c r="D2963" t="s">
        <v>2485</v>
      </c>
      <c r="E2963">
        <v>241</v>
      </c>
      <c r="F2963">
        <v>4902</v>
      </c>
      <c r="G2963">
        <f t="shared" si="231"/>
        <v>0</v>
      </c>
      <c r="H2963" t="str">
        <f>_xlfn.XLOOKUP(C2963,obszary!A:A,obszary!B:B)</f>
        <v>Cebrenia</v>
      </c>
      <c r="I2963" t="str">
        <f>_xlfn.XLOOKUP($A2963,laziki!B:B,laziki!C:C)</f>
        <v>Phoenix 16</v>
      </c>
      <c r="J2963" t="str">
        <f>_xlfn.XLOOKUP(I2963,laziki!C:C,laziki!E:E)</f>
        <v>75.84N, 122.24E</v>
      </c>
      <c r="K2963">
        <f>_xlfn.XLOOKUP($A2963,laziki!B:B,laziki!D:D)</f>
        <v>2071</v>
      </c>
      <c r="L2963">
        <f t="shared" si="232"/>
        <v>2074</v>
      </c>
      <c r="M2963" s="4">
        <f t="shared" si="233"/>
        <v>3</v>
      </c>
      <c r="N2963" s="4" t="str">
        <f t="shared" si="234"/>
        <v>N</v>
      </c>
      <c r="O2963" t="str">
        <f t="shared" si="235"/>
        <v>N</v>
      </c>
    </row>
    <row r="2964" spans="1:15" x14ac:dyDescent="0.25">
      <c r="A2964">
        <v>72</v>
      </c>
      <c r="B2964" s="1">
        <v>63280</v>
      </c>
      <c r="C2964" t="s">
        <v>219</v>
      </c>
      <c r="D2964" t="s">
        <v>2484</v>
      </c>
      <c r="E2964">
        <v>22</v>
      </c>
      <c r="F2964">
        <v>45837</v>
      </c>
      <c r="G2964">
        <f t="shared" si="231"/>
        <v>45837</v>
      </c>
      <c r="H2964" t="str">
        <f>_xlfn.XLOOKUP(C2964,obszary!A:A,obszary!B:B)</f>
        <v>Phaethontis</v>
      </c>
      <c r="I2964" t="str">
        <f>_xlfn.XLOOKUP($A2964,laziki!B:B,laziki!C:C)</f>
        <v>Rosetta 16</v>
      </c>
      <c r="J2964" t="str">
        <f>_xlfn.XLOOKUP(I2964,laziki!C:C,laziki!E:E)</f>
        <v>29.49S, 118.42W</v>
      </c>
      <c r="K2964">
        <f>_xlfn.XLOOKUP($A2964,laziki!B:B,laziki!D:D)</f>
        <v>2071</v>
      </c>
      <c r="L2964">
        <f t="shared" si="232"/>
        <v>2073</v>
      </c>
      <c r="M2964" s="4">
        <f t="shared" si="233"/>
        <v>2</v>
      </c>
      <c r="N2964" s="4" t="str">
        <f t="shared" si="234"/>
        <v>S</v>
      </c>
      <c r="O2964" t="str">
        <f t="shared" si="235"/>
        <v>S</v>
      </c>
    </row>
    <row r="2965" spans="1:15" x14ac:dyDescent="0.25">
      <c r="A2965">
        <v>73</v>
      </c>
      <c r="B2965" s="1">
        <v>63061</v>
      </c>
      <c r="C2965" t="s">
        <v>207</v>
      </c>
      <c r="D2965" t="s">
        <v>2483</v>
      </c>
      <c r="E2965">
        <v>137</v>
      </c>
      <c r="F2965">
        <v>7512</v>
      </c>
      <c r="G2965">
        <f t="shared" si="231"/>
        <v>0</v>
      </c>
      <c r="H2965" t="str">
        <f>_xlfn.XLOOKUP(C2965,obszary!A:A,obszary!B:B)</f>
        <v>Mare Australe</v>
      </c>
      <c r="I2965" t="str">
        <f>_xlfn.XLOOKUP($A2965,laziki!B:B,laziki!C:C)</f>
        <v>Rosetta 20</v>
      </c>
      <c r="J2965" t="str">
        <f>_xlfn.XLOOKUP(I2965,laziki!C:C,laziki!E:E)</f>
        <v>69.31S, 68.72W</v>
      </c>
      <c r="K2965">
        <f>_xlfn.XLOOKUP($A2965,laziki!B:B,laziki!D:D)</f>
        <v>2071</v>
      </c>
      <c r="L2965">
        <f t="shared" si="232"/>
        <v>2072</v>
      </c>
      <c r="M2965" s="4">
        <f t="shared" si="233"/>
        <v>1</v>
      </c>
      <c r="N2965" s="4" t="str">
        <f t="shared" si="234"/>
        <v>S</v>
      </c>
      <c r="O2965" t="str">
        <f t="shared" si="235"/>
        <v>S</v>
      </c>
    </row>
    <row r="2966" spans="1:15" x14ac:dyDescent="0.25">
      <c r="A2966">
        <v>42</v>
      </c>
      <c r="B2966" s="1">
        <v>60227</v>
      </c>
      <c r="C2966" t="s">
        <v>237</v>
      </c>
      <c r="D2966" t="s">
        <v>2482</v>
      </c>
      <c r="E2966">
        <v>27</v>
      </c>
      <c r="F2966">
        <v>1010</v>
      </c>
      <c r="G2966">
        <f t="shared" si="231"/>
        <v>1010</v>
      </c>
      <c r="H2966" t="str">
        <f>_xlfn.XLOOKUP(C2966,obszary!A:A,obszary!B:B)</f>
        <v>Elysium</v>
      </c>
      <c r="I2966" t="str">
        <f>_xlfn.XLOOKUP($A2966,laziki!B:B,laziki!C:C)</f>
        <v>Spirit 6</v>
      </c>
      <c r="J2966" t="str">
        <f>_xlfn.XLOOKUP(I2966,laziki!C:C,laziki!E:E)</f>
        <v>27.80N, 160.30E</v>
      </c>
      <c r="K2966">
        <f>_xlfn.XLOOKUP($A2966,laziki!B:B,laziki!D:D)</f>
        <v>2063</v>
      </c>
      <c r="L2966">
        <f t="shared" si="232"/>
        <v>2064</v>
      </c>
      <c r="M2966" s="4">
        <f t="shared" si="233"/>
        <v>1</v>
      </c>
      <c r="N2966" s="4" t="str">
        <f t="shared" si="234"/>
        <v>N</v>
      </c>
      <c r="O2966" t="str">
        <f t="shared" si="235"/>
        <v>N</v>
      </c>
    </row>
    <row r="2967" spans="1:15" x14ac:dyDescent="0.25">
      <c r="A2967">
        <v>66</v>
      </c>
      <c r="B2967" s="1">
        <v>62037</v>
      </c>
      <c r="C2967" t="s">
        <v>237</v>
      </c>
      <c r="D2967" t="s">
        <v>2481</v>
      </c>
      <c r="E2967">
        <v>221</v>
      </c>
      <c r="F2967">
        <v>1138</v>
      </c>
      <c r="G2967">
        <f t="shared" si="231"/>
        <v>0</v>
      </c>
      <c r="H2967" t="str">
        <f>_xlfn.XLOOKUP(C2967,obszary!A:A,obszary!B:B)</f>
        <v>Elysium</v>
      </c>
      <c r="I2967" t="str">
        <f>_xlfn.XLOOKUP($A2967,laziki!B:B,laziki!C:C)</f>
        <v>Rosetta 9</v>
      </c>
      <c r="J2967" t="str">
        <f>_xlfn.XLOOKUP(I2967,laziki!C:C,laziki!E:E)</f>
        <v>17.54N, 149.60E</v>
      </c>
      <c r="K2967">
        <f>_xlfn.XLOOKUP($A2967,laziki!B:B,laziki!D:D)</f>
        <v>2067</v>
      </c>
      <c r="L2967">
        <f t="shared" si="232"/>
        <v>2069</v>
      </c>
      <c r="M2967" s="4">
        <f t="shared" si="233"/>
        <v>2</v>
      </c>
      <c r="N2967" s="4" t="str">
        <f t="shared" si="234"/>
        <v>N</v>
      </c>
      <c r="O2967" t="str">
        <f t="shared" si="235"/>
        <v>N</v>
      </c>
    </row>
    <row r="2968" spans="1:15" x14ac:dyDescent="0.25">
      <c r="A2968">
        <v>2</v>
      </c>
      <c r="B2968" s="1">
        <v>56255</v>
      </c>
      <c r="C2968" t="s">
        <v>239</v>
      </c>
      <c r="D2968" t="s">
        <v>2480</v>
      </c>
      <c r="E2968">
        <v>175</v>
      </c>
      <c r="F2968">
        <v>2188</v>
      </c>
      <c r="G2968">
        <f t="shared" si="231"/>
        <v>0</v>
      </c>
      <c r="H2968" t="str">
        <f>_xlfn.XLOOKUP(C2968,obszary!A:A,obszary!B:B)</f>
        <v>Amenthes</v>
      </c>
      <c r="I2968" t="str">
        <f>_xlfn.XLOOKUP($A2968,laziki!B:B,laziki!C:C)</f>
        <v>Mariner 6</v>
      </c>
      <c r="J2968" t="str">
        <f>_xlfn.XLOOKUP(I2968,laziki!C:C,laziki!E:E)</f>
        <v>11.90N, 119.49E</v>
      </c>
      <c r="K2968">
        <f>_xlfn.XLOOKUP($A2968,laziki!B:B,laziki!D:D)</f>
        <v>2050</v>
      </c>
      <c r="L2968">
        <f t="shared" si="232"/>
        <v>2054</v>
      </c>
      <c r="M2968" s="4">
        <f t="shared" si="233"/>
        <v>4</v>
      </c>
      <c r="N2968" s="4" t="str">
        <f t="shared" si="234"/>
        <v>N</v>
      </c>
      <c r="O2968" t="str">
        <f t="shared" si="235"/>
        <v>N</v>
      </c>
    </row>
    <row r="2969" spans="1:15" x14ac:dyDescent="0.25">
      <c r="A2969">
        <v>28</v>
      </c>
      <c r="B2969" s="1">
        <v>58301</v>
      </c>
      <c r="C2969" t="s">
        <v>217</v>
      </c>
      <c r="D2969" t="s">
        <v>2479</v>
      </c>
      <c r="E2969">
        <v>117</v>
      </c>
      <c r="F2969">
        <v>2461</v>
      </c>
      <c r="G2969">
        <f t="shared" si="231"/>
        <v>0</v>
      </c>
      <c r="H2969" t="str">
        <f>_xlfn.XLOOKUP(C2969,obszary!A:A,obszary!B:B)</f>
        <v>Thaumasia</v>
      </c>
      <c r="I2969" t="str">
        <f>_xlfn.XLOOKUP($A2969,laziki!B:B,laziki!C:C)</f>
        <v>Deimos 3</v>
      </c>
      <c r="J2969" t="str">
        <f>_xlfn.XLOOKUP(I2969,laziki!C:C,laziki!E:E)</f>
        <v>63.27S, 66.46W</v>
      </c>
      <c r="K2969">
        <f>_xlfn.XLOOKUP($A2969,laziki!B:B,laziki!D:D)</f>
        <v>2058</v>
      </c>
      <c r="L2969">
        <f t="shared" si="232"/>
        <v>2059</v>
      </c>
      <c r="M2969" s="4">
        <f t="shared" si="233"/>
        <v>1</v>
      </c>
      <c r="N2969" s="4" t="str">
        <f t="shared" si="234"/>
        <v>S</v>
      </c>
      <c r="O2969" t="str">
        <f t="shared" si="235"/>
        <v>S</v>
      </c>
    </row>
    <row r="2970" spans="1:15" x14ac:dyDescent="0.25">
      <c r="A2970">
        <v>32</v>
      </c>
      <c r="B2970" s="1">
        <v>59504</v>
      </c>
      <c r="C2970" t="s">
        <v>231</v>
      </c>
      <c r="D2970" t="s">
        <v>2478</v>
      </c>
      <c r="E2970">
        <v>9</v>
      </c>
      <c r="F2970">
        <v>2880</v>
      </c>
      <c r="G2970">
        <f t="shared" si="231"/>
        <v>2880</v>
      </c>
      <c r="H2970" t="str">
        <f>_xlfn.XLOOKUP(C2970,obszary!A:A,obszary!B:B)</f>
        <v>Coprates</v>
      </c>
      <c r="I2970" t="str">
        <f>_xlfn.XLOOKUP($A2970,laziki!B:B,laziki!C:C)</f>
        <v>Deimos 11</v>
      </c>
      <c r="J2970" t="str">
        <f>_xlfn.XLOOKUP(I2970,laziki!C:C,laziki!E:E)</f>
        <v>39.82S, 96.42W</v>
      </c>
      <c r="K2970">
        <f>_xlfn.XLOOKUP($A2970,laziki!B:B,laziki!D:D)</f>
        <v>2059</v>
      </c>
      <c r="L2970">
        <f t="shared" si="232"/>
        <v>2062</v>
      </c>
      <c r="M2970" s="4">
        <f t="shared" si="233"/>
        <v>3</v>
      </c>
      <c r="N2970" s="4" t="str">
        <f t="shared" si="234"/>
        <v>S</v>
      </c>
      <c r="O2970" t="str">
        <f t="shared" si="235"/>
        <v>S</v>
      </c>
    </row>
    <row r="2971" spans="1:15" x14ac:dyDescent="0.25">
      <c r="A2971">
        <v>78</v>
      </c>
      <c r="B2971" s="1">
        <v>63671</v>
      </c>
      <c r="C2971" t="s">
        <v>251</v>
      </c>
      <c r="D2971" t="s">
        <v>2477</v>
      </c>
      <c r="E2971">
        <v>48</v>
      </c>
      <c r="F2971">
        <v>2880</v>
      </c>
      <c r="G2971">
        <f t="shared" si="231"/>
        <v>2880</v>
      </c>
      <c r="H2971" t="str">
        <f>_xlfn.XLOOKUP(C2971,obszary!A:A,obszary!B:B)</f>
        <v>Amazonis</v>
      </c>
      <c r="I2971" t="str">
        <f>_xlfn.XLOOKUP($A2971,laziki!B:B,laziki!C:C)</f>
        <v>Rosetta 28</v>
      </c>
      <c r="J2971" t="str">
        <f>_xlfn.XLOOKUP(I2971,laziki!C:C,laziki!E:E)</f>
        <v>2.95N, 160.52W</v>
      </c>
      <c r="K2971">
        <f>_xlfn.XLOOKUP($A2971,laziki!B:B,laziki!D:D)</f>
        <v>2073</v>
      </c>
      <c r="L2971">
        <f t="shared" si="232"/>
        <v>2074</v>
      </c>
      <c r="M2971" s="4">
        <f t="shared" si="233"/>
        <v>1</v>
      </c>
      <c r="N2971" s="4" t="str">
        <f t="shared" si="234"/>
        <v>N</v>
      </c>
      <c r="O2971" t="str">
        <f t="shared" si="235"/>
        <v>N</v>
      </c>
    </row>
    <row r="2972" spans="1:15" x14ac:dyDescent="0.25">
      <c r="A2972">
        <v>26</v>
      </c>
      <c r="B2972" s="1">
        <v>58323</v>
      </c>
      <c r="C2972" t="s">
        <v>213</v>
      </c>
      <c r="D2972" t="s">
        <v>2476</v>
      </c>
      <c r="E2972">
        <v>142</v>
      </c>
      <c r="F2972">
        <v>1920</v>
      </c>
      <c r="G2972">
        <f t="shared" si="231"/>
        <v>0</v>
      </c>
      <c r="H2972" t="str">
        <f>_xlfn.XLOOKUP(C2972,obszary!A:A,obszary!B:B)</f>
        <v>Noachis</v>
      </c>
      <c r="I2972" t="str">
        <f>_xlfn.XLOOKUP($A2972,laziki!B:B,laziki!C:C)</f>
        <v>Phobos 5</v>
      </c>
      <c r="J2972" t="str">
        <f>_xlfn.XLOOKUP(I2972,laziki!C:C,laziki!E:E)</f>
        <v>48.99S, 67.17E</v>
      </c>
      <c r="K2972">
        <f>_xlfn.XLOOKUP($A2972,laziki!B:B,laziki!D:D)</f>
        <v>2054</v>
      </c>
      <c r="L2972">
        <f t="shared" si="232"/>
        <v>2059</v>
      </c>
      <c r="M2972" s="4">
        <f t="shared" si="233"/>
        <v>5</v>
      </c>
      <c r="N2972" s="4" t="str">
        <f t="shared" si="234"/>
        <v>S</v>
      </c>
      <c r="O2972" t="str">
        <f t="shared" si="235"/>
        <v>S</v>
      </c>
    </row>
    <row r="2973" spans="1:15" x14ac:dyDescent="0.25">
      <c r="A2973">
        <v>60</v>
      </c>
      <c r="B2973" s="1">
        <v>62811</v>
      </c>
      <c r="C2973" t="s">
        <v>215</v>
      </c>
      <c r="D2973" t="s">
        <v>2475</v>
      </c>
      <c r="E2973">
        <v>204</v>
      </c>
      <c r="F2973">
        <v>63326</v>
      </c>
      <c r="G2973">
        <f t="shared" si="231"/>
        <v>0</v>
      </c>
      <c r="H2973" t="str">
        <f>_xlfn.XLOOKUP(C2973,obszary!A:A,obszary!B:B)</f>
        <v>Argyre</v>
      </c>
      <c r="I2973" t="str">
        <f>_xlfn.XLOOKUP($A2973,laziki!B:B,laziki!C:C)</f>
        <v>Opportunity 18</v>
      </c>
      <c r="J2973" t="str">
        <f>_xlfn.XLOOKUP(I2973,laziki!C:C,laziki!E:E)</f>
        <v>47.77S, 28.62W</v>
      </c>
      <c r="K2973">
        <f>_xlfn.XLOOKUP($A2973,laziki!B:B,laziki!D:D)</f>
        <v>2069</v>
      </c>
      <c r="L2973">
        <f t="shared" si="232"/>
        <v>2071</v>
      </c>
      <c r="M2973" s="4">
        <f t="shared" si="233"/>
        <v>2</v>
      </c>
      <c r="N2973" s="4" t="str">
        <f t="shared" si="234"/>
        <v>S</v>
      </c>
      <c r="O2973" t="str">
        <f t="shared" si="235"/>
        <v>S</v>
      </c>
    </row>
    <row r="2974" spans="1:15" x14ac:dyDescent="0.25">
      <c r="A2974">
        <v>87</v>
      </c>
      <c r="B2974" s="1">
        <v>63124</v>
      </c>
      <c r="C2974" t="s">
        <v>229</v>
      </c>
      <c r="D2974" t="s">
        <v>2474</v>
      </c>
      <c r="E2974">
        <v>137</v>
      </c>
      <c r="F2974">
        <v>1138</v>
      </c>
      <c r="G2974">
        <f t="shared" si="231"/>
        <v>0</v>
      </c>
      <c r="H2974" t="str">
        <f>_xlfn.XLOOKUP(C2974,obszary!A:A,obszary!B:B)</f>
        <v>Margaritifer Sinus</v>
      </c>
      <c r="I2974" t="str">
        <f>_xlfn.XLOOKUP($A2974,laziki!B:B,laziki!C:C)</f>
        <v>Phoenix 17</v>
      </c>
      <c r="J2974" t="str">
        <f>_xlfn.XLOOKUP(I2974,laziki!C:C,laziki!E:E)</f>
        <v>34.44S, 25.42W</v>
      </c>
      <c r="K2974">
        <f>_xlfn.XLOOKUP($A2974,laziki!B:B,laziki!D:D)</f>
        <v>2071</v>
      </c>
      <c r="L2974">
        <f t="shared" si="232"/>
        <v>2072</v>
      </c>
      <c r="M2974" s="4">
        <f t="shared" si="233"/>
        <v>1</v>
      </c>
      <c r="N2974" s="4" t="str">
        <f t="shared" si="234"/>
        <v>S</v>
      </c>
      <c r="O2974" t="str">
        <f t="shared" si="235"/>
        <v>S</v>
      </c>
    </row>
    <row r="2975" spans="1:15" x14ac:dyDescent="0.25">
      <c r="A2975">
        <v>31</v>
      </c>
      <c r="B2975" s="1">
        <v>59141</v>
      </c>
      <c r="C2975" t="s">
        <v>261</v>
      </c>
      <c r="D2975" t="s">
        <v>2473</v>
      </c>
      <c r="E2975">
        <v>791</v>
      </c>
      <c r="F2975">
        <v>24621</v>
      </c>
      <c r="G2975">
        <f t="shared" si="231"/>
        <v>0</v>
      </c>
      <c r="H2975" t="str">
        <f>_xlfn.XLOOKUP(C2975,obszary!A:A,obszary!B:B)</f>
        <v>Arcadia</v>
      </c>
      <c r="I2975" t="str">
        <f>_xlfn.XLOOKUP($A2975,laziki!B:B,laziki!C:C)</f>
        <v>Deimos 10</v>
      </c>
      <c r="J2975" t="str">
        <f>_xlfn.XLOOKUP(I2975,laziki!C:C,laziki!E:E)</f>
        <v>66.67N, 93.37W</v>
      </c>
      <c r="K2975">
        <f>_xlfn.XLOOKUP($A2975,laziki!B:B,laziki!D:D)</f>
        <v>2059</v>
      </c>
      <c r="L2975">
        <f t="shared" si="232"/>
        <v>2061</v>
      </c>
      <c r="M2975" s="4">
        <f t="shared" si="233"/>
        <v>2</v>
      </c>
      <c r="N2975" s="4" t="str">
        <f t="shared" si="234"/>
        <v>N</v>
      </c>
      <c r="O2975" t="str">
        <f t="shared" si="235"/>
        <v>N</v>
      </c>
    </row>
    <row r="2976" spans="1:15" x14ac:dyDescent="0.25">
      <c r="A2976">
        <v>76</v>
      </c>
      <c r="B2976" s="1">
        <v>65521</v>
      </c>
      <c r="C2976" t="s">
        <v>263</v>
      </c>
      <c r="D2976" t="s">
        <v>2472</v>
      </c>
      <c r="E2976">
        <v>32</v>
      </c>
      <c r="F2976">
        <v>2324</v>
      </c>
      <c r="G2976">
        <f t="shared" si="231"/>
        <v>2324</v>
      </c>
      <c r="H2976" t="str">
        <f>_xlfn.XLOOKUP(C2976,obszary!A:A,obszary!B:B)</f>
        <v>Diacria</v>
      </c>
      <c r="I2976" t="str">
        <f>_xlfn.XLOOKUP($A2976,laziki!B:B,laziki!C:C)</f>
        <v>Rosetta 25</v>
      </c>
      <c r="J2976" t="str">
        <f>_xlfn.XLOOKUP(I2976,laziki!C:C,laziki!E:E)</f>
        <v>47.84N, 169.44E</v>
      </c>
      <c r="K2976">
        <f>_xlfn.XLOOKUP($A2976,laziki!B:B,laziki!D:D)</f>
        <v>2072</v>
      </c>
      <c r="L2976">
        <f t="shared" si="232"/>
        <v>2079</v>
      </c>
      <c r="M2976" s="4">
        <f t="shared" si="233"/>
        <v>7</v>
      </c>
      <c r="N2976" s="4" t="str">
        <f t="shared" si="234"/>
        <v>N</v>
      </c>
      <c r="O2976" t="str">
        <f t="shared" si="235"/>
        <v>N</v>
      </c>
    </row>
    <row r="2977" spans="1:15" x14ac:dyDescent="0.25">
      <c r="A2977">
        <v>99</v>
      </c>
      <c r="B2977" s="1">
        <v>63934</v>
      </c>
      <c r="C2977" t="s">
        <v>257</v>
      </c>
      <c r="D2977" t="s">
        <v>2471</v>
      </c>
      <c r="E2977">
        <v>7</v>
      </c>
      <c r="F2977">
        <v>629</v>
      </c>
      <c r="G2977">
        <f t="shared" si="231"/>
        <v>629</v>
      </c>
      <c r="H2977" t="str">
        <f>_xlfn.XLOOKUP(C2977,obszary!A:A,obszary!B:B)</f>
        <v>Ismenius Lacus</v>
      </c>
      <c r="I2977" t="str">
        <f>_xlfn.XLOOKUP($A2977,laziki!B:B,laziki!C:C)</f>
        <v>Perseverance 6</v>
      </c>
      <c r="J2977" t="str">
        <f>_xlfn.XLOOKUP(I2977,laziki!C:C,laziki!E:E)</f>
        <v>34.38N, 12.41E</v>
      </c>
      <c r="K2977">
        <f>_xlfn.XLOOKUP($A2977,laziki!B:B,laziki!D:D)</f>
        <v>2070</v>
      </c>
      <c r="L2977">
        <f t="shared" si="232"/>
        <v>2075</v>
      </c>
      <c r="M2977" s="4">
        <f t="shared" si="233"/>
        <v>5</v>
      </c>
      <c r="N2977" s="4" t="str">
        <f t="shared" si="234"/>
        <v>N</v>
      </c>
      <c r="O2977" t="str">
        <f t="shared" si="235"/>
        <v>N</v>
      </c>
    </row>
    <row r="2978" spans="1:15" x14ac:dyDescent="0.25">
      <c r="A2978">
        <v>67</v>
      </c>
      <c r="B2978" s="1">
        <v>62106</v>
      </c>
      <c r="C2978" t="s">
        <v>231</v>
      </c>
      <c r="D2978" t="s">
        <v>2470</v>
      </c>
      <c r="E2978">
        <v>29</v>
      </c>
      <c r="F2978">
        <v>1526</v>
      </c>
      <c r="G2978">
        <f t="shared" si="231"/>
        <v>1526</v>
      </c>
      <c r="H2978" t="str">
        <f>_xlfn.XLOOKUP(C2978,obszary!A:A,obszary!B:B)</f>
        <v>Coprates</v>
      </c>
      <c r="I2978" t="str">
        <f>_xlfn.XLOOKUP($A2978,laziki!B:B,laziki!C:C)</f>
        <v>Rosetta 10</v>
      </c>
      <c r="J2978" t="str">
        <f>_xlfn.XLOOKUP(I2978,laziki!C:C,laziki!E:E)</f>
        <v>29.82S, 66.01W</v>
      </c>
      <c r="K2978">
        <f>_xlfn.XLOOKUP($A2978,laziki!B:B,laziki!D:D)</f>
        <v>2068</v>
      </c>
      <c r="L2978">
        <f t="shared" si="232"/>
        <v>2070</v>
      </c>
      <c r="M2978" s="4">
        <f t="shared" si="233"/>
        <v>2</v>
      </c>
      <c r="N2978" s="4" t="str">
        <f t="shared" si="234"/>
        <v>S</v>
      </c>
      <c r="O2978" t="str">
        <f t="shared" si="235"/>
        <v>S</v>
      </c>
    </row>
    <row r="2979" spans="1:15" x14ac:dyDescent="0.25">
      <c r="A2979">
        <v>44</v>
      </c>
      <c r="B2979" s="1">
        <v>60758</v>
      </c>
      <c r="C2979" t="s">
        <v>265</v>
      </c>
      <c r="D2979" t="s">
        <v>2469</v>
      </c>
      <c r="E2979">
        <v>9</v>
      </c>
      <c r="F2979">
        <v>4731</v>
      </c>
      <c r="G2979">
        <f t="shared" si="231"/>
        <v>4731</v>
      </c>
      <c r="H2979" t="str">
        <f>_xlfn.XLOOKUP(C2979,obszary!A:A,obszary!B:B)</f>
        <v>Mare Boreum</v>
      </c>
      <c r="I2979" t="str">
        <f>_xlfn.XLOOKUP($A2979,laziki!B:B,laziki!C:C)</f>
        <v>Spirit 11</v>
      </c>
      <c r="J2979" t="str">
        <f>_xlfn.XLOOKUP(I2979,laziki!C:C,laziki!E:E)</f>
        <v>64.61N, 131.25E</v>
      </c>
      <c r="K2979">
        <f>_xlfn.XLOOKUP($A2979,laziki!B:B,laziki!D:D)</f>
        <v>2064</v>
      </c>
      <c r="L2979">
        <f t="shared" si="232"/>
        <v>2066</v>
      </c>
      <c r="M2979" s="4">
        <f t="shared" si="233"/>
        <v>2</v>
      </c>
      <c r="N2979" s="4" t="str">
        <f t="shared" si="234"/>
        <v>N</v>
      </c>
      <c r="O2979" t="str">
        <f t="shared" si="235"/>
        <v>N</v>
      </c>
    </row>
    <row r="2980" spans="1:15" x14ac:dyDescent="0.25">
      <c r="A2980">
        <v>17</v>
      </c>
      <c r="B2980" s="1">
        <v>58590</v>
      </c>
      <c r="C2980" t="s">
        <v>239</v>
      </c>
      <c r="D2980" t="s">
        <v>2468</v>
      </c>
      <c r="E2980">
        <v>72</v>
      </c>
      <c r="F2980">
        <v>6409</v>
      </c>
      <c r="G2980">
        <f t="shared" si="231"/>
        <v>6409</v>
      </c>
      <c r="H2980" t="str">
        <f>_xlfn.XLOOKUP(C2980,obszary!A:A,obszary!B:B)</f>
        <v>Amenthes</v>
      </c>
      <c r="I2980" t="str">
        <f>_xlfn.XLOOKUP($A2980,laziki!B:B,laziki!C:C)</f>
        <v>Viking 8</v>
      </c>
      <c r="J2980" t="str">
        <f>_xlfn.XLOOKUP(I2980,laziki!C:C,laziki!E:E)</f>
        <v>21.27N, 90.13E</v>
      </c>
      <c r="K2980">
        <f>_xlfn.XLOOKUP($A2980,laziki!B:B,laziki!D:D)</f>
        <v>2054</v>
      </c>
      <c r="L2980">
        <f t="shared" si="232"/>
        <v>2060</v>
      </c>
      <c r="M2980" s="4">
        <f t="shared" si="233"/>
        <v>6</v>
      </c>
      <c r="N2980" s="4" t="str">
        <f t="shared" si="234"/>
        <v>N</v>
      </c>
      <c r="O2980" t="str">
        <f t="shared" si="235"/>
        <v>N</v>
      </c>
    </row>
    <row r="2981" spans="1:15" x14ac:dyDescent="0.25">
      <c r="A2981">
        <v>52</v>
      </c>
      <c r="B2981" s="1">
        <v>62611</v>
      </c>
      <c r="C2981" t="s">
        <v>235</v>
      </c>
      <c r="D2981" t="s">
        <v>2467</v>
      </c>
      <c r="E2981">
        <v>120</v>
      </c>
      <c r="F2981">
        <v>8255</v>
      </c>
      <c r="G2981">
        <f t="shared" si="231"/>
        <v>0</v>
      </c>
      <c r="H2981" t="str">
        <f>_xlfn.XLOOKUP(C2981,obszary!A:A,obszary!B:B)</f>
        <v>Memnonia</v>
      </c>
      <c r="I2981" t="str">
        <f>_xlfn.XLOOKUP($A2981,laziki!B:B,laziki!C:C)</f>
        <v>Opportunity 4</v>
      </c>
      <c r="J2981" t="str">
        <f>_xlfn.XLOOKUP(I2981,laziki!C:C,laziki!E:E)</f>
        <v>9.63N, 121.52W</v>
      </c>
      <c r="K2981">
        <f>_xlfn.XLOOKUP($A2981,laziki!B:B,laziki!D:D)</f>
        <v>2065</v>
      </c>
      <c r="L2981">
        <f t="shared" si="232"/>
        <v>2071</v>
      </c>
      <c r="M2981" s="4">
        <f t="shared" si="233"/>
        <v>6</v>
      </c>
      <c r="N2981" s="4" t="str">
        <f t="shared" si="234"/>
        <v>S</v>
      </c>
      <c r="O2981" t="str">
        <f t="shared" si="235"/>
        <v>N</v>
      </c>
    </row>
    <row r="2982" spans="1:15" x14ac:dyDescent="0.25">
      <c r="A2982">
        <v>15</v>
      </c>
      <c r="B2982" s="1">
        <v>56556</v>
      </c>
      <c r="C2982" t="s">
        <v>235</v>
      </c>
      <c r="D2982" t="s">
        <v>2466</v>
      </c>
      <c r="E2982">
        <v>221</v>
      </c>
      <c r="F2982">
        <v>2461</v>
      </c>
      <c r="G2982">
        <f t="shared" si="231"/>
        <v>0</v>
      </c>
      <c r="H2982" t="str">
        <f>_xlfn.XLOOKUP(C2982,obszary!A:A,obszary!B:B)</f>
        <v>Memnonia</v>
      </c>
      <c r="I2982" t="str">
        <f>_xlfn.XLOOKUP($A2982,laziki!B:B,laziki!C:C)</f>
        <v>Viking 5</v>
      </c>
      <c r="J2982" t="str">
        <f>_xlfn.XLOOKUP(I2982,laziki!C:C,laziki!E:E)</f>
        <v>33.52S, 162.36W</v>
      </c>
      <c r="K2982">
        <f>_xlfn.XLOOKUP($A2982,laziki!B:B,laziki!D:D)</f>
        <v>2053</v>
      </c>
      <c r="L2982">
        <f t="shared" si="232"/>
        <v>2054</v>
      </c>
      <c r="M2982" s="4">
        <f t="shared" si="233"/>
        <v>1</v>
      </c>
      <c r="N2982" s="4" t="str">
        <f t="shared" si="234"/>
        <v>S</v>
      </c>
      <c r="O2982" t="str">
        <f t="shared" si="235"/>
        <v>S</v>
      </c>
    </row>
    <row r="2983" spans="1:15" x14ac:dyDescent="0.25">
      <c r="A2983">
        <v>69</v>
      </c>
      <c r="B2983" s="1">
        <v>63817</v>
      </c>
      <c r="C2983" t="s">
        <v>253</v>
      </c>
      <c r="D2983" t="s">
        <v>2465</v>
      </c>
      <c r="E2983">
        <v>103</v>
      </c>
      <c r="F2983">
        <v>5436</v>
      </c>
      <c r="G2983">
        <f t="shared" si="231"/>
        <v>0</v>
      </c>
      <c r="H2983" t="str">
        <f>_xlfn.XLOOKUP(C2983,obszary!A:A,obszary!B:B)</f>
        <v>Cebrenia</v>
      </c>
      <c r="I2983" t="str">
        <f>_xlfn.XLOOKUP($A2983,laziki!B:B,laziki!C:C)</f>
        <v>Rosetta 13</v>
      </c>
      <c r="J2983" t="str">
        <f>_xlfn.XLOOKUP(I2983,laziki!C:C,laziki!E:E)</f>
        <v>69.41N, 168.67E</v>
      </c>
      <c r="K2983">
        <f>_xlfn.XLOOKUP($A2983,laziki!B:B,laziki!D:D)</f>
        <v>2069</v>
      </c>
      <c r="L2983">
        <f t="shared" si="232"/>
        <v>2074</v>
      </c>
      <c r="M2983" s="4">
        <f t="shared" si="233"/>
        <v>5</v>
      </c>
      <c r="N2983" s="4" t="str">
        <f t="shared" si="234"/>
        <v>N</v>
      </c>
      <c r="O2983" t="str">
        <f t="shared" si="235"/>
        <v>N</v>
      </c>
    </row>
    <row r="2984" spans="1:15" x14ac:dyDescent="0.25">
      <c r="A2984">
        <v>31</v>
      </c>
      <c r="B2984" s="1">
        <v>59853</v>
      </c>
      <c r="C2984" t="s">
        <v>261</v>
      </c>
      <c r="D2984" t="s">
        <v>2464</v>
      </c>
      <c r="E2984">
        <v>109</v>
      </c>
      <c r="F2984">
        <v>38630</v>
      </c>
      <c r="G2984">
        <f t="shared" si="231"/>
        <v>0</v>
      </c>
      <c r="H2984" t="str">
        <f>_xlfn.XLOOKUP(C2984,obszary!A:A,obszary!B:B)</f>
        <v>Arcadia</v>
      </c>
      <c r="I2984" t="str">
        <f>_xlfn.XLOOKUP($A2984,laziki!B:B,laziki!C:C)</f>
        <v>Deimos 10</v>
      </c>
      <c r="J2984" t="str">
        <f>_xlfn.XLOOKUP(I2984,laziki!C:C,laziki!E:E)</f>
        <v>66.67N, 93.37W</v>
      </c>
      <c r="K2984">
        <f>_xlfn.XLOOKUP($A2984,laziki!B:B,laziki!D:D)</f>
        <v>2059</v>
      </c>
      <c r="L2984">
        <f t="shared" si="232"/>
        <v>2063</v>
      </c>
      <c r="M2984" s="4">
        <f t="shared" si="233"/>
        <v>4</v>
      </c>
      <c r="N2984" s="4" t="str">
        <f t="shared" si="234"/>
        <v>N</v>
      </c>
      <c r="O2984" t="str">
        <f t="shared" si="235"/>
        <v>N</v>
      </c>
    </row>
    <row r="2985" spans="1:15" x14ac:dyDescent="0.25">
      <c r="A2985">
        <v>76</v>
      </c>
      <c r="B2985" s="1">
        <v>64627</v>
      </c>
      <c r="C2985" t="s">
        <v>253</v>
      </c>
      <c r="D2985" t="s">
        <v>2463</v>
      </c>
      <c r="E2985">
        <v>72</v>
      </c>
      <c r="F2985">
        <v>6409</v>
      </c>
      <c r="G2985">
        <f t="shared" si="231"/>
        <v>6409</v>
      </c>
      <c r="H2985" t="str">
        <f>_xlfn.XLOOKUP(C2985,obszary!A:A,obszary!B:B)</f>
        <v>Cebrenia</v>
      </c>
      <c r="I2985" t="str">
        <f>_xlfn.XLOOKUP($A2985,laziki!B:B,laziki!C:C)</f>
        <v>Rosetta 25</v>
      </c>
      <c r="J2985" t="str">
        <f>_xlfn.XLOOKUP(I2985,laziki!C:C,laziki!E:E)</f>
        <v>47.84N, 169.44E</v>
      </c>
      <c r="K2985">
        <f>_xlfn.XLOOKUP($A2985,laziki!B:B,laziki!D:D)</f>
        <v>2072</v>
      </c>
      <c r="L2985">
        <f t="shared" si="232"/>
        <v>2076</v>
      </c>
      <c r="M2985" s="4">
        <f t="shared" si="233"/>
        <v>4</v>
      </c>
      <c r="N2985" s="4" t="str">
        <f t="shared" si="234"/>
        <v>N</v>
      </c>
      <c r="O2985" t="str">
        <f t="shared" si="235"/>
        <v>N</v>
      </c>
    </row>
    <row r="2986" spans="1:15" x14ac:dyDescent="0.25">
      <c r="A2986">
        <v>2</v>
      </c>
      <c r="B2986" s="1">
        <v>55351</v>
      </c>
      <c r="C2986" t="s">
        <v>239</v>
      </c>
      <c r="D2986" t="s">
        <v>2462</v>
      </c>
      <c r="E2986">
        <v>325</v>
      </c>
      <c r="F2986">
        <v>1267</v>
      </c>
      <c r="G2986">
        <f t="shared" si="231"/>
        <v>0</v>
      </c>
      <c r="H2986" t="str">
        <f>_xlfn.XLOOKUP(C2986,obszary!A:A,obszary!B:B)</f>
        <v>Amenthes</v>
      </c>
      <c r="I2986" t="str">
        <f>_xlfn.XLOOKUP($A2986,laziki!B:B,laziki!C:C)</f>
        <v>Mariner 6</v>
      </c>
      <c r="J2986" t="str">
        <f>_xlfn.XLOOKUP(I2986,laziki!C:C,laziki!E:E)</f>
        <v>11.90N, 119.49E</v>
      </c>
      <c r="K2986">
        <f>_xlfn.XLOOKUP($A2986,laziki!B:B,laziki!D:D)</f>
        <v>2050</v>
      </c>
      <c r="L2986">
        <f t="shared" si="232"/>
        <v>2051</v>
      </c>
      <c r="M2986" s="4">
        <f t="shared" si="233"/>
        <v>1</v>
      </c>
      <c r="N2986" s="4" t="str">
        <f t="shared" si="234"/>
        <v>N</v>
      </c>
      <c r="O2986" t="str">
        <f t="shared" si="235"/>
        <v>N</v>
      </c>
    </row>
    <row r="2987" spans="1:15" x14ac:dyDescent="0.25">
      <c r="A2987">
        <v>64</v>
      </c>
      <c r="B2987" s="1">
        <v>61351</v>
      </c>
      <c r="C2987" t="s">
        <v>211</v>
      </c>
      <c r="D2987" t="s">
        <v>2461</v>
      </c>
      <c r="E2987">
        <v>163</v>
      </c>
      <c r="F2987">
        <v>8000</v>
      </c>
      <c r="G2987">
        <f t="shared" si="231"/>
        <v>0</v>
      </c>
      <c r="H2987" t="str">
        <f>_xlfn.XLOOKUP(C2987,obszary!A:A,obszary!B:B)</f>
        <v>Hellas</v>
      </c>
      <c r="I2987" t="str">
        <f>_xlfn.XLOOKUP($A2987,laziki!B:B,laziki!C:C)</f>
        <v>Rosetta 7</v>
      </c>
      <c r="J2987" t="str">
        <f>_xlfn.XLOOKUP(I2987,laziki!C:C,laziki!E:E)</f>
        <v>48.64S, 67.03E</v>
      </c>
      <c r="K2987">
        <f>_xlfn.XLOOKUP($A2987,laziki!B:B,laziki!D:D)</f>
        <v>2067</v>
      </c>
      <c r="L2987">
        <f t="shared" si="232"/>
        <v>2067</v>
      </c>
      <c r="M2987" s="4">
        <f t="shared" si="233"/>
        <v>0</v>
      </c>
      <c r="N2987" s="4" t="str">
        <f t="shared" si="234"/>
        <v>S</v>
      </c>
      <c r="O2987" t="str">
        <f t="shared" si="235"/>
        <v>S</v>
      </c>
    </row>
    <row r="2988" spans="1:15" x14ac:dyDescent="0.25">
      <c r="A2988">
        <v>4</v>
      </c>
      <c r="B2988" s="1">
        <v>56997</v>
      </c>
      <c r="C2988" t="s">
        <v>215</v>
      </c>
      <c r="D2988" t="s">
        <v>2460</v>
      </c>
      <c r="E2988">
        <v>169</v>
      </c>
      <c r="F2988">
        <v>6832</v>
      </c>
      <c r="G2988">
        <f t="shared" si="231"/>
        <v>0</v>
      </c>
      <c r="H2988" t="str">
        <f>_xlfn.XLOOKUP(C2988,obszary!A:A,obszary!B:B)</f>
        <v>Argyre</v>
      </c>
      <c r="I2988" t="str">
        <f>_xlfn.XLOOKUP($A2988,laziki!B:B,laziki!C:C)</f>
        <v>Mariner 9</v>
      </c>
      <c r="J2988" t="str">
        <f>_xlfn.XLOOKUP(I2988,laziki!C:C,laziki!E:E)</f>
        <v>43.20S, 21.89W</v>
      </c>
      <c r="K2988">
        <f>_xlfn.XLOOKUP($A2988,laziki!B:B,laziki!D:D)</f>
        <v>2051</v>
      </c>
      <c r="L2988">
        <f t="shared" si="232"/>
        <v>2056</v>
      </c>
      <c r="M2988" s="4">
        <f t="shared" si="233"/>
        <v>5</v>
      </c>
      <c r="N2988" s="4" t="str">
        <f t="shared" si="234"/>
        <v>S</v>
      </c>
      <c r="O2988" t="str">
        <f t="shared" si="235"/>
        <v>S</v>
      </c>
    </row>
    <row r="2989" spans="1:15" x14ac:dyDescent="0.25">
      <c r="A2989">
        <v>41</v>
      </c>
      <c r="B2989" s="1">
        <v>62265</v>
      </c>
      <c r="C2989" t="s">
        <v>265</v>
      </c>
      <c r="D2989" t="s">
        <v>2459</v>
      </c>
      <c r="E2989">
        <v>67</v>
      </c>
      <c r="F2989">
        <v>1920</v>
      </c>
      <c r="G2989">
        <f t="shared" si="231"/>
        <v>1920</v>
      </c>
      <c r="H2989" t="str">
        <f>_xlfn.XLOOKUP(C2989,obszary!A:A,obszary!B:B)</f>
        <v>Mare Boreum</v>
      </c>
      <c r="I2989" t="str">
        <f>_xlfn.XLOOKUP($A2989,laziki!B:B,laziki!C:C)</f>
        <v>Spirit 5</v>
      </c>
      <c r="J2989" t="str">
        <f>_xlfn.XLOOKUP(I2989,laziki!C:C,laziki!E:E)</f>
        <v>66.19N, 33.82E</v>
      </c>
      <c r="K2989">
        <f>_xlfn.XLOOKUP($A2989,laziki!B:B,laziki!D:D)</f>
        <v>2063</v>
      </c>
      <c r="L2989">
        <f t="shared" si="232"/>
        <v>2070</v>
      </c>
      <c r="M2989" s="4">
        <f t="shared" si="233"/>
        <v>7</v>
      </c>
      <c r="N2989" s="4" t="str">
        <f t="shared" si="234"/>
        <v>N</v>
      </c>
      <c r="O2989" t="str">
        <f t="shared" si="235"/>
        <v>N</v>
      </c>
    </row>
    <row r="2990" spans="1:15" x14ac:dyDescent="0.25">
      <c r="A2990">
        <v>98</v>
      </c>
      <c r="B2990" s="1">
        <v>63267</v>
      </c>
      <c r="C2990" t="s">
        <v>211</v>
      </c>
      <c r="D2990" t="s">
        <v>2458</v>
      </c>
      <c r="E2990">
        <v>572</v>
      </c>
      <c r="F2990">
        <v>2188</v>
      </c>
      <c r="G2990">
        <f t="shared" si="231"/>
        <v>0</v>
      </c>
      <c r="H2990" t="str">
        <f>_xlfn.XLOOKUP(C2990,obszary!A:A,obszary!B:B)</f>
        <v>Hellas</v>
      </c>
      <c r="I2990" t="str">
        <f>_xlfn.XLOOKUP($A2990,laziki!B:B,laziki!C:C)</f>
        <v>Perseverance 5</v>
      </c>
      <c r="J2990" t="str">
        <f>_xlfn.XLOOKUP(I2990,laziki!C:C,laziki!E:E)</f>
        <v>48.97S, 86.32E</v>
      </c>
      <c r="K2990">
        <f>_xlfn.XLOOKUP($A2990,laziki!B:B,laziki!D:D)</f>
        <v>2070</v>
      </c>
      <c r="L2990">
        <f t="shared" si="232"/>
        <v>2073</v>
      </c>
      <c r="M2990" s="4">
        <f t="shared" si="233"/>
        <v>3</v>
      </c>
      <c r="N2990" s="4" t="str">
        <f t="shared" si="234"/>
        <v>S</v>
      </c>
      <c r="O2990" t="str">
        <f t="shared" si="235"/>
        <v>S</v>
      </c>
    </row>
    <row r="2991" spans="1:15" x14ac:dyDescent="0.25">
      <c r="A2991">
        <v>98</v>
      </c>
      <c r="B2991" s="1">
        <v>63920</v>
      </c>
      <c r="C2991" t="s">
        <v>211</v>
      </c>
      <c r="D2991" t="s">
        <v>2457</v>
      </c>
      <c r="E2991">
        <v>67</v>
      </c>
      <c r="F2991">
        <v>5255</v>
      </c>
      <c r="G2991">
        <f t="shared" si="231"/>
        <v>5255</v>
      </c>
      <c r="H2991" t="str">
        <f>_xlfn.XLOOKUP(C2991,obszary!A:A,obszary!B:B)</f>
        <v>Hellas</v>
      </c>
      <c r="I2991" t="str">
        <f>_xlfn.XLOOKUP($A2991,laziki!B:B,laziki!C:C)</f>
        <v>Perseverance 5</v>
      </c>
      <c r="J2991" t="str">
        <f>_xlfn.XLOOKUP(I2991,laziki!C:C,laziki!E:E)</f>
        <v>48.97S, 86.32E</v>
      </c>
      <c r="K2991">
        <f>_xlfn.XLOOKUP($A2991,laziki!B:B,laziki!D:D)</f>
        <v>2070</v>
      </c>
      <c r="L2991">
        <f t="shared" si="232"/>
        <v>2075</v>
      </c>
      <c r="M2991" s="4">
        <f t="shared" si="233"/>
        <v>5</v>
      </c>
      <c r="N2991" s="4" t="str">
        <f t="shared" si="234"/>
        <v>S</v>
      </c>
      <c r="O2991" t="str">
        <f t="shared" si="235"/>
        <v>S</v>
      </c>
    </row>
    <row r="2992" spans="1:15" x14ac:dyDescent="0.25">
      <c r="A2992">
        <v>74</v>
      </c>
      <c r="B2992" s="1">
        <v>63181</v>
      </c>
      <c r="C2992" t="s">
        <v>243</v>
      </c>
      <c r="D2992" t="s">
        <v>2456</v>
      </c>
      <c r="E2992">
        <v>572</v>
      </c>
      <c r="F2992">
        <v>5436</v>
      </c>
      <c r="G2992">
        <f t="shared" si="231"/>
        <v>0</v>
      </c>
      <c r="H2992" t="str">
        <f>_xlfn.XLOOKUP(C2992,obszary!A:A,obszary!B:B)</f>
        <v>Arabia</v>
      </c>
      <c r="I2992" t="str">
        <f>_xlfn.XLOOKUP($A2992,laziki!B:B,laziki!C:C)</f>
        <v>Rosetta 21</v>
      </c>
      <c r="J2992" t="str">
        <f>_xlfn.XLOOKUP(I2992,laziki!C:C,laziki!E:E)</f>
        <v>17.28N, 7.12E</v>
      </c>
      <c r="K2992">
        <f>_xlfn.XLOOKUP($A2992,laziki!B:B,laziki!D:D)</f>
        <v>2071</v>
      </c>
      <c r="L2992">
        <f t="shared" si="232"/>
        <v>2072</v>
      </c>
      <c r="M2992" s="4">
        <f t="shared" si="233"/>
        <v>1</v>
      </c>
      <c r="N2992" s="4" t="str">
        <f t="shared" si="234"/>
        <v>N</v>
      </c>
      <c r="O2992" t="str">
        <f t="shared" si="235"/>
        <v>N</v>
      </c>
    </row>
    <row r="2993" spans="1:15" x14ac:dyDescent="0.25">
      <c r="A2993">
        <v>78</v>
      </c>
      <c r="B2993" s="1">
        <v>63793</v>
      </c>
      <c r="C2993" t="s">
        <v>235</v>
      </c>
      <c r="D2993" t="s">
        <v>2455</v>
      </c>
      <c r="E2993">
        <v>59</v>
      </c>
      <c r="F2993">
        <v>756</v>
      </c>
      <c r="G2993">
        <f t="shared" si="231"/>
        <v>756</v>
      </c>
      <c r="H2993" t="str">
        <f>_xlfn.XLOOKUP(C2993,obszary!A:A,obszary!B:B)</f>
        <v>Memnonia</v>
      </c>
      <c r="I2993" t="str">
        <f>_xlfn.XLOOKUP($A2993,laziki!B:B,laziki!C:C)</f>
        <v>Rosetta 28</v>
      </c>
      <c r="J2993" t="str">
        <f>_xlfn.XLOOKUP(I2993,laziki!C:C,laziki!E:E)</f>
        <v>2.95N, 160.52W</v>
      </c>
      <c r="K2993">
        <f>_xlfn.XLOOKUP($A2993,laziki!B:B,laziki!D:D)</f>
        <v>2073</v>
      </c>
      <c r="L2993">
        <f t="shared" si="232"/>
        <v>2074</v>
      </c>
      <c r="M2993" s="4">
        <f t="shared" si="233"/>
        <v>1</v>
      </c>
      <c r="N2993" s="4" t="str">
        <f t="shared" si="234"/>
        <v>S</v>
      </c>
      <c r="O2993" t="str">
        <f t="shared" si="235"/>
        <v>N</v>
      </c>
    </row>
    <row r="2994" spans="1:15" x14ac:dyDescent="0.25">
      <c r="A2994">
        <v>54</v>
      </c>
      <c r="B2994" s="1">
        <v>61243</v>
      </c>
      <c r="C2994" t="s">
        <v>223</v>
      </c>
      <c r="D2994" t="s">
        <v>2454</v>
      </c>
      <c r="E2994">
        <v>524</v>
      </c>
      <c r="F2994">
        <v>6832</v>
      </c>
      <c r="G2994">
        <f t="shared" si="231"/>
        <v>0</v>
      </c>
      <c r="H2994" t="str">
        <f>_xlfn.XLOOKUP(C2994,obszary!A:A,obszary!B:B)</f>
        <v>Mare Tyrrhenum</v>
      </c>
      <c r="I2994" t="str">
        <f>_xlfn.XLOOKUP($A2994,laziki!B:B,laziki!C:C)</f>
        <v>Opportunity 6</v>
      </c>
      <c r="J2994" t="str">
        <f>_xlfn.XLOOKUP(I2994,laziki!C:C,laziki!E:E)</f>
        <v>14.31N, 112.28E</v>
      </c>
      <c r="K2994">
        <f>_xlfn.XLOOKUP($A2994,laziki!B:B,laziki!D:D)</f>
        <v>2065</v>
      </c>
      <c r="L2994">
        <f t="shared" si="232"/>
        <v>2067</v>
      </c>
      <c r="M2994" s="4">
        <f t="shared" si="233"/>
        <v>2</v>
      </c>
      <c r="N2994" s="4" t="str">
        <f t="shared" si="234"/>
        <v>S</v>
      </c>
      <c r="O2994" t="str">
        <f t="shared" si="235"/>
        <v>N</v>
      </c>
    </row>
    <row r="2995" spans="1:15" x14ac:dyDescent="0.25">
      <c r="A2995">
        <v>97</v>
      </c>
      <c r="B2995" s="1">
        <v>62503</v>
      </c>
      <c r="C2995" t="s">
        <v>265</v>
      </c>
      <c r="D2995" t="s">
        <v>2453</v>
      </c>
      <c r="E2995">
        <v>77</v>
      </c>
      <c r="F2995">
        <v>7752</v>
      </c>
      <c r="G2995">
        <f t="shared" si="231"/>
        <v>7752</v>
      </c>
      <c r="H2995" t="str">
        <f>_xlfn.XLOOKUP(C2995,obszary!A:A,obszary!B:B)</f>
        <v>Mare Boreum</v>
      </c>
      <c r="I2995" t="str">
        <f>_xlfn.XLOOKUP($A2995,laziki!B:B,laziki!C:C)</f>
        <v>Perseverance 4</v>
      </c>
      <c r="J2995" t="str">
        <f>_xlfn.XLOOKUP(I2995,laziki!C:C,laziki!E:E)</f>
        <v>80.24N, 27.18W</v>
      </c>
      <c r="K2995">
        <f>_xlfn.XLOOKUP($A2995,laziki!B:B,laziki!D:D)</f>
        <v>2069</v>
      </c>
      <c r="L2995">
        <f t="shared" si="232"/>
        <v>2071</v>
      </c>
      <c r="M2995" s="4">
        <f t="shared" si="233"/>
        <v>2</v>
      </c>
      <c r="N2995" s="4" t="str">
        <f t="shared" si="234"/>
        <v>N</v>
      </c>
      <c r="O2995" t="str">
        <f t="shared" si="235"/>
        <v>N</v>
      </c>
    </row>
    <row r="2996" spans="1:15" x14ac:dyDescent="0.25">
      <c r="A2996">
        <v>69</v>
      </c>
      <c r="B2996" s="1">
        <v>62649</v>
      </c>
      <c r="C2996" t="s">
        <v>265</v>
      </c>
      <c r="D2996" t="s">
        <v>2452</v>
      </c>
      <c r="E2996">
        <v>106</v>
      </c>
      <c r="F2996">
        <v>9670</v>
      </c>
      <c r="G2996">
        <f t="shared" si="231"/>
        <v>0</v>
      </c>
      <c r="H2996" t="str">
        <f>_xlfn.XLOOKUP(C2996,obszary!A:A,obszary!B:B)</f>
        <v>Mare Boreum</v>
      </c>
      <c r="I2996" t="str">
        <f>_xlfn.XLOOKUP($A2996,laziki!B:B,laziki!C:C)</f>
        <v>Rosetta 13</v>
      </c>
      <c r="J2996" t="str">
        <f>_xlfn.XLOOKUP(I2996,laziki!C:C,laziki!E:E)</f>
        <v>69.41N, 168.67E</v>
      </c>
      <c r="K2996">
        <f>_xlfn.XLOOKUP($A2996,laziki!B:B,laziki!D:D)</f>
        <v>2069</v>
      </c>
      <c r="L2996">
        <f t="shared" si="232"/>
        <v>2071</v>
      </c>
      <c r="M2996" s="4">
        <f t="shared" si="233"/>
        <v>2</v>
      </c>
      <c r="N2996" s="4" t="str">
        <f t="shared" si="234"/>
        <v>N</v>
      </c>
      <c r="O2996" t="str">
        <f t="shared" si="235"/>
        <v>N</v>
      </c>
    </row>
    <row r="2997" spans="1:15" x14ac:dyDescent="0.25">
      <c r="A2997">
        <v>42</v>
      </c>
      <c r="B2997" s="1">
        <v>62797</v>
      </c>
      <c r="C2997" t="s">
        <v>237</v>
      </c>
      <c r="D2997" t="s">
        <v>2451</v>
      </c>
      <c r="E2997">
        <v>137</v>
      </c>
      <c r="F2997">
        <v>6618</v>
      </c>
      <c r="G2997">
        <f t="shared" si="231"/>
        <v>0</v>
      </c>
      <c r="H2997" t="str">
        <f>_xlfn.XLOOKUP(C2997,obszary!A:A,obszary!B:B)</f>
        <v>Elysium</v>
      </c>
      <c r="I2997" t="str">
        <f>_xlfn.XLOOKUP($A2997,laziki!B:B,laziki!C:C)</f>
        <v>Spirit 6</v>
      </c>
      <c r="J2997" t="str">
        <f>_xlfn.XLOOKUP(I2997,laziki!C:C,laziki!E:E)</f>
        <v>27.80N, 160.30E</v>
      </c>
      <c r="K2997">
        <f>_xlfn.XLOOKUP($A2997,laziki!B:B,laziki!D:D)</f>
        <v>2063</v>
      </c>
      <c r="L2997">
        <f t="shared" si="232"/>
        <v>2071</v>
      </c>
      <c r="M2997" s="4">
        <f t="shared" si="233"/>
        <v>8</v>
      </c>
      <c r="N2997" s="4" t="str">
        <f t="shared" si="234"/>
        <v>N</v>
      </c>
      <c r="O2997" t="str">
        <f t="shared" si="235"/>
        <v>N</v>
      </c>
    </row>
    <row r="2998" spans="1:15" x14ac:dyDescent="0.25">
      <c r="A2998">
        <v>76</v>
      </c>
      <c r="B2998" s="1">
        <v>65940</v>
      </c>
      <c r="C2998" t="s">
        <v>251</v>
      </c>
      <c r="D2998" t="s">
        <v>2450</v>
      </c>
      <c r="E2998">
        <v>1270</v>
      </c>
      <c r="F2998">
        <v>629</v>
      </c>
      <c r="G2998">
        <f t="shared" si="231"/>
        <v>0</v>
      </c>
      <c r="H2998" t="str">
        <f>_xlfn.XLOOKUP(C2998,obszary!A:A,obszary!B:B)</f>
        <v>Amazonis</v>
      </c>
      <c r="I2998" t="str">
        <f>_xlfn.XLOOKUP($A2998,laziki!B:B,laziki!C:C)</f>
        <v>Rosetta 25</v>
      </c>
      <c r="J2998" t="str">
        <f>_xlfn.XLOOKUP(I2998,laziki!C:C,laziki!E:E)</f>
        <v>47.84N, 169.44E</v>
      </c>
      <c r="K2998">
        <f>_xlfn.XLOOKUP($A2998,laziki!B:B,laziki!D:D)</f>
        <v>2072</v>
      </c>
      <c r="L2998">
        <f t="shared" si="232"/>
        <v>2080</v>
      </c>
      <c r="M2998" s="4">
        <f t="shared" si="233"/>
        <v>8</v>
      </c>
      <c r="N2998" s="4" t="str">
        <f t="shared" si="234"/>
        <v>N</v>
      </c>
      <c r="O2998" t="str">
        <f t="shared" si="235"/>
        <v>N</v>
      </c>
    </row>
    <row r="2999" spans="1:15" x14ac:dyDescent="0.25">
      <c r="A2999">
        <v>39</v>
      </c>
      <c r="B2999" s="1">
        <v>60822</v>
      </c>
      <c r="C2999" t="s">
        <v>219</v>
      </c>
      <c r="D2999" t="s">
        <v>2449</v>
      </c>
      <c r="E2999">
        <v>212</v>
      </c>
      <c r="F2999">
        <v>5622</v>
      </c>
      <c r="G2999">
        <f t="shared" si="231"/>
        <v>0</v>
      </c>
      <c r="H2999" t="str">
        <f>_xlfn.XLOOKUP(C2999,obszary!A:A,obszary!B:B)</f>
        <v>Phaethontis</v>
      </c>
      <c r="I2999" t="str">
        <f>_xlfn.XLOOKUP($A2999,laziki!B:B,laziki!C:C)</f>
        <v>Pathfinder 9</v>
      </c>
      <c r="J2999" t="str">
        <f>_xlfn.XLOOKUP(I2999,laziki!C:C,laziki!E:E)</f>
        <v>59.92S, 179.01W</v>
      </c>
      <c r="K2999">
        <f>_xlfn.XLOOKUP($A2999,laziki!B:B,laziki!D:D)</f>
        <v>2062</v>
      </c>
      <c r="L2999">
        <f t="shared" si="232"/>
        <v>2066</v>
      </c>
      <c r="M2999" s="4">
        <f t="shared" si="233"/>
        <v>4</v>
      </c>
      <c r="N2999" s="4" t="str">
        <f t="shared" si="234"/>
        <v>S</v>
      </c>
      <c r="O2999" t="str">
        <f t="shared" si="235"/>
        <v>S</v>
      </c>
    </row>
    <row r="3000" spans="1:15" x14ac:dyDescent="0.25">
      <c r="A3000">
        <v>66</v>
      </c>
      <c r="B3000" s="1">
        <v>62318</v>
      </c>
      <c r="C3000" t="s">
        <v>239</v>
      </c>
      <c r="D3000" t="s">
        <v>2448</v>
      </c>
      <c r="E3000">
        <v>292</v>
      </c>
      <c r="F3000">
        <v>2324</v>
      </c>
      <c r="G3000">
        <f t="shared" si="231"/>
        <v>0</v>
      </c>
      <c r="H3000" t="str">
        <f>_xlfn.XLOOKUP(C3000,obszary!A:A,obszary!B:B)</f>
        <v>Amenthes</v>
      </c>
      <c r="I3000" t="str">
        <f>_xlfn.XLOOKUP($A3000,laziki!B:B,laziki!C:C)</f>
        <v>Rosetta 9</v>
      </c>
      <c r="J3000" t="str">
        <f>_xlfn.XLOOKUP(I3000,laziki!C:C,laziki!E:E)</f>
        <v>17.54N, 149.60E</v>
      </c>
      <c r="K3000">
        <f>_xlfn.XLOOKUP($A3000,laziki!B:B,laziki!D:D)</f>
        <v>2067</v>
      </c>
      <c r="L3000">
        <f t="shared" si="232"/>
        <v>2070</v>
      </c>
      <c r="M3000" s="4">
        <f t="shared" si="233"/>
        <v>3</v>
      </c>
      <c r="N3000" s="4" t="str">
        <f t="shared" si="234"/>
        <v>N</v>
      </c>
      <c r="O3000" t="str">
        <f t="shared" si="235"/>
        <v>N</v>
      </c>
    </row>
    <row r="3001" spans="1:15" x14ac:dyDescent="0.25">
      <c r="A3001">
        <v>61</v>
      </c>
      <c r="B3001" s="1">
        <v>63178</v>
      </c>
      <c r="C3001" t="s">
        <v>215</v>
      </c>
      <c r="D3001" t="s">
        <v>2447</v>
      </c>
      <c r="E3001">
        <v>72</v>
      </c>
      <c r="F3001">
        <v>56210</v>
      </c>
      <c r="G3001">
        <f t="shared" si="231"/>
        <v>56210</v>
      </c>
      <c r="H3001" t="str">
        <f>_xlfn.XLOOKUP(C3001,obszary!A:A,obszary!B:B)</f>
        <v>Argyre</v>
      </c>
      <c r="I3001" t="str">
        <f>_xlfn.XLOOKUP($A3001,laziki!B:B,laziki!C:C)</f>
        <v>Opportunity 19</v>
      </c>
      <c r="J3001" t="str">
        <f>_xlfn.XLOOKUP(I3001,laziki!C:C,laziki!E:E)</f>
        <v>68.17S, 21.83W</v>
      </c>
      <c r="K3001">
        <f>_xlfn.XLOOKUP($A3001,laziki!B:B,laziki!D:D)</f>
        <v>2069</v>
      </c>
      <c r="L3001">
        <f t="shared" si="232"/>
        <v>2072</v>
      </c>
      <c r="M3001" s="4">
        <f t="shared" si="233"/>
        <v>3</v>
      </c>
      <c r="N3001" s="4" t="str">
        <f t="shared" si="234"/>
        <v>S</v>
      </c>
      <c r="O3001" t="str">
        <f t="shared" si="235"/>
        <v>S</v>
      </c>
    </row>
    <row r="3002" spans="1:15" x14ac:dyDescent="0.25">
      <c r="A3002">
        <v>77</v>
      </c>
      <c r="B3002" s="1">
        <v>64196</v>
      </c>
      <c r="C3002" t="s">
        <v>223</v>
      </c>
      <c r="D3002" t="s">
        <v>2446</v>
      </c>
      <c r="E3002">
        <v>61</v>
      </c>
      <c r="F3002">
        <v>3612</v>
      </c>
      <c r="G3002">
        <f t="shared" si="231"/>
        <v>3612</v>
      </c>
      <c r="H3002" t="str">
        <f>_xlfn.XLOOKUP(C3002,obszary!A:A,obszary!B:B)</f>
        <v>Mare Tyrrhenum</v>
      </c>
      <c r="I3002" t="str">
        <f>_xlfn.XLOOKUP($A3002,laziki!B:B,laziki!C:C)</f>
        <v>Rosetta 27</v>
      </c>
      <c r="J3002" t="str">
        <f>_xlfn.XLOOKUP(I3002,laziki!C:C,laziki!E:E)</f>
        <v>28.90S, 98.55E</v>
      </c>
      <c r="K3002">
        <f>_xlfn.XLOOKUP($A3002,laziki!B:B,laziki!D:D)</f>
        <v>2073</v>
      </c>
      <c r="L3002">
        <f t="shared" si="232"/>
        <v>2075</v>
      </c>
      <c r="M3002" s="4">
        <f t="shared" si="233"/>
        <v>2</v>
      </c>
      <c r="N3002" s="4" t="str">
        <f t="shared" si="234"/>
        <v>S</v>
      </c>
      <c r="O3002" t="str">
        <f t="shared" si="235"/>
        <v>S</v>
      </c>
    </row>
    <row r="3003" spans="1:15" x14ac:dyDescent="0.25">
      <c r="A3003">
        <v>26</v>
      </c>
      <c r="B3003" s="1">
        <v>57304</v>
      </c>
      <c r="C3003" t="s">
        <v>225</v>
      </c>
      <c r="D3003" t="s">
        <v>2445</v>
      </c>
      <c r="E3003">
        <v>365</v>
      </c>
      <c r="F3003">
        <v>17000</v>
      </c>
      <c r="G3003">
        <f t="shared" si="231"/>
        <v>0</v>
      </c>
      <c r="H3003" t="str">
        <f>_xlfn.XLOOKUP(C3003,obszary!A:A,obszary!B:B)</f>
        <v>Iapygia</v>
      </c>
      <c r="I3003" t="str">
        <f>_xlfn.XLOOKUP($A3003,laziki!B:B,laziki!C:C)</f>
        <v>Phobos 5</v>
      </c>
      <c r="J3003" t="str">
        <f>_xlfn.XLOOKUP(I3003,laziki!C:C,laziki!E:E)</f>
        <v>48.99S, 67.17E</v>
      </c>
      <c r="K3003">
        <f>_xlfn.XLOOKUP($A3003,laziki!B:B,laziki!D:D)</f>
        <v>2054</v>
      </c>
      <c r="L3003">
        <f t="shared" si="232"/>
        <v>2056</v>
      </c>
      <c r="M3003" s="4">
        <f t="shared" si="233"/>
        <v>2</v>
      </c>
      <c r="N3003" s="4" t="str">
        <f t="shared" si="234"/>
        <v>S</v>
      </c>
      <c r="O3003" t="str">
        <f t="shared" si="235"/>
        <v>S</v>
      </c>
    </row>
    <row r="3004" spans="1:15" x14ac:dyDescent="0.25">
      <c r="A3004">
        <v>27</v>
      </c>
      <c r="B3004" s="1">
        <v>59249</v>
      </c>
      <c r="C3004" t="s">
        <v>211</v>
      </c>
      <c r="D3004" t="s">
        <v>2444</v>
      </c>
      <c r="E3004">
        <v>103</v>
      </c>
      <c r="F3004">
        <v>1267</v>
      </c>
      <c r="G3004">
        <f t="shared" si="231"/>
        <v>0</v>
      </c>
      <c r="H3004" t="str">
        <f>_xlfn.XLOOKUP(C3004,obszary!A:A,obszary!B:B)</f>
        <v>Hellas</v>
      </c>
      <c r="I3004" t="str">
        <f>_xlfn.XLOOKUP($A3004,laziki!B:B,laziki!C:C)</f>
        <v>Phobos 6</v>
      </c>
      <c r="J3004" t="str">
        <f>_xlfn.XLOOKUP(I3004,laziki!C:C,laziki!E:E)</f>
        <v>74.62S, 100.08E</v>
      </c>
      <c r="K3004">
        <f>_xlfn.XLOOKUP($A3004,laziki!B:B,laziki!D:D)</f>
        <v>2054</v>
      </c>
      <c r="L3004">
        <f t="shared" si="232"/>
        <v>2062</v>
      </c>
      <c r="M3004" s="4">
        <f t="shared" si="233"/>
        <v>8</v>
      </c>
      <c r="N3004" s="4" t="str">
        <f t="shared" si="234"/>
        <v>S</v>
      </c>
      <c r="O3004" t="str">
        <f t="shared" si="235"/>
        <v>S</v>
      </c>
    </row>
    <row r="3005" spans="1:15" x14ac:dyDescent="0.25">
      <c r="A3005">
        <v>27</v>
      </c>
      <c r="B3005" s="1">
        <v>57355</v>
      </c>
      <c r="C3005" t="s">
        <v>207</v>
      </c>
      <c r="D3005" t="s">
        <v>2443</v>
      </c>
      <c r="E3005">
        <v>65</v>
      </c>
      <c r="F3005">
        <v>12605</v>
      </c>
      <c r="G3005">
        <f t="shared" si="231"/>
        <v>12605</v>
      </c>
      <c r="H3005" t="str">
        <f>_xlfn.XLOOKUP(C3005,obszary!A:A,obszary!B:B)</f>
        <v>Mare Australe</v>
      </c>
      <c r="I3005" t="str">
        <f>_xlfn.XLOOKUP($A3005,laziki!B:B,laziki!C:C)</f>
        <v>Phobos 6</v>
      </c>
      <c r="J3005" t="str">
        <f>_xlfn.XLOOKUP(I3005,laziki!C:C,laziki!E:E)</f>
        <v>74.62S, 100.08E</v>
      </c>
      <c r="K3005">
        <f>_xlfn.XLOOKUP($A3005,laziki!B:B,laziki!D:D)</f>
        <v>2054</v>
      </c>
      <c r="L3005">
        <f t="shared" si="232"/>
        <v>2057</v>
      </c>
      <c r="M3005" s="4">
        <f t="shared" si="233"/>
        <v>3</v>
      </c>
      <c r="N3005" s="4" t="str">
        <f t="shared" si="234"/>
        <v>S</v>
      </c>
      <c r="O3005" t="str">
        <f t="shared" si="235"/>
        <v>S</v>
      </c>
    </row>
    <row r="3006" spans="1:15" x14ac:dyDescent="0.25">
      <c r="A3006">
        <v>98</v>
      </c>
      <c r="B3006" s="1">
        <v>64130</v>
      </c>
      <c r="C3006" t="s">
        <v>211</v>
      </c>
      <c r="D3006" t="s">
        <v>2442</v>
      </c>
      <c r="E3006">
        <v>7</v>
      </c>
      <c r="F3006">
        <v>5076</v>
      </c>
      <c r="G3006">
        <f t="shared" si="231"/>
        <v>5076</v>
      </c>
      <c r="H3006" t="str">
        <f>_xlfn.XLOOKUP(C3006,obszary!A:A,obszary!B:B)</f>
        <v>Hellas</v>
      </c>
      <c r="I3006" t="str">
        <f>_xlfn.XLOOKUP($A3006,laziki!B:B,laziki!C:C)</f>
        <v>Perseverance 5</v>
      </c>
      <c r="J3006" t="str">
        <f>_xlfn.XLOOKUP(I3006,laziki!C:C,laziki!E:E)</f>
        <v>48.97S, 86.32E</v>
      </c>
      <c r="K3006">
        <f>_xlfn.XLOOKUP($A3006,laziki!B:B,laziki!D:D)</f>
        <v>2070</v>
      </c>
      <c r="L3006">
        <f t="shared" si="232"/>
        <v>2075</v>
      </c>
      <c r="M3006" s="4">
        <f t="shared" si="233"/>
        <v>5</v>
      </c>
      <c r="N3006" s="4" t="str">
        <f t="shared" si="234"/>
        <v>S</v>
      </c>
      <c r="O3006" t="str">
        <f t="shared" si="235"/>
        <v>S</v>
      </c>
    </row>
    <row r="3007" spans="1:15" x14ac:dyDescent="0.25">
      <c r="A3007">
        <v>58</v>
      </c>
      <c r="B3007" s="1">
        <v>61883</v>
      </c>
      <c r="C3007" t="s">
        <v>213</v>
      </c>
      <c r="D3007" t="s">
        <v>2441</v>
      </c>
      <c r="E3007">
        <v>142</v>
      </c>
      <c r="F3007">
        <v>3461</v>
      </c>
      <c r="G3007">
        <f t="shared" si="231"/>
        <v>0</v>
      </c>
      <c r="H3007" t="str">
        <f>_xlfn.XLOOKUP(C3007,obszary!A:A,obszary!B:B)</f>
        <v>Noachis</v>
      </c>
      <c r="I3007" t="str">
        <f>_xlfn.XLOOKUP($A3007,laziki!B:B,laziki!C:C)</f>
        <v>Opportunity 15</v>
      </c>
      <c r="J3007" t="str">
        <f>_xlfn.XLOOKUP(I3007,laziki!C:C,laziki!E:E)</f>
        <v>56.96S, 5.44W</v>
      </c>
      <c r="K3007">
        <f>_xlfn.XLOOKUP($A3007,laziki!B:B,laziki!D:D)</f>
        <v>2068</v>
      </c>
      <c r="L3007">
        <f t="shared" si="232"/>
        <v>2069</v>
      </c>
      <c r="M3007" s="4">
        <f t="shared" si="233"/>
        <v>1</v>
      </c>
      <c r="N3007" s="4" t="str">
        <f t="shared" si="234"/>
        <v>S</v>
      </c>
      <c r="O3007" t="str">
        <f t="shared" si="235"/>
        <v>S</v>
      </c>
    </row>
    <row r="3008" spans="1:15" x14ac:dyDescent="0.25">
      <c r="A3008">
        <v>42</v>
      </c>
      <c r="B3008" s="1">
        <v>60334</v>
      </c>
      <c r="C3008" t="s">
        <v>237</v>
      </c>
      <c r="D3008" t="s">
        <v>2440</v>
      </c>
      <c r="E3008">
        <v>65</v>
      </c>
      <c r="F3008">
        <v>3612</v>
      </c>
      <c r="G3008">
        <f t="shared" si="231"/>
        <v>3612</v>
      </c>
      <c r="H3008" t="str">
        <f>_xlfn.XLOOKUP(C3008,obszary!A:A,obszary!B:B)</f>
        <v>Elysium</v>
      </c>
      <c r="I3008" t="str">
        <f>_xlfn.XLOOKUP($A3008,laziki!B:B,laziki!C:C)</f>
        <v>Spirit 6</v>
      </c>
      <c r="J3008" t="str">
        <f>_xlfn.XLOOKUP(I3008,laziki!C:C,laziki!E:E)</f>
        <v>27.80N, 160.30E</v>
      </c>
      <c r="K3008">
        <f>_xlfn.XLOOKUP($A3008,laziki!B:B,laziki!D:D)</f>
        <v>2063</v>
      </c>
      <c r="L3008">
        <f t="shared" si="232"/>
        <v>2065</v>
      </c>
      <c r="M3008" s="4">
        <f t="shared" si="233"/>
        <v>2</v>
      </c>
      <c r="N3008" s="4" t="str">
        <f t="shared" si="234"/>
        <v>N</v>
      </c>
      <c r="O3008" t="str">
        <f t="shared" si="235"/>
        <v>N</v>
      </c>
    </row>
    <row r="3009" spans="1:15" x14ac:dyDescent="0.25">
      <c r="A3009">
        <v>95</v>
      </c>
      <c r="B3009" s="1">
        <v>62404</v>
      </c>
      <c r="C3009" t="s">
        <v>247</v>
      </c>
      <c r="D3009" t="s">
        <v>2439</v>
      </c>
      <c r="E3009">
        <v>85</v>
      </c>
      <c r="F3009">
        <v>10654</v>
      </c>
      <c r="G3009">
        <f t="shared" si="231"/>
        <v>10654</v>
      </c>
      <c r="H3009" t="str">
        <f>_xlfn.XLOOKUP(C3009,obszary!A:A,obszary!B:B)</f>
        <v>Lunae Palus</v>
      </c>
      <c r="I3009" t="str">
        <f>_xlfn.XLOOKUP($A3009,laziki!B:B,laziki!C:C)</f>
        <v>Dawn 6</v>
      </c>
      <c r="J3009" t="str">
        <f>_xlfn.XLOOKUP(I3009,laziki!C:C,laziki!E:E)</f>
        <v>8.80N, 79.73W</v>
      </c>
      <c r="K3009">
        <f>_xlfn.XLOOKUP($A3009,laziki!B:B,laziki!D:D)</f>
        <v>2067</v>
      </c>
      <c r="L3009">
        <f t="shared" si="232"/>
        <v>2070</v>
      </c>
      <c r="M3009" s="4">
        <f t="shared" si="233"/>
        <v>3</v>
      </c>
      <c r="N3009" s="4" t="str">
        <f t="shared" si="234"/>
        <v>N</v>
      </c>
      <c r="O3009" t="str">
        <f t="shared" si="235"/>
        <v>N</v>
      </c>
    </row>
    <row r="3010" spans="1:15" x14ac:dyDescent="0.25">
      <c r="A3010">
        <v>10</v>
      </c>
      <c r="B3010" s="1">
        <v>59194</v>
      </c>
      <c r="C3010" t="s">
        <v>217</v>
      </c>
      <c r="D3010" t="s">
        <v>2438</v>
      </c>
      <c r="E3010">
        <v>572</v>
      </c>
      <c r="F3010">
        <v>20205</v>
      </c>
      <c r="G3010">
        <f t="shared" si="231"/>
        <v>0</v>
      </c>
      <c r="H3010" t="str">
        <f>_xlfn.XLOOKUP(C3010,obszary!A:A,obszary!B:B)</f>
        <v>Thaumasia</v>
      </c>
      <c r="I3010" t="str">
        <f>_xlfn.XLOOKUP($A3010,laziki!B:B,laziki!C:C)</f>
        <v>Mariner 15</v>
      </c>
      <c r="J3010" t="str">
        <f>_xlfn.XLOOKUP(I3010,laziki!C:C,laziki!E:E)</f>
        <v>23.79S, 56.97W</v>
      </c>
      <c r="K3010">
        <f>_xlfn.XLOOKUP($A3010,laziki!B:B,laziki!D:D)</f>
        <v>2054</v>
      </c>
      <c r="L3010">
        <f t="shared" si="232"/>
        <v>2062</v>
      </c>
      <c r="M3010" s="4">
        <f t="shared" si="233"/>
        <v>8</v>
      </c>
      <c r="N3010" s="4" t="str">
        <f t="shared" si="234"/>
        <v>S</v>
      </c>
      <c r="O3010" t="str">
        <f t="shared" si="235"/>
        <v>S</v>
      </c>
    </row>
    <row r="3011" spans="1:15" x14ac:dyDescent="0.25">
      <c r="A3011">
        <v>56</v>
      </c>
      <c r="B3011" s="1">
        <v>62431</v>
      </c>
      <c r="C3011" t="s">
        <v>231</v>
      </c>
      <c r="D3011" t="s">
        <v>2437</v>
      </c>
      <c r="E3011">
        <v>72</v>
      </c>
      <c r="F3011">
        <v>1920</v>
      </c>
      <c r="G3011">
        <f t="shared" ref="G3011:G3074" si="236">IF($E3011 &lt;= 100,F3011,0)</f>
        <v>1920</v>
      </c>
      <c r="H3011" t="str">
        <f>_xlfn.XLOOKUP(C3011,obszary!A:A,obszary!B:B)</f>
        <v>Coprates</v>
      </c>
      <c r="I3011" t="str">
        <f>_xlfn.XLOOKUP($A3011,laziki!B:B,laziki!C:C)</f>
        <v>Opportunity 10</v>
      </c>
      <c r="J3011" t="str">
        <f>_xlfn.XLOOKUP(I3011,laziki!C:C,laziki!E:E)</f>
        <v>35.35S, 72.67W</v>
      </c>
      <c r="K3011">
        <f>_xlfn.XLOOKUP($A3011,laziki!B:B,laziki!D:D)</f>
        <v>2067</v>
      </c>
      <c r="L3011">
        <f t="shared" ref="L3011:L3074" si="237">YEAR(B3011)</f>
        <v>2070</v>
      </c>
      <c r="M3011" s="4">
        <f t="shared" ref="M3011:M3074" si="238">L3011-K3011</f>
        <v>3</v>
      </c>
      <c r="N3011" s="4" t="str">
        <f t="shared" ref="N3011:N3074" si="239">IF(NOT(ISERROR(SEARCH("S",D3011))),"S","N")</f>
        <v>S</v>
      </c>
      <c r="O3011" t="str">
        <f t="shared" si="235"/>
        <v>S</v>
      </c>
    </row>
    <row r="3012" spans="1:15" x14ac:dyDescent="0.25">
      <c r="A3012">
        <v>99</v>
      </c>
      <c r="B3012" s="1">
        <v>63307</v>
      </c>
      <c r="C3012" t="s">
        <v>257</v>
      </c>
      <c r="D3012" t="s">
        <v>2436</v>
      </c>
      <c r="E3012">
        <v>231</v>
      </c>
      <c r="F3012">
        <v>35789</v>
      </c>
      <c r="G3012">
        <f t="shared" si="236"/>
        <v>0</v>
      </c>
      <c r="H3012" t="str">
        <f>_xlfn.XLOOKUP(C3012,obszary!A:A,obszary!B:B)</f>
        <v>Ismenius Lacus</v>
      </c>
      <c r="I3012" t="str">
        <f>_xlfn.XLOOKUP($A3012,laziki!B:B,laziki!C:C)</f>
        <v>Perseverance 6</v>
      </c>
      <c r="J3012" t="str">
        <f>_xlfn.XLOOKUP(I3012,laziki!C:C,laziki!E:E)</f>
        <v>34.38N, 12.41E</v>
      </c>
      <c r="K3012">
        <f>_xlfn.XLOOKUP($A3012,laziki!B:B,laziki!D:D)</f>
        <v>2070</v>
      </c>
      <c r="L3012">
        <f t="shared" si="237"/>
        <v>2073</v>
      </c>
      <c r="M3012" s="4">
        <f t="shared" si="238"/>
        <v>3</v>
      </c>
      <c r="N3012" s="4" t="str">
        <f t="shared" si="239"/>
        <v>N</v>
      </c>
      <c r="O3012" t="str">
        <f t="shared" si="235"/>
        <v>N</v>
      </c>
    </row>
    <row r="3013" spans="1:15" x14ac:dyDescent="0.25">
      <c r="A3013">
        <v>100</v>
      </c>
      <c r="B3013" s="1">
        <v>63458</v>
      </c>
      <c r="C3013" t="s">
        <v>219</v>
      </c>
      <c r="D3013" t="s">
        <v>2435</v>
      </c>
      <c r="E3013">
        <v>82</v>
      </c>
      <c r="F3013">
        <v>1010</v>
      </c>
      <c r="G3013">
        <f t="shared" si="236"/>
        <v>1010</v>
      </c>
      <c r="H3013" t="str">
        <f>_xlfn.XLOOKUP(C3013,obszary!A:A,obszary!B:B)</f>
        <v>Phaethontis</v>
      </c>
      <c r="I3013" t="str">
        <f>_xlfn.XLOOKUP($A3013,laziki!B:B,laziki!C:C)</f>
        <v>Perseverance 7</v>
      </c>
      <c r="J3013" t="str">
        <f>_xlfn.XLOOKUP(I3013,laziki!C:C,laziki!E:E)</f>
        <v>61.39S, 157.42W</v>
      </c>
      <c r="K3013">
        <f>_xlfn.XLOOKUP($A3013,laziki!B:B,laziki!D:D)</f>
        <v>2070</v>
      </c>
      <c r="L3013">
        <f t="shared" si="237"/>
        <v>2073</v>
      </c>
      <c r="M3013" s="4">
        <f t="shared" si="238"/>
        <v>3</v>
      </c>
      <c r="N3013" s="4" t="str">
        <f t="shared" si="239"/>
        <v>S</v>
      </c>
      <c r="O3013" t="str">
        <f t="shared" si="235"/>
        <v>S</v>
      </c>
    </row>
    <row r="3014" spans="1:15" x14ac:dyDescent="0.25">
      <c r="A3014">
        <v>90</v>
      </c>
      <c r="B3014" s="1">
        <v>63810</v>
      </c>
      <c r="C3014" t="s">
        <v>219</v>
      </c>
      <c r="D3014" t="s">
        <v>2434</v>
      </c>
      <c r="E3014">
        <v>142</v>
      </c>
      <c r="F3014">
        <v>72463</v>
      </c>
      <c r="G3014">
        <f t="shared" si="236"/>
        <v>0</v>
      </c>
      <c r="H3014" t="str">
        <f>_xlfn.XLOOKUP(C3014,obszary!A:A,obszary!B:B)</f>
        <v>Phaethontis</v>
      </c>
      <c r="I3014" t="str">
        <f>_xlfn.XLOOKUP($A3014,laziki!B:B,laziki!C:C)</f>
        <v>Phoenix 23</v>
      </c>
      <c r="J3014" t="str">
        <f>_xlfn.XLOOKUP(I3014,laziki!C:C,laziki!E:E)</f>
        <v>65.99S, 161.89W</v>
      </c>
      <c r="K3014">
        <f>_xlfn.XLOOKUP($A3014,laziki!B:B,laziki!D:D)</f>
        <v>2072</v>
      </c>
      <c r="L3014">
        <f t="shared" si="237"/>
        <v>2074</v>
      </c>
      <c r="M3014" s="4">
        <f t="shared" si="238"/>
        <v>2</v>
      </c>
      <c r="N3014" s="4" t="str">
        <f t="shared" si="239"/>
        <v>S</v>
      </c>
      <c r="O3014" t="str">
        <f t="shared" ref="O3014:O3077" si="240">IF(NOT(ISERROR(SEARCH("S",J3014))),"S","N")</f>
        <v>S</v>
      </c>
    </row>
    <row r="3015" spans="1:15" x14ac:dyDescent="0.25">
      <c r="A3015">
        <v>55</v>
      </c>
      <c r="B3015" s="1">
        <v>62781</v>
      </c>
      <c r="C3015" t="s">
        <v>253</v>
      </c>
      <c r="D3015" t="s">
        <v>2433</v>
      </c>
      <c r="E3015">
        <v>82</v>
      </c>
      <c r="F3015">
        <v>15109</v>
      </c>
      <c r="G3015">
        <f t="shared" si="236"/>
        <v>15109</v>
      </c>
      <c r="H3015" t="str">
        <f>_xlfn.XLOOKUP(C3015,obszary!A:A,obszary!B:B)</f>
        <v>Cebrenia</v>
      </c>
      <c r="I3015" t="str">
        <f>_xlfn.XLOOKUP($A3015,laziki!B:B,laziki!C:C)</f>
        <v>Opportunity 7</v>
      </c>
      <c r="J3015" t="str">
        <f>_xlfn.XLOOKUP(I3015,laziki!C:C,laziki!E:E)</f>
        <v>37.14N, 148.66E</v>
      </c>
      <c r="K3015">
        <f>_xlfn.XLOOKUP($A3015,laziki!B:B,laziki!D:D)</f>
        <v>2066</v>
      </c>
      <c r="L3015">
        <f t="shared" si="237"/>
        <v>2071</v>
      </c>
      <c r="M3015" s="4">
        <f t="shared" si="238"/>
        <v>5</v>
      </c>
      <c r="N3015" s="4" t="str">
        <f t="shared" si="239"/>
        <v>N</v>
      </c>
      <c r="O3015" t="str">
        <f t="shared" si="240"/>
        <v>N</v>
      </c>
    </row>
    <row r="3016" spans="1:15" x14ac:dyDescent="0.25">
      <c r="A3016">
        <v>41</v>
      </c>
      <c r="B3016" s="1">
        <v>61411</v>
      </c>
      <c r="C3016" t="s">
        <v>265</v>
      </c>
      <c r="D3016" t="s">
        <v>2432</v>
      </c>
      <c r="E3016">
        <v>20</v>
      </c>
      <c r="F3016">
        <v>10654</v>
      </c>
      <c r="G3016">
        <f t="shared" si="236"/>
        <v>10654</v>
      </c>
      <c r="H3016" t="str">
        <f>_xlfn.XLOOKUP(C3016,obszary!A:A,obszary!B:B)</f>
        <v>Mare Boreum</v>
      </c>
      <c r="I3016" t="str">
        <f>_xlfn.XLOOKUP($A3016,laziki!B:B,laziki!C:C)</f>
        <v>Spirit 5</v>
      </c>
      <c r="J3016" t="str">
        <f>_xlfn.XLOOKUP(I3016,laziki!C:C,laziki!E:E)</f>
        <v>66.19N, 33.82E</v>
      </c>
      <c r="K3016">
        <f>_xlfn.XLOOKUP($A3016,laziki!B:B,laziki!D:D)</f>
        <v>2063</v>
      </c>
      <c r="L3016">
        <f t="shared" si="237"/>
        <v>2068</v>
      </c>
      <c r="M3016" s="4">
        <f t="shared" si="238"/>
        <v>5</v>
      </c>
      <c r="N3016" s="4" t="str">
        <f t="shared" si="239"/>
        <v>N</v>
      </c>
      <c r="O3016" t="str">
        <f t="shared" si="240"/>
        <v>N</v>
      </c>
    </row>
    <row r="3017" spans="1:15" x14ac:dyDescent="0.25">
      <c r="A3017">
        <v>32</v>
      </c>
      <c r="B3017" s="1">
        <v>59415</v>
      </c>
      <c r="C3017" t="s">
        <v>217</v>
      </c>
      <c r="D3017" t="s">
        <v>2431</v>
      </c>
      <c r="E3017">
        <v>85</v>
      </c>
      <c r="F3017">
        <v>2880</v>
      </c>
      <c r="G3017">
        <f t="shared" si="236"/>
        <v>2880</v>
      </c>
      <c r="H3017" t="str">
        <f>_xlfn.XLOOKUP(C3017,obszary!A:A,obszary!B:B)</f>
        <v>Thaumasia</v>
      </c>
      <c r="I3017" t="str">
        <f>_xlfn.XLOOKUP($A3017,laziki!B:B,laziki!C:C)</f>
        <v>Deimos 11</v>
      </c>
      <c r="J3017" t="str">
        <f>_xlfn.XLOOKUP(I3017,laziki!C:C,laziki!E:E)</f>
        <v>39.82S, 96.42W</v>
      </c>
      <c r="K3017">
        <f>_xlfn.XLOOKUP($A3017,laziki!B:B,laziki!D:D)</f>
        <v>2059</v>
      </c>
      <c r="L3017">
        <f t="shared" si="237"/>
        <v>2062</v>
      </c>
      <c r="M3017" s="4">
        <f t="shared" si="238"/>
        <v>3</v>
      </c>
      <c r="N3017" s="4" t="str">
        <f t="shared" si="239"/>
        <v>S</v>
      </c>
      <c r="O3017" t="str">
        <f t="shared" si="240"/>
        <v>S</v>
      </c>
    </row>
    <row r="3018" spans="1:15" x14ac:dyDescent="0.25">
      <c r="A3018">
        <v>57</v>
      </c>
      <c r="B3018" s="1">
        <v>61858</v>
      </c>
      <c r="C3018" t="s">
        <v>217</v>
      </c>
      <c r="D3018" t="s">
        <v>2430</v>
      </c>
      <c r="E3018">
        <v>77</v>
      </c>
      <c r="F3018">
        <v>5436</v>
      </c>
      <c r="G3018">
        <f t="shared" si="236"/>
        <v>5436</v>
      </c>
      <c r="H3018" t="str">
        <f>_xlfn.XLOOKUP(C3018,obszary!A:A,obszary!B:B)</f>
        <v>Thaumasia</v>
      </c>
      <c r="I3018" t="str">
        <f>_xlfn.XLOOKUP($A3018,laziki!B:B,laziki!C:C)</f>
        <v>Opportunity 13</v>
      </c>
      <c r="J3018" t="str">
        <f>_xlfn.XLOOKUP(I3018,laziki!C:C,laziki!E:E)</f>
        <v>44.72S, 102.07W</v>
      </c>
      <c r="K3018">
        <f>_xlfn.XLOOKUP($A3018,laziki!B:B,laziki!D:D)</f>
        <v>2067</v>
      </c>
      <c r="L3018">
        <f t="shared" si="237"/>
        <v>2069</v>
      </c>
      <c r="M3018" s="4">
        <f t="shared" si="238"/>
        <v>2</v>
      </c>
      <c r="N3018" s="4" t="str">
        <f t="shared" si="239"/>
        <v>S</v>
      </c>
      <c r="O3018" t="str">
        <f t="shared" si="240"/>
        <v>S</v>
      </c>
    </row>
    <row r="3019" spans="1:15" x14ac:dyDescent="0.25">
      <c r="A3019">
        <v>83</v>
      </c>
      <c r="B3019" s="1">
        <v>62726</v>
      </c>
      <c r="C3019" t="s">
        <v>265</v>
      </c>
      <c r="D3019" t="s">
        <v>2429</v>
      </c>
      <c r="E3019">
        <v>70</v>
      </c>
      <c r="F3019">
        <v>9366</v>
      </c>
      <c r="G3019">
        <f t="shared" si="236"/>
        <v>9366</v>
      </c>
      <c r="H3019" t="str">
        <f>_xlfn.XLOOKUP(C3019,obszary!A:A,obszary!B:B)</f>
        <v>Mare Boreum</v>
      </c>
      <c r="I3019" t="str">
        <f>_xlfn.XLOOKUP($A3019,laziki!B:B,laziki!C:C)</f>
        <v>Phoenix 11</v>
      </c>
      <c r="J3019" t="str">
        <f>_xlfn.XLOOKUP(I3019,laziki!C:C,laziki!E:E)</f>
        <v>56.07N, 79.63E</v>
      </c>
      <c r="K3019">
        <f>_xlfn.XLOOKUP($A3019,laziki!B:B,laziki!D:D)</f>
        <v>2069</v>
      </c>
      <c r="L3019">
        <f t="shared" si="237"/>
        <v>2071</v>
      </c>
      <c r="M3019" s="4">
        <f t="shared" si="238"/>
        <v>2</v>
      </c>
      <c r="N3019" s="4" t="str">
        <f t="shared" si="239"/>
        <v>N</v>
      </c>
      <c r="O3019" t="str">
        <f t="shared" si="240"/>
        <v>N</v>
      </c>
    </row>
    <row r="3020" spans="1:15" x14ac:dyDescent="0.25">
      <c r="A3020">
        <v>15</v>
      </c>
      <c r="B3020" s="1">
        <v>56781</v>
      </c>
      <c r="C3020" t="s">
        <v>219</v>
      </c>
      <c r="D3020" t="s">
        <v>2428</v>
      </c>
      <c r="E3020">
        <v>142</v>
      </c>
      <c r="F3020">
        <v>33322</v>
      </c>
      <c r="G3020">
        <f t="shared" si="236"/>
        <v>0</v>
      </c>
      <c r="H3020" t="str">
        <f>_xlfn.XLOOKUP(C3020,obszary!A:A,obszary!B:B)</f>
        <v>Phaethontis</v>
      </c>
      <c r="I3020" t="str">
        <f>_xlfn.XLOOKUP($A3020,laziki!B:B,laziki!C:C)</f>
        <v>Viking 5</v>
      </c>
      <c r="J3020" t="str">
        <f>_xlfn.XLOOKUP(I3020,laziki!C:C,laziki!E:E)</f>
        <v>33.52S, 162.36W</v>
      </c>
      <c r="K3020">
        <f>_xlfn.XLOOKUP($A3020,laziki!B:B,laziki!D:D)</f>
        <v>2053</v>
      </c>
      <c r="L3020">
        <f t="shared" si="237"/>
        <v>2055</v>
      </c>
      <c r="M3020" s="4">
        <f t="shared" si="238"/>
        <v>2</v>
      </c>
      <c r="N3020" s="4" t="str">
        <f t="shared" si="239"/>
        <v>S</v>
      </c>
      <c r="O3020" t="str">
        <f t="shared" si="240"/>
        <v>S</v>
      </c>
    </row>
    <row r="3021" spans="1:15" x14ac:dyDescent="0.25">
      <c r="A3021">
        <v>56</v>
      </c>
      <c r="B3021" s="1">
        <v>62464</v>
      </c>
      <c r="C3021" t="s">
        <v>217</v>
      </c>
      <c r="D3021" t="s">
        <v>2427</v>
      </c>
      <c r="E3021">
        <v>416</v>
      </c>
      <c r="F3021">
        <v>8255</v>
      </c>
      <c r="G3021">
        <f t="shared" si="236"/>
        <v>0</v>
      </c>
      <c r="H3021" t="str">
        <f>_xlfn.XLOOKUP(C3021,obszary!A:A,obszary!B:B)</f>
        <v>Thaumasia</v>
      </c>
      <c r="I3021" t="str">
        <f>_xlfn.XLOOKUP($A3021,laziki!B:B,laziki!C:C)</f>
        <v>Opportunity 10</v>
      </c>
      <c r="J3021" t="str">
        <f>_xlfn.XLOOKUP(I3021,laziki!C:C,laziki!E:E)</f>
        <v>35.35S, 72.67W</v>
      </c>
      <c r="K3021">
        <f>_xlfn.XLOOKUP($A3021,laziki!B:B,laziki!D:D)</f>
        <v>2067</v>
      </c>
      <c r="L3021">
        <f t="shared" si="237"/>
        <v>2071</v>
      </c>
      <c r="M3021" s="4">
        <f t="shared" si="238"/>
        <v>4</v>
      </c>
      <c r="N3021" s="4" t="str">
        <f t="shared" si="239"/>
        <v>S</v>
      </c>
      <c r="O3021" t="str">
        <f t="shared" si="240"/>
        <v>S</v>
      </c>
    </row>
    <row r="3022" spans="1:15" x14ac:dyDescent="0.25">
      <c r="A3022">
        <v>12</v>
      </c>
      <c r="B3022" s="1">
        <v>57935</v>
      </c>
      <c r="C3022" t="s">
        <v>233</v>
      </c>
      <c r="D3022" t="s">
        <v>2426</v>
      </c>
      <c r="E3022">
        <v>188</v>
      </c>
      <c r="F3022">
        <v>6205</v>
      </c>
      <c r="G3022">
        <f t="shared" si="236"/>
        <v>0</v>
      </c>
      <c r="H3022" t="str">
        <f>_xlfn.XLOOKUP(C3022,obszary!A:A,obszary!B:B)</f>
        <v>Phoenicis Lacus</v>
      </c>
      <c r="I3022" t="str">
        <f>_xlfn.XLOOKUP($A3022,laziki!B:B,laziki!C:C)</f>
        <v>Mariner 20</v>
      </c>
      <c r="J3022" t="str">
        <f>_xlfn.XLOOKUP(I3022,laziki!C:C,laziki!E:E)</f>
        <v>6.41S, 116.10W</v>
      </c>
      <c r="K3022">
        <f>_xlfn.XLOOKUP($A3022,laziki!B:B,laziki!D:D)</f>
        <v>2055</v>
      </c>
      <c r="L3022">
        <f t="shared" si="237"/>
        <v>2058</v>
      </c>
      <c r="M3022" s="4">
        <f t="shared" si="238"/>
        <v>3</v>
      </c>
      <c r="N3022" s="4" t="str">
        <f t="shared" si="239"/>
        <v>S</v>
      </c>
      <c r="O3022" t="str">
        <f t="shared" si="240"/>
        <v>S</v>
      </c>
    </row>
    <row r="3023" spans="1:15" x14ac:dyDescent="0.25">
      <c r="A3023">
        <v>8</v>
      </c>
      <c r="B3023" s="1">
        <v>56958</v>
      </c>
      <c r="C3023" t="s">
        <v>213</v>
      </c>
      <c r="D3023" t="s">
        <v>2425</v>
      </c>
      <c r="E3023">
        <v>109</v>
      </c>
      <c r="F3023">
        <v>1656</v>
      </c>
      <c r="G3023">
        <f t="shared" si="236"/>
        <v>0</v>
      </c>
      <c r="H3023" t="str">
        <f>_xlfn.XLOOKUP(C3023,obszary!A:A,obszary!B:B)</f>
        <v>Noachis</v>
      </c>
      <c r="I3023" t="str">
        <f>_xlfn.XLOOKUP($A3023,laziki!B:B,laziki!C:C)</f>
        <v>Mariner 13</v>
      </c>
      <c r="J3023" t="str">
        <f>_xlfn.XLOOKUP(I3023,laziki!C:C,laziki!E:E)</f>
        <v>57.37S, 25.45E</v>
      </c>
      <c r="K3023">
        <f>_xlfn.XLOOKUP($A3023,laziki!B:B,laziki!D:D)</f>
        <v>2053</v>
      </c>
      <c r="L3023">
        <f t="shared" si="237"/>
        <v>2055</v>
      </c>
      <c r="M3023" s="4">
        <f t="shared" si="238"/>
        <v>2</v>
      </c>
      <c r="N3023" s="4" t="str">
        <f t="shared" si="239"/>
        <v>S</v>
      </c>
      <c r="O3023" t="str">
        <f t="shared" si="240"/>
        <v>S</v>
      </c>
    </row>
    <row r="3024" spans="1:15" x14ac:dyDescent="0.25">
      <c r="A3024">
        <v>9</v>
      </c>
      <c r="B3024" s="1">
        <v>58289</v>
      </c>
      <c r="C3024" t="s">
        <v>243</v>
      </c>
      <c r="D3024" t="s">
        <v>2424</v>
      </c>
      <c r="E3024">
        <v>103</v>
      </c>
      <c r="F3024">
        <v>2880</v>
      </c>
      <c r="G3024">
        <f t="shared" si="236"/>
        <v>0</v>
      </c>
      <c r="H3024" t="str">
        <f>_xlfn.XLOOKUP(C3024,obszary!A:A,obszary!B:B)</f>
        <v>Arabia</v>
      </c>
      <c r="I3024" t="str">
        <f>_xlfn.XLOOKUP($A3024,laziki!B:B,laziki!C:C)</f>
        <v>Mariner 14</v>
      </c>
      <c r="J3024" t="str">
        <f>_xlfn.XLOOKUP(I3024,laziki!C:C,laziki!E:E)</f>
        <v>17.63S, 13.01W</v>
      </c>
      <c r="K3024">
        <f>_xlfn.XLOOKUP($A3024,laziki!B:B,laziki!D:D)</f>
        <v>2054</v>
      </c>
      <c r="L3024">
        <f t="shared" si="237"/>
        <v>2059</v>
      </c>
      <c r="M3024" s="4">
        <f t="shared" si="238"/>
        <v>5</v>
      </c>
      <c r="N3024" s="4" t="str">
        <f t="shared" si="239"/>
        <v>N</v>
      </c>
      <c r="O3024" t="str">
        <f t="shared" si="240"/>
        <v>S</v>
      </c>
    </row>
    <row r="3025" spans="1:15" x14ac:dyDescent="0.25">
      <c r="A3025">
        <v>40</v>
      </c>
      <c r="B3025" s="1">
        <v>59832</v>
      </c>
      <c r="C3025" t="s">
        <v>221</v>
      </c>
      <c r="D3025" t="s">
        <v>2423</v>
      </c>
      <c r="E3025">
        <v>120</v>
      </c>
      <c r="F3025">
        <v>9366</v>
      </c>
      <c r="G3025">
        <f t="shared" si="236"/>
        <v>0</v>
      </c>
      <c r="H3025" t="str">
        <f>_xlfn.XLOOKUP(C3025,obszary!A:A,obszary!B:B)</f>
        <v>Aeolis</v>
      </c>
      <c r="I3025" t="str">
        <f>_xlfn.XLOOKUP($A3025,laziki!B:B,laziki!C:C)</f>
        <v>Spirit 1</v>
      </c>
      <c r="J3025" t="str">
        <f>_xlfn.XLOOKUP(I3025,laziki!C:C,laziki!E:E)</f>
        <v>23.56S, 147.94E</v>
      </c>
      <c r="K3025">
        <f>_xlfn.XLOOKUP($A3025,laziki!B:B,laziki!D:D)</f>
        <v>2062</v>
      </c>
      <c r="L3025">
        <f t="shared" si="237"/>
        <v>2063</v>
      </c>
      <c r="M3025" s="4">
        <f t="shared" si="238"/>
        <v>1</v>
      </c>
      <c r="N3025" s="4" t="str">
        <f t="shared" si="239"/>
        <v>S</v>
      </c>
      <c r="O3025" t="str">
        <f t="shared" si="240"/>
        <v>S</v>
      </c>
    </row>
    <row r="3026" spans="1:15" x14ac:dyDescent="0.25">
      <c r="A3026">
        <v>10</v>
      </c>
      <c r="B3026" s="1">
        <v>58529</v>
      </c>
      <c r="C3026" t="s">
        <v>231</v>
      </c>
      <c r="D3026" t="s">
        <v>2422</v>
      </c>
      <c r="E3026">
        <v>61</v>
      </c>
      <c r="F3026">
        <v>4076</v>
      </c>
      <c r="G3026">
        <f t="shared" si="236"/>
        <v>4076</v>
      </c>
      <c r="H3026" t="str">
        <f>_xlfn.XLOOKUP(C3026,obszary!A:A,obszary!B:B)</f>
        <v>Coprates</v>
      </c>
      <c r="I3026" t="str">
        <f>_xlfn.XLOOKUP($A3026,laziki!B:B,laziki!C:C)</f>
        <v>Mariner 15</v>
      </c>
      <c r="J3026" t="str">
        <f>_xlfn.XLOOKUP(I3026,laziki!C:C,laziki!E:E)</f>
        <v>23.79S, 56.97W</v>
      </c>
      <c r="K3026">
        <f>_xlfn.XLOOKUP($A3026,laziki!B:B,laziki!D:D)</f>
        <v>2054</v>
      </c>
      <c r="L3026">
        <f t="shared" si="237"/>
        <v>2060</v>
      </c>
      <c r="M3026" s="4">
        <f t="shared" si="238"/>
        <v>6</v>
      </c>
      <c r="N3026" s="4" t="str">
        <f t="shared" si="239"/>
        <v>S</v>
      </c>
      <c r="O3026" t="str">
        <f t="shared" si="240"/>
        <v>S</v>
      </c>
    </row>
    <row r="3027" spans="1:15" x14ac:dyDescent="0.25">
      <c r="A3027">
        <v>97</v>
      </c>
      <c r="B3027" s="1">
        <v>63135</v>
      </c>
      <c r="C3027" t="s">
        <v>265</v>
      </c>
      <c r="D3027" t="s">
        <v>2421</v>
      </c>
      <c r="E3027">
        <v>85</v>
      </c>
      <c r="F3027">
        <v>56210</v>
      </c>
      <c r="G3027">
        <f t="shared" si="236"/>
        <v>56210</v>
      </c>
      <c r="H3027" t="str">
        <f>_xlfn.XLOOKUP(C3027,obszary!A:A,obszary!B:B)</f>
        <v>Mare Boreum</v>
      </c>
      <c r="I3027" t="str">
        <f>_xlfn.XLOOKUP($A3027,laziki!B:B,laziki!C:C)</f>
        <v>Perseverance 4</v>
      </c>
      <c r="J3027" t="str">
        <f>_xlfn.XLOOKUP(I3027,laziki!C:C,laziki!E:E)</f>
        <v>80.24N, 27.18W</v>
      </c>
      <c r="K3027">
        <f>_xlfn.XLOOKUP($A3027,laziki!B:B,laziki!D:D)</f>
        <v>2069</v>
      </c>
      <c r="L3027">
        <f t="shared" si="237"/>
        <v>2072</v>
      </c>
      <c r="M3027" s="4">
        <f t="shared" si="238"/>
        <v>3</v>
      </c>
      <c r="N3027" s="4" t="str">
        <f t="shared" si="239"/>
        <v>N</v>
      </c>
      <c r="O3027" t="str">
        <f t="shared" si="240"/>
        <v>N</v>
      </c>
    </row>
    <row r="3028" spans="1:15" x14ac:dyDescent="0.25">
      <c r="A3028">
        <v>6</v>
      </c>
      <c r="B3028" s="1">
        <v>55887</v>
      </c>
      <c r="C3028" t="s">
        <v>265</v>
      </c>
      <c r="D3028" t="s">
        <v>2420</v>
      </c>
      <c r="E3028">
        <v>344</v>
      </c>
      <c r="F3028">
        <v>5076</v>
      </c>
      <c r="G3028">
        <f t="shared" si="236"/>
        <v>0</v>
      </c>
      <c r="H3028" t="str">
        <f>_xlfn.XLOOKUP(C3028,obszary!A:A,obszary!B:B)</f>
        <v>Mare Boreum</v>
      </c>
      <c r="I3028" t="str">
        <f>_xlfn.XLOOKUP($A3028,laziki!B:B,laziki!C:C)</f>
        <v>Mariner 11</v>
      </c>
      <c r="J3028" t="str">
        <f>_xlfn.XLOOKUP(I3028,laziki!C:C,laziki!E:E)</f>
        <v>77.71N, 148.53E</v>
      </c>
      <c r="K3028">
        <f>_xlfn.XLOOKUP($A3028,laziki!B:B,laziki!D:D)</f>
        <v>2052</v>
      </c>
      <c r="L3028">
        <f t="shared" si="237"/>
        <v>2053</v>
      </c>
      <c r="M3028" s="4">
        <f t="shared" si="238"/>
        <v>1</v>
      </c>
      <c r="N3028" s="4" t="str">
        <f t="shared" si="239"/>
        <v>N</v>
      </c>
      <c r="O3028" t="str">
        <f t="shared" si="240"/>
        <v>N</v>
      </c>
    </row>
    <row r="3029" spans="1:15" x14ac:dyDescent="0.25">
      <c r="A3029">
        <v>45</v>
      </c>
      <c r="B3029" s="1">
        <v>60963</v>
      </c>
      <c r="C3029" t="s">
        <v>225</v>
      </c>
      <c r="D3029" t="s">
        <v>2419</v>
      </c>
      <c r="E3029">
        <v>416</v>
      </c>
      <c r="F3029">
        <v>9074</v>
      </c>
      <c r="G3029">
        <f t="shared" si="236"/>
        <v>0</v>
      </c>
      <c r="H3029" t="str">
        <f>_xlfn.XLOOKUP(C3029,obszary!A:A,obszary!B:B)</f>
        <v>Iapygia</v>
      </c>
      <c r="I3029" t="str">
        <f>_xlfn.XLOOKUP($A3029,laziki!B:B,laziki!C:C)</f>
        <v>Spirit 12</v>
      </c>
      <c r="J3029" t="str">
        <f>_xlfn.XLOOKUP(I3029,laziki!C:C,laziki!E:E)</f>
        <v>0.43S, 61.64E</v>
      </c>
      <c r="K3029">
        <f>_xlfn.XLOOKUP($A3029,laziki!B:B,laziki!D:D)</f>
        <v>2064</v>
      </c>
      <c r="L3029">
        <f t="shared" si="237"/>
        <v>2066</v>
      </c>
      <c r="M3029" s="4">
        <f t="shared" si="238"/>
        <v>2</v>
      </c>
      <c r="N3029" s="4" t="str">
        <f t="shared" si="239"/>
        <v>S</v>
      </c>
      <c r="O3029" t="str">
        <f t="shared" si="240"/>
        <v>S</v>
      </c>
    </row>
    <row r="3030" spans="1:15" x14ac:dyDescent="0.25">
      <c r="A3030">
        <v>11</v>
      </c>
      <c r="B3030" s="1">
        <v>57628</v>
      </c>
      <c r="C3030" t="s">
        <v>215</v>
      </c>
      <c r="D3030" t="s">
        <v>2418</v>
      </c>
      <c r="E3030">
        <v>124</v>
      </c>
      <c r="F3030">
        <v>3919</v>
      </c>
      <c r="G3030">
        <f t="shared" si="236"/>
        <v>0</v>
      </c>
      <c r="H3030" t="str">
        <f>_xlfn.XLOOKUP(C3030,obszary!A:A,obszary!B:B)</f>
        <v>Argyre</v>
      </c>
      <c r="I3030" t="str">
        <f>_xlfn.XLOOKUP($A3030,laziki!B:B,laziki!C:C)</f>
        <v>Mariner 16</v>
      </c>
      <c r="J3030" t="str">
        <f>_xlfn.XLOOKUP(I3030,laziki!C:C,laziki!E:E)</f>
        <v>59.42S, 15.97W</v>
      </c>
      <c r="K3030">
        <f>_xlfn.XLOOKUP($A3030,laziki!B:B,laziki!D:D)</f>
        <v>2055</v>
      </c>
      <c r="L3030">
        <f t="shared" si="237"/>
        <v>2057</v>
      </c>
      <c r="M3030" s="4">
        <f t="shared" si="238"/>
        <v>2</v>
      </c>
      <c r="N3030" s="4" t="str">
        <f t="shared" si="239"/>
        <v>S</v>
      </c>
      <c r="O3030" t="str">
        <f t="shared" si="240"/>
        <v>S</v>
      </c>
    </row>
    <row r="3031" spans="1:15" x14ac:dyDescent="0.25">
      <c r="A3031">
        <v>22</v>
      </c>
      <c r="B3031" s="1">
        <v>56526</v>
      </c>
      <c r="C3031" t="s">
        <v>241</v>
      </c>
      <c r="D3031" t="s">
        <v>2417</v>
      </c>
      <c r="E3031">
        <v>54</v>
      </c>
      <c r="F3031">
        <v>1267</v>
      </c>
      <c r="G3031">
        <f t="shared" si="236"/>
        <v>1267</v>
      </c>
      <c r="H3031" t="str">
        <f>_xlfn.XLOOKUP(C3031,obszary!A:A,obszary!B:B)</f>
        <v>Syrtis Major</v>
      </c>
      <c r="I3031" t="str">
        <f>_xlfn.XLOOKUP($A3031,laziki!B:B,laziki!C:C)</f>
        <v>Phobos 1</v>
      </c>
      <c r="J3031" t="str">
        <f>_xlfn.XLOOKUP(I3031,laziki!C:C,laziki!E:E)</f>
        <v>5.89N, 39.91E</v>
      </c>
      <c r="K3031">
        <f>_xlfn.XLOOKUP($A3031,laziki!B:B,laziki!D:D)</f>
        <v>2053</v>
      </c>
      <c r="L3031">
        <f t="shared" si="237"/>
        <v>2054</v>
      </c>
      <c r="M3031" s="4">
        <f t="shared" si="238"/>
        <v>1</v>
      </c>
      <c r="N3031" s="4" t="str">
        <f t="shared" si="239"/>
        <v>N</v>
      </c>
      <c r="O3031" t="str">
        <f t="shared" si="240"/>
        <v>N</v>
      </c>
    </row>
    <row r="3032" spans="1:15" x14ac:dyDescent="0.25">
      <c r="A3032">
        <v>41</v>
      </c>
      <c r="B3032" s="1">
        <v>61675</v>
      </c>
      <c r="C3032" t="s">
        <v>257</v>
      </c>
      <c r="D3032" t="s">
        <v>2416</v>
      </c>
      <c r="E3032">
        <v>124</v>
      </c>
      <c r="F3032">
        <v>5436</v>
      </c>
      <c r="G3032">
        <f t="shared" si="236"/>
        <v>0</v>
      </c>
      <c r="H3032" t="str">
        <f>_xlfn.XLOOKUP(C3032,obszary!A:A,obszary!B:B)</f>
        <v>Ismenius Lacus</v>
      </c>
      <c r="I3032" t="str">
        <f>_xlfn.XLOOKUP($A3032,laziki!B:B,laziki!C:C)</f>
        <v>Spirit 5</v>
      </c>
      <c r="J3032" t="str">
        <f>_xlfn.XLOOKUP(I3032,laziki!C:C,laziki!E:E)</f>
        <v>66.19N, 33.82E</v>
      </c>
      <c r="K3032">
        <f>_xlfn.XLOOKUP($A3032,laziki!B:B,laziki!D:D)</f>
        <v>2063</v>
      </c>
      <c r="L3032">
        <f t="shared" si="237"/>
        <v>2068</v>
      </c>
      <c r="M3032" s="4">
        <f t="shared" si="238"/>
        <v>5</v>
      </c>
      <c r="N3032" s="4" t="str">
        <f t="shared" si="239"/>
        <v>N</v>
      </c>
      <c r="O3032" t="str">
        <f t="shared" si="240"/>
        <v>N</v>
      </c>
    </row>
    <row r="3033" spans="1:15" x14ac:dyDescent="0.25">
      <c r="A3033">
        <v>87</v>
      </c>
      <c r="B3033" s="1">
        <v>63300</v>
      </c>
      <c r="C3033" t="s">
        <v>215</v>
      </c>
      <c r="D3033" t="s">
        <v>2415</v>
      </c>
      <c r="E3033">
        <v>277</v>
      </c>
      <c r="F3033">
        <v>7752</v>
      </c>
      <c r="G3033">
        <f t="shared" si="236"/>
        <v>0</v>
      </c>
      <c r="H3033" t="str">
        <f>_xlfn.XLOOKUP(C3033,obszary!A:A,obszary!B:B)</f>
        <v>Argyre</v>
      </c>
      <c r="I3033" t="str">
        <f>_xlfn.XLOOKUP($A3033,laziki!B:B,laziki!C:C)</f>
        <v>Phoenix 17</v>
      </c>
      <c r="J3033" t="str">
        <f>_xlfn.XLOOKUP(I3033,laziki!C:C,laziki!E:E)</f>
        <v>34.44S, 25.42W</v>
      </c>
      <c r="K3033">
        <f>_xlfn.XLOOKUP($A3033,laziki!B:B,laziki!D:D)</f>
        <v>2071</v>
      </c>
      <c r="L3033">
        <f t="shared" si="237"/>
        <v>2073</v>
      </c>
      <c r="M3033" s="4">
        <f t="shared" si="238"/>
        <v>2</v>
      </c>
      <c r="N3033" s="4" t="str">
        <f t="shared" si="239"/>
        <v>S</v>
      </c>
      <c r="O3033" t="str">
        <f t="shared" si="240"/>
        <v>S</v>
      </c>
    </row>
    <row r="3034" spans="1:15" x14ac:dyDescent="0.25">
      <c r="A3034">
        <v>27</v>
      </c>
      <c r="B3034" s="1">
        <v>59891</v>
      </c>
      <c r="C3034" t="s">
        <v>207</v>
      </c>
      <c r="D3034" t="s">
        <v>2414</v>
      </c>
      <c r="E3034">
        <v>169</v>
      </c>
      <c r="F3034">
        <v>24621</v>
      </c>
      <c r="G3034">
        <f t="shared" si="236"/>
        <v>0</v>
      </c>
      <c r="H3034" t="str">
        <f>_xlfn.XLOOKUP(C3034,obszary!A:A,obszary!B:B)</f>
        <v>Mare Australe</v>
      </c>
      <c r="I3034" t="str">
        <f>_xlfn.XLOOKUP($A3034,laziki!B:B,laziki!C:C)</f>
        <v>Phobos 6</v>
      </c>
      <c r="J3034" t="str">
        <f>_xlfn.XLOOKUP(I3034,laziki!C:C,laziki!E:E)</f>
        <v>74.62S, 100.08E</v>
      </c>
      <c r="K3034">
        <f>_xlfn.XLOOKUP($A3034,laziki!B:B,laziki!D:D)</f>
        <v>2054</v>
      </c>
      <c r="L3034">
        <f t="shared" si="237"/>
        <v>2063</v>
      </c>
      <c r="M3034" s="4">
        <f t="shared" si="238"/>
        <v>9</v>
      </c>
      <c r="N3034" s="4" t="str">
        <f t="shared" si="239"/>
        <v>S</v>
      </c>
      <c r="O3034" t="str">
        <f t="shared" si="240"/>
        <v>S</v>
      </c>
    </row>
    <row r="3035" spans="1:15" x14ac:dyDescent="0.25">
      <c r="A3035">
        <v>4</v>
      </c>
      <c r="B3035" s="1">
        <v>57757</v>
      </c>
      <c r="C3035" t="s">
        <v>215</v>
      </c>
      <c r="D3035" t="s">
        <v>2413</v>
      </c>
      <c r="E3035">
        <v>7</v>
      </c>
      <c r="F3035">
        <v>2739</v>
      </c>
      <c r="G3035">
        <f t="shared" si="236"/>
        <v>2739</v>
      </c>
      <c r="H3035" t="str">
        <f>_xlfn.XLOOKUP(C3035,obszary!A:A,obszary!B:B)</f>
        <v>Argyre</v>
      </c>
      <c r="I3035" t="str">
        <f>_xlfn.XLOOKUP($A3035,laziki!B:B,laziki!C:C)</f>
        <v>Mariner 9</v>
      </c>
      <c r="J3035" t="str">
        <f>_xlfn.XLOOKUP(I3035,laziki!C:C,laziki!E:E)</f>
        <v>43.20S, 21.89W</v>
      </c>
      <c r="K3035">
        <f>_xlfn.XLOOKUP($A3035,laziki!B:B,laziki!D:D)</f>
        <v>2051</v>
      </c>
      <c r="L3035">
        <f t="shared" si="237"/>
        <v>2058</v>
      </c>
      <c r="M3035" s="4">
        <f t="shared" si="238"/>
        <v>7</v>
      </c>
      <c r="N3035" s="4" t="str">
        <f t="shared" si="239"/>
        <v>S</v>
      </c>
      <c r="O3035" t="str">
        <f t="shared" si="240"/>
        <v>S</v>
      </c>
    </row>
    <row r="3036" spans="1:15" x14ac:dyDescent="0.25">
      <c r="A3036">
        <v>97</v>
      </c>
      <c r="B3036" s="1">
        <v>62552</v>
      </c>
      <c r="C3036" t="s">
        <v>259</v>
      </c>
      <c r="D3036" t="s">
        <v>2412</v>
      </c>
      <c r="E3036">
        <v>117</v>
      </c>
      <c r="F3036">
        <v>3461</v>
      </c>
      <c r="G3036">
        <f t="shared" si="236"/>
        <v>0</v>
      </c>
      <c r="H3036" t="str">
        <f>_xlfn.XLOOKUP(C3036,obszary!A:A,obszary!B:B)</f>
        <v>Mare Acidalium</v>
      </c>
      <c r="I3036" t="str">
        <f>_xlfn.XLOOKUP($A3036,laziki!B:B,laziki!C:C)</f>
        <v>Perseverance 4</v>
      </c>
      <c r="J3036" t="str">
        <f>_xlfn.XLOOKUP(I3036,laziki!C:C,laziki!E:E)</f>
        <v>80.24N, 27.18W</v>
      </c>
      <c r="K3036">
        <f>_xlfn.XLOOKUP($A3036,laziki!B:B,laziki!D:D)</f>
        <v>2069</v>
      </c>
      <c r="L3036">
        <f t="shared" si="237"/>
        <v>2071</v>
      </c>
      <c r="M3036" s="4">
        <f t="shared" si="238"/>
        <v>2</v>
      </c>
      <c r="N3036" s="4" t="str">
        <f t="shared" si="239"/>
        <v>N</v>
      </c>
      <c r="O3036" t="str">
        <f t="shared" si="240"/>
        <v>N</v>
      </c>
    </row>
    <row r="3037" spans="1:15" x14ac:dyDescent="0.25">
      <c r="A3037">
        <v>84</v>
      </c>
      <c r="B3037" s="1">
        <v>62715</v>
      </c>
      <c r="C3037" t="s">
        <v>253</v>
      </c>
      <c r="D3037" t="s">
        <v>2411</v>
      </c>
      <c r="E3037">
        <v>47</v>
      </c>
      <c r="F3037">
        <v>50510</v>
      </c>
      <c r="G3037">
        <f t="shared" si="236"/>
        <v>50510</v>
      </c>
      <c r="H3037" t="str">
        <f>_xlfn.XLOOKUP(C3037,obszary!A:A,obszary!B:B)</f>
        <v>Cebrenia</v>
      </c>
      <c r="I3037" t="str">
        <f>_xlfn.XLOOKUP($A3037,laziki!B:B,laziki!C:C)</f>
        <v>Phoenix 12</v>
      </c>
      <c r="J3037" t="str">
        <f>_xlfn.XLOOKUP(I3037,laziki!C:C,laziki!E:E)</f>
        <v>53.00N, 129.64E</v>
      </c>
      <c r="K3037">
        <f>_xlfn.XLOOKUP($A3037,laziki!B:B,laziki!D:D)</f>
        <v>2069</v>
      </c>
      <c r="L3037">
        <f t="shared" si="237"/>
        <v>2071</v>
      </c>
      <c r="M3037" s="4">
        <f t="shared" si="238"/>
        <v>2</v>
      </c>
      <c r="N3037" s="4" t="str">
        <f t="shared" si="239"/>
        <v>N</v>
      </c>
      <c r="O3037" t="str">
        <f t="shared" si="240"/>
        <v>N</v>
      </c>
    </row>
    <row r="3038" spans="1:15" x14ac:dyDescent="0.25">
      <c r="A3038">
        <v>10</v>
      </c>
      <c r="B3038" s="1">
        <v>57918</v>
      </c>
      <c r="C3038" t="s">
        <v>231</v>
      </c>
      <c r="D3038" t="s">
        <v>2410</v>
      </c>
      <c r="E3038">
        <v>791</v>
      </c>
      <c r="F3038">
        <v>2461</v>
      </c>
      <c r="G3038">
        <f t="shared" si="236"/>
        <v>0</v>
      </c>
      <c r="H3038" t="str">
        <f>_xlfn.XLOOKUP(C3038,obszary!A:A,obszary!B:B)</f>
        <v>Coprates</v>
      </c>
      <c r="I3038" t="str">
        <f>_xlfn.XLOOKUP($A3038,laziki!B:B,laziki!C:C)</f>
        <v>Mariner 15</v>
      </c>
      <c r="J3038" t="str">
        <f>_xlfn.XLOOKUP(I3038,laziki!C:C,laziki!E:E)</f>
        <v>23.79S, 56.97W</v>
      </c>
      <c r="K3038">
        <f>_xlfn.XLOOKUP($A3038,laziki!B:B,laziki!D:D)</f>
        <v>2054</v>
      </c>
      <c r="L3038">
        <f t="shared" si="237"/>
        <v>2058</v>
      </c>
      <c r="M3038" s="4">
        <f t="shared" si="238"/>
        <v>4</v>
      </c>
      <c r="N3038" s="4" t="str">
        <f t="shared" si="239"/>
        <v>S</v>
      </c>
      <c r="O3038" t="str">
        <f t="shared" si="240"/>
        <v>S</v>
      </c>
    </row>
    <row r="3039" spans="1:15" x14ac:dyDescent="0.25">
      <c r="A3039">
        <v>18</v>
      </c>
      <c r="B3039" s="1">
        <v>58521</v>
      </c>
      <c r="C3039" t="s">
        <v>235</v>
      </c>
      <c r="D3039" t="s">
        <v>2409</v>
      </c>
      <c r="E3039">
        <v>109</v>
      </c>
      <c r="F3039">
        <v>4563</v>
      </c>
      <c r="G3039">
        <f t="shared" si="236"/>
        <v>0</v>
      </c>
      <c r="H3039" t="str">
        <f>_xlfn.XLOOKUP(C3039,obszary!A:A,obszary!B:B)</f>
        <v>Memnonia</v>
      </c>
      <c r="I3039" t="str">
        <f>_xlfn.XLOOKUP($A3039,laziki!B:B,laziki!C:C)</f>
        <v>Viking 10</v>
      </c>
      <c r="J3039" t="str">
        <f>_xlfn.XLOOKUP(I3039,laziki!C:C,laziki!E:E)</f>
        <v>25.21S, 169.35E</v>
      </c>
      <c r="K3039">
        <f>_xlfn.XLOOKUP($A3039,laziki!B:B,laziki!D:D)</f>
        <v>2055</v>
      </c>
      <c r="L3039">
        <f t="shared" si="237"/>
        <v>2060</v>
      </c>
      <c r="M3039" s="4">
        <f t="shared" si="238"/>
        <v>5</v>
      </c>
      <c r="N3039" s="4" t="str">
        <f t="shared" si="239"/>
        <v>S</v>
      </c>
      <c r="O3039" t="str">
        <f t="shared" si="240"/>
        <v>S</v>
      </c>
    </row>
    <row r="3040" spans="1:15" x14ac:dyDescent="0.25">
      <c r="A3040">
        <v>64</v>
      </c>
      <c r="B3040" s="1">
        <v>61604</v>
      </c>
      <c r="C3040" t="s">
        <v>211</v>
      </c>
      <c r="D3040" t="s">
        <v>2408</v>
      </c>
      <c r="E3040">
        <v>25</v>
      </c>
      <c r="F3040">
        <v>2739</v>
      </c>
      <c r="G3040">
        <f t="shared" si="236"/>
        <v>2739</v>
      </c>
      <c r="H3040" t="str">
        <f>_xlfn.XLOOKUP(C3040,obszary!A:A,obszary!B:B)</f>
        <v>Hellas</v>
      </c>
      <c r="I3040" t="str">
        <f>_xlfn.XLOOKUP($A3040,laziki!B:B,laziki!C:C)</f>
        <v>Rosetta 7</v>
      </c>
      <c r="J3040" t="str">
        <f>_xlfn.XLOOKUP(I3040,laziki!C:C,laziki!E:E)</f>
        <v>48.64S, 67.03E</v>
      </c>
      <c r="K3040">
        <f>_xlfn.XLOOKUP($A3040,laziki!B:B,laziki!D:D)</f>
        <v>2067</v>
      </c>
      <c r="L3040">
        <f t="shared" si="237"/>
        <v>2068</v>
      </c>
      <c r="M3040" s="4">
        <f t="shared" si="238"/>
        <v>1</v>
      </c>
      <c r="N3040" s="4" t="str">
        <f t="shared" si="239"/>
        <v>S</v>
      </c>
      <c r="O3040" t="str">
        <f t="shared" si="240"/>
        <v>S</v>
      </c>
    </row>
    <row r="3041" spans="1:15" x14ac:dyDescent="0.25">
      <c r="A3041">
        <v>86</v>
      </c>
      <c r="B3041" s="1">
        <v>63285</v>
      </c>
      <c r="C3041" t="s">
        <v>265</v>
      </c>
      <c r="D3041" t="s">
        <v>2407</v>
      </c>
      <c r="E3041">
        <v>344</v>
      </c>
      <c r="F3041">
        <v>26004</v>
      </c>
      <c r="G3041">
        <f t="shared" si="236"/>
        <v>0</v>
      </c>
      <c r="H3041" t="str">
        <f>_xlfn.XLOOKUP(C3041,obszary!A:A,obszary!B:B)</f>
        <v>Mare Boreum</v>
      </c>
      <c r="I3041" t="str">
        <f>_xlfn.XLOOKUP($A3041,laziki!B:B,laziki!C:C)</f>
        <v>Phoenix 16</v>
      </c>
      <c r="J3041" t="str">
        <f>_xlfn.XLOOKUP(I3041,laziki!C:C,laziki!E:E)</f>
        <v>75.84N, 122.24E</v>
      </c>
      <c r="K3041">
        <f>_xlfn.XLOOKUP($A3041,laziki!B:B,laziki!D:D)</f>
        <v>2071</v>
      </c>
      <c r="L3041">
        <f t="shared" si="237"/>
        <v>2073</v>
      </c>
      <c r="M3041" s="4">
        <f t="shared" si="238"/>
        <v>2</v>
      </c>
      <c r="N3041" s="4" t="str">
        <f t="shared" si="239"/>
        <v>N</v>
      </c>
      <c r="O3041" t="str">
        <f t="shared" si="240"/>
        <v>N</v>
      </c>
    </row>
    <row r="3042" spans="1:15" x14ac:dyDescent="0.25">
      <c r="A3042">
        <v>41</v>
      </c>
      <c r="B3042" s="1">
        <v>60376</v>
      </c>
      <c r="C3042" t="s">
        <v>257</v>
      </c>
      <c r="D3042" t="s">
        <v>2406</v>
      </c>
      <c r="E3042">
        <v>85</v>
      </c>
      <c r="F3042">
        <v>41937</v>
      </c>
      <c r="G3042">
        <f t="shared" si="236"/>
        <v>41937</v>
      </c>
      <c r="H3042" t="str">
        <f>_xlfn.XLOOKUP(C3042,obszary!A:A,obszary!B:B)</f>
        <v>Ismenius Lacus</v>
      </c>
      <c r="I3042" t="str">
        <f>_xlfn.XLOOKUP($A3042,laziki!B:B,laziki!C:C)</f>
        <v>Spirit 5</v>
      </c>
      <c r="J3042" t="str">
        <f>_xlfn.XLOOKUP(I3042,laziki!C:C,laziki!E:E)</f>
        <v>66.19N, 33.82E</v>
      </c>
      <c r="K3042">
        <f>_xlfn.XLOOKUP($A3042,laziki!B:B,laziki!D:D)</f>
        <v>2063</v>
      </c>
      <c r="L3042">
        <f t="shared" si="237"/>
        <v>2065</v>
      </c>
      <c r="M3042" s="4">
        <f t="shared" si="238"/>
        <v>2</v>
      </c>
      <c r="N3042" s="4" t="str">
        <f t="shared" si="239"/>
        <v>N</v>
      </c>
      <c r="O3042" t="str">
        <f t="shared" si="240"/>
        <v>N</v>
      </c>
    </row>
    <row r="3043" spans="1:15" x14ac:dyDescent="0.25">
      <c r="A3043">
        <v>85</v>
      </c>
      <c r="B3043" s="1">
        <v>62723</v>
      </c>
      <c r="C3043" t="s">
        <v>241</v>
      </c>
      <c r="D3043" t="s">
        <v>2405</v>
      </c>
      <c r="E3043">
        <v>264</v>
      </c>
      <c r="F3043">
        <v>756</v>
      </c>
      <c r="G3043">
        <f t="shared" si="236"/>
        <v>0</v>
      </c>
      <c r="H3043" t="str">
        <f>_xlfn.XLOOKUP(C3043,obszary!A:A,obszary!B:B)</f>
        <v>Syrtis Major</v>
      </c>
      <c r="I3043" t="str">
        <f>_xlfn.XLOOKUP($A3043,laziki!B:B,laziki!C:C)</f>
        <v>Phoenix 13</v>
      </c>
      <c r="J3043" t="str">
        <f>_xlfn.XLOOKUP(I3043,laziki!C:C,laziki!E:E)</f>
        <v>6.43S, 95.96E</v>
      </c>
      <c r="K3043">
        <f>_xlfn.XLOOKUP($A3043,laziki!B:B,laziki!D:D)</f>
        <v>2070</v>
      </c>
      <c r="L3043">
        <f t="shared" si="237"/>
        <v>2071</v>
      </c>
      <c r="M3043" s="4">
        <f t="shared" si="238"/>
        <v>1</v>
      </c>
      <c r="N3043" s="4" t="str">
        <f t="shared" si="239"/>
        <v>N</v>
      </c>
      <c r="O3043" t="str">
        <f t="shared" si="240"/>
        <v>S</v>
      </c>
    </row>
    <row r="3044" spans="1:15" x14ac:dyDescent="0.25">
      <c r="A3044">
        <v>81</v>
      </c>
      <c r="B3044" s="1">
        <v>61704</v>
      </c>
      <c r="C3044" t="s">
        <v>235</v>
      </c>
      <c r="D3044" t="s">
        <v>2404</v>
      </c>
      <c r="E3044">
        <v>447</v>
      </c>
      <c r="F3044">
        <v>7052</v>
      </c>
      <c r="G3044">
        <f t="shared" si="236"/>
        <v>0</v>
      </c>
      <c r="H3044" t="str">
        <f>_xlfn.XLOOKUP(C3044,obszary!A:A,obszary!B:B)</f>
        <v>Memnonia</v>
      </c>
      <c r="I3044" t="str">
        <f>_xlfn.XLOOKUP($A3044,laziki!B:B,laziki!C:C)</f>
        <v>Phoenix 3</v>
      </c>
      <c r="J3044" t="str">
        <f>_xlfn.XLOOKUP(I3044,laziki!C:C,laziki!E:E)</f>
        <v>4.04S, 171.74W</v>
      </c>
      <c r="K3044">
        <f>_xlfn.XLOOKUP($A3044,laziki!B:B,laziki!D:D)</f>
        <v>2068</v>
      </c>
      <c r="L3044">
        <f t="shared" si="237"/>
        <v>2068</v>
      </c>
      <c r="M3044" s="4">
        <f t="shared" si="238"/>
        <v>0</v>
      </c>
      <c r="N3044" s="4" t="str">
        <f t="shared" si="239"/>
        <v>S</v>
      </c>
      <c r="O3044" t="str">
        <f t="shared" si="240"/>
        <v>S</v>
      </c>
    </row>
    <row r="3045" spans="1:15" x14ac:dyDescent="0.25">
      <c r="A3045">
        <v>55</v>
      </c>
      <c r="B3045" s="1">
        <v>61617</v>
      </c>
      <c r="C3045" t="s">
        <v>253</v>
      </c>
      <c r="D3045" t="s">
        <v>2403</v>
      </c>
      <c r="E3045">
        <v>631</v>
      </c>
      <c r="F3045">
        <v>38630</v>
      </c>
      <c r="G3045">
        <f t="shared" si="236"/>
        <v>0</v>
      </c>
      <c r="H3045" t="str">
        <f>_xlfn.XLOOKUP(C3045,obszary!A:A,obszary!B:B)</f>
        <v>Cebrenia</v>
      </c>
      <c r="I3045" t="str">
        <f>_xlfn.XLOOKUP($A3045,laziki!B:B,laziki!C:C)</f>
        <v>Opportunity 7</v>
      </c>
      <c r="J3045" t="str">
        <f>_xlfn.XLOOKUP(I3045,laziki!C:C,laziki!E:E)</f>
        <v>37.14N, 148.66E</v>
      </c>
      <c r="K3045">
        <f>_xlfn.XLOOKUP($A3045,laziki!B:B,laziki!D:D)</f>
        <v>2066</v>
      </c>
      <c r="L3045">
        <f t="shared" si="237"/>
        <v>2068</v>
      </c>
      <c r="M3045" s="4">
        <f t="shared" si="238"/>
        <v>2</v>
      </c>
      <c r="N3045" s="4" t="str">
        <f t="shared" si="239"/>
        <v>N</v>
      </c>
      <c r="O3045" t="str">
        <f t="shared" si="240"/>
        <v>N</v>
      </c>
    </row>
    <row r="3046" spans="1:15" x14ac:dyDescent="0.25">
      <c r="A3046">
        <v>50</v>
      </c>
      <c r="B3046" s="1">
        <v>60748</v>
      </c>
      <c r="C3046" t="s">
        <v>237</v>
      </c>
      <c r="D3046" t="s">
        <v>2402</v>
      </c>
      <c r="E3046">
        <v>96</v>
      </c>
      <c r="F3046">
        <v>2324</v>
      </c>
      <c r="G3046">
        <f t="shared" si="236"/>
        <v>2324</v>
      </c>
      <c r="H3046" t="str">
        <f>_xlfn.XLOOKUP(C3046,obszary!A:A,obszary!B:B)</f>
        <v>Elysium</v>
      </c>
      <c r="I3046" t="str">
        <f>_xlfn.XLOOKUP($A3046,laziki!B:B,laziki!C:C)</f>
        <v>Opportunity 2</v>
      </c>
      <c r="J3046" t="str">
        <f>_xlfn.XLOOKUP(I3046,laziki!C:C,laziki!E:E)</f>
        <v>22.61N, 142.82E</v>
      </c>
      <c r="K3046">
        <f>_xlfn.XLOOKUP($A3046,laziki!B:B,laziki!D:D)</f>
        <v>2064</v>
      </c>
      <c r="L3046">
        <f t="shared" si="237"/>
        <v>2066</v>
      </c>
      <c r="M3046" s="4">
        <f t="shared" si="238"/>
        <v>2</v>
      </c>
      <c r="N3046" s="4" t="str">
        <f t="shared" si="239"/>
        <v>N</v>
      </c>
      <c r="O3046" t="str">
        <f t="shared" si="240"/>
        <v>N</v>
      </c>
    </row>
    <row r="3047" spans="1:15" x14ac:dyDescent="0.25">
      <c r="A3047">
        <v>85</v>
      </c>
      <c r="B3047" s="1">
        <v>63601</v>
      </c>
      <c r="C3047" t="s">
        <v>241</v>
      </c>
      <c r="D3047" t="s">
        <v>2401</v>
      </c>
      <c r="E3047">
        <v>221</v>
      </c>
      <c r="F3047">
        <v>9670</v>
      </c>
      <c r="G3047">
        <f t="shared" si="236"/>
        <v>0</v>
      </c>
      <c r="H3047" t="str">
        <f>_xlfn.XLOOKUP(C3047,obszary!A:A,obszary!B:B)</f>
        <v>Syrtis Major</v>
      </c>
      <c r="I3047" t="str">
        <f>_xlfn.XLOOKUP($A3047,laziki!B:B,laziki!C:C)</f>
        <v>Phoenix 13</v>
      </c>
      <c r="J3047" t="str">
        <f>_xlfn.XLOOKUP(I3047,laziki!C:C,laziki!E:E)</f>
        <v>6.43S, 95.96E</v>
      </c>
      <c r="K3047">
        <f>_xlfn.XLOOKUP($A3047,laziki!B:B,laziki!D:D)</f>
        <v>2070</v>
      </c>
      <c r="L3047">
        <f t="shared" si="237"/>
        <v>2074</v>
      </c>
      <c r="M3047" s="4">
        <f t="shared" si="238"/>
        <v>4</v>
      </c>
      <c r="N3047" s="4" t="str">
        <f t="shared" si="239"/>
        <v>N</v>
      </c>
      <c r="O3047" t="str">
        <f t="shared" si="240"/>
        <v>S</v>
      </c>
    </row>
    <row r="3048" spans="1:15" x14ac:dyDescent="0.25">
      <c r="A3048">
        <v>64</v>
      </c>
      <c r="B3048" s="1">
        <v>61643</v>
      </c>
      <c r="C3048" t="s">
        <v>213</v>
      </c>
      <c r="D3048" t="s">
        <v>2400</v>
      </c>
      <c r="E3048">
        <v>277</v>
      </c>
      <c r="F3048">
        <v>4902</v>
      </c>
      <c r="G3048">
        <f t="shared" si="236"/>
        <v>0</v>
      </c>
      <c r="H3048" t="str">
        <f>_xlfn.XLOOKUP(C3048,obszary!A:A,obszary!B:B)</f>
        <v>Noachis</v>
      </c>
      <c r="I3048" t="str">
        <f>_xlfn.XLOOKUP($A3048,laziki!B:B,laziki!C:C)</f>
        <v>Rosetta 7</v>
      </c>
      <c r="J3048" t="str">
        <f>_xlfn.XLOOKUP(I3048,laziki!C:C,laziki!E:E)</f>
        <v>48.64S, 67.03E</v>
      </c>
      <c r="K3048">
        <f>_xlfn.XLOOKUP($A3048,laziki!B:B,laziki!D:D)</f>
        <v>2067</v>
      </c>
      <c r="L3048">
        <f t="shared" si="237"/>
        <v>2068</v>
      </c>
      <c r="M3048" s="4">
        <f t="shared" si="238"/>
        <v>1</v>
      </c>
      <c r="N3048" s="4" t="str">
        <f t="shared" si="239"/>
        <v>S</v>
      </c>
      <c r="O3048" t="str">
        <f t="shared" si="240"/>
        <v>S</v>
      </c>
    </row>
    <row r="3049" spans="1:15" x14ac:dyDescent="0.25">
      <c r="A3049">
        <v>39</v>
      </c>
      <c r="B3049" s="1">
        <v>59711</v>
      </c>
      <c r="C3049" t="s">
        <v>207</v>
      </c>
      <c r="D3049" t="s">
        <v>2399</v>
      </c>
      <c r="E3049">
        <v>70</v>
      </c>
      <c r="F3049">
        <v>8255</v>
      </c>
      <c r="G3049">
        <f t="shared" si="236"/>
        <v>8255</v>
      </c>
      <c r="H3049" t="str">
        <f>_xlfn.XLOOKUP(C3049,obszary!A:A,obszary!B:B)</f>
        <v>Mare Australe</v>
      </c>
      <c r="I3049" t="str">
        <f>_xlfn.XLOOKUP($A3049,laziki!B:B,laziki!C:C)</f>
        <v>Pathfinder 9</v>
      </c>
      <c r="J3049" t="str">
        <f>_xlfn.XLOOKUP(I3049,laziki!C:C,laziki!E:E)</f>
        <v>59.92S, 179.01W</v>
      </c>
      <c r="K3049">
        <f>_xlfn.XLOOKUP($A3049,laziki!B:B,laziki!D:D)</f>
        <v>2062</v>
      </c>
      <c r="L3049">
        <f t="shared" si="237"/>
        <v>2063</v>
      </c>
      <c r="M3049" s="4">
        <f t="shared" si="238"/>
        <v>1</v>
      </c>
      <c r="N3049" s="4" t="str">
        <f t="shared" si="239"/>
        <v>S</v>
      </c>
      <c r="O3049" t="str">
        <f t="shared" si="240"/>
        <v>S</v>
      </c>
    </row>
    <row r="3050" spans="1:15" x14ac:dyDescent="0.25">
      <c r="A3050">
        <v>83</v>
      </c>
      <c r="B3050" s="1">
        <v>62805</v>
      </c>
      <c r="C3050" t="s">
        <v>265</v>
      </c>
      <c r="D3050" t="s">
        <v>2398</v>
      </c>
      <c r="E3050">
        <v>48</v>
      </c>
      <c r="F3050">
        <v>101649</v>
      </c>
      <c r="G3050">
        <f t="shared" si="236"/>
        <v>101649</v>
      </c>
      <c r="H3050" t="str">
        <f>_xlfn.XLOOKUP(C3050,obszary!A:A,obszary!B:B)</f>
        <v>Mare Boreum</v>
      </c>
      <c r="I3050" t="str">
        <f>_xlfn.XLOOKUP($A3050,laziki!B:B,laziki!C:C)</f>
        <v>Phoenix 11</v>
      </c>
      <c r="J3050" t="str">
        <f>_xlfn.XLOOKUP(I3050,laziki!C:C,laziki!E:E)</f>
        <v>56.07N, 79.63E</v>
      </c>
      <c r="K3050">
        <f>_xlfn.XLOOKUP($A3050,laziki!B:B,laziki!D:D)</f>
        <v>2069</v>
      </c>
      <c r="L3050">
        <f t="shared" si="237"/>
        <v>2071</v>
      </c>
      <c r="M3050" s="4">
        <f t="shared" si="238"/>
        <v>2</v>
      </c>
      <c r="N3050" s="4" t="str">
        <f t="shared" si="239"/>
        <v>N</v>
      </c>
      <c r="O3050" t="str">
        <f t="shared" si="240"/>
        <v>N</v>
      </c>
    </row>
    <row r="3051" spans="1:15" x14ac:dyDescent="0.25">
      <c r="A3051">
        <v>5</v>
      </c>
      <c r="B3051" s="1">
        <v>56878</v>
      </c>
      <c r="C3051" t="s">
        <v>227</v>
      </c>
      <c r="D3051" t="s">
        <v>2397</v>
      </c>
      <c r="E3051">
        <v>175</v>
      </c>
      <c r="F3051">
        <v>3313</v>
      </c>
      <c r="G3051">
        <f t="shared" si="236"/>
        <v>0</v>
      </c>
      <c r="H3051" t="str">
        <f>_xlfn.XLOOKUP(C3051,obszary!A:A,obszary!B:B)</f>
        <v>Sinus Sabaeus</v>
      </c>
      <c r="I3051" t="str">
        <f>_xlfn.XLOOKUP($A3051,laziki!B:B,laziki!C:C)</f>
        <v>Mariner 10</v>
      </c>
      <c r="J3051" t="str">
        <f>_xlfn.XLOOKUP(I3051,laziki!C:C,laziki!E:E)</f>
        <v>4.88N, 63.43E</v>
      </c>
      <c r="K3051">
        <f>_xlfn.XLOOKUP($A3051,laziki!B:B,laziki!D:D)</f>
        <v>2051</v>
      </c>
      <c r="L3051">
        <f t="shared" si="237"/>
        <v>2055</v>
      </c>
      <c r="M3051" s="4">
        <f t="shared" si="238"/>
        <v>4</v>
      </c>
      <c r="N3051" s="4" t="str">
        <f t="shared" si="239"/>
        <v>S</v>
      </c>
      <c r="O3051" t="str">
        <f t="shared" si="240"/>
        <v>N</v>
      </c>
    </row>
    <row r="3052" spans="1:15" x14ac:dyDescent="0.25">
      <c r="A3052">
        <v>39</v>
      </c>
      <c r="B3052" s="1">
        <v>60548</v>
      </c>
      <c r="C3052" t="s">
        <v>207</v>
      </c>
      <c r="D3052" t="s">
        <v>2396</v>
      </c>
      <c r="E3052">
        <v>365</v>
      </c>
      <c r="F3052">
        <v>14551</v>
      </c>
      <c r="G3052">
        <f t="shared" si="236"/>
        <v>0</v>
      </c>
      <c r="H3052" t="str">
        <f>_xlfn.XLOOKUP(C3052,obszary!A:A,obszary!B:B)</f>
        <v>Mare Australe</v>
      </c>
      <c r="I3052" t="str">
        <f>_xlfn.XLOOKUP($A3052,laziki!B:B,laziki!C:C)</f>
        <v>Pathfinder 9</v>
      </c>
      <c r="J3052" t="str">
        <f>_xlfn.XLOOKUP(I3052,laziki!C:C,laziki!E:E)</f>
        <v>59.92S, 179.01W</v>
      </c>
      <c r="K3052">
        <f>_xlfn.XLOOKUP($A3052,laziki!B:B,laziki!D:D)</f>
        <v>2062</v>
      </c>
      <c r="L3052">
        <f t="shared" si="237"/>
        <v>2065</v>
      </c>
      <c r="M3052" s="4">
        <f t="shared" si="238"/>
        <v>3</v>
      </c>
      <c r="N3052" s="4" t="str">
        <f t="shared" si="239"/>
        <v>S</v>
      </c>
      <c r="O3052" t="str">
        <f t="shared" si="240"/>
        <v>S</v>
      </c>
    </row>
    <row r="3053" spans="1:15" x14ac:dyDescent="0.25">
      <c r="A3053">
        <v>29</v>
      </c>
      <c r="B3053" s="1">
        <v>58358</v>
      </c>
      <c r="C3053" t="s">
        <v>219</v>
      </c>
      <c r="D3053" t="s">
        <v>2395</v>
      </c>
      <c r="E3053">
        <v>389</v>
      </c>
      <c r="F3053">
        <v>756</v>
      </c>
      <c r="G3053">
        <f t="shared" si="236"/>
        <v>0</v>
      </c>
      <c r="H3053" t="str">
        <f>_xlfn.XLOOKUP(C3053,obszary!A:A,obszary!B:B)</f>
        <v>Phaethontis</v>
      </c>
      <c r="I3053" t="str">
        <f>_xlfn.XLOOKUP($A3053,laziki!B:B,laziki!C:C)</f>
        <v>Deimos 4</v>
      </c>
      <c r="J3053" t="str">
        <f>_xlfn.XLOOKUP(I3053,laziki!C:C,laziki!E:E)</f>
        <v>33.88S, 148.04W</v>
      </c>
      <c r="K3053">
        <f>_xlfn.XLOOKUP($A3053,laziki!B:B,laziki!D:D)</f>
        <v>2058</v>
      </c>
      <c r="L3053">
        <f t="shared" si="237"/>
        <v>2059</v>
      </c>
      <c r="M3053" s="4">
        <f t="shared" si="238"/>
        <v>1</v>
      </c>
      <c r="N3053" s="4" t="str">
        <f t="shared" si="239"/>
        <v>S</v>
      </c>
      <c r="O3053" t="str">
        <f t="shared" si="240"/>
        <v>S</v>
      </c>
    </row>
    <row r="3054" spans="1:15" x14ac:dyDescent="0.25">
      <c r="A3054">
        <v>77</v>
      </c>
      <c r="B3054" s="1">
        <v>64731</v>
      </c>
      <c r="C3054" t="s">
        <v>223</v>
      </c>
      <c r="D3054" t="s">
        <v>2394</v>
      </c>
      <c r="E3054">
        <v>142</v>
      </c>
      <c r="F3054">
        <v>4076</v>
      </c>
      <c r="G3054">
        <f t="shared" si="236"/>
        <v>0</v>
      </c>
      <c r="H3054" t="str">
        <f>_xlfn.XLOOKUP(C3054,obszary!A:A,obszary!B:B)</f>
        <v>Mare Tyrrhenum</v>
      </c>
      <c r="I3054" t="str">
        <f>_xlfn.XLOOKUP($A3054,laziki!B:B,laziki!C:C)</f>
        <v>Rosetta 27</v>
      </c>
      <c r="J3054" t="str">
        <f>_xlfn.XLOOKUP(I3054,laziki!C:C,laziki!E:E)</f>
        <v>28.90S, 98.55E</v>
      </c>
      <c r="K3054">
        <f>_xlfn.XLOOKUP($A3054,laziki!B:B,laziki!D:D)</f>
        <v>2073</v>
      </c>
      <c r="L3054">
        <f t="shared" si="237"/>
        <v>2077</v>
      </c>
      <c r="M3054" s="4">
        <f t="shared" si="238"/>
        <v>4</v>
      </c>
      <c r="N3054" s="4" t="str">
        <f t="shared" si="239"/>
        <v>S</v>
      </c>
      <c r="O3054" t="str">
        <f t="shared" si="240"/>
        <v>S</v>
      </c>
    </row>
    <row r="3055" spans="1:15" x14ac:dyDescent="0.25">
      <c r="A3055">
        <v>66</v>
      </c>
      <c r="B3055" s="1">
        <v>63363</v>
      </c>
      <c r="C3055" t="s">
        <v>239</v>
      </c>
      <c r="D3055" t="s">
        <v>2393</v>
      </c>
      <c r="E3055">
        <v>113</v>
      </c>
      <c r="F3055">
        <v>8000</v>
      </c>
      <c r="G3055">
        <f t="shared" si="236"/>
        <v>0</v>
      </c>
      <c r="H3055" t="str">
        <f>_xlfn.XLOOKUP(C3055,obszary!A:A,obszary!B:B)</f>
        <v>Amenthes</v>
      </c>
      <c r="I3055" t="str">
        <f>_xlfn.XLOOKUP($A3055,laziki!B:B,laziki!C:C)</f>
        <v>Rosetta 9</v>
      </c>
      <c r="J3055" t="str">
        <f>_xlfn.XLOOKUP(I3055,laziki!C:C,laziki!E:E)</f>
        <v>17.54N, 149.60E</v>
      </c>
      <c r="K3055">
        <f>_xlfn.XLOOKUP($A3055,laziki!B:B,laziki!D:D)</f>
        <v>2067</v>
      </c>
      <c r="L3055">
        <f t="shared" si="237"/>
        <v>2073</v>
      </c>
      <c r="M3055" s="4">
        <f t="shared" si="238"/>
        <v>6</v>
      </c>
      <c r="N3055" s="4" t="str">
        <f t="shared" si="239"/>
        <v>N</v>
      </c>
      <c r="O3055" t="str">
        <f t="shared" si="240"/>
        <v>N</v>
      </c>
    </row>
    <row r="3056" spans="1:15" x14ac:dyDescent="0.25">
      <c r="A3056">
        <v>10</v>
      </c>
      <c r="B3056" s="1">
        <v>56855</v>
      </c>
      <c r="C3056" t="s">
        <v>215</v>
      </c>
      <c r="D3056" t="s">
        <v>2392</v>
      </c>
      <c r="E3056">
        <v>175</v>
      </c>
      <c r="F3056">
        <v>2599</v>
      </c>
      <c r="G3056">
        <f t="shared" si="236"/>
        <v>0</v>
      </c>
      <c r="H3056" t="str">
        <f>_xlfn.XLOOKUP(C3056,obszary!A:A,obszary!B:B)</f>
        <v>Argyre</v>
      </c>
      <c r="I3056" t="str">
        <f>_xlfn.XLOOKUP($A3056,laziki!B:B,laziki!C:C)</f>
        <v>Mariner 15</v>
      </c>
      <c r="J3056" t="str">
        <f>_xlfn.XLOOKUP(I3056,laziki!C:C,laziki!E:E)</f>
        <v>23.79S, 56.97W</v>
      </c>
      <c r="K3056">
        <f>_xlfn.XLOOKUP($A3056,laziki!B:B,laziki!D:D)</f>
        <v>2054</v>
      </c>
      <c r="L3056">
        <f t="shared" si="237"/>
        <v>2055</v>
      </c>
      <c r="M3056" s="4">
        <f t="shared" si="238"/>
        <v>1</v>
      </c>
      <c r="N3056" s="4" t="str">
        <f t="shared" si="239"/>
        <v>S</v>
      </c>
      <c r="O3056" t="str">
        <f t="shared" si="240"/>
        <v>S</v>
      </c>
    </row>
    <row r="3057" spans="1:15" x14ac:dyDescent="0.25">
      <c r="A3057">
        <v>52</v>
      </c>
      <c r="B3057" s="1">
        <v>61139</v>
      </c>
      <c r="C3057" t="s">
        <v>251</v>
      </c>
      <c r="D3057" t="s">
        <v>2391</v>
      </c>
      <c r="E3057">
        <v>57</v>
      </c>
      <c r="F3057">
        <v>2054</v>
      </c>
      <c r="G3057">
        <f t="shared" si="236"/>
        <v>2054</v>
      </c>
      <c r="H3057" t="str">
        <f>_xlfn.XLOOKUP(C3057,obszary!A:A,obszary!B:B)</f>
        <v>Amazonis</v>
      </c>
      <c r="I3057" t="str">
        <f>_xlfn.XLOOKUP($A3057,laziki!B:B,laziki!C:C)</f>
        <v>Opportunity 4</v>
      </c>
      <c r="J3057" t="str">
        <f>_xlfn.XLOOKUP(I3057,laziki!C:C,laziki!E:E)</f>
        <v>9.63N, 121.52W</v>
      </c>
      <c r="K3057">
        <f>_xlfn.XLOOKUP($A3057,laziki!B:B,laziki!D:D)</f>
        <v>2065</v>
      </c>
      <c r="L3057">
        <f t="shared" si="237"/>
        <v>2067</v>
      </c>
      <c r="M3057" s="4">
        <f t="shared" si="238"/>
        <v>2</v>
      </c>
      <c r="N3057" s="4" t="str">
        <f t="shared" si="239"/>
        <v>N</v>
      </c>
      <c r="O3057" t="str">
        <f t="shared" si="240"/>
        <v>N</v>
      </c>
    </row>
    <row r="3058" spans="1:15" x14ac:dyDescent="0.25">
      <c r="A3058">
        <v>11</v>
      </c>
      <c r="B3058" s="1">
        <v>57408</v>
      </c>
      <c r="C3058" t="s">
        <v>215</v>
      </c>
      <c r="D3058" t="s">
        <v>2390</v>
      </c>
      <c r="E3058">
        <v>14</v>
      </c>
      <c r="F3058">
        <v>8255</v>
      </c>
      <c r="G3058">
        <f t="shared" si="236"/>
        <v>8255</v>
      </c>
      <c r="H3058" t="str">
        <f>_xlfn.XLOOKUP(C3058,obszary!A:A,obszary!B:B)</f>
        <v>Argyre</v>
      </c>
      <c r="I3058" t="str">
        <f>_xlfn.XLOOKUP($A3058,laziki!B:B,laziki!C:C)</f>
        <v>Mariner 16</v>
      </c>
      <c r="J3058" t="str">
        <f>_xlfn.XLOOKUP(I3058,laziki!C:C,laziki!E:E)</f>
        <v>59.42S, 15.97W</v>
      </c>
      <c r="K3058">
        <f>_xlfn.XLOOKUP($A3058,laziki!B:B,laziki!D:D)</f>
        <v>2055</v>
      </c>
      <c r="L3058">
        <f t="shared" si="237"/>
        <v>2057</v>
      </c>
      <c r="M3058" s="4">
        <f t="shared" si="238"/>
        <v>2</v>
      </c>
      <c r="N3058" s="4" t="str">
        <f t="shared" si="239"/>
        <v>S</v>
      </c>
      <c r="O3058" t="str">
        <f t="shared" si="240"/>
        <v>S</v>
      </c>
    </row>
    <row r="3059" spans="1:15" x14ac:dyDescent="0.25">
      <c r="A3059">
        <v>17</v>
      </c>
      <c r="B3059" s="1">
        <v>58668</v>
      </c>
      <c r="C3059" t="s">
        <v>255</v>
      </c>
      <c r="D3059" t="s">
        <v>2389</v>
      </c>
      <c r="E3059">
        <v>1057</v>
      </c>
      <c r="F3059">
        <v>5255</v>
      </c>
      <c r="G3059">
        <f t="shared" si="236"/>
        <v>0</v>
      </c>
      <c r="H3059" t="str">
        <f>_xlfn.XLOOKUP(C3059,obszary!A:A,obszary!B:B)</f>
        <v>Casius</v>
      </c>
      <c r="I3059" t="str">
        <f>_xlfn.XLOOKUP($A3059,laziki!B:B,laziki!C:C)</f>
        <v>Viking 8</v>
      </c>
      <c r="J3059" t="str">
        <f>_xlfn.XLOOKUP(I3059,laziki!C:C,laziki!E:E)</f>
        <v>21.27N, 90.13E</v>
      </c>
      <c r="K3059">
        <f>_xlfn.XLOOKUP($A3059,laziki!B:B,laziki!D:D)</f>
        <v>2054</v>
      </c>
      <c r="L3059">
        <f t="shared" si="237"/>
        <v>2060</v>
      </c>
      <c r="M3059" s="4">
        <f t="shared" si="238"/>
        <v>6</v>
      </c>
      <c r="N3059" s="4" t="str">
        <f t="shared" si="239"/>
        <v>N</v>
      </c>
      <c r="O3059" t="str">
        <f t="shared" si="240"/>
        <v>N</v>
      </c>
    </row>
    <row r="3060" spans="1:15" x14ac:dyDescent="0.25">
      <c r="A3060">
        <v>5</v>
      </c>
      <c r="B3060" s="1">
        <v>57200</v>
      </c>
      <c r="C3060" t="s">
        <v>227</v>
      </c>
      <c r="D3060" t="s">
        <v>2388</v>
      </c>
      <c r="E3060">
        <v>17</v>
      </c>
      <c r="F3060">
        <v>8519</v>
      </c>
      <c r="G3060">
        <f t="shared" si="236"/>
        <v>8519</v>
      </c>
      <c r="H3060" t="str">
        <f>_xlfn.XLOOKUP(C3060,obszary!A:A,obszary!B:B)</f>
        <v>Sinus Sabaeus</v>
      </c>
      <c r="I3060" t="str">
        <f>_xlfn.XLOOKUP($A3060,laziki!B:B,laziki!C:C)</f>
        <v>Mariner 10</v>
      </c>
      <c r="J3060" t="str">
        <f>_xlfn.XLOOKUP(I3060,laziki!C:C,laziki!E:E)</f>
        <v>4.88N, 63.43E</v>
      </c>
      <c r="K3060">
        <f>_xlfn.XLOOKUP($A3060,laziki!B:B,laziki!D:D)</f>
        <v>2051</v>
      </c>
      <c r="L3060">
        <f t="shared" si="237"/>
        <v>2056</v>
      </c>
      <c r="M3060" s="4">
        <f t="shared" si="238"/>
        <v>5</v>
      </c>
      <c r="N3060" s="4" t="str">
        <f t="shared" si="239"/>
        <v>S</v>
      </c>
      <c r="O3060" t="str">
        <f t="shared" si="240"/>
        <v>N</v>
      </c>
    </row>
    <row r="3061" spans="1:15" x14ac:dyDescent="0.25">
      <c r="A3061">
        <v>42</v>
      </c>
      <c r="B3061" s="1">
        <v>60807</v>
      </c>
      <c r="C3061" t="s">
        <v>253</v>
      </c>
      <c r="D3061" t="s">
        <v>2387</v>
      </c>
      <c r="E3061">
        <v>204</v>
      </c>
      <c r="F3061">
        <v>1396</v>
      </c>
      <c r="G3061">
        <f t="shared" si="236"/>
        <v>0</v>
      </c>
      <c r="H3061" t="str">
        <f>_xlfn.XLOOKUP(C3061,obszary!A:A,obszary!B:B)</f>
        <v>Cebrenia</v>
      </c>
      <c r="I3061" t="str">
        <f>_xlfn.XLOOKUP($A3061,laziki!B:B,laziki!C:C)</f>
        <v>Spirit 6</v>
      </c>
      <c r="J3061" t="str">
        <f>_xlfn.XLOOKUP(I3061,laziki!C:C,laziki!E:E)</f>
        <v>27.80N, 160.30E</v>
      </c>
      <c r="K3061">
        <f>_xlfn.XLOOKUP($A3061,laziki!B:B,laziki!D:D)</f>
        <v>2063</v>
      </c>
      <c r="L3061">
        <f t="shared" si="237"/>
        <v>2066</v>
      </c>
      <c r="M3061" s="4">
        <f t="shared" si="238"/>
        <v>3</v>
      </c>
      <c r="N3061" s="4" t="str">
        <f t="shared" si="239"/>
        <v>N</v>
      </c>
      <c r="O3061" t="str">
        <f t="shared" si="240"/>
        <v>N</v>
      </c>
    </row>
    <row r="3062" spans="1:15" x14ac:dyDescent="0.25">
      <c r="A3062">
        <v>12</v>
      </c>
      <c r="B3062" s="1">
        <v>57282</v>
      </c>
      <c r="C3062" t="s">
        <v>233</v>
      </c>
      <c r="D3062" t="s">
        <v>2386</v>
      </c>
      <c r="E3062">
        <v>137</v>
      </c>
      <c r="F3062">
        <v>629</v>
      </c>
      <c r="G3062">
        <f t="shared" si="236"/>
        <v>0</v>
      </c>
      <c r="H3062" t="str">
        <f>_xlfn.XLOOKUP(C3062,obszary!A:A,obszary!B:B)</f>
        <v>Phoenicis Lacus</v>
      </c>
      <c r="I3062" t="str">
        <f>_xlfn.XLOOKUP($A3062,laziki!B:B,laziki!C:C)</f>
        <v>Mariner 20</v>
      </c>
      <c r="J3062" t="str">
        <f>_xlfn.XLOOKUP(I3062,laziki!C:C,laziki!E:E)</f>
        <v>6.41S, 116.10W</v>
      </c>
      <c r="K3062">
        <f>_xlfn.XLOOKUP($A3062,laziki!B:B,laziki!D:D)</f>
        <v>2055</v>
      </c>
      <c r="L3062">
        <f t="shared" si="237"/>
        <v>2056</v>
      </c>
      <c r="M3062" s="4">
        <f t="shared" si="238"/>
        <v>1</v>
      </c>
      <c r="N3062" s="4" t="str">
        <f t="shared" si="239"/>
        <v>S</v>
      </c>
      <c r="O3062" t="str">
        <f t="shared" si="240"/>
        <v>S</v>
      </c>
    </row>
    <row r="3063" spans="1:15" x14ac:dyDescent="0.25">
      <c r="A3063">
        <v>87</v>
      </c>
      <c r="B3063" s="1">
        <v>63160</v>
      </c>
      <c r="C3063" t="s">
        <v>215</v>
      </c>
      <c r="D3063" t="s">
        <v>2385</v>
      </c>
      <c r="E3063">
        <v>17</v>
      </c>
      <c r="F3063">
        <v>1526</v>
      </c>
      <c r="G3063">
        <f t="shared" si="236"/>
        <v>1526</v>
      </c>
      <c r="H3063" t="str">
        <f>_xlfn.XLOOKUP(C3063,obszary!A:A,obszary!B:B)</f>
        <v>Argyre</v>
      </c>
      <c r="I3063" t="str">
        <f>_xlfn.XLOOKUP($A3063,laziki!B:B,laziki!C:C)</f>
        <v>Phoenix 17</v>
      </c>
      <c r="J3063" t="str">
        <f>_xlfn.XLOOKUP(I3063,laziki!C:C,laziki!E:E)</f>
        <v>34.44S, 25.42W</v>
      </c>
      <c r="K3063">
        <f>_xlfn.XLOOKUP($A3063,laziki!B:B,laziki!D:D)</f>
        <v>2071</v>
      </c>
      <c r="L3063">
        <f t="shared" si="237"/>
        <v>2072</v>
      </c>
      <c r="M3063" s="4">
        <f t="shared" si="238"/>
        <v>1</v>
      </c>
      <c r="N3063" s="4" t="str">
        <f t="shared" si="239"/>
        <v>S</v>
      </c>
      <c r="O3063" t="str">
        <f t="shared" si="240"/>
        <v>S</v>
      </c>
    </row>
    <row r="3064" spans="1:15" x14ac:dyDescent="0.25">
      <c r="A3064">
        <v>75</v>
      </c>
      <c r="B3064" s="1">
        <v>63358</v>
      </c>
      <c r="C3064" t="s">
        <v>211</v>
      </c>
      <c r="D3064" t="s">
        <v>2384</v>
      </c>
      <c r="E3064">
        <v>67</v>
      </c>
      <c r="F3064">
        <v>1138</v>
      </c>
      <c r="G3064">
        <f t="shared" si="236"/>
        <v>1138</v>
      </c>
      <c r="H3064" t="str">
        <f>_xlfn.XLOOKUP(C3064,obszary!A:A,obszary!B:B)</f>
        <v>Hellas</v>
      </c>
      <c r="I3064" t="str">
        <f>_xlfn.XLOOKUP($A3064,laziki!B:B,laziki!C:C)</f>
        <v>Rosetta 22</v>
      </c>
      <c r="J3064" t="str">
        <f>_xlfn.XLOOKUP(I3064,laziki!C:C,laziki!E:E)</f>
        <v>43.21S, 109.99E</v>
      </c>
      <c r="K3064">
        <f>_xlfn.XLOOKUP($A3064,laziki!B:B,laziki!D:D)</f>
        <v>2071</v>
      </c>
      <c r="L3064">
        <f t="shared" si="237"/>
        <v>2073</v>
      </c>
      <c r="M3064" s="4">
        <f t="shared" si="238"/>
        <v>2</v>
      </c>
      <c r="N3064" s="4" t="str">
        <f t="shared" si="239"/>
        <v>S</v>
      </c>
      <c r="O3064" t="str">
        <f t="shared" si="240"/>
        <v>S</v>
      </c>
    </row>
    <row r="3065" spans="1:15" x14ac:dyDescent="0.25">
      <c r="A3065">
        <v>82</v>
      </c>
      <c r="B3065" s="1">
        <v>62179</v>
      </c>
      <c r="C3065" t="s">
        <v>209</v>
      </c>
      <c r="D3065" t="s">
        <v>2383</v>
      </c>
      <c r="E3065">
        <v>77</v>
      </c>
      <c r="F3065">
        <v>35789</v>
      </c>
      <c r="G3065">
        <f t="shared" si="236"/>
        <v>35789</v>
      </c>
      <c r="H3065" t="str">
        <f>_xlfn.XLOOKUP(C3065,obszary!A:A,obszary!B:B)</f>
        <v>Eridania</v>
      </c>
      <c r="I3065" t="str">
        <f>_xlfn.XLOOKUP($A3065,laziki!B:B,laziki!C:C)</f>
        <v>Phoenix 7</v>
      </c>
      <c r="J3065" t="str">
        <f>_xlfn.XLOOKUP(I3065,laziki!C:C,laziki!E:E)</f>
        <v>42.36S, 157.15E</v>
      </c>
      <c r="K3065">
        <f>_xlfn.XLOOKUP($A3065,laziki!B:B,laziki!D:D)</f>
        <v>2068</v>
      </c>
      <c r="L3065">
        <f t="shared" si="237"/>
        <v>2070</v>
      </c>
      <c r="M3065" s="4">
        <f t="shared" si="238"/>
        <v>2</v>
      </c>
      <c r="N3065" s="4" t="str">
        <f t="shared" si="239"/>
        <v>S</v>
      </c>
      <c r="O3065" t="str">
        <f t="shared" si="240"/>
        <v>S</v>
      </c>
    </row>
    <row r="3066" spans="1:15" x14ac:dyDescent="0.25">
      <c r="A3066">
        <v>46</v>
      </c>
      <c r="B3066" s="1">
        <v>61454</v>
      </c>
      <c r="C3066" t="s">
        <v>217</v>
      </c>
      <c r="D3066" t="s">
        <v>2382</v>
      </c>
      <c r="E3066">
        <v>63</v>
      </c>
      <c r="F3066">
        <v>3313</v>
      </c>
      <c r="G3066">
        <f t="shared" si="236"/>
        <v>3313</v>
      </c>
      <c r="H3066" t="str">
        <f>_xlfn.XLOOKUP(C3066,obszary!A:A,obszary!B:B)</f>
        <v>Thaumasia</v>
      </c>
      <c r="I3066" t="str">
        <f>_xlfn.XLOOKUP($A3066,laziki!B:B,laziki!C:C)</f>
        <v>Spirit 13</v>
      </c>
      <c r="J3066" t="str">
        <f>_xlfn.XLOOKUP(I3066,laziki!C:C,laziki!E:E)</f>
        <v>58.80S, 113.46W</v>
      </c>
      <c r="K3066">
        <f>_xlfn.XLOOKUP($A3066,laziki!B:B,laziki!D:D)</f>
        <v>2065</v>
      </c>
      <c r="L3066">
        <f t="shared" si="237"/>
        <v>2068</v>
      </c>
      <c r="M3066" s="4">
        <f t="shared" si="238"/>
        <v>3</v>
      </c>
      <c r="N3066" s="4" t="str">
        <f t="shared" si="239"/>
        <v>S</v>
      </c>
      <c r="O3066" t="str">
        <f t="shared" si="240"/>
        <v>S</v>
      </c>
    </row>
    <row r="3067" spans="1:15" x14ac:dyDescent="0.25">
      <c r="A3067">
        <v>29</v>
      </c>
      <c r="B3067" s="1">
        <v>58292</v>
      </c>
      <c r="C3067" t="s">
        <v>235</v>
      </c>
      <c r="D3067" t="s">
        <v>2381</v>
      </c>
      <c r="E3067">
        <v>103</v>
      </c>
      <c r="F3067">
        <v>6205</v>
      </c>
      <c r="G3067">
        <f t="shared" si="236"/>
        <v>0</v>
      </c>
      <c r="H3067" t="str">
        <f>_xlfn.XLOOKUP(C3067,obszary!A:A,obszary!B:B)</f>
        <v>Memnonia</v>
      </c>
      <c r="I3067" t="str">
        <f>_xlfn.XLOOKUP($A3067,laziki!B:B,laziki!C:C)</f>
        <v>Deimos 4</v>
      </c>
      <c r="J3067" t="str">
        <f>_xlfn.XLOOKUP(I3067,laziki!C:C,laziki!E:E)</f>
        <v>33.88S, 148.04W</v>
      </c>
      <c r="K3067">
        <f>_xlfn.XLOOKUP($A3067,laziki!B:B,laziki!D:D)</f>
        <v>2058</v>
      </c>
      <c r="L3067">
        <f t="shared" si="237"/>
        <v>2059</v>
      </c>
      <c r="M3067" s="4">
        <f t="shared" si="238"/>
        <v>1</v>
      </c>
      <c r="N3067" s="4" t="str">
        <f t="shared" si="239"/>
        <v>S</v>
      </c>
      <c r="O3067" t="str">
        <f t="shared" si="240"/>
        <v>S</v>
      </c>
    </row>
    <row r="3068" spans="1:15" x14ac:dyDescent="0.25">
      <c r="A3068">
        <v>44</v>
      </c>
      <c r="B3068" s="1">
        <v>62381</v>
      </c>
      <c r="C3068" t="s">
        <v>255</v>
      </c>
      <c r="D3068" t="s">
        <v>2380</v>
      </c>
      <c r="E3068">
        <v>19</v>
      </c>
      <c r="F3068">
        <v>26004</v>
      </c>
      <c r="G3068">
        <f t="shared" si="236"/>
        <v>26004</v>
      </c>
      <c r="H3068" t="str">
        <f>_xlfn.XLOOKUP(C3068,obszary!A:A,obszary!B:B)</f>
        <v>Casius</v>
      </c>
      <c r="I3068" t="str">
        <f>_xlfn.XLOOKUP($A3068,laziki!B:B,laziki!C:C)</f>
        <v>Spirit 11</v>
      </c>
      <c r="J3068" t="str">
        <f>_xlfn.XLOOKUP(I3068,laziki!C:C,laziki!E:E)</f>
        <v>64.61N, 131.25E</v>
      </c>
      <c r="K3068">
        <f>_xlfn.XLOOKUP($A3068,laziki!B:B,laziki!D:D)</f>
        <v>2064</v>
      </c>
      <c r="L3068">
        <f t="shared" si="237"/>
        <v>2070</v>
      </c>
      <c r="M3068" s="4">
        <f t="shared" si="238"/>
        <v>6</v>
      </c>
      <c r="N3068" s="4" t="str">
        <f t="shared" si="239"/>
        <v>N</v>
      </c>
      <c r="O3068" t="str">
        <f t="shared" si="240"/>
        <v>N</v>
      </c>
    </row>
    <row r="3069" spans="1:15" x14ac:dyDescent="0.25">
      <c r="A3069">
        <v>42</v>
      </c>
      <c r="B3069" s="1">
        <v>61835</v>
      </c>
      <c r="C3069" t="s">
        <v>253</v>
      </c>
      <c r="D3069" t="s">
        <v>2379</v>
      </c>
      <c r="E3069">
        <v>100</v>
      </c>
      <c r="F3069">
        <v>3612</v>
      </c>
      <c r="G3069">
        <f t="shared" si="236"/>
        <v>3612</v>
      </c>
      <c r="H3069" t="str">
        <f>_xlfn.XLOOKUP(C3069,obszary!A:A,obszary!B:B)</f>
        <v>Cebrenia</v>
      </c>
      <c r="I3069" t="str">
        <f>_xlfn.XLOOKUP($A3069,laziki!B:B,laziki!C:C)</f>
        <v>Spirit 6</v>
      </c>
      <c r="J3069" t="str">
        <f>_xlfn.XLOOKUP(I3069,laziki!C:C,laziki!E:E)</f>
        <v>27.80N, 160.30E</v>
      </c>
      <c r="K3069">
        <f>_xlfn.XLOOKUP($A3069,laziki!B:B,laziki!D:D)</f>
        <v>2063</v>
      </c>
      <c r="L3069">
        <f t="shared" si="237"/>
        <v>2069</v>
      </c>
      <c r="M3069" s="4">
        <f t="shared" si="238"/>
        <v>6</v>
      </c>
      <c r="N3069" s="4" t="str">
        <f t="shared" si="239"/>
        <v>N</v>
      </c>
      <c r="O3069" t="str">
        <f t="shared" si="240"/>
        <v>N</v>
      </c>
    </row>
    <row r="3070" spans="1:15" x14ac:dyDescent="0.25">
      <c r="A3070">
        <v>9</v>
      </c>
      <c r="B3070" s="1">
        <v>58327</v>
      </c>
      <c r="C3070" t="s">
        <v>229</v>
      </c>
      <c r="D3070" t="s">
        <v>2378</v>
      </c>
      <c r="E3070">
        <v>416</v>
      </c>
      <c r="F3070">
        <v>5812</v>
      </c>
      <c r="G3070">
        <f t="shared" si="236"/>
        <v>0</v>
      </c>
      <c r="H3070" t="str">
        <f>_xlfn.XLOOKUP(C3070,obszary!A:A,obszary!B:B)</f>
        <v>Margaritifer Sinus</v>
      </c>
      <c r="I3070" t="str">
        <f>_xlfn.XLOOKUP($A3070,laziki!B:B,laziki!C:C)</f>
        <v>Mariner 14</v>
      </c>
      <c r="J3070" t="str">
        <f>_xlfn.XLOOKUP(I3070,laziki!C:C,laziki!E:E)</f>
        <v>17.63S, 13.01W</v>
      </c>
      <c r="K3070">
        <f>_xlfn.XLOOKUP($A3070,laziki!B:B,laziki!D:D)</f>
        <v>2054</v>
      </c>
      <c r="L3070">
        <f t="shared" si="237"/>
        <v>2059</v>
      </c>
      <c r="M3070" s="4">
        <f t="shared" si="238"/>
        <v>5</v>
      </c>
      <c r="N3070" s="4" t="str">
        <f t="shared" si="239"/>
        <v>S</v>
      </c>
      <c r="O3070" t="str">
        <f t="shared" si="240"/>
        <v>S</v>
      </c>
    </row>
    <row r="3071" spans="1:15" x14ac:dyDescent="0.25">
      <c r="A3071">
        <v>72</v>
      </c>
      <c r="B3071" s="1">
        <v>63603</v>
      </c>
      <c r="C3071" t="s">
        <v>233</v>
      </c>
      <c r="D3071" t="s">
        <v>2377</v>
      </c>
      <c r="E3071">
        <v>54</v>
      </c>
      <c r="F3071">
        <v>12178</v>
      </c>
      <c r="G3071">
        <f t="shared" si="236"/>
        <v>12178</v>
      </c>
      <c r="H3071" t="str">
        <f>_xlfn.XLOOKUP(C3071,obszary!A:A,obszary!B:B)</f>
        <v>Phoenicis Lacus</v>
      </c>
      <c r="I3071" t="str">
        <f>_xlfn.XLOOKUP($A3071,laziki!B:B,laziki!C:C)</f>
        <v>Rosetta 16</v>
      </c>
      <c r="J3071" t="str">
        <f>_xlfn.XLOOKUP(I3071,laziki!C:C,laziki!E:E)</f>
        <v>29.49S, 118.42W</v>
      </c>
      <c r="K3071">
        <f>_xlfn.XLOOKUP($A3071,laziki!B:B,laziki!D:D)</f>
        <v>2071</v>
      </c>
      <c r="L3071">
        <f t="shared" si="237"/>
        <v>2074</v>
      </c>
      <c r="M3071" s="4">
        <f t="shared" si="238"/>
        <v>3</v>
      </c>
      <c r="N3071" s="4" t="str">
        <f t="shared" si="239"/>
        <v>S</v>
      </c>
      <c r="O3071" t="str">
        <f t="shared" si="240"/>
        <v>S</v>
      </c>
    </row>
    <row r="3072" spans="1:15" x14ac:dyDescent="0.25">
      <c r="A3072">
        <v>97</v>
      </c>
      <c r="B3072" s="1">
        <v>62416</v>
      </c>
      <c r="C3072" t="s">
        <v>265</v>
      </c>
      <c r="D3072" t="s">
        <v>2376</v>
      </c>
      <c r="E3072">
        <v>416</v>
      </c>
      <c r="F3072">
        <v>6006</v>
      </c>
      <c r="G3072">
        <f t="shared" si="236"/>
        <v>0</v>
      </c>
      <c r="H3072" t="str">
        <f>_xlfn.XLOOKUP(C3072,obszary!A:A,obszary!B:B)</f>
        <v>Mare Boreum</v>
      </c>
      <c r="I3072" t="str">
        <f>_xlfn.XLOOKUP($A3072,laziki!B:B,laziki!C:C)</f>
        <v>Perseverance 4</v>
      </c>
      <c r="J3072" t="str">
        <f>_xlfn.XLOOKUP(I3072,laziki!C:C,laziki!E:E)</f>
        <v>80.24N, 27.18W</v>
      </c>
      <c r="K3072">
        <f>_xlfn.XLOOKUP($A3072,laziki!B:B,laziki!D:D)</f>
        <v>2069</v>
      </c>
      <c r="L3072">
        <f t="shared" si="237"/>
        <v>2070</v>
      </c>
      <c r="M3072" s="4">
        <f t="shared" si="238"/>
        <v>1</v>
      </c>
      <c r="N3072" s="4" t="str">
        <f t="shared" si="239"/>
        <v>N</v>
      </c>
      <c r="O3072" t="str">
        <f t="shared" si="240"/>
        <v>N</v>
      </c>
    </row>
    <row r="3073" spans="1:15" x14ac:dyDescent="0.25">
      <c r="A3073">
        <v>7</v>
      </c>
      <c r="B3073" s="1">
        <v>57003</v>
      </c>
      <c r="C3073" t="s">
        <v>259</v>
      </c>
      <c r="D3073" t="s">
        <v>2375</v>
      </c>
      <c r="E3073">
        <v>631</v>
      </c>
      <c r="F3073">
        <v>7512</v>
      </c>
      <c r="G3073">
        <f t="shared" si="236"/>
        <v>0</v>
      </c>
      <c r="H3073" t="str">
        <f>_xlfn.XLOOKUP(C3073,obszary!A:A,obszary!B:B)</f>
        <v>Mare Acidalium</v>
      </c>
      <c r="I3073" t="str">
        <f>_xlfn.XLOOKUP($A3073,laziki!B:B,laziki!C:C)</f>
        <v>Mariner 12</v>
      </c>
      <c r="J3073" t="str">
        <f>_xlfn.XLOOKUP(I3073,laziki!C:C,laziki!E:E)</f>
        <v>53.29N, 45.78W</v>
      </c>
      <c r="K3073">
        <f>_xlfn.XLOOKUP($A3073,laziki!B:B,laziki!D:D)</f>
        <v>2053</v>
      </c>
      <c r="L3073">
        <f t="shared" si="237"/>
        <v>2056</v>
      </c>
      <c r="M3073" s="4">
        <f t="shared" si="238"/>
        <v>3</v>
      </c>
      <c r="N3073" s="4" t="str">
        <f t="shared" si="239"/>
        <v>N</v>
      </c>
      <c r="O3073" t="str">
        <f t="shared" si="240"/>
        <v>N</v>
      </c>
    </row>
    <row r="3074" spans="1:15" x14ac:dyDescent="0.25">
      <c r="A3074">
        <v>26</v>
      </c>
      <c r="B3074" s="1">
        <v>57470</v>
      </c>
      <c r="C3074" t="s">
        <v>213</v>
      </c>
      <c r="D3074" t="s">
        <v>2374</v>
      </c>
      <c r="E3074">
        <v>106</v>
      </c>
      <c r="F3074">
        <v>9074</v>
      </c>
      <c r="G3074">
        <f t="shared" si="236"/>
        <v>0</v>
      </c>
      <c r="H3074" t="str">
        <f>_xlfn.XLOOKUP(C3074,obszary!A:A,obszary!B:B)</f>
        <v>Noachis</v>
      </c>
      <c r="I3074" t="str">
        <f>_xlfn.XLOOKUP($A3074,laziki!B:B,laziki!C:C)</f>
        <v>Phobos 5</v>
      </c>
      <c r="J3074" t="str">
        <f>_xlfn.XLOOKUP(I3074,laziki!C:C,laziki!E:E)</f>
        <v>48.99S, 67.17E</v>
      </c>
      <c r="K3074">
        <f>_xlfn.XLOOKUP($A3074,laziki!B:B,laziki!D:D)</f>
        <v>2054</v>
      </c>
      <c r="L3074">
        <f t="shared" si="237"/>
        <v>2057</v>
      </c>
      <c r="M3074" s="4">
        <f t="shared" si="238"/>
        <v>3</v>
      </c>
      <c r="N3074" s="4" t="str">
        <f t="shared" si="239"/>
        <v>S</v>
      </c>
      <c r="O3074" t="str">
        <f t="shared" si="240"/>
        <v>S</v>
      </c>
    </row>
    <row r="3075" spans="1:15" x14ac:dyDescent="0.25">
      <c r="A3075">
        <v>47</v>
      </c>
      <c r="B3075" s="1">
        <v>61631</v>
      </c>
      <c r="C3075" t="s">
        <v>243</v>
      </c>
      <c r="D3075" t="s">
        <v>2373</v>
      </c>
      <c r="E3075">
        <v>29</v>
      </c>
      <c r="F3075">
        <v>10313</v>
      </c>
      <c r="G3075">
        <f t="shared" ref="G3075:G3138" si="241">IF($E3075 &lt;= 100,F3075,0)</f>
        <v>10313</v>
      </c>
      <c r="H3075" t="str">
        <f>_xlfn.XLOOKUP(C3075,obszary!A:A,obszary!B:B)</f>
        <v>Arabia</v>
      </c>
      <c r="I3075" t="str">
        <f>_xlfn.XLOOKUP($A3075,laziki!B:B,laziki!C:C)</f>
        <v>Spirit 14</v>
      </c>
      <c r="J3075" t="str">
        <f>_xlfn.XLOOKUP(I3075,laziki!C:C,laziki!E:E)</f>
        <v>27.30N, 17.48W</v>
      </c>
      <c r="K3075">
        <f>_xlfn.XLOOKUP($A3075,laziki!B:B,laziki!D:D)</f>
        <v>2065</v>
      </c>
      <c r="L3075">
        <f t="shared" ref="L3075:L3138" si="242">YEAR(B3075)</f>
        <v>2068</v>
      </c>
      <c r="M3075" s="4">
        <f t="shared" ref="M3075:M3138" si="243">L3075-K3075</f>
        <v>3</v>
      </c>
      <c r="N3075" s="4" t="str">
        <f t="shared" ref="N3075:N3138" si="244">IF(NOT(ISERROR(SEARCH("S",D3075))),"S","N")</f>
        <v>N</v>
      </c>
      <c r="O3075" t="str">
        <f t="shared" si="240"/>
        <v>N</v>
      </c>
    </row>
    <row r="3076" spans="1:15" x14ac:dyDescent="0.25">
      <c r="A3076">
        <v>68</v>
      </c>
      <c r="B3076" s="1">
        <v>61912</v>
      </c>
      <c r="C3076" t="s">
        <v>239</v>
      </c>
      <c r="D3076" t="s">
        <v>2372</v>
      </c>
      <c r="E3076">
        <v>93</v>
      </c>
      <c r="F3076">
        <v>3919</v>
      </c>
      <c r="G3076">
        <f t="shared" si="241"/>
        <v>3919</v>
      </c>
      <c r="H3076" t="str">
        <f>_xlfn.XLOOKUP(C3076,obszary!A:A,obszary!B:B)</f>
        <v>Amenthes</v>
      </c>
      <c r="I3076" t="str">
        <f>_xlfn.XLOOKUP($A3076,laziki!B:B,laziki!C:C)</f>
        <v>Rosetta 11</v>
      </c>
      <c r="J3076" t="str">
        <f>_xlfn.XLOOKUP(I3076,laziki!C:C,laziki!E:E)</f>
        <v>21.49N, 105.87E</v>
      </c>
      <c r="K3076">
        <f>_xlfn.XLOOKUP($A3076,laziki!B:B,laziki!D:D)</f>
        <v>2068</v>
      </c>
      <c r="L3076">
        <f t="shared" si="242"/>
        <v>2069</v>
      </c>
      <c r="M3076" s="4">
        <f t="shared" si="243"/>
        <v>1</v>
      </c>
      <c r="N3076" s="4" t="str">
        <f t="shared" si="244"/>
        <v>N</v>
      </c>
      <c r="O3076" t="str">
        <f t="shared" si="240"/>
        <v>N</v>
      </c>
    </row>
    <row r="3077" spans="1:15" x14ac:dyDescent="0.25">
      <c r="A3077">
        <v>61</v>
      </c>
      <c r="B3077" s="1">
        <v>63336</v>
      </c>
      <c r="C3077" t="s">
        <v>207</v>
      </c>
      <c r="D3077" t="s">
        <v>2371</v>
      </c>
      <c r="E3077">
        <v>30</v>
      </c>
      <c r="F3077">
        <v>20205</v>
      </c>
      <c r="G3077">
        <f t="shared" si="241"/>
        <v>20205</v>
      </c>
      <c r="H3077" t="str">
        <f>_xlfn.XLOOKUP(C3077,obszary!A:A,obszary!B:B)</f>
        <v>Mare Australe</v>
      </c>
      <c r="I3077" t="str">
        <f>_xlfn.XLOOKUP($A3077,laziki!B:B,laziki!C:C)</f>
        <v>Opportunity 19</v>
      </c>
      <c r="J3077" t="str">
        <f>_xlfn.XLOOKUP(I3077,laziki!C:C,laziki!E:E)</f>
        <v>68.17S, 21.83W</v>
      </c>
      <c r="K3077">
        <f>_xlfn.XLOOKUP($A3077,laziki!B:B,laziki!D:D)</f>
        <v>2069</v>
      </c>
      <c r="L3077">
        <f t="shared" si="242"/>
        <v>2073</v>
      </c>
      <c r="M3077" s="4">
        <f t="shared" si="243"/>
        <v>4</v>
      </c>
      <c r="N3077" s="4" t="str">
        <f t="shared" si="244"/>
        <v>S</v>
      </c>
      <c r="O3077" t="str">
        <f t="shared" si="240"/>
        <v>S</v>
      </c>
    </row>
    <row r="3078" spans="1:15" x14ac:dyDescent="0.25">
      <c r="A3078">
        <v>5</v>
      </c>
      <c r="B3078" s="1">
        <v>58765</v>
      </c>
      <c r="C3078" t="s">
        <v>225</v>
      </c>
      <c r="D3078" t="s">
        <v>2370</v>
      </c>
      <c r="E3078">
        <v>188</v>
      </c>
      <c r="F3078">
        <v>6618</v>
      </c>
      <c r="G3078">
        <f t="shared" si="241"/>
        <v>0</v>
      </c>
      <c r="H3078" t="str">
        <f>_xlfn.XLOOKUP(C3078,obszary!A:A,obszary!B:B)</f>
        <v>Iapygia</v>
      </c>
      <c r="I3078" t="str">
        <f>_xlfn.XLOOKUP($A3078,laziki!B:B,laziki!C:C)</f>
        <v>Mariner 10</v>
      </c>
      <c r="J3078" t="str">
        <f>_xlfn.XLOOKUP(I3078,laziki!C:C,laziki!E:E)</f>
        <v>4.88N, 63.43E</v>
      </c>
      <c r="K3078">
        <f>_xlfn.XLOOKUP($A3078,laziki!B:B,laziki!D:D)</f>
        <v>2051</v>
      </c>
      <c r="L3078">
        <f t="shared" si="242"/>
        <v>2060</v>
      </c>
      <c r="M3078" s="4">
        <f t="shared" si="243"/>
        <v>9</v>
      </c>
      <c r="N3078" s="4" t="str">
        <f t="shared" si="244"/>
        <v>S</v>
      </c>
      <c r="O3078" t="str">
        <f t="shared" ref="O3078:O3141" si="245">IF(NOT(ISERROR(SEARCH("S",J3078))),"S","N")</f>
        <v>N</v>
      </c>
    </row>
    <row r="3079" spans="1:15" x14ac:dyDescent="0.25">
      <c r="A3079">
        <v>47</v>
      </c>
      <c r="B3079" s="1">
        <v>62965</v>
      </c>
      <c r="C3079" t="s">
        <v>245</v>
      </c>
      <c r="D3079" t="s">
        <v>2369</v>
      </c>
      <c r="E3079">
        <v>65</v>
      </c>
      <c r="F3079">
        <v>3022</v>
      </c>
      <c r="G3079">
        <f t="shared" si="241"/>
        <v>3022</v>
      </c>
      <c r="H3079" t="str">
        <f>_xlfn.XLOOKUP(C3079,obszary!A:A,obszary!B:B)</f>
        <v>Oxia Palus</v>
      </c>
      <c r="I3079" t="str">
        <f>_xlfn.XLOOKUP($A3079,laziki!B:B,laziki!C:C)</f>
        <v>Spirit 14</v>
      </c>
      <c r="J3079" t="str">
        <f>_xlfn.XLOOKUP(I3079,laziki!C:C,laziki!E:E)</f>
        <v>27.30N, 17.48W</v>
      </c>
      <c r="K3079">
        <f>_xlfn.XLOOKUP($A3079,laziki!B:B,laziki!D:D)</f>
        <v>2065</v>
      </c>
      <c r="L3079">
        <f t="shared" si="242"/>
        <v>2072</v>
      </c>
      <c r="M3079" s="4">
        <f t="shared" si="243"/>
        <v>7</v>
      </c>
      <c r="N3079" s="4" t="str">
        <f t="shared" si="244"/>
        <v>N</v>
      </c>
      <c r="O3079" t="str">
        <f t="shared" si="245"/>
        <v>N</v>
      </c>
    </row>
    <row r="3080" spans="1:15" x14ac:dyDescent="0.25">
      <c r="A3080">
        <v>44</v>
      </c>
      <c r="B3080" s="1">
        <v>62512</v>
      </c>
      <c r="C3080" t="s">
        <v>265</v>
      </c>
      <c r="D3080" t="s">
        <v>2368</v>
      </c>
      <c r="E3080">
        <v>90</v>
      </c>
      <c r="F3080">
        <v>4731</v>
      </c>
      <c r="G3080">
        <f t="shared" si="241"/>
        <v>4731</v>
      </c>
      <c r="H3080" t="str">
        <f>_xlfn.XLOOKUP(C3080,obszary!A:A,obszary!B:B)</f>
        <v>Mare Boreum</v>
      </c>
      <c r="I3080" t="str">
        <f>_xlfn.XLOOKUP($A3080,laziki!B:B,laziki!C:C)</f>
        <v>Spirit 11</v>
      </c>
      <c r="J3080" t="str">
        <f>_xlfn.XLOOKUP(I3080,laziki!C:C,laziki!E:E)</f>
        <v>64.61N, 131.25E</v>
      </c>
      <c r="K3080">
        <f>_xlfn.XLOOKUP($A3080,laziki!B:B,laziki!D:D)</f>
        <v>2064</v>
      </c>
      <c r="L3080">
        <f t="shared" si="242"/>
        <v>2071</v>
      </c>
      <c r="M3080" s="4">
        <f t="shared" si="243"/>
        <v>7</v>
      </c>
      <c r="N3080" s="4" t="str">
        <f t="shared" si="244"/>
        <v>N</v>
      </c>
      <c r="O3080" t="str">
        <f t="shared" si="245"/>
        <v>N</v>
      </c>
    </row>
    <row r="3081" spans="1:15" x14ac:dyDescent="0.25">
      <c r="A3081">
        <v>53</v>
      </c>
      <c r="B3081" s="1">
        <v>61001</v>
      </c>
      <c r="C3081" t="s">
        <v>207</v>
      </c>
      <c r="D3081" t="s">
        <v>2367</v>
      </c>
      <c r="E3081">
        <v>57</v>
      </c>
      <c r="F3081">
        <v>8791</v>
      </c>
      <c r="G3081">
        <f t="shared" si="241"/>
        <v>8791</v>
      </c>
      <c r="H3081" t="str">
        <f>_xlfn.XLOOKUP(C3081,obszary!A:A,obszary!B:B)</f>
        <v>Mare Australe</v>
      </c>
      <c r="I3081" t="str">
        <f>_xlfn.XLOOKUP($A3081,laziki!B:B,laziki!C:C)</f>
        <v>Opportunity 5</v>
      </c>
      <c r="J3081" t="str">
        <f>_xlfn.XLOOKUP(I3081,laziki!C:C,laziki!E:E)</f>
        <v>70.62S, 159.12W</v>
      </c>
      <c r="K3081">
        <f>_xlfn.XLOOKUP($A3081,laziki!B:B,laziki!D:D)</f>
        <v>2065</v>
      </c>
      <c r="L3081">
        <f t="shared" si="242"/>
        <v>2067</v>
      </c>
      <c r="M3081" s="4">
        <f t="shared" si="243"/>
        <v>2</v>
      </c>
      <c r="N3081" s="4" t="str">
        <f t="shared" si="244"/>
        <v>S</v>
      </c>
      <c r="O3081" t="str">
        <f t="shared" si="245"/>
        <v>S</v>
      </c>
    </row>
    <row r="3082" spans="1:15" x14ac:dyDescent="0.25">
      <c r="A3082">
        <v>54</v>
      </c>
      <c r="B3082" s="1">
        <v>61609</v>
      </c>
      <c r="C3082" t="s">
        <v>239</v>
      </c>
      <c r="D3082" t="s">
        <v>2366</v>
      </c>
      <c r="E3082">
        <v>34</v>
      </c>
      <c r="F3082">
        <v>1267</v>
      </c>
      <c r="G3082">
        <f t="shared" si="241"/>
        <v>1267</v>
      </c>
      <c r="H3082" t="str">
        <f>_xlfn.XLOOKUP(C3082,obszary!A:A,obszary!B:B)</f>
        <v>Amenthes</v>
      </c>
      <c r="I3082" t="str">
        <f>_xlfn.XLOOKUP($A3082,laziki!B:B,laziki!C:C)</f>
        <v>Opportunity 6</v>
      </c>
      <c r="J3082" t="str">
        <f>_xlfn.XLOOKUP(I3082,laziki!C:C,laziki!E:E)</f>
        <v>14.31N, 112.28E</v>
      </c>
      <c r="K3082">
        <f>_xlfn.XLOOKUP($A3082,laziki!B:B,laziki!D:D)</f>
        <v>2065</v>
      </c>
      <c r="L3082">
        <f t="shared" si="242"/>
        <v>2068</v>
      </c>
      <c r="M3082" s="4">
        <f t="shared" si="243"/>
        <v>3</v>
      </c>
      <c r="N3082" s="4" t="str">
        <f t="shared" si="244"/>
        <v>N</v>
      </c>
      <c r="O3082" t="str">
        <f t="shared" si="245"/>
        <v>N</v>
      </c>
    </row>
    <row r="3083" spans="1:15" x14ac:dyDescent="0.25">
      <c r="A3083">
        <v>60</v>
      </c>
      <c r="B3083" s="1">
        <v>62994</v>
      </c>
      <c r="C3083" t="s">
        <v>215</v>
      </c>
      <c r="D3083" t="s">
        <v>2365</v>
      </c>
      <c r="E3083">
        <v>128</v>
      </c>
      <c r="F3083">
        <v>12605</v>
      </c>
      <c r="G3083">
        <f t="shared" si="241"/>
        <v>0</v>
      </c>
      <c r="H3083" t="str">
        <f>_xlfn.XLOOKUP(C3083,obszary!A:A,obszary!B:B)</f>
        <v>Argyre</v>
      </c>
      <c r="I3083" t="str">
        <f>_xlfn.XLOOKUP($A3083,laziki!B:B,laziki!C:C)</f>
        <v>Opportunity 18</v>
      </c>
      <c r="J3083" t="str">
        <f>_xlfn.XLOOKUP(I3083,laziki!C:C,laziki!E:E)</f>
        <v>47.77S, 28.62W</v>
      </c>
      <c r="K3083">
        <f>_xlfn.XLOOKUP($A3083,laziki!B:B,laziki!D:D)</f>
        <v>2069</v>
      </c>
      <c r="L3083">
        <f t="shared" si="242"/>
        <v>2072</v>
      </c>
      <c r="M3083" s="4">
        <f t="shared" si="243"/>
        <v>3</v>
      </c>
      <c r="N3083" s="4" t="str">
        <f t="shared" si="244"/>
        <v>S</v>
      </c>
      <c r="O3083" t="str">
        <f t="shared" si="245"/>
        <v>S</v>
      </c>
    </row>
    <row r="3084" spans="1:15" x14ac:dyDescent="0.25">
      <c r="A3084">
        <v>85</v>
      </c>
      <c r="B3084" s="1">
        <v>64019</v>
      </c>
      <c r="C3084" t="s">
        <v>223</v>
      </c>
      <c r="D3084" t="s">
        <v>2364</v>
      </c>
      <c r="E3084">
        <v>50</v>
      </c>
      <c r="F3084">
        <v>5436</v>
      </c>
      <c r="G3084">
        <f t="shared" si="241"/>
        <v>5436</v>
      </c>
      <c r="H3084" t="str">
        <f>_xlfn.XLOOKUP(C3084,obszary!A:A,obszary!B:B)</f>
        <v>Mare Tyrrhenum</v>
      </c>
      <c r="I3084" t="str">
        <f>_xlfn.XLOOKUP($A3084,laziki!B:B,laziki!C:C)</f>
        <v>Phoenix 13</v>
      </c>
      <c r="J3084" t="str">
        <f>_xlfn.XLOOKUP(I3084,laziki!C:C,laziki!E:E)</f>
        <v>6.43S, 95.96E</v>
      </c>
      <c r="K3084">
        <f>_xlfn.XLOOKUP($A3084,laziki!B:B,laziki!D:D)</f>
        <v>2070</v>
      </c>
      <c r="L3084">
        <f t="shared" si="242"/>
        <v>2075</v>
      </c>
      <c r="M3084" s="4">
        <f t="shared" si="243"/>
        <v>5</v>
      </c>
      <c r="N3084" s="4" t="str">
        <f t="shared" si="244"/>
        <v>S</v>
      </c>
      <c r="O3084" t="str">
        <f t="shared" si="245"/>
        <v>S</v>
      </c>
    </row>
    <row r="3085" spans="1:15" x14ac:dyDescent="0.25">
      <c r="A3085">
        <v>17</v>
      </c>
      <c r="B3085" s="1">
        <v>58384</v>
      </c>
      <c r="C3085" t="s">
        <v>241</v>
      </c>
      <c r="D3085" t="s">
        <v>2363</v>
      </c>
      <c r="E3085">
        <v>72</v>
      </c>
      <c r="F3085">
        <v>4235</v>
      </c>
      <c r="G3085">
        <f t="shared" si="241"/>
        <v>4235</v>
      </c>
      <c r="H3085" t="str">
        <f>_xlfn.XLOOKUP(C3085,obszary!A:A,obszary!B:B)</f>
        <v>Syrtis Major</v>
      </c>
      <c r="I3085" t="str">
        <f>_xlfn.XLOOKUP($A3085,laziki!B:B,laziki!C:C)</f>
        <v>Viking 8</v>
      </c>
      <c r="J3085" t="str">
        <f>_xlfn.XLOOKUP(I3085,laziki!C:C,laziki!E:E)</f>
        <v>21.27N, 90.13E</v>
      </c>
      <c r="K3085">
        <f>_xlfn.XLOOKUP($A3085,laziki!B:B,laziki!D:D)</f>
        <v>2054</v>
      </c>
      <c r="L3085">
        <f t="shared" si="242"/>
        <v>2059</v>
      </c>
      <c r="M3085" s="4">
        <f t="shared" si="243"/>
        <v>5</v>
      </c>
      <c r="N3085" s="4" t="str">
        <f t="shared" si="244"/>
        <v>N</v>
      </c>
      <c r="O3085" t="str">
        <f t="shared" si="245"/>
        <v>N</v>
      </c>
    </row>
    <row r="3086" spans="1:15" x14ac:dyDescent="0.25">
      <c r="A3086">
        <v>17</v>
      </c>
      <c r="B3086" s="1">
        <v>56896</v>
      </c>
      <c r="C3086" t="s">
        <v>223</v>
      </c>
      <c r="D3086" t="s">
        <v>2362</v>
      </c>
      <c r="E3086">
        <v>389</v>
      </c>
      <c r="F3086">
        <v>1138</v>
      </c>
      <c r="G3086">
        <f t="shared" si="241"/>
        <v>0</v>
      </c>
      <c r="H3086" t="str">
        <f>_xlfn.XLOOKUP(C3086,obszary!A:A,obszary!B:B)</f>
        <v>Mare Tyrrhenum</v>
      </c>
      <c r="I3086" t="str">
        <f>_xlfn.XLOOKUP($A3086,laziki!B:B,laziki!C:C)</f>
        <v>Viking 8</v>
      </c>
      <c r="J3086" t="str">
        <f>_xlfn.XLOOKUP(I3086,laziki!C:C,laziki!E:E)</f>
        <v>21.27N, 90.13E</v>
      </c>
      <c r="K3086">
        <f>_xlfn.XLOOKUP($A3086,laziki!B:B,laziki!D:D)</f>
        <v>2054</v>
      </c>
      <c r="L3086">
        <f t="shared" si="242"/>
        <v>2055</v>
      </c>
      <c r="M3086" s="4">
        <f t="shared" si="243"/>
        <v>1</v>
      </c>
      <c r="N3086" s="4" t="str">
        <f t="shared" si="244"/>
        <v>S</v>
      </c>
      <c r="O3086" t="str">
        <f t="shared" si="245"/>
        <v>N</v>
      </c>
    </row>
    <row r="3087" spans="1:15" x14ac:dyDescent="0.25">
      <c r="A3087">
        <v>32</v>
      </c>
      <c r="B3087" s="1">
        <v>58739</v>
      </c>
      <c r="C3087" t="s">
        <v>217</v>
      </c>
      <c r="D3087" t="s">
        <v>2361</v>
      </c>
      <c r="E3087">
        <v>57</v>
      </c>
      <c r="F3087">
        <v>15109</v>
      </c>
      <c r="G3087">
        <f t="shared" si="241"/>
        <v>15109</v>
      </c>
      <c r="H3087" t="str">
        <f>_xlfn.XLOOKUP(C3087,obszary!A:A,obszary!B:B)</f>
        <v>Thaumasia</v>
      </c>
      <c r="I3087" t="str">
        <f>_xlfn.XLOOKUP($A3087,laziki!B:B,laziki!C:C)</f>
        <v>Deimos 11</v>
      </c>
      <c r="J3087" t="str">
        <f>_xlfn.XLOOKUP(I3087,laziki!C:C,laziki!E:E)</f>
        <v>39.82S, 96.42W</v>
      </c>
      <c r="K3087">
        <f>_xlfn.XLOOKUP($A3087,laziki!B:B,laziki!D:D)</f>
        <v>2059</v>
      </c>
      <c r="L3087">
        <f t="shared" si="242"/>
        <v>2060</v>
      </c>
      <c r="M3087" s="4">
        <f t="shared" si="243"/>
        <v>1</v>
      </c>
      <c r="N3087" s="4" t="str">
        <f t="shared" si="244"/>
        <v>S</v>
      </c>
      <c r="O3087" t="str">
        <f t="shared" si="245"/>
        <v>S</v>
      </c>
    </row>
    <row r="3088" spans="1:15" x14ac:dyDescent="0.25">
      <c r="A3088">
        <v>10</v>
      </c>
      <c r="B3088" s="1">
        <v>56990</v>
      </c>
      <c r="C3088" t="s">
        <v>215</v>
      </c>
      <c r="D3088" t="s">
        <v>2360</v>
      </c>
      <c r="E3088">
        <v>325</v>
      </c>
      <c r="F3088">
        <v>21171</v>
      </c>
      <c r="G3088">
        <f t="shared" si="241"/>
        <v>0</v>
      </c>
      <c r="H3088" t="str">
        <f>_xlfn.XLOOKUP(C3088,obszary!A:A,obszary!B:B)</f>
        <v>Argyre</v>
      </c>
      <c r="I3088" t="str">
        <f>_xlfn.XLOOKUP($A3088,laziki!B:B,laziki!C:C)</f>
        <v>Mariner 15</v>
      </c>
      <c r="J3088" t="str">
        <f>_xlfn.XLOOKUP(I3088,laziki!C:C,laziki!E:E)</f>
        <v>23.79S, 56.97W</v>
      </c>
      <c r="K3088">
        <f>_xlfn.XLOOKUP($A3088,laziki!B:B,laziki!D:D)</f>
        <v>2054</v>
      </c>
      <c r="L3088">
        <f t="shared" si="242"/>
        <v>2056</v>
      </c>
      <c r="M3088" s="4">
        <f t="shared" si="243"/>
        <v>2</v>
      </c>
      <c r="N3088" s="4" t="str">
        <f t="shared" si="244"/>
        <v>S</v>
      </c>
      <c r="O3088" t="str">
        <f t="shared" si="245"/>
        <v>S</v>
      </c>
    </row>
    <row r="3089" spans="1:15" x14ac:dyDescent="0.25">
      <c r="A3089">
        <v>39</v>
      </c>
      <c r="B3089" s="1">
        <v>61316</v>
      </c>
      <c r="C3089" t="s">
        <v>209</v>
      </c>
      <c r="D3089" t="s">
        <v>2359</v>
      </c>
      <c r="E3089">
        <v>120</v>
      </c>
      <c r="F3089">
        <v>4076</v>
      </c>
      <c r="G3089">
        <f t="shared" si="241"/>
        <v>0</v>
      </c>
      <c r="H3089" t="str">
        <f>_xlfn.XLOOKUP(C3089,obszary!A:A,obszary!B:B)</f>
        <v>Eridania</v>
      </c>
      <c r="I3089" t="str">
        <f>_xlfn.XLOOKUP($A3089,laziki!B:B,laziki!C:C)</f>
        <v>Pathfinder 9</v>
      </c>
      <c r="J3089" t="str">
        <f>_xlfn.XLOOKUP(I3089,laziki!C:C,laziki!E:E)</f>
        <v>59.92S, 179.01W</v>
      </c>
      <c r="K3089">
        <f>_xlfn.XLOOKUP($A3089,laziki!B:B,laziki!D:D)</f>
        <v>2062</v>
      </c>
      <c r="L3089">
        <f t="shared" si="242"/>
        <v>2067</v>
      </c>
      <c r="M3089" s="4">
        <f t="shared" si="243"/>
        <v>5</v>
      </c>
      <c r="N3089" s="4" t="str">
        <f t="shared" si="244"/>
        <v>S</v>
      </c>
      <c r="O3089" t="str">
        <f t="shared" si="245"/>
        <v>S</v>
      </c>
    </row>
    <row r="3090" spans="1:15" x14ac:dyDescent="0.25">
      <c r="A3090">
        <v>73</v>
      </c>
      <c r="B3090" s="1">
        <v>63295</v>
      </c>
      <c r="C3090" t="s">
        <v>215</v>
      </c>
      <c r="D3090" t="s">
        <v>2358</v>
      </c>
      <c r="E3090">
        <v>20</v>
      </c>
      <c r="F3090">
        <v>4902</v>
      </c>
      <c r="G3090">
        <f t="shared" si="241"/>
        <v>4902</v>
      </c>
      <c r="H3090" t="str">
        <f>_xlfn.XLOOKUP(C3090,obszary!A:A,obszary!B:B)</f>
        <v>Argyre</v>
      </c>
      <c r="I3090" t="str">
        <f>_xlfn.XLOOKUP($A3090,laziki!B:B,laziki!C:C)</f>
        <v>Rosetta 20</v>
      </c>
      <c r="J3090" t="str">
        <f>_xlfn.XLOOKUP(I3090,laziki!C:C,laziki!E:E)</f>
        <v>69.31S, 68.72W</v>
      </c>
      <c r="K3090">
        <f>_xlfn.XLOOKUP($A3090,laziki!B:B,laziki!D:D)</f>
        <v>2071</v>
      </c>
      <c r="L3090">
        <f t="shared" si="242"/>
        <v>2073</v>
      </c>
      <c r="M3090" s="4">
        <f t="shared" si="243"/>
        <v>2</v>
      </c>
      <c r="N3090" s="4" t="str">
        <f t="shared" si="244"/>
        <v>S</v>
      </c>
      <c r="O3090" t="str">
        <f t="shared" si="245"/>
        <v>S</v>
      </c>
    </row>
    <row r="3091" spans="1:15" x14ac:dyDescent="0.25">
      <c r="A3091">
        <v>86</v>
      </c>
      <c r="B3091" s="1">
        <v>63044</v>
      </c>
      <c r="C3091" t="s">
        <v>265</v>
      </c>
      <c r="D3091" t="s">
        <v>2357</v>
      </c>
      <c r="E3091">
        <v>65</v>
      </c>
      <c r="F3091">
        <v>1396</v>
      </c>
      <c r="G3091">
        <f t="shared" si="241"/>
        <v>1396</v>
      </c>
      <c r="H3091" t="str">
        <f>_xlfn.XLOOKUP(C3091,obszary!A:A,obszary!B:B)</f>
        <v>Mare Boreum</v>
      </c>
      <c r="I3091" t="str">
        <f>_xlfn.XLOOKUP($A3091,laziki!B:B,laziki!C:C)</f>
        <v>Phoenix 16</v>
      </c>
      <c r="J3091" t="str">
        <f>_xlfn.XLOOKUP(I3091,laziki!C:C,laziki!E:E)</f>
        <v>75.84N, 122.24E</v>
      </c>
      <c r="K3091">
        <f>_xlfn.XLOOKUP($A3091,laziki!B:B,laziki!D:D)</f>
        <v>2071</v>
      </c>
      <c r="L3091">
        <f t="shared" si="242"/>
        <v>2072</v>
      </c>
      <c r="M3091" s="4">
        <f t="shared" si="243"/>
        <v>1</v>
      </c>
      <c r="N3091" s="4" t="str">
        <f t="shared" si="244"/>
        <v>N</v>
      </c>
      <c r="O3091" t="str">
        <f t="shared" si="245"/>
        <v>N</v>
      </c>
    </row>
    <row r="3092" spans="1:15" x14ac:dyDescent="0.25">
      <c r="A3092">
        <v>95</v>
      </c>
      <c r="B3092" s="1">
        <v>61468</v>
      </c>
      <c r="C3092" t="s">
        <v>249</v>
      </c>
      <c r="D3092" t="s">
        <v>2356</v>
      </c>
      <c r="E3092">
        <v>163</v>
      </c>
      <c r="F3092">
        <v>2054</v>
      </c>
      <c r="G3092">
        <f t="shared" si="241"/>
        <v>0</v>
      </c>
      <c r="H3092" t="str">
        <f>_xlfn.XLOOKUP(C3092,obszary!A:A,obszary!B:B)</f>
        <v>Tharsis</v>
      </c>
      <c r="I3092" t="str">
        <f>_xlfn.XLOOKUP($A3092,laziki!B:B,laziki!C:C)</f>
        <v>Dawn 6</v>
      </c>
      <c r="J3092" t="str">
        <f>_xlfn.XLOOKUP(I3092,laziki!C:C,laziki!E:E)</f>
        <v>8.80N, 79.73W</v>
      </c>
      <c r="K3092">
        <f>_xlfn.XLOOKUP($A3092,laziki!B:B,laziki!D:D)</f>
        <v>2067</v>
      </c>
      <c r="L3092">
        <f t="shared" si="242"/>
        <v>2068</v>
      </c>
      <c r="M3092" s="4">
        <f t="shared" si="243"/>
        <v>1</v>
      </c>
      <c r="N3092" s="4" t="str">
        <f t="shared" si="244"/>
        <v>N</v>
      </c>
      <c r="O3092" t="str">
        <f t="shared" si="245"/>
        <v>N</v>
      </c>
    </row>
    <row r="3093" spans="1:15" x14ac:dyDescent="0.25">
      <c r="A3093">
        <v>52</v>
      </c>
      <c r="B3093" s="1">
        <v>62543</v>
      </c>
      <c r="C3093" t="s">
        <v>249</v>
      </c>
      <c r="D3093" t="s">
        <v>2355</v>
      </c>
      <c r="E3093">
        <v>82</v>
      </c>
      <c r="F3093">
        <v>1526</v>
      </c>
      <c r="G3093">
        <f t="shared" si="241"/>
        <v>1526</v>
      </c>
      <c r="H3093" t="str">
        <f>_xlfn.XLOOKUP(C3093,obszary!A:A,obszary!B:B)</f>
        <v>Tharsis</v>
      </c>
      <c r="I3093" t="str">
        <f>_xlfn.XLOOKUP($A3093,laziki!B:B,laziki!C:C)</f>
        <v>Opportunity 4</v>
      </c>
      <c r="J3093" t="str">
        <f>_xlfn.XLOOKUP(I3093,laziki!C:C,laziki!E:E)</f>
        <v>9.63N, 121.52W</v>
      </c>
      <c r="K3093">
        <f>_xlfn.XLOOKUP($A3093,laziki!B:B,laziki!D:D)</f>
        <v>2065</v>
      </c>
      <c r="L3093">
        <f t="shared" si="242"/>
        <v>2071</v>
      </c>
      <c r="M3093" s="4">
        <f t="shared" si="243"/>
        <v>6</v>
      </c>
      <c r="N3093" s="4" t="str">
        <f t="shared" si="244"/>
        <v>N</v>
      </c>
      <c r="O3093" t="str">
        <f t="shared" si="245"/>
        <v>N</v>
      </c>
    </row>
    <row r="3094" spans="1:15" x14ac:dyDescent="0.25">
      <c r="A3094">
        <v>6</v>
      </c>
      <c r="B3094" s="1">
        <v>56729</v>
      </c>
      <c r="C3094" t="s">
        <v>265</v>
      </c>
      <c r="D3094" t="s">
        <v>2354</v>
      </c>
      <c r="E3094">
        <v>791</v>
      </c>
      <c r="F3094">
        <v>4398</v>
      </c>
      <c r="G3094">
        <f t="shared" si="241"/>
        <v>0</v>
      </c>
      <c r="H3094" t="str">
        <f>_xlfn.XLOOKUP(C3094,obszary!A:A,obszary!B:B)</f>
        <v>Mare Boreum</v>
      </c>
      <c r="I3094" t="str">
        <f>_xlfn.XLOOKUP($A3094,laziki!B:B,laziki!C:C)</f>
        <v>Mariner 11</v>
      </c>
      <c r="J3094" t="str">
        <f>_xlfn.XLOOKUP(I3094,laziki!C:C,laziki!E:E)</f>
        <v>77.71N, 148.53E</v>
      </c>
      <c r="K3094">
        <f>_xlfn.XLOOKUP($A3094,laziki!B:B,laziki!D:D)</f>
        <v>2052</v>
      </c>
      <c r="L3094">
        <f t="shared" si="242"/>
        <v>2055</v>
      </c>
      <c r="M3094" s="4">
        <f t="shared" si="243"/>
        <v>3</v>
      </c>
      <c r="N3094" s="4" t="str">
        <f t="shared" si="244"/>
        <v>N</v>
      </c>
      <c r="O3094" t="str">
        <f t="shared" si="245"/>
        <v>N</v>
      </c>
    </row>
    <row r="3095" spans="1:15" x14ac:dyDescent="0.25">
      <c r="A3095">
        <v>26</v>
      </c>
      <c r="B3095" s="1">
        <v>57820</v>
      </c>
      <c r="C3095" t="s">
        <v>213</v>
      </c>
      <c r="D3095" t="s">
        <v>2353</v>
      </c>
      <c r="E3095">
        <v>292</v>
      </c>
      <c r="F3095">
        <v>16330</v>
      </c>
      <c r="G3095">
        <f t="shared" si="241"/>
        <v>0</v>
      </c>
      <c r="H3095" t="str">
        <f>_xlfn.XLOOKUP(C3095,obszary!A:A,obszary!B:B)</f>
        <v>Noachis</v>
      </c>
      <c r="I3095" t="str">
        <f>_xlfn.XLOOKUP($A3095,laziki!B:B,laziki!C:C)</f>
        <v>Phobos 5</v>
      </c>
      <c r="J3095" t="str">
        <f>_xlfn.XLOOKUP(I3095,laziki!C:C,laziki!E:E)</f>
        <v>48.99S, 67.17E</v>
      </c>
      <c r="K3095">
        <f>_xlfn.XLOOKUP($A3095,laziki!B:B,laziki!D:D)</f>
        <v>2054</v>
      </c>
      <c r="L3095">
        <f t="shared" si="242"/>
        <v>2058</v>
      </c>
      <c r="M3095" s="4">
        <f t="shared" si="243"/>
        <v>4</v>
      </c>
      <c r="N3095" s="4" t="str">
        <f t="shared" si="244"/>
        <v>S</v>
      </c>
      <c r="O3095" t="str">
        <f t="shared" si="245"/>
        <v>S</v>
      </c>
    </row>
    <row r="3096" spans="1:15" x14ac:dyDescent="0.25">
      <c r="A3096">
        <v>64</v>
      </c>
      <c r="B3096" s="1">
        <v>61314</v>
      </c>
      <c r="C3096" t="s">
        <v>211</v>
      </c>
      <c r="D3096" t="s">
        <v>2352</v>
      </c>
      <c r="E3096">
        <v>24</v>
      </c>
      <c r="F3096">
        <v>3612</v>
      </c>
      <c r="G3096">
        <f t="shared" si="241"/>
        <v>3612</v>
      </c>
      <c r="H3096" t="str">
        <f>_xlfn.XLOOKUP(C3096,obszary!A:A,obszary!B:B)</f>
        <v>Hellas</v>
      </c>
      <c r="I3096" t="str">
        <f>_xlfn.XLOOKUP($A3096,laziki!B:B,laziki!C:C)</f>
        <v>Rosetta 7</v>
      </c>
      <c r="J3096" t="str">
        <f>_xlfn.XLOOKUP(I3096,laziki!C:C,laziki!E:E)</f>
        <v>48.64S, 67.03E</v>
      </c>
      <c r="K3096">
        <f>_xlfn.XLOOKUP($A3096,laziki!B:B,laziki!D:D)</f>
        <v>2067</v>
      </c>
      <c r="L3096">
        <f t="shared" si="242"/>
        <v>2067</v>
      </c>
      <c r="M3096" s="4">
        <f t="shared" si="243"/>
        <v>0</v>
      </c>
      <c r="N3096" s="4" t="str">
        <f t="shared" si="244"/>
        <v>S</v>
      </c>
      <c r="O3096" t="str">
        <f t="shared" si="245"/>
        <v>S</v>
      </c>
    </row>
    <row r="3097" spans="1:15" x14ac:dyDescent="0.25">
      <c r="A3097">
        <v>5</v>
      </c>
      <c r="B3097" s="1">
        <v>58780</v>
      </c>
      <c r="C3097" t="s">
        <v>241</v>
      </c>
      <c r="D3097" t="s">
        <v>2351</v>
      </c>
      <c r="E3097">
        <v>103</v>
      </c>
      <c r="F3097">
        <v>6205</v>
      </c>
      <c r="G3097">
        <f t="shared" si="241"/>
        <v>0</v>
      </c>
      <c r="H3097" t="str">
        <f>_xlfn.XLOOKUP(C3097,obszary!A:A,obszary!B:B)</f>
        <v>Syrtis Major</v>
      </c>
      <c r="I3097" t="str">
        <f>_xlfn.XLOOKUP($A3097,laziki!B:B,laziki!C:C)</f>
        <v>Mariner 10</v>
      </c>
      <c r="J3097" t="str">
        <f>_xlfn.XLOOKUP(I3097,laziki!C:C,laziki!E:E)</f>
        <v>4.88N, 63.43E</v>
      </c>
      <c r="K3097">
        <f>_xlfn.XLOOKUP($A3097,laziki!B:B,laziki!D:D)</f>
        <v>2051</v>
      </c>
      <c r="L3097">
        <f t="shared" si="242"/>
        <v>2060</v>
      </c>
      <c r="M3097" s="4">
        <f t="shared" si="243"/>
        <v>9</v>
      </c>
      <c r="N3097" s="4" t="str">
        <f t="shared" si="244"/>
        <v>N</v>
      </c>
      <c r="O3097" t="str">
        <f t="shared" si="245"/>
        <v>N</v>
      </c>
    </row>
    <row r="3098" spans="1:15" x14ac:dyDescent="0.25">
      <c r="A3098">
        <v>52</v>
      </c>
      <c r="B3098" s="1">
        <v>61959</v>
      </c>
      <c r="C3098" t="s">
        <v>235</v>
      </c>
      <c r="D3098" t="s">
        <v>2350</v>
      </c>
      <c r="E3098">
        <v>93</v>
      </c>
      <c r="F3098">
        <v>1010</v>
      </c>
      <c r="G3098">
        <f t="shared" si="241"/>
        <v>1010</v>
      </c>
      <c r="H3098" t="str">
        <f>_xlfn.XLOOKUP(C3098,obszary!A:A,obszary!B:B)</f>
        <v>Memnonia</v>
      </c>
      <c r="I3098" t="str">
        <f>_xlfn.XLOOKUP($A3098,laziki!B:B,laziki!C:C)</f>
        <v>Opportunity 4</v>
      </c>
      <c r="J3098" t="str">
        <f>_xlfn.XLOOKUP(I3098,laziki!C:C,laziki!E:E)</f>
        <v>9.63N, 121.52W</v>
      </c>
      <c r="K3098">
        <f>_xlfn.XLOOKUP($A3098,laziki!B:B,laziki!D:D)</f>
        <v>2065</v>
      </c>
      <c r="L3098">
        <f t="shared" si="242"/>
        <v>2069</v>
      </c>
      <c r="M3098" s="4">
        <f t="shared" si="243"/>
        <v>4</v>
      </c>
      <c r="N3098" s="4" t="str">
        <f t="shared" si="244"/>
        <v>S</v>
      </c>
      <c r="O3098" t="str">
        <f t="shared" si="245"/>
        <v>N</v>
      </c>
    </row>
    <row r="3099" spans="1:15" x14ac:dyDescent="0.25">
      <c r="A3099">
        <v>76</v>
      </c>
      <c r="B3099" s="1">
        <v>65628</v>
      </c>
      <c r="C3099" t="s">
        <v>263</v>
      </c>
      <c r="D3099" t="s">
        <v>2349</v>
      </c>
      <c r="E3099">
        <v>48</v>
      </c>
      <c r="F3099">
        <v>2461</v>
      </c>
      <c r="G3099">
        <f t="shared" si="241"/>
        <v>2461</v>
      </c>
      <c r="H3099" t="str">
        <f>_xlfn.XLOOKUP(C3099,obszary!A:A,obszary!B:B)</f>
        <v>Diacria</v>
      </c>
      <c r="I3099" t="str">
        <f>_xlfn.XLOOKUP($A3099,laziki!B:B,laziki!C:C)</f>
        <v>Rosetta 25</v>
      </c>
      <c r="J3099" t="str">
        <f>_xlfn.XLOOKUP(I3099,laziki!C:C,laziki!E:E)</f>
        <v>47.84N, 169.44E</v>
      </c>
      <c r="K3099">
        <f>_xlfn.XLOOKUP($A3099,laziki!B:B,laziki!D:D)</f>
        <v>2072</v>
      </c>
      <c r="L3099">
        <f t="shared" si="242"/>
        <v>2079</v>
      </c>
      <c r="M3099" s="4">
        <f t="shared" si="243"/>
        <v>7</v>
      </c>
      <c r="N3099" s="4" t="str">
        <f t="shared" si="244"/>
        <v>N</v>
      </c>
      <c r="O3099" t="str">
        <f t="shared" si="245"/>
        <v>N</v>
      </c>
    </row>
    <row r="3100" spans="1:15" x14ac:dyDescent="0.25">
      <c r="A3100">
        <v>26</v>
      </c>
      <c r="B3100" s="1">
        <v>56850</v>
      </c>
      <c r="C3100" t="s">
        <v>211</v>
      </c>
      <c r="D3100" t="s">
        <v>2348</v>
      </c>
      <c r="E3100">
        <v>77</v>
      </c>
      <c r="F3100">
        <v>4731</v>
      </c>
      <c r="G3100">
        <f t="shared" si="241"/>
        <v>4731</v>
      </c>
      <c r="H3100" t="str">
        <f>_xlfn.XLOOKUP(C3100,obszary!A:A,obszary!B:B)</f>
        <v>Hellas</v>
      </c>
      <c r="I3100" t="str">
        <f>_xlfn.XLOOKUP($A3100,laziki!B:B,laziki!C:C)</f>
        <v>Phobos 5</v>
      </c>
      <c r="J3100" t="str">
        <f>_xlfn.XLOOKUP(I3100,laziki!C:C,laziki!E:E)</f>
        <v>48.99S, 67.17E</v>
      </c>
      <c r="K3100">
        <f>_xlfn.XLOOKUP($A3100,laziki!B:B,laziki!D:D)</f>
        <v>2054</v>
      </c>
      <c r="L3100">
        <f t="shared" si="242"/>
        <v>2055</v>
      </c>
      <c r="M3100" s="4">
        <f t="shared" si="243"/>
        <v>1</v>
      </c>
      <c r="N3100" s="4" t="str">
        <f t="shared" si="244"/>
        <v>S</v>
      </c>
      <c r="O3100" t="str">
        <f t="shared" si="245"/>
        <v>S</v>
      </c>
    </row>
    <row r="3101" spans="1:15" x14ac:dyDescent="0.25">
      <c r="A3101">
        <v>5</v>
      </c>
      <c r="B3101" s="1">
        <v>56848</v>
      </c>
      <c r="C3101" t="s">
        <v>241</v>
      </c>
      <c r="D3101" t="s">
        <v>2347</v>
      </c>
      <c r="E3101">
        <v>88</v>
      </c>
      <c r="F3101">
        <v>883</v>
      </c>
      <c r="G3101">
        <f t="shared" si="241"/>
        <v>883</v>
      </c>
      <c r="H3101" t="str">
        <f>_xlfn.XLOOKUP(C3101,obszary!A:A,obszary!B:B)</f>
        <v>Syrtis Major</v>
      </c>
      <c r="I3101" t="str">
        <f>_xlfn.XLOOKUP($A3101,laziki!B:B,laziki!C:C)</f>
        <v>Mariner 10</v>
      </c>
      <c r="J3101" t="str">
        <f>_xlfn.XLOOKUP(I3101,laziki!C:C,laziki!E:E)</f>
        <v>4.88N, 63.43E</v>
      </c>
      <c r="K3101">
        <f>_xlfn.XLOOKUP($A3101,laziki!B:B,laziki!D:D)</f>
        <v>2051</v>
      </c>
      <c r="L3101">
        <f t="shared" si="242"/>
        <v>2055</v>
      </c>
      <c r="M3101" s="4">
        <f t="shared" si="243"/>
        <v>4</v>
      </c>
      <c r="N3101" s="4" t="str">
        <f t="shared" si="244"/>
        <v>N</v>
      </c>
      <c r="O3101" t="str">
        <f t="shared" si="245"/>
        <v>N</v>
      </c>
    </row>
    <row r="3102" spans="1:15" x14ac:dyDescent="0.25">
      <c r="A3102">
        <v>19</v>
      </c>
      <c r="B3102" s="1">
        <v>58173</v>
      </c>
      <c r="C3102" t="s">
        <v>253</v>
      </c>
      <c r="D3102" t="s">
        <v>2346</v>
      </c>
      <c r="E3102">
        <v>59</v>
      </c>
      <c r="F3102">
        <v>6618</v>
      </c>
      <c r="G3102">
        <f t="shared" si="241"/>
        <v>6618</v>
      </c>
      <c r="H3102" t="str">
        <f>_xlfn.XLOOKUP(C3102,obszary!A:A,obszary!B:B)</f>
        <v>Cebrenia</v>
      </c>
      <c r="I3102" t="str">
        <f>_xlfn.XLOOKUP($A3102,laziki!B:B,laziki!C:C)</f>
        <v>Viking 13</v>
      </c>
      <c r="J3102" t="str">
        <f>_xlfn.XLOOKUP(I3102,laziki!C:C,laziki!E:E)</f>
        <v>47.43N, 160.74E</v>
      </c>
      <c r="K3102">
        <f>_xlfn.XLOOKUP($A3102,laziki!B:B,laziki!D:D)</f>
        <v>2056</v>
      </c>
      <c r="L3102">
        <f t="shared" si="242"/>
        <v>2059</v>
      </c>
      <c r="M3102" s="4">
        <f t="shared" si="243"/>
        <v>3</v>
      </c>
      <c r="N3102" s="4" t="str">
        <f t="shared" si="244"/>
        <v>N</v>
      </c>
      <c r="O3102" t="str">
        <f t="shared" si="245"/>
        <v>N</v>
      </c>
    </row>
    <row r="3103" spans="1:15" x14ac:dyDescent="0.25">
      <c r="A3103">
        <v>10</v>
      </c>
      <c r="B3103" s="1">
        <v>59613</v>
      </c>
      <c r="C3103" t="s">
        <v>231</v>
      </c>
      <c r="D3103" t="s">
        <v>2345</v>
      </c>
      <c r="E3103">
        <v>137</v>
      </c>
      <c r="F3103">
        <v>7752</v>
      </c>
      <c r="G3103">
        <f t="shared" si="241"/>
        <v>0</v>
      </c>
      <c r="H3103" t="str">
        <f>_xlfn.XLOOKUP(C3103,obszary!A:A,obszary!B:B)</f>
        <v>Coprates</v>
      </c>
      <c r="I3103" t="str">
        <f>_xlfn.XLOOKUP($A3103,laziki!B:B,laziki!C:C)</f>
        <v>Mariner 15</v>
      </c>
      <c r="J3103" t="str">
        <f>_xlfn.XLOOKUP(I3103,laziki!C:C,laziki!E:E)</f>
        <v>23.79S, 56.97W</v>
      </c>
      <c r="K3103">
        <f>_xlfn.XLOOKUP($A3103,laziki!B:B,laziki!D:D)</f>
        <v>2054</v>
      </c>
      <c r="L3103">
        <f t="shared" si="242"/>
        <v>2063</v>
      </c>
      <c r="M3103" s="4">
        <f t="shared" si="243"/>
        <v>9</v>
      </c>
      <c r="N3103" s="4" t="str">
        <f t="shared" si="244"/>
        <v>S</v>
      </c>
      <c r="O3103" t="str">
        <f t="shared" si="245"/>
        <v>S</v>
      </c>
    </row>
    <row r="3104" spans="1:15" x14ac:dyDescent="0.25">
      <c r="A3104">
        <v>2</v>
      </c>
      <c r="B3104" s="1">
        <v>56534</v>
      </c>
      <c r="C3104" t="s">
        <v>239</v>
      </c>
      <c r="D3104" t="s">
        <v>2344</v>
      </c>
      <c r="E3104">
        <v>264</v>
      </c>
      <c r="F3104">
        <v>1396</v>
      </c>
      <c r="G3104">
        <f t="shared" si="241"/>
        <v>0</v>
      </c>
      <c r="H3104" t="str">
        <f>_xlfn.XLOOKUP(C3104,obszary!A:A,obszary!B:B)</f>
        <v>Amenthes</v>
      </c>
      <c r="I3104" t="str">
        <f>_xlfn.XLOOKUP($A3104,laziki!B:B,laziki!C:C)</f>
        <v>Mariner 6</v>
      </c>
      <c r="J3104" t="str">
        <f>_xlfn.XLOOKUP(I3104,laziki!C:C,laziki!E:E)</f>
        <v>11.90N, 119.49E</v>
      </c>
      <c r="K3104">
        <f>_xlfn.XLOOKUP($A3104,laziki!B:B,laziki!D:D)</f>
        <v>2050</v>
      </c>
      <c r="L3104">
        <f t="shared" si="242"/>
        <v>2054</v>
      </c>
      <c r="M3104" s="4">
        <f t="shared" si="243"/>
        <v>4</v>
      </c>
      <c r="N3104" s="4" t="str">
        <f t="shared" si="244"/>
        <v>N</v>
      </c>
      <c r="O3104" t="str">
        <f t="shared" si="245"/>
        <v>N</v>
      </c>
    </row>
    <row r="3105" spans="1:15" x14ac:dyDescent="0.25">
      <c r="A3105">
        <v>47</v>
      </c>
      <c r="B3105" s="1">
        <v>61373</v>
      </c>
      <c r="C3105" t="s">
        <v>245</v>
      </c>
      <c r="D3105" t="s">
        <v>2343</v>
      </c>
      <c r="E3105">
        <v>72</v>
      </c>
      <c r="F3105">
        <v>4076</v>
      </c>
      <c r="G3105">
        <f t="shared" si="241"/>
        <v>4076</v>
      </c>
      <c r="H3105" t="str">
        <f>_xlfn.XLOOKUP(C3105,obszary!A:A,obszary!B:B)</f>
        <v>Oxia Palus</v>
      </c>
      <c r="I3105" t="str">
        <f>_xlfn.XLOOKUP($A3105,laziki!B:B,laziki!C:C)</f>
        <v>Spirit 14</v>
      </c>
      <c r="J3105" t="str">
        <f>_xlfn.XLOOKUP(I3105,laziki!C:C,laziki!E:E)</f>
        <v>27.30N, 17.48W</v>
      </c>
      <c r="K3105">
        <f>_xlfn.XLOOKUP($A3105,laziki!B:B,laziki!D:D)</f>
        <v>2065</v>
      </c>
      <c r="L3105">
        <f t="shared" si="242"/>
        <v>2068</v>
      </c>
      <c r="M3105" s="4">
        <f t="shared" si="243"/>
        <v>3</v>
      </c>
      <c r="N3105" s="4" t="str">
        <f t="shared" si="244"/>
        <v>N</v>
      </c>
      <c r="O3105" t="str">
        <f t="shared" si="245"/>
        <v>N</v>
      </c>
    </row>
    <row r="3106" spans="1:15" x14ac:dyDescent="0.25">
      <c r="A3106">
        <v>36</v>
      </c>
      <c r="B3106" s="1">
        <v>59775</v>
      </c>
      <c r="C3106" t="s">
        <v>251</v>
      </c>
      <c r="D3106" t="s">
        <v>2342</v>
      </c>
      <c r="E3106">
        <v>264</v>
      </c>
      <c r="F3106">
        <v>3612</v>
      </c>
      <c r="G3106">
        <f t="shared" si="241"/>
        <v>0</v>
      </c>
      <c r="H3106" t="str">
        <f>_xlfn.XLOOKUP(C3106,obszary!A:A,obszary!B:B)</f>
        <v>Amazonis</v>
      </c>
      <c r="I3106" t="str">
        <f>_xlfn.XLOOKUP($A3106,laziki!B:B,laziki!C:C)</f>
        <v>Pathfinder 3</v>
      </c>
      <c r="J3106" t="str">
        <f>_xlfn.XLOOKUP(I3106,laziki!C:C,laziki!E:E)</f>
        <v>5.85N, 156.58W</v>
      </c>
      <c r="K3106">
        <f>_xlfn.XLOOKUP($A3106,laziki!B:B,laziki!D:D)</f>
        <v>2061</v>
      </c>
      <c r="L3106">
        <f t="shared" si="242"/>
        <v>2063</v>
      </c>
      <c r="M3106" s="4">
        <f t="shared" si="243"/>
        <v>2</v>
      </c>
      <c r="N3106" s="4" t="str">
        <f t="shared" si="244"/>
        <v>N</v>
      </c>
      <c r="O3106" t="str">
        <f t="shared" si="245"/>
        <v>N</v>
      </c>
    </row>
    <row r="3107" spans="1:15" x14ac:dyDescent="0.25">
      <c r="A3107">
        <v>76</v>
      </c>
      <c r="B3107" s="1">
        <v>63726</v>
      </c>
      <c r="C3107" t="s">
        <v>253</v>
      </c>
      <c r="D3107" t="s">
        <v>2341</v>
      </c>
      <c r="E3107">
        <v>117</v>
      </c>
      <c r="F3107">
        <v>41937</v>
      </c>
      <c r="G3107">
        <f t="shared" si="241"/>
        <v>0</v>
      </c>
      <c r="H3107" t="str">
        <f>_xlfn.XLOOKUP(C3107,obszary!A:A,obszary!B:B)</f>
        <v>Cebrenia</v>
      </c>
      <c r="I3107" t="str">
        <f>_xlfn.XLOOKUP($A3107,laziki!B:B,laziki!C:C)</f>
        <v>Rosetta 25</v>
      </c>
      <c r="J3107" t="str">
        <f>_xlfn.XLOOKUP(I3107,laziki!C:C,laziki!E:E)</f>
        <v>47.84N, 169.44E</v>
      </c>
      <c r="K3107">
        <f>_xlfn.XLOOKUP($A3107,laziki!B:B,laziki!D:D)</f>
        <v>2072</v>
      </c>
      <c r="L3107">
        <f t="shared" si="242"/>
        <v>2074</v>
      </c>
      <c r="M3107" s="4">
        <f t="shared" si="243"/>
        <v>2</v>
      </c>
      <c r="N3107" s="4" t="str">
        <f t="shared" si="244"/>
        <v>N</v>
      </c>
      <c r="O3107" t="str">
        <f t="shared" si="245"/>
        <v>N</v>
      </c>
    </row>
    <row r="3108" spans="1:15" x14ac:dyDescent="0.25">
      <c r="A3108">
        <v>76</v>
      </c>
      <c r="B3108" s="1">
        <v>65349</v>
      </c>
      <c r="C3108" t="s">
        <v>251</v>
      </c>
      <c r="D3108" t="s">
        <v>2340</v>
      </c>
      <c r="E3108">
        <v>15</v>
      </c>
      <c r="F3108">
        <v>756</v>
      </c>
      <c r="G3108">
        <f t="shared" si="241"/>
        <v>756</v>
      </c>
      <c r="H3108" t="str">
        <f>_xlfn.XLOOKUP(C3108,obszary!A:A,obszary!B:B)</f>
        <v>Amazonis</v>
      </c>
      <c r="I3108" t="str">
        <f>_xlfn.XLOOKUP($A3108,laziki!B:B,laziki!C:C)</f>
        <v>Rosetta 25</v>
      </c>
      <c r="J3108" t="str">
        <f>_xlfn.XLOOKUP(I3108,laziki!C:C,laziki!E:E)</f>
        <v>47.84N, 169.44E</v>
      </c>
      <c r="K3108">
        <f>_xlfn.XLOOKUP($A3108,laziki!B:B,laziki!D:D)</f>
        <v>2072</v>
      </c>
      <c r="L3108">
        <f t="shared" si="242"/>
        <v>2078</v>
      </c>
      <c r="M3108" s="4">
        <f t="shared" si="243"/>
        <v>6</v>
      </c>
      <c r="N3108" s="4" t="str">
        <f t="shared" si="244"/>
        <v>N</v>
      </c>
      <c r="O3108" t="str">
        <f t="shared" si="245"/>
        <v>N</v>
      </c>
    </row>
    <row r="3109" spans="1:15" x14ac:dyDescent="0.25">
      <c r="A3109">
        <v>45</v>
      </c>
      <c r="B3109" s="1">
        <v>61470</v>
      </c>
      <c r="C3109" t="s">
        <v>241</v>
      </c>
      <c r="D3109" t="s">
        <v>2339</v>
      </c>
      <c r="E3109">
        <v>277</v>
      </c>
      <c r="F3109">
        <v>1920</v>
      </c>
      <c r="G3109">
        <f t="shared" si="241"/>
        <v>0</v>
      </c>
      <c r="H3109" t="str">
        <f>_xlfn.XLOOKUP(C3109,obszary!A:A,obszary!B:B)</f>
        <v>Syrtis Major</v>
      </c>
      <c r="I3109" t="str">
        <f>_xlfn.XLOOKUP($A3109,laziki!B:B,laziki!C:C)</f>
        <v>Spirit 12</v>
      </c>
      <c r="J3109" t="str">
        <f>_xlfn.XLOOKUP(I3109,laziki!C:C,laziki!E:E)</f>
        <v>0.43S, 61.64E</v>
      </c>
      <c r="K3109">
        <f>_xlfn.XLOOKUP($A3109,laziki!B:B,laziki!D:D)</f>
        <v>2064</v>
      </c>
      <c r="L3109">
        <f t="shared" si="242"/>
        <v>2068</v>
      </c>
      <c r="M3109" s="4">
        <f t="shared" si="243"/>
        <v>4</v>
      </c>
      <c r="N3109" s="4" t="str">
        <f t="shared" si="244"/>
        <v>N</v>
      </c>
      <c r="O3109" t="str">
        <f t="shared" si="245"/>
        <v>S</v>
      </c>
    </row>
    <row r="3110" spans="1:15" x14ac:dyDescent="0.25">
      <c r="A3110">
        <v>47</v>
      </c>
      <c r="B3110" s="1">
        <v>62822</v>
      </c>
      <c r="C3110" t="s">
        <v>245</v>
      </c>
      <c r="D3110" t="s">
        <v>2338</v>
      </c>
      <c r="E3110">
        <v>1057</v>
      </c>
      <c r="F3110">
        <v>6409</v>
      </c>
      <c r="G3110">
        <f t="shared" si="241"/>
        <v>0</v>
      </c>
      <c r="H3110" t="str">
        <f>_xlfn.XLOOKUP(C3110,obszary!A:A,obszary!B:B)</f>
        <v>Oxia Palus</v>
      </c>
      <c r="I3110" t="str">
        <f>_xlfn.XLOOKUP($A3110,laziki!B:B,laziki!C:C)</f>
        <v>Spirit 14</v>
      </c>
      <c r="J3110" t="str">
        <f>_xlfn.XLOOKUP(I3110,laziki!C:C,laziki!E:E)</f>
        <v>27.30N, 17.48W</v>
      </c>
      <c r="K3110">
        <f>_xlfn.XLOOKUP($A3110,laziki!B:B,laziki!D:D)</f>
        <v>2065</v>
      </c>
      <c r="L3110">
        <f t="shared" si="242"/>
        <v>2071</v>
      </c>
      <c r="M3110" s="4">
        <f t="shared" si="243"/>
        <v>6</v>
      </c>
      <c r="N3110" s="4" t="str">
        <f t="shared" si="244"/>
        <v>N</v>
      </c>
      <c r="O3110" t="str">
        <f t="shared" si="245"/>
        <v>N</v>
      </c>
    </row>
    <row r="3111" spans="1:15" x14ac:dyDescent="0.25">
      <c r="A3111">
        <v>21</v>
      </c>
      <c r="B3111" s="1">
        <v>57755</v>
      </c>
      <c r="C3111" t="s">
        <v>233</v>
      </c>
      <c r="D3111" t="s">
        <v>2337</v>
      </c>
      <c r="E3111">
        <v>47</v>
      </c>
      <c r="F3111">
        <v>2324</v>
      </c>
      <c r="G3111">
        <f t="shared" si="241"/>
        <v>2324</v>
      </c>
      <c r="H3111" t="str">
        <f>_xlfn.XLOOKUP(C3111,obszary!A:A,obszary!B:B)</f>
        <v>Phoenicis Lacus</v>
      </c>
      <c r="I3111" t="str">
        <f>_xlfn.XLOOKUP($A3111,laziki!B:B,laziki!C:C)</f>
        <v>Viking 17</v>
      </c>
      <c r="J3111" t="str">
        <f>_xlfn.XLOOKUP(I3111,laziki!C:C,laziki!E:E)</f>
        <v>11.38S, 119.54W</v>
      </c>
      <c r="K3111">
        <f>_xlfn.XLOOKUP($A3111,laziki!B:B,laziki!D:D)</f>
        <v>2056</v>
      </c>
      <c r="L3111">
        <f t="shared" si="242"/>
        <v>2058</v>
      </c>
      <c r="M3111" s="4">
        <f t="shared" si="243"/>
        <v>2</v>
      </c>
      <c r="N3111" s="4" t="str">
        <f t="shared" si="244"/>
        <v>S</v>
      </c>
      <c r="O3111" t="str">
        <f t="shared" si="245"/>
        <v>S</v>
      </c>
    </row>
    <row r="3112" spans="1:15" x14ac:dyDescent="0.25">
      <c r="A3112">
        <v>74</v>
      </c>
      <c r="B3112" s="1">
        <v>63241</v>
      </c>
      <c r="C3112" t="s">
        <v>243</v>
      </c>
      <c r="D3112" t="s">
        <v>2336</v>
      </c>
      <c r="E3112">
        <v>100</v>
      </c>
      <c r="F3112">
        <v>2739</v>
      </c>
      <c r="G3112">
        <f t="shared" si="241"/>
        <v>2739</v>
      </c>
      <c r="H3112" t="str">
        <f>_xlfn.XLOOKUP(C3112,obszary!A:A,obszary!B:B)</f>
        <v>Arabia</v>
      </c>
      <c r="I3112" t="str">
        <f>_xlfn.XLOOKUP($A3112,laziki!B:B,laziki!C:C)</f>
        <v>Rosetta 21</v>
      </c>
      <c r="J3112" t="str">
        <f>_xlfn.XLOOKUP(I3112,laziki!C:C,laziki!E:E)</f>
        <v>17.28N, 7.12E</v>
      </c>
      <c r="K3112">
        <f>_xlfn.XLOOKUP($A3112,laziki!B:B,laziki!D:D)</f>
        <v>2071</v>
      </c>
      <c r="L3112">
        <f t="shared" si="242"/>
        <v>2073</v>
      </c>
      <c r="M3112" s="4">
        <f t="shared" si="243"/>
        <v>2</v>
      </c>
      <c r="N3112" s="4" t="str">
        <f t="shared" si="244"/>
        <v>N</v>
      </c>
      <c r="O3112" t="str">
        <f t="shared" si="245"/>
        <v>N</v>
      </c>
    </row>
    <row r="3113" spans="1:15" x14ac:dyDescent="0.25">
      <c r="A3113">
        <v>29</v>
      </c>
      <c r="B3113" s="1">
        <v>59123</v>
      </c>
      <c r="C3113" t="s">
        <v>235</v>
      </c>
      <c r="D3113" t="s">
        <v>2335</v>
      </c>
      <c r="E3113">
        <v>54</v>
      </c>
      <c r="F3113">
        <v>1656</v>
      </c>
      <c r="G3113">
        <f t="shared" si="241"/>
        <v>1656</v>
      </c>
      <c r="H3113" t="str">
        <f>_xlfn.XLOOKUP(C3113,obszary!A:A,obszary!B:B)</f>
        <v>Memnonia</v>
      </c>
      <c r="I3113" t="str">
        <f>_xlfn.XLOOKUP($A3113,laziki!B:B,laziki!C:C)</f>
        <v>Deimos 4</v>
      </c>
      <c r="J3113" t="str">
        <f>_xlfn.XLOOKUP(I3113,laziki!C:C,laziki!E:E)</f>
        <v>33.88S, 148.04W</v>
      </c>
      <c r="K3113">
        <f>_xlfn.XLOOKUP($A3113,laziki!B:B,laziki!D:D)</f>
        <v>2058</v>
      </c>
      <c r="L3113">
        <f t="shared" si="242"/>
        <v>2061</v>
      </c>
      <c r="M3113" s="4">
        <f t="shared" si="243"/>
        <v>3</v>
      </c>
      <c r="N3113" s="4" t="str">
        <f t="shared" si="244"/>
        <v>S</v>
      </c>
      <c r="O3113" t="str">
        <f t="shared" si="245"/>
        <v>S</v>
      </c>
    </row>
    <row r="3114" spans="1:15" x14ac:dyDescent="0.25">
      <c r="A3114">
        <v>55</v>
      </c>
      <c r="B3114" s="1">
        <v>62085</v>
      </c>
      <c r="C3114" t="s">
        <v>253</v>
      </c>
      <c r="D3114" t="s">
        <v>2334</v>
      </c>
      <c r="E3114">
        <v>27</v>
      </c>
      <c r="F3114">
        <v>2739</v>
      </c>
      <c r="G3114">
        <f t="shared" si="241"/>
        <v>2739</v>
      </c>
      <c r="H3114" t="str">
        <f>_xlfn.XLOOKUP(C3114,obszary!A:A,obszary!B:B)</f>
        <v>Cebrenia</v>
      </c>
      <c r="I3114" t="str">
        <f>_xlfn.XLOOKUP($A3114,laziki!B:B,laziki!C:C)</f>
        <v>Opportunity 7</v>
      </c>
      <c r="J3114" t="str">
        <f>_xlfn.XLOOKUP(I3114,laziki!C:C,laziki!E:E)</f>
        <v>37.14N, 148.66E</v>
      </c>
      <c r="K3114">
        <f>_xlfn.XLOOKUP($A3114,laziki!B:B,laziki!D:D)</f>
        <v>2066</v>
      </c>
      <c r="L3114">
        <f t="shared" si="242"/>
        <v>2069</v>
      </c>
      <c r="M3114" s="4">
        <f t="shared" si="243"/>
        <v>3</v>
      </c>
      <c r="N3114" s="4" t="str">
        <f t="shared" si="244"/>
        <v>N</v>
      </c>
      <c r="O3114" t="str">
        <f t="shared" si="245"/>
        <v>N</v>
      </c>
    </row>
    <row r="3115" spans="1:15" x14ac:dyDescent="0.25">
      <c r="A3115">
        <v>31</v>
      </c>
      <c r="B3115" s="1">
        <v>58619</v>
      </c>
      <c r="C3115" t="s">
        <v>261</v>
      </c>
      <c r="D3115" t="s">
        <v>2333</v>
      </c>
      <c r="E3115">
        <v>41</v>
      </c>
      <c r="F3115">
        <v>1920</v>
      </c>
      <c r="G3115">
        <f t="shared" si="241"/>
        <v>1920</v>
      </c>
      <c r="H3115" t="str">
        <f>_xlfn.XLOOKUP(C3115,obszary!A:A,obszary!B:B)</f>
        <v>Arcadia</v>
      </c>
      <c r="I3115" t="str">
        <f>_xlfn.XLOOKUP($A3115,laziki!B:B,laziki!C:C)</f>
        <v>Deimos 10</v>
      </c>
      <c r="J3115" t="str">
        <f>_xlfn.XLOOKUP(I3115,laziki!C:C,laziki!E:E)</f>
        <v>66.67N, 93.37W</v>
      </c>
      <c r="K3115">
        <f>_xlfn.XLOOKUP($A3115,laziki!B:B,laziki!D:D)</f>
        <v>2059</v>
      </c>
      <c r="L3115">
        <f t="shared" si="242"/>
        <v>2060</v>
      </c>
      <c r="M3115" s="4">
        <f t="shared" si="243"/>
        <v>1</v>
      </c>
      <c r="N3115" s="4" t="str">
        <f t="shared" si="244"/>
        <v>N</v>
      </c>
      <c r="O3115" t="str">
        <f t="shared" si="245"/>
        <v>N</v>
      </c>
    </row>
    <row r="3116" spans="1:15" x14ac:dyDescent="0.25">
      <c r="A3116">
        <v>86</v>
      </c>
      <c r="B3116" s="1">
        <v>63711</v>
      </c>
      <c r="C3116" t="s">
        <v>253</v>
      </c>
      <c r="D3116" t="s">
        <v>2332</v>
      </c>
      <c r="E3116">
        <v>175</v>
      </c>
      <c r="F3116">
        <v>1788</v>
      </c>
      <c r="G3116">
        <f t="shared" si="241"/>
        <v>0</v>
      </c>
      <c r="H3116" t="str">
        <f>_xlfn.XLOOKUP(C3116,obszary!A:A,obszary!B:B)</f>
        <v>Cebrenia</v>
      </c>
      <c r="I3116" t="str">
        <f>_xlfn.XLOOKUP($A3116,laziki!B:B,laziki!C:C)</f>
        <v>Phoenix 16</v>
      </c>
      <c r="J3116" t="str">
        <f>_xlfn.XLOOKUP(I3116,laziki!C:C,laziki!E:E)</f>
        <v>75.84N, 122.24E</v>
      </c>
      <c r="K3116">
        <f>_xlfn.XLOOKUP($A3116,laziki!B:B,laziki!D:D)</f>
        <v>2071</v>
      </c>
      <c r="L3116">
        <f t="shared" si="242"/>
        <v>2074</v>
      </c>
      <c r="M3116" s="4">
        <f t="shared" si="243"/>
        <v>3</v>
      </c>
      <c r="N3116" s="4" t="str">
        <f t="shared" si="244"/>
        <v>N</v>
      </c>
      <c r="O3116" t="str">
        <f t="shared" si="245"/>
        <v>N</v>
      </c>
    </row>
    <row r="3117" spans="1:15" x14ac:dyDescent="0.25">
      <c r="A3117">
        <v>17</v>
      </c>
      <c r="B3117" s="1">
        <v>57730</v>
      </c>
      <c r="C3117" t="s">
        <v>255</v>
      </c>
      <c r="D3117" t="s">
        <v>2331</v>
      </c>
      <c r="E3117">
        <v>791</v>
      </c>
      <c r="F3117">
        <v>2461</v>
      </c>
      <c r="G3117">
        <f t="shared" si="241"/>
        <v>0</v>
      </c>
      <c r="H3117" t="str">
        <f>_xlfn.XLOOKUP(C3117,obszary!A:A,obszary!B:B)</f>
        <v>Casius</v>
      </c>
      <c r="I3117" t="str">
        <f>_xlfn.XLOOKUP($A3117,laziki!B:B,laziki!C:C)</f>
        <v>Viking 8</v>
      </c>
      <c r="J3117" t="str">
        <f>_xlfn.XLOOKUP(I3117,laziki!C:C,laziki!E:E)</f>
        <v>21.27N, 90.13E</v>
      </c>
      <c r="K3117">
        <f>_xlfn.XLOOKUP($A3117,laziki!B:B,laziki!D:D)</f>
        <v>2054</v>
      </c>
      <c r="L3117">
        <f t="shared" si="242"/>
        <v>2058</v>
      </c>
      <c r="M3117" s="4">
        <f t="shared" si="243"/>
        <v>4</v>
      </c>
      <c r="N3117" s="4" t="str">
        <f t="shared" si="244"/>
        <v>N</v>
      </c>
      <c r="O3117" t="str">
        <f t="shared" si="245"/>
        <v>N</v>
      </c>
    </row>
    <row r="3118" spans="1:15" x14ac:dyDescent="0.25">
      <c r="A3118">
        <v>29</v>
      </c>
      <c r="B3118" s="1">
        <v>58825</v>
      </c>
      <c r="C3118" t="s">
        <v>235</v>
      </c>
      <c r="D3118" t="s">
        <v>2330</v>
      </c>
      <c r="E3118">
        <v>80</v>
      </c>
      <c r="F3118">
        <v>3919</v>
      </c>
      <c r="G3118">
        <f t="shared" si="241"/>
        <v>3919</v>
      </c>
      <c r="H3118" t="str">
        <f>_xlfn.XLOOKUP(C3118,obszary!A:A,obszary!B:B)</f>
        <v>Memnonia</v>
      </c>
      <c r="I3118" t="str">
        <f>_xlfn.XLOOKUP($A3118,laziki!B:B,laziki!C:C)</f>
        <v>Deimos 4</v>
      </c>
      <c r="J3118" t="str">
        <f>_xlfn.XLOOKUP(I3118,laziki!C:C,laziki!E:E)</f>
        <v>33.88S, 148.04W</v>
      </c>
      <c r="K3118">
        <f>_xlfn.XLOOKUP($A3118,laziki!B:B,laziki!D:D)</f>
        <v>2058</v>
      </c>
      <c r="L3118">
        <f t="shared" si="242"/>
        <v>2061</v>
      </c>
      <c r="M3118" s="4">
        <f t="shared" si="243"/>
        <v>3</v>
      </c>
      <c r="N3118" s="4" t="str">
        <f t="shared" si="244"/>
        <v>S</v>
      </c>
      <c r="O3118" t="str">
        <f t="shared" si="245"/>
        <v>S</v>
      </c>
    </row>
    <row r="3119" spans="1:15" x14ac:dyDescent="0.25">
      <c r="A3119">
        <v>32</v>
      </c>
      <c r="B3119" s="1">
        <v>60631</v>
      </c>
      <c r="C3119" t="s">
        <v>217</v>
      </c>
      <c r="D3119" t="s">
        <v>2329</v>
      </c>
      <c r="E3119">
        <v>344</v>
      </c>
      <c r="F3119">
        <v>17000</v>
      </c>
      <c r="G3119">
        <f t="shared" si="241"/>
        <v>0</v>
      </c>
      <c r="H3119" t="str">
        <f>_xlfn.XLOOKUP(C3119,obszary!A:A,obszary!B:B)</f>
        <v>Thaumasia</v>
      </c>
      <c r="I3119" t="str">
        <f>_xlfn.XLOOKUP($A3119,laziki!B:B,laziki!C:C)</f>
        <v>Deimos 11</v>
      </c>
      <c r="J3119" t="str">
        <f>_xlfn.XLOOKUP(I3119,laziki!C:C,laziki!E:E)</f>
        <v>39.82S, 96.42W</v>
      </c>
      <c r="K3119">
        <f>_xlfn.XLOOKUP($A3119,laziki!B:B,laziki!D:D)</f>
        <v>2059</v>
      </c>
      <c r="L3119">
        <f t="shared" si="242"/>
        <v>2065</v>
      </c>
      <c r="M3119" s="4">
        <f t="shared" si="243"/>
        <v>6</v>
      </c>
      <c r="N3119" s="4" t="str">
        <f t="shared" si="244"/>
        <v>S</v>
      </c>
      <c r="O3119" t="str">
        <f t="shared" si="245"/>
        <v>S</v>
      </c>
    </row>
    <row r="3120" spans="1:15" x14ac:dyDescent="0.25">
      <c r="A3120">
        <v>2</v>
      </c>
      <c r="B3120" s="1">
        <v>55972</v>
      </c>
      <c r="C3120" t="s">
        <v>239</v>
      </c>
      <c r="D3120" t="s">
        <v>2328</v>
      </c>
      <c r="E3120">
        <v>100</v>
      </c>
      <c r="F3120">
        <v>2054</v>
      </c>
      <c r="G3120">
        <f t="shared" si="241"/>
        <v>2054</v>
      </c>
      <c r="H3120" t="str">
        <f>_xlfn.XLOOKUP(C3120,obszary!A:A,obszary!B:B)</f>
        <v>Amenthes</v>
      </c>
      <c r="I3120" t="str">
        <f>_xlfn.XLOOKUP($A3120,laziki!B:B,laziki!C:C)</f>
        <v>Mariner 6</v>
      </c>
      <c r="J3120" t="str">
        <f>_xlfn.XLOOKUP(I3120,laziki!C:C,laziki!E:E)</f>
        <v>11.90N, 119.49E</v>
      </c>
      <c r="K3120">
        <f>_xlfn.XLOOKUP($A3120,laziki!B:B,laziki!D:D)</f>
        <v>2050</v>
      </c>
      <c r="L3120">
        <f t="shared" si="242"/>
        <v>2053</v>
      </c>
      <c r="M3120" s="4">
        <f t="shared" si="243"/>
        <v>3</v>
      </c>
      <c r="N3120" s="4" t="str">
        <f t="shared" si="244"/>
        <v>N</v>
      </c>
      <c r="O3120" t="str">
        <f t="shared" si="245"/>
        <v>N</v>
      </c>
    </row>
    <row r="3121" spans="1:15" x14ac:dyDescent="0.25">
      <c r="A3121">
        <v>24</v>
      </c>
      <c r="B3121" s="1">
        <v>56521</v>
      </c>
      <c r="C3121" t="s">
        <v>209</v>
      </c>
      <c r="D3121" t="s">
        <v>2327</v>
      </c>
      <c r="E3121">
        <v>344</v>
      </c>
      <c r="F3121">
        <v>8519</v>
      </c>
      <c r="G3121">
        <f t="shared" si="241"/>
        <v>0</v>
      </c>
      <c r="H3121" t="str">
        <f>_xlfn.XLOOKUP(C3121,obszary!A:A,obszary!B:B)</f>
        <v>Eridania</v>
      </c>
      <c r="I3121" t="str">
        <f>_xlfn.XLOOKUP($A3121,laziki!B:B,laziki!C:C)</f>
        <v>Phobos 3</v>
      </c>
      <c r="J3121" t="str">
        <f>_xlfn.XLOOKUP(I3121,laziki!C:C,laziki!E:E)</f>
        <v>32.13S, 131.87E</v>
      </c>
      <c r="K3121">
        <f>_xlfn.XLOOKUP($A3121,laziki!B:B,laziki!D:D)</f>
        <v>2053</v>
      </c>
      <c r="L3121">
        <f t="shared" si="242"/>
        <v>2054</v>
      </c>
      <c r="M3121" s="4">
        <f t="shared" si="243"/>
        <v>1</v>
      </c>
      <c r="N3121" s="4" t="str">
        <f t="shared" si="244"/>
        <v>S</v>
      </c>
      <c r="O3121" t="str">
        <f t="shared" si="245"/>
        <v>S</v>
      </c>
    </row>
    <row r="3122" spans="1:15" x14ac:dyDescent="0.25">
      <c r="A3122">
        <v>52</v>
      </c>
      <c r="B3122" s="1">
        <v>61412</v>
      </c>
      <c r="C3122" t="s">
        <v>249</v>
      </c>
      <c r="D3122" t="s">
        <v>2326</v>
      </c>
      <c r="E3122">
        <v>24</v>
      </c>
      <c r="F3122">
        <v>7279</v>
      </c>
      <c r="G3122">
        <f t="shared" si="241"/>
        <v>7279</v>
      </c>
      <c r="H3122" t="str">
        <f>_xlfn.XLOOKUP(C3122,obszary!A:A,obszary!B:B)</f>
        <v>Tharsis</v>
      </c>
      <c r="I3122" t="str">
        <f>_xlfn.XLOOKUP($A3122,laziki!B:B,laziki!C:C)</f>
        <v>Opportunity 4</v>
      </c>
      <c r="J3122" t="str">
        <f>_xlfn.XLOOKUP(I3122,laziki!C:C,laziki!E:E)</f>
        <v>9.63N, 121.52W</v>
      </c>
      <c r="K3122">
        <f>_xlfn.XLOOKUP($A3122,laziki!B:B,laziki!D:D)</f>
        <v>2065</v>
      </c>
      <c r="L3122">
        <f t="shared" si="242"/>
        <v>2068</v>
      </c>
      <c r="M3122" s="4">
        <f t="shared" si="243"/>
        <v>3</v>
      </c>
      <c r="N3122" s="4" t="str">
        <f t="shared" si="244"/>
        <v>N</v>
      </c>
      <c r="O3122" t="str">
        <f t="shared" si="245"/>
        <v>N</v>
      </c>
    </row>
    <row r="3123" spans="1:15" x14ac:dyDescent="0.25">
      <c r="A3123">
        <v>7</v>
      </c>
      <c r="B3123" s="1">
        <v>56320</v>
      </c>
      <c r="C3123" t="s">
        <v>261</v>
      </c>
      <c r="D3123" t="s">
        <v>2325</v>
      </c>
      <c r="E3123">
        <v>80</v>
      </c>
      <c r="F3123">
        <v>13054</v>
      </c>
      <c r="G3123">
        <f t="shared" si="241"/>
        <v>13054</v>
      </c>
      <c r="H3123" t="str">
        <f>_xlfn.XLOOKUP(C3123,obszary!A:A,obszary!B:B)</f>
        <v>Arcadia</v>
      </c>
      <c r="I3123" t="str">
        <f>_xlfn.XLOOKUP($A3123,laziki!B:B,laziki!C:C)</f>
        <v>Mariner 12</v>
      </c>
      <c r="J3123" t="str">
        <f>_xlfn.XLOOKUP(I3123,laziki!C:C,laziki!E:E)</f>
        <v>53.29N, 45.78W</v>
      </c>
      <c r="K3123">
        <f>_xlfn.XLOOKUP($A3123,laziki!B:B,laziki!D:D)</f>
        <v>2053</v>
      </c>
      <c r="L3123">
        <f t="shared" si="242"/>
        <v>2054</v>
      </c>
      <c r="M3123" s="4">
        <f t="shared" si="243"/>
        <v>1</v>
      </c>
      <c r="N3123" s="4" t="str">
        <f t="shared" si="244"/>
        <v>N</v>
      </c>
      <c r="O3123" t="str">
        <f t="shared" si="245"/>
        <v>N</v>
      </c>
    </row>
    <row r="3124" spans="1:15" x14ac:dyDescent="0.25">
      <c r="A3124">
        <v>8</v>
      </c>
      <c r="B3124" s="1">
        <v>57196</v>
      </c>
      <c r="C3124" t="s">
        <v>207</v>
      </c>
      <c r="D3124" t="s">
        <v>2324</v>
      </c>
      <c r="E3124">
        <v>120</v>
      </c>
      <c r="F3124">
        <v>8255</v>
      </c>
      <c r="G3124">
        <f t="shared" si="241"/>
        <v>0</v>
      </c>
      <c r="H3124" t="str">
        <f>_xlfn.XLOOKUP(C3124,obszary!A:A,obszary!B:B)</f>
        <v>Mare Australe</v>
      </c>
      <c r="I3124" t="str">
        <f>_xlfn.XLOOKUP($A3124,laziki!B:B,laziki!C:C)</f>
        <v>Mariner 13</v>
      </c>
      <c r="J3124" t="str">
        <f>_xlfn.XLOOKUP(I3124,laziki!C:C,laziki!E:E)</f>
        <v>57.37S, 25.45E</v>
      </c>
      <c r="K3124">
        <f>_xlfn.XLOOKUP($A3124,laziki!B:B,laziki!D:D)</f>
        <v>2053</v>
      </c>
      <c r="L3124">
        <f t="shared" si="242"/>
        <v>2056</v>
      </c>
      <c r="M3124" s="4">
        <f t="shared" si="243"/>
        <v>3</v>
      </c>
      <c r="N3124" s="4" t="str">
        <f t="shared" si="244"/>
        <v>S</v>
      </c>
      <c r="O3124" t="str">
        <f t="shared" si="245"/>
        <v>S</v>
      </c>
    </row>
    <row r="3125" spans="1:15" x14ac:dyDescent="0.25">
      <c r="A3125">
        <v>17</v>
      </c>
      <c r="B3125" s="1">
        <v>59451</v>
      </c>
      <c r="C3125" t="s">
        <v>239</v>
      </c>
      <c r="D3125" t="s">
        <v>2323</v>
      </c>
      <c r="E3125">
        <v>109</v>
      </c>
      <c r="F3125">
        <v>2599</v>
      </c>
      <c r="G3125">
        <f t="shared" si="241"/>
        <v>0</v>
      </c>
      <c r="H3125" t="str">
        <f>_xlfn.XLOOKUP(C3125,obszary!A:A,obszary!B:B)</f>
        <v>Amenthes</v>
      </c>
      <c r="I3125" t="str">
        <f>_xlfn.XLOOKUP($A3125,laziki!B:B,laziki!C:C)</f>
        <v>Viking 8</v>
      </c>
      <c r="J3125" t="str">
        <f>_xlfn.XLOOKUP(I3125,laziki!C:C,laziki!E:E)</f>
        <v>21.27N, 90.13E</v>
      </c>
      <c r="K3125">
        <f>_xlfn.XLOOKUP($A3125,laziki!B:B,laziki!D:D)</f>
        <v>2054</v>
      </c>
      <c r="L3125">
        <f t="shared" si="242"/>
        <v>2062</v>
      </c>
      <c r="M3125" s="4">
        <f t="shared" si="243"/>
        <v>8</v>
      </c>
      <c r="N3125" s="4" t="str">
        <f t="shared" si="244"/>
        <v>N</v>
      </c>
      <c r="O3125" t="str">
        <f t="shared" si="245"/>
        <v>N</v>
      </c>
    </row>
    <row r="3126" spans="1:15" x14ac:dyDescent="0.25">
      <c r="A3126">
        <v>4</v>
      </c>
      <c r="B3126" s="1">
        <v>56406</v>
      </c>
      <c r="C3126" t="s">
        <v>215</v>
      </c>
      <c r="D3126" t="s">
        <v>2322</v>
      </c>
      <c r="E3126">
        <v>137</v>
      </c>
      <c r="F3126">
        <v>5076</v>
      </c>
      <c r="G3126">
        <f t="shared" si="241"/>
        <v>0</v>
      </c>
      <c r="H3126" t="str">
        <f>_xlfn.XLOOKUP(C3126,obszary!A:A,obszary!B:B)</f>
        <v>Argyre</v>
      </c>
      <c r="I3126" t="str">
        <f>_xlfn.XLOOKUP($A3126,laziki!B:B,laziki!C:C)</f>
        <v>Mariner 9</v>
      </c>
      <c r="J3126" t="str">
        <f>_xlfn.XLOOKUP(I3126,laziki!C:C,laziki!E:E)</f>
        <v>43.20S, 21.89W</v>
      </c>
      <c r="K3126">
        <f>_xlfn.XLOOKUP($A3126,laziki!B:B,laziki!D:D)</f>
        <v>2051</v>
      </c>
      <c r="L3126">
        <f t="shared" si="242"/>
        <v>2054</v>
      </c>
      <c r="M3126" s="4">
        <f t="shared" si="243"/>
        <v>3</v>
      </c>
      <c r="N3126" s="4" t="str">
        <f t="shared" si="244"/>
        <v>S</v>
      </c>
      <c r="O3126" t="str">
        <f t="shared" si="245"/>
        <v>S</v>
      </c>
    </row>
    <row r="3127" spans="1:15" x14ac:dyDescent="0.25">
      <c r="A3127">
        <v>27</v>
      </c>
      <c r="B3127" s="1">
        <v>58275</v>
      </c>
      <c r="C3127" t="s">
        <v>207</v>
      </c>
      <c r="D3127" t="s">
        <v>2321</v>
      </c>
      <c r="E3127">
        <v>447</v>
      </c>
      <c r="F3127">
        <v>101649</v>
      </c>
      <c r="G3127">
        <f t="shared" si="241"/>
        <v>0</v>
      </c>
      <c r="H3127" t="str">
        <f>_xlfn.XLOOKUP(C3127,obszary!A:A,obszary!B:B)</f>
        <v>Mare Australe</v>
      </c>
      <c r="I3127" t="str">
        <f>_xlfn.XLOOKUP($A3127,laziki!B:B,laziki!C:C)</f>
        <v>Phobos 6</v>
      </c>
      <c r="J3127" t="str">
        <f>_xlfn.XLOOKUP(I3127,laziki!C:C,laziki!E:E)</f>
        <v>74.62S, 100.08E</v>
      </c>
      <c r="K3127">
        <f>_xlfn.XLOOKUP($A3127,laziki!B:B,laziki!D:D)</f>
        <v>2054</v>
      </c>
      <c r="L3127">
        <f t="shared" si="242"/>
        <v>2059</v>
      </c>
      <c r="M3127" s="4">
        <f t="shared" si="243"/>
        <v>5</v>
      </c>
      <c r="N3127" s="4" t="str">
        <f t="shared" si="244"/>
        <v>S</v>
      </c>
      <c r="O3127" t="str">
        <f t="shared" si="245"/>
        <v>S</v>
      </c>
    </row>
    <row r="3128" spans="1:15" x14ac:dyDescent="0.25">
      <c r="A3128">
        <v>89</v>
      </c>
      <c r="B3128" s="1">
        <v>63314</v>
      </c>
      <c r="C3128" t="s">
        <v>217</v>
      </c>
      <c r="D3128" t="s">
        <v>2320</v>
      </c>
      <c r="E3128">
        <v>905</v>
      </c>
      <c r="F3128">
        <v>10654</v>
      </c>
      <c r="G3128">
        <f t="shared" si="241"/>
        <v>0</v>
      </c>
      <c r="H3128" t="str">
        <f>_xlfn.XLOOKUP(C3128,obszary!A:A,obszary!B:B)</f>
        <v>Thaumasia</v>
      </c>
      <c r="I3128" t="str">
        <f>_xlfn.XLOOKUP($A3128,laziki!B:B,laziki!C:C)</f>
        <v>Phoenix 22</v>
      </c>
      <c r="J3128" t="str">
        <f>_xlfn.XLOOKUP(I3128,laziki!C:C,laziki!E:E)</f>
        <v>65.07S, 96.09W</v>
      </c>
      <c r="K3128">
        <f>_xlfn.XLOOKUP($A3128,laziki!B:B,laziki!D:D)</f>
        <v>2072</v>
      </c>
      <c r="L3128">
        <f t="shared" si="242"/>
        <v>2073</v>
      </c>
      <c r="M3128" s="4">
        <f t="shared" si="243"/>
        <v>1</v>
      </c>
      <c r="N3128" s="4" t="str">
        <f t="shared" si="244"/>
        <v>S</v>
      </c>
      <c r="O3128" t="str">
        <f t="shared" si="245"/>
        <v>S</v>
      </c>
    </row>
    <row r="3129" spans="1:15" x14ac:dyDescent="0.25">
      <c r="A3129">
        <v>42</v>
      </c>
      <c r="B3129" s="1">
        <v>61537</v>
      </c>
      <c r="C3129" t="s">
        <v>253</v>
      </c>
      <c r="D3129" t="s">
        <v>2319</v>
      </c>
      <c r="E3129">
        <v>45</v>
      </c>
      <c r="F3129">
        <v>6832</v>
      </c>
      <c r="G3129">
        <f t="shared" si="241"/>
        <v>6832</v>
      </c>
      <c r="H3129" t="str">
        <f>_xlfn.XLOOKUP(C3129,obszary!A:A,obszary!B:B)</f>
        <v>Cebrenia</v>
      </c>
      <c r="I3129" t="str">
        <f>_xlfn.XLOOKUP($A3129,laziki!B:B,laziki!C:C)</f>
        <v>Spirit 6</v>
      </c>
      <c r="J3129" t="str">
        <f>_xlfn.XLOOKUP(I3129,laziki!C:C,laziki!E:E)</f>
        <v>27.80N, 160.30E</v>
      </c>
      <c r="K3129">
        <f>_xlfn.XLOOKUP($A3129,laziki!B:B,laziki!D:D)</f>
        <v>2063</v>
      </c>
      <c r="L3129">
        <f t="shared" si="242"/>
        <v>2068</v>
      </c>
      <c r="M3129" s="4">
        <f t="shared" si="243"/>
        <v>5</v>
      </c>
      <c r="N3129" s="4" t="str">
        <f t="shared" si="244"/>
        <v>N</v>
      </c>
      <c r="O3129" t="str">
        <f t="shared" si="245"/>
        <v>N</v>
      </c>
    </row>
    <row r="3130" spans="1:15" x14ac:dyDescent="0.25">
      <c r="A3130">
        <v>56</v>
      </c>
      <c r="B3130" s="1">
        <v>61499</v>
      </c>
      <c r="C3130" t="s">
        <v>231</v>
      </c>
      <c r="D3130" t="s">
        <v>2318</v>
      </c>
      <c r="E3130">
        <v>188</v>
      </c>
      <c r="F3130">
        <v>7512</v>
      </c>
      <c r="G3130">
        <f t="shared" si="241"/>
        <v>0</v>
      </c>
      <c r="H3130" t="str">
        <f>_xlfn.XLOOKUP(C3130,obszary!A:A,obszary!B:B)</f>
        <v>Coprates</v>
      </c>
      <c r="I3130" t="str">
        <f>_xlfn.XLOOKUP($A3130,laziki!B:B,laziki!C:C)</f>
        <v>Opportunity 10</v>
      </c>
      <c r="J3130" t="str">
        <f>_xlfn.XLOOKUP(I3130,laziki!C:C,laziki!E:E)</f>
        <v>35.35S, 72.67W</v>
      </c>
      <c r="K3130">
        <f>_xlfn.XLOOKUP($A3130,laziki!B:B,laziki!D:D)</f>
        <v>2067</v>
      </c>
      <c r="L3130">
        <f t="shared" si="242"/>
        <v>2068</v>
      </c>
      <c r="M3130" s="4">
        <f t="shared" si="243"/>
        <v>1</v>
      </c>
      <c r="N3130" s="4" t="str">
        <f t="shared" si="244"/>
        <v>S</v>
      </c>
      <c r="O3130" t="str">
        <f t="shared" si="245"/>
        <v>S</v>
      </c>
    </row>
    <row r="3131" spans="1:15" x14ac:dyDescent="0.25">
      <c r="A3131">
        <v>44</v>
      </c>
      <c r="B3131" s="1">
        <v>62540</v>
      </c>
      <c r="C3131" t="s">
        <v>265</v>
      </c>
      <c r="D3131" t="s">
        <v>2317</v>
      </c>
      <c r="E3131">
        <v>572</v>
      </c>
      <c r="F3131">
        <v>1396</v>
      </c>
      <c r="G3131">
        <f t="shared" si="241"/>
        <v>0</v>
      </c>
      <c r="H3131" t="str">
        <f>_xlfn.XLOOKUP(C3131,obszary!A:A,obszary!B:B)</f>
        <v>Mare Boreum</v>
      </c>
      <c r="I3131" t="str">
        <f>_xlfn.XLOOKUP($A3131,laziki!B:B,laziki!C:C)</f>
        <v>Spirit 11</v>
      </c>
      <c r="J3131" t="str">
        <f>_xlfn.XLOOKUP(I3131,laziki!C:C,laziki!E:E)</f>
        <v>64.61N, 131.25E</v>
      </c>
      <c r="K3131">
        <f>_xlfn.XLOOKUP($A3131,laziki!B:B,laziki!D:D)</f>
        <v>2064</v>
      </c>
      <c r="L3131">
        <f t="shared" si="242"/>
        <v>2071</v>
      </c>
      <c r="M3131" s="4">
        <f t="shared" si="243"/>
        <v>7</v>
      </c>
      <c r="N3131" s="4" t="str">
        <f t="shared" si="244"/>
        <v>N</v>
      </c>
      <c r="O3131" t="str">
        <f t="shared" si="245"/>
        <v>N</v>
      </c>
    </row>
    <row r="3132" spans="1:15" x14ac:dyDescent="0.25">
      <c r="A3132">
        <v>56</v>
      </c>
      <c r="B3132" s="1">
        <v>61791</v>
      </c>
      <c r="C3132" t="s">
        <v>217</v>
      </c>
      <c r="D3132" t="s">
        <v>2316</v>
      </c>
      <c r="E3132">
        <v>106</v>
      </c>
      <c r="F3132">
        <v>7052</v>
      </c>
      <c r="G3132">
        <f t="shared" si="241"/>
        <v>0</v>
      </c>
      <c r="H3132" t="str">
        <f>_xlfn.XLOOKUP(C3132,obszary!A:A,obszary!B:B)</f>
        <v>Thaumasia</v>
      </c>
      <c r="I3132" t="str">
        <f>_xlfn.XLOOKUP($A3132,laziki!B:B,laziki!C:C)</f>
        <v>Opportunity 10</v>
      </c>
      <c r="J3132" t="str">
        <f>_xlfn.XLOOKUP(I3132,laziki!C:C,laziki!E:E)</f>
        <v>35.35S, 72.67W</v>
      </c>
      <c r="K3132">
        <f>_xlfn.XLOOKUP($A3132,laziki!B:B,laziki!D:D)</f>
        <v>2067</v>
      </c>
      <c r="L3132">
        <f t="shared" si="242"/>
        <v>2069</v>
      </c>
      <c r="M3132" s="4">
        <f t="shared" si="243"/>
        <v>2</v>
      </c>
      <c r="N3132" s="4" t="str">
        <f t="shared" si="244"/>
        <v>S</v>
      </c>
      <c r="O3132" t="str">
        <f t="shared" si="245"/>
        <v>S</v>
      </c>
    </row>
    <row r="3133" spans="1:15" x14ac:dyDescent="0.25">
      <c r="A3133">
        <v>7</v>
      </c>
      <c r="B3133" s="1">
        <v>57034</v>
      </c>
      <c r="C3133" t="s">
        <v>265</v>
      </c>
      <c r="D3133" t="s">
        <v>2315</v>
      </c>
      <c r="E3133">
        <v>147</v>
      </c>
      <c r="F3133">
        <v>9670</v>
      </c>
      <c r="G3133">
        <f t="shared" si="241"/>
        <v>0</v>
      </c>
      <c r="H3133" t="str">
        <f>_xlfn.XLOOKUP(C3133,obszary!A:A,obszary!B:B)</f>
        <v>Mare Boreum</v>
      </c>
      <c r="I3133" t="str">
        <f>_xlfn.XLOOKUP($A3133,laziki!B:B,laziki!C:C)</f>
        <v>Mariner 12</v>
      </c>
      <c r="J3133" t="str">
        <f>_xlfn.XLOOKUP(I3133,laziki!C:C,laziki!E:E)</f>
        <v>53.29N, 45.78W</v>
      </c>
      <c r="K3133">
        <f>_xlfn.XLOOKUP($A3133,laziki!B:B,laziki!D:D)</f>
        <v>2053</v>
      </c>
      <c r="L3133">
        <f t="shared" si="242"/>
        <v>2056</v>
      </c>
      <c r="M3133" s="4">
        <f t="shared" si="243"/>
        <v>3</v>
      </c>
      <c r="N3133" s="4" t="str">
        <f t="shared" si="244"/>
        <v>N</v>
      </c>
      <c r="O3133" t="str">
        <f t="shared" si="245"/>
        <v>N</v>
      </c>
    </row>
    <row r="3134" spans="1:15" x14ac:dyDescent="0.25">
      <c r="A3134">
        <v>13</v>
      </c>
      <c r="B3134" s="1">
        <v>56232</v>
      </c>
      <c r="C3134" t="s">
        <v>255</v>
      </c>
      <c r="D3134" t="s">
        <v>2314</v>
      </c>
      <c r="E3134">
        <v>137</v>
      </c>
      <c r="F3134">
        <v>38630</v>
      </c>
      <c r="G3134">
        <f t="shared" si="241"/>
        <v>0</v>
      </c>
      <c r="H3134" t="str">
        <f>_xlfn.XLOOKUP(C3134,obszary!A:A,obszary!B:B)</f>
        <v>Casius</v>
      </c>
      <c r="I3134" t="str">
        <f>_xlfn.XLOOKUP($A3134,laziki!B:B,laziki!C:C)</f>
        <v>Viking 2</v>
      </c>
      <c r="J3134" t="str">
        <f>_xlfn.XLOOKUP(I3134,laziki!C:C,laziki!E:E)</f>
        <v>60.72N, 122.46E</v>
      </c>
      <c r="K3134">
        <f>_xlfn.XLOOKUP($A3134,laziki!B:B,laziki!D:D)</f>
        <v>2052</v>
      </c>
      <c r="L3134">
        <f t="shared" si="242"/>
        <v>2053</v>
      </c>
      <c r="M3134" s="4">
        <f t="shared" si="243"/>
        <v>1</v>
      </c>
      <c r="N3134" s="4" t="str">
        <f t="shared" si="244"/>
        <v>N</v>
      </c>
      <c r="O3134" t="str">
        <f t="shared" si="245"/>
        <v>N</v>
      </c>
    </row>
    <row r="3135" spans="1:15" x14ac:dyDescent="0.25">
      <c r="A3135">
        <v>10</v>
      </c>
      <c r="B3135" s="1">
        <v>58600</v>
      </c>
      <c r="C3135" t="s">
        <v>217</v>
      </c>
      <c r="D3135" t="s">
        <v>2313</v>
      </c>
      <c r="E3135">
        <v>77</v>
      </c>
      <c r="F3135">
        <v>3612</v>
      </c>
      <c r="G3135">
        <f t="shared" si="241"/>
        <v>3612</v>
      </c>
      <c r="H3135" t="str">
        <f>_xlfn.XLOOKUP(C3135,obszary!A:A,obszary!B:B)</f>
        <v>Thaumasia</v>
      </c>
      <c r="I3135" t="str">
        <f>_xlfn.XLOOKUP($A3135,laziki!B:B,laziki!C:C)</f>
        <v>Mariner 15</v>
      </c>
      <c r="J3135" t="str">
        <f>_xlfn.XLOOKUP(I3135,laziki!C:C,laziki!E:E)</f>
        <v>23.79S, 56.97W</v>
      </c>
      <c r="K3135">
        <f>_xlfn.XLOOKUP($A3135,laziki!B:B,laziki!D:D)</f>
        <v>2054</v>
      </c>
      <c r="L3135">
        <f t="shared" si="242"/>
        <v>2060</v>
      </c>
      <c r="M3135" s="4">
        <f t="shared" si="243"/>
        <v>6</v>
      </c>
      <c r="N3135" s="4" t="str">
        <f t="shared" si="244"/>
        <v>S</v>
      </c>
      <c r="O3135" t="str">
        <f t="shared" si="245"/>
        <v>S</v>
      </c>
    </row>
    <row r="3136" spans="1:15" x14ac:dyDescent="0.25">
      <c r="A3136">
        <v>16</v>
      </c>
      <c r="B3136" s="1">
        <v>56898</v>
      </c>
      <c r="C3136" t="s">
        <v>217</v>
      </c>
      <c r="D3136" t="s">
        <v>2312</v>
      </c>
      <c r="E3136">
        <v>72</v>
      </c>
      <c r="F3136">
        <v>3313</v>
      </c>
      <c r="G3136">
        <f t="shared" si="241"/>
        <v>3313</v>
      </c>
      <c r="H3136" t="str">
        <f>_xlfn.XLOOKUP(C3136,obszary!A:A,obszary!B:B)</f>
        <v>Thaumasia</v>
      </c>
      <c r="I3136" t="str">
        <f>_xlfn.XLOOKUP($A3136,laziki!B:B,laziki!C:C)</f>
        <v>Viking 7</v>
      </c>
      <c r="J3136" t="str">
        <f>_xlfn.XLOOKUP(I3136,laziki!C:C,laziki!E:E)</f>
        <v>47.12S, 102.95W</v>
      </c>
      <c r="K3136">
        <f>_xlfn.XLOOKUP($A3136,laziki!B:B,laziki!D:D)</f>
        <v>2054</v>
      </c>
      <c r="L3136">
        <f t="shared" si="242"/>
        <v>2055</v>
      </c>
      <c r="M3136" s="4">
        <f t="shared" si="243"/>
        <v>1</v>
      </c>
      <c r="N3136" s="4" t="str">
        <f t="shared" si="244"/>
        <v>S</v>
      </c>
      <c r="O3136" t="str">
        <f t="shared" si="245"/>
        <v>S</v>
      </c>
    </row>
    <row r="3137" spans="1:15" x14ac:dyDescent="0.25">
      <c r="A3137">
        <v>20</v>
      </c>
      <c r="B3137" s="1">
        <v>57703</v>
      </c>
      <c r="C3137" t="s">
        <v>211</v>
      </c>
      <c r="D3137" t="s">
        <v>2311</v>
      </c>
      <c r="E3137">
        <v>124</v>
      </c>
      <c r="F3137">
        <v>4398</v>
      </c>
      <c r="G3137">
        <f t="shared" si="241"/>
        <v>0</v>
      </c>
      <c r="H3137" t="str">
        <f>_xlfn.XLOOKUP(C3137,obszary!A:A,obszary!B:B)</f>
        <v>Hellas</v>
      </c>
      <c r="I3137" t="str">
        <f>_xlfn.XLOOKUP($A3137,laziki!B:B,laziki!C:C)</f>
        <v>Viking 15</v>
      </c>
      <c r="J3137" t="str">
        <f>_xlfn.XLOOKUP(I3137,laziki!C:C,laziki!E:E)</f>
        <v>51.10S, 71.36E</v>
      </c>
      <c r="K3137">
        <f>_xlfn.XLOOKUP($A3137,laziki!B:B,laziki!D:D)</f>
        <v>2056</v>
      </c>
      <c r="L3137">
        <f t="shared" si="242"/>
        <v>2057</v>
      </c>
      <c r="M3137" s="4">
        <f t="shared" si="243"/>
        <v>1</v>
      </c>
      <c r="N3137" s="4" t="str">
        <f t="shared" si="244"/>
        <v>S</v>
      </c>
      <c r="O3137" t="str">
        <f t="shared" si="245"/>
        <v>S</v>
      </c>
    </row>
    <row r="3138" spans="1:15" x14ac:dyDescent="0.25">
      <c r="A3138">
        <v>76</v>
      </c>
      <c r="B3138" s="1">
        <v>64375</v>
      </c>
      <c r="C3138" t="s">
        <v>253</v>
      </c>
      <c r="D3138" t="s">
        <v>2310</v>
      </c>
      <c r="E3138">
        <v>128</v>
      </c>
      <c r="F3138">
        <v>6205</v>
      </c>
      <c r="G3138">
        <f t="shared" si="241"/>
        <v>0</v>
      </c>
      <c r="H3138" t="str">
        <f>_xlfn.XLOOKUP(C3138,obszary!A:A,obszary!B:B)</f>
        <v>Cebrenia</v>
      </c>
      <c r="I3138" t="str">
        <f>_xlfn.XLOOKUP($A3138,laziki!B:B,laziki!C:C)</f>
        <v>Rosetta 25</v>
      </c>
      <c r="J3138" t="str">
        <f>_xlfn.XLOOKUP(I3138,laziki!C:C,laziki!E:E)</f>
        <v>47.84N, 169.44E</v>
      </c>
      <c r="K3138">
        <f>_xlfn.XLOOKUP($A3138,laziki!B:B,laziki!D:D)</f>
        <v>2072</v>
      </c>
      <c r="L3138">
        <f t="shared" si="242"/>
        <v>2076</v>
      </c>
      <c r="M3138" s="4">
        <f t="shared" si="243"/>
        <v>4</v>
      </c>
      <c r="N3138" s="4" t="str">
        <f t="shared" si="244"/>
        <v>N</v>
      </c>
      <c r="O3138" t="str">
        <f t="shared" si="245"/>
        <v>N</v>
      </c>
    </row>
    <row r="3139" spans="1:15" x14ac:dyDescent="0.25">
      <c r="A3139">
        <v>8</v>
      </c>
      <c r="B3139" s="1">
        <v>57236</v>
      </c>
      <c r="C3139" t="s">
        <v>213</v>
      </c>
      <c r="D3139" t="s">
        <v>2309</v>
      </c>
      <c r="E3139">
        <v>106</v>
      </c>
      <c r="F3139">
        <v>883</v>
      </c>
      <c r="G3139">
        <f t="shared" ref="G3139:G3202" si="246">IF($E3139 &lt;= 100,F3139,0)</f>
        <v>0</v>
      </c>
      <c r="H3139" t="str">
        <f>_xlfn.XLOOKUP(C3139,obszary!A:A,obszary!B:B)</f>
        <v>Noachis</v>
      </c>
      <c r="I3139" t="str">
        <f>_xlfn.XLOOKUP($A3139,laziki!B:B,laziki!C:C)</f>
        <v>Mariner 13</v>
      </c>
      <c r="J3139" t="str">
        <f>_xlfn.XLOOKUP(I3139,laziki!C:C,laziki!E:E)</f>
        <v>57.37S, 25.45E</v>
      </c>
      <c r="K3139">
        <f>_xlfn.XLOOKUP($A3139,laziki!B:B,laziki!D:D)</f>
        <v>2053</v>
      </c>
      <c r="L3139">
        <f t="shared" ref="L3139:L3202" si="247">YEAR(B3139)</f>
        <v>2056</v>
      </c>
      <c r="M3139" s="4">
        <f t="shared" ref="M3139:M3202" si="248">L3139-K3139</f>
        <v>3</v>
      </c>
      <c r="N3139" s="4" t="str">
        <f t="shared" ref="N3139:N3202" si="249">IF(NOT(ISERROR(SEARCH("S",D3139))),"S","N")</f>
        <v>S</v>
      </c>
      <c r="O3139" t="str">
        <f t="shared" si="245"/>
        <v>S</v>
      </c>
    </row>
    <row r="3140" spans="1:15" x14ac:dyDescent="0.25">
      <c r="A3140">
        <v>5</v>
      </c>
      <c r="B3140" s="1">
        <v>57301</v>
      </c>
      <c r="C3140" t="s">
        <v>225</v>
      </c>
      <c r="D3140" t="s">
        <v>2308</v>
      </c>
      <c r="E3140">
        <v>77</v>
      </c>
      <c r="F3140">
        <v>6409</v>
      </c>
      <c r="G3140">
        <f t="shared" si="246"/>
        <v>6409</v>
      </c>
      <c r="H3140" t="str">
        <f>_xlfn.XLOOKUP(C3140,obszary!A:A,obszary!B:B)</f>
        <v>Iapygia</v>
      </c>
      <c r="I3140" t="str">
        <f>_xlfn.XLOOKUP($A3140,laziki!B:B,laziki!C:C)</f>
        <v>Mariner 10</v>
      </c>
      <c r="J3140" t="str">
        <f>_xlfn.XLOOKUP(I3140,laziki!C:C,laziki!E:E)</f>
        <v>4.88N, 63.43E</v>
      </c>
      <c r="K3140">
        <f>_xlfn.XLOOKUP($A3140,laziki!B:B,laziki!D:D)</f>
        <v>2051</v>
      </c>
      <c r="L3140">
        <f t="shared" si="247"/>
        <v>2056</v>
      </c>
      <c r="M3140" s="4">
        <f t="shared" si="248"/>
        <v>5</v>
      </c>
      <c r="N3140" s="4" t="str">
        <f t="shared" si="249"/>
        <v>S</v>
      </c>
      <c r="O3140" t="str">
        <f t="shared" si="245"/>
        <v>N</v>
      </c>
    </row>
    <row r="3141" spans="1:15" x14ac:dyDescent="0.25">
      <c r="A3141">
        <v>34</v>
      </c>
      <c r="B3141" s="1">
        <v>60343</v>
      </c>
      <c r="C3141" t="s">
        <v>239</v>
      </c>
      <c r="D3141" t="s">
        <v>2307</v>
      </c>
      <c r="E3141">
        <v>77</v>
      </c>
      <c r="F3141">
        <v>3919</v>
      </c>
      <c r="G3141">
        <f t="shared" si="246"/>
        <v>3919</v>
      </c>
      <c r="H3141" t="str">
        <f>_xlfn.XLOOKUP(C3141,obszary!A:A,obszary!B:B)</f>
        <v>Amenthes</v>
      </c>
      <c r="I3141" t="str">
        <f>_xlfn.XLOOKUP($A3141,laziki!B:B,laziki!C:C)</f>
        <v>Deimos 14</v>
      </c>
      <c r="J3141" t="str">
        <f>_xlfn.XLOOKUP(I3141,laziki!C:C,laziki!E:E)</f>
        <v>24.45N, 112.91E</v>
      </c>
      <c r="K3141">
        <f>_xlfn.XLOOKUP($A3141,laziki!B:B,laziki!D:D)</f>
        <v>2060</v>
      </c>
      <c r="L3141">
        <f t="shared" si="247"/>
        <v>2065</v>
      </c>
      <c r="M3141" s="4">
        <f t="shared" si="248"/>
        <v>5</v>
      </c>
      <c r="N3141" s="4" t="str">
        <f t="shared" si="249"/>
        <v>N</v>
      </c>
      <c r="O3141" t="str">
        <f t="shared" si="245"/>
        <v>N</v>
      </c>
    </row>
    <row r="3142" spans="1:15" x14ac:dyDescent="0.25">
      <c r="A3142">
        <v>27</v>
      </c>
      <c r="B3142" s="1">
        <v>58724</v>
      </c>
      <c r="C3142" t="s">
        <v>207</v>
      </c>
      <c r="D3142" t="s">
        <v>2306</v>
      </c>
      <c r="E3142">
        <v>572</v>
      </c>
      <c r="F3142">
        <v>41937</v>
      </c>
      <c r="G3142">
        <f t="shared" si="246"/>
        <v>0</v>
      </c>
      <c r="H3142" t="str">
        <f>_xlfn.XLOOKUP(C3142,obszary!A:A,obszary!B:B)</f>
        <v>Mare Australe</v>
      </c>
      <c r="I3142" t="str">
        <f>_xlfn.XLOOKUP($A3142,laziki!B:B,laziki!C:C)</f>
        <v>Phobos 6</v>
      </c>
      <c r="J3142" t="str">
        <f>_xlfn.XLOOKUP(I3142,laziki!C:C,laziki!E:E)</f>
        <v>74.62S, 100.08E</v>
      </c>
      <c r="K3142">
        <f>_xlfn.XLOOKUP($A3142,laziki!B:B,laziki!D:D)</f>
        <v>2054</v>
      </c>
      <c r="L3142">
        <f t="shared" si="247"/>
        <v>2060</v>
      </c>
      <c r="M3142" s="4">
        <f t="shared" si="248"/>
        <v>6</v>
      </c>
      <c r="N3142" s="4" t="str">
        <f t="shared" si="249"/>
        <v>S</v>
      </c>
      <c r="O3142" t="str">
        <f t="shared" ref="O3142:O3205" si="250">IF(NOT(ISERROR(SEARCH("S",J3142))),"S","N")</f>
        <v>S</v>
      </c>
    </row>
    <row r="3143" spans="1:15" x14ac:dyDescent="0.25">
      <c r="A3143">
        <v>44</v>
      </c>
      <c r="B3143" s="1">
        <v>60565</v>
      </c>
      <c r="C3143" t="s">
        <v>253</v>
      </c>
      <c r="D3143" t="s">
        <v>2305</v>
      </c>
      <c r="E3143">
        <v>39</v>
      </c>
      <c r="F3143">
        <v>1267</v>
      </c>
      <c r="G3143">
        <f t="shared" si="246"/>
        <v>1267</v>
      </c>
      <c r="H3143" t="str">
        <f>_xlfn.XLOOKUP(C3143,obszary!A:A,obszary!B:B)</f>
        <v>Cebrenia</v>
      </c>
      <c r="I3143" t="str">
        <f>_xlfn.XLOOKUP($A3143,laziki!B:B,laziki!C:C)</f>
        <v>Spirit 11</v>
      </c>
      <c r="J3143" t="str">
        <f>_xlfn.XLOOKUP(I3143,laziki!C:C,laziki!E:E)</f>
        <v>64.61N, 131.25E</v>
      </c>
      <c r="K3143">
        <f>_xlfn.XLOOKUP($A3143,laziki!B:B,laziki!D:D)</f>
        <v>2064</v>
      </c>
      <c r="L3143">
        <f t="shared" si="247"/>
        <v>2065</v>
      </c>
      <c r="M3143" s="4">
        <f t="shared" si="248"/>
        <v>1</v>
      </c>
      <c r="N3143" s="4" t="str">
        <f t="shared" si="249"/>
        <v>N</v>
      </c>
      <c r="O3143" t="str">
        <f t="shared" si="250"/>
        <v>N</v>
      </c>
    </row>
    <row r="3144" spans="1:15" x14ac:dyDescent="0.25">
      <c r="A3144">
        <v>10</v>
      </c>
      <c r="B3144" s="1">
        <v>57425</v>
      </c>
      <c r="C3144" t="s">
        <v>231</v>
      </c>
      <c r="D3144" t="s">
        <v>2304</v>
      </c>
      <c r="E3144">
        <v>905</v>
      </c>
      <c r="F3144">
        <v>8255</v>
      </c>
      <c r="G3144">
        <f t="shared" si="246"/>
        <v>0</v>
      </c>
      <c r="H3144" t="str">
        <f>_xlfn.XLOOKUP(C3144,obszary!A:A,obszary!B:B)</f>
        <v>Coprates</v>
      </c>
      <c r="I3144" t="str">
        <f>_xlfn.XLOOKUP($A3144,laziki!B:B,laziki!C:C)</f>
        <v>Mariner 15</v>
      </c>
      <c r="J3144" t="str">
        <f>_xlfn.XLOOKUP(I3144,laziki!C:C,laziki!E:E)</f>
        <v>23.79S, 56.97W</v>
      </c>
      <c r="K3144">
        <f>_xlfn.XLOOKUP($A3144,laziki!B:B,laziki!D:D)</f>
        <v>2054</v>
      </c>
      <c r="L3144">
        <f t="shared" si="247"/>
        <v>2057</v>
      </c>
      <c r="M3144" s="4">
        <f t="shared" si="248"/>
        <v>3</v>
      </c>
      <c r="N3144" s="4" t="str">
        <f t="shared" si="249"/>
        <v>S</v>
      </c>
      <c r="O3144" t="str">
        <f t="shared" si="250"/>
        <v>S</v>
      </c>
    </row>
    <row r="3145" spans="1:15" x14ac:dyDescent="0.25">
      <c r="A3145">
        <v>10</v>
      </c>
      <c r="B3145" s="1">
        <v>57995</v>
      </c>
      <c r="C3145" t="s">
        <v>231</v>
      </c>
      <c r="D3145" t="s">
        <v>2303</v>
      </c>
      <c r="E3145">
        <v>157</v>
      </c>
      <c r="F3145">
        <v>6006</v>
      </c>
      <c r="G3145">
        <f t="shared" si="246"/>
        <v>0</v>
      </c>
      <c r="H3145" t="str">
        <f>_xlfn.XLOOKUP(C3145,obszary!A:A,obszary!B:B)</f>
        <v>Coprates</v>
      </c>
      <c r="I3145" t="str">
        <f>_xlfn.XLOOKUP($A3145,laziki!B:B,laziki!C:C)</f>
        <v>Mariner 15</v>
      </c>
      <c r="J3145" t="str">
        <f>_xlfn.XLOOKUP(I3145,laziki!C:C,laziki!E:E)</f>
        <v>23.79S, 56.97W</v>
      </c>
      <c r="K3145">
        <f>_xlfn.XLOOKUP($A3145,laziki!B:B,laziki!D:D)</f>
        <v>2054</v>
      </c>
      <c r="L3145">
        <f t="shared" si="247"/>
        <v>2058</v>
      </c>
      <c r="M3145" s="4">
        <f t="shared" si="248"/>
        <v>4</v>
      </c>
      <c r="N3145" s="4" t="str">
        <f t="shared" si="249"/>
        <v>S</v>
      </c>
      <c r="O3145" t="str">
        <f t="shared" si="250"/>
        <v>S</v>
      </c>
    </row>
    <row r="3146" spans="1:15" x14ac:dyDescent="0.25">
      <c r="A3146">
        <v>49</v>
      </c>
      <c r="B3146" s="1">
        <v>61613</v>
      </c>
      <c r="C3146" t="s">
        <v>215</v>
      </c>
      <c r="D3146" t="s">
        <v>2302</v>
      </c>
      <c r="E3146">
        <v>307</v>
      </c>
      <c r="F3146">
        <v>15109</v>
      </c>
      <c r="G3146">
        <f t="shared" si="246"/>
        <v>0</v>
      </c>
      <c r="H3146" t="str">
        <f>_xlfn.XLOOKUP(C3146,obszary!A:A,obszary!B:B)</f>
        <v>Argyre</v>
      </c>
      <c r="I3146" t="str">
        <f>_xlfn.XLOOKUP($A3146,laziki!B:B,laziki!C:C)</f>
        <v>Spirit 16</v>
      </c>
      <c r="J3146" t="str">
        <f>_xlfn.XLOOKUP(I3146,laziki!C:C,laziki!E:E)</f>
        <v>30.54S, 24.75W</v>
      </c>
      <c r="K3146">
        <f>_xlfn.XLOOKUP($A3146,laziki!B:B,laziki!D:D)</f>
        <v>2066</v>
      </c>
      <c r="L3146">
        <f t="shared" si="247"/>
        <v>2068</v>
      </c>
      <c r="M3146" s="4">
        <f t="shared" si="248"/>
        <v>2</v>
      </c>
      <c r="N3146" s="4" t="str">
        <f t="shared" si="249"/>
        <v>S</v>
      </c>
      <c r="O3146" t="str">
        <f t="shared" si="250"/>
        <v>S</v>
      </c>
    </row>
    <row r="3147" spans="1:15" x14ac:dyDescent="0.25">
      <c r="A3147">
        <v>40</v>
      </c>
      <c r="B3147" s="1">
        <v>59736</v>
      </c>
      <c r="C3147" t="s">
        <v>221</v>
      </c>
      <c r="D3147" t="s">
        <v>2301</v>
      </c>
      <c r="E3147">
        <v>163</v>
      </c>
      <c r="F3147">
        <v>756</v>
      </c>
      <c r="G3147">
        <f t="shared" si="246"/>
        <v>0</v>
      </c>
      <c r="H3147" t="str">
        <f>_xlfn.XLOOKUP(C3147,obszary!A:A,obszary!B:B)</f>
        <v>Aeolis</v>
      </c>
      <c r="I3147" t="str">
        <f>_xlfn.XLOOKUP($A3147,laziki!B:B,laziki!C:C)</f>
        <v>Spirit 1</v>
      </c>
      <c r="J3147" t="str">
        <f>_xlfn.XLOOKUP(I3147,laziki!C:C,laziki!E:E)</f>
        <v>23.56S, 147.94E</v>
      </c>
      <c r="K3147">
        <f>_xlfn.XLOOKUP($A3147,laziki!B:B,laziki!D:D)</f>
        <v>2062</v>
      </c>
      <c r="L3147">
        <f t="shared" si="247"/>
        <v>2063</v>
      </c>
      <c r="M3147" s="4">
        <f t="shared" si="248"/>
        <v>1</v>
      </c>
      <c r="N3147" s="4" t="str">
        <f t="shared" si="249"/>
        <v>S</v>
      </c>
      <c r="O3147" t="str">
        <f t="shared" si="250"/>
        <v>S</v>
      </c>
    </row>
    <row r="3148" spans="1:15" x14ac:dyDescent="0.25">
      <c r="A3148">
        <v>27</v>
      </c>
      <c r="B3148" s="1">
        <v>59038</v>
      </c>
      <c r="C3148" t="s">
        <v>207</v>
      </c>
      <c r="D3148" t="s">
        <v>2300</v>
      </c>
      <c r="E3148">
        <v>103</v>
      </c>
      <c r="F3148">
        <v>20205</v>
      </c>
      <c r="G3148">
        <f t="shared" si="246"/>
        <v>0</v>
      </c>
      <c r="H3148" t="str">
        <f>_xlfn.XLOOKUP(C3148,obszary!A:A,obszary!B:B)</f>
        <v>Mare Australe</v>
      </c>
      <c r="I3148" t="str">
        <f>_xlfn.XLOOKUP($A3148,laziki!B:B,laziki!C:C)</f>
        <v>Phobos 6</v>
      </c>
      <c r="J3148" t="str">
        <f>_xlfn.XLOOKUP(I3148,laziki!C:C,laziki!E:E)</f>
        <v>74.62S, 100.08E</v>
      </c>
      <c r="K3148">
        <f>_xlfn.XLOOKUP($A3148,laziki!B:B,laziki!D:D)</f>
        <v>2054</v>
      </c>
      <c r="L3148">
        <f t="shared" si="247"/>
        <v>2061</v>
      </c>
      <c r="M3148" s="4">
        <f t="shared" si="248"/>
        <v>7</v>
      </c>
      <c r="N3148" s="4" t="str">
        <f t="shared" si="249"/>
        <v>S</v>
      </c>
      <c r="O3148" t="str">
        <f t="shared" si="250"/>
        <v>S</v>
      </c>
    </row>
    <row r="3149" spans="1:15" x14ac:dyDescent="0.25">
      <c r="A3149">
        <v>64</v>
      </c>
      <c r="B3149" s="1">
        <v>62043</v>
      </c>
      <c r="C3149" t="s">
        <v>211</v>
      </c>
      <c r="D3149" t="s">
        <v>2299</v>
      </c>
      <c r="E3149">
        <v>365</v>
      </c>
      <c r="F3149">
        <v>26004</v>
      </c>
      <c r="G3149">
        <f t="shared" si="246"/>
        <v>0</v>
      </c>
      <c r="H3149" t="str">
        <f>_xlfn.XLOOKUP(C3149,obszary!A:A,obszary!B:B)</f>
        <v>Hellas</v>
      </c>
      <c r="I3149" t="str">
        <f>_xlfn.XLOOKUP($A3149,laziki!B:B,laziki!C:C)</f>
        <v>Rosetta 7</v>
      </c>
      <c r="J3149" t="str">
        <f>_xlfn.XLOOKUP(I3149,laziki!C:C,laziki!E:E)</f>
        <v>48.64S, 67.03E</v>
      </c>
      <c r="K3149">
        <f>_xlfn.XLOOKUP($A3149,laziki!B:B,laziki!D:D)</f>
        <v>2067</v>
      </c>
      <c r="L3149">
        <f t="shared" si="247"/>
        <v>2069</v>
      </c>
      <c r="M3149" s="4">
        <f t="shared" si="248"/>
        <v>2</v>
      </c>
      <c r="N3149" s="4" t="str">
        <f t="shared" si="249"/>
        <v>S</v>
      </c>
      <c r="O3149" t="str">
        <f t="shared" si="250"/>
        <v>S</v>
      </c>
    </row>
    <row r="3150" spans="1:15" x14ac:dyDescent="0.25">
      <c r="A3150">
        <v>47</v>
      </c>
      <c r="B3150" s="1">
        <v>62280</v>
      </c>
      <c r="C3150" t="s">
        <v>259</v>
      </c>
      <c r="D3150" t="s">
        <v>2298</v>
      </c>
      <c r="E3150">
        <v>572</v>
      </c>
      <c r="F3150">
        <v>72463</v>
      </c>
      <c r="G3150">
        <f t="shared" si="246"/>
        <v>0</v>
      </c>
      <c r="H3150" t="str">
        <f>_xlfn.XLOOKUP(C3150,obszary!A:A,obszary!B:B)</f>
        <v>Mare Acidalium</v>
      </c>
      <c r="I3150" t="str">
        <f>_xlfn.XLOOKUP($A3150,laziki!B:B,laziki!C:C)</f>
        <v>Spirit 14</v>
      </c>
      <c r="J3150" t="str">
        <f>_xlfn.XLOOKUP(I3150,laziki!C:C,laziki!E:E)</f>
        <v>27.30N, 17.48W</v>
      </c>
      <c r="K3150">
        <f>_xlfn.XLOOKUP($A3150,laziki!B:B,laziki!D:D)</f>
        <v>2065</v>
      </c>
      <c r="L3150">
        <f t="shared" si="247"/>
        <v>2070</v>
      </c>
      <c r="M3150" s="4">
        <f t="shared" si="248"/>
        <v>5</v>
      </c>
      <c r="N3150" s="4" t="str">
        <f t="shared" si="249"/>
        <v>N</v>
      </c>
      <c r="O3150" t="str">
        <f t="shared" si="250"/>
        <v>N</v>
      </c>
    </row>
    <row r="3151" spans="1:15" x14ac:dyDescent="0.25">
      <c r="A3151">
        <v>23</v>
      </c>
      <c r="B3151" s="1">
        <v>57666</v>
      </c>
      <c r="C3151" t="s">
        <v>219</v>
      </c>
      <c r="D3151" t="s">
        <v>2297</v>
      </c>
      <c r="E3151">
        <v>34</v>
      </c>
      <c r="F3151">
        <v>4731</v>
      </c>
      <c r="G3151">
        <f t="shared" si="246"/>
        <v>4731</v>
      </c>
      <c r="H3151" t="str">
        <f>_xlfn.XLOOKUP(C3151,obszary!A:A,obszary!B:B)</f>
        <v>Phaethontis</v>
      </c>
      <c r="I3151" t="str">
        <f>_xlfn.XLOOKUP($A3151,laziki!B:B,laziki!C:C)</f>
        <v>Phobos 2</v>
      </c>
      <c r="J3151" t="str">
        <f>_xlfn.XLOOKUP(I3151,laziki!C:C,laziki!E:E)</f>
        <v>23.80S, 156.02W</v>
      </c>
      <c r="K3151">
        <f>_xlfn.XLOOKUP($A3151,laziki!B:B,laziki!D:D)</f>
        <v>2053</v>
      </c>
      <c r="L3151">
        <f t="shared" si="247"/>
        <v>2057</v>
      </c>
      <c r="M3151" s="4">
        <f t="shared" si="248"/>
        <v>4</v>
      </c>
      <c r="N3151" s="4" t="str">
        <f t="shared" si="249"/>
        <v>S</v>
      </c>
      <c r="O3151" t="str">
        <f t="shared" si="250"/>
        <v>S</v>
      </c>
    </row>
    <row r="3152" spans="1:15" x14ac:dyDescent="0.25">
      <c r="A3152">
        <v>52</v>
      </c>
      <c r="B3152" s="1">
        <v>62075</v>
      </c>
      <c r="C3152" t="s">
        <v>235</v>
      </c>
      <c r="D3152" t="s">
        <v>2296</v>
      </c>
      <c r="E3152">
        <v>50</v>
      </c>
      <c r="F3152">
        <v>6618</v>
      </c>
      <c r="G3152">
        <f t="shared" si="246"/>
        <v>6618</v>
      </c>
      <c r="H3152" t="str">
        <f>_xlfn.XLOOKUP(C3152,obszary!A:A,obszary!B:B)</f>
        <v>Memnonia</v>
      </c>
      <c r="I3152" t="str">
        <f>_xlfn.XLOOKUP($A3152,laziki!B:B,laziki!C:C)</f>
        <v>Opportunity 4</v>
      </c>
      <c r="J3152" t="str">
        <f>_xlfn.XLOOKUP(I3152,laziki!C:C,laziki!E:E)</f>
        <v>9.63N, 121.52W</v>
      </c>
      <c r="K3152">
        <f>_xlfn.XLOOKUP($A3152,laziki!B:B,laziki!D:D)</f>
        <v>2065</v>
      </c>
      <c r="L3152">
        <f t="shared" si="247"/>
        <v>2069</v>
      </c>
      <c r="M3152" s="4">
        <f t="shared" si="248"/>
        <v>4</v>
      </c>
      <c r="N3152" s="4" t="str">
        <f t="shared" si="249"/>
        <v>S</v>
      </c>
      <c r="O3152" t="str">
        <f t="shared" si="250"/>
        <v>N</v>
      </c>
    </row>
    <row r="3153" spans="1:15" x14ac:dyDescent="0.25">
      <c r="A3153">
        <v>13</v>
      </c>
      <c r="B3153" s="1">
        <v>56788</v>
      </c>
      <c r="C3153" t="s">
        <v>253</v>
      </c>
      <c r="D3153" t="s">
        <v>2295</v>
      </c>
      <c r="E3153">
        <v>572</v>
      </c>
      <c r="F3153">
        <v>12178</v>
      </c>
      <c r="G3153">
        <f t="shared" si="246"/>
        <v>0</v>
      </c>
      <c r="H3153" t="str">
        <f>_xlfn.XLOOKUP(C3153,obszary!A:A,obszary!B:B)</f>
        <v>Cebrenia</v>
      </c>
      <c r="I3153" t="str">
        <f>_xlfn.XLOOKUP($A3153,laziki!B:B,laziki!C:C)</f>
        <v>Viking 2</v>
      </c>
      <c r="J3153" t="str">
        <f>_xlfn.XLOOKUP(I3153,laziki!C:C,laziki!E:E)</f>
        <v>60.72N, 122.46E</v>
      </c>
      <c r="K3153">
        <f>_xlfn.XLOOKUP($A3153,laziki!B:B,laziki!D:D)</f>
        <v>2052</v>
      </c>
      <c r="L3153">
        <f t="shared" si="247"/>
        <v>2055</v>
      </c>
      <c r="M3153" s="4">
        <f t="shared" si="248"/>
        <v>3</v>
      </c>
      <c r="N3153" s="4" t="str">
        <f t="shared" si="249"/>
        <v>N</v>
      </c>
      <c r="O3153" t="str">
        <f t="shared" si="250"/>
        <v>N</v>
      </c>
    </row>
    <row r="3154" spans="1:15" x14ac:dyDescent="0.25">
      <c r="A3154">
        <v>54</v>
      </c>
      <c r="B3154" s="1">
        <v>62104</v>
      </c>
      <c r="C3154" t="s">
        <v>239</v>
      </c>
      <c r="D3154" t="s">
        <v>2294</v>
      </c>
      <c r="E3154">
        <v>447</v>
      </c>
      <c r="F3154">
        <v>5622</v>
      </c>
      <c r="G3154">
        <f t="shared" si="246"/>
        <v>0</v>
      </c>
      <c r="H3154" t="str">
        <f>_xlfn.XLOOKUP(C3154,obszary!A:A,obszary!B:B)</f>
        <v>Amenthes</v>
      </c>
      <c r="I3154" t="str">
        <f>_xlfn.XLOOKUP($A3154,laziki!B:B,laziki!C:C)</f>
        <v>Opportunity 6</v>
      </c>
      <c r="J3154" t="str">
        <f>_xlfn.XLOOKUP(I3154,laziki!C:C,laziki!E:E)</f>
        <v>14.31N, 112.28E</v>
      </c>
      <c r="K3154">
        <f>_xlfn.XLOOKUP($A3154,laziki!B:B,laziki!D:D)</f>
        <v>2065</v>
      </c>
      <c r="L3154">
        <f t="shared" si="247"/>
        <v>2070</v>
      </c>
      <c r="M3154" s="4">
        <f t="shared" si="248"/>
        <v>5</v>
      </c>
      <c r="N3154" s="4" t="str">
        <f t="shared" si="249"/>
        <v>N</v>
      </c>
      <c r="O3154" t="str">
        <f t="shared" si="250"/>
        <v>N</v>
      </c>
    </row>
    <row r="3155" spans="1:15" x14ac:dyDescent="0.25">
      <c r="A3155">
        <v>6</v>
      </c>
      <c r="B3155" s="1">
        <v>56794</v>
      </c>
      <c r="C3155" t="s">
        <v>265</v>
      </c>
      <c r="D3155" t="s">
        <v>2293</v>
      </c>
      <c r="E3155">
        <v>106</v>
      </c>
      <c r="F3155">
        <v>29243</v>
      </c>
      <c r="G3155">
        <f t="shared" si="246"/>
        <v>0</v>
      </c>
      <c r="H3155" t="str">
        <f>_xlfn.XLOOKUP(C3155,obszary!A:A,obszary!B:B)</f>
        <v>Mare Boreum</v>
      </c>
      <c r="I3155" t="str">
        <f>_xlfn.XLOOKUP($A3155,laziki!B:B,laziki!C:C)</f>
        <v>Mariner 11</v>
      </c>
      <c r="J3155" t="str">
        <f>_xlfn.XLOOKUP(I3155,laziki!C:C,laziki!E:E)</f>
        <v>77.71N, 148.53E</v>
      </c>
      <c r="K3155">
        <f>_xlfn.XLOOKUP($A3155,laziki!B:B,laziki!D:D)</f>
        <v>2052</v>
      </c>
      <c r="L3155">
        <f t="shared" si="247"/>
        <v>2055</v>
      </c>
      <c r="M3155" s="4">
        <f t="shared" si="248"/>
        <v>3</v>
      </c>
      <c r="N3155" s="4" t="str">
        <f t="shared" si="249"/>
        <v>N</v>
      </c>
      <c r="O3155" t="str">
        <f t="shared" si="250"/>
        <v>N</v>
      </c>
    </row>
    <row r="3156" spans="1:15" x14ac:dyDescent="0.25">
      <c r="A3156">
        <v>74</v>
      </c>
      <c r="B3156" s="1">
        <v>63271</v>
      </c>
      <c r="C3156" t="s">
        <v>243</v>
      </c>
      <c r="D3156" t="s">
        <v>2292</v>
      </c>
      <c r="E3156">
        <v>365</v>
      </c>
      <c r="F3156">
        <v>4902</v>
      </c>
      <c r="G3156">
        <f t="shared" si="246"/>
        <v>0</v>
      </c>
      <c r="H3156" t="str">
        <f>_xlfn.XLOOKUP(C3156,obszary!A:A,obszary!B:B)</f>
        <v>Arabia</v>
      </c>
      <c r="I3156" t="str">
        <f>_xlfn.XLOOKUP($A3156,laziki!B:B,laziki!C:C)</f>
        <v>Rosetta 21</v>
      </c>
      <c r="J3156" t="str">
        <f>_xlfn.XLOOKUP(I3156,laziki!C:C,laziki!E:E)</f>
        <v>17.28N, 7.12E</v>
      </c>
      <c r="K3156">
        <f>_xlfn.XLOOKUP($A3156,laziki!B:B,laziki!D:D)</f>
        <v>2071</v>
      </c>
      <c r="L3156">
        <f t="shared" si="247"/>
        <v>2073</v>
      </c>
      <c r="M3156" s="4">
        <f t="shared" si="248"/>
        <v>2</v>
      </c>
      <c r="N3156" s="4" t="str">
        <f t="shared" si="249"/>
        <v>N</v>
      </c>
      <c r="O3156" t="str">
        <f t="shared" si="250"/>
        <v>N</v>
      </c>
    </row>
    <row r="3157" spans="1:15" x14ac:dyDescent="0.25">
      <c r="A3157">
        <v>54</v>
      </c>
      <c r="B3157" s="1">
        <v>61145</v>
      </c>
      <c r="C3157" t="s">
        <v>239</v>
      </c>
      <c r="D3157" t="s">
        <v>2291</v>
      </c>
      <c r="E3157">
        <v>75</v>
      </c>
      <c r="F3157">
        <v>7752</v>
      </c>
      <c r="G3157">
        <f t="shared" si="246"/>
        <v>7752</v>
      </c>
      <c r="H3157" t="str">
        <f>_xlfn.XLOOKUP(C3157,obszary!A:A,obszary!B:B)</f>
        <v>Amenthes</v>
      </c>
      <c r="I3157" t="str">
        <f>_xlfn.XLOOKUP($A3157,laziki!B:B,laziki!C:C)</f>
        <v>Opportunity 6</v>
      </c>
      <c r="J3157" t="str">
        <f>_xlfn.XLOOKUP(I3157,laziki!C:C,laziki!E:E)</f>
        <v>14.31N, 112.28E</v>
      </c>
      <c r="K3157">
        <f>_xlfn.XLOOKUP($A3157,laziki!B:B,laziki!D:D)</f>
        <v>2065</v>
      </c>
      <c r="L3157">
        <f t="shared" si="247"/>
        <v>2067</v>
      </c>
      <c r="M3157" s="4">
        <f t="shared" si="248"/>
        <v>2</v>
      </c>
      <c r="N3157" s="4" t="str">
        <f t="shared" si="249"/>
        <v>N</v>
      </c>
      <c r="O3157" t="str">
        <f t="shared" si="250"/>
        <v>N</v>
      </c>
    </row>
    <row r="3158" spans="1:15" x14ac:dyDescent="0.25">
      <c r="A3158">
        <v>52</v>
      </c>
      <c r="B3158" s="1">
        <v>62849</v>
      </c>
      <c r="C3158" t="s">
        <v>249</v>
      </c>
      <c r="D3158" t="s">
        <v>2290</v>
      </c>
      <c r="E3158">
        <v>277</v>
      </c>
      <c r="F3158">
        <v>9670</v>
      </c>
      <c r="G3158">
        <f t="shared" si="246"/>
        <v>0</v>
      </c>
      <c r="H3158" t="str">
        <f>_xlfn.XLOOKUP(C3158,obszary!A:A,obszary!B:B)</f>
        <v>Tharsis</v>
      </c>
      <c r="I3158" t="str">
        <f>_xlfn.XLOOKUP($A3158,laziki!B:B,laziki!C:C)</f>
        <v>Opportunity 4</v>
      </c>
      <c r="J3158" t="str">
        <f>_xlfn.XLOOKUP(I3158,laziki!C:C,laziki!E:E)</f>
        <v>9.63N, 121.52W</v>
      </c>
      <c r="K3158">
        <f>_xlfn.XLOOKUP($A3158,laziki!B:B,laziki!D:D)</f>
        <v>2065</v>
      </c>
      <c r="L3158">
        <f t="shared" si="247"/>
        <v>2072</v>
      </c>
      <c r="M3158" s="4">
        <f t="shared" si="248"/>
        <v>7</v>
      </c>
      <c r="N3158" s="4" t="str">
        <f t="shared" si="249"/>
        <v>N</v>
      </c>
      <c r="O3158" t="str">
        <f t="shared" si="250"/>
        <v>N</v>
      </c>
    </row>
    <row r="3159" spans="1:15" x14ac:dyDescent="0.25">
      <c r="A3159">
        <v>36</v>
      </c>
      <c r="B3159" s="1">
        <v>59915</v>
      </c>
      <c r="C3159" t="s">
        <v>251</v>
      </c>
      <c r="D3159" t="s">
        <v>2289</v>
      </c>
      <c r="E3159">
        <v>181</v>
      </c>
      <c r="F3159">
        <v>4076</v>
      </c>
      <c r="G3159">
        <f t="shared" si="246"/>
        <v>0</v>
      </c>
      <c r="H3159" t="str">
        <f>_xlfn.XLOOKUP(C3159,obszary!A:A,obszary!B:B)</f>
        <v>Amazonis</v>
      </c>
      <c r="I3159" t="str">
        <f>_xlfn.XLOOKUP($A3159,laziki!B:B,laziki!C:C)</f>
        <v>Pathfinder 3</v>
      </c>
      <c r="J3159" t="str">
        <f>_xlfn.XLOOKUP(I3159,laziki!C:C,laziki!E:E)</f>
        <v>5.85N, 156.58W</v>
      </c>
      <c r="K3159">
        <f>_xlfn.XLOOKUP($A3159,laziki!B:B,laziki!D:D)</f>
        <v>2061</v>
      </c>
      <c r="L3159">
        <f t="shared" si="247"/>
        <v>2064</v>
      </c>
      <c r="M3159" s="4">
        <f t="shared" si="248"/>
        <v>3</v>
      </c>
      <c r="N3159" s="4" t="str">
        <f t="shared" si="249"/>
        <v>N</v>
      </c>
      <c r="O3159" t="str">
        <f t="shared" si="250"/>
        <v>N</v>
      </c>
    </row>
    <row r="3160" spans="1:15" x14ac:dyDescent="0.25">
      <c r="A3160">
        <v>31</v>
      </c>
      <c r="B3160" s="1">
        <v>59882</v>
      </c>
      <c r="C3160" t="s">
        <v>261</v>
      </c>
      <c r="D3160" t="s">
        <v>2288</v>
      </c>
      <c r="E3160">
        <v>43</v>
      </c>
      <c r="F3160">
        <v>13054</v>
      </c>
      <c r="G3160">
        <f t="shared" si="246"/>
        <v>13054</v>
      </c>
      <c r="H3160" t="str">
        <f>_xlfn.XLOOKUP(C3160,obszary!A:A,obszary!B:B)</f>
        <v>Arcadia</v>
      </c>
      <c r="I3160" t="str">
        <f>_xlfn.XLOOKUP($A3160,laziki!B:B,laziki!C:C)</f>
        <v>Deimos 10</v>
      </c>
      <c r="J3160" t="str">
        <f>_xlfn.XLOOKUP(I3160,laziki!C:C,laziki!E:E)</f>
        <v>66.67N, 93.37W</v>
      </c>
      <c r="K3160">
        <f>_xlfn.XLOOKUP($A3160,laziki!B:B,laziki!D:D)</f>
        <v>2059</v>
      </c>
      <c r="L3160">
        <f t="shared" si="247"/>
        <v>2063</v>
      </c>
      <c r="M3160" s="4">
        <f t="shared" si="248"/>
        <v>4</v>
      </c>
      <c r="N3160" s="4" t="str">
        <f t="shared" si="249"/>
        <v>N</v>
      </c>
      <c r="O3160" t="str">
        <f t="shared" si="250"/>
        <v>N</v>
      </c>
    </row>
    <row r="3161" spans="1:15" x14ac:dyDescent="0.25">
      <c r="A3161">
        <v>52</v>
      </c>
      <c r="B3161" s="1">
        <v>63105</v>
      </c>
      <c r="C3161" t="s">
        <v>249</v>
      </c>
      <c r="D3161" t="s">
        <v>2287</v>
      </c>
      <c r="E3161">
        <v>96</v>
      </c>
      <c r="F3161">
        <v>5812</v>
      </c>
      <c r="G3161">
        <f t="shared" si="246"/>
        <v>5812</v>
      </c>
      <c r="H3161" t="str">
        <f>_xlfn.XLOOKUP(C3161,obszary!A:A,obszary!B:B)</f>
        <v>Tharsis</v>
      </c>
      <c r="I3161" t="str">
        <f>_xlfn.XLOOKUP($A3161,laziki!B:B,laziki!C:C)</f>
        <v>Opportunity 4</v>
      </c>
      <c r="J3161" t="str">
        <f>_xlfn.XLOOKUP(I3161,laziki!C:C,laziki!E:E)</f>
        <v>9.63N, 121.52W</v>
      </c>
      <c r="K3161">
        <f>_xlfn.XLOOKUP($A3161,laziki!B:B,laziki!D:D)</f>
        <v>2065</v>
      </c>
      <c r="L3161">
        <f t="shared" si="247"/>
        <v>2072</v>
      </c>
      <c r="M3161" s="4">
        <f t="shared" si="248"/>
        <v>7</v>
      </c>
      <c r="N3161" s="4" t="str">
        <f t="shared" si="249"/>
        <v>N</v>
      </c>
      <c r="O3161" t="str">
        <f t="shared" si="250"/>
        <v>N</v>
      </c>
    </row>
    <row r="3162" spans="1:15" x14ac:dyDescent="0.25">
      <c r="A3162">
        <v>27</v>
      </c>
      <c r="B3162" s="1">
        <v>58569</v>
      </c>
      <c r="C3162" t="s">
        <v>207</v>
      </c>
      <c r="D3162" t="s">
        <v>2286</v>
      </c>
      <c r="E3162">
        <v>63</v>
      </c>
      <c r="F3162">
        <v>6618</v>
      </c>
      <c r="G3162">
        <f t="shared" si="246"/>
        <v>6618</v>
      </c>
      <c r="H3162" t="str">
        <f>_xlfn.XLOOKUP(C3162,obszary!A:A,obszary!B:B)</f>
        <v>Mare Australe</v>
      </c>
      <c r="I3162" t="str">
        <f>_xlfn.XLOOKUP($A3162,laziki!B:B,laziki!C:C)</f>
        <v>Phobos 6</v>
      </c>
      <c r="J3162" t="str">
        <f>_xlfn.XLOOKUP(I3162,laziki!C:C,laziki!E:E)</f>
        <v>74.62S, 100.08E</v>
      </c>
      <c r="K3162">
        <f>_xlfn.XLOOKUP($A3162,laziki!B:B,laziki!D:D)</f>
        <v>2054</v>
      </c>
      <c r="L3162">
        <f t="shared" si="247"/>
        <v>2060</v>
      </c>
      <c r="M3162" s="4">
        <f t="shared" si="248"/>
        <v>6</v>
      </c>
      <c r="N3162" s="4" t="str">
        <f t="shared" si="249"/>
        <v>S</v>
      </c>
      <c r="O3162" t="str">
        <f t="shared" si="250"/>
        <v>S</v>
      </c>
    </row>
    <row r="3163" spans="1:15" x14ac:dyDescent="0.25">
      <c r="A3163">
        <v>12</v>
      </c>
      <c r="B3163" s="1">
        <v>57321</v>
      </c>
      <c r="C3163" t="s">
        <v>249</v>
      </c>
      <c r="D3163" t="s">
        <v>2285</v>
      </c>
      <c r="E3163">
        <v>365</v>
      </c>
      <c r="F3163">
        <v>629</v>
      </c>
      <c r="G3163">
        <f t="shared" si="246"/>
        <v>0</v>
      </c>
      <c r="H3163" t="str">
        <f>_xlfn.XLOOKUP(C3163,obszary!A:A,obszary!B:B)</f>
        <v>Tharsis</v>
      </c>
      <c r="I3163" t="str">
        <f>_xlfn.XLOOKUP($A3163,laziki!B:B,laziki!C:C)</f>
        <v>Mariner 20</v>
      </c>
      <c r="J3163" t="str">
        <f>_xlfn.XLOOKUP(I3163,laziki!C:C,laziki!E:E)</f>
        <v>6.41S, 116.10W</v>
      </c>
      <c r="K3163">
        <f>_xlfn.XLOOKUP($A3163,laziki!B:B,laziki!D:D)</f>
        <v>2055</v>
      </c>
      <c r="L3163">
        <f t="shared" si="247"/>
        <v>2056</v>
      </c>
      <c r="M3163" s="4">
        <f t="shared" si="248"/>
        <v>1</v>
      </c>
      <c r="N3163" s="4" t="str">
        <f t="shared" si="249"/>
        <v>N</v>
      </c>
      <c r="O3163" t="str">
        <f t="shared" si="250"/>
        <v>S</v>
      </c>
    </row>
    <row r="3164" spans="1:15" x14ac:dyDescent="0.25">
      <c r="A3164">
        <v>39</v>
      </c>
      <c r="B3164" s="1">
        <v>60929</v>
      </c>
      <c r="C3164" t="s">
        <v>219</v>
      </c>
      <c r="D3164" t="s">
        <v>2284</v>
      </c>
      <c r="E3164">
        <v>37</v>
      </c>
      <c r="F3164">
        <v>4076</v>
      </c>
      <c r="G3164">
        <f t="shared" si="246"/>
        <v>4076</v>
      </c>
      <c r="H3164" t="str">
        <f>_xlfn.XLOOKUP(C3164,obszary!A:A,obszary!B:B)</f>
        <v>Phaethontis</v>
      </c>
      <c r="I3164" t="str">
        <f>_xlfn.XLOOKUP($A3164,laziki!B:B,laziki!C:C)</f>
        <v>Pathfinder 9</v>
      </c>
      <c r="J3164" t="str">
        <f>_xlfn.XLOOKUP(I3164,laziki!C:C,laziki!E:E)</f>
        <v>59.92S, 179.01W</v>
      </c>
      <c r="K3164">
        <f>_xlfn.XLOOKUP($A3164,laziki!B:B,laziki!D:D)</f>
        <v>2062</v>
      </c>
      <c r="L3164">
        <f t="shared" si="247"/>
        <v>2066</v>
      </c>
      <c r="M3164" s="4">
        <f t="shared" si="248"/>
        <v>4</v>
      </c>
      <c r="N3164" s="4" t="str">
        <f t="shared" si="249"/>
        <v>S</v>
      </c>
      <c r="O3164" t="str">
        <f t="shared" si="250"/>
        <v>S</v>
      </c>
    </row>
    <row r="3165" spans="1:15" x14ac:dyDescent="0.25">
      <c r="A3165">
        <v>20</v>
      </c>
      <c r="B3165" s="1">
        <v>58167</v>
      </c>
      <c r="C3165" t="s">
        <v>211</v>
      </c>
      <c r="D3165" t="s">
        <v>2283</v>
      </c>
      <c r="E3165">
        <v>57</v>
      </c>
      <c r="F3165">
        <v>14551</v>
      </c>
      <c r="G3165">
        <f t="shared" si="246"/>
        <v>14551</v>
      </c>
      <c r="H3165" t="str">
        <f>_xlfn.XLOOKUP(C3165,obszary!A:A,obszary!B:B)</f>
        <v>Hellas</v>
      </c>
      <c r="I3165" t="str">
        <f>_xlfn.XLOOKUP($A3165,laziki!B:B,laziki!C:C)</f>
        <v>Viking 15</v>
      </c>
      <c r="J3165" t="str">
        <f>_xlfn.XLOOKUP(I3165,laziki!C:C,laziki!E:E)</f>
        <v>51.10S, 71.36E</v>
      </c>
      <c r="K3165">
        <f>_xlfn.XLOOKUP($A3165,laziki!B:B,laziki!D:D)</f>
        <v>2056</v>
      </c>
      <c r="L3165">
        <f t="shared" si="247"/>
        <v>2059</v>
      </c>
      <c r="M3165" s="4">
        <f t="shared" si="248"/>
        <v>3</v>
      </c>
      <c r="N3165" s="4" t="str">
        <f t="shared" si="249"/>
        <v>S</v>
      </c>
      <c r="O3165" t="str">
        <f t="shared" si="250"/>
        <v>S</v>
      </c>
    </row>
    <row r="3166" spans="1:15" x14ac:dyDescent="0.25">
      <c r="A3166">
        <v>37</v>
      </c>
      <c r="B3166" s="1">
        <v>59643</v>
      </c>
      <c r="C3166" t="s">
        <v>239</v>
      </c>
      <c r="D3166" t="s">
        <v>2282</v>
      </c>
      <c r="E3166">
        <v>85</v>
      </c>
      <c r="F3166">
        <v>883</v>
      </c>
      <c r="G3166">
        <f t="shared" si="246"/>
        <v>883</v>
      </c>
      <c r="H3166" t="str">
        <f>_xlfn.XLOOKUP(C3166,obszary!A:A,obszary!B:B)</f>
        <v>Amenthes</v>
      </c>
      <c r="I3166" t="str">
        <f>_xlfn.XLOOKUP($A3166,laziki!B:B,laziki!C:C)</f>
        <v>Pathfinder 5</v>
      </c>
      <c r="J3166" t="str">
        <f>_xlfn.XLOOKUP(I3166,laziki!C:C,laziki!E:E)</f>
        <v>10.83N, 133.81E</v>
      </c>
      <c r="K3166">
        <f>_xlfn.XLOOKUP($A3166,laziki!B:B,laziki!D:D)</f>
        <v>2061</v>
      </c>
      <c r="L3166">
        <f t="shared" si="247"/>
        <v>2063</v>
      </c>
      <c r="M3166" s="4">
        <f t="shared" si="248"/>
        <v>2</v>
      </c>
      <c r="N3166" s="4" t="str">
        <f t="shared" si="249"/>
        <v>N</v>
      </c>
      <c r="O3166" t="str">
        <f t="shared" si="250"/>
        <v>N</v>
      </c>
    </row>
    <row r="3167" spans="1:15" x14ac:dyDescent="0.25">
      <c r="A3167">
        <v>31</v>
      </c>
      <c r="B3167" s="1">
        <v>58732</v>
      </c>
      <c r="C3167" t="s">
        <v>261</v>
      </c>
      <c r="D3167" t="s">
        <v>2281</v>
      </c>
      <c r="E3167">
        <v>416</v>
      </c>
      <c r="F3167">
        <v>16330</v>
      </c>
      <c r="G3167">
        <f t="shared" si="246"/>
        <v>0</v>
      </c>
      <c r="H3167" t="str">
        <f>_xlfn.XLOOKUP(C3167,obszary!A:A,obszary!B:B)</f>
        <v>Arcadia</v>
      </c>
      <c r="I3167" t="str">
        <f>_xlfn.XLOOKUP($A3167,laziki!B:B,laziki!C:C)</f>
        <v>Deimos 10</v>
      </c>
      <c r="J3167" t="str">
        <f>_xlfn.XLOOKUP(I3167,laziki!C:C,laziki!E:E)</f>
        <v>66.67N, 93.37W</v>
      </c>
      <c r="K3167">
        <f>_xlfn.XLOOKUP($A3167,laziki!B:B,laziki!D:D)</f>
        <v>2059</v>
      </c>
      <c r="L3167">
        <f t="shared" si="247"/>
        <v>2060</v>
      </c>
      <c r="M3167" s="4">
        <f t="shared" si="248"/>
        <v>1</v>
      </c>
      <c r="N3167" s="4" t="str">
        <f t="shared" si="249"/>
        <v>N</v>
      </c>
      <c r="O3167" t="str">
        <f t="shared" si="250"/>
        <v>N</v>
      </c>
    </row>
    <row r="3168" spans="1:15" x14ac:dyDescent="0.25">
      <c r="A3168">
        <v>77</v>
      </c>
      <c r="B3168" s="1">
        <v>63941</v>
      </c>
      <c r="C3168" t="s">
        <v>211</v>
      </c>
      <c r="D3168" t="s">
        <v>2280</v>
      </c>
      <c r="E3168">
        <v>57</v>
      </c>
      <c r="F3168">
        <v>8791</v>
      </c>
      <c r="G3168">
        <f t="shared" si="246"/>
        <v>8791</v>
      </c>
      <c r="H3168" t="str">
        <f>_xlfn.XLOOKUP(C3168,obszary!A:A,obszary!B:B)</f>
        <v>Hellas</v>
      </c>
      <c r="I3168" t="str">
        <f>_xlfn.XLOOKUP($A3168,laziki!B:B,laziki!C:C)</f>
        <v>Rosetta 27</v>
      </c>
      <c r="J3168" t="str">
        <f>_xlfn.XLOOKUP(I3168,laziki!C:C,laziki!E:E)</f>
        <v>28.90S, 98.55E</v>
      </c>
      <c r="K3168">
        <f>_xlfn.XLOOKUP($A3168,laziki!B:B,laziki!D:D)</f>
        <v>2073</v>
      </c>
      <c r="L3168">
        <f t="shared" si="247"/>
        <v>2075</v>
      </c>
      <c r="M3168" s="4">
        <f t="shared" si="248"/>
        <v>2</v>
      </c>
      <c r="N3168" s="4" t="str">
        <f t="shared" si="249"/>
        <v>S</v>
      </c>
      <c r="O3168" t="str">
        <f t="shared" si="250"/>
        <v>S</v>
      </c>
    </row>
    <row r="3169" spans="1:15" x14ac:dyDescent="0.25">
      <c r="A3169">
        <v>90</v>
      </c>
      <c r="B3169" s="1">
        <v>63854</v>
      </c>
      <c r="C3169" t="s">
        <v>207</v>
      </c>
      <c r="D3169" t="s">
        <v>2279</v>
      </c>
      <c r="E3169">
        <v>221</v>
      </c>
      <c r="F3169">
        <v>6618</v>
      </c>
      <c r="G3169">
        <f t="shared" si="246"/>
        <v>0</v>
      </c>
      <c r="H3169" t="str">
        <f>_xlfn.XLOOKUP(C3169,obszary!A:A,obszary!B:B)</f>
        <v>Mare Australe</v>
      </c>
      <c r="I3169" t="str">
        <f>_xlfn.XLOOKUP($A3169,laziki!B:B,laziki!C:C)</f>
        <v>Phoenix 23</v>
      </c>
      <c r="J3169" t="str">
        <f>_xlfn.XLOOKUP(I3169,laziki!C:C,laziki!E:E)</f>
        <v>65.99S, 161.89W</v>
      </c>
      <c r="K3169">
        <f>_xlfn.XLOOKUP($A3169,laziki!B:B,laziki!D:D)</f>
        <v>2072</v>
      </c>
      <c r="L3169">
        <f t="shared" si="247"/>
        <v>2074</v>
      </c>
      <c r="M3169" s="4">
        <f t="shared" si="248"/>
        <v>2</v>
      </c>
      <c r="N3169" s="4" t="str">
        <f t="shared" si="249"/>
        <v>S</v>
      </c>
      <c r="O3169" t="str">
        <f t="shared" si="250"/>
        <v>S</v>
      </c>
    </row>
    <row r="3170" spans="1:15" x14ac:dyDescent="0.25">
      <c r="A3170">
        <v>29</v>
      </c>
      <c r="B3170" s="1">
        <v>58807</v>
      </c>
      <c r="C3170" t="s">
        <v>219</v>
      </c>
      <c r="D3170" t="s">
        <v>2278</v>
      </c>
      <c r="E3170">
        <v>292</v>
      </c>
      <c r="F3170">
        <v>2054</v>
      </c>
      <c r="G3170">
        <f t="shared" si="246"/>
        <v>0</v>
      </c>
      <c r="H3170" t="str">
        <f>_xlfn.XLOOKUP(C3170,obszary!A:A,obszary!B:B)</f>
        <v>Phaethontis</v>
      </c>
      <c r="I3170" t="str">
        <f>_xlfn.XLOOKUP($A3170,laziki!B:B,laziki!C:C)</f>
        <v>Deimos 4</v>
      </c>
      <c r="J3170" t="str">
        <f>_xlfn.XLOOKUP(I3170,laziki!C:C,laziki!E:E)</f>
        <v>33.88S, 148.04W</v>
      </c>
      <c r="K3170">
        <f>_xlfn.XLOOKUP($A3170,laziki!B:B,laziki!D:D)</f>
        <v>2058</v>
      </c>
      <c r="L3170">
        <f t="shared" si="247"/>
        <v>2061</v>
      </c>
      <c r="M3170" s="4">
        <f t="shared" si="248"/>
        <v>3</v>
      </c>
      <c r="N3170" s="4" t="str">
        <f t="shared" si="249"/>
        <v>S</v>
      </c>
      <c r="O3170" t="str">
        <f t="shared" si="250"/>
        <v>S</v>
      </c>
    </row>
    <row r="3171" spans="1:15" x14ac:dyDescent="0.25">
      <c r="A3171">
        <v>32</v>
      </c>
      <c r="B3171" s="1">
        <v>59087</v>
      </c>
      <c r="C3171" t="s">
        <v>217</v>
      </c>
      <c r="D3171" t="s">
        <v>2277</v>
      </c>
      <c r="E3171">
        <v>59</v>
      </c>
      <c r="F3171">
        <v>6006</v>
      </c>
      <c r="G3171">
        <f t="shared" si="246"/>
        <v>6006</v>
      </c>
      <c r="H3171" t="str">
        <f>_xlfn.XLOOKUP(C3171,obszary!A:A,obszary!B:B)</f>
        <v>Thaumasia</v>
      </c>
      <c r="I3171" t="str">
        <f>_xlfn.XLOOKUP($A3171,laziki!B:B,laziki!C:C)</f>
        <v>Deimos 11</v>
      </c>
      <c r="J3171" t="str">
        <f>_xlfn.XLOOKUP(I3171,laziki!C:C,laziki!E:E)</f>
        <v>39.82S, 96.42W</v>
      </c>
      <c r="K3171">
        <f>_xlfn.XLOOKUP($A3171,laziki!B:B,laziki!D:D)</f>
        <v>2059</v>
      </c>
      <c r="L3171">
        <f t="shared" si="247"/>
        <v>2061</v>
      </c>
      <c r="M3171" s="4">
        <f t="shared" si="248"/>
        <v>2</v>
      </c>
      <c r="N3171" s="4" t="str">
        <f t="shared" si="249"/>
        <v>S</v>
      </c>
      <c r="O3171" t="str">
        <f t="shared" si="250"/>
        <v>S</v>
      </c>
    </row>
    <row r="3172" spans="1:15" x14ac:dyDescent="0.25">
      <c r="A3172">
        <v>23</v>
      </c>
      <c r="B3172" s="1">
        <v>57637</v>
      </c>
      <c r="C3172" t="s">
        <v>219</v>
      </c>
      <c r="D3172" t="s">
        <v>2276</v>
      </c>
      <c r="E3172">
        <v>137</v>
      </c>
      <c r="F3172">
        <v>5255</v>
      </c>
      <c r="G3172">
        <f t="shared" si="246"/>
        <v>0</v>
      </c>
      <c r="H3172" t="str">
        <f>_xlfn.XLOOKUP(C3172,obszary!A:A,obszary!B:B)</f>
        <v>Phaethontis</v>
      </c>
      <c r="I3172" t="str">
        <f>_xlfn.XLOOKUP($A3172,laziki!B:B,laziki!C:C)</f>
        <v>Phobos 2</v>
      </c>
      <c r="J3172" t="str">
        <f>_xlfn.XLOOKUP(I3172,laziki!C:C,laziki!E:E)</f>
        <v>23.80S, 156.02W</v>
      </c>
      <c r="K3172">
        <f>_xlfn.XLOOKUP($A3172,laziki!B:B,laziki!D:D)</f>
        <v>2053</v>
      </c>
      <c r="L3172">
        <f t="shared" si="247"/>
        <v>2057</v>
      </c>
      <c r="M3172" s="4">
        <f t="shared" si="248"/>
        <v>4</v>
      </c>
      <c r="N3172" s="4" t="str">
        <f t="shared" si="249"/>
        <v>S</v>
      </c>
      <c r="O3172" t="str">
        <f t="shared" si="250"/>
        <v>S</v>
      </c>
    </row>
    <row r="3173" spans="1:15" x14ac:dyDescent="0.25">
      <c r="A3173">
        <v>32</v>
      </c>
      <c r="B3173" s="1">
        <v>60194</v>
      </c>
      <c r="C3173" t="s">
        <v>233</v>
      </c>
      <c r="D3173" t="s">
        <v>2275</v>
      </c>
      <c r="E3173">
        <v>181</v>
      </c>
      <c r="F3173">
        <v>2461</v>
      </c>
      <c r="G3173">
        <f t="shared" si="246"/>
        <v>0</v>
      </c>
      <c r="H3173" t="str">
        <f>_xlfn.XLOOKUP(C3173,obszary!A:A,obszary!B:B)</f>
        <v>Phoenicis Lacus</v>
      </c>
      <c r="I3173" t="str">
        <f>_xlfn.XLOOKUP($A3173,laziki!B:B,laziki!C:C)</f>
        <v>Deimos 11</v>
      </c>
      <c r="J3173" t="str">
        <f>_xlfn.XLOOKUP(I3173,laziki!C:C,laziki!E:E)</f>
        <v>39.82S, 96.42W</v>
      </c>
      <c r="K3173">
        <f>_xlfn.XLOOKUP($A3173,laziki!B:B,laziki!D:D)</f>
        <v>2059</v>
      </c>
      <c r="L3173">
        <f t="shared" si="247"/>
        <v>2064</v>
      </c>
      <c r="M3173" s="4">
        <f t="shared" si="248"/>
        <v>5</v>
      </c>
      <c r="N3173" s="4" t="str">
        <f t="shared" si="249"/>
        <v>S</v>
      </c>
      <c r="O3173" t="str">
        <f t="shared" si="250"/>
        <v>S</v>
      </c>
    </row>
    <row r="3174" spans="1:15" x14ac:dyDescent="0.25">
      <c r="A3174">
        <v>95</v>
      </c>
      <c r="B3174" s="1">
        <v>62212</v>
      </c>
      <c r="C3174" t="s">
        <v>233</v>
      </c>
      <c r="D3174" t="s">
        <v>2274</v>
      </c>
      <c r="E3174">
        <v>212</v>
      </c>
      <c r="F3174">
        <v>1267</v>
      </c>
      <c r="G3174">
        <f t="shared" si="246"/>
        <v>0</v>
      </c>
      <c r="H3174" t="str">
        <f>_xlfn.XLOOKUP(C3174,obszary!A:A,obszary!B:B)</f>
        <v>Phoenicis Lacus</v>
      </c>
      <c r="I3174" t="str">
        <f>_xlfn.XLOOKUP($A3174,laziki!B:B,laziki!C:C)</f>
        <v>Dawn 6</v>
      </c>
      <c r="J3174" t="str">
        <f>_xlfn.XLOOKUP(I3174,laziki!C:C,laziki!E:E)</f>
        <v>8.80N, 79.73W</v>
      </c>
      <c r="K3174">
        <f>_xlfn.XLOOKUP($A3174,laziki!B:B,laziki!D:D)</f>
        <v>2067</v>
      </c>
      <c r="L3174">
        <f t="shared" si="247"/>
        <v>2070</v>
      </c>
      <c r="M3174" s="4">
        <f t="shared" si="248"/>
        <v>3</v>
      </c>
      <c r="N3174" s="4" t="str">
        <f t="shared" si="249"/>
        <v>S</v>
      </c>
      <c r="O3174" t="str">
        <f t="shared" si="250"/>
        <v>N</v>
      </c>
    </row>
    <row r="3175" spans="1:15" x14ac:dyDescent="0.25">
      <c r="A3175">
        <v>24</v>
      </c>
      <c r="B3175" s="1">
        <v>56990</v>
      </c>
      <c r="C3175" t="s">
        <v>209</v>
      </c>
      <c r="D3175" t="s">
        <v>2273</v>
      </c>
      <c r="E3175">
        <v>231</v>
      </c>
      <c r="F3175">
        <v>2599</v>
      </c>
      <c r="G3175">
        <f t="shared" si="246"/>
        <v>0</v>
      </c>
      <c r="H3175" t="str">
        <f>_xlfn.XLOOKUP(C3175,obszary!A:A,obszary!B:B)</f>
        <v>Eridania</v>
      </c>
      <c r="I3175" t="str">
        <f>_xlfn.XLOOKUP($A3175,laziki!B:B,laziki!C:C)</f>
        <v>Phobos 3</v>
      </c>
      <c r="J3175" t="str">
        <f>_xlfn.XLOOKUP(I3175,laziki!C:C,laziki!E:E)</f>
        <v>32.13S, 131.87E</v>
      </c>
      <c r="K3175">
        <f>_xlfn.XLOOKUP($A3175,laziki!B:B,laziki!D:D)</f>
        <v>2053</v>
      </c>
      <c r="L3175">
        <f t="shared" si="247"/>
        <v>2056</v>
      </c>
      <c r="M3175" s="4">
        <f t="shared" si="248"/>
        <v>3</v>
      </c>
      <c r="N3175" s="4" t="str">
        <f t="shared" si="249"/>
        <v>S</v>
      </c>
      <c r="O3175" t="str">
        <f t="shared" si="250"/>
        <v>S</v>
      </c>
    </row>
    <row r="3176" spans="1:15" x14ac:dyDescent="0.25">
      <c r="A3176">
        <v>71</v>
      </c>
      <c r="B3176" s="1">
        <v>62967</v>
      </c>
      <c r="C3176" t="s">
        <v>219</v>
      </c>
      <c r="D3176" t="s">
        <v>2272</v>
      </c>
      <c r="E3176">
        <v>307</v>
      </c>
      <c r="F3176">
        <v>883</v>
      </c>
      <c r="G3176">
        <f t="shared" si="246"/>
        <v>0</v>
      </c>
      <c r="H3176" t="str">
        <f>_xlfn.XLOOKUP(C3176,obszary!A:A,obszary!B:B)</f>
        <v>Phaethontis</v>
      </c>
      <c r="I3176" t="str">
        <f>_xlfn.XLOOKUP($A3176,laziki!B:B,laziki!C:C)</f>
        <v>Rosetta 15</v>
      </c>
      <c r="J3176" t="str">
        <f>_xlfn.XLOOKUP(I3176,laziki!C:C,laziki!E:E)</f>
        <v>50.96S, 146.33W</v>
      </c>
      <c r="K3176">
        <f>_xlfn.XLOOKUP($A3176,laziki!B:B,laziki!D:D)</f>
        <v>2070</v>
      </c>
      <c r="L3176">
        <f t="shared" si="247"/>
        <v>2072</v>
      </c>
      <c r="M3176" s="4">
        <f t="shared" si="248"/>
        <v>2</v>
      </c>
      <c r="N3176" s="4" t="str">
        <f t="shared" si="249"/>
        <v>S</v>
      </c>
      <c r="O3176" t="str">
        <f t="shared" si="250"/>
        <v>S</v>
      </c>
    </row>
    <row r="3177" spans="1:15" x14ac:dyDescent="0.25">
      <c r="A3177">
        <v>54</v>
      </c>
      <c r="B3177" s="1">
        <v>61892</v>
      </c>
      <c r="C3177" t="s">
        <v>239</v>
      </c>
      <c r="D3177" t="s">
        <v>2271</v>
      </c>
      <c r="E3177">
        <v>181</v>
      </c>
      <c r="F3177">
        <v>9985</v>
      </c>
      <c r="G3177">
        <f t="shared" si="246"/>
        <v>0</v>
      </c>
      <c r="H3177" t="str">
        <f>_xlfn.XLOOKUP(C3177,obszary!A:A,obszary!B:B)</f>
        <v>Amenthes</v>
      </c>
      <c r="I3177" t="str">
        <f>_xlfn.XLOOKUP($A3177,laziki!B:B,laziki!C:C)</f>
        <v>Opportunity 6</v>
      </c>
      <c r="J3177" t="str">
        <f>_xlfn.XLOOKUP(I3177,laziki!C:C,laziki!E:E)</f>
        <v>14.31N, 112.28E</v>
      </c>
      <c r="K3177">
        <f>_xlfn.XLOOKUP($A3177,laziki!B:B,laziki!D:D)</f>
        <v>2065</v>
      </c>
      <c r="L3177">
        <f t="shared" si="247"/>
        <v>2069</v>
      </c>
      <c r="M3177" s="4">
        <f t="shared" si="248"/>
        <v>4</v>
      </c>
      <c r="N3177" s="4" t="str">
        <f t="shared" si="249"/>
        <v>N</v>
      </c>
      <c r="O3177" t="str">
        <f t="shared" si="250"/>
        <v>N</v>
      </c>
    </row>
    <row r="3178" spans="1:15" x14ac:dyDescent="0.25">
      <c r="A3178">
        <v>47</v>
      </c>
      <c r="B3178" s="1">
        <v>61493</v>
      </c>
      <c r="C3178" t="s">
        <v>259</v>
      </c>
      <c r="D3178" t="s">
        <v>2270</v>
      </c>
      <c r="E3178">
        <v>152</v>
      </c>
      <c r="F3178">
        <v>3764</v>
      </c>
      <c r="G3178">
        <f t="shared" si="246"/>
        <v>0</v>
      </c>
      <c r="H3178" t="str">
        <f>_xlfn.XLOOKUP(C3178,obszary!A:A,obszary!B:B)</f>
        <v>Mare Acidalium</v>
      </c>
      <c r="I3178" t="str">
        <f>_xlfn.XLOOKUP($A3178,laziki!B:B,laziki!C:C)</f>
        <v>Spirit 14</v>
      </c>
      <c r="J3178" t="str">
        <f>_xlfn.XLOOKUP(I3178,laziki!C:C,laziki!E:E)</f>
        <v>27.30N, 17.48W</v>
      </c>
      <c r="K3178">
        <f>_xlfn.XLOOKUP($A3178,laziki!B:B,laziki!D:D)</f>
        <v>2065</v>
      </c>
      <c r="L3178">
        <f t="shared" si="247"/>
        <v>2068</v>
      </c>
      <c r="M3178" s="4">
        <f t="shared" si="248"/>
        <v>3</v>
      </c>
      <c r="N3178" s="4" t="str">
        <f t="shared" si="249"/>
        <v>N</v>
      </c>
      <c r="O3178" t="str">
        <f t="shared" si="250"/>
        <v>N</v>
      </c>
    </row>
    <row r="3179" spans="1:15" x14ac:dyDescent="0.25">
      <c r="A3179">
        <v>17</v>
      </c>
      <c r="B3179" s="1">
        <v>58743</v>
      </c>
      <c r="C3179" t="s">
        <v>241</v>
      </c>
      <c r="D3179" t="s">
        <v>2269</v>
      </c>
      <c r="E3179">
        <v>152</v>
      </c>
      <c r="F3179">
        <v>3612</v>
      </c>
      <c r="G3179">
        <f t="shared" si="246"/>
        <v>0</v>
      </c>
      <c r="H3179" t="str">
        <f>_xlfn.XLOOKUP(C3179,obszary!A:A,obszary!B:B)</f>
        <v>Syrtis Major</v>
      </c>
      <c r="I3179" t="str">
        <f>_xlfn.XLOOKUP($A3179,laziki!B:B,laziki!C:C)</f>
        <v>Viking 8</v>
      </c>
      <c r="J3179" t="str">
        <f>_xlfn.XLOOKUP(I3179,laziki!C:C,laziki!E:E)</f>
        <v>21.27N, 90.13E</v>
      </c>
      <c r="K3179">
        <f>_xlfn.XLOOKUP($A3179,laziki!B:B,laziki!D:D)</f>
        <v>2054</v>
      </c>
      <c r="L3179">
        <f t="shared" si="247"/>
        <v>2060</v>
      </c>
      <c r="M3179" s="4">
        <f t="shared" si="248"/>
        <v>6</v>
      </c>
      <c r="N3179" s="4" t="str">
        <f t="shared" si="249"/>
        <v>N</v>
      </c>
      <c r="O3179" t="str">
        <f t="shared" si="250"/>
        <v>N</v>
      </c>
    </row>
    <row r="3180" spans="1:15" x14ac:dyDescent="0.25">
      <c r="A3180">
        <v>44</v>
      </c>
      <c r="B3180" s="1">
        <v>61651</v>
      </c>
      <c r="C3180" t="s">
        <v>253</v>
      </c>
      <c r="D3180" t="s">
        <v>2268</v>
      </c>
      <c r="E3180">
        <v>196</v>
      </c>
      <c r="F3180">
        <v>19313</v>
      </c>
      <c r="G3180">
        <f t="shared" si="246"/>
        <v>0</v>
      </c>
      <c r="H3180" t="str">
        <f>_xlfn.XLOOKUP(C3180,obszary!A:A,obszary!B:B)</f>
        <v>Cebrenia</v>
      </c>
      <c r="I3180" t="str">
        <f>_xlfn.XLOOKUP($A3180,laziki!B:B,laziki!C:C)</f>
        <v>Spirit 11</v>
      </c>
      <c r="J3180" t="str">
        <f>_xlfn.XLOOKUP(I3180,laziki!C:C,laziki!E:E)</f>
        <v>64.61N, 131.25E</v>
      </c>
      <c r="K3180">
        <f>_xlfn.XLOOKUP($A3180,laziki!B:B,laziki!D:D)</f>
        <v>2064</v>
      </c>
      <c r="L3180">
        <f t="shared" si="247"/>
        <v>2068</v>
      </c>
      <c r="M3180" s="4">
        <f t="shared" si="248"/>
        <v>4</v>
      </c>
      <c r="N3180" s="4" t="str">
        <f t="shared" si="249"/>
        <v>N</v>
      </c>
      <c r="O3180" t="str">
        <f t="shared" si="250"/>
        <v>N</v>
      </c>
    </row>
    <row r="3181" spans="1:15" x14ac:dyDescent="0.25">
      <c r="A3181">
        <v>30</v>
      </c>
      <c r="B3181" s="1">
        <v>58929</v>
      </c>
      <c r="C3181" t="s">
        <v>247</v>
      </c>
      <c r="D3181" t="s">
        <v>2267</v>
      </c>
      <c r="E3181">
        <v>344</v>
      </c>
      <c r="F3181">
        <v>6205</v>
      </c>
      <c r="G3181">
        <f t="shared" si="246"/>
        <v>0</v>
      </c>
      <c r="H3181" t="str">
        <f>_xlfn.XLOOKUP(C3181,obszary!A:A,obszary!B:B)</f>
        <v>Lunae Palus</v>
      </c>
      <c r="I3181" t="str">
        <f>_xlfn.XLOOKUP($A3181,laziki!B:B,laziki!C:C)</f>
        <v>Deimos 8</v>
      </c>
      <c r="J3181" t="str">
        <f>_xlfn.XLOOKUP(I3181,laziki!C:C,laziki!E:E)</f>
        <v>21.43N, 76.62W</v>
      </c>
      <c r="K3181">
        <f>_xlfn.XLOOKUP($A3181,laziki!B:B,laziki!D:D)</f>
        <v>2058</v>
      </c>
      <c r="L3181">
        <f t="shared" si="247"/>
        <v>2061</v>
      </c>
      <c r="M3181" s="4">
        <f t="shared" si="248"/>
        <v>3</v>
      </c>
      <c r="N3181" s="4" t="str">
        <f t="shared" si="249"/>
        <v>N</v>
      </c>
      <c r="O3181" t="str">
        <f t="shared" si="250"/>
        <v>N</v>
      </c>
    </row>
    <row r="3182" spans="1:15" x14ac:dyDescent="0.25">
      <c r="A3182">
        <v>95</v>
      </c>
      <c r="B3182" s="1">
        <v>62321</v>
      </c>
      <c r="C3182" t="s">
        <v>247</v>
      </c>
      <c r="D3182" t="s">
        <v>2266</v>
      </c>
      <c r="E3182">
        <v>212</v>
      </c>
      <c r="F3182">
        <v>6205</v>
      </c>
      <c r="G3182">
        <f t="shared" si="246"/>
        <v>0</v>
      </c>
      <c r="H3182" t="str">
        <f>_xlfn.XLOOKUP(C3182,obszary!A:A,obszary!B:B)</f>
        <v>Lunae Palus</v>
      </c>
      <c r="I3182" t="str">
        <f>_xlfn.XLOOKUP($A3182,laziki!B:B,laziki!C:C)</f>
        <v>Dawn 6</v>
      </c>
      <c r="J3182" t="str">
        <f>_xlfn.XLOOKUP(I3182,laziki!C:C,laziki!E:E)</f>
        <v>8.80N, 79.73W</v>
      </c>
      <c r="K3182">
        <f>_xlfn.XLOOKUP($A3182,laziki!B:B,laziki!D:D)</f>
        <v>2067</v>
      </c>
      <c r="L3182">
        <f t="shared" si="247"/>
        <v>2070</v>
      </c>
      <c r="M3182" s="4">
        <f t="shared" si="248"/>
        <v>3</v>
      </c>
      <c r="N3182" s="4" t="str">
        <f t="shared" si="249"/>
        <v>N</v>
      </c>
      <c r="O3182" t="str">
        <f t="shared" si="250"/>
        <v>N</v>
      </c>
    </row>
    <row r="3183" spans="1:15" x14ac:dyDescent="0.25">
      <c r="A3183">
        <v>63</v>
      </c>
      <c r="B3183" s="1">
        <v>61515</v>
      </c>
      <c r="C3183" t="s">
        <v>211</v>
      </c>
      <c r="D3183" t="s">
        <v>2265</v>
      </c>
      <c r="E3183">
        <v>389</v>
      </c>
      <c r="F3183">
        <v>5255</v>
      </c>
      <c r="G3183">
        <f t="shared" si="246"/>
        <v>0</v>
      </c>
      <c r="H3183" t="str">
        <f>_xlfn.XLOOKUP(C3183,obszary!A:A,obszary!B:B)</f>
        <v>Hellas</v>
      </c>
      <c r="I3183" t="str">
        <f>_xlfn.XLOOKUP($A3183,laziki!B:B,laziki!C:C)</f>
        <v>Rosetta 3</v>
      </c>
      <c r="J3183" t="str">
        <f>_xlfn.XLOOKUP(I3183,laziki!C:C,laziki!E:E)</f>
        <v>54.72S, 108.92E</v>
      </c>
      <c r="K3183">
        <f>_xlfn.XLOOKUP($A3183,laziki!B:B,laziki!D:D)</f>
        <v>2066</v>
      </c>
      <c r="L3183">
        <f t="shared" si="247"/>
        <v>2068</v>
      </c>
      <c r="M3183" s="4">
        <f t="shared" si="248"/>
        <v>2</v>
      </c>
      <c r="N3183" s="4" t="str">
        <f t="shared" si="249"/>
        <v>S</v>
      </c>
      <c r="O3183" t="str">
        <f t="shared" si="250"/>
        <v>S</v>
      </c>
    </row>
    <row r="3184" spans="1:15" x14ac:dyDescent="0.25">
      <c r="A3184">
        <v>71</v>
      </c>
      <c r="B3184" s="1">
        <v>62981</v>
      </c>
      <c r="C3184" t="s">
        <v>219</v>
      </c>
      <c r="D3184" t="s">
        <v>2264</v>
      </c>
      <c r="E3184">
        <v>212</v>
      </c>
      <c r="F3184">
        <v>4076</v>
      </c>
      <c r="G3184">
        <f t="shared" si="246"/>
        <v>0</v>
      </c>
      <c r="H3184" t="str">
        <f>_xlfn.XLOOKUP(C3184,obszary!A:A,obszary!B:B)</f>
        <v>Phaethontis</v>
      </c>
      <c r="I3184" t="str">
        <f>_xlfn.XLOOKUP($A3184,laziki!B:B,laziki!C:C)</f>
        <v>Rosetta 15</v>
      </c>
      <c r="J3184" t="str">
        <f>_xlfn.XLOOKUP(I3184,laziki!C:C,laziki!E:E)</f>
        <v>50.96S, 146.33W</v>
      </c>
      <c r="K3184">
        <f>_xlfn.XLOOKUP($A3184,laziki!B:B,laziki!D:D)</f>
        <v>2070</v>
      </c>
      <c r="L3184">
        <f t="shared" si="247"/>
        <v>2072</v>
      </c>
      <c r="M3184" s="4">
        <f t="shared" si="248"/>
        <v>2</v>
      </c>
      <c r="N3184" s="4" t="str">
        <f t="shared" si="249"/>
        <v>S</v>
      </c>
      <c r="O3184" t="str">
        <f t="shared" si="250"/>
        <v>S</v>
      </c>
    </row>
    <row r="3185" spans="1:15" x14ac:dyDescent="0.25">
      <c r="A3185">
        <v>88</v>
      </c>
      <c r="B3185" s="1">
        <v>63191</v>
      </c>
      <c r="C3185" t="s">
        <v>229</v>
      </c>
      <c r="D3185" t="s">
        <v>2263</v>
      </c>
      <c r="E3185">
        <v>157</v>
      </c>
      <c r="F3185">
        <v>4076</v>
      </c>
      <c r="G3185">
        <f t="shared" si="246"/>
        <v>0</v>
      </c>
      <c r="H3185" t="str">
        <f>_xlfn.XLOOKUP(C3185,obszary!A:A,obszary!B:B)</f>
        <v>Margaritifer Sinus</v>
      </c>
      <c r="I3185" t="str">
        <f>_xlfn.XLOOKUP($A3185,laziki!B:B,laziki!C:C)</f>
        <v>Phoenix 19</v>
      </c>
      <c r="J3185" t="str">
        <f>_xlfn.XLOOKUP(I3185,laziki!C:C,laziki!E:E)</f>
        <v>12.19S, 23.63W</v>
      </c>
      <c r="K3185">
        <f>_xlfn.XLOOKUP($A3185,laziki!B:B,laziki!D:D)</f>
        <v>2071</v>
      </c>
      <c r="L3185">
        <f t="shared" si="247"/>
        <v>2073</v>
      </c>
      <c r="M3185" s="4">
        <f t="shared" si="248"/>
        <v>2</v>
      </c>
      <c r="N3185" s="4" t="str">
        <f t="shared" si="249"/>
        <v>S</v>
      </c>
      <c r="O3185" t="str">
        <f t="shared" si="250"/>
        <v>S</v>
      </c>
    </row>
    <row r="3186" spans="1:15" x14ac:dyDescent="0.25">
      <c r="A3186">
        <v>39</v>
      </c>
      <c r="B3186" s="1">
        <v>61220</v>
      </c>
      <c r="C3186" t="s">
        <v>207</v>
      </c>
      <c r="D3186" t="s">
        <v>2262</v>
      </c>
      <c r="E3186">
        <v>43</v>
      </c>
      <c r="F3186">
        <v>5255</v>
      </c>
      <c r="G3186">
        <f t="shared" si="246"/>
        <v>5255</v>
      </c>
      <c r="H3186" t="str">
        <f>_xlfn.XLOOKUP(C3186,obszary!A:A,obszary!B:B)</f>
        <v>Mare Australe</v>
      </c>
      <c r="I3186" t="str">
        <f>_xlfn.XLOOKUP($A3186,laziki!B:B,laziki!C:C)</f>
        <v>Pathfinder 9</v>
      </c>
      <c r="J3186" t="str">
        <f>_xlfn.XLOOKUP(I3186,laziki!C:C,laziki!E:E)</f>
        <v>59.92S, 179.01W</v>
      </c>
      <c r="K3186">
        <f>_xlfn.XLOOKUP($A3186,laziki!B:B,laziki!D:D)</f>
        <v>2062</v>
      </c>
      <c r="L3186">
        <f t="shared" si="247"/>
        <v>2067</v>
      </c>
      <c r="M3186" s="4">
        <f t="shared" si="248"/>
        <v>5</v>
      </c>
      <c r="N3186" s="4" t="str">
        <f t="shared" si="249"/>
        <v>S</v>
      </c>
      <c r="O3186" t="str">
        <f t="shared" si="250"/>
        <v>S</v>
      </c>
    </row>
    <row r="3187" spans="1:15" x14ac:dyDescent="0.25">
      <c r="A3187">
        <v>94</v>
      </c>
      <c r="B3187" s="1">
        <v>61534</v>
      </c>
      <c r="C3187" t="s">
        <v>209</v>
      </c>
      <c r="D3187" t="s">
        <v>2261</v>
      </c>
      <c r="E3187">
        <v>128</v>
      </c>
      <c r="F3187">
        <v>1010</v>
      </c>
      <c r="G3187">
        <f t="shared" si="246"/>
        <v>0</v>
      </c>
      <c r="H3187" t="str">
        <f>_xlfn.XLOOKUP(C3187,obszary!A:A,obszary!B:B)</f>
        <v>Eridania</v>
      </c>
      <c r="I3187" t="str">
        <f>_xlfn.XLOOKUP($A3187,laziki!B:B,laziki!C:C)</f>
        <v>Dawn 4</v>
      </c>
      <c r="J3187" t="str">
        <f>_xlfn.XLOOKUP(I3187,laziki!C:C,laziki!E:E)</f>
        <v>46.81S, 143.88E</v>
      </c>
      <c r="K3187">
        <f>_xlfn.XLOOKUP($A3187,laziki!B:B,laziki!D:D)</f>
        <v>2066</v>
      </c>
      <c r="L3187">
        <f t="shared" si="247"/>
        <v>2068</v>
      </c>
      <c r="M3187" s="4">
        <f t="shared" si="248"/>
        <v>2</v>
      </c>
      <c r="N3187" s="4" t="str">
        <f t="shared" si="249"/>
        <v>S</v>
      </c>
      <c r="O3187" t="str">
        <f t="shared" si="250"/>
        <v>S</v>
      </c>
    </row>
    <row r="3188" spans="1:15" x14ac:dyDescent="0.25">
      <c r="A3188">
        <v>55</v>
      </c>
      <c r="B3188" s="1">
        <v>62644</v>
      </c>
      <c r="C3188" t="s">
        <v>253</v>
      </c>
      <c r="D3188" t="s">
        <v>2260</v>
      </c>
      <c r="E3188">
        <v>93</v>
      </c>
      <c r="F3188">
        <v>1656</v>
      </c>
      <c r="G3188">
        <f t="shared" si="246"/>
        <v>1656</v>
      </c>
      <c r="H3188" t="str">
        <f>_xlfn.XLOOKUP(C3188,obszary!A:A,obszary!B:B)</f>
        <v>Cebrenia</v>
      </c>
      <c r="I3188" t="str">
        <f>_xlfn.XLOOKUP($A3188,laziki!B:B,laziki!C:C)</f>
        <v>Opportunity 7</v>
      </c>
      <c r="J3188" t="str">
        <f>_xlfn.XLOOKUP(I3188,laziki!C:C,laziki!E:E)</f>
        <v>37.14N, 148.66E</v>
      </c>
      <c r="K3188">
        <f>_xlfn.XLOOKUP($A3188,laziki!B:B,laziki!D:D)</f>
        <v>2066</v>
      </c>
      <c r="L3188">
        <f t="shared" si="247"/>
        <v>2071</v>
      </c>
      <c r="M3188" s="4">
        <f t="shared" si="248"/>
        <v>5</v>
      </c>
      <c r="N3188" s="4" t="str">
        <f t="shared" si="249"/>
        <v>N</v>
      </c>
      <c r="O3188" t="str">
        <f t="shared" si="250"/>
        <v>N</v>
      </c>
    </row>
    <row r="3189" spans="1:15" x14ac:dyDescent="0.25">
      <c r="A3189">
        <v>72</v>
      </c>
      <c r="B3189" s="1">
        <v>63173</v>
      </c>
      <c r="C3189" t="s">
        <v>219</v>
      </c>
      <c r="D3189" t="s">
        <v>2259</v>
      </c>
      <c r="E3189">
        <v>163</v>
      </c>
      <c r="F3189">
        <v>15109</v>
      </c>
      <c r="G3189">
        <f t="shared" si="246"/>
        <v>0</v>
      </c>
      <c r="H3189" t="str">
        <f>_xlfn.XLOOKUP(C3189,obszary!A:A,obszary!B:B)</f>
        <v>Phaethontis</v>
      </c>
      <c r="I3189" t="str">
        <f>_xlfn.XLOOKUP($A3189,laziki!B:B,laziki!C:C)</f>
        <v>Rosetta 16</v>
      </c>
      <c r="J3189" t="str">
        <f>_xlfn.XLOOKUP(I3189,laziki!C:C,laziki!E:E)</f>
        <v>29.49S, 118.42W</v>
      </c>
      <c r="K3189">
        <f>_xlfn.XLOOKUP($A3189,laziki!B:B,laziki!D:D)</f>
        <v>2071</v>
      </c>
      <c r="L3189">
        <f t="shared" si="247"/>
        <v>2072</v>
      </c>
      <c r="M3189" s="4">
        <f t="shared" si="248"/>
        <v>1</v>
      </c>
      <c r="N3189" s="4" t="str">
        <f t="shared" si="249"/>
        <v>S</v>
      </c>
      <c r="O3189" t="str">
        <f t="shared" si="250"/>
        <v>S</v>
      </c>
    </row>
    <row r="3190" spans="1:15" x14ac:dyDescent="0.25">
      <c r="A3190">
        <v>28</v>
      </c>
      <c r="B3190" s="1">
        <v>59376</v>
      </c>
      <c r="C3190" t="s">
        <v>217</v>
      </c>
      <c r="D3190" t="s">
        <v>2258</v>
      </c>
      <c r="E3190">
        <v>133</v>
      </c>
      <c r="F3190">
        <v>10313</v>
      </c>
      <c r="G3190">
        <f t="shared" si="246"/>
        <v>0</v>
      </c>
      <c r="H3190" t="str">
        <f>_xlfn.XLOOKUP(C3190,obszary!A:A,obszary!B:B)</f>
        <v>Thaumasia</v>
      </c>
      <c r="I3190" t="str">
        <f>_xlfn.XLOOKUP($A3190,laziki!B:B,laziki!C:C)</f>
        <v>Deimos 3</v>
      </c>
      <c r="J3190" t="str">
        <f>_xlfn.XLOOKUP(I3190,laziki!C:C,laziki!E:E)</f>
        <v>63.27S, 66.46W</v>
      </c>
      <c r="K3190">
        <f>_xlfn.XLOOKUP($A3190,laziki!B:B,laziki!D:D)</f>
        <v>2058</v>
      </c>
      <c r="L3190">
        <f t="shared" si="247"/>
        <v>2062</v>
      </c>
      <c r="M3190" s="4">
        <f t="shared" si="248"/>
        <v>4</v>
      </c>
      <c r="N3190" s="4" t="str">
        <f t="shared" si="249"/>
        <v>S</v>
      </c>
      <c r="O3190" t="str">
        <f t="shared" si="250"/>
        <v>S</v>
      </c>
    </row>
    <row r="3191" spans="1:15" x14ac:dyDescent="0.25">
      <c r="A3191">
        <v>97</v>
      </c>
      <c r="B3191" s="1">
        <v>62735</v>
      </c>
      <c r="C3191" t="s">
        <v>265</v>
      </c>
      <c r="D3191" t="s">
        <v>2257</v>
      </c>
      <c r="E3191">
        <v>277</v>
      </c>
      <c r="F3191">
        <v>1526</v>
      </c>
      <c r="G3191">
        <f t="shared" si="246"/>
        <v>0</v>
      </c>
      <c r="H3191" t="str">
        <f>_xlfn.XLOOKUP(C3191,obszary!A:A,obszary!B:B)</f>
        <v>Mare Boreum</v>
      </c>
      <c r="I3191" t="str">
        <f>_xlfn.XLOOKUP($A3191,laziki!B:B,laziki!C:C)</f>
        <v>Perseverance 4</v>
      </c>
      <c r="J3191" t="str">
        <f>_xlfn.XLOOKUP(I3191,laziki!C:C,laziki!E:E)</f>
        <v>80.24N, 27.18W</v>
      </c>
      <c r="K3191">
        <f>_xlfn.XLOOKUP($A3191,laziki!B:B,laziki!D:D)</f>
        <v>2069</v>
      </c>
      <c r="L3191">
        <f t="shared" si="247"/>
        <v>2071</v>
      </c>
      <c r="M3191" s="4">
        <f t="shared" si="248"/>
        <v>2</v>
      </c>
      <c r="N3191" s="4" t="str">
        <f t="shared" si="249"/>
        <v>N</v>
      </c>
      <c r="O3191" t="str">
        <f t="shared" si="250"/>
        <v>N</v>
      </c>
    </row>
    <row r="3192" spans="1:15" x14ac:dyDescent="0.25">
      <c r="A3192">
        <v>69</v>
      </c>
      <c r="B3192" s="1">
        <v>63778</v>
      </c>
      <c r="C3192" t="s">
        <v>265</v>
      </c>
      <c r="D3192" t="s">
        <v>2256</v>
      </c>
      <c r="E3192">
        <v>85</v>
      </c>
      <c r="F3192">
        <v>1920</v>
      </c>
      <c r="G3192">
        <f t="shared" si="246"/>
        <v>1920</v>
      </c>
      <c r="H3192" t="str">
        <f>_xlfn.XLOOKUP(C3192,obszary!A:A,obszary!B:B)</f>
        <v>Mare Boreum</v>
      </c>
      <c r="I3192" t="str">
        <f>_xlfn.XLOOKUP($A3192,laziki!B:B,laziki!C:C)</f>
        <v>Rosetta 13</v>
      </c>
      <c r="J3192" t="str">
        <f>_xlfn.XLOOKUP(I3192,laziki!C:C,laziki!E:E)</f>
        <v>69.41N, 168.67E</v>
      </c>
      <c r="K3192">
        <f>_xlfn.XLOOKUP($A3192,laziki!B:B,laziki!D:D)</f>
        <v>2069</v>
      </c>
      <c r="L3192">
        <f t="shared" si="247"/>
        <v>2074</v>
      </c>
      <c r="M3192" s="4">
        <f t="shared" si="248"/>
        <v>5</v>
      </c>
      <c r="N3192" s="4" t="str">
        <f t="shared" si="249"/>
        <v>N</v>
      </c>
      <c r="O3192" t="str">
        <f t="shared" si="250"/>
        <v>N</v>
      </c>
    </row>
    <row r="3193" spans="1:15" x14ac:dyDescent="0.25">
      <c r="A3193">
        <v>49</v>
      </c>
      <c r="B3193" s="1">
        <v>61115</v>
      </c>
      <c r="C3193" t="s">
        <v>229</v>
      </c>
      <c r="D3193" t="s">
        <v>2255</v>
      </c>
      <c r="E3193">
        <v>142</v>
      </c>
      <c r="F3193">
        <v>8000</v>
      </c>
      <c r="G3193">
        <f t="shared" si="246"/>
        <v>0</v>
      </c>
      <c r="H3193" t="str">
        <f>_xlfn.XLOOKUP(C3193,obszary!A:A,obszary!B:B)</f>
        <v>Margaritifer Sinus</v>
      </c>
      <c r="I3193" t="str">
        <f>_xlfn.XLOOKUP($A3193,laziki!B:B,laziki!C:C)</f>
        <v>Spirit 16</v>
      </c>
      <c r="J3193" t="str">
        <f>_xlfn.XLOOKUP(I3193,laziki!C:C,laziki!E:E)</f>
        <v>30.54S, 24.75W</v>
      </c>
      <c r="K3193">
        <f>_xlfn.XLOOKUP($A3193,laziki!B:B,laziki!D:D)</f>
        <v>2066</v>
      </c>
      <c r="L3193">
        <f t="shared" si="247"/>
        <v>2067</v>
      </c>
      <c r="M3193" s="4">
        <f t="shared" si="248"/>
        <v>1</v>
      </c>
      <c r="N3193" s="4" t="str">
        <f t="shared" si="249"/>
        <v>S</v>
      </c>
      <c r="O3193" t="str">
        <f t="shared" si="250"/>
        <v>S</v>
      </c>
    </row>
    <row r="3194" spans="1:15" x14ac:dyDescent="0.25">
      <c r="A3194">
        <v>49</v>
      </c>
      <c r="B3194" s="1">
        <v>61149</v>
      </c>
      <c r="C3194" t="s">
        <v>229</v>
      </c>
      <c r="D3194" t="s">
        <v>2254</v>
      </c>
      <c r="E3194">
        <v>57</v>
      </c>
      <c r="F3194">
        <v>1267</v>
      </c>
      <c r="G3194">
        <f t="shared" si="246"/>
        <v>1267</v>
      </c>
      <c r="H3194" t="str">
        <f>_xlfn.XLOOKUP(C3194,obszary!A:A,obszary!B:B)</f>
        <v>Margaritifer Sinus</v>
      </c>
      <c r="I3194" t="str">
        <f>_xlfn.XLOOKUP($A3194,laziki!B:B,laziki!C:C)</f>
        <v>Spirit 16</v>
      </c>
      <c r="J3194" t="str">
        <f>_xlfn.XLOOKUP(I3194,laziki!C:C,laziki!E:E)</f>
        <v>30.54S, 24.75W</v>
      </c>
      <c r="K3194">
        <f>_xlfn.XLOOKUP($A3194,laziki!B:B,laziki!D:D)</f>
        <v>2066</v>
      </c>
      <c r="L3194">
        <f t="shared" si="247"/>
        <v>2067</v>
      </c>
      <c r="M3194" s="4">
        <f t="shared" si="248"/>
        <v>1</v>
      </c>
      <c r="N3194" s="4" t="str">
        <f t="shared" si="249"/>
        <v>S</v>
      </c>
      <c r="O3194" t="str">
        <f t="shared" si="250"/>
        <v>S</v>
      </c>
    </row>
    <row r="3195" spans="1:15" x14ac:dyDescent="0.25">
      <c r="A3195">
        <v>85</v>
      </c>
      <c r="B3195" s="1">
        <v>62947</v>
      </c>
      <c r="C3195" t="s">
        <v>239</v>
      </c>
      <c r="D3195" t="s">
        <v>2253</v>
      </c>
      <c r="E3195">
        <v>96</v>
      </c>
      <c r="F3195">
        <v>1920</v>
      </c>
      <c r="G3195">
        <f t="shared" si="246"/>
        <v>1920</v>
      </c>
      <c r="H3195" t="str">
        <f>_xlfn.XLOOKUP(C3195,obszary!A:A,obszary!B:B)</f>
        <v>Amenthes</v>
      </c>
      <c r="I3195" t="str">
        <f>_xlfn.XLOOKUP($A3195,laziki!B:B,laziki!C:C)</f>
        <v>Phoenix 13</v>
      </c>
      <c r="J3195" t="str">
        <f>_xlfn.XLOOKUP(I3195,laziki!C:C,laziki!E:E)</f>
        <v>6.43S, 95.96E</v>
      </c>
      <c r="K3195">
        <f>_xlfn.XLOOKUP($A3195,laziki!B:B,laziki!D:D)</f>
        <v>2070</v>
      </c>
      <c r="L3195">
        <f t="shared" si="247"/>
        <v>2072</v>
      </c>
      <c r="M3195" s="4">
        <f t="shared" si="248"/>
        <v>2</v>
      </c>
      <c r="N3195" s="4" t="str">
        <f t="shared" si="249"/>
        <v>N</v>
      </c>
      <c r="O3195" t="str">
        <f t="shared" si="250"/>
        <v>S</v>
      </c>
    </row>
    <row r="3196" spans="1:15" x14ac:dyDescent="0.25">
      <c r="A3196">
        <v>8</v>
      </c>
      <c r="B3196" s="1">
        <v>56449</v>
      </c>
      <c r="C3196" t="s">
        <v>213</v>
      </c>
      <c r="D3196" t="s">
        <v>2252</v>
      </c>
      <c r="E3196">
        <v>7</v>
      </c>
      <c r="F3196">
        <v>4076</v>
      </c>
      <c r="G3196">
        <f t="shared" si="246"/>
        <v>4076</v>
      </c>
      <c r="H3196" t="str">
        <f>_xlfn.XLOOKUP(C3196,obszary!A:A,obszary!B:B)</f>
        <v>Noachis</v>
      </c>
      <c r="I3196" t="str">
        <f>_xlfn.XLOOKUP($A3196,laziki!B:B,laziki!C:C)</f>
        <v>Mariner 13</v>
      </c>
      <c r="J3196" t="str">
        <f>_xlfn.XLOOKUP(I3196,laziki!C:C,laziki!E:E)</f>
        <v>57.37S, 25.45E</v>
      </c>
      <c r="K3196">
        <f>_xlfn.XLOOKUP($A3196,laziki!B:B,laziki!D:D)</f>
        <v>2053</v>
      </c>
      <c r="L3196">
        <f t="shared" si="247"/>
        <v>2054</v>
      </c>
      <c r="M3196" s="4">
        <f t="shared" si="248"/>
        <v>1</v>
      </c>
      <c r="N3196" s="4" t="str">
        <f t="shared" si="249"/>
        <v>S</v>
      </c>
      <c r="O3196" t="str">
        <f t="shared" si="250"/>
        <v>S</v>
      </c>
    </row>
    <row r="3197" spans="1:15" x14ac:dyDescent="0.25">
      <c r="A3197">
        <v>4</v>
      </c>
      <c r="B3197" s="1">
        <v>57573</v>
      </c>
      <c r="C3197" t="s">
        <v>215</v>
      </c>
      <c r="D3197" t="s">
        <v>2251</v>
      </c>
      <c r="E3197">
        <v>169</v>
      </c>
      <c r="F3197">
        <v>6205</v>
      </c>
      <c r="G3197">
        <f t="shared" si="246"/>
        <v>0</v>
      </c>
      <c r="H3197" t="str">
        <f>_xlfn.XLOOKUP(C3197,obszary!A:A,obszary!B:B)</f>
        <v>Argyre</v>
      </c>
      <c r="I3197" t="str">
        <f>_xlfn.XLOOKUP($A3197,laziki!B:B,laziki!C:C)</f>
        <v>Mariner 9</v>
      </c>
      <c r="J3197" t="str">
        <f>_xlfn.XLOOKUP(I3197,laziki!C:C,laziki!E:E)</f>
        <v>43.20S, 21.89W</v>
      </c>
      <c r="K3197">
        <f>_xlfn.XLOOKUP($A3197,laziki!B:B,laziki!D:D)</f>
        <v>2051</v>
      </c>
      <c r="L3197">
        <f t="shared" si="247"/>
        <v>2057</v>
      </c>
      <c r="M3197" s="4">
        <f t="shared" si="248"/>
        <v>6</v>
      </c>
      <c r="N3197" s="4" t="str">
        <f t="shared" si="249"/>
        <v>S</v>
      </c>
      <c r="O3197" t="str">
        <f t="shared" si="250"/>
        <v>S</v>
      </c>
    </row>
    <row r="3198" spans="1:15" x14ac:dyDescent="0.25">
      <c r="A3198">
        <v>22</v>
      </c>
      <c r="B3198" s="1">
        <v>56476</v>
      </c>
      <c r="C3198" t="s">
        <v>241</v>
      </c>
      <c r="D3198" t="s">
        <v>2250</v>
      </c>
      <c r="E3198">
        <v>365</v>
      </c>
      <c r="F3198">
        <v>7752</v>
      </c>
      <c r="G3198">
        <f t="shared" si="246"/>
        <v>0</v>
      </c>
      <c r="H3198" t="str">
        <f>_xlfn.XLOOKUP(C3198,obszary!A:A,obszary!B:B)</f>
        <v>Syrtis Major</v>
      </c>
      <c r="I3198" t="str">
        <f>_xlfn.XLOOKUP($A3198,laziki!B:B,laziki!C:C)</f>
        <v>Phobos 1</v>
      </c>
      <c r="J3198" t="str">
        <f>_xlfn.XLOOKUP(I3198,laziki!C:C,laziki!E:E)</f>
        <v>5.89N, 39.91E</v>
      </c>
      <c r="K3198">
        <f>_xlfn.XLOOKUP($A3198,laziki!B:B,laziki!D:D)</f>
        <v>2053</v>
      </c>
      <c r="L3198">
        <f t="shared" si="247"/>
        <v>2054</v>
      </c>
      <c r="M3198" s="4">
        <f t="shared" si="248"/>
        <v>1</v>
      </c>
      <c r="N3198" s="4" t="str">
        <f t="shared" si="249"/>
        <v>N</v>
      </c>
      <c r="O3198" t="str">
        <f t="shared" si="250"/>
        <v>N</v>
      </c>
    </row>
    <row r="3199" spans="1:15" x14ac:dyDescent="0.25">
      <c r="A3199">
        <v>31</v>
      </c>
      <c r="B3199" s="1">
        <v>60695</v>
      </c>
      <c r="C3199" t="s">
        <v>265</v>
      </c>
      <c r="D3199" t="s">
        <v>2249</v>
      </c>
      <c r="E3199">
        <v>365</v>
      </c>
      <c r="F3199">
        <v>23366</v>
      </c>
      <c r="G3199">
        <f t="shared" si="246"/>
        <v>0</v>
      </c>
      <c r="H3199" t="str">
        <f>_xlfn.XLOOKUP(C3199,obszary!A:A,obszary!B:B)</f>
        <v>Mare Boreum</v>
      </c>
      <c r="I3199" t="str">
        <f>_xlfn.XLOOKUP($A3199,laziki!B:B,laziki!C:C)</f>
        <v>Deimos 10</v>
      </c>
      <c r="J3199" t="str">
        <f>_xlfn.XLOOKUP(I3199,laziki!C:C,laziki!E:E)</f>
        <v>66.67N, 93.37W</v>
      </c>
      <c r="K3199">
        <f>_xlfn.XLOOKUP($A3199,laziki!B:B,laziki!D:D)</f>
        <v>2059</v>
      </c>
      <c r="L3199">
        <f t="shared" si="247"/>
        <v>2066</v>
      </c>
      <c r="M3199" s="4">
        <f t="shared" si="248"/>
        <v>7</v>
      </c>
      <c r="N3199" s="4" t="str">
        <f t="shared" si="249"/>
        <v>N</v>
      </c>
      <c r="O3199" t="str">
        <f t="shared" si="250"/>
        <v>N</v>
      </c>
    </row>
    <row r="3200" spans="1:15" x14ac:dyDescent="0.25">
      <c r="A3200">
        <v>72</v>
      </c>
      <c r="B3200" s="1">
        <v>63884</v>
      </c>
      <c r="C3200" t="s">
        <v>217</v>
      </c>
      <c r="D3200" t="s">
        <v>2248</v>
      </c>
      <c r="E3200">
        <v>57</v>
      </c>
      <c r="F3200">
        <v>1526</v>
      </c>
      <c r="G3200">
        <f t="shared" si="246"/>
        <v>1526</v>
      </c>
      <c r="H3200" t="str">
        <f>_xlfn.XLOOKUP(C3200,obszary!A:A,obszary!B:B)</f>
        <v>Thaumasia</v>
      </c>
      <c r="I3200" t="str">
        <f>_xlfn.XLOOKUP($A3200,laziki!B:B,laziki!C:C)</f>
        <v>Rosetta 16</v>
      </c>
      <c r="J3200" t="str">
        <f>_xlfn.XLOOKUP(I3200,laziki!C:C,laziki!E:E)</f>
        <v>29.49S, 118.42W</v>
      </c>
      <c r="K3200">
        <f>_xlfn.XLOOKUP($A3200,laziki!B:B,laziki!D:D)</f>
        <v>2071</v>
      </c>
      <c r="L3200">
        <f t="shared" si="247"/>
        <v>2074</v>
      </c>
      <c r="M3200" s="4">
        <f t="shared" si="248"/>
        <v>3</v>
      </c>
      <c r="N3200" s="4" t="str">
        <f t="shared" si="249"/>
        <v>S</v>
      </c>
      <c r="O3200" t="str">
        <f t="shared" si="250"/>
        <v>S</v>
      </c>
    </row>
    <row r="3201" spans="1:15" x14ac:dyDescent="0.25">
      <c r="A3201">
        <v>95</v>
      </c>
      <c r="B3201" s="1">
        <v>63133</v>
      </c>
      <c r="C3201" t="s">
        <v>247</v>
      </c>
      <c r="D3201" t="s">
        <v>2247</v>
      </c>
      <c r="E3201">
        <v>1057</v>
      </c>
      <c r="F3201">
        <v>3461</v>
      </c>
      <c r="G3201">
        <f t="shared" si="246"/>
        <v>0</v>
      </c>
      <c r="H3201" t="str">
        <f>_xlfn.XLOOKUP(C3201,obszary!A:A,obszary!B:B)</f>
        <v>Lunae Palus</v>
      </c>
      <c r="I3201" t="str">
        <f>_xlfn.XLOOKUP($A3201,laziki!B:B,laziki!C:C)</f>
        <v>Dawn 6</v>
      </c>
      <c r="J3201" t="str">
        <f>_xlfn.XLOOKUP(I3201,laziki!C:C,laziki!E:E)</f>
        <v>8.80N, 79.73W</v>
      </c>
      <c r="K3201">
        <f>_xlfn.XLOOKUP($A3201,laziki!B:B,laziki!D:D)</f>
        <v>2067</v>
      </c>
      <c r="L3201">
        <f t="shared" si="247"/>
        <v>2072</v>
      </c>
      <c r="M3201" s="4">
        <f t="shared" si="248"/>
        <v>5</v>
      </c>
      <c r="N3201" s="4" t="str">
        <f t="shared" si="249"/>
        <v>N</v>
      </c>
      <c r="O3201" t="str">
        <f t="shared" si="250"/>
        <v>N</v>
      </c>
    </row>
    <row r="3202" spans="1:15" x14ac:dyDescent="0.25">
      <c r="A3202">
        <v>40</v>
      </c>
      <c r="B3202" s="1">
        <v>59878</v>
      </c>
      <c r="C3202" t="s">
        <v>221</v>
      </c>
      <c r="D3202" t="s">
        <v>2246</v>
      </c>
      <c r="E3202">
        <v>70</v>
      </c>
      <c r="F3202">
        <v>11771</v>
      </c>
      <c r="G3202">
        <f t="shared" si="246"/>
        <v>11771</v>
      </c>
      <c r="H3202" t="str">
        <f>_xlfn.XLOOKUP(C3202,obszary!A:A,obszary!B:B)</f>
        <v>Aeolis</v>
      </c>
      <c r="I3202" t="str">
        <f>_xlfn.XLOOKUP($A3202,laziki!B:B,laziki!C:C)</f>
        <v>Spirit 1</v>
      </c>
      <c r="J3202" t="str">
        <f>_xlfn.XLOOKUP(I3202,laziki!C:C,laziki!E:E)</f>
        <v>23.56S, 147.94E</v>
      </c>
      <c r="K3202">
        <f>_xlfn.XLOOKUP($A3202,laziki!B:B,laziki!D:D)</f>
        <v>2062</v>
      </c>
      <c r="L3202">
        <f t="shared" si="247"/>
        <v>2063</v>
      </c>
      <c r="M3202" s="4">
        <f t="shared" si="248"/>
        <v>1</v>
      </c>
      <c r="N3202" s="4" t="str">
        <f t="shared" si="249"/>
        <v>S</v>
      </c>
      <c r="O3202" t="str">
        <f t="shared" si="250"/>
        <v>S</v>
      </c>
    </row>
    <row r="3203" spans="1:15" x14ac:dyDescent="0.25">
      <c r="A3203">
        <v>64</v>
      </c>
      <c r="B3203" s="1">
        <v>61756</v>
      </c>
      <c r="C3203" t="s">
        <v>211</v>
      </c>
      <c r="D3203" t="s">
        <v>2245</v>
      </c>
      <c r="E3203">
        <v>67</v>
      </c>
      <c r="F3203">
        <v>2880</v>
      </c>
      <c r="G3203">
        <f t="shared" ref="G3203:G3266" si="251">IF($E3203 &lt;= 100,F3203,0)</f>
        <v>2880</v>
      </c>
      <c r="H3203" t="str">
        <f>_xlfn.XLOOKUP(C3203,obszary!A:A,obszary!B:B)</f>
        <v>Hellas</v>
      </c>
      <c r="I3203" t="str">
        <f>_xlfn.XLOOKUP($A3203,laziki!B:B,laziki!C:C)</f>
        <v>Rosetta 7</v>
      </c>
      <c r="J3203" t="str">
        <f>_xlfn.XLOOKUP(I3203,laziki!C:C,laziki!E:E)</f>
        <v>48.64S, 67.03E</v>
      </c>
      <c r="K3203">
        <f>_xlfn.XLOOKUP($A3203,laziki!B:B,laziki!D:D)</f>
        <v>2067</v>
      </c>
      <c r="L3203">
        <f t="shared" ref="L3203:L3266" si="252">YEAR(B3203)</f>
        <v>2069</v>
      </c>
      <c r="M3203" s="4">
        <f t="shared" ref="M3203:M3266" si="253">L3203-K3203</f>
        <v>2</v>
      </c>
      <c r="N3203" s="4" t="str">
        <f t="shared" ref="N3203:N3266" si="254">IF(NOT(ISERROR(SEARCH("S",D3203))),"S","N")</f>
        <v>S</v>
      </c>
      <c r="O3203" t="str">
        <f t="shared" si="250"/>
        <v>S</v>
      </c>
    </row>
    <row r="3204" spans="1:15" x14ac:dyDescent="0.25">
      <c r="A3204">
        <v>22</v>
      </c>
      <c r="B3204" s="1">
        <v>56919</v>
      </c>
      <c r="C3204" t="s">
        <v>243</v>
      </c>
      <c r="D3204" t="s">
        <v>2244</v>
      </c>
      <c r="E3204">
        <v>80</v>
      </c>
      <c r="F3204">
        <v>2739</v>
      </c>
      <c r="G3204">
        <f t="shared" si="251"/>
        <v>2739</v>
      </c>
      <c r="H3204" t="str">
        <f>_xlfn.XLOOKUP(C3204,obszary!A:A,obszary!B:B)</f>
        <v>Arabia</v>
      </c>
      <c r="I3204" t="str">
        <f>_xlfn.XLOOKUP($A3204,laziki!B:B,laziki!C:C)</f>
        <v>Phobos 1</v>
      </c>
      <c r="J3204" t="str">
        <f>_xlfn.XLOOKUP(I3204,laziki!C:C,laziki!E:E)</f>
        <v>5.89N, 39.91E</v>
      </c>
      <c r="K3204">
        <f>_xlfn.XLOOKUP($A3204,laziki!B:B,laziki!D:D)</f>
        <v>2053</v>
      </c>
      <c r="L3204">
        <f t="shared" si="252"/>
        <v>2055</v>
      </c>
      <c r="M3204" s="4">
        <f t="shared" si="253"/>
        <v>2</v>
      </c>
      <c r="N3204" s="4" t="str">
        <f t="shared" si="254"/>
        <v>N</v>
      </c>
      <c r="O3204" t="str">
        <f t="shared" si="250"/>
        <v>N</v>
      </c>
    </row>
    <row r="3205" spans="1:15" x14ac:dyDescent="0.25">
      <c r="A3205">
        <v>78</v>
      </c>
      <c r="B3205" s="1">
        <v>63593</v>
      </c>
      <c r="C3205" t="s">
        <v>235</v>
      </c>
      <c r="D3205" t="s">
        <v>2243</v>
      </c>
      <c r="E3205">
        <v>524</v>
      </c>
      <c r="F3205">
        <v>4902</v>
      </c>
      <c r="G3205">
        <f t="shared" si="251"/>
        <v>0</v>
      </c>
      <c r="H3205" t="str">
        <f>_xlfn.XLOOKUP(C3205,obszary!A:A,obszary!B:B)</f>
        <v>Memnonia</v>
      </c>
      <c r="I3205" t="str">
        <f>_xlfn.XLOOKUP($A3205,laziki!B:B,laziki!C:C)</f>
        <v>Rosetta 28</v>
      </c>
      <c r="J3205" t="str">
        <f>_xlfn.XLOOKUP(I3205,laziki!C:C,laziki!E:E)</f>
        <v>2.95N, 160.52W</v>
      </c>
      <c r="K3205">
        <f>_xlfn.XLOOKUP($A3205,laziki!B:B,laziki!D:D)</f>
        <v>2073</v>
      </c>
      <c r="L3205">
        <f t="shared" si="252"/>
        <v>2074</v>
      </c>
      <c r="M3205" s="4">
        <f t="shared" si="253"/>
        <v>1</v>
      </c>
      <c r="N3205" s="4" t="str">
        <f t="shared" si="254"/>
        <v>S</v>
      </c>
      <c r="O3205" t="str">
        <f t="shared" si="250"/>
        <v>N</v>
      </c>
    </row>
    <row r="3206" spans="1:15" x14ac:dyDescent="0.25">
      <c r="A3206">
        <v>5</v>
      </c>
      <c r="B3206" s="1">
        <v>56831</v>
      </c>
      <c r="C3206" t="s">
        <v>225</v>
      </c>
      <c r="D3206" t="s">
        <v>2242</v>
      </c>
      <c r="E3206">
        <v>231</v>
      </c>
      <c r="F3206">
        <v>3313</v>
      </c>
      <c r="G3206">
        <f t="shared" si="251"/>
        <v>0</v>
      </c>
      <c r="H3206" t="str">
        <f>_xlfn.XLOOKUP(C3206,obszary!A:A,obszary!B:B)</f>
        <v>Iapygia</v>
      </c>
      <c r="I3206" t="str">
        <f>_xlfn.XLOOKUP($A3206,laziki!B:B,laziki!C:C)</f>
        <v>Mariner 10</v>
      </c>
      <c r="J3206" t="str">
        <f>_xlfn.XLOOKUP(I3206,laziki!C:C,laziki!E:E)</f>
        <v>4.88N, 63.43E</v>
      </c>
      <c r="K3206">
        <f>_xlfn.XLOOKUP($A3206,laziki!B:B,laziki!D:D)</f>
        <v>2051</v>
      </c>
      <c r="L3206">
        <f t="shared" si="252"/>
        <v>2055</v>
      </c>
      <c r="M3206" s="4">
        <f t="shared" si="253"/>
        <v>4</v>
      </c>
      <c r="N3206" s="4" t="str">
        <f t="shared" si="254"/>
        <v>S</v>
      </c>
      <c r="O3206" t="str">
        <f t="shared" ref="O3206:O3269" si="255">IF(NOT(ISERROR(SEARCH("S",J3206))),"S","N")</f>
        <v>N</v>
      </c>
    </row>
    <row r="3207" spans="1:15" x14ac:dyDescent="0.25">
      <c r="A3207">
        <v>13</v>
      </c>
      <c r="B3207" s="1">
        <v>56155</v>
      </c>
      <c r="C3207" t="s">
        <v>255</v>
      </c>
      <c r="D3207" t="s">
        <v>2241</v>
      </c>
      <c r="E3207">
        <v>52</v>
      </c>
      <c r="F3207">
        <v>756</v>
      </c>
      <c r="G3207">
        <f t="shared" si="251"/>
        <v>756</v>
      </c>
      <c r="H3207" t="str">
        <f>_xlfn.XLOOKUP(C3207,obszary!A:A,obszary!B:B)</f>
        <v>Casius</v>
      </c>
      <c r="I3207" t="str">
        <f>_xlfn.XLOOKUP($A3207,laziki!B:B,laziki!C:C)</f>
        <v>Viking 2</v>
      </c>
      <c r="J3207" t="str">
        <f>_xlfn.XLOOKUP(I3207,laziki!C:C,laziki!E:E)</f>
        <v>60.72N, 122.46E</v>
      </c>
      <c r="K3207">
        <f>_xlfn.XLOOKUP($A3207,laziki!B:B,laziki!D:D)</f>
        <v>2052</v>
      </c>
      <c r="L3207">
        <f t="shared" si="252"/>
        <v>2053</v>
      </c>
      <c r="M3207" s="4">
        <f t="shared" si="253"/>
        <v>1</v>
      </c>
      <c r="N3207" s="4" t="str">
        <f t="shared" si="254"/>
        <v>N</v>
      </c>
      <c r="O3207" t="str">
        <f t="shared" si="255"/>
        <v>N</v>
      </c>
    </row>
    <row r="3208" spans="1:15" x14ac:dyDescent="0.25">
      <c r="A3208">
        <v>19</v>
      </c>
      <c r="B3208" s="1">
        <v>58139</v>
      </c>
      <c r="C3208" t="s">
        <v>253</v>
      </c>
      <c r="D3208" t="s">
        <v>2240</v>
      </c>
      <c r="E3208">
        <v>88</v>
      </c>
      <c r="F3208">
        <v>3764</v>
      </c>
      <c r="G3208">
        <f t="shared" si="251"/>
        <v>3764</v>
      </c>
      <c r="H3208" t="str">
        <f>_xlfn.XLOOKUP(C3208,obszary!A:A,obszary!B:B)</f>
        <v>Cebrenia</v>
      </c>
      <c r="I3208" t="str">
        <f>_xlfn.XLOOKUP($A3208,laziki!B:B,laziki!C:C)</f>
        <v>Viking 13</v>
      </c>
      <c r="J3208" t="str">
        <f>_xlfn.XLOOKUP(I3208,laziki!C:C,laziki!E:E)</f>
        <v>47.43N, 160.74E</v>
      </c>
      <c r="K3208">
        <f>_xlfn.XLOOKUP($A3208,laziki!B:B,laziki!D:D)</f>
        <v>2056</v>
      </c>
      <c r="L3208">
        <f t="shared" si="252"/>
        <v>2059</v>
      </c>
      <c r="M3208" s="4">
        <f t="shared" si="253"/>
        <v>3</v>
      </c>
      <c r="N3208" s="4" t="str">
        <f t="shared" si="254"/>
        <v>N</v>
      </c>
      <c r="O3208" t="str">
        <f t="shared" si="255"/>
        <v>N</v>
      </c>
    </row>
    <row r="3209" spans="1:15" x14ac:dyDescent="0.25">
      <c r="A3209">
        <v>89</v>
      </c>
      <c r="B3209" s="1">
        <v>64192</v>
      </c>
      <c r="C3209" t="s">
        <v>217</v>
      </c>
      <c r="D3209" t="s">
        <v>2239</v>
      </c>
      <c r="E3209">
        <v>137</v>
      </c>
      <c r="F3209">
        <v>20205</v>
      </c>
      <c r="G3209">
        <f t="shared" si="251"/>
        <v>0</v>
      </c>
      <c r="H3209" t="str">
        <f>_xlfn.XLOOKUP(C3209,obszary!A:A,obszary!B:B)</f>
        <v>Thaumasia</v>
      </c>
      <c r="I3209" t="str">
        <f>_xlfn.XLOOKUP($A3209,laziki!B:B,laziki!C:C)</f>
        <v>Phoenix 22</v>
      </c>
      <c r="J3209" t="str">
        <f>_xlfn.XLOOKUP(I3209,laziki!C:C,laziki!E:E)</f>
        <v>65.07S, 96.09W</v>
      </c>
      <c r="K3209">
        <f>_xlfn.XLOOKUP($A3209,laziki!B:B,laziki!D:D)</f>
        <v>2072</v>
      </c>
      <c r="L3209">
        <f t="shared" si="252"/>
        <v>2075</v>
      </c>
      <c r="M3209" s="4">
        <f t="shared" si="253"/>
        <v>3</v>
      </c>
      <c r="N3209" s="4" t="str">
        <f t="shared" si="254"/>
        <v>S</v>
      </c>
      <c r="O3209" t="str">
        <f t="shared" si="255"/>
        <v>S</v>
      </c>
    </row>
    <row r="3210" spans="1:15" x14ac:dyDescent="0.25">
      <c r="A3210">
        <v>78</v>
      </c>
      <c r="B3210" s="1">
        <v>63819</v>
      </c>
      <c r="C3210" t="s">
        <v>235</v>
      </c>
      <c r="D3210" t="s">
        <v>2238</v>
      </c>
      <c r="E3210">
        <v>702</v>
      </c>
      <c r="F3210">
        <v>3919</v>
      </c>
      <c r="G3210">
        <f t="shared" si="251"/>
        <v>0</v>
      </c>
      <c r="H3210" t="str">
        <f>_xlfn.XLOOKUP(C3210,obszary!A:A,obszary!B:B)</f>
        <v>Memnonia</v>
      </c>
      <c r="I3210" t="str">
        <f>_xlfn.XLOOKUP($A3210,laziki!B:B,laziki!C:C)</f>
        <v>Rosetta 28</v>
      </c>
      <c r="J3210" t="str">
        <f>_xlfn.XLOOKUP(I3210,laziki!C:C,laziki!E:E)</f>
        <v>2.95N, 160.52W</v>
      </c>
      <c r="K3210">
        <f>_xlfn.XLOOKUP($A3210,laziki!B:B,laziki!D:D)</f>
        <v>2073</v>
      </c>
      <c r="L3210">
        <f t="shared" si="252"/>
        <v>2074</v>
      </c>
      <c r="M3210" s="4">
        <f t="shared" si="253"/>
        <v>1</v>
      </c>
      <c r="N3210" s="4" t="str">
        <f t="shared" si="254"/>
        <v>S</v>
      </c>
      <c r="O3210" t="str">
        <f t="shared" si="255"/>
        <v>N</v>
      </c>
    </row>
    <row r="3211" spans="1:15" x14ac:dyDescent="0.25">
      <c r="A3211">
        <v>69</v>
      </c>
      <c r="B3211" s="1">
        <v>64034</v>
      </c>
      <c r="C3211" t="s">
        <v>253</v>
      </c>
      <c r="D3211" t="s">
        <v>2237</v>
      </c>
      <c r="E3211">
        <v>19</v>
      </c>
      <c r="F3211">
        <v>2324</v>
      </c>
      <c r="G3211">
        <f t="shared" si="251"/>
        <v>2324</v>
      </c>
      <c r="H3211" t="str">
        <f>_xlfn.XLOOKUP(C3211,obszary!A:A,obszary!B:B)</f>
        <v>Cebrenia</v>
      </c>
      <c r="I3211" t="str">
        <f>_xlfn.XLOOKUP($A3211,laziki!B:B,laziki!C:C)</f>
        <v>Rosetta 13</v>
      </c>
      <c r="J3211" t="str">
        <f>_xlfn.XLOOKUP(I3211,laziki!C:C,laziki!E:E)</f>
        <v>69.41N, 168.67E</v>
      </c>
      <c r="K3211">
        <f>_xlfn.XLOOKUP($A3211,laziki!B:B,laziki!D:D)</f>
        <v>2069</v>
      </c>
      <c r="L3211">
        <f t="shared" si="252"/>
        <v>2075</v>
      </c>
      <c r="M3211" s="4">
        <f t="shared" si="253"/>
        <v>6</v>
      </c>
      <c r="N3211" s="4" t="str">
        <f t="shared" si="254"/>
        <v>N</v>
      </c>
      <c r="O3211" t="str">
        <f t="shared" si="255"/>
        <v>N</v>
      </c>
    </row>
    <row r="3212" spans="1:15" x14ac:dyDescent="0.25">
      <c r="A3212">
        <v>2</v>
      </c>
      <c r="B3212" s="1">
        <v>56042</v>
      </c>
      <c r="C3212" t="s">
        <v>223</v>
      </c>
      <c r="D3212" t="s">
        <v>2236</v>
      </c>
      <c r="E3212">
        <v>113</v>
      </c>
      <c r="F3212">
        <v>6205</v>
      </c>
      <c r="G3212">
        <f t="shared" si="251"/>
        <v>0</v>
      </c>
      <c r="H3212" t="str">
        <f>_xlfn.XLOOKUP(C3212,obszary!A:A,obszary!B:B)</f>
        <v>Mare Tyrrhenum</v>
      </c>
      <c r="I3212" t="str">
        <f>_xlfn.XLOOKUP($A3212,laziki!B:B,laziki!C:C)</f>
        <v>Mariner 6</v>
      </c>
      <c r="J3212" t="str">
        <f>_xlfn.XLOOKUP(I3212,laziki!C:C,laziki!E:E)</f>
        <v>11.90N, 119.49E</v>
      </c>
      <c r="K3212">
        <f>_xlfn.XLOOKUP($A3212,laziki!B:B,laziki!D:D)</f>
        <v>2050</v>
      </c>
      <c r="L3212">
        <f t="shared" si="252"/>
        <v>2053</v>
      </c>
      <c r="M3212" s="4">
        <f t="shared" si="253"/>
        <v>3</v>
      </c>
      <c r="N3212" s="4" t="str">
        <f t="shared" si="254"/>
        <v>S</v>
      </c>
      <c r="O3212" t="str">
        <f t="shared" si="255"/>
        <v>N</v>
      </c>
    </row>
    <row r="3213" spans="1:15" x14ac:dyDescent="0.25">
      <c r="A3213">
        <v>59</v>
      </c>
      <c r="B3213" s="1">
        <v>62003</v>
      </c>
      <c r="C3213" t="s">
        <v>209</v>
      </c>
      <c r="D3213" t="s">
        <v>2235</v>
      </c>
      <c r="E3213">
        <v>96</v>
      </c>
      <c r="F3213">
        <v>9670</v>
      </c>
      <c r="G3213">
        <f t="shared" si="251"/>
        <v>9670</v>
      </c>
      <c r="H3213" t="str">
        <f>_xlfn.XLOOKUP(C3213,obszary!A:A,obszary!B:B)</f>
        <v>Eridania</v>
      </c>
      <c r="I3213" t="str">
        <f>_xlfn.XLOOKUP($A3213,laziki!B:B,laziki!C:C)</f>
        <v>Opportunity 16</v>
      </c>
      <c r="J3213" t="str">
        <f>_xlfn.XLOOKUP(I3213,laziki!C:C,laziki!E:E)</f>
        <v>41.83S, 120.38E</v>
      </c>
      <c r="K3213">
        <f>_xlfn.XLOOKUP($A3213,laziki!B:B,laziki!D:D)</f>
        <v>2068</v>
      </c>
      <c r="L3213">
        <f t="shared" si="252"/>
        <v>2069</v>
      </c>
      <c r="M3213" s="4">
        <f t="shared" si="253"/>
        <v>1</v>
      </c>
      <c r="N3213" s="4" t="str">
        <f t="shared" si="254"/>
        <v>S</v>
      </c>
      <c r="O3213" t="str">
        <f t="shared" si="255"/>
        <v>S</v>
      </c>
    </row>
    <row r="3214" spans="1:15" x14ac:dyDescent="0.25">
      <c r="A3214">
        <v>61</v>
      </c>
      <c r="B3214" s="1">
        <v>62733</v>
      </c>
      <c r="C3214" t="s">
        <v>215</v>
      </c>
      <c r="D3214" t="s">
        <v>2234</v>
      </c>
      <c r="E3214">
        <v>82</v>
      </c>
      <c r="F3214">
        <v>3612</v>
      </c>
      <c r="G3214">
        <f t="shared" si="251"/>
        <v>3612</v>
      </c>
      <c r="H3214" t="str">
        <f>_xlfn.XLOOKUP(C3214,obszary!A:A,obszary!B:B)</f>
        <v>Argyre</v>
      </c>
      <c r="I3214" t="str">
        <f>_xlfn.XLOOKUP($A3214,laziki!B:B,laziki!C:C)</f>
        <v>Opportunity 19</v>
      </c>
      <c r="J3214" t="str">
        <f>_xlfn.XLOOKUP(I3214,laziki!C:C,laziki!E:E)</f>
        <v>68.17S, 21.83W</v>
      </c>
      <c r="K3214">
        <f>_xlfn.XLOOKUP($A3214,laziki!B:B,laziki!D:D)</f>
        <v>2069</v>
      </c>
      <c r="L3214">
        <f t="shared" si="252"/>
        <v>2071</v>
      </c>
      <c r="M3214" s="4">
        <f t="shared" si="253"/>
        <v>2</v>
      </c>
      <c r="N3214" s="4" t="str">
        <f t="shared" si="254"/>
        <v>S</v>
      </c>
      <c r="O3214" t="str">
        <f t="shared" si="255"/>
        <v>S</v>
      </c>
    </row>
    <row r="3215" spans="1:15" x14ac:dyDescent="0.25">
      <c r="A3215">
        <v>7</v>
      </c>
      <c r="B3215" s="1">
        <v>56362</v>
      </c>
      <c r="C3215" t="s">
        <v>259</v>
      </c>
      <c r="D3215" t="s">
        <v>2233</v>
      </c>
      <c r="E3215">
        <v>157</v>
      </c>
      <c r="F3215">
        <v>5436</v>
      </c>
      <c r="G3215">
        <f t="shared" si="251"/>
        <v>0</v>
      </c>
      <c r="H3215" t="str">
        <f>_xlfn.XLOOKUP(C3215,obszary!A:A,obszary!B:B)</f>
        <v>Mare Acidalium</v>
      </c>
      <c r="I3215" t="str">
        <f>_xlfn.XLOOKUP($A3215,laziki!B:B,laziki!C:C)</f>
        <v>Mariner 12</v>
      </c>
      <c r="J3215" t="str">
        <f>_xlfn.XLOOKUP(I3215,laziki!C:C,laziki!E:E)</f>
        <v>53.29N, 45.78W</v>
      </c>
      <c r="K3215">
        <f>_xlfn.XLOOKUP($A3215,laziki!B:B,laziki!D:D)</f>
        <v>2053</v>
      </c>
      <c r="L3215">
        <f t="shared" si="252"/>
        <v>2054</v>
      </c>
      <c r="M3215" s="4">
        <f t="shared" si="253"/>
        <v>1</v>
      </c>
      <c r="N3215" s="4" t="str">
        <f t="shared" si="254"/>
        <v>N</v>
      </c>
      <c r="O3215" t="str">
        <f t="shared" si="255"/>
        <v>N</v>
      </c>
    </row>
    <row r="3216" spans="1:15" x14ac:dyDescent="0.25">
      <c r="A3216">
        <v>71</v>
      </c>
      <c r="B3216" s="1">
        <v>62776</v>
      </c>
      <c r="C3216" t="s">
        <v>219</v>
      </c>
      <c r="D3216" t="s">
        <v>2232</v>
      </c>
      <c r="E3216">
        <v>67</v>
      </c>
      <c r="F3216">
        <v>17718</v>
      </c>
      <c r="G3216">
        <f t="shared" si="251"/>
        <v>17718</v>
      </c>
      <c r="H3216" t="str">
        <f>_xlfn.XLOOKUP(C3216,obszary!A:A,obszary!B:B)</f>
        <v>Phaethontis</v>
      </c>
      <c r="I3216" t="str">
        <f>_xlfn.XLOOKUP($A3216,laziki!B:B,laziki!C:C)</f>
        <v>Rosetta 15</v>
      </c>
      <c r="J3216" t="str">
        <f>_xlfn.XLOOKUP(I3216,laziki!C:C,laziki!E:E)</f>
        <v>50.96S, 146.33W</v>
      </c>
      <c r="K3216">
        <f>_xlfn.XLOOKUP($A3216,laziki!B:B,laziki!D:D)</f>
        <v>2070</v>
      </c>
      <c r="L3216">
        <f t="shared" si="252"/>
        <v>2071</v>
      </c>
      <c r="M3216" s="4">
        <f t="shared" si="253"/>
        <v>1</v>
      </c>
      <c r="N3216" s="4" t="str">
        <f t="shared" si="254"/>
        <v>S</v>
      </c>
      <c r="O3216" t="str">
        <f t="shared" si="255"/>
        <v>S</v>
      </c>
    </row>
    <row r="3217" spans="1:15" x14ac:dyDescent="0.25">
      <c r="A3217">
        <v>99</v>
      </c>
      <c r="B3217" s="1">
        <v>63384</v>
      </c>
      <c r="C3217" t="s">
        <v>257</v>
      </c>
      <c r="D3217" t="s">
        <v>2231</v>
      </c>
      <c r="E3217">
        <v>93</v>
      </c>
      <c r="F3217">
        <v>16330</v>
      </c>
      <c r="G3217">
        <f t="shared" si="251"/>
        <v>16330</v>
      </c>
      <c r="H3217" t="str">
        <f>_xlfn.XLOOKUP(C3217,obszary!A:A,obszary!B:B)</f>
        <v>Ismenius Lacus</v>
      </c>
      <c r="I3217" t="str">
        <f>_xlfn.XLOOKUP($A3217,laziki!B:B,laziki!C:C)</f>
        <v>Perseverance 6</v>
      </c>
      <c r="J3217" t="str">
        <f>_xlfn.XLOOKUP(I3217,laziki!C:C,laziki!E:E)</f>
        <v>34.38N, 12.41E</v>
      </c>
      <c r="K3217">
        <f>_xlfn.XLOOKUP($A3217,laziki!B:B,laziki!D:D)</f>
        <v>2070</v>
      </c>
      <c r="L3217">
        <f t="shared" si="252"/>
        <v>2073</v>
      </c>
      <c r="M3217" s="4">
        <f t="shared" si="253"/>
        <v>3</v>
      </c>
      <c r="N3217" s="4" t="str">
        <f t="shared" si="254"/>
        <v>N</v>
      </c>
      <c r="O3217" t="str">
        <f t="shared" si="255"/>
        <v>N</v>
      </c>
    </row>
    <row r="3218" spans="1:15" x14ac:dyDescent="0.25">
      <c r="A3218">
        <v>76</v>
      </c>
      <c r="B3218" s="1">
        <v>63609</v>
      </c>
      <c r="C3218" t="s">
        <v>263</v>
      </c>
      <c r="D3218" t="s">
        <v>2230</v>
      </c>
      <c r="E3218">
        <v>100</v>
      </c>
      <c r="F3218">
        <v>4731</v>
      </c>
      <c r="G3218">
        <f t="shared" si="251"/>
        <v>4731</v>
      </c>
      <c r="H3218" t="str">
        <f>_xlfn.XLOOKUP(C3218,obszary!A:A,obszary!B:B)</f>
        <v>Diacria</v>
      </c>
      <c r="I3218" t="str">
        <f>_xlfn.XLOOKUP($A3218,laziki!B:B,laziki!C:C)</f>
        <v>Rosetta 25</v>
      </c>
      <c r="J3218" t="str">
        <f>_xlfn.XLOOKUP(I3218,laziki!C:C,laziki!E:E)</f>
        <v>47.84N, 169.44E</v>
      </c>
      <c r="K3218">
        <f>_xlfn.XLOOKUP($A3218,laziki!B:B,laziki!D:D)</f>
        <v>2072</v>
      </c>
      <c r="L3218">
        <f t="shared" si="252"/>
        <v>2074</v>
      </c>
      <c r="M3218" s="4">
        <f t="shared" si="253"/>
        <v>2</v>
      </c>
      <c r="N3218" s="4" t="str">
        <f t="shared" si="254"/>
        <v>N</v>
      </c>
      <c r="O3218" t="str">
        <f t="shared" si="255"/>
        <v>N</v>
      </c>
    </row>
    <row r="3219" spans="1:15" x14ac:dyDescent="0.25">
      <c r="A3219">
        <v>73</v>
      </c>
      <c r="B3219" s="1">
        <v>63212</v>
      </c>
      <c r="C3219" t="s">
        <v>207</v>
      </c>
      <c r="D3219" t="s">
        <v>2229</v>
      </c>
      <c r="E3219">
        <v>30</v>
      </c>
      <c r="F3219">
        <v>13527</v>
      </c>
      <c r="G3219">
        <f t="shared" si="251"/>
        <v>13527</v>
      </c>
      <c r="H3219" t="str">
        <f>_xlfn.XLOOKUP(C3219,obszary!A:A,obszary!B:B)</f>
        <v>Mare Australe</v>
      </c>
      <c r="I3219" t="str">
        <f>_xlfn.XLOOKUP($A3219,laziki!B:B,laziki!C:C)</f>
        <v>Rosetta 20</v>
      </c>
      <c r="J3219" t="str">
        <f>_xlfn.XLOOKUP(I3219,laziki!C:C,laziki!E:E)</f>
        <v>69.31S, 68.72W</v>
      </c>
      <c r="K3219">
        <f>_xlfn.XLOOKUP($A3219,laziki!B:B,laziki!D:D)</f>
        <v>2071</v>
      </c>
      <c r="L3219">
        <f t="shared" si="252"/>
        <v>2073</v>
      </c>
      <c r="M3219" s="4">
        <f t="shared" si="253"/>
        <v>2</v>
      </c>
      <c r="N3219" s="4" t="str">
        <f t="shared" si="254"/>
        <v>S</v>
      </c>
      <c r="O3219" t="str">
        <f t="shared" si="255"/>
        <v>S</v>
      </c>
    </row>
    <row r="3220" spans="1:15" x14ac:dyDescent="0.25">
      <c r="A3220">
        <v>88</v>
      </c>
      <c r="B3220" s="1">
        <v>63271</v>
      </c>
      <c r="C3220" t="s">
        <v>229</v>
      </c>
      <c r="D3220" t="s">
        <v>2228</v>
      </c>
      <c r="E3220">
        <v>292</v>
      </c>
      <c r="F3220">
        <v>3022</v>
      </c>
      <c r="G3220">
        <f t="shared" si="251"/>
        <v>0</v>
      </c>
      <c r="H3220" t="str">
        <f>_xlfn.XLOOKUP(C3220,obszary!A:A,obszary!B:B)</f>
        <v>Margaritifer Sinus</v>
      </c>
      <c r="I3220" t="str">
        <f>_xlfn.XLOOKUP($A3220,laziki!B:B,laziki!C:C)</f>
        <v>Phoenix 19</v>
      </c>
      <c r="J3220" t="str">
        <f>_xlfn.XLOOKUP(I3220,laziki!C:C,laziki!E:E)</f>
        <v>12.19S, 23.63W</v>
      </c>
      <c r="K3220">
        <f>_xlfn.XLOOKUP($A3220,laziki!B:B,laziki!D:D)</f>
        <v>2071</v>
      </c>
      <c r="L3220">
        <f t="shared" si="252"/>
        <v>2073</v>
      </c>
      <c r="M3220" s="4">
        <f t="shared" si="253"/>
        <v>2</v>
      </c>
      <c r="N3220" s="4" t="str">
        <f t="shared" si="254"/>
        <v>S</v>
      </c>
      <c r="O3220" t="str">
        <f t="shared" si="255"/>
        <v>S</v>
      </c>
    </row>
    <row r="3221" spans="1:15" x14ac:dyDescent="0.25">
      <c r="A3221">
        <v>43</v>
      </c>
      <c r="B3221" s="1">
        <v>60608</v>
      </c>
      <c r="C3221" t="s">
        <v>231</v>
      </c>
      <c r="D3221" t="s">
        <v>2227</v>
      </c>
      <c r="E3221">
        <v>702</v>
      </c>
      <c r="F3221">
        <v>3022</v>
      </c>
      <c r="G3221">
        <f t="shared" si="251"/>
        <v>0</v>
      </c>
      <c r="H3221" t="str">
        <f>_xlfn.XLOOKUP(C3221,obszary!A:A,obszary!B:B)</f>
        <v>Coprates</v>
      </c>
      <c r="I3221" t="str">
        <f>_xlfn.XLOOKUP($A3221,laziki!B:B,laziki!C:C)</f>
        <v>Spirit 7</v>
      </c>
      <c r="J3221" t="str">
        <f>_xlfn.XLOOKUP(I3221,laziki!C:C,laziki!E:E)</f>
        <v>13.98S, 98.57W</v>
      </c>
      <c r="K3221">
        <f>_xlfn.XLOOKUP($A3221,laziki!B:B,laziki!D:D)</f>
        <v>2063</v>
      </c>
      <c r="L3221">
        <f t="shared" si="252"/>
        <v>2065</v>
      </c>
      <c r="M3221" s="4">
        <f t="shared" si="253"/>
        <v>2</v>
      </c>
      <c r="N3221" s="4" t="str">
        <f t="shared" si="254"/>
        <v>S</v>
      </c>
      <c r="O3221" t="str">
        <f t="shared" si="255"/>
        <v>S</v>
      </c>
    </row>
    <row r="3222" spans="1:15" x14ac:dyDescent="0.25">
      <c r="A3222">
        <v>60</v>
      </c>
      <c r="B3222" s="1">
        <v>62901</v>
      </c>
      <c r="C3222" t="s">
        <v>215</v>
      </c>
      <c r="D3222" t="s">
        <v>2226</v>
      </c>
      <c r="E3222">
        <v>277</v>
      </c>
      <c r="F3222">
        <v>12605</v>
      </c>
      <c r="G3222">
        <f t="shared" si="251"/>
        <v>0</v>
      </c>
      <c r="H3222" t="str">
        <f>_xlfn.XLOOKUP(C3222,obszary!A:A,obszary!B:B)</f>
        <v>Argyre</v>
      </c>
      <c r="I3222" t="str">
        <f>_xlfn.XLOOKUP($A3222,laziki!B:B,laziki!C:C)</f>
        <v>Opportunity 18</v>
      </c>
      <c r="J3222" t="str">
        <f>_xlfn.XLOOKUP(I3222,laziki!C:C,laziki!E:E)</f>
        <v>47.77S, 28.62W</v>
      </c>
      <c r="K3222">
        <f>_xlfn.XLOOKUP($A3222,laziki!B:B,laziki!D:D)</f>
        <v>2069</v>
      </c>
      <c r="L3222">
        <f t="shared" si="252"/>
        <v>2072</v>
      </c>
      <c r="M3222" s="4">
        <f t="shared" si="253"/>
        <v>3</v>
      </c>
      <c r="N3222" s="4" t="str">
        <f t="shared" si="254"/>
        <v>S</v>
      </c>
      <c r="O3222" t="str">
        <f t="shared" si="255"/>
        <v>S</v>
      </c>
    </row>
    <row r="3223" spans="1:15" x14ac:dyDescent="0.25">
      <c r="A3223">
        <v>94</v>
      </c>
      <c r="B3223" s="1">
        <v>62616</v>
      </c>
      <c r="C3223" t="s">
        <v>221</v>
      </c>
      <c r="D3223" t="s">
        <v>2225</v>
      </c>
      <c r="E3223">
        <v>1270</v>
      </c>
      <c r="F3223">
        <v>8000</v>
      </c>
      <c r="G3223">
        <f t="shared" si="251"/>
        <v>0</v>
      </c>
      <c r="H3223" t="str">
        <f>_xlfn.XLOOKUP(C3223,obszary!A:A,obszary!B:B)</f>
        <v>Aeolis</v>
      </c>
      <c r="I3223" t="str">
        <f>_xlfn.XLOOKUP($A3223,laziki!B:B,laziki!C:C)</f>
        <v>Dawn 4</v>
      </c>
      <c r="J3223" t="str">
        <f>_xlfn.XLOOKUP(I3223,laziki!C:C,laziki!E:E)</f>
        <v>46.81S, 143.88E</v>
      </c>
      <c r="K3223">
        <f>_xlfn.XLOOKUP($A3223,laziki!B:B,laziki!D:D)</f>
        <v>2066</v>
      </c>
      <c r="L3223">
        <f t="shared" si="252"/>
        <v>2071</v>
      </c>
      <c r="M3223" s="4">
        <f t="shared" si="253"/>
        <v>5</v>
      </c>
      <c r="N3223" s="4" t="str">
        <f t="shared" si="254"/>
        <v>S</v>
      </c>
      <c r="O3223" t="str">
        <f t="shared" si="255"/>
        <v>S</v>
      </c>
    </row>
    <row r="3224" spans="1:15" x14ac:dyDescent="0.25">
      <c r="A3224">
        <v>17</v>
      </c>
      <c r="B3224" s="1">
        <v>58142</v>
      </c>
      <c r="C3224" t="s">
        <v>239</v>
      </c>
      <c r="D3224" t="s">
        <v>2224</v>
      </c>
      <c r="E3224">
        <v>61</v>
      </c>
      <c r="F3224">
        <v>4563</v>
      </c>
      <c r="G3224">
        <f t="shared" si="251"/>
        <v>4563</v>
      </c>
      <c r="H3224" t="str">
        <f>_xlfn.XLOOKUP(C3224,obszary!A:A,obszary!B:B)</f>
        <v>Amenthes</v>
      </c>
      <c r="I3224" t="str">
        <f>_xlfn.XLOOKUP($A3224,laziki!B:B,laziki!C:C)</f>
        <v>Viking 8</v>
      </c>
      <c r="J3224" t="str">
        <f>_xlfn.XLOOKUP(I3224,laziki!C:C,laziki!E:E)</f>
        <v>21.27N, 90.13E</v>
      </c>
      <c r="K3224">
        <f>_xlfn.XLOOKUP($A3224,laziki!B:B,laziki!D:D)</f>
        <v>2054</v>
      </c>
      <c r="L3224">
        <f t="shared" si="252"/>
        <v>2059</v>
      </c>
      <c r="M3224" s="4">
        <f t="shared" si="253"/>
        <v>5</v>
      </c>
      <c r="N3224" s="4" t="str">
        <f t="shared" si="254"/>
        <v>N</v>
      </c>
      <c r="O3224" t="str">
        <f t="shared" si="255"/>
        <v>N</v>
      </c>
    </row>
    <row r="3225" spans="1:15" x14ac:dyDescent="0.25">
      <c r="A3225">
        <v>47</v>
      </c>
      <c r="B3225" s="1">
        <v>63961</v>
      </c>
      <c r="C3225" t="s">
        <v>259</v>
      </c>
      <c r="D3225" t="s">
        <v>2223</v>
      </c>
      <c r="E3225">
        <v>188</v>
      </c>
      <c r="F3225">
        <v>21171</v>
      </c>
      <c r="G3225">
        <f t="shared" si="251"/>
        <v>0</v>
      </c>
      <c r="H3225" t="str">
        <f>_xlfn.XLOOKUP(C3225,obszary!A:A,obszary!B:B)</f>
        <v>Mare Acidalium</v>
      </c>
      <c r="I3225" t="str">
        <f>_xlfn.XLOOKUP($A3225,laziki!B:B,laziki!C:C)</f>
        <v>Spirit 14</v>
      </c>
      <c r="J3225" t="str">
        <f>_xlfn.XLOOKUP(I3225,laziki!C:C,laziki!E:E)</f>
        <v>27.30N, 17.48W</v>
      </c>
      <c r="K3225">
        <f>_xlfn.XLOOKUP($A3225,laziki!B:B,laziki!D:D)</f>
        <v>2065</v>
      </c>
      <c r="L3225">
        <f t="shared" si="252"/>
        <v>2075</v>
      </c>
      <c r="M3225" s="4">
        <f t="shared" si="253"/>
        <v>10</v>
      </c>
      <c r="N3225" s="4" t="str">
        <f t="shared" si="254"/>
        <v>N</v>
      </c>
      <c r="O3225" t="str">
        <f t="shared" si="255"/>
        <v>N</v>
      </c>
    </row>
    <row r="3226" spans="1:15" x14ac:dyDescent="0.25">
      <c r="A3226">
        <v>22</v>
      </c>
      <c r="B3226" s="1">
        <v>56581</v>
      </c>
      <c r="C3226" t="s">
        <v>241</v>
      </c>
      <c r="D3226" t="s">
        <v>2222</v>
      </c>
      <c r="E3226">
        <v>36</v>
      </c>
      <c r="F3226">
        <v>8255</v>
      </c>
      <c r="G3226">
        <f t="shared" si="251"/>
        <v>8255</v>
      </c>
      <c r="H3226" t="str">
        <f>_xlfn.XLOOKUP(C3226,obszary!A:A,obszary!B:B)</f>
        <v>Syrtis Major</v>
      </c>
      <c r="I3226" t="str">
        <f>_xlfn.XLOOKUP($A3226,laziki!B:B,laziki!C:C)</f>
        <v>Phobos 1</v>
      </c>
      <c r="J3226" t="str">
        <f>_xlfn.XLOOKUP(I3226,laziki!C:C,laziki!E:E)</f>
        <v>5.89N, 39.91E</v>
      </c>
      <c r="K3226">
        <f>_xlfn.XLOOKUP($A3226,laziki!B:B,laziki!D:D)</f>
        <v>2053</v>
      </c>
      <c r="L3226">
        <f t="shared" si="252"/>
        <v>2054</v>
      </c>
      <c r="M3226" s="4">
        <f t="shared" si="253"/>
        <v>1</v>
      </c>
      <c r="N3226" s="4" t="str">
        <f t="shared" si="254"/>
        <v>N</v>
      </c>
      <c r="O3226" t="str">
        <f t="shared" si="255"/>
        <v>N</v>
      </c>
    </row>
    <row r="3227" spans="1:15" x14ac:dyDescent="0.25">
      <c r="A3227">
        <v>41</v>
      </c>
      <c r="B3227" s="1">
        <v>60747</v>
      </c>
      <c r="C3227" t="s">
        <v>257</v>
      </c>
      <c r="D3227" t="s">
        <v>2221</v>
      </c>
      <c r="E3227">
        <v>93</v>
      </c>
      <c r="F3227">
        <v>1920</v>
      </c>
      <c r="G3227">
        <f t="shared" si="251"/>
        <v>1920</v>
      </c>
      <c r="H3227" t="str">
        <f>_xlfn.XLOOKUP(C3227,obszary!A:A,obszary!B:B)</f>
        <v>Ismenius Lacus</v>
      </c>
      <c r="I3227" t="str">
        <f>_xlfn.XLOOKUP($A3227,laziki!B:B,laziki!C:C)</f>
        <v>Spirit 5</v>
      </c>
      <c r="J3227" t="str">
        <f>_xlfn.XLOOKUP(I3227,laziki!C:C,laziki!E:E)</f>
        <v>66.19N, 33.82E</v>
      </c>
      <c r="K3227">
        <f>_xlfn.XLOOKUP($A3227,laziki!B:B,laziki!D:D)</f>
        <v>2063</v>
      </c>
      <c r="L3227">
        <f t="shared" si="252"/>
        <v>2066</v>
      </c>
      <c r="M3227" s="4">
        <f t="shared" si="253"/>
        <v>3</v>
      </c>
      <c r="N3227" s="4" t="str">
        <f t="shared" si="254"/>
        <v>N</v>
      </c>
      <c r="O3227" t="str">
        <f t="shared" si="255"/>
        <v>N</v>
      </c>
    </row>
    <row r="3228" spans="1:15" x14ac:dyDescent="0.25">
      <c r="A3228">
        <v>44</v>
      </c>
      <c r="B3228" s="1">
        <v>60453</v>
      </c>
      <c r="C3228" t="s">
        <v>253</v>
      </c>
      <c r="D3228" t="s">
        <v>2220</v>
      </c>
      <c r="E3228">
        <v>109</v>
      </c>
      <c r="F3228">
        <v>4398</v>
      </c>
      <c r="G3228">
        <f t="shared" si="251"/>
        <v>0</v>
      </c>
      <c r="H3228" t="str">
        <f>_xlfn.XLOOKUP(C3228,obszary!A:A,obszary!B:B)</f>
        <v>Cebrenia</v>
      </c>
      <c r="I3228" t="str">
        <f>_xlfn.XLOOKUP($A3228,laziki!B:B,laziki!C:C)</f>
        <v>Spirit 11</v>
      </c>
      <c r="J3228" t="str">
        <f>_xlfn.XLOOKUP(I3228,laziki!C:C,laziki!E:E)</f>
        <v>64.61N, 131.25E</v>
      </c>
      <c r="K3228">
        <f>_xlfn.XLOOKUP($A3228,laziki!B:B,laziki!D:D)</f>
        <v>2064</v>
      </c>
      <c r="L3228">
        <f t="shared" si="252"/>
        <v>2065</v>
      </c>
      <c r="M3228" s="4">
        <f t="shared" si="253"/>
        <v>1</v>
      </c>
      <c r="N3228" s="4" t="str">
        <f t="shared" si="254"/>
        <v>N</v>
      </c>
      <c r="O3228" t="str">
        <f t="shared" si="255"/>
        <v>N</v>
      </c>
    </row>
    <row r="3229" spans="1:15" x14ac:dyDescent="0.25">
      <c r="A3229">
        <v>56</v>
      </c>
      <c r="B3229" s="1">
        <v>62073</v>
      </c>
      <c r="C3229" t="s">
        <v>215</v>
      </c>
      <c r="D3229" t="s">
        <v>2219</v>
      </c>
      <c r="E3229">
        <v>113</v>
      </c>
      <c r="F3229">
        <v>3167</v>
      </c>
      <c r="G3229">
        <f t="shared" si="251"/>
        <v>0</v>
      </c>
      <c r="H3229" t="str">
        <f>_xlfn.XLOOKUP(C3229,obszary!A:A,obszary!B:B)</f>
        <v>Argyre</v>
      </c>
      <c r="I3229" t="str">
        <f>_xlfn.XLOOKUP($A3229,laziki!B:B,laziki!C:C)</f>
        <v>Opportunity 10</v>
      </c>
      <c r="J3229" t="str">
        <f>_xlfn.XLOOKUP(I3229,laziki!C:C,laziki!E:E)</f>
        <v>35.35S, 72.67W</v>
      </c>
      <c r="K3229">
        <f>_xlfn.XLOOKUP($A3229,laziki!B:B,laziki!D:D)</f>
        <v>2067</v>
      </c>
      <c r="L3229">
        <f t="shared" si="252"/>
        <v>2069</v>
      </c>
      <c r="M3229" s="4">
        <f t="shared" si="253"/>
        <v>2</v>
      </c>
      <c r="N3229" s="4" t="str">
        <f t="shared" si="254"/>
        <v>S</v>
      </c>
      <c r="O3229" t="str">
        <f t="shared" si="255"/>
        <v>S</v>
      </c>
    </row>
    <row r="3230" spans="1:15" x14ac:dyDescent="0.25">
      <c r="A3230">
        <v>5</v>
      </c>
      <c r="B3230" s="1">
        <v>58885</v>
      </c>
      <c r="C3230" t="s">
        <v>225</v>
      </c>
      <c r="D3230" t="s">
        <v>2218</v>
      </c>
      <c r="E3230">
        <v>124</v>
      </c>
      <c r="F3230">
        <v>5812</v>
      </c>
      <c r="G3230">
        <f t="shared" si="251"/>
        <v>0</v>
      </c>
      <c r="H3230" t="str">
        <f>_xlfn.XLOOKUP(C3230,obszary!A:A,obszary!B:B)</f>
        <v>Iapygia</v>
      </c>
      <c r="I3230" t="str">
        <f>_xlfn.XLOOKUP($A3230,laziki!B:B,laziki!C:C)</f>
        <v>Mariner 10</v>
      </c>
      <c r="J3230" t="str">
        <f>_xlfn.XLOOKUP(I3230,laziki!C:C,laziki!E:E)</f>
        <v>4.88N, 63.43E</v>
      </c>
      <c r="K3230">
        <f>_xlfn.XLOOKUP($A3230,laziki!B:B,laziki!D:D)</f>
        <v>2051</v>
      </c>
      <c r="L3230">
        <f t="shared" si="252"/>
        <v>2061</v>
      </c>
      <c r="M3230" s="4">
        <f t="shared" si="253"/>
        <v>10</v>
      </c>
      <c r="N3230" s="4" t="str">
        <f t="shared" si="254"/>
        <v>S</v>
      </c>
      <c r="O3230" t="str">
        <f t="shared" si="255"/>
        <v>N</v>
      </c>
    </row>
    <row r="3231" spans="1:15" x14ac:dyDescent="0.25">
      <c r="A3231">
        <v>17</v>
      </c>
      <c r="B3231" s="1">
        <v>59650</v>
      </c>
      <c r="C3231" t="s">
        <v>239</v>
      </c>
      <c r="D3231" t="s">
        <v>2217</v>
      </c>
      <c r="E3231">
        <v>416</v>
      </c>
      <c r="F3231">
        <v>6618</v>
      </c>
      <c r="G3231">
        <f t="shared" si="251"/>
        <v>0</v>
      </c>
      <c r="H3231" t="str">
        <f>_xlfn.XLOOKUP(C3231,obszary!A:A,obszary!B:B)</f>
        <v>Amenthes</v>
      </c>
      <c r="I3231" t="str">
        <f>_xlfn.XLOOKUP($A3231,laziki!B:B,laziki!C:C)</f>
        <v>Viking 8</v>
      </c>
      <c r="J3231" t="str">
        <f>_xlfn.XLOOKUP(I3231,laziki!C:C,laziki!E:E)</f>
        <v>21.27N, 90.13E</v>
      </c>
      <c r="K3231">
        <f>_xlfn.XLOOKUP($A3231,laziki!B:B,laziki!D:D)</f>
        <v>2054</v>
      </c>
      <c r="L3231">
        <f t="shared" si="252"/>
        <v>2063</v>
      </c>
      <c r="M3231" s="4">
        <f t="shared" si="253"/>
        <v>9</v>
      </c>
      <c r="N3231" s="4" t="str">
        <f t="shared" si="254"/>
        <v>N</v>
      </c>
      <c r="O3231" t="str">
        <f t="shared" si="255"/>
        <v>N</v>
      </c>
    </row>
    <row r="3232" spans="1:15" x14ac:dyDescent="0.25">
      <c r="A3232">
        <v>95</v>
      </c>
      <c r="B3232" s="1">
        <v>62028</v>
      </c>
      <c r="C3232" t="s">
        <v>231</v>
      </c>
      <c r="D3232" t="s">
        <v>2216</v>
      </c>
      <c r="E3232">
        <v>59</v>
      </c>
      <c r="F3232">
        <v>5436</v>
      </c>
      <c r="G3232">
        <f t="shared" si="251"/>
        <v>5436</v>
      </c>
      <c r="H3232" t="str">
        <f>_xlfn.XLOOKUP(C3232,obszary!A:A,obszary!B:B)</f>
        <v>Coprates</v>
      </c>
      <c r="I3232" t="str">
        <f>_xlfn.XLOOKUP($A3232,laziki!B:B,laziki!C:C)</f>
        <v>Dawn 6</v>
      </c>
      <c r="J3232" t="str">
        <f>_xlfn.XLOOKUP(I3232,laziki!C:C,laziki!E:E)</f>
        <v>8.80N, 79.73W</v>
      </c>
      <c r="K3232">
        <f>_xlfn.XLOOKUP($A3232,laziki!B:B,laziki!D:D)</f>
        <v>2067</v>
      </c>
      <c r="L3232">
        <f t="shared" si="252"/>
        <v>2069</v>
      </c>
      <c r="M3232" s="4">
        <f t="shared" si="253"/>
        <v>2</v>
      </c>
      <c r="N3232" s="4" t="str">
        <f t="shared" si="254"/>
        <v>S</v>
      </c>
      <c r="O3232" t="str">
        <f t="shared" si="255"/>
        <v>N</v>
      </c>
    </row>
    <row r="3233" spans="1:15" x14ac:dyDescent="0.25">
      <c r="A3233">
        <v>98</v>
      </c>
      <c r="B3233" s="1">
        <v>62685</v>
      </c>
      <c r="C3233" t="s">
        <v>211</v>
      </c>
      <c r="D3233" t="s">
        <v>2215</v>
      </c>
      <c r="E3233">
        <v>389</v>
      </c>
      <c r="F3233">
        <v>5255</v>
      </c>
      <c r="G3233">
        <f t="shared" si="251"/>
        <v>0</v>
      </c>
      <c r="H3233" t="str">
        <f>_xlfn.XLOOKUP(C3233,obszary!A:A,obszary!B:B)</f>
        <v>Hellas</v>
      </c>
      <c r="I3233" t="str">
        <f>_xlfn.XLOOKUP($A3233,laziki!B:B,laziki!C:C)</f>
        <v>Perseverance 5</v>
      </c>
      <c r="J3233" t="str">
        <f>_xlfn.XLOOKUP(I3233,laziki!C:C,laziki!E:E)</f>
        <v>48.97S, 86.32E</v>
      </c>
      <c r="K3233">
        <f>_xlfn.XLOOKUP($A3233,laziki!B:B,laziki!D:D)</f>
        <v>2070</v>
      </c>
      <c r="L3233">
        <f t="shared" si="252"/>
        <v>2071</v>
      </c>
      <c r="M3233" s="4">
        <f t="shared" si="253"/>
        <v>1</v>
      </c>
      <c r="N3233" s="4" t="str">
        <f t="shared" si="254"/>
        <v>S</v>
      </c>
      <c r="O3233" t="str">
        <f t="shared" si="255"/>
        <v>S</v>
      </c>
    </row>
    <row r="3234" spans="1:15" x14ac:dyDescent="0.25">
      <c r="A3234">
        <v>95</v>
      </c>
      <c r="B3234" s="1">
        <v>61403</v>
      </c>
      <c r="C3234" t="s">
        <v>231</v>
      </c>
      <c r="D3234" t="s">
        <v>2214</v>
      </c>
      <c r="E3234">
        <v>120</v>
      </c>
      <c r="F3234">
        <v>6409</v>
      </c>
      <c r="G3234">
        <f t="shared" si="251"/>
        <v>0</v>
      </c>
      <c r="H3234" t="str">
        <f>_xlfn.XLOOKUP(C3234,obszary!A:A,obszary!B:B)</f>
        <v>Coprates</v>
      </c>
      <c r="I3234" t="str">
        <f>_xlfn.XLOOKUP($A3234,laziki!B:B,laziki!C:C)</f>
        <v>Dawn 6</v>
      </c>
      <c r="J3234" t="str">
        <f>_xlfn.XLOOKUP(I3234,laziki!C:C,laziki!E:E)</f>
        <v>8.80N, 79.73W</v>
      </c>
      <c r="K3234">
        <f>_xlfn.XLOOKUP($A3234,laziki!B:B,laziki!D:D)</f>
        <v>2067</v>
      </c>
      <c r="L3234">
        <f t="shared" si="252"/>
        <v>2068</v>
      </c>
      <c r="M3234" s="4">
        <f t="shared" si="253"/>
        <v>1</v>
      </c>
      <c r="N3234" s="4" t="str">
        <f t="shared" si="254"/>
        <v>S</v>
      </c>
      <c r="O3234" t="str">
        <f t="shared" si="255"/>
        <v>N</v>
      </c>
    </row>
    <row r="3235" spans="1:15" x14ac:dyDescent="0.25">
      <c r="A3235">
        <v>97</v>
      </c>
      <c r="B3235" s="1">
        <v>62712</v>
      </c>
      <c r="C3235" t="s">
        <v>265</v>
      </c>
      <c r="D3235" t="s">
        <v>2213</v>
      </c>
      <c r="E3235">
        <v>43</v>
      </c>
      <c r="F3235">
        <v>13527</v>
      </c>
      <c r="G3235">
        <f t="shared" si="251"/>
        <v>13527</v>
      </c>
      <c r="H3235" t="str">
        <f>_xlfn.XLOOKUP(C3235,obszary!A:A,obszary!B:B)</f>
        <v>Mare Boreum</v>
      </c>
      <c r="I3235" t="str">
        <f>_xlfn.XLOOKUP($A3235,laziki!B:B,laziki!C:C)</f>
        <v>Perseverance 4</v>
      </c>
      <c r="J3235" t="str">
        <f>_xlfn.XLOOKUP(I3235,laziki!C:C,laziki!E:E)</f>
        <v>80.24N, 27.18W</v>
      </c>
      <c r="K3235">
        <f>_xlfn.XLOOKUP($A3235,laziki!B:B,laziki!D:D)</f>
        <v>2069</v>
      </c>
      <c r="L3235">
        <f t="shared" si="252"/>
        <v>2071</v>
      </c>
      <c r="M3235" s="4">
        <f t="shared" si="253"/>
        <v>2</v>
      </c>
      <c r="N3235" s="4" t="str">
        <f t="shared" si="254"/>
        <v>N</v>
      </c>
      <c r="O3235" t="str">
        <f t="shared" si="255"/>
        <v>N</v>
      </c>
    </row>
    <row r="3236" spans="1:15" x14ac:dyDescent="0.25">
      <c r="A3236">
        <v>10</v>
      </c>
      <c r="B3236" s="1">
        <v>57103</v>
      </c>
      <c r="C3236" t="s">
        <v>215</v>
      </c>
      <c r="D3236" t="s">
        <v>2212</v>
      </c>
      <c r="E3236">
        <v>9</v>
      </c>
      <c r="F3236">
        <v>1526</v>
      </c>
      <c r="G3236">
        <f t="shared" si="251"/>
        <v>1526</v>
      </c>
      <c r="H3236" t="str">
        <f>_xlfn.XLOOKUP(C3236,obszary!A:A,obszary!B:B)</f>
        <v>Argyre</v>
      </c>
      <c r="I3236" t="str">
        <f>_xlfn.XLOOKUP($A3236,laziki!B:B,laziki!C:C)</f>
        <v>Mariner 15</v>
      </c>
      <c r="J3236" t="str">
        <f>_xlfn.XLOOKUP(I3236,laziki!C:C,laziki!E:E)</f>
        <v>23.79S, 56.97W</v>
      </c>
      <c r="K3236">
        <f>_xlfn.XLOOKUP($A3236,laziki!B:B,laziki!D:D)</f>
        <v>2054</v>
      </c>
      <c r="L3236">
        <f t="shared" si="252"/>
        <v>2056</v>
      </c>
      <c r="M3236" s="4">
        <f t="shared" si="253"/>
        <v>2</v>
      </c>
      <c r="N3236" s="4" t="str">
        <f t="shared" si="254"/>
        <v>S</v>
      </c>
      <c r="O3236" t="str">
        <f t="shared" si="255"/>
        <v>S</v>
      </c>
    </row>
    <row r="3237" spans="1:15" x14ac:dyDescent="0.25">
      <c r="A3237">
        <v>26</v>
      </c>
      <c r="B3237" s="1">
        <v>56961</v>
      </c>
      <c r="C3237" t="s">
        <v>207</v>
      </c>
      <c r="D3237" t="s">
        <v>2211</v>
      </c>
      <c r="E3237">
        <v>103</v>
      </c>
      <c r="F3237">
        <v>13527</v>
      </c>
      <c r="G3237">
        <f t="shared" si="251"/>
        <v>0</v>
      </c>
      <c r="H3237" t="str">
        <f>_xlfn.XLOOKUP(C3237,obszary!A:A,obszary!B:B)</f>
        <v>Mare Australe</v>
      </c>
      <c r="I3237" t="str">
        <f>_xlfn.XLOOKUP($A3237,laziki!B:B,laziki!C:C)</f>
        <v>Phobos 5</v>
      </c>
      <c r="J3237" t="str">
        <f>_xlfn.XLOOKUP(I3237,laziki!C:C,laziki!E:E)</f>
        <v>48.99S, 67.17E</v>
      </c>
      <c r="K3237">
        <f>_xlfn.XLOOKUP($A3237,laziki!B:B,laziki!D:D)</f>
        <v>2054</v>
      </c>
      <c r="L3237">
        <f t="shared" si="252"/>
        <v>2055</v>
      </c>
      <c r="M3237" s="4">
        <f t="shared" si="253"/>
        <v>1</v>
      </c>
      <c r="N3237" s="4" t="str">
        <f t="shared" si="254"/>
        <v>S</v>
      </c>
      <c r="O3237" t="str">
        <f t="shared" si="255"/>
        <v>S</v>
      </c>
    </row>
    <row r="3238" spans="1:15" x14ac:dyDescent="0.25">
      <c r="A3238">
        <v>49</v>
      </c>
      <c r="B3238" s="1">
        <v>61232</v>
      </c>
      <c r="C3238" t="s">
        <v>215</v>
      </c>
      <c r="D3238" t="s">
        <v>2210</v>
      </c>
      <c r="E3238">
        <v>124</v>
      </c>
      <c r="F3238">
        <v>19313</v>
      </c>
      <c r="G3238">
        <f t="shared" si="251"/>
        <v>0</v>
      </c>
      <c r="H3238" t="str">
        <f>_xlfn.XLOOKUP(C3238,obszary!A:A,obszary!B:B)</f>
        <v>Argyre</v>
      </c>
      <c r="I3238" t="str">
        <f>_xlfn.XLOOKUP($A3238,laziki!B:B,laziki!C:C)</f>
        <v>Spirit 16</v>
      </c>
      <c r="J3238" t="str">
        <f>_xlfn.XLOOKUP(I3238,laziki!C:C,laziki!E:E)</f>
        <v>30.54S, 24.75W</v>
      </c>
      <c r="K3238">
        <f>_xlfn.XLOOKUP($A3238,laziki!B:B,laziki!D:D)</f>
        <v>2066</v>
      </c>
      <c r="L3238">
        <f t="shared" si="252"/>
        <v>2067</v>
      </c>
      <c r="M3238" s="4">
        <f t="shared" si="253"/>
        <v>1</v>
      </c>
      <c r="N3238" s="4" t="str">
        <f t="shared" si="254"/>
        <v>S</v>
      </c>
      <c r="O3238" t="str">
        <f t="shared" si="255"/>
        <v>S</v>
      </c>
    </row>
    <row r="3239" spans="1:15" x14ac:dyDescent="0.25">
      <c r="A3239">
        <v>38</v>
      </c>
      <c r="B3239" s="1">
        <v>60867</v>
      </c>
      <c r="C3239" t="s">
        <v>265</v>
      </c>
      <c r="D3239" t="s">
        <v>2209</v>
      </c>
      <c r="E3239">
        <v>32</v>
      </c>
      <c r="F3239">
        <v>5436</v>
      </c>
      <c r="G3239">
        <f t="shared" si="251"/>
        <v>5436</v>
      </c>
      <c r="H3239" t="str">
        <f>_xlfn.XLOOKUP(C3239,obszary!A:A,obszary!B:B)</f>
        <v>Mare Boreum</v>
      </c>
      <c r="I3239" t="str">
        <f>_xlfn.XLOOKUP($A3239,laziki!B:B,laziki!C:C)</f>
        <v>Pathfinder 7</v>
      </c>
      <c r="J3239" t="str">
        <f>_xlfn.XLOOKUP(I3239,laziki!C:C,laziki!E:E)</f>
        <v>79.27N, 111.64W</v>
      </c>
      <c r="K3239">
        <f>_xlfn.XLOOKUP($A3239,laziki!B:B,laziki!D:D)</f>
        <v>2062</v>
      </c>
      <c r="L3239">
        <f t="shared" si="252"/>
        <v>2066</v>
      </c>
      <c r="M3239" s="4">
        <f t="shared" si="253"/>
        <v>4</v>
      </c>
      <c r="N3239" s="4" t="str">
        <f t="shared" si="254"/>
        <v>N</v>
      </c>
      <c r="O3239" t="str">
        <f t="shared" si="255"/>
        <v>N</v>
      </c>
    </row>
    <row r="3240" spans="1:15" x14ac:dyDescent="0.25">
      <c r="A3240">
        <v>91</v>
      </c>
      <c r="B3240" s="1">
        <v>63922</v>
      </c>
      <c r="C3240" t="s">
        <v>265</v>
      </c>
      <c r="D3240" t="s">
        <v>2208</v>
      </c>
      <c r="E3240">
        <v>1270</v>
      </c>
      <c r="F3240">
        <v>2880</v>
      </c>
      <c r="G3240">
        <f t="shared" si="251"/>
        <v>0</v>
      </c>
      <c r="H3240" t="str">
        <f>_xlfn.XLOOKUP(C3240,obszary!A:A,obszary!B:B)</f>
        <v>Mare Boreum</v>
      </c>
      <c r="I3240" t="str">
        <f>_xlfn.XLOOKUP($A3240,laziki!B:B,laziki!C:C)</f>
        <v>Phoenix 27</v>
      </c>
      <c r="J3240" t="str">
        <f>_xlfn.XLOOKUP(I3240,laziki!C:C,laziki!E:E)</f>
        <v>75.27N, 138.32W</v>
      </c>
      <c r="K3240">
        <f>_xlfn.XLOOKUP($A3240,laziki!B:B,laziki!D:D)</f>
        <v>2073</v>
      </c>
      <c r="L3240">
        <f t="shared" si="252"/>
        <v>2075</v>
      </c>
      <c r="M3240" s="4">
        <f t="shared" si="253"/>
        <v>2</v>
      </c>
      <c r="N3240" s="4" t="str">
        <f t="shared" si="254"/>
        <v>N</v>
      </c>
      <c r="O3240" t="str">
        <f t="shared" si="255"/>
        <v>N</v>
      </c>
    </row>
    <row r="3241" spans="1:15" x14ac:dyDescent="0.25">
      <c r="A3241">
        <v>5</v>
      </c>
      <c r="B3241" s="1">
        <v>56270</v>
      </c>
      <c r="C3241" t="s">
        <v>241</v>
      </c>
      <c r="D3241" t="s">
        <v>2207</v>
      </c>
      <c r="E3241">
        <v>241</v>
      </c>
      <c r="F3241">
        <v>7052</v>
      </c>
      <c r="G3241">
        <f t="shared" si="251"/>
        <v>0</v>
      </c>
      <c r="H3241" t="str">
        <f>_xlfn.XLOOKUP(C3241,obszary!A:A,obszary!B:B)</f>
        <v>Syrtis Major</v>
      </c>
      <c r="I3241" t="str">
        <f>_xlfn.XLOOKUP($A3241,laziki!B:B,laziki!C:C)</f>
        <v>Mariner 10</v>
      </c>
      <c r="J3241" t="str">
        <f>_xlfn.XLOOKUP(I3241,laziki!C:C,laziki!E:E)</f>
        <v>4.88N, 63.43E</v>
      </c>
      <c r="K3241">
        <f>_xlfn.XLOOKUP($A3241,laziki!B:B,laziki!D:D)</f>
        <v>2051</v>
      </c>
      <c r="L3241">
        <f t="shared" si="252"/>
        <v>2054</v>
      </c>
      <c r="M3241" s="4">
        <f t="shared" si="253"/>
        <v>3</v>
      </c>
      <c r="N3241" s="4" t="str">
        <f t="shared" si="254"/>
        <v>N</v>
      </c>
      <c r="O3241" t="str">
        <f t="shared" si="255"/>
        <v>N</v>
      </c>
    </row>
    <row r="3242" spans="1:15" x14ac:dyDescent="0.25">
      <c r="A3242">
        <v>61</v>
      </c>
      <c r="B3242" s="1">
        <v>62771</v>
      </c>
      <c r="C3242" t="s">
        <v>207</v>
      </c>
      <c r="D3242" t="s">
        <v>2206</v>
      </c>
      <c r="E3242">
        <v>188</v>
      </c>
      <c r="F3242">
        <v>4398</v>
      </c>
      <c r="G3242">
        <f t="shared" si="251"/>
        <v>0</v>
      </c>
      <c r="H3242" t="str">
        <f>_xlfn.XLOOKUP(C3242,obszary!A:A,obszary!B:B)</f>
        <v>Mare Australe</v>
      </c>
      <c r="I3242" t="str">
        <f>_xlfn.XLOOKUP($A3242,laziki!B:B,laziki!C:C)</f>
        <v>Opportunity 19</v>
      </c>
      <c r="J3242" t="str">
        <f>_xlfn.XLOOKUP(I3242,laziki!C:C,laziki!E:E)</f>
        <v>68.17S, 21.83W</v>
      </c>
      <c r="K3242">
        <f>_xlfn.XLOOKUP($A3242,laziki!B:B,laziki!D:D)</f>
        <v>2069</v>
      </c>
      <c r="L3242">
        <f t="shared" si="252"/>
        <v>2071</v>
      </c>
      <c r="M3242" s="4">
        <f t="shared" si="253"/>
        <v>2</v>
      </c>
      <c r="N3242" s="4" t="str">
        <f t="shared" si="254"/>
        <v>S</v>
      </c>
      <c r="O3242" t="str">
        <f t="shared" si="255"/>
        <v>S</v>
      </c>
    </row>
    <row r="3243" spans="1:15" x14ac:dyDescent="0.25">
      <c r="A3243">
        <v>22</v>
      </c>
      <c r="B3243" s="1">
        <v>56822</v>
      </c>
      <c r="C3243" t="s">
        <v>225</v>
      </c>
      <c r="D3243" t="s">
        <v>2205</v>
      </c>
      <c r="E3243">
        <v>52</v>
      </c>
      <c r="F3243">
        <v>1526</v>
      </c>
      <c r="G3243">
        <f t="shared" si="251"/>
        <v>1526</v>
      </c>
      <c r="H3243" t="str">
        <f>_xlfn.XLOOKUP(C3243,obszary!A:A,obszary!B:B)</f>
        <v>Iapygia</v>
      </c>
      <c r="I3243" t="str">
        <f>_xlfn.XLOOKUP($A3243,laziki!B:B,laziki!C:C)</f>
        <v>Phobos 1</v>
      </c>
      <c r="J3243" t="str">
        <f>_xlfn.XLOOKUP(I3243,laziki!C:C,laziki!E:E)</f>
        <v>5.89N, 39.91E</v>
      </c>
      <c r="K3243">
        <f>_xlfn.XLOOKUP($A3243,laziki!B:B,laziki!D:D)</f>
        <v>2053</v>
      </c>
      <c r="L3243">
        <f t="shared" si="252"/>
        <v>2055</v>
      </c>
      <c r="M3243" s="4">
        <f t="shared" si="253"/>
        <v>2</v>
      </c>
      <c r="N3243" s="4" t="str">
        <f t="shared" si="254"/>
        <v>S</v>
      </c>
      <c r="O3243" t="str">
        <f t="shared" si="255"/>
        <v>N</v>
      </c>
    </row>
    <row r="3244" spans="1:15" x14ac:dyDescent="0.25">
      <c r="A3244">
        <v>47</v>
      </c>
      <c r="B3244" s="1">
        <v>63778</v>
      </c>
      <c r="C3244" t="s">
        <v>245</v>
      </c>
      <c r="D3244" t="s">
        <v>2204</v>
      </c>
      <c r="E3244">
        <v>57</v>
      </c>
      <c r="F3244">
        <v>6205</v>
      </c>
      <c r="G3244">
        <f t="shared" si="251"/>
        <v>6205</v>
      </c>
      <c r="H3244" t="str">
        <f>_xlfn.XLOOKUP(C3244,obszary!A:A,obszary!B:B)</f>
        <v>Oxia Palus</v>
      </c>
      <c r="I3244" t="str">
        <f>_xlfn.XLOOKUP($A3244,laziki!B:B,laziki!C:C)</f>
        <v>Spirit 14</v>
      </c>
      <c r="J3244" t="str">
        <f>_xlfn.XLOOKUP(I3244,laziki!C:C,laziki!E:E)</f>
        <v>27.30N, 17.48W</v>
      </c>
      <c r="K3244">
        <f>_xlfn.XLOOKUP($A3244,laziki!B:B,laziki!D:D)</f>
        <v>2065</v>
      </c>
      <c r="L3244">
        <f t="shared" si="252"/>
        <v>2074</v>
      </c>
      <c r="M3244" s="4">
        <f t="shared" si="253"/>
        <v>9</v>
      </c>
      <c r="N3244" s="4" t="str">
        <f t="shared" si="254"/>
        <v>N</v>
      </c>
      <c r="O3244" t="str">
        <f t="shared" si="255"/>
        <v>N</v>
      </c>
    </row>
    <row r="3245" spans="1:15" x14ac:dyDescent="0.25">
      <c r="A3245">
        <v>64</v>
      </c>
      <c r="B3245" s="1">
        <v>61551</v>
      </c>
      <c r="C3245" t="s">
        <v>211</v>
      </c>
      <c r="D3245" t="s">
        <v>2203</v>
      </c>
      <c r="E3245">
        <v>128</v>
      </c>
      <c r="F3245">
        <v>29243</v>
      </c>
      <c r="G3245">
        <f t="shared" si="251"/>
        <v>0</v>
      </c>
      <c r="H3245" t="str">
        <f>_xlfn.XLOOKUP(C3245,obszary!A:A,obszary!B:B)</f>
        <v>Hellas</v>
      </c>
      <c r="I3245" t="str">
        <f>_xlfn.XLOOKUP($A3245,laziki!B:B,laziki!C:C)</f>
        <v>Rosetta 7</v>
      </c>
      <c r="J3245" t="str">
        <f>_xlfn.XLOOKUP(I3245,laziki!C:C,laziki!E:E)</f>
        <v>48.64S, 67.03E</v>
      </c>
      <c r="K3245">
        <f>_xlfn.XLOOKUP($A3245,laziki!B:B,laziki!D:D)</f>
        <v>2067</v>
      </c>
      <c r="L3245">
        <f t="shared" si="252"/>
        <v>2068</v>
      </c>
      <c r="M3245" s="4">
        <f t="shared" si="253"/>
        <v>1</v>
      </c>
      <c r="N3245" s="4" t="str">
        <f t="shared" si="254"/>
        <v>S</v>
      </c>
      <c r="O3245" t="str">
        <f t="shared" si="255"/>
        <v>S</v>
      </c>
    </row>
    <row r="3246" spans="1:15" x14ac:dyDescent="0.25">
      <c r="A3246">
        <v>82</v>
      </c>
      <c r="B3246" s="1">
        <v>62255</v>
      </c>
      <c r="C3246" t="s">
        <v>209</v>
      </c>
      <c r="D3246" t="s">
        <v>2202</v>
      </c>
      <c r="E3246">
        <v>82</v>
      </c>
      <c r="F3246">
        <v>11382</v>
      </c>
      <c r="G3246">
        <f t="shared" si="251"/>
        <v>11382</v>
      </c>
      <c r="H3246" t="str">
        <f>_xlfn.XLOOKUP(C3246,obszary!A:A,obszary!B:B)</f>
        <v>Eridania</v>
      </c>
      <c r="I3246" t="str">
        <f>_xlfn.XLOOKUP($A3246,laziki!B:B,laziki!C:C)</f>
        <v>Phoenix 7</v>
      </c>
      <c r="J3246" t="str">
        <f>_xlfn.XLOOKUP(I3246,laziki!C:C,laziki!E:E)</f>
        <v>42.36S, 157.15E</v>
      </c>
      <c r="K3246">
        <f>_xlfn.XLOOKUP($A3246,laziki!B:B,laziki!D:D)</f>
        <v>2068</v>
      </c>
      <c r="L3246">
        <f t="shared" si="252"/>
        <v>2070</v>
      </c>
      <c r="M3246" s="4">
        <f t="shared" si="253"/>
        <v>2</v>
      </c>
      <c r="N3246" s="4" t="str">
        <f t="shared" si="254"/>
        <v>S</v>
      </c>
      <c r="O3246" t="str">
        <f t="shared" si="255"/>
        <v>S</v>
      </c>
    </row>
    <row r="3247" spans="1:15" x14ac:dyDescent="0.25">
      <c r="A3247">
        <v>39</v>
      </c>
      <c r="B3247" s="1">
        <v>59863</v>
      </c>
      <c r="C3247" t="s">
        <v>209</v>
      </c>
      <c r="D3247" t="s">
        <v>2201</v>
      </c>
      <c r="E3247">
        <v>25</v>
      </c>
      <c r="F3247">
        <v>1788</v>
      </c>
      <c r="G3247">
        <f t="shared" si="251"/>
        <v>1788</v>
      </c>
      <c r="H3247" t="str">
        <f>_xlfn.XLOOKUP(C3247,obszary!A:A,obszary!B:B)</f>
        <v>Eridania</v>
      </c>
      <c r="I3247" t="str">
        <f>_xlfn.XLOOKUP($A3247,laziki!B:B,laziki!C:C)</f>
        <v>Pathfinder 9</v>
      </c>
      <c r="J3247" t="str">
        <f>_xlfn.XLOOKUP(I3247,laziki!C:C,laziki!E:E)</f>
        <v>59.92S, 179.01W</v>
      </c>
      <c r="K3247">
        <f>_xlfn.XLOOKUP($A3247,laziki!B:B,laziki!D:D)</f>
        <v>2062</v>
      </c>
      <c r="L3247">
        <f t="shared" si="252"/>
        <v>2063</v>
      </c>
      <c r="M3247" s="4">
        <f t="shared" si="253"/>
        <v>1</v>
      </c>
      <c r="N3247" s="4" t="str">
        <f t="shared" si="254"/>
        <v>S</v>
      </c>
      <c r="O3247" t="str">
        <f t="shared" si="255"/>
        <v>S</v>
      </c>
    </row>
    <row r="3248" spans="1:15" x14ac:dyDescent="0.25">
      <c r="A3248">
        <v>69</v>
      </c>
      <c r="B3248" s="1">
        <v>64648</v>
      </c>
      <c r="C3248" t="s">
        <v>263</v>
      </c>
      <c r="D3248" t="s">
        <v>2200</v>
      </c>
      <c r="E3248">
        <v>17</v>
      </c>
      <c r="F3248">
        <v>13054</v>
      </c>
      <c r="G3248">
        <f t="shared" si="251"/>
        <v>13054</v>
      </c>
      <c r="H3248" t="str">
        <f>_xlfn.XLOOKUP(C3248,obszary!A:A,obszary!B:B)</f>
        <v>Diacria</v>
      </c>
      <c r="I3248" t="str">
        <f>_xlfn.XLOOKUP($A3248,laziki!B:B,laziki!C:C)</f>
        <v>Rosetta 13</v>
      </c>
      <c r="J3248" t="str">
        <f>_xlfn.XLOOKUP(I3248,laziki!C:C,laziki!E:E)</f>
        <v>69.41N, 168.67E</v>
      </c>
      <c r="K3248">
        <f>_xlfn.XLOOKUP($A3248,laziki!B:B,laziki!D:D)</f>
        <v>2069</v>
      </c>
      <c r="L3248">
        <f t="shared" si="252"/>
        <v>2076</v>
      </c>
      <c r="M3248" s="4">
        <f t="shared" si="253"/>
        <v>7</v>
      </c>
      <c r="N3248" s="4" t="str">
        <f t="shared" si="254"/>
        <v>N</v>
      </c>
      <c r="O3248" t="str">
        <f t="shared" si="255"/>
        <v>N</v>
      </c>
    </row>
    <row r="3249" spans="1:15" x14ac:dyDescent="0.25">
      <c r="A3249">
        <v>18</v>
      </c>
      <c r="B3249" s="1">
        <v>57811</v>
      </c>
      <c r="C3249" t="s">
        <v>221</v>
      </c>
      <c r="D3249" t="s">
        <v>2199</v>
      </c>
      <c r="E3249">
        <v>152</v>
      </c>
      <c r="F3249">
        <v>2880</v>
      </c>
      <c r="G3249">
        <f t="shared" si="251"/>
        <v>0</v>
      </c>
      <c r="H3249" t="str">
        <f>_xlfn.XLOOKUP(C3249,obszary!A:A,obszary!B:B)</f>
        <v>Aeolis</v>
      </c>
      <c r="I3249" t="str">
        <f>_xlfn.XLOOKUP($A3249,laziki!B:B,laziki!C:C)</f>
        <v>Viking 10</v>
      </c>
      <c r="J3249" t="str">
        <f>_xlfn.XLOOKUP(I3249,laziki!C:C,laziki!E:E)</f>
        <v>25.21S, 169.35E</v>
      </c>
      <c r="K3249">
        <f>_xlfn.XLOOKUP($A3249,laziki!B:B,laziki!D:D)</f>
        <v>2055</v>
      </c>
      <c r="L3249">
        <f t="shared" si="252"/>
        <v>2058</v>
      </c>
      <c r="M3249" s="4">
        <f t="shared" si="253"/>
        <v>3</v>
      </c>
      <c r="N3249" s="4" t="str">
        <f t="shared" si="254"/>
        <v>S</v>
      </c>
      <c r="O3249" t="str">
        <f t="shared" si="255"/>
        <v>S</v>
      </c>
    </row>
    <row r="3250" spans="1:15" x14ac:dyDescent="0.25">
      <c r="A3250">
        <v>30</v>
      </c>
      <c r="B3250" s="1">
        <v>58858</v>
      </c>
      <c r="C3250" t="s">
        <v>247</v>
      </c>
      <c r="D3250" t="s">
        <v>2198</v>
      </c>
      <c r="E3250">
        <v>252</v>
      </c>
      <c r="F3250">
        <v>6618</v>
      </c>
      <c r="G3250">
        <f t="shared" si="251"/>
        <v>0</v>
      </c>
      <c r="H3250" t="str">
        <f>_xlfn.XLOOKUP(C3250,obszary!A:A,obszary!B:B)</f>
        <v>Lunae Palus</v>
      </c>
      <c r="I3250" t="str">
        <f>_xlfn.XLOOKUP($A3250,laziki!B:B,laziki!C:C)</f>
        <v>Deimos 8</v>
      </c>
      <c r="J3250" t="str">
        <f>_xlfn.XLOOKUP(I3250,laziki!C:C,laziki!E:E)</f>
        <v>21.43N, 76.62W</v>
      </c>
      <c r="K3250">
        <f>_xlfn.XLOOKUP($A3250,laziki!B:B,laziki!D:D)</f>
        <v>2058</v>
      </c>
      <c r="L3250">
        <f t="shared" si="252"/>
        <v>2061</v>
      </c>
      <c r="M3250" s="4">
        <f t="shared" si="253"/>
        <v>3</v>
      </c>
      <c r="N3250" s="4" t="str">
        <f t="shared" si="254"/>
        <v>N</v>
      </c>
      <c r="O3250" t="str">
        <f t="shared" si="255"/>
        <v>N</v>
      </c>
    </row>
    <row r="3251" spans="1:15" x14ac:dyDescent="0.25">
      <c r="A3251">
        <v>92</v>
      </c>
      <c r="B3251" s="1">
        <v>64098</v>
      </c>
      <c r="C3251" t="s">
        <v>265</v>
      </c>
      <c r="D3251" t="s">
        <v>2197</v>
      </c>
      <c r="E3251">
        <v>20</v>
      </c>
      <c r="F3251">
        <v>1138</v>
      </c>
      <c r="G3251">
        <f t="shared" si="251"/>
        <v>1138</v>
      </c>
      <c r="H3251" t="str">
        <f>_xlfn.XLOOKUP(C3251,obszary!A:A,obszary!B:B)</f>
        <v>Mare Boreum</v>
      </c>
      <c r="I3251" t="str">
        <f>_xlfn.XLOOKUP($A3251,laziki!B:B,laziki!C:C)</f>
        <v>Phoenix 28</v>
      </c>
      <c r="J3251" t="str">
        <f>_xlfn.XLOOKUP(I3251,laziki!C:C,laziki!E:E)</f>
        <v>77.60N, 60.62E</v>
      </c>
      <c r="K3251">
        <f>_xlfn.XLOOKUP($A3251,laziki!B:B,laziki!D:D)</f>
        <v>2073</v>
      </c>
      <c r="L3251">
        <f t="shared" si="252"/>
        <v>2075</v>
      </c>
      <c r="M3251" s="4">
        <f t="shared" si="253"/>
        <v>2</v>
      </c>
      <c r="N3251" s="4" t="str">
        <f t="shared" si="254"/>
        <v>N</v>
      </c>
      <c r="O3251" t="str">
        <f t="shared" si="255"/>
        <v>N</v>
      </c>
    </row>
    <row r="3252" spans="1:15" x14ac:dyDescent="0.25">
      <c r="A3252">
        <v>76</v>
      </c>
      <c r="B3252" s="1">
        <v>65410</v>
      </c>
      <c r="C3252" t="s">
        <v>237</v>
      </c>
      <c r="D3252" t="s">
        <v>2196</v>
      </c>
      <c r="E3252">
        <v>90</v>
      </c>
      <c r="F3252">
        <v>9670</v>
      </c>
      <c r="G3252">
        <f t="shared" si="251"/>
        <v>9670</v>
      </c>
      <c r="H3252" t="str">
        <f>_xlfn.XLOOKUP(C3252,obszary!A:A,obszary!B:B)</f>
        <v>Elysium</v>
      </c>
      <c r="I3252" t="str">
        <f>_xlfn.XLOOKUP($A3252,laziki!B:B,laziki!C:C)</f>
        <v>Rosetta 25</v>
      </c>
      <c r="J3252" t="str">
        <f>_xlfn.XLOOKUP(I3252,laziki!C:C,laziki!E:E)</f>
        <v>47.84N, 169.44E</v>
      </c>
      <c r="K3252">
        <f>_xlfn.XLOOKUP($A3252,laziki!B:B,laziki!D:D)</f>
        <v>2072</v>
      </c>
      <c r="L3252">
        <f t="shared" si="252"/>
        <v>2079</v>
      </c>
      <c r="M3252" s="4">
        <f t="shared" si="253"/>
        <v>7</v>
      </c>
      <c r="N3252" s="4" t="str">
        <f t="shared" si="254"/>
        <v>N</v>
      </c>
      <c r="O3252" t="str">
        <f t="shared" si="255"/>
        <v>N</v>
      </c>
    </row>
    <row r="3253" spans="1:15" x14ac:dyDescent="0.25">
      <c r="A3253">
        <v>27</v>
      </c>
      <c r="B3253" s="1">
        <v>58882</v>
      </c>
      <c r="C3253" t="s">
        <v>207</v>
      </c>
      <c r="D3253" t="s">
        <v>2195</v>
      </c>
      <c r="E3253">
        <v>54</v>
      </c>
      <c r="F3253">
        <v>1010</v>
      </c>
      <c r="G3253">
        <f t="shared" si="251"/>
        <v>1010</v>
      </c>
      <c r="H3253" t="str">
        <f>_xlfn.XLOOKUP(C3253,obszary!A:A,obszary!B:B)</f>
        <v>Mare Australe</v>
      </c>
      <c r="I3253" t="str">
        <f>_xlfn.XLOOKUP($A3253,laziki!B:B,laziki!C:C)</f>
        <v>Phobos 6</v>
      </c>
      <c r="J3253" t="str">
        <f>_xlfn.XLOOKUP(I3253,laziki!C:C,laziki!E:E)</f>
        <v>74.62S, 100.08E</v>
      </c>
      <c r="K3253">
        <f>_xlfn.XLOOKUP($A3253,laziki!B:B,laziki!D:D)</f>
        <v>2054</v>
      </c>
      <c r="L3253">
        <f t="shared" si="252"/>
        <v>2061</v>
      </c>
      <c r="M3253" s="4">
        <f t="shared" si="253"/>
        <v>7</v>
      </c>
      <c r="N3253" s="4" t="str">
        <f t="shared" si="254"/>
        <v>S</v>
      </c>
      <c r="O3253" t="str">
        <f t="shared" si="255"/>
        <v>S</v>
      </c>
    </row>
    <row r="3254" spans="1:15" x14ac:dyDescent="0.25">
      <c r="A3254">
        <v>42</v>
      </c>
      <c r="B3254" s="1">
        <v>60976</v>
      </c>
      <c r="C3254" t="s">
        <v>237</v>
      </c>
      <c r="D3254" t="s">
        <v>2194</v>
      </c>
      <c r="E3254">
        <v>447</v>
      </c>
      <c r="F3254">
        <v>6832</v>
      </c>
      <c r="G3254">
        <f t="shared" si="251"/>
        <v>0</v>
      </c>
      <c r="H3254" t="str">
        <f>_xlfn.XLOOKUP(C3254,obszary!A:A,obszary!B:B)</f>
        <v>Elysium</v>
      </c>
      <c r="I3254" t="str">
        <f>_xlfn.XLOOKUP($A3254,laziki!B:B,laziki!C:C)</f>
        <v>Spirit 6</v>
      </c>
      <c r="J3254" t="str">
        <f>_xlfn.XLOOKUP(I3254,laziki!C:C,laziki!E:E)</f>
        <v>27.80N, 160.30E</v>
      </c>
      <c r="K3254">
        <f>_xlfn.XLOOKUP($A3254,laziki!B:B,laziki!D:D)</f>
        <v>2063</v>
      </c>
      <c r="L3254">
        <f t="shared" si="252"/>
        <v>2066</v>
      </c>
      <c r="M3254" s="4">
        <f t="shared" si="253"/>
        <v>3</v>
      </c>
      <c r="N3254" s="4" t="str">
        <f t="shared" si="254"/>
        <v>N</v>
      </c>
      <c r="O3254" t="str">
        <f t="shared" si="255"/>
        <v>N</v>
      </c>
    </row>
    <row r="3255" spans="1:15" x14ac:dyDescent="0.25">
      <c r="A3255">
        <v>67</v>
      </c>
      <c r="B3255" s="1">
        <v>62069</v>
      </c>
      <c r="C3255" t="s">
        <v>231</v>
      </c>
      <c r="D3255" t="s">
        <v>2193</v>
      </c>
      <c r="E3255">
        <v>88</v>
      </c>
      <c r="F3255">
        <v>629</v>
      </c>
      <c r="G3255">
        <f t="shared" si="251"/>
        <v>629</v>
      </c>
      <c r="H3255" t="str">
        <f>_xlfn.XLOOKUP(C3255,obszary!A:A,obszary!B:B)</f>
        <v>Coprates</v>
      </c>
      <c r="I3255" t="str">
        <f>_xlfn.XLOOKUP($A3255,laziki!B:B,laziki!C:C)</f>
        <v>Rosetta 10</v>
      </c>
      <c r="J3255" t="str">
        <f>_xlfn.XLOOKUP(I3255,laziki!C:C,laziki!E:E)</f>
        <v>29.82S, 66.01W</v>
      </c>
      <c r="K3255">
        <f>_xlfn.XLOOKUP($A3255,laziki!B:B,laziki!D:D)</f>
        <v>2068</v>
      </c>
      <c r="L3255">
        <f t="shared" si="252"/>
        <v>2069</v>
      </c>
      <c r="M3255" s="4">
        <f t="shared" si="253"/>
        <v>1</v>
      </c>
      <c r="N3255" s="4" t="str">
        <f t="shared" si="254"/>
        <v>S</v>
      </c>
      <c r="O3255" t="str">
        <f t="shared" si="255"/>
        <v>S</v>
      </c>
    </row>
    <row r="3256" spans="1:15" x14ac:dyDescent="0.25">
      <c r="A3256">
        <v>34</v>
      </c>
      <c r="B3256" s="1">
        <v>60298</v>
      </c>
      <c r="C3256" t="s">
        <v>239</v>
      </c>
      <c r="D3256" t="s">
        <v>2192</v>
      </c>
      <c r="E3256">
        <v>524</v>
      </c>
      <c r="F3256">
        <v>4398</v>
      </c>
      <c r="G3256">
        <f t="shared" si="251"/>
        <v>0</v>
      </c>
      <c r="H3256" t="str">
        <f>_xlfn.XLOOKUP(C3256,obszary!A:A,obszary!B:B)</f>
        <v>Amenthes</v>
      </c>
      <c r="I3256" t="str">
        <f>_xlfn.XLOOKUP($A3256,laziki!B:B,laziki!C:C)</f>
        <v>Deimos 14</v>
      </c>
      <c r="J3256" t="str">
        <f>_xlfn.XLOOKUP(I3256,laziki!C:C,laziki!E:E)</f>
        <v>24.45N, 112.91E</v>
      </c>
      <c r="K3256">
        <f>_xlfn.XLOOKUP($A3256,laziki!B:B,laziki!D:D)</f>
        <v>2060</v>
      </c>
      <c r="L3256">
        <f t="shared" si="252"/>
        <v>2065</v>
      </c>
      <c r="M3256" s="4">
        <f t="shared" si="253"/>
        <v>5</v>
      </c>
      <c r="N3256" s="4" t="str">
        <f t="shared" si="254"/>
        <v>N</v>
      </c>
      <c r="O3256" t="str">
        <f t="shared" si="255"/>
        <v>N</v>
      </c>
    </row>
    <row r="3257" spans="1:15" x14ac:dyDescent="0.25">
      <c r="A3257">
        <v>23</v>
      </c>
      <c r="B3257" s="1">
        <v>57371</v>
      </c>
      <c r="C3257" t="s">
        <v>235</v>
      </c>
      <c r="D3257" t="s">
        <v>2191</v>
      </c>
      <c r="E3257">
        <v>175</v>
      </c>
      <c r="F3257">
        <v>6618</v>
      </c>
      <c r="G3257">
        <f t="shared" si="251"/>
        <v>0</v>
      </c>
      <c r="H3257" t="str">
        <f>_xlfn.XLOOKUP(C3257,obszary!A:A,obszary!B:B)</f>
        <v>Memnonia</v>
      </c>
      <c r="I3257" t="str">
        <f>_xlfn.XLOOKUP($A3257,laziki!B:B,laziki!C:C)</f>
        <v>Phobos 2</v>
      </c>
      <c r="J3257" t="str">
        <f>_xlfn.XLOOKUP(I3257,laziki!C:C,laziki!E:E)</f>
        <v>23.80S, 156.02W</v>
      </c>
      <c r="K3257">
        <f>_xlfn.XLOOKUP($A3257,laziki!B:B,laziki!D:D)</f>
        <v>2053</v>
      </c>
      <c r="L3257">
        <f t="shared" si="252"/>
        <v>2057</v>
      </c>
      <c r="M3257" s="4">
        <f t="shared" si="253"/>
        <v>4</v>
      </c>
      <c r="N3257" s="4" t="str">
        <f t="shared" si="254"/>
        <v>S</v>
      </c>
      <c r="O3257" t="str">
        <f t="shared" si="255"/>
        <v>S</v>
      </c>
    </row>
    <row r="3258" spans="1:15" x14ac:dyDescent="0.25">
      <c r="A3258">
        <v>56</v>
      </c>
      <c r="B3258" s="1">
        <v>61701</v>
      </c>
      <c r="C3258" t="s">
        <v>217</v>
      </c>
      <c r="D3258" t="s">
        <v>2190</v>
      </c>
      <c r="E3258">
        <v>17</v>
      </c>
      <c r="F3258">
        <v>3612</v>
      </c>
      <c r="G3258">
        <f t="shared" si="251"/>
        <v>3612</v>
      </c>
      <c r="H3258" t="str">
        <f>_xlfn.XLOOKUP(C3258,obszary!A:A,obszary!B:B)</f>
        <v>Thaumasia</v>
      </c>
      <c r="I3258" t="str">
        <f>_xlfn.XLOOKUP($A3258,laziki!B:B,laziki!C:C)</f>
        <v>Opportunity 10</v>
      </c>
      <c r="J3258" t="str">
        <f>_xlfn.XLOOKUP(I3258,laziki!C:C,laziki!E:E)</f>
        <v>35.35S, 72.67W</v>
      </c>
      <c r="K3258">
        <f>_xlfn.XLOOKUP($A3258,laziki!B:B,laziki!D:D)</f>
        <v>2067</v>
      </c>
      <c r="L3258">
        <f t="shared" si="252"/>
        <v>2068</v>
      </c>
      <c r="M3258" s="4">
        <f t="shared" si="253"/>
        <v>1</v>
      </c>
      <c r="N3258" s="4" t="str">
        <f t="shared" si="254"/>
        <v>S</v>
      </c>
      <c r="O3258" t="str">
        <f t="shared" si="255"/>
        <v>S</v>
      </c>
    </row>
    <row r="3259" spans="1:15" x14ac:dyDescent="0.25">
      <c r="A3259">
        <v>41</v>
      </c>
      <c r="B3259" s="1">
        <v>60521</v>
      </c>
      <c r="C3259" t="s">
        <v>257</v>
      </c>
      <c r="D3259" t="s">
        <v>2189</v>
      </c>
      <c r="E3259">
        <v>80</v>
      </c>
      <c r="F3259">
        <v>1526</v>
      </c>
      <c r="G3259">
        <f t="shared" si="251"/>
        <v>1526</v>
      </c>
      <c r="H3259" t="str">
        <f>_xlfn.XLOOKUP(C3259,obszary!A:A,obszary!B:B)</f>
        <v>Ismenius Lacus</v>
      </c>
      <c r="I3259" t="str">
        <f>_xlfn.XLOOKUP($A3259,laziki!B:B,laziki!C:C)</f>
        <v>Spirit 5</v>
      </c>
      <c r="J3259" t="str">
        <f>_xlfn.XLOOKUP(I3259,laziki!C:C,laziki!E:E)</f>
        <v>66.19N, 33.82E</v>
      </c>
      <c r="K3259">
        <f>_xlfn.XLOOKUP($A3259,laziki!B:B,laziki!D:D)</f>
        <v>2063</v>
      </c>
      <c r="L3259">
        <f t="shared" si="252"/>
        <v>2065</v>
      </c>
      <c r="M3259" s="4">
        <f t="shared" si="253"/>
        <v>2</v>
      </c>
      <c r="N3259" s="4" t="str">
        <f t="shared" si="254"/>
        <v>N</v>
      </c>
      <c r="O3259" t="str">
        <f t="shared" si="255"/>
        <v>N</v>
      </c>
    </row>
    <row r="3260" spans="1:15" x14ac:dyDescent="0.25">
      <c r="A3260">
        <v>42</v>
      </c>
      <c r="B3260" s="1">
        <v>61438</v>
      </c>
      <c r="C3260" t="s">
        <v>237</v>
      </c>
      <c r="D3260" t="s">
        <v>2188</v>
      </c>
      <c r="E3260">
        <v>88</v>
      </c>
      <c r="F3260">
        <v>12605</v>
      </c>
      <c r="G3260">
        <f t="shared" si="251"/>
        <v>12605</v>
      </c>
      <c r="H3260" t="str">
        <f>_xlfn.XLOOKUP(C3260,obszary!A:A,obszary!B:B)</f>
        <v>Elysium</v>
      </c>
      <c r="I3260" t="str">
        <f>_xlfn.XLOOKUP($A3260,laziki!B:B,laziki!C:C)</f>
        <v>Spirit 6</v>
      </c>
      <c r="J3260" t="str">
        <f>_xlfn.XLOOKUP(I3260,laziki!C:C,laziki!E:E)</f>
        <v>27.80N, 160.30E</v>
      </c>
      <c r="K3260">
        <f>_xlfn.XLOOKUP($A3260,laziki!B:B,laziki!D:D)</f>
        <v>2063</v>
      </c>
      <c r="L3260">
        <f t="shared" si="252"/>
        <v>2068</v>
      </c>
      <c r="M3260" s="4">
        <f t="shared" si="253"/>
        <v>5</v>
      </c>
      <c r="N3260" s="4" t="str">
        <f t="shared" si="254"/>
        <v>N</v>
      </c>
      <c r="O3260" t="str">
        <f t="shared" si="255"/>
        <v>N</v>
      </c>
    </row>
    <row r="3261" spans="1:15" x14ac:dyDescent="0.25">
      <c r="A3261">
        <v>29</v>
      </c>
      <c r="B3261" s="1">
        <v>58390</v>
      </c>
      <c r="C3261" t="s">
        <v>219</v>
      </c>
      <c r="D3261" t="s">
        <v>2187</v>
      </c>
      <c r="E3261">
        <v>120</v>
      </c>
      <c r="F3261">
        <v>11382</v>
      </c>
      <c r="G3261">
        <f t="shared" si="251"/>
        <v>0</v>
      </c>
      <c r="H3261" t="str">
        <f>_xlfn.XLOOKUP(C3261,obszary!A:A,obszary!B:B)</f>
        <v>Phaethontis</v>
      </c>
      <c r="I3261" t="str">
        <f>_xlfn.XLOOKUP($A3261,laziki!B:B,laziki!C:C)</f>
        <v>Deimos 4</v>
      </c>
      <c r="J3261" t="str">
        <f>_xlfn.XLOOKUP(I3261,laziki!C:C,laziki!E:E)</f>
        <v>33.88S, 148.04W</v>
      </c>
      <c r="K3261">
        <f>_xlfn.XLOOKUP($A3261,laziki!B:B,laziki!D:D)</f>
        <v>2058</v>
      </c>
      <c r="L3261">
        <f t="shared" si="252"/>
        <v>2059</v>
      </c>
      <c r="M3261" s="4">
        <f t="shared" si="253"/>
        <v>1</v>
      </c>
      <c r="N3261" s="4" t="str">
        <f t="shared" si="254"/>
        <v>S</v>
      </c>
      <c r="O3261" t="str">
        <f t="shared" si="255"/>
        <v>S</v>
      </c>
    </row>
    <row r="3262" spans="1:15" x14ac:dyDescent="0.25">
      <c r="A3262">
        <v>75</v>
      </c>
      <c r="B3262" s="1">
        <v>64342</v>
      </c>
      <c r="C3262" t="s">
        <v>211</v>
      </c>
      <c r="D3262" t="s">
        <v>2186</v>
      </c>
      <c r="E3262">
        <v>175</v>
      </c>
      <c r="F3262">
        <v>2599</v>
      </c>
      <c r="G3262">
        <f t="shared" si="251"/>
        <v>0</v>
      </c>
      <c r="H3262" t="str">
        <f>_xlfn.XLOOKUP(C3262,obszary!A:A,obszary!B:B)</f>
        <v>Hellas</v>
      </c>
      <c r="I3262" t="str">
        <f>_xlfn.XLOOKUP($A3262,laziki!B:B,laziki!C:C)</f>
        <v>Rosetta 22</v>
      </c>
      <c r="J3262" t="str">
        <f>_xlfn.XLOOKUP(I3262,laziki!C:C,laziki!E:E)</f>
        <v>43.21S, 109.99E</v>
      </c>
      <c r="K3262">
        <f>_xlfn.XLOOKUP($A3262,laziki!B:B,laziki!D:D)</f>
        <v>2071</v>
      </c>
      <c r="L3262">
        <f t="shared" si="252"/>
        <v>2076</v>
      </c>
      <c r="M3262" s="4">
        <f t="shared" si="253"/>
        <v>5</v>
      </c>
      <c r="N3262" s="4" t="str">
        <f t="shared" si="254"/>
        <v>S</v>
      </c>
      <c r="O3262" t="str">
        <f t="shared" si="255"/>
        <v>S</v>
      </c>
    </row>
    <row r="3263" spans="1:15" x14ac:dyDescent="0.25">
      <c r="A3263">
        <v>13</v>
      </c>
      <c r="B3263" s="1">
        <v>56949</v>
      </c>
      <c r="C3263" t="s">
        <v>255</v>
      </c>
      <c r="D3263" t="s">
        <v>2185</v>
      </c>
      <c r="E3263">
        <v>20</v>
      </c>
      <c r="F3263">
        <v>6409</v>
      </c>
      <c r="G3263">
        <f t="shared" si="251"/>
        <v>6409</v>
      </c>
      <c r="H3263" t="str">
        <f>_xlfn.XLOOKUP(C3263,obszary!A:A,obszary!B:B)</f>
        <v>Casius</v>
      </c>
      <c r="I3263" t="str">
        <f>_xlfn.XLOOKUP($A3263,laziki!B:B,laziki!C:C)</f>
        <v>Viking 2</v>
      </c>
      <c r="J3263" t="str">
        <f>_xlfn.XLOOKUP(I3263,laziki!C:C,laziki!E:E)</f>
        <v>60.72N, 122.46E</v>
      </c>
      <c r="K3263">
        <f>_xlfn.XLOOKUP($A3263,laziki!B:B,laziki!D:D)</f>
        <v>2052</v>
      </c>
      <c r="L3263">
        <f t="shared" si="252"/>
        <v>2055</v>
      </c>
      <c r="M3263" s="4">
        <f t="shared" si="253"/>
        <v>3</v>
      </c>
      <c r="N3263" s="4" t="str">
        <f t="shared" si="254"/>
        <v>N</v>
      </c>
      <c r="O3263" t="str">
        <f t="shared" si="255"/>
        <v>N</v>
      </c>
    </row>
    <row r="3264" spans="1:15" x14ac:dyDescent="0.25">
      <c r="A3264">
        <v>10</v>
      </c>
      <c r="B3264" s="1">
        <v>57716</v>
      </c>
      <c r="C3264" t="s">
        <v>215</v>
      </c>
      <c r="D3264" t="s">
        <v>2184</v>
      </c>
      <c r="E3264">
        <v>12</v>
      </c>
      <c r="F3264">
        <v>1788</v>
      </c>
      <c r="G3264">
        <f t="shared" si="251"/>
        <v>1788</v>
      </c>
      <c r="H3264" t="str">
        <f>_xlfn.XLOOKUP(C3264,obszary!A:A,obszary!B:B)</f>
        <v>Argyre</v>
      </c>
      <c r="I3264" t="str">
        <f>_xlfn.XLOOKUP($A3264,laziki!B:B,laziki!C:C)</f>
        <v>Mariner 15</v>
      </c>
      <c r="J3264" t="str">
        <f>_xlfn.XLOOKUP(I3264,laziki!C:C,laziki!E:E)</f>
        <v>23.79S, 56.97W</v>
      </c>
      <c r="K3264">
        <f>_xlfn.XLOOKUP($A3264,laziki!B:B,laziki!D:D)</f>
        <v>2054</v>
      </c>
      <c r="L3264">
        <f t="shared" si="252"/>
        <v>2058</v>
      </c>
      <c r="M3264" s="4">
        <f t="shared" si="253"/>
        <v>4</v>
      </c>
      <c r="N3264" s="4" t="str">
        <f t="shared" si="254"/>
        <v>S</v>
      </c>
      <c r="O3264" t="str">
        <f t="shared" si="255"/>
        <v>S</v>
      </c>
    </row>
    <row r="3265" spans="1:15" x14ac:dyDescent="0.25">
      <c r="A3265">
        <v>7</v>
      </c>
      <c r="B3265" s="1">
        <v>56421</v>
      </c>
      <c r="C3265" t="s">
        <v>259</v>
      </c>
      <c r="D3265" t="s">
        <v>2183</v>
      </c>
      <c r="E3265">
        <v>1270</v>
      </c>
      <c r="F3265">
        <v>26004</v>
      </c>
      <c r="G3265">
        <f t="shared" si="251"/>
        <v>0</v>
      </c>
      <c r="H3265" t="str">
        <f>_xlfn.XLOOKUP(C3265,obszary!A:A,obszary!B:B)</f>
        <v>Mare Acidalium</v>
      </c>
      <c r="I3265" t="str">
        <f>_xlfn.XLOOKUP($A3265,laziki!B:B,laziki!C:C)</f>
        <v>Mariner 12</v>
      </c>
      <c r="J3265" t="str">
        <f>_xlfn.XLOOKUP(I3265,laziki!C:C,laziki!E:E)</f>
        <v>53.29N, 45.78W</v>
      </c>
      <c r="K3265">
        <f>_xlfn.XLOOKUP($A3265,laziki!B:B,laziki!D:D)</f>
        <v>2053</v>
      </c>
      <c r="L3265">
        <f t="shared" si="252"/>
        <v>2054</v>
      </c>
      <c r="M3265" s="4">
        <f t="shared" si="253"/>
        <v>1</v>
      </c>
      <c r="N3265" s="4" t="str">
        <f t="shared" si="254"/>
        <v>N</v>
      </c>
      <c r="O3265" t="str">
        <f t="shared" si="255"/>
        <v>N</v>
      </c>
    </row>
    <row r="3266" spans="1:15" x14ac:dyDescent="0.25">
      <c r="A3266">
        <v>42</v>
      </c>
      <c r="B3266" s="1">
        <v>60401</v>
      </c>
      <c r="C3266" t="s">
        <v>237</v>
      </c>
      <c r="D3266" t="s">
        <v>2182</v>
      </c>
      <c r="E3266">
        <v>416</v>
      </c>
      <c r="F3266">
        <v>6006</v>
      </c>
      <c r="G3266">
        <f t="shared" si="251"/>
        <v>0</v>
      </c>
      <c r="H3266" t="str">
        <f>_xlfn.XLOOKUP(C3266,obszary!A:A,obszary!B:B)</f>
        <v>Elysium</v>
      </c>
      <c r="I3266" t="str">
        <f>_xlfn.XLOOKUP($A3266,laziki!B:B,laziki!C:C)</f>
        <v>Spirit 6</v>
      </c>
      <c r="J3266" t="str">
        <f>_xlfn.XLOOKUP(I3266,laziki!C:C,laziki!E:E)</f>
        <v>27.80N, 160.30E</v>
      </c>
      <c r="K3266">
        <f>_xlfn.XLOOKUP($A3266,laziki!B:B,laziki!D:D)</f>
        <v>2063</v>
      </c>
      <c r="L3266">
        <f t="shared" si="252"/>
        <v>2065</v>
      </c>
      <c r="M3266" s="4">
        <f t="shared" si="253"/>
        <v>2</v>
      </c>
      <c r="N3266" s="4" t="str">
        <f t="shared" si="254"/>
        <v>N</v>
      </c>
      <c r="O3266" t="str">
        <f t="shared" si="255"/>
        <v>N</v>
      </c>
    </row>
    <row r="3267" spans="1:15" x14ac:dyDescent="0.25">
      <c r="A3267">
        <v>10</v>
      </c>
      <c r="B3267" s="1">
        <v>59038</v>
      </c>
      <c r="C3267" t="s">
        <v>215</v>
      </c>
      <c r="D3267" t="s">
        <v>2181</v>
      </c>
      <c r="E3267">
        <v>34</v>
      </c>
      <c r="F3267">
        <v>1138</v>
      </c>
      <c r="G3267">
        <f t="shared" ref="G3267:G3330" si="256">IF($E3267 &lt;= 100,F3267,0)</f>
        <v>1138</v>
      </c>
      <c r="H3267" t="str">
        <f>_xlfn.XLOOKUP(C3267,obszary!A:A,obszary!B:B)</f>
        <v>Argyre</v>
      </c>
      <c r="I3267" t="str">
        <f>_xlfn.XLOOKUP($A3267,laziki!B:B,laziki!C:C)</f>
        <v>Mariner 15</v>
      </c>
      <c r="J3267" t="str">
        <f>_xlfn.XLOOKUP(I3267,laziki!C:C,laziki!E:E)</f>
        <v>23.79S, 56.97W</v>
      </c>
      <c r="K3267">
        <f>_xlfn.XLOOKUP($A3267,laziki!B:B,laziki!D:D)</f>
        <v>2054</v>
      </c>
      <c r="L3267">
        <f t="shared" ref="L3267:L3330" si="257">YEAR(B3267)</f>
        <v>2061</v>
      </c>
      <c r="M3267" s="4">
        <f t="shared" ref="M3267:M3330" si="258">L3267-K3267</f>
        <v>7</v>
      </c>
      <c r="N3267" s="4" t="str">
        <f t="shared" ref="N3267:N3330" si="259">IF(NOT(ISERROR(SEARCH("S",D3267))),"S","N")</f>
        <v>S</v>
      </c>
      <c r="O3267" t="str">
        <f t="shared" si="255"/>
        <v>S</v>
      </c>
    </row>
    <row r="3268" spans="1:15" x14ac:dyDescent="0.25">
      <c r="A3268">
        <v>98</v>
      </c>
      <c r="B3268" s="1">
        <v>63034</v>
      </c>
      <c r="C3268" t="s">
        <v>207</v>
      </c>
      <c r="D3268" t="s">
        <v>2180</v>
      </c>
      <c r="E3268">
        <v>19</v>
      </c>
      <c r="F3268">
        <v>14551</v>
      </c>
      <c r="G3268">
        <f t="shared" si="256"/>
        <v>14551</v>
      </c>
      <c r="H3268" t="str">
        <f>_xlfn.XLOOKUP(C3268,obszary!A:A,obszary!B:B)</f>
        <v>Mare Australe</v>
      </c>
      <c r="I3268" t="str">
        <f>_xlfn.XLOOKUP($A3268,laziki!B:B,laziki!C:C)</f>
        <v>Perseverance 5</v>
      </c>
      <c r="J3268" t="str">
        <f>_xlfn.XLOOKUP(I3268,laziki!C:C,laziki!E:E)</f>
        <v>48.97S, 86.32E</v>
      </c>
      <c r="K3268">
        <f>_xlfn.XLOOKUP($A3268,laziki!B:B,laziki!D:D)</f>
        <v>2070</v>
      </c>
      <c r="L3268">
        <f t="shared" si="257"/>
        <v>2072</v>
      </c>
      <c r="M3268" s="4">
        <f t="shared" si="258"/>
        <v>2</v>
      </c>
      <c r="N3268" s="4" t="str">
        <f t="shared" si="259"/>
        <v>S</v>
      </c>
      <c r="O3268" t="str">
        <f t="shared" si="255"/>
        <v>S</v>
      </c>
    </row>
    <row r="3269" spans="1:15" x14ac:dyDescent="0.25">
      <c r="A3269">
        <v>55</v>
      </c>
      <c r="B3269" s="1">
        <v>62844</v>
      </c>
      <c r="C3269" t="s">
        <v>253</v>
      </c>
      <c r="D3269" t="s">
        <v>2179</v>
      </c>
      <c r="E3269">
        <v>264</v>
      </c>
      <c r="F3269">
        <v>27536</v>
      </c>
      <c r="G3269">
        <f t="shared" si="256"/>
        <v>0</v>
      </c>
      <c r="H3269" t="str">
        <f>_xlfn.XLOOKUP(C3269,obszary!A:A,obszary!B:B)</f>
        <v>Cebrenia</v>
      </c>
      <c r="I3269" t="str">
        <f>_xlfn.XLOOKUP($A3269,laziki!B:B,laziki!C:C)</f>
        <v>Opportunity 7</v>
      </c>
      <c r="J3269" t="str">
        <f>_xlfn.XLOOKUP(I3269,laziki!C:C,laziki!E:E)</f>
        <v>37.14N, 148.66E</v>
      </c>
      <c r="K3269">
        <f>_xlfn.XLOOKUP($A3269,laziki!B:B,laziki!D:D)</f>
        <v>2066</v>
      </c>
      <c r="L3269">
        <f t="shared" si="257"/>
        <v>2072</v>
      </c>
      <c r="M3269" s="4">
        <f t="shared" si="258"/>
        <v>6</v>
      </c>
      <c r="N3269" s="4" t="str">
        <f t="shared" si="259"/>
        <v>N</v>
      </c>
      <c r="O3269" t="str">
        <f t="shared" si="255"/>
        <v>N</v>
      </c>
    </row>
    <row r="3270" spans="1:15" x14ac:dyDescent="0.25">
      <c r="A3270">
        <v>98</v>
      </c>
      <c r="B3270" s="1">
        <v>63663</v>
      </c>
      <c r="C3270" t="s">
        <v>211</v>
      </c>
      <c r="D3270" t="s">
        <v>2178</v>
      </c>
      <c r="E3270">
        <v>157</v>
      </c>
      <c r="F3270">
        <v>7279</v>
      </c>
      <c r="G3270">
        <f t="shared" si="256"/>
        <v>0</v>
      </c>
      <c r="H3270" t="str">
        <f>_xlfn.XLOOKUP(C3270,obszary!A:A,obszary!B:B)</f>
        <v>Hellas</v>
      </c>
      <c r="I3270" t="str">
        <f>_xlfn.XLOOKUP($A3270,laziki!B:B,laziki!C:C)</f>
        <v>Perseverance 5</v>
      </c>
      <c r="J3270" t="str">
        <f>_xlfn.XLOOKUP(I3270,laziki!C:C,laziki!E:E)</f>
        <v>48.97S, 86.32E</v>
      </c>
      <c r="K3270">
        <f>_xlfn.XLOOKUP($A3270,laziki!B:B,laziki!D:D)</f>
        <v>2070</v>
      </c>
      <c r="L3270">
        <f t="shared" si="257"/>
        <v>2074</v>
      </c>
      <c r="M3270" s="4">
        <f t="shared" si="258"/>
        <v>4</v>
      </c>
      <c r="N3270" s="4" t="str">
        <f t="shared" si="259"/>
        <v>S</v>
      </c>
      <c r="O3270" t="str">
        <f t="shared" ref="O3270:O3333" si="260">IF(NOT(ISERROR(SEARCH("S",J3270))),"S","N")</f>
        <v>S</v>
      </c>
    </row>
    <row r="3271" spans="1:15" x14ac:dyDescent="0.25">
      <c r="A3271">
        <v>69</v>
      </c>
      <c r="B3271" s="1">
        <v>62821</v>
      </c>
      <c r="C3271" t="s">
        <v>263</v>
      </c>
      <c r="D3271" t="s">
        <v>2177</v>
      </c>
      <c r="E3271">
        <v>9</v>
      </c>
      <c r="F3271">
        <v>1138</v>
      </c>
      <c r="G3271">
        <f t="shared" si="256"/>
        <v>1138</v>
      </c>
      <c r="H3271" t="str">
        <f>_xlfn.XLOOKUP(C3271,obszary!A:A,obszary!B:B)</f>
        <v>Diacria</v>
      </c>
      <c r="I3271" t="str">
        <f>_xlfn.XLOOKUP($A3271,laziki!B:B,laziki!C:C)</f>
        <v>Rosetta 13</v>
      </c>
      <c r="J3271" t="str">
        <f>_xlfn.XLOOKUP(I3271,laziki!C:C,laziki!E:E)</f>
        <v>69.41N, 168.67E</v>
      </c>
      <c r="K3271">
        <f>_xlfn.XLOOKUP($A3271,laziki!B:B,laziki!D:D)</f>
        <v>2069</v>
      </c>
      <c r="L3271">
        <f t="shared" si="257"/>
        <v>2071</v>
      </c>
      <c r="M3271" s="4">
        <f t="shared" si="258"/>
        <v>2</v>
      </c>
      <c r="N3271" s="4" t="str">
        <f t="shared" si="259"/>
        <v>N</v>
      </c>
      <c r="O3271" t="str">
        <f t="shared" si="260"/>
        <v>N</v>
      </c>
    </row>
    <row r="3272" spans="1:15" x14ac:dyDescent="0.25">
      <c r="A3272">
        <v>4</v>
      </c>
      <c r="B3272" s="1">
        <v>57506</v>
      </c>
      <c r="C3272" t="s">
        <v>215</v>
      </c>
      <c r="D3272" t="s">
        <v>2176</v>
      </c>
      <c r="E3272">
        <v>113</v>
      </c>
      <c r="F3272">
        <v>29243</v>
      </c>
      <c r="G3272">
        <f t="shared" si="256"/>
        <v>0</v>
      </c>
      <c r="H3272" t="str">
        <f>_xlfn.XLOOKUP(C3272,obszary!A:A,obszary!B:B)</f>
        <v>Argyre</v>
      </c>
      <c r="I3272" t="str">
        <f>_xlfn.XLOOKUP($A3272,laziki!B:B,laziki!C:C)</f>
        <v>Mariner 9</v>
      </c>
      <c r="J3272" t="str">
        <f>_xlfn.XLOOKUP(I3272,laziki!C:C,laziki!E:E)</f>
        <v>43.20S, 21.89W</v>
      </c>
      <c r="K3272">
        <f>_xlfn.XLOOKUP($A3272,laziki!B:B,laziki!D:D)</f>
        <v>2051</v>
      </c>
      <c r="L3272">
        <f t="shared" si="257"/>
        <v>2057</v>
      </c>
      <c r="M3272" s="4">
        <f t="shared" si="258"/>
        <v>6</v>
      </c>
      <c r="N3272" s="4" t="str">
        <f t="shared" si="259"/>
        <v>S</v>
      </c>
      <c r="O3272" t="str">
        <f t="shared" si="260"/>
        <v>S</v>
      </c>
    </row>
    <row r="3273" spans="1:15" x14ac:dyDescent="0.25">
      <c r="A3273">
        <v>77</v>
      </c>
      <c r="B3273" s="1">
        <v>64523</v>
      </c>
      <c r="C3273" t="s">
        <v>211</v>
      </c>
      <c r="D3273" t="s">
        <v>2175</v>
      </c>
      <c r="E3273">
        <v>61</v>
      </c>
      <c r="F3273">
        <v>11011</v>
      </c>
      <c r="G3273">
        <f t="shared" si="256"/>
        <v>11011</v>
      </c>
      <c r="H3273" t="str">
        <f>_xlfn.XLOOKUP(C3273,obszary!A:A,obszary!B:B)</f>
        <v>Hellas</v>
      </c>
      <c r="I3273" t="str">
        <f>_xlfn.XLOOKUP($A3273,laziki!B:B,laziki!C:C)</f>
        <v>Rosetta 27</v>
      </c>
      <c r="J3273" t="str">
        <f>_xlfn.XLOOKUP(I3273,laziki!C:C,laziki!E:E)</f>
        <v>28.90S, 98.55E</v>
      </c>
      <c r="K3273">
        <f>_xlfn.XLOOKUP($A3273,laziki!B:B,laziki!D:D)</f>
        <v>2073</v>
      </c>
      <c r="L3273">
        <f t="shared" si="257"/>
        <v>2076</v>
      </c>
      <c r="M3273" s="4">
        <f t="shared" si="258"/>
        <v>3</v>
      </c>
      <c r="N3273" s="4" t="str">
        <f t="shared" si="259"/>
        <v>S</v>
      </c>
      <c r="O3273" t="str">
        <f t="shared" si="260"/>
        <v>S</v>
      </c>
    </row>
    <row r="3274" spans="1:15" x14ac:dyDescent="0.25">
      <c r="A3274">
        <v>31</v>
      </c>
      <c r="B3274" s="1">
        <v>60918</v>
      </c>
      <c r="C3274" t="s">
        <v>261</v>
      </c>
      <c r="D3274" t="s">
        <v>2174</v>
      </c>
      <c r="E3274">
        <v>36</v>
      </c>
      <c r="F3274">
        <v>4398</v>
      </c>
      <c r="G3274">
        <f t="shared" si="256"/>
        <v>4398</v>
      </c>
      <c r="H3274" t="str">
        <f>_xlfn.XLOOKUP(C3274,obszary!A:A,obszary!B:B)</f>
        <v>Arcadia</v>
      </c>
      <c r="I3274" t="str">
        <f>_xlfn.XLOOKUP($A3274,laziki!B:B,laziki!C:C)</f>
        <v>Deimos 10</v>
      </c>
      <c r="J3274" t="str">
        <f>_xlfn.XLOOKUP(I3274,laziki!C:C,laziki!E:E)</f>
        <v>66.67N, 93.37W</v>
      </c>
      <c r="K3274">
        <f>_xlfn.XLOOKUP($A3274,laziki!B:B,laziki!D:D)</f>
        <v>2059</v>
      </c>
      <c r="L3274">
        <f t="shared" si="257"/>
        <v>2066</v>
      </c>
      <c r="M3274" s="4">
        <f t="shared" si="258"/>
        <v>7</v>
      </c>
      <c r="N3274" s="4" t="str">
        <f t="shared" si="259"/>
        <v>N</v>
      </c>
      <c r="O3274" t="str">
        <f t="shared" si="260"/>
        <v>N</v>
      </c>
    </row>
    <row r="3275" spans="1:15" x14ac:dyDescent="0.25">
      <c r="A3275">
        <v>4</v>
      </c>
      <c r="B3275" s="1">
        <v>56385</v>
      </c>
      <c r="C3275" t="s">
        <v>215</v>
      </c>
      <c r="D3275" t="s">
        <v>2173</v>
      </c>
      <c r="E3275">
        <v>34</v>
      </c>
      <c r="F3275">
        <v>9985</v>
      </c>
      <c r="G3275">
        <f t="shared" si="256"/>
        <v>9985</v>
      </c>
      <c r="H3275" t="str">
        <f>_xlfn.XLOOKUP(C3275,obszary!A:A,obszary!B:B)</f>
        <v>Argyre</v>
      </c>
      <c r="I3275" t="str">
        <f>_xlfn.XLOOKUP($A3275,laziki!B:B,laziki!C:C)</f>
        <v>Mariner 9</v>
      </c>
      <c r="J3275" t="str">
        <f>_xlfn.XLOOKUP(I3275,laziki!C:C,laziki!E:E)</f>
        <v>43.20S, 21.89W</v>
      </c>
      <c r="K3275">
        <f>_xlfn.XLOOKUP($A3275,laziki!B:B,laziki!D:D)</f>
        <v>2051</v>
      </c>
      <c r="L3275">
        <f t="shared" si="257"/>
        <v>2054</v>
      </c>
      <c r="M3275" s="4">
        <f t="shared" si="258"/>
        <v>3</v>
      </c>
      <c r="N3275" s="4" t="str">
        <f t="shared" si="259"/>
        <v>S</v>
      </c>
      <c r="O3275" t="str">
        <f t="shared" si="260"/>
        <v>S</v>
      </c>
    </row>
    <row r="3276" spans="1:15" x14ac:dyDescent="0.25">
      <c r="A3276">
        <v>22</v>
      </c>
      <c r="B3276" s="1">
        <v>56977</v>
      </c>
      <c r="C3276" t="s">
        <v>227</v>
      </c>
      <c r="D3276" t="s">
        <v>2172</v>
      </c>
      <c r="E3276">
        <v>791</v>
      </c>
      <c r="F3276">
        <v>2599</v>
      </c>
      <c r="G3276">
        <f t="shared" si="256"/>
        <v>0</v>
      </c>
      <c r="H3276" t="str">
        <f>_xlfn.XLOOKUP(C3276,obszary!A:A,obszary!B:B)</f>
        <v>Sinus Sabaeus</v>
      </c>
      <c r="I3276" t="str">
        <f>_xlfn.XLOOKUP($A3276,laziki!B:B,laziki!C:C)</f>
        <v>Phobos 1</v>
      </c>
      <c r="J3276" t="str">
        <f>_xlfn.XLOOKUP(I3276,laziki!C:C,laziki!E:E)</f>
        <v>5.89N, 39.91E</v>
      </c>
      <c r="K3276">
        <f>_xlfn.XLOOKUP($A3276,laziki!B:B,laziki!D:D)</f>
        <v>2053</v>
      </c>
      <c r="L3276">
        <f t="shared" si="257"/>
        <v>2055</v>
      </c>
      <c r="M3276" s="4">
        <f t="shared" si="258"/>
        <v>2</v>
      </c>
      <c r="N3276" s="4" t="str">
        <f t="shared" si="259"/>
        <v>S</v>
      </c>
      <c r="O3276" t="str">
        <f t="shared" si="260"/>
        <v>N</v>
      </c>
    </row>
    <row r="3277" spans="1:15" x14ac:dyDescent="0.25">
      <c r="A3277">
        <v>46</v>
      </c>
      <c r="B3277" s="1">
        <v>60856</v>
      </c>
      <c r="C3277" t="s">
        <v>207</v>
      </c>
      <c r="D3277" t="s">
        <v>2171</v>
      </c>
      <c r="E3277">
        <v>416</v>
      </c>
      <c r="F3277">
        <v>2054</v>
      </c>
      <c r="G3277">
        <f t="shared" si="256"/>
        <v>0</v>
      </c>
      <c r="H3277" t="str">
        <f>_xlfn.XLOOKUP(C3277,obszary!A:A,obszary!B:B)</f>
        <v>Mare Australe</v>
      </c>
      <c r="I3277" t="str">
        <f>_xlfn.XLOOKUP($A3277,laziki!B:B,laziki!C:C)</f>
        <v>Spirit 13</v>
      </c>
      <c r="J3277" t="str">
        <f>_xlfn.XLOOKUP(I3277,laziki!C:C,laziki!E:E)</f>
        <v>58.80S, 113.46W</v>
      </c>
      <c r="K3277">
        <f>_xlfn.XLOOKUP($A3277,laziki!B:B,laziki!D:D)</f>
        <v>2065</v>
      </c>
      <c r="L3277">
        <f t="shared" si="257"/>
        <v>2066</v>
      </c>
      <c r="M3277" s="4">
        <f t="shared" si="258"/>
        <v>1</v>
      </c>
      <c r="N3277" s="4" t="str">
        <f t="shared" si="259"/>
        <v>S</v>
      </c>
      <c r="O3277" t="str">
        <f t="shared" si="260"/>
        <v>S</v>
      </c>
    </row>
    <row r="3278" spans="1:15" x14ac:dyDescent="0.25">
      <c r="A3278">
        <v>60</v>
      </c>
      <c r="B3278" s="1">
        <v>62192</v>
      </c>
      <c r="C3278" t="s">
        <v>215</v>
      </c>
      <c r="D3278" t="s">
        <v>2170</v>
      </c>
      <c r="E3278">
        <v>241</v>
      </c>
      <c r="F3278">
        <v>1010</v>
      </c>
      <c r="G3278">
        <f t="shared" si="256"/>
        <v>0</v>
      </c>
      <c r="H3278" t="str">
        <f>_xlfn.XLOOKUP(C3278,obszary!A:A,obszary!B:B)</f>
        <v>Argyre</v>
      </c>
      <c r="I3278" t="str">
        <f>_xlfn.XLOOKUP($A3278,laziki!B:B,laziki!C:C)</f>
        <v>Opportunity 18</v>
      </c>
      <c r="J3278" t="str">
        <f>_xlfn.XLOOKUP(I3278,laziki!C:C,laziki!E:E)</f>
        <v>47.77S, 28.62W</v>
      </c>
      <c r="K3278">
        <f>_xlfn.XLOOKUP($A3278,laziki!B:B,laziki!D:D)</f>
        <v>2069</v>
      </c>
      <c r="L3278">
        <f t="shared" si="257"/>
        <v>2070</v>
      </c>
      <c r="M3278" s="4">
        <f t="shared" si="258"/>
        <v>1</v>
      </c>
      <c r="N3278" s="4" t="str">
        <f t="shared" si="259"/>
        <v>S</v>
      </c>
      <c r="O3278" t="str">
        <f t="shared" si="260"/>
        <v>S</v>
      </c>
    </row>
    <row r="3279" spans="1:15" x14ac:dyDescent="0.25">
      <c r="A3279">
        <v>31</v>
      </c>
      <c r="B3279" s="1">
        <v>59814</v>
      </c>
      <c r="C3279" t="s">
        <v>265</v>
      </c>
      <c r="D3279" t="s">
        <v>2169</v>
      </c>
      <c r="E3279">
        <v>482</v>
      </c>
      <c r="F3279">
        <v>2599</v>
      </c>
      <c r="G3279">
        <f t="shared" si="256"/>
        <v>0</v>
      </c>
      <c r="H3279" t="str">
        <f>_xlfn.XLOOKUP(C3279,obszary!A:A,obszary!B:B)</f>
        <v>Mare Boreum</v>
      </c>
      <c r="I3279" t="str">
        <f>_xlfn.XLOOKUP($A3279,laziki!B:B,laziki!C:C)</f>
        <v>Deimos 10</v>
      </c>
      <c r="J3279" t="str">
        <f>_xlfn.XLOOKUP(I3279,laziki!C:C,laziki!E:E)</f>
        <v>66.67N, 93.37W</v>
      </c>
      <c r="K3279">
        <f>_xlfn.XLOOKUP($A3279,laziki!B:B,laziki!D:D)</f>
        <v>2059</v>
      </c>
      <c r="L3279">
        <f t="shared" si="257"/>
        <v>2063</v>
      </c>
      <c r="M3279" s="4">
        <f t="shared" si="258"/>
        <v>4</v>
      </c>
      <c r="N3279" s="4" t="str">
        <f t="shared" si="259"/>
        <v>N</v>
      </c>
      <c r="O3279" t="str">
        <f t="shared" si="260"/>
        <v>N</v>
      </c>
    </row>
    <row r="3280" spans="1:15" x14ac:dyDescent="0.25">
      <c r="A3280">
        <v>44</v>
      </c>
      <c r="B3280" s="1">
        <v>60596</v>
      </c>
      <c r="C3280" t="s">
        <v>253</v>
      </c>
      <c r="D3280" t="s">
        <v>2168</v>
      </c>
      <c r="E3280">
        <v>163</v>
      </c>
      <c r="F3280">
        <v>7052</v>
      </c>
      <c r="G3280">
        <f t="shared" si="256"/>
        <v>0</v>
      </c>
      <c r="H3280" t="str">
        <f>_xlfn.XLOOKUP(C3280,obszary!A:A,obszary!B:B)</f>
        <v>Cebrenia</v>
      </c>
      <c r="I3280" t="str">
        <f>_xlfn.XLOOKUP($A3280,laziki!B:B,laziki!C:C)</f>
        <v>Spirit 11</v>
      </c>
      <c r="J3280" t="str">
        <f>_xlfn.XLOOKUP(I3280,laziki!C:C,laziki!E:E)</f>
        <v>64.61N, 131.25E</v>
      </c>
      <c r="K3280">
        <f>_xlfn.XLOOKUP($A3280,laziki!B:B,laziki!D:D)</f>
        <v>2064</v>
      </c>
      <c r="L3280">
        <f t="shared" si="257"/>
        <v>2065</v>
      </c>
      <c r="M3280" s="4">
        <f t="shared" si="258"/>
        <v>1</v>
      </c>
      <c r="N3280" s="4" t="str">
        <f t="shared" si="259"/>
        <v>N</v>
      </c>
      <c r="O3280" t="str">
        <f t="shared" si="260"/>
        <v>N</v>
      </c>
    </row>
    <row r="3281" spans="1:15" x14ac:dyDescent="0.25">
      <c r="A3281">
        <v>67</v>
      </c>
      <c r="B3281" s="1">
        <v>62315</v>
      </c>
      <c r="C3281" t="s">
        <v>231</v>
      </c>
      <c r="D3281" t="s">
        <v>2167</v>
      </c>
      <c r="E3281">
        <v>106</v>
      </c>
      <c r="F3281">
        <v>5255</v>
      </c>
      <c r="G3281">
        <f t="shared" si="256"/>
        <v>0</v>
      </c>
      <c r="H3281" t="str">
        <f>_xlfn.XLOOKUP(C3281,obszary!A:A,obszary!B:B)</f>
        <v>Coprates</v>
      </c>
      <c r="I3281" t="str">
        <f>_xlfn.XLOOKUP($A3281,laziki!B:B,laziki!C:C)</f>
        <v>Rosetta 10</v>
      </c>
      <c r="J3281" t="str">
        <f>_xlfn.XLOOKUP(I3281,laziki!C:C,laziki!E:E)</f>
        <v>29.82S, 66.01W</v>
      </c>
      <c r="K3281">
        <f>_xlfn.XLOOKUP($A3281,laziki!B:B,laziki!D:D)</f>
        <v>2068</v>
      </c>
      <c r="L3281">
        <f t="shared" si="257"/>
        <v>2070</v>
      </c>
      <c r="M3281" s="4">
        <f t="shared" si="258"/>
        <v>2</v>
      </c>
      <c r="N3281" s="4" t="str">
        <f t="shared" si="259"/>
        <v>S</v>
      </c>
      <c r="O3281" t="str">
        <f t="shared" si="260"/>
        <v>S</v>
      </c>
    </row>
    <row r="3282" spans="1:15" x14ac:dyDescent="0.25">
      <c r="A3282">
        <v>4</v>
      </c>
      <c r="B3282" s="1">
        <v>57863</v>
      </c>
      <c r="C3282" t="s">
        <v>215</v>
      </c>
      <c r="D3282" t="s">
        <v>2166</v>
      </c>
      <c r="E3282">
        <v>163</v>
      </c>
      <c r="F3282">
        <v>629</v>
      </c>
      <c r="G3282">
        <f t="shared" si="256"/>
        <v>0</v>
      </c>
      <c r="H3282" t="str">
        <f>_xlfn.XLOOKUP(C3282,obszary!A:A,obszary!B:B)</f>
        <v>Argyre</v>
      </c>
      <c r="I3282" t="str">
        <f>_xlfn.XLOOKUP($A3282,laziki!B:B,laziki!C:C)</f>
        <v>Mariner 9</v>
      </c>
      <c r="J3282" t="str">
        <f>_xlfn.XLOOKUP(I3282,laziki!C:C,laziki!E:E)</f>
        <v>43.20S, 21.89W</v>
      </c>
      <c r="K3282">
        <f>_xlfn.XLOOKUP($A3282,laziki!B:B,laziki!D:D)</f>
        <v>2051</v>
      </c>
      <c r="L3282">
        <f t="shared" si="257"/>
        <v>2058</v>
      </c>
      <c r="M3282" s="4">
        <f t="shared" si="258"/>
        <v>7</v>
      </c>
      <c r="N3282" s="4" t="str">
        <f t="shared" si="259"/>
        <v>S</v>
      </c>
      <c r="O3282" t="str">
        <f t="shared" si="260"/>
        <v>S</v>
      </c>
    </row>
    <row r="3283" spans="1:15" x14ac:dyDescent="0.25">
      <c r="A3283">
        <v>26</v>
      </c>
      <c r="B3283" s="1">
        <v>57911</v>
      </c>
      <c r="C3283" t="s">
        <v>207</v>
      </c>
      <c r="D3283" t="s">
        <v>2165</v>
      </c>
      <c r="E3283">
        <v>169</v>
      </c>
      <c r="F3283">
        <v>11382</v>
      </c>
      <c r="G3283">
        <f t="shared" si="256"/>
        <v>0</v>
      </c>
      <c r="H3283" t="str">
        <f>_xlfn.XLOOKUP(C3283,obszary!A:A,obszary!B:B)</f>
        <v>Mare Australe</v>
      </c>
      <c r="I3283" t="str">
        <f>_xlfn.XLOOKUP($A3283,laziki!B:B,laziki!C:C)</f>
        <v>Phobos 5</v>
      </c>
      <c r="J3283" t="str">
        <f>_xlfn.XLOOKUP(I3283,laziki!C:C,laziki!E:E)</f>
        <v>48.99S, 67.17E</v>
      </c>
      <c r="K3283">
        <f>_xlfn.XLOOKUP($A3283,laziki!B:B,laziki!D:D)</f>
        <v>2054</v>
      </c>
      <c r="L3283">
        <f t="shared" si="257"/>
        <v>2058</v>
      </c>
      <c r="M3283" s="4">
        <f t="shared" si="258"/>
        <v>4</v>
      </c>
      <c r="N3283" s="4" t="str">
        <f t="shared" si="259"/>
        <v>S</v>
      </c>
      <c r="O3283" t="str">
        <f t="shared" si="260"/>
        <v>S</v>
      </c>
    </row>
    <row r="3284" spans="1:15" x14ac:dyDescent="0.25">
      <c r="A3284">
        <v>10</v>
      </c>
      <c r="B3284" s="1">
        <v>58351</v>
      </c>
      <c r="C3284" t="s">
        <v>217</v>
      </c>
      <c r="D3284" t="s">
        <v>2164</v>
      </c>
      <c r="E3284">
        <v>196</v>
      </c>
      <c r="F3284">
        <v>9670</v>
      </c>
      <c r="G3284">
        <f t="shared" si="256"/>
        <v>0</v>
      </c>
      <c r="H3284" t="str">
        <f>_xlfn.XLOOKUP(C3284,obszary!A:A,obszary!B:B)</f>
        <v>Thaumasia</v>
      </c>
      <c r="I3284" t="str">
        <f>_xlfn.XLOOKUP($A3284,laziki!B:B,laziki!C:C)</f>
        <v>Mariner 15</v>
      </c>
      <c r="J3284" t="str">
        <f>_xlfn.XLOOKUP(I3284,laziki!C:C,laziki!E:E)</f>
        <v>23.79S, 56.97W</v>
      </c>
      <c r="K3284">
        <f>_xlfn.XLOOKUP($A3284,laziki!B:B,laziki!D:D)</f>
        <v>2054</v>
      </c>
      <c r="L3284">
        <f t="shared" si="257"/>
        <v>2059</v>
      </c>
      <c r="M3284" s="4">
        <f t="shared" si="258"/>
        <v>5</v>
      </c>
      <c r="N3284" s="4" t="str">
        <f t="shared" si="259"/>
        <v>S</v>
      </c>
      <c r="O3284" t="str">
        <f t="shared" si="260"/>
        <v>S</v>
      </c>
    </row>
    <row r="3285" spans="1:15" x14ac:dyDescent="0.25">
      <c r="A3285">
        <v>57</v>
      </c>
      <c r="B3285" s="1">
        <v>61631</v>
      </c>
      <c r="C3285" t="s">
        <v>217</v>
      </c>
      <c r="D3285" t="s">
        <v>2163</v>
      </c>
      <c r="E3285">
        <v>103</v>
      </c>
      <c r="F3285">
        <v>2599</v>
      </c>
      <c r="G3285">
        <f t="shared" si="256"/>
        <v>0</v>
      </c>
      <c r="H3285" t="str">
        <f>_xlfn.XLOOKUP(C3285,obszary!A:A,obszary!B:B)</f>
        <v>Thaumasia</v>
      </c>
      <c r="I3285" t="str">
        <f>_xlfn.XLOOKUP($A3285,laziki!B:B,laziki!C:C)</f>
        <v>Opportunity 13</v>
      </c>
      <c r="J3285" t="str">
        <f>_xlfn.XLOOKUP(I3285,laziki!C:C,laziki!E:E)</f>
        <v>44.72S, 102.07W</v>
      </c>
      <c r="K3285">
        <f>_xlfn.XLOOKUP($A3285,laziki!B:B,laziki!D:D)</f>
        <v>2067</v>
      </c>
      <c r="L3285">
        <f t="shared" si="257"/>
        <v>2068</v>
      </c>
      <c r="M3285" s="4">
        <f t="shared" si="258"/>
        <v>1</v>
      </c>
      <c r="N3285" s="4" t="str">
        <f t="shared" si="259"/>
        <v>S</v>
      </c>
      <c r="O3285" t="str">
        <f t="shared" si="260"/>
        <v>S</v>
      </c>
    </row>
    <row r="3286" spans="1:15" x14ac:dyDescent="0.25">
      <c r="A3286">
        <v>36</v>
      </c>
      <c r="B3286" s="1">
        <v>59896</v>
      </c>
      <c r="C3286" t="s">
        <v>251</v>
      </c>
      <c r="D3286" t="s">
        <v>2162</v>
      </c>
      <c r="E3286">
        <v>50</v>
      </c>
      <c r="F3286">
        <v>6618</v>
      </c>
      <c r="G3286">
        <f t="shared" si="256"/>
        <v>6618</v>
      </c>
      <c r="H3286" t="str">
        <f>_xlfn.XLOOKUP(C3286,obszary!A:A,obszary!B:B)</f>
        <v>Amazonis</v>
      </c>
      <c r="I3286" t="str">
        <f>_xlfn.XLOOKUP($A3286,laziki!B:B,laziki!C:C)</f>
        <v>Pathfinder 3</v>
      </c>
      <c r="J3286" t="str">
        <f>_xlfn.XLOOKUP(I3286,laziki!C:C,laziki!E:E)</f>
        <v>5.85N, 156.58W</v>
      </c>
      <c r="K3286">
        <f>_xlfn.XLOOKUP($A3286,laziki!B:B,laziki!D:D)</f>
        <v>2061</v>
      </c>
      <c r="L3286">
        <f t="shared" si="257"/>
        <v>2063</v>
      </c>
      <c r="M3286" s="4">
        <f t="shared" si="258"/>
        <v>2</v>
      </c>
      <c r="N3286" s="4" t="str">
        <f t="shared" si="259"/>
        <v>N</v>
      </c>
      <c r="O3286" t="str">
        <f t="shared" si="260"/>
        <v>N</v>
      </c>
    </row>
    <row r="3287" spans="1:15" x14ac:dyDescent="0.25">
      <c r="A3287">
        <v>88</v>
      </c>
      <c r="B3287" s="1">
        <v>63011</v>
      </c>
      <c r="C3287" t="s">
        <v>229</v>
      </c>
      <c r="D3287" t="s">
        <v>2161</v>
      </c>
      <c r="E3287">
        <v>15</v>
      </c>
      <c r="F3287">
        <v>2739</v>
      </c>
      <c r="G3287">
        <f t="shared" si="256"/>
        <v>2739</v>
      </c>
      <c r="H3287" t="str">
        <f>_xlfn.XLOOKUP(C3287,obszary!A:A,obszary!B:B)</f>
        <v>Margaritifer Sinus</v>
      </c>
      <c r="I3287" t="str">
        <f>_xlfn.XLOOKUP($A3287,laziki!B:B,laziki!C:C)</f>
        <v>Phoenix 19</v>
      </c>
      <c r="J3287" t="str">
        <f>_xlfn.XLOOKUP(I3287,laziki!C:C,laziki!E:E)</f>
        <v>12.19S, 23.63W</v>
      </c>
      <c r="K3287">
        <f>_xlfn.XLOOKUP($A3287,laziki!B:B,laziki!D:D)</f>
        <v>2071</v>
      </c>
      <c r="L3287">
        <f t="shared" si="257"/>
        <v>2072</v>
      </c>
      <c r="M3287" s="4">
        <f t="shared" si="258"/>
        <v>1</v>
      </c>
      <c r="N3287" s="4" t="str">
        <f t="shared" si="259"/>
        <v>S</v>
      </c>
      <c r="O3287" t="str">
        <f t="shared" si="260"/>
        <v>S</v>
      </c>
    </row>
    <row r="3288" spans="1:15" x14ac:dyDescent="0.25">
      <c r="A3288">
        <v>69</v>
      </c>
      <c r="B3288" s="1">
        <v>62196</v>
      </c>
      <c r="C3288" t="s">
        <v>265</v>
      </c>
      <c r="D3288" t="s">
        <v>2160</v>
      </c>
      <c r="E3288">
        <v>85</v>
      </c>
      <c r="F3288">
        <v>5255</v>
      </c>
      <c r="G3288">
        <f t="shared" si="256"/>
        <v>5255</v>
      </c>
      <c r="H3288" t="str">
        <f>_xlfn.XLOOKUP(C3288,obszary!A:A,obszary!B:B)</f>
        <v>Mare Boreum</v>
      </c>
      <c r="I3288" t="str">
        <f>_xlfn.XLOOKUP($A3288,laziki!B:B,laziki!C:C)</f>
        <v>Rosetta 13</v>
      </c>
      <c r="J3288" t="str">
        <f>_xlfn.XLOOKUP(I3288,laziki!C:C,laziki!E:E)</f>
        <v>69.41N, 168.67E</v>
      </c>
      <c r="K3288">
        <f>_xlfn.XLOOKUP($A3288,laziki!B:B,laziki!D:D)</f>
        <v>2069</v>
      </c>
      <c r="L3288">
        <f t="shared" si="257"/>
        <v>2070</v>
      </c>
      <c r="M3288" s="4">
        <f t="shared" si="258"/>
        <v>1</v>
      </c>
      <c r="N3288" s="4" t="str">
        <f t="shared" si="259"/>
        <v>N</v>
      </c>
      <c r="O3288" t="str">
        <f t="shared" si="260"/>
        <v>N</v>
      </c>
    </row>
    <row r="3289" spans="1:15" x14ac:dyDescent="0.25">
      <c r="A3289">
        <v>4</v>
      </c>
      <c r="B3289" s="1">
        <v>56003</v>
      </c>
      <c r="C3289" t="s">
        <v>215</v>
      </c>
      <c r="D3289" t="s">
        <v>2159</v>
      </c>
      <c r="E3289">
        <v>152</v>
      </c>
      <c r="F3289">
        <v>5436</v>
      </c>
      <c r="G3289">
        <f t="shared" si="256"/>
        <v>0</v>
      </c>
      <c r="H3289" t="str">
        <f>_xlfn.XLOOKUP(C3289,obszary!A:A,obszary!B:B)</f>
        <v>Argyre</v>
      </c>
      <c r="I3289" t="str">
        <f>_xlfn.XLOOKUP($A3289,laziki!B:B,laziki!C:C)</f>
        <v>Mariner 9</v>
      </c>
      <c r="J3289" t="str">
        <f>_xlfn.XLOOKUP(I3289,laziki!C:C,laziki!E:E)</f>
        <v>43.20S, 21.89W</v>
      </c>
      <c r="K3289">
        <f>_xlfn.XLOOKUP($A3289,laziki!B:B,laziki!D:D)</f>
        <v>2051</v>
      </c>
      <c r="L3289">
        <f t="shared" si="257"/>
        <v>2053</v>
      </c>
      <c r="M3289" s="4">
        <f t="shared" si="258"/>
        <v>2</v>
      </c>
      <c r="N3289" s="4" t="str">
        <f t="shared" si="259"/>
        <v>S</v>
      </c>
      <c r="O3289" t="str">
        <f t="shared" si="260"/>
        <v>S</v>
      </c>
    </row>
    <row r="3290" spans="1:15" x14ac:dyDescent="0.25">
      <c r="A3290">
        <v>44</v>
      </c>
      <c r="B3290" s="1">
        <v>61801</v>
      </c>
      <c r="C3290" t="s">
        <v>265</v>
      </c>
      <c r="D3290" t="s">
        <v>2158</v>
      </c>
      <c r="E3290">
        <v>72</v>
      </c>
      <c r="F3290">
        <v>9670</v>
      </c>
      <c r="G3290">
        <f t="shared" si="256"/>
        <v>9670</v>
      </c>
      <c r="H3290" t="str">
        <f>_xlfn.XLOOKUP(C3290,obszary!A:A,obszary!B:B)</f>
        <v>Mare Boreum</v>
      </c>
      <c r="I3290" t="str">
        <f>_xlfn.XLOOKUP($A3290,laziki!B:B,laziki!C:C)</f>
        <v>Spirit 11</v>
      </c>
      <c r="J3290" t="str">
        <f>_xlfn.XLOOKUP(I3290,laziki!C:C,laziki!E:E)</f>
        <v>64.61N, 131.25E</v>
      </c>
      <c r="K3290">
        <f>_xlfn.XLOOKUP($A3290,laziki!B:B,laziki!D:D)</f>
        <v>2064</v>
      </c>
      <c r="L3290">
        <f t="shared" si="257"/>
        <v>2069</v>
      </c>
      <c r="M3290" s="4">
        <f t="shared" si="258"/>
        <v>5</v>
      </c>
      <c r="N3290" s="4" t="str">
        <f t="shared" si="259"/>
        <v>N</v>
      </c>
      <c r="O3290" t="str">
        <f t="shared" si="260"/>
        <v>N</v>
      </c>
    </row>
    <row r="3291" spans="1:15" x14ac:dyDescent="0.25">
      <c r="A3291">
        <v>32</v>
      </c>
      <c r="B3291" s="1">
        <v>59450</v>
      </c>
      <c r="C3291" t="s">
        <v>217</v>
      </c>
      <c r="D3291" t="s">
        <v>2157</v>
      </c>
      <c r="E3291">
        <v>157</v>
      </c>
      <c r="F3291">
        <v>1396</v>
      </c>
      <c r="G3291">
        <f t="shared" si="256"/>
        <v>0</v>
      </c>
      <c r="H3291" t="str">
        <f>_xlfn.XLOOKUP(C3291,obszary!A:A,obszary!B:B)</f>
        <v>Thaumasia</v>
      </c>
      <c r="I3291" t="str">
        <f>_xlfn.XLOOKUP($A3291,laziki!B:B,laziki!C:C)</f>
        <v>Deimos 11</v>
      </c>
      <c r="J3291" t="str">
        <f>_xlfn.XLOOKUP(I3291,laziki!C:C,laziki!E:E)</f>
        <v>39.82S, 96.42W</v>
      </c>
      <c r="K3291">
        <f>_xlfn.XLOOKUP($A3291,laziki!B:B,laziki!D:D)</f>
        <v>2059</v>
      </c>
      <c r="L3291">
        <f t="shared" si="257"/>
        <v>2062</v>
      </c>
      <c r="M3291" s="4">
        <f t="shared" si="258"/>
        <v>3</v>
      </c>
      <c r="N3291" s="4" t="str">
        <f t="shared" si="259"/>
        <v>S</v>
      </c>
      <c r="O3291" t="str">
        <f t="shared" si="260"/>
        <v>S</v>
      </c>
    </row>
    <row r="3292" spans="1:15" x14ac:dyDescent="0.25">
      <c r="A3292">
        <v>75</v>
      </c>
      <c r="B3292" s="1">
        <v>64038</v>
      </c>
      <c r="C3292" t="s">
        <v>211</v>
      </c>
      <c r="D3292" t="s">
        <v>2156</v>
      </c>
      <c r="E3292">
        <v>9</v>
      </c>
      <c r="F3292">
        <v>5076</v>
      </c>
      <c r="G3292">
        <f t="shared" si="256"/>
        <v>5076</v>
      </c>
      <c r="H3292" t="str">
        <f>_xlfn.XLOOKUP(C3292,obszary!A:A,obszary!B:B)</f>
        <v>Hellas</v>
      </c>
      <c r="I3292" t="str">
        <f>_xlfn.XLOOKUP($A3292,laziki!B:B,laziki!C:C)</f>
        <v>Rosetta 22</v>
      </c>
      <c r="J3292" t="str">
        <f>_xlfn.XLOOKUP(I3292,laziki!C:C,laziki!E:E)</f>
        <v>43.21S, 109.99E</v>
      </c>
      <c r="K3292">
        <f>_xlfn.XLOOKUP($A3292,laziki!B:B,laziki!D:D)</f>
        <v>2071</v>
      </c>
      <c r="L3292">
        <f t="shared" si="257"/>
        <v>2075</v>
      </c>
      <c r="M3292" s="4">
        <f t="shared" si="258"/>
        <v>4</v>
      </c>
      <c r="N3292" s="4" t="str">
        <f t="shared" si="259"/>
        <v>S</v>
      </c>
      <c r="O3292" t="str">
        <f t="shared" si="260"/>
        <v>S</v>
      </c>
    </row>
    <row r="3293" spans="1:15" x14ac:dyDescent="0.25">
      <c r="A3293">
        <v>34</v>
      </c>
      <c r="B3293" s="1">
        <v>59781</v>
      </c>
      <c r="C3293" t="s">
        <v>239</v>
      </c>
      <c r="D3293" t="s">
        <v>2155</v>
      </c>
      <c r="E3293">
        <v>63</v>
      </c>
      <c r="F3293">
        <v>5812</v>
      </c>
      <c r="G3293">
        <f t="shared" si="256"/>
        <v>5812</v>
      </c>
      <c r="H3293" t="str">
        <f>_xlfn.XLOOKUP(C3293,obszary!A:A,obszary!B:B)</f>
        <v>Amenthes</v>
      </c>
      <c r="I3293" t="str">
        <f>_xlfn.XLOOKUP($A3293,laziki!B:B,laziki!C:C)</f>
        <v>Deimos 14</v>
      </c>
      <c r="J3293" t="str">
        <f>_xlfn.XLOOKUP(I3293,laziki!C:C,laziki!E:E)</f>
        <v>24.45N, 112.91E</v>
      </c>
      <c r="K3293">
        <f>_xlfn.XLOOKUP($A3293,laziki!B:B,laziki!D:D)</f>
        <v>2060</v>
      </c>
      <c r="L3293">
        <f t="shared" si="257"/>
        <v>2063</v>
      </c>
      <c r="M3293" s="4">
        <f t="shared" si="258"/>
        <v>3</v>
      </c>
      <c r="N3293" s="4" t="str">
        <f t="shared" si="259"/>
        <v>N</v>
      </c>
      <c r="O3293" t="str">
        <f t="shared" si="260"/>
        <v>N</v>
      </c>
    </row>
    <row r="3294" spans="1:15" x14ac:dyDescent="0.25">
      <c r="A3294">
        <v>58</v>
      </c>
      <c r="B3294" s="1">
        <v>61930</v>
      </c>
      <c r="C3294" t="s">
        <v>215</v>
      </c>
      <c r="D3294" t="s">
        <v>2154</v>
      </c>
      <c r="E3294">
        <v>241</v>
      </c>
      <c r="F3294">
        <v>8255</v>
      </c>
      <c r="G3294">
        <f t="shared" si="256"/>
        <v>0</v>
      </c>
      <c r="H3294" t="str">
        <f>_xlfn.XLOOKUP(C3294,obszary!A:A,obszary!B:B)</f>
        <v>Argyre</v>
      </c>
      <c r="I3294" t="str">
        <f>_xlfn.XLOOKUP($A3294,laziki!B:B,laziki!C:C)</f>
        <v>Opportunity 15</v>
      </c>
      <c r="J3294" t="str">
        <f>_xlfn.XLOOKUP(I3294,laziki!C:C,laziki!E:E)</f>
        <v>56.96S, 5.44W</v>
      </c>
      <c r="K3294">
        <f>_xlfn.XLOOKUP($A3294,laziki!B:B,laziki!D:D)</f>
        <v>2068</v>
      </c>
      <c r="L3294">
        <f t="shared" si="257"/>
        <v>2069</v>
      </c>
      <c r="M3294" s="4">
        <f t="shared" si="258"/>
        <v>1</v>
      </c>
      <c r="N3294" s="4" t="str">
        <f t="shared" si="259"/>
        <v>S</v>
      </c>
      <c r="O3294" t="str">
        <f t="shared" si="260"/>
        <v>S</v>
      </c>
    </row>
    <row r="3295" spans="1:15" x14ac:dyDescent="0.25">
      <c r="A3295">
        <v>51</v>
      </c>
      <c r="B3295" s="1">
        <v>60735</v>
      </c>
      <c r="C3295" t="s">
        <v>215</v>
      </c>
      <c r="D3295" t="s">
        <v>2153</v>
      </c>
      <c r="E3295">
        <v>482</v>
      </c>
      <c r="F3295">
        <v>17000</v>
      </c>
      <c r="G3295">
        <f t="shared" si="256"/>
        <v>0</v>
      </c>
      <c r="H3295" t="str">
        <f>_xlfn.XLOOKUP(C3295,obszary!A:A,obszary!B:B)</f>
        <v>Argyre</v>
      </c>
      <c r="I3295" t="str">
        <f>_xlfn.XLOOKUP($A3295,laziki!B:B,laziki!C:C)</f>
        <v>Opportunity 3</v>
      </c>
      <c r="J3295" t="str">
        <f>_xlfn.XLOOKUP(I3295,laziki!C:C,laziki!E:E)</f>
        <v>50.59S, 47.85W</v>
      </c>
      <c r="K3295">
        <f>_xlfn.XLOOKUP($A3295,laziki!B:B,laziki!D:D)</f>
        <v>2064</v>
      </c>
      <c r="L3295">
        <f t="shared" si="257"/>
        <v>2066</v>
      </c>
      <c r="M3295" s="4">
        <f t="shared" si="258"/>
        <v>2</v>
      </c>
      <c r="N3295" s="4" t="str">
        <f t="shared" si="259"/>
        <v>S</v>
      </c>
      <c r="O3295" t="str">
        <f t="shared" si="260"/>
        <v>S</v>
      </c>
    </row>
    <row r="3296" spans="1:15" x14ac:dyDescent="0.25">
      <c r="A3296">
        <v>32</v>
      </c>
      <c r="B3296" s="1">
        <v>60116</v>
      </c>
      <c r="C3296" t="s">
        <v>217</v>
      </c>
      <c r="D3296" t="s">
        <v>2152</v>
      </c>
      <c r="E3296">
        <v>524</v>
      </c>
      <c r="F3296">
        <v>5812</v>
      </c>
      <c r="G3296">
        <f t="shared" si="256"/>
        <v>0</v>
      </c>
      <c r="H3296" t="str">
        <f>_xlfn.XLOOKUP(C3296,obszary!A:A,obszary!B:B)</f>
        <v>Thaumasia</v>
      </c>
      <c r="I3296" t="str">
        <f>_xlfn.XLOOKUP($A3296,laziki!B:B,laziki!C:C)</f>
        <v>Deimos 11</v>
      </c>
      <c r="J3296" t="str">
        <f>_xlfn.XLOOKUP(I3296,laziki!C:C,laziki!E:E)</f>
        <v>39.82S, 96.42W</v>
      </c>
      <c r="K3296">
        <f>_xlfn.XLOOKUP($A3296,laziki!B:B,laziki!D:D)</f>
        <v>2059</v>
      </c>
      <c r="L3296">
        <f t="shared" si="257"/>
        <v>2064</v>
      </c>
      <c r="M3296" s="4">
        <f t="shared" si="258"/>
        <v>5</v>
      </c>
      <c r="N3296" s="4" t="str">
        <f t="shared" si="259"/>
        <v>S</v>
      </c>
      <c r="O3296" t="str">
        <f t="shared" si="260"/>
        <v>S</v>
      </c>
    </row>
    <row r="3297" spans="1:15" x14ac:dyDescent="0.25">
      <c r="A3297">
        <v>42</v>
      </c>
      <c r="B3297" s="1">
        <v>62091</v>
      </c>
      <c r="C3297" t="s">
        <v>253</v>
      </c>
      <c r="D3297" t="s">
        <v>2151</v>
      </c>
      <c r="E3297">
        <v>147</v>
      </c>
      <c r="F3297">
        <v>10313</v>
      </c>
      <c r="G3297">
        <f t="shared" si="256"/>
        <v>0</v>
      </c>
      <c r="H3297" t="str">
        <f>_xlfn.XLOOKUP(C3297,obszary!A:A,obszary!B:B)</f>
        <v>Cebrenia</v>
      </c>
      <c r="I3297" t="str">
        <f>_xlfn.XLOOKUP($A3297,laziki!B:B,laziki!C:C)</f>
        <v>Spirit 6</v>
      </c>
      <c r="J3297" t="str">
        <f>_xlfn.XLOOKUP(I3297,laziki!C:C,laziki!E:E)</f>
        <v>27.80N, 160.30E</v>
      </c>
      <c r="K3297">
        <f>_xlfn.XLOOKUP($A3297,laziki!B:B,laziki!D:D)</f>
        <v>2063</v>
      </c>
      <c r="L3297">
        <f t="shared" si="257"/>
        <v>2069</v>
      </c>
      <c r="M3297" s="4">
        <f t="shared" si="258"/>
        <v>6</v>
      </c>
      <c r="N3297" s="4" t="str">
        <f t="shared" si="259"/>
        <v>N</v>
      </c>
      <c r="O3297" t="str">
        <f t="shared" si="260"/>
        <v>N</v>
      </c>
    </row>
    <row r="3298" spans="1:15" x14ac:dyDescent="0.25">
      <c r="A3298">
        <v>17</v>
      </c>
      <c r="B3298" s="1">
        <v>57637</v>
      </c>
      <c r="C3298" t="s">
        <v>255</v>
      </c>
      <c r="D3298" t="s">
        <v>2150</v>
      </c>
      <c r="E3298">
        <v>85</v>
      </c>
      <c r="F3298">
        <v>4902</v>
      </c>
      <c r="G3298">
        <f t="shared" si="256"/>
        <v>4902</v>
      </c>
      <c r="H3298" t="str">
        <f>_xlfn.XLOOKUP(C3298,obszary!A:A,obszary!B:B)</f>
        <v>Casius</v>
      </c>
      <c r="I3298" t="str">
        <f>_xlfn.XLOOKUP($A3298,laziki!B:B,laziki!C:C)</f>
        <v>Viking 8</v>
      </c>
      <c r="J3298" t="str">
        <f>_xlfn.XLOOKUP(I3298,laziki!C:C,laziki!E:E)</f>
        <v>21.27N, 90.13E</v>
      </c>
      <c r="K3298">
        <f>_xlfn.XLOOKUP($A3298,laziki!B:B,laziki!D:D)</f>
        <v>2054</v>
      </c>
      <c r="L3298">
        <f t="shared" si="257"/>
        <v>2057</v>
      </c>
      <c r="M3298" s="4">
        <f t="shared" si="258"/>
        <v>3</v>
      </c>
      <c r="N3298" s="4" t="str">
        <f t="shared" si="259"/>
        <v>N</v>
      </c>
      <c r="O3298" t="str">
        <f t="shared" si="260"/>
        <v>N</v>
      </c>
    </row>
    <row r="3299" spans="1:15" x14ac:dyDescent="0.25">
      <c r="A3299">
        <v>35</v>
      </c>
      <c r="B3299" s="1">
        <v>60388</v>
      </c>
      <c r="C3299" t="s">
        <v>233</v>
      </c>
      <c r="D3299" t="s">
        <v>2149</v>
      </c>
      <c r="E3299">
        <v>88</v>
      </c>
      <c r="F3299">
        <v>11771</v>
      </c>
      <c r="G3299">
        <f t="shared" si="256"/>
        <v>11771</v>
      </c>
      <c r="H3299" t="str">
        <f>_xlfn.XLOOKUP(C3299,obszary!A:A,obszary!B:B)</f>
        <v>Phoenicis Lacus</v>
      </c>
      <c r="I3299" t="str">
        <f>_xlfn.XLOOKUP($A3299,laziki!B:B,laziki!C:C)</f>
        <v>Pathfinder 2</v>
      </c>
      <c r="J3299" t="str">
        <f>_xlfn.XLOOKUP(I3299,laziki!C:C,laziki!E:E)</f>
        <v>16.90S, 101.43W</v>
      </c>
      <c r="K3299">
        <f>_xlfn.XLOOKUP($A3299,laziki!B:B,laziki!D:D)</f>
        <v>2060</v>
      </c>
      <c r="L3299">
        <f t="shared" si="257"/>
        <v>2065</v>
      </c>
      <c r="M3299" s="4">
        <f t="shared" si="258"/>
        <v>5</v>
      </c>
      <c r="N3299" s="4" t="str">
        <f t="shared" si="259"/>
        <v>S</v>
      </c>
      <c r="O3299" t="str">
        <f t="shared" si="260"/>
        <v>S</v>
      </c>
    </row>
    <row r="3300" spans="1:15" x14ac:dyDescent="0.25">
      <c r="A3300">
        <v>99</v>
      </c>
      <c r="B3300" s="1">
        <v>62912</v>
      </c>
      <c r="C3300" t="s">
        <v>243</v>
      </c>
      <c r="D3300" t="s">
        <v>2148</v>
      </c>
      <c r="E3300">
        <v>82</v>
      </c>
      <c r="F3300">
        <v>2739</v>
      </c>
      <c r="G3300">
        <f t="shared" si="256"/>
        <v>2739</v>
      </c>
      <c r="H3300" t="str">
        <f>_xlfn.XLOOKUP(C3300,obszary!A:A,obszary!B:B)</f>
        <v>Arabia</v>
      </c>
      <c r="I3300" t="str">
        <f>_xlfn.XLOOKUP($A3300,laziki!B:B,laziki!C:C)</f>
        <v>Perseverance 6</v>
      </c>
      <c r="J3300" t="str">
        <f>_xlfn.XLOOKUP(I3300,laziki!C:C,laziki!E:E)</f>
        <v>34.38N, 12.41E</v>
      </c>
      <c r="K3300">
        <f>_xlfn.XLOOKUP($A3300,laziki!B:B,laziki!D:D)</f>
        <v>2070</v>
      </c>
      <c r="L3300">
        <f t="shared" si="257"/>
        <v>2072</v>
      </c>
      <c r="M3300" s="4">
        <f t="shared" si="258"/>
        <v>2</v>
      </c>
      <c r="N3300" s="4" t="str">
        <f t="shared" si="259"/>
        <v>N</v>
      </c>
      <c r="O3300" t="str">
        <f t="shared" si="260"/>
        <v>N</v>
      </c>
    </row>
    <row r="3301" spans="1:15" x14ac:dyDescent="0.25">
      <c r="A3301">
        <v>86</v>
      </c>
      <c r="B3301" s="1">
        <v>63297</v>
      </c>
      <c r="C3301" t="s">
        <v>265</v>
      </c>
      <c r="D3301" t="s">
        <v>2147</v>
      </c>
      <c r="E3301">
        <v>93</v>
      </c>
      <c r="F3301">
        <v>4731</v>
      </c>
      <c r="G3301">
        <f t="shared" si="256"/>
        <v>4731</v>
      </c>
      <c r="H3301" t="str">
        <f>_xlfn.XLOOKUP(C3301,obszary!A:A,obszary!B:B)</f>
        <v>Mare Boreum</v>
      </c>
      <c r="I3301" t="str">
        <f>_xlfn.XLOOKUP($A3301,laziki!B:B,laziki!C:C)</f>
        <v>Phoenix 16</v>
      </c>
      <c r="J3301" t="str">
        <f>_xlfn.XLOOKUP(I3301,laziki!C:C,laziki!E:E)</f>
        <v>75.84N, 122.24E</v>
      </c>
      <c r="K3301">
        <f>_xlfn.XLOOKUP($A3301,laziki!B:B,laziki!D:D)</f>
        <v>2071</v>
      </c>
      <c r="L3301">
        <f t="shared" si="257"/>
        <v>2073</v>
      </c>
      <c r="M3301" s="4">
        <f t="shared" si="258"/>
        <v>2</v>
      </c>
      <c r="N3301" s="4" t="str">
        <f t="shared" si="259"/>
        <v>N</v>
      </c>
      <c r="O3301" t="str">
        <f t="shared" si="260"/>
        <v>N</v>
      </c>
    </row>
    <row r="3302" spans="1:15" x14ac:dyDescent="0.25">
      <c r="A3302">
        <v>95</v>
      </c>
      <c r="B3302" s="1">
        <v>61874</v>
      </c>
      <c r="C3302" t="s">
        <v>247</v>
      </c>
      <c r="D3302" t="s">
        <v>2146</v>
      </c>
      <c r="E3302">
        <v>39</v>
      </c>
      <c r="F3302">
        <v>3313</v>
      </c>
      <c r="G3302">
        <f t="shared" si="256"/>
        <v>3313</v>
      </c>
      <c r="H3302" t="str">
        <f>_xlfn.XLOOKUP(C3302,obszary!A:A,obszary!B:B)</f>
        <v>Lunae Palus</v>
      </c>
      <c r="I3302" t="str">
        <f>_xlfn.XLOOKUP($A3302,laziki!B:B,laziki!C:C)</f>
        <v>Dawn 6</v>
      </c>
      <c r="J3302" t="str">
        <f>_xlfn.XLOOKUP(I3302,laziki!C:C,laziki!E:E)</f>
        <v>8.80N, 79.73W</v>
      </c>
      <c r="K3302">
        <f>_xlfn.XLOOKUP($A3302,laziki!B:B,laziki!D:D)</f>
        <v>2067</v>
      </c>
      <c r="L3302">
        <f t="shared" si="257"/>
        <v>2069</v>
      </c>
      <c r="M3302" s="4">
        <f t="shared" si="258"/>
        <v>2</v>
      </c>
      <c r="N3302" s="4" t="str">
        <f t="shared" si="259"/>
        <v>N</v>
      </c>
      <c r="O3302" t="str">
        <f t="shared" si="260"/>
        <v>N</v>
      </c>
    </row>
    <row r="3303" spans="1:15" x14ac:dyDescent="0.25">
      <c r="A3303">
        <v>12</v>
      </c>
      <c r="B3303" s="1">
        <v>57623</v>
      </c>
      <c r="C3303" t="s">
        <v>249</v>
      </c>
      <c r="D3303" t="s">
        <v>2145</v>
      </c>
      <c r="E3303">
        <v>85</v>
      </c>
      <c r="F3303">
        <v>756</v>
      </c>
      <c r="G3303">
        <f t="shared" si="256"/>
        <v>756</v>
      </c>
      <c r="H3303" t="str">
        <f>_xlfn.XLOOKUP(C3303,obszary!A:A,obszary!B:B)</f>
        <v>Tharsis</v>
      </c>
      <c r="I3303" t="str">
        <f>_xlfn.XLOOKUP($A3303,laziki!B:B,laziki!C:C)</f>
        <v>Mariner 20</v>
      </c>
      <c r="J3303" t="str">
        <f>_xlfn.XLOOKUP(I3303,laziki!C:C,laziki!E:E)</f>
        <v>6.41S, 116.10W</v>
      </c>
      <c r="K3303">
        <f>_xlfn.XLOOKUP($A3303,laziki!B:B,laziki!D:D)</f>
        <v>2055</v>
      </c>
      <c r="L3303">
        <f t="shared" si="257"/>
        <v>2057</v>
      </c>
      <c r="M3303" s="4">
        <f t="shared" si="258"/>
        <v>2</v>
      </c>
      <c r="N3303" s="4" t="str">
        <f t="shared" si="259"/>
        <v>N</v>
      </c>
      <c r="O3303" t="str">
        <f t="shared" si="260"/>
        <v>S</v>
      </c>
    </row>
    <row r="3304" spans="1:15" x14ac:dyDescent="0.25">
      <c r="A3304">
        <v>2</v>
      </c>
      <c r="B3304" s="1">
        <v>55604</v>
      </c>
      <c r="C3304" t="s">
        <v>239</v>
      </c>
      <c r="D3304" t="s">
        <v>2144</v>
      </c>
      <c r="E3304">
        <v>389</v>
      </c>
      <c r="F3304">
        <v>5436</v>
      </c>
      <c r="G3304">
        <f t="shared" si="256"/>
        <v>0</v>
      </c>
      <c r="H3304" t="str">
        <f>_xlfn.XLOOKUP(C3304,obszary!A:A,obszary!B:B)</f>
        <v>Amenthes</v>
      </c>
      <c r="I3304" t="str">
        <f>_xlfn.XLOOKUP($A3304,laziki!B:B,laziki!C:C)</f>
        <v>Mariner 6</v>
      </c>
      <c r="J3304" t="str">
        <f>_xlfn.XLOOKUP(I3304,laziki!C:C,laziki!E:E)</f>
        <v>11.90N, 119.49E</v>
      </c>
      <c r="K3304">
        <f>_xlfn.XLOOKUP($A3304,laziki!B:B,laziki!D:D)</f>
        <v>2050</v>
      </c>
      <c r="L3304">
        <f t="shared" si="257"/>
        <v>2052</v>
      </c>
      <c r="M3304" s="4">
        <f t="shared" si="258"/>
        <v>2</v>
      </c>
      <c r="N3304" s="4" t="str">
        <f t="shared" si="259"/>
        <v>N</v>
      </c>
      <c r="O3304" t="str">
        <f t="shared" si="260"/>
        <v>N</v>
      </c>
    </row>
    <row r="3305" spans="1:15" x14ac:dyDescent="0.25">
      <c r="A3305">
        <v>74</v>
      </c>
      <c r="B3305" s="1">
        <v>63143</v>
      </c>
      <c r="C3305" t="s">
        <v>243</v>
      </c>
      <c r="D3305" t="s">
        <v>2143</v>
      </c>
      <c r="E3305">
        <v>344</v>
      </c>
      <c r="F3305">
        <v>5622</v>
      </c>
      <c r="G3305">
        <f t="shared" si="256"/>
        <v>0</v>
      </c>
      <c r="H3305" t="str">
        <f>_xlfn.XLOOKUP(C3305,obszary!A:A,obszary!B:B)</f>
        <v>Arabia</v>
      </c>
      <c r="I3305" t="str">
        <f>_xlfn.XLOOKUP($A3305,laziki!B:B,laziki!C:C)</f>
        <v>Rosetta 21</v>
      </c>
      <c r="J3305" t="str">
        <f>_xlfn.XLOOKUP(I3305,laziki!C:C,laziki!E:E)</f>
        <v>17.28N, 7.12E</v>
      </c>
      <c r="K3305">
        <f>_xlfn.XLOOKUP($A3305,laziki!B:B,laziki!D:D)</f>
        <v>2071</v>
      </c>
      <c r="L3305">
        <f t="shared" si="257"/>
        <v>2072</v>
      </c>
      <c r="M3305" s="4">
        <f t="shared" si="258"/>
        <v>1</v>
      </c>
      <c r="N3305" s="4" t="str">
        <f t="shared" si="259"/>
        <v>N</v>
      </c>
      <c r="O3305" t="str">
        <f t="shared" si="260"/>
        <v>N</v>
      </c>
    </row>
    <row r="3306" spans="1:15" x14ac:dyDescent="0.25">
      <c r="A3306">
        <v>5</v>
      </c>
      <c r="B3306" s="1">
        <v>56260</v>
      </c>
      <c r="C3306" t="s">
        <v>241</v>
      </c>
      <c r="D3306" t="s">
        <v>2142</v>
      </c>
      <c r="E3306">
        <v>252</v>
      </c>
      <c r="F3306">
        <v>5622</v>
      </c>
      <c r="G3306">
        <f t="shared" si="256"/>
        <v>0</v>
      </c>
      <c r="H3306" t="str">
        <f>_xlfn.XLOOKUP(C3306,obszary!A:A,obszary!B:B)</f>
        <v>Syrtis Major</v>
      </c>
      <c r="I3306" t="str">
        <f>_xlfn.XLOOKUP($A3306,laziki!B:B,laziki!C:C)</f>
        <v>Mariner 10</v>
      </c>
      <c r="J3306" t="str">
        <f>_xlfn.XLOOKUP(I3306,laziki!C:C,laziki!E:E)</f>
        <v>4.88N, 63.43E</v>
      </c>
      <c r="K3306">
        <f>_xlfn.XLOOKUP($A3306,laziki!B:B,laziki!D:D)</f>
        <v>2051</v>
      </c>
      <c r="L3306">
        <f t="shared" si="257"/>
        <v>2054</v>
      </c>
      <c r="M3306" s="4">
        <f t="shared" si="258"/>
        <v>3</v>
      </c>
      <c r="N3306" s="4" t="str">
        <f t="shared" si="259"/>
        <v>N</v>
      </c>
      <c r="O3306" t="str">
        <f t="shared" si="260"/>
        <v>N</v>
      </c>
    </row>
    <row r="3307" spans="1:15" x14ac:dyDescent="0.25">
      <c r="A3307">
        <v>60</v>
      </c>
      <c r="B3307" s="1">
        <v>62215</v>
      </c>
      <c r="C3307" t="s">
        <v>215</v>
      </c>
      <c r="D3307" t="s">
        <v>2141</v>
      </c>
      <c r="E3307">
        <v>157</v>
      </c>
      <c r="F3307">
        <v>11382</v>
      </c>
      <c r="G3307">
        <f t="shared" si="256"/>
        <v>0</v>
      </c>
      <c r="H3307" t="str">
        <f>_xlfn.XLOOKUP(C3307,obszary!A:A,obszary!B:B)</f>
        <v>Argyre</v>
      </c>
      <c r="I3307" t="str">
        <f>_xlfn.XLOOKUP($A3307,laziki!B:B,laziki!C:C)</f>
        <v>Opportunity 18</v>
      </c>
      <c r="J3307" t="str">
        <f>_xlfn.XLOOKUP(I3307,laziki!C:C,laziki!E:E)</f>
        <v>47.77S, 28.62W</v>
      </c>
      <c r="K3307">
        <f>_xlfn.XLOOKUP($A3307,laziki!B:B,laziki!D:D)</f>
        <v>2069</v>
      </c>
      <c r="L3307">
        <f t="shared" si="257"/>
        <v>2070</v>
      </c>
      <c r="M3307" s="4">
        <f t="shared" si="258"/>
        <v>1</v>
      </c>
      <c r="N3307" s="4" t="str">
        <f t="shared" si="259"/>
        <v>S</v>
      </c>
      <c r="O3307" t="str">
        <f t="shared" si="260"/>
        <v>S</v>
      </c>
    </row>
    <row r="3308" spans="1:15" x14ac:dyDescent="0.25">
      <c r="A3308">
        <v>31</v>
      </c>
      <c r="B3308" s="1">
        <v>60051</v>
      </c>
      <c r="C3308" t="s">
        <v>265</v>
      </c>
      <c r="D3308" t="s">
        <v>2140</v>
      </c>
      <c r="E3308">
        <v>65</v>
      </c>
      <c r="F3308">
        <v>7052</v>
      </c>
      <c r="G3308">
        <f t="shared" si="256"/>
        <v>7052</v>
      </c>
      <c r="H3308" t="str">
        <f>_xlfn.XLOOKUP(C3308,obszary!A:A,obszary!B:B)</f>
        <v>Mare Boreum</v>
      </c>
      <c r="I3308" t="str">
        <f>_xlfn.XLOOKUP($A3308,laziki!B:B,laziki!C:C)</f>
        <v>Deimos 10</v>
      </c>
      <c r="J3308" t="str">
        <f>_xlfn.XLOOKUP(I3308,laziki!C:C,laziki!E:E)</f>
        <v>66.67N, 93.37W</v>
      </c>
      <c r="K3308">
        <f>_xlfn.XLOOKUP($A3308,laziki!B:B,laziki!D:D)</f>
        <v>2059</v>
      </c>
      <c r="L3308">
        <f t="shared" si="257"/>
        <v>2064</v>
      </c>
      <c r="M3308" s="4">
        <f t="shared" si="258"/>
        <v>5</v>
      </c>
      <c r="N3308" s="4" t="str">
        <f t="shared" si="259"/>
        <v>N</v>
      </c>
      <c r="O3308" t="str">
        <f t="shared" si="260"/>
        <v>N</v>
      </c>
    </row>
    <row r="3309" spans="1:15" x14ac:dyDescent="0.25">
      <c r="A3309">
        <v>92</v>
      </c>
      <c r="B3309" s="1">
        <v>64016</v>
      </c>
      <c r="C3309" t="s">
        <v>265</v>
      </c>
      <c r="D3309" t="s">
        <v>2139</v>
      </c>
      <c r="E3309">
        <v>147</v>
      </c>
      <c r="F3309">
        <v>16330</v>
      </c>
      <c r="G3309">
        <f t="shared" si="256"/>
        <v>0</v>
      </c>
      <c r="H3309" t="str">
        <f>_xlfn.XLOOKUP(C3309,obszary!A:A,obszary!B:B)</f>
        <v>Mare Boreum</v>
      </c>
      <c r="I3309" t="str">
        <f>_xlfn.XLOOKUP($A3309,laziki!B:B,laziki!C:C)</f>
        <v>Phoenix 28</v>
      </c>
      <c r="J3309" t="str">
        <f>_xlfn.XLOOKUP(I3309,laziki!C:C,laziki!E:E)</f>
        <v>77.60N, 60.62E</v>
      </c>
      <c r="K3309">
        <f>_xlfn.XLOOKUP($A3309,laziki!B:B,laziki!D:D)</f>
        <v>2073</v>
      </c>
      <c r="L3309">
        <f t="shared" si="257"/>
        <v>2075</v>
      </c>
      <c r="M3309" s="4">
        <f t="shared" si="258"/>
        <v>2</v>
      </c>
      <c r="N3309" s="4" t="str">
        <f t="shared" si="259"/>
        <v>N</v>
      </c>
      <c r="O3309" t="str">
        <f t="shared" si="260"/>
        <v>N</v>
      </c>
    </row>
    <row r="3310" spans="1:15" x14ac:dyDescent="0.25">
      <c r="A3310">
        <v>77</v>
      </c>
      <c r="B3310" s="1">
        <v>65048</v>
      </c>
      <c r="C3310" t="s">
        <v>223</v>
      </c>
      <c r="D3310" t="s">
        <v>2138</v>
      </c>
      <c r="E3310">
        <v>27</v>
      </c>
      <c r="F3310">
        <v>10313</v>
      </c>
      <c r="G3310">
        <f t="shared" si="256"/>
        <v>10313</v>
      </c>
      <c r="H3310" t="str">
        <f>_xlfn.XLOOKUP(C3310,obszary!A:A,obszary!B:B)</f>
        <v>Mare Tyrrhenum</v>
      </c>
      <c r="I3310" t="str">
        <f>_xlfn.XLOOKUP($A3310,laziki!B:B,laziki!C:C)</f>
        <v>Rosetta 27</v>
      </c>
      <c r="J3310" t="str">
        <f>_xlfn.XLOOKUP(I3310,laziki!C:C,laziki!E:E)</f>
        <v>28.90S, 98.55E</v>
      </c>
      <c r="K3310">
        <f>_xlfn.XLOOKUP($A3310,laziki!B:B,laziki!D:D)</f>
        <v>2073</v>
      </c>
      <c r="L3310">
        <f t="shared" si="257"/>
        <v>2078</v>
      </c>
      <c r="M3310" s="4">
        <f t="shared" si="258"/>
        <v>5</v>
      </c>
      <c r="N3310" s="4" t="str">
        <f t="shared" si="259"/>
        <v>S</v>
      </c>
      <c r="O3310" t="str">
        <f t="shared" si="260"/>
        <v>S</v>
      </c>
    </row>
    <row r="3311" spans="1:15" x14ac:dyDescent="0.25">
      <c r="A3311">
        <v>13</v>
      </c>
      <c r="B3311" s="1">
        <v>56774</v>
      </c>
      <c r="C3311" t="s">
        <v>253</v>
      </c>
      <c r="D3311" t="s">
        <v>2137</v>
      </c>
      <c r="E3311">
        <v>212</v>
      </c>
      <c r="F3311">
        <v>14025</v>
      </c>
      <c r="G3311">
        <f t="shared" si="256"/>
        <v>0</v>
      </c>
      <c r="H3311" t="str">
        <f>_xlfn.XLOOKUP(C3311,obszary!A:A,obszary!B:B)</f>
        <v>Cebrenia</v>
      </c>
      <c r="I3311" t="str">
        <f>_xlfn.XLOOKUP($A3311,laziki!B:B,laziki!C:C)</f>
        <v>Viking 2</v>
      </c>
      <c r="J3311" t="str">
        <f>_xlfn.XLOOKUP(I3311,laziki!C:C,laziki!E:E)</f>
        <v>60.72N, 122.46E</v>
      </c>
      <c r="K3311">
        <f>_xlfn.XLOOKUP($A3311,laziki!B:B,laziki!D:D)</f>
        <v>2052</v>
      </c>
      <c r="L3311">
        <f t="shared" si="257"/>
        <v>2055</v>
      </c>
      <c r="M3311" s="4">
        <f t="shared" si="258"/>
        <v>3</v>
      </c>
      <c r="N3311" s="4" t="str">
        <f t="shared" si="259"/>
        <v>N</v>
      </c>
      <c r="O3311" t="str">
        <f t="shared" si="260"/>
        <v>N</v>
      </c>
    </row>
    <row r="3312" spans="1:15" x14ac:dyDescent="0.25">
      <c r="A3312">
        <v>52</v>
      </c>
      <c r="B3312" s="1">
        <v>61625</v>
      </c>
      <c r="C3312" t="s">
        <v>249</v>
      </c>
      <c r="D3312" t="s">
        <v>2136</v>
      </c>
      <c r="E3312">
        <v>59</v>
      </c>
      <c r="F3312">
        <v>11011</v>
      </c>
      <c r="G3312">
        <f t="shared" si="256"/>
        <v>11011</v>
      </c>
      <c r="H3312" t="str">
        <f>_xlfn.XLOOKUP(C3312,obszary!A:A,obszary!B:B)</f>
        <v>Tharsis</v>
      </c>
      <c r="I3312" t="str">
        <f>_xlfn.XLOOKUP($A3312,laziki!B:B,laziki!C:C)</f>
        <v>Opportunity 4</v>
      </c>
      <c r="J3312" t="str">
        <f>_xlfn.XLOOKUP(I3312,laziki!C:C,laziki!E:E)</f>
        <v>9.63N, 121.52W</v>
      </c>
      <c r="K3312">
        <f>_xlfn.XLOOKUP($A3312,laziki!B:B,laziki!D:D)</f>
        <v>2065</v>
      </c>
      <c r="L3312">
        <f t="shared" si="257"/>
        <v>2068</v>
      </c>
      <c r="M3312" s="4">
        <f t="shared" si="258"/>
        <v>3</v>
      </c>
      <c r="N3312" s="4" t="str">
        <f t="shared" si="259"/>
        <v>N</v>
      </c>
      <c r="O3312" t="str">
        <f t="shared" si="260"/>
        <v>N</v>
      </c>
    </row>
    <row r="3313" spans="1:15" x14ac:dyDescent="0.25">
      <c r="A3313">
        <v>35</v>
      </c>
      <c r="B3313" s="1">
        <v>59496</v>
      </c>
      <c r="C3313" t="s">
        <v>233</v>
      </c>
      <c r="D3313" t="s">
        <v>2135</v>
      </c>
      <c r="E3313">
        <v>137</v>
      </c>
      <c r="F3313">
        <v>2054</v>
      </c>
      <c r="G3313">
        <f t="shared" si="256"/>
        <v>0</v>
      </c>
      <c r="H3313" t="str">
        <f>_xlfn.XLOOKUP(C3313,obszary!A:A,obszary!B:B)</f>
        <v>Phoenicis Lacus</v>
      </c>
      <c r="I3313" t="str">
        <f>_xlfn.XLOOKUP($A3313,laziki!B:B,laziki!C:C)</f>
        <v>Pathfinder 2</v>
      </c>
      <c r="J3313" t="str">
        <f>_xlfn.XLOOKUP(I3313,laziki!C:C,laziki!E:E)</f>
        <v>16.90S, 101.43W</v>
      </c>
      <c r="K3313">
        <f>_xlfn.XLOOKUP($A3313,laziki!B:B,laziki!D:D)</f>
        <v>2060</v>
      </c>
      <c r="L3313">
        <f t="shared" si="257"/>
        <v>2062</v>
      </c>
      <c r="M3313" s="4">
        <f t="shared" si="258"/>
        <v>2</v>
      </c>
      <c r="N3313" s="4" t="str">
        <f t="shared" si="259"/>
        <v>S</v>
      </c>
      <c r="O3313" t="str">
        <f t="shared" si="260"/>
        <v>S</v>
      </c>
    </row>
    <row r="3314" spans="1:15" x14ac:dyDescent="0.25">
      <c r="A3314">
        <v>75</v>
      </c>
      <c r="B3314" s="1">
        <v>64433</v>
      </c>
      <c r="C3314" t="s">
        <v>211</v>
      </c>
      <c r="D3314" t="s">
        <v>2134</v>
      </c>
      <c r="E3314">
        <v>163</v>
      </c>
      <c r="F3314">
        <v>2739</v>
      </c>
      <c r="G3314">
        <f t="shared" si="256"/>
        <v>0</v>
      </c>
      <c r="H3314" t="str">
        <f>_xlfn.XLOOKUP(C3314,obszary!A:A,obszary!B:B)</f>
        <v>Hellas</v>
      </c>
      <c r="I3314" t="str">
        <f>_xlfn.XLOOKUP($A3314,laziki!B:B,laziki!C:C)</f>
        <v>Rosetta 22</v>
      </c>
      <c r="J3314" t="str">
        <f>_xlfn.XLOOKUP(I3314,laziki!C:C,laziki!E:E)</f>
        <v>43.21S, 109.99E</v>
      </c>
      <c r="K3314">
        <f>_xlfn.XLOOKUP($A3314,laziki!B:B,laziki!D:D)</f>
        <v>2071</v>
      </c>
      <c r="L3314">
        <f t="shared" si="257"/>
        <v>2076</v>
      </c>
      <c r="M3314" s="4">
        <f t="shared" si="258"/>
        <v>5</v>
      </c>
      <c r="N3314" s="4" t="str">
        <f t="shared" si="259"/>
        <v>S</v>
      </c>
      <c r="O3314" t="str">
        <f t="shared" si="260"/>
        <v>S</v>
      </c>
    </row>
    <row r="3315" spans="1:15" x14ac:dyDescent="0.25">
      <c r="A3315">
        <v>62</v>
      </c>
      <c r="B3315" s="1">
        <v>61617</v>
      </c>
      <c r="C3315" t="s">
        <v>243</v>
      </c>
      <c r="D3315" t="s">
        <v>2133</v>
      </c>
      <c r="E3315">
        <v>147</v>
      </c>
      <c r="F3315">
        <v>3313</v>
      </c>
      <c r="G3315">
        <f t="shared" si="256"/>
        <v>0</v>
      </c>
      <c r="H3315" t="str">
        <f>_xlfn.XLOOKUP(C3315,obszary!A:A,obszary!B:B)</f>
        <v>Arabia</v>
      </c>
      <c r="I3315" t="str">
        <f>_xlfn.XLOOKUP($A3315,laziki!B:B,laziki!C:C)</f>
        <v>Rosetta 1</v>
      </c>
      <c r="J3315" t="str">
        <f>_xlfn.XLOOKUP(I3315,laziki!C:C,laziki!E:E)</f>
        <v>3.33S, 27.57E</v>
      </c>
      <c r="K3315">
        <f>_xlfn.XLOOKUP($A3315,laziki!B:B,laziki!D:D)</f>
        <v>2065</v>
      </c>
      <c r="L3315">
        <f t="shared" si="257"/>
        <v>2068</v>
      </c>
      <c r="M3315" s="4">
        <f t="shared" si="258"/>
        <v>3</v>
      </c>
      <c r="N3315" s="4" t="str">
        <f t="shared" si="259"/>
        <v>N</v>
      </c>
      <c r="O3315" t="str">
        <f t="shared" si="260"/>
        <v>S</v>
      </c>
    </row>
    <row r="3316" spans="1:15" x14ac:dyDescent="0.25">
      <c r="A3316">
        <v>44</v>
      </c>
      <c r="B3316" s="1">
        <v>62402</v>
      </c>
      <c r="C3316" t="s">
        <v>265</v>
      </c>
      <c r="D3316" t="s">
        <v>2132</v>
      </c>
      <c r="E3316">
        <v>48</v>
      </c>
      <c r="F3316">
        <v>5076</v>
      </c>
      <c r="G3316">
        <f t="shared" si="256"/>
        <v>5076</v>
      </c>
      <c r="H3316" t="str">
        <f>_xlfn.XLOOKUP(C3316,obszary!A:A,obszary!B:B)</f>
        <v>Mare Boreum</v>
      </c>
      <c r="I3316" t="str">
        <f>_xlfn.XLOOKUP($A3316,laziki!B:B,laziki!C:C)</f>
        <v>Spirit 11</v>
      </c>
      <c r="J3316" t="str">
        <f>_xlfn.XLOOKUP(I3316,laziki!C:C,laziki!E:E)</f>
        <v>64.61N, 131.25E</v>
      </c>
      <c r="K3316">
        <f>_xlfn.XLOOKUP($A3316,laziki!B:B,laziki!D:D)</f>
        <v>2064</v>
      </c>
      <c r="L3316">
        <f t="shared" si="257"/>
        <v>2070</v>
      </c>
      <c r="M3316" s="4">
        <f t="shared" si="258"/>
        <v>6</v>
      </c>
      <c r="N3316" s="4" t="str">
        <f t="shared" si="259"/>
        <v>N</v>
      </c>
      <c r="O3316" t="str">
        <f t="shared" si="260"/>
        <v>N</v>
      </c>
    </row>
    <row r="3317" spans="1:15" x14ac:dyDescent="0.25">
      <c r="A3317">
        <v>20</v>
      </c>
      <c r="B3317" s="1">
        <v>57591</v>
      </c>
      <c r="C3317" t="s">
        <v>211</v>
      </c>
      <c r="D3317" t="s">
        <v>2131</v>
      </c>
      <c r="E3317">
        <v>100</v>
      </c>
      <c r="F3317">
        <v>2599</v>
      </c>
      <c r="G3317">
        <f t="shared" si="256"/>
        <v>2599</v>
      </c>
      <c r="H3317" t="str">
        <f>_xlfn.XLOOKUP(C3317,obszary!A:A,obszary!B:B)</f>
        <v>Hellas</v>
      </c>
      <c r="I3317" t="str">
        <f>_xlfn.XLOOKUP($A3317,laziki!B:B,laziki!C:C)</f>
        <v>Viking 15</v>
      </c>
      <c r="J3317" t="str">
        <f>_xlfn.XLOOKUP(I3317,laziki!C:C,laziki!E:E)</f>
        <v>51.10S, 71.36E</v>
      </c>
      <c r="K3317">
        <f>_xlfn.XLOOKUP($A3317,laziki!B:B,laziki!D:D)</f>
        <v>2056</v>
      </c>
      <c r="L3317">
        <f t="shared" si="257"/>
        <v>2057</v>
      </c>
      <c r="M3317" s="4">
        <f t="shared" si="258"/>
        <v>1</v>
      </c>
      <c r="N3317" s="4" t="str">
        <f t="shared" si="259"/>
        <v>S</v>
      </c>
      <c r="O3317" t="str">
        <f t="shared" si="260"/>
        <v>S</v>
      </c>
    </row>
    <row r="3318" spans="1:15" x14ac:dyDescent="0.25">
      <c r="A3318">
        <v>29</v>
      </c>
      <c r="B3318" s="1">
        <v>58657</v>
      </c>
      <c r="C3318" t="s">
        <v>219</v>
      </c>
      <c r="D3318" t="s">
        <v>2130</v>
      </c>
      <c r="E3318">
        <v>54</v>
      </c>
      <c r="F3318">
        <v>17718</v>
      </c>
      <c r="G3318">
        <f t="shared" si="256"/>
        <v>17718</v>
      </c>
      <c r="H3318" t="str">
        <f>_xlfn.XLOOKUP(C3318,obszary!A:A,obszary!B:B)</f>
        <v>Phaethontis</v>
      </c>
      <c r="I3318" t="str">
        <f>_xlfn.XLOOKUP($A3318,laziki!B:B,laziki!C:C)</f>
        <v>Deimos 4</v>
      </c>
      <c r="J3318" t="str">
        <f>_xlfn.XLOOKUP(I3318,laziki!C:C,laziki!E:E)</f>
        <v>33.88S, 148.04W</v>
      </c>
      <c r="K3318">
        <f>_xlfn.XLOOKUP($A3318,laziki!B:B,laziki!D:D)</f>
        <v>2058</v>
      </c>
      <c r="L3318">
        <f t="shared" si="257"/>
        <v>2060</v>
      </c>
      <c r="M3318" s="4">
        <f t="shared" si="258"/>
        <v>2</v>
      </c>
      <c r="N3318" s="4" t="str">
        <f t="shared" si="259"/>
        <v>S</v>
      </c>
      <c r="O3318" t="str">
        <f t="shared" si="260"/>
        <v>S</v>
      </c>
    </row>
    <row r="3319" spans="1:15" x14ac:dyDescent="0.25">
      <c r="A3319">
        <v>5</v>
      </c>
      <c r="B3319" s="1">
        <v>57089</v>
      </c>
      <c r="C3319" t="s">
        <v>225</v>
      </c>
      <c r="D3319" t="s">
        <v>2129</v>
      </c>
      <c r="E3319">
        <v>231</v>
      </c>
      <c r="F3319">
        <v>8000</v>
      </c>
      <c r="G3319">
        <f t="shared" si="256"/>
        <v>0</v>
      </c>
      <c r="H3319" t="str">
        <f>_xlfn.XLOOKUP(C3319,obszary!A:A,obszary!B:B)</f>
        <v>Iapygia</v>
      </c>
      <c r="I3319" t="str">
        <f>_xlfn.XLOOKUP($A3319,laziki!B:B,laziki!C:C)</f>
        <v>Mariner 10</v>
      </c>
      <c r="J3319" t="str">
        <f>_xlfn.XLOOKUP(I3319,laziki!C:C,laziki!E:E)</f>
        <v>4.88N, 63.43E</v>
      </c>
      <c r="K3319">
        <f>_xlfn.XLOOKUP($A3319,laziki!B:B,laziki!D:D)</f>
        <v>2051</v>
      </c>
      <c r="L3319">
        <f t="shared" si="257"/>
        <v>2056</v>
      </c>
      <c r="M3319" s="4">
        <f t="shared" si="258"/>
        <v>5</v>
      </c>
      <c r="N3319" s="4" t="str">
        <f t="shared" si="259"/>
        <v>S</v>
      </c>
      <c r="O3319" t="str">
        <f t="shared" si="260"/>
        <v>N</v>
      </c>
    </row>
    <row r="3320" spans="1:15" x14ac:dyDescent="0.25">
      <c r="A3320">
        <v>78</v>
      </c>
      <c r="B3320" s="1">
        <v>64181</v>
      </c>
      <c r="C3320" t="s">
        <v>235</v>
      </c>
      <c r="D3320" t="s">
        <v>2128</v>
      </c>
      <c r="E3320">
        <v>106</v>
      </c>
      <c r="F3320">
        <v>1010</v>
      </c>
      <c r="G3320">
        <f t="shared" si="256"/>
        <v>0</v>
      </c>
      <c r="H3320" t="str">
        <f>_xlfn.XLOOKUP(C3320,obszary!A:A,obszary!B:B)</f>
        <v>Memnonia</v>
      </c>
      <c r="I3320" t="str">
        <f>_xlfn.XLOOKUP($A3320,laziki!B:B,laziki!C:C)</f>
        <v>Rosetta 28</v>
      </c>
      <c r="J3320" t="str">
        <f>_xlfn.XLOOKUP(I3320,laziki!C:C,laziki!E:E)</f>
        <v>2.95N, 160.52W</v>
      </c>
      <c r="K3320">
        <f>_xlfn.XLOOKUP($A3320,laziki!B:B,laziki!D:D)</f>
        <v>2073</v>
      </c>
      <c r="L3320">
        <f t="shared" si="257"/>
        <v>2075</v>
      </c>
      <c r="M3320" s="4">
        <f t="shared" si="258"/>
        <v>2</v>
      </c>
      <c r="N3320" s="4" t="str">
        <f t="shared" si="259"/>
        <v>S</v>
      </c>
      <c r="O3320" t="str">
        <f t="shared" si="260"/>
        <v>N</v>
      </c>
    </row>
    <row r="3321" spans="1:15" x14ac:dyDescent="0.25">
      <c r="A3321">
        <v>72</v>
      </c>
      <c r="B3321" s="1">
        <v>64047</v>
      </c>
      <c r="C3321" t="s">
        <v>217</v>
      </c>
      <c r="D3321" t="s">
        <v>2127</v>
      </c>
      <c r="E3321">
        <v>252</v>
      </c>
      <c r="F3321">
        <v>9074</v>
      </c>
      <c r="G3321">
        <f t="shared" si="256"/>
        <v>0</v>
      </c>
      <c r="H3321" t="str">
        <f>_xlfn.XLOOKUP(C3321,obszary!A:A,obszary!B:B)</f>
        <v>Thaumasia</v>
      </c>
      <c r="I3321" t="str">
        <f>_xlfn.XLOOKUP($A3321,laziki!B:B,laziki!C:C)</f>
        <v>Rosetta 16</v>
      </c>
      <c r="J3321" t="str">
        <f>_xlfn.XLOOKUP(I3321,laziki!C:C,laziki!E:E)</f>
        <v>29.49S, 118.42W</v>
      </c>
      <c r="K3321">
        <f>_xlfn.XLOOKUP($A3321,laziki!B:B,laziki!D:D)</f>
        <v>2071</v>
      </c>
      <c r="L3321">
        <f t="shared" si="257"/>
        <v>2075</v>
      </c>
      <c r="M3321" s="4">
        <f t="shared" si="258"/>
        <v>4</v>
      </c>
      <c r="N3321" s="4" t="str">
        <f t="shared" si="259"/>
        <v>S</v>
      </c>
      <c r="O3321" t="str">
        <f t="shared" si="260"/>
        <v>S</v>
      </c>
    </row>
    <row r="3322" spans="1:15" x14ac:dyDescent="0.25">
      <c r="A3322">
        <v>35</v>
      </c>
      <c r="B3322" s="1">
        <v>60231</v>
      </c>
      <c r="C3322" t="s">
        <v>233</v>
      </c>
      <c r="D3322" t="s">
        <v>2126</v>
      </c>
      <c r="E3322">
        <v>100</v>
      </c>
      <c r="F3322">
        <v>1656</v>
      </c>
      <c r="G3322">
        <f t="shared" si="256"/>
        <v>1656</v>
      </c>
      <c r="H3322" t="str">
        <f>_xlfn.XLOOKUP(C3322,obszary!A:A,obszary!B:B)</f>
        <v>Phoenicis Lacus</v>
      </c>
      <c r="I3322" t="str">
        <f>_xlfn.XLOOKUP($A3322,laziki!B:B,laziki!C:C)</f>
        <v>Pathfinder 2</v>
      </c>
      <c r="J3322" t="str">
        <f>_xlfn.XLOOKUP(I3322,laziki!C:C,laziki!E:E)</f>
        <v>16.90S, 101.43W</v>
      </c>
      <c r="K3322">
        <f>_xlfn.XLOOKUP($A3322,laziki!B:B,laziki!D:D)</f>
        <v>2060</v>
      </c>
      <c r="L3322">
        <f t="shared" si="257"/>
        <v>2064</v>
      </c>
      <c r="M3322" s="4">
        <f t="shared" si="258"/>
        <v>4</v>
      </c>
      <c r="N3322" s="4" t="str">
        <f t="shared" si="259"/>
        <v>S</v>
      </c>
      <c r="O3322" t="str">
        <f t="shared" si="260"/>
        <v>S</v>
      </c>
    </row>
    <row r="3323" spans="1:15" x14ac:dyDescent="0.25">
      <c r="A3323">
        <v>92</v>
      </c>
      <c r="B3323" s="1">
        <v>64151</v>
      </c>
      <c r="C3323" t="s">
        <v>265</v>
      </c>
      <c r="D3323" t="s">
        <v>2125</v>
      </c>
      <c r="E3323">
        <v>29</v>
      </c>
      <c r="F3323">
        <v>63326</v>
      </c>
      <c r="G3323">
        <f t="shared" si="256"/>
        <v>63326</v>
      </c>
      <c r="H3323" t="str">
        <f>_xlfn.XLOOKUP(C3323,obszary!A:A,obszary!B:B)</f>
        <v>Mare Boreum</v>
      </c>
      <c r="I3323" t="str">
        <f>_xlfn.XLOOKUP($A3323,laziki!B:B,laziki!C:C)</f>
        <v>Phoenix 28</v>
      </c>
      <c r="J3323" t="str">
        <f>_xlfn.XLOOKUP(I3323,laziki!C:C,laziki!E:E)</f>
        <v>77.60N, 60.62E</v>
      </c>
      <c r="K3323">
        <f>_xlfn.XLOOKUP($A3323,laziki!B:B,laziki!D:D)</f>
        <v>2073</v>
      </c>
      <c r="L3323">
        <f t="shared" si="257"/>
        <v>2075</v>
      </c>
      <c r="M3323" s="4">
        <f t="shared" si="258"/>
        <v>2</v>
      </c>
      <c r="N3323" s="4" t="str">
        <f t="shared" si="259"/>
        <v>N</v>
      </c>
      <c r="O3323" t="str">
        <f t="shared" si="260"/>
        <v>N</v>
      </c>
    </row>
    <row r="3324" spans="1:15" x14ac:dyDescent="0.25">
      <c r="A3324">
        <v>59</v>
      </c>
      <c r="B3324" s="1">
        <v>61850</v>
      </c>
      <c r="C3324" t="s">
        <v>209</v>
      </c>
      <c r="D3324" t="s">
        <v>2124</v>
      </c>
      <c r="E3324">
        <v>103</v>
      </c>
      <c r="F3324">
        <v>19313</v>
      </c>
      <c r="G3324">
        <f t="shared" si="256"/>
        <v>0</v>
      </c>
      <c r="H3324" t="str">
        <f>_xlfn.XLOOKUP(C3324,obszary!A:A,obszary!B:B)</f>
        <v>Eridania</v>
      </c>
      <c r="I3324" t="str">
        <f>_xlfn.XLOOKUP($A3324,laziki!B:B,laziki!C:C)</f>
        <v>Opportunity 16</v>
      </c>
      <c r="J3324" t="str">
        <f>_xlfn.XLOOKUP(I3324,laziki!C:C,laziki!E:E)</f>
        <v>41.83S, 120.38E</v>
      </c>
      <c r="K3324">
        <f>_xlfn.XLOOKUP($A3324,laziki!B:B,laziki!D:D)</f>
        <v>2068</v>
      </c>
      <c r="L3324">
        <f t="shared" si="257"/>
        <v>2069</v>
      </c>
      <c r="M3324" s="4">
        <f t="shared" si="258"/>
        <v>1</v>
      </c>
      <c r="N3324" s="4" t="str">
        <f t="shared" si="259"/>
        <v>S</v>
      </c>
      <c r="O3324" t="str">
        <f t="shared" si="260"/>
        <v>S</v>
      </c>
    </row>
    <row r="3325" spans="1:15" x14ac:dyDescent="0.25">
      <c r="A3325">
        <v>5</v>
      </c>
      <c r="B3325" s="1">
        <v>57743</v>
      </c>
      <c r="C3325" t="s">
        <v>241</v>
      </c>
      <c r="D3325" t="s">
        <v>2123</v>
      </c>
      <c r="E3325">
        <v>905</v>
      </c>
      <c r="F3325">
        <v>6832</v>
      </c>
      <c r="G3325">
        <f t="shared" si="256"/>
        <v>0</v>
      </c>
      <c r="H3325" t="str">
        <f>_xlfn.XLOOKUP(C3325,obszary!A:A,obszary!B:B)</f>
        <v>Syrtis Major</v>
      </c>
      <c r="I3325" t="str">
        <f>_xlfn.XLOOKUP($A3325,laziki!B:B,laziki!C:C)</f>
        <v>Mariner 10</v>
      </c>
      <c r="J3325" t="str">
        <f>_xlfn.XLOOKUP(I3325,laziki!C:C,laziki!E:E)</f>
        <v>4.88N, 63.43E</v>
      </c>
      <c r="K3325">
        <f>_xlfn.XLOOKUP($A3325,laziki!B:B,laziki!D:D)</f>
        <v>2051</v>
      </c>
      <c r="L3325">
        <f t="shared" si="257"/>
        <v>2058</v>
      </c>
      <c r="M3325" s="4">
        <f t="shared" si="258"/>
        <v>7</v>
      </c>
      <c r="N3325" s="4" t="str">
        <f t="shared" si="259"/>
        <v>N</v>
      </c>
      <c r="O3325" t="str">
        <f t="shared" si="260"/>
        <v>N</v>
      </c>
    </row>
    <row r="3326" spans="1:15" x14ac:dyDescent="0.25">
      <c r="A3326">
        <v>69</v>
      </c>
      <c r="B3326" s="1">
        <v>63523</v>
      </c>
      <c r="C3326" t="s">
        <v>265</v>
      </c>
      <c r="D3326" t="s">
        <v>2122</v>
      </c>
      <c r="E3326">
        <v>11</v>
      </c>
      <c r="F3326">
        <v>41937</v>
      </c>
      <c r="G3326">
        <f t="shared" si="256"/>
        <v>41937</v>
      </c>
      <c r="H3326" t="str">
        <f>_xlfn.XLOOKUP(C3326,obszary!A:A,obszary!B:B)</f>
        <v>Mare Boreum</v>
      </c>
      <c r="I3326" t="str">
        <f>_xlfn.XLOOKUP($A3326,laziki!B:B,laziki!C:C)</f>
        <v>Rosetta 13</v>
      </c>
      <c r="J3326" t="str">
        <f>_xlfn.XLOOKUP(I3326,laziki!C:C,laziki!E:E)</f>
        <v>69.41N, 168.67E</v>
      </c>
      <c r="K3326">
        <f>_xlfn.XLOOKUP($A3326,laziki!B:B,laziki!D:D)</f>
        <v>2069</v>
      </c>
      <c r="L3326">
        <f t="shared" si="257"/>
        <v>2073</v>
      </c>
      <c r="M3326" s="4">
        <f t="shared" si="258"/>
        <v>4</v>
      </c>
      <c r="N3326" s="4" t="str">
        <f t="shared" si="259"/>
        <v>N</v>
      </c>
      <c r="O3326" t="str">
        <f t="shared" si="260"/>
        <v>N</v>
      </c>
    </row>
    <row r="3327" spans="1:15" x14ac:dyDescent="0.25">
      <c r="A3327">
        <v>69</v>
      </c>
      <c r="B3327" s="1">
        <v>63712</v>
      </c>
      <c r="C3327" t="s">
        <v>265</v>
      </c>
      <c r="D3327" t="s">
        <v>2121</v>
      </c>
      <c r="E3327">
        <v>37</v>
      </c>
      <c r="F3327">
        <v>4076</v>
      </c>
      <c r="G3327">
        <f t="shared" si="256"/>
        <v>4076</v>
      </c>
      <c r="H3327" t="str">
        <f>_xlfn.XLOOKUP(C3327,obszary!A:A,obszary!B:B)</f>
        <v>Mare Boreum</v>
      </c>
      <c r="I3327" t="str">
        <f>_xlfn.XLOOKUP($A3327,laziki!B:B,laziki!C:C)</f>
        <v>Rosetta 13</v>
      </c>
      <c r="J3327" t="str">
        <f>_xlfn.XLOOKUP(I3327,laziki!C:C,laziki!E:E)</f>
        <v>69.41N, 168.67E</v>
      </c>
      <c r="K3327">
        <f>_xlfn.XLOOKUP($A3327,laziki!B:B,laziki!D:D)</f>
        <v>2069</v>
      </c>
      <c r="L3327">
        <f t="shared" si="257"/>
        <v>2074</v>
      </c>
      <c r="M3327" s="4">
        <f t="shared" si="258"/>
        <v>5</v>
      </c>
      <c r="N3327" s="4" t="str">
        <f t="shared" si="259"/>
        <v>N</v>
      </c>
      <c r="O3327" t="str">
        <f t="shared" si="260"/>
        <v>N</v>
      </c>
    </row>
    <row r="3328" spans="1:15" x14ac:dyDescent="0.25">
      <c r="A3328">
        <v>4</v>
      </c>
      <c r="B3328" s="1">
        <v>57451</v>
      </c>
      <c r="C3328" t="s">
        <v>215</v>
      </c>
      <c r="D3328" t="s">
        <v>2120</v>
      </c>
      <c r="E3328">
        <v>277</v>
      </c>
      <c r="F3328">
        <v>10654</v>
      </c>
      <c r="G3328">
        <f t="shared" si="256"/>
        <v>0</v>
      </c>
      <c r="H3328" t="str">
        <f>_xlfn.XLOOKUP(C3328,obszary!A:A,obszary!B:B)</f>
        <v>Argyre</v>
      </c>
      <c r="I3328" t="str">
        <f>_xlfn.XLOOKUP($A3328,laziki!B:B,laziki!C:C)</f>
        <v>Mariner 9</v>
      </c>
      <c r="J3328" t="str">
        <f>_xlfn.XLOOKUP(I3328,laziki!C:C,laziki!E:E)</f>
        <v>43.20S, 21.89W</v>
      </c>
      <c r="K3328">
        <f>_xlfn.XLOOKUP($A3328,laziki!B:B,laziki!D:D)</f>
        <v>2051</v>
      </c>
      <c r="L3328">
        <f t="shared" si="257"/>
        <v>2057</v>
      </c>
      <c r="M3328" s="4">
        <f t="shared" si="258"/>
        <v>6</v>
      </c>
      <c r="N3328" s="4" t="str">
        <f t="shared" si="259"/>
        <v>S</v>
      </c>
      <c r="O3328" t="str">
        <f t="shared" si="260"/>
        <v>S</v>
      </c>
    </row>
    <row r="3329" spans="1:15" x14ac:dyDescent="0.25">
      <c r="A3329">
        <v>79</v>
      </c>
      <c r="B3329" s="1">
        <v>63831</v>
      </c>
      <c r="C3329" t="s">
        <v>239</v>
      </c>
      <c r="D3329" t="s">
        <v>2119</v>
      </c>
      <c r="E3329">
        <v>75</v>
      </c>
      <c r="F3329">
        <v>2461</v>
      </c>
      <c r="G3329">
        <f t="shared" si="256"/>
        <v>2461</v>
      </c>
      <c r="H3329" t="str">
        <f>_xlfn.XLOOKUP(C3329,obszary!A:A,obszary!B:B)</f>
        <v>Amenthes</v>
      </c>
      <c r="I3329" t="str">
        <f>_xlfn.XLOOKUP($A3329,laziki!B:B,laziki!C:C)</f>
        <v>Rosetta 29</v>
      </c>
      <c r="J3329" t="str">
        <f>_xlfn.XLOOKUP(I3329,laziki!C:C,laziki!E:E)</f>
        <v>18.24N, 120.68E</v>
      </c>
      <c r="K3329">
        <f>_xlfn.XLOOKUP($A3329,laziki!B:B,laziki!D:D)</f>
        <v>2073</v>
      </c>
      <c r="L3329">
        <f t="shared" si="257"/>
        <v>2074</v>
      </c>
      <c r="M3329" s="4">
        <f t="shared" si="258"/>
        <v>1</v>
      </c>
      <c r="N3329" s="4" t="str">
        <f t="shared" si="259"/>
        <v>N</v>
      </c>
      <c r="O3329" t="str">
        <f t="shared" si="260"/>
        <v>N</v>
      </c>
    </row>
    <row r="3330" spans="1:15" x14ac:dyDescent="0.25">
      <c r="A3330">
        <v>5</v>
      </c>
      <c r="B3330" s="1">
        <v>56020</v>
      </c>
      <c r="C3330" t="s">
        <v>241</v>
      </c>
      <c r="D3330" t="s">
        <v>2118</v>
      </c>
      <c r="E3330">
        <v>905</v>
      </c>
      <c r="F3330">
        <v>6205</v>
      </c>
      <c r="G3330">
        <f t="shared" si="256"/>
        <v>0</v>
      </c>
      <c r="H3330" t="str">
        <f>_xlfn.XLOOKUP(C3330,obszary!A:A,obszary!B:B)</f>
        <v>Syrtis Major</v>
      </c>
      <c r="I3330" t="str">
        <f>_xlfn.XLOOKUP($A3330,laziki!B:B,laziki!C:C)</f>
        <v>Mariner 10</v>
      </c>
      <c r="J3330" t="str">
        <f>_xlfn.XLOOKUP(I3330,laziki!C:C,laziki!E:E)</f>
        <v>4.88N, 63.43E</v>
      </c>
      <c r="K3330">
        <f>_xlfn.XLOOKUP($A3330,laziki!B:B,laziki!D:D)</f>
        <v>2051</v>
      </c>
      <c r="L3330">
        <f t="shared" si="257"/>
        <v>2053</v>
      </c>
      <c r="M3330" s="4">
        <f t="shared" si="258"/>
        <v>2</v>
      </c>
      <c r="N3330" s="4" t="str">
        <f t="shared" si="259"/>
        <v>N</v>
      </c>
      <c r="O3330" t="str">
        <f t="shared" si="260"/>
        <v>N</v>
      </c>
    </row>
    <row r="3331" spans="1:15" x14ac:dyDescent="0.25">
      <c r="A3331">
        <v>34</v>
      </c>
      <c r="B3331" s="1">
        <v>59012</v>
      </c>
      <c r="C3331" t="s">
        <v>255</v>
      </c>
      <c r="D3331" t="s">
        <v>2117</v>
      </c>
      <c r="E3331">
        <v>124</v>
      </c>
      <c r="F3331">
        <v>8519</v>
      </c>
      <c r="G3331">
        <f t="shared" ref="G3331:G3394" si="261">IF($E3331 &lt;= 100,F3331,0)</f>
        <v>0</v>
      </c>
      <c r="H3331" t="str">
        <f>_xlfn.XLOOKUP(C3331,obszary!A:A,obszary!B:B)</f>
        <v>Casius</v>
      </c>
      <c r="I3331" t="str">
        <f>_xlfn.XLOOKUP($A3331,laziki!B:B,laziki!C:C)</f>
        <v>Deimos 14</v>
      </c>
      <c r="J3331" t="str">
        <f>_xlfn.XLOOKUP(I3331,laziki!C:C,laziki!E:E)</f>
        <v>24.45N, 112.91E</v>
      </c>
      <c r="K3331">
        <f>_xlfn.XLOOKUP($A3331,laziki!B:B,laziki!D:D)</f>
        <v>2060</v>
      </c>
      <c r="L3331">
        <f t="shared" ref="L3331:L3394" si="262">YEAR(B3331)</f>
        <v>2061</v>
      </c>
      <c r="M3331" s="4">
        <f t="shared" ref="M3331:M3394" si="263">L3331-K3331</f>
        <v>1</v>
      </c>
      <c r="N3331" s="4" t="str">
        <f t="shared" ref="N3331:N3394" si="264">IF(NOT(ISERROR(SEARCH("S",D3331))),"S","N")</f>
        <v>N</v>
      </c>
      <c r="O3331" t="str">
        <f t="shared" si="260"/>
        <v>N</v>
      </c>
    </row>
    <row r="3332" spans="1:15" x14ac:dyDescent="0.25">
      <c r="A3332">
        <v>18</v>
      </c>
      <c r="B3332" s="1">
        <v>57639</v>
      </c>
      <c r="C3332" t="s">
        <v>221</v>
      </c>
      <c r="D3332" t="s">
        <v>2116</v>
      </c>
      <c r="E3332">
        <v>59</v>
      </c>
      <c r="F3332">
        <v>1396</v>
      </c>
      <c r="G3332">
        <f t="shared" si="261"/>
        <v>1396</v>
      </c>
      <c r="H3332" t="str">
        <f>_xlfn.XLOOKUP(C3332,obszary!A:A,obszary!B:B)</f>
        <v>Aeolis</v>
      </c>
      <c r="I3332" t="str">
        <f>_xlfn.XLOOKUP($A3332,laziki!B:B,laziki!C:C)</f>
        <v>Viking 10</v>
      </c>
      <c r="J3332" t="str">
        <f>_xlfn.XLOOKUP(I3332,laziki!C:C,laziki!E:E)</f>
        <v>25.21S, 169.35E</v>
      </c>
      <c r="K3332">
        <f>_xlfn.XLOOKUP($A3332,laziki!B:B,laziki!D:D)</f>
        <v>2055</v>
      </c>
      <c r="L3332">
        <f t="shared" si="262"/>
        <v>2057</v>
      </c>
      <c r="M3332" s="4">
        <f t="shared" si="263"/>
        <v>2</v>
      </c>
      <c r="N3332" s="4" t="str">
        <f t="shared" si="264"/>
        <v>S</v>
      </c>
      <c r="O3332" t="str">
        <f t="shared" si="260"/>
        <v>S</v>
      </c>
    </row>
    <row r="3333" spans="1:15" x14ac:dyDescent="0.25">
      <c r="A3333">
        <v>70</v>
      </c>
      <c r="B3333" s="1">
        <v>62569</v>
      </c>
      <c r="C3333" t="s">
        <v>229</v>
      </c>
      <c r="D3333" t="s">
        <v>2115</v>
      </c>
      <c r="E3333">
        <v>106</v>
      </c>
      <c r="F3333">
        <v>1788</v>
      </c>
      <c r="G3333">
        <f t="shared" si="261"/>
        <v>0</v>
      </c>
      <c r="H3333" t="str">
        <f>_xlfn.XLOOKUP(C3333,obszary!A:A,obszary!B:B)</f>
        <v>Margaritifer Sinus</v>
      </c>
      <c r="I3333" t="str">
        <f>_xlfn.XLOOKUP($A3333,laziki!B:B,laziki!C:C)</f>
        <v>Rosetta 14</v>
      </c>
      <c r="J3333" t="str">
        <f>_xlfn.XLOOKUP(I3333,laziki!C:C,laziki!E:E)</f>
        <v>24.07S, 46.44W</v>
      </c>
      <c r="K3333">
        <f>_xlfn.XLOOKUP($A3333,laziki!B:B,laziki!D:D)</f>
        <v>2069</v>
      </c>
      <c r="L3333">
        <f t="shared" si="262"/>
        <v>2071</v>
      </c>
      <c r="M3333" s="4">
        <f t="shared" si="263"/>
        <v>2</v>
      </c>
      <c r="N3333" s="4" t="str">
        <f t="shared" si="264"/>
        <v>S</v>
      </c>
      <c r="O3333" t="str">
        <f t="shared" si="260"/>
        <v>S</v>
      </c>
    </row>
    <row r="3334" spans="1:15" x14ac:dyDescent="0.25">
      <c r="A3334">
        <v>79</v>
      </c>
      <c r="B3334" s="1">
        <v>64290</v>
      </c>
      <c r="C3334" t="s">
        <v>223</v>
      </c>
      <c r="D3334" t="s">
        <v>2114</v>
      </c>
      <c r="E3334">
        <v>77</v>
      </c>
      <c r="F3334">
        <v>3167</v>
      </c>
      <c r="G3334">
        <f t="shared" si="261"/>
        <v>3167</v>
      </c>
      <c r="H3334" t="str">
        <f>_xlfn.XLOOKUP(C3334,obszary!A:A,obszary!B:B)</f>
        <v>Mare Tyrrhenum</v>
      </c>
      <c r="I3334" t="str">
        <f>_xlfn.XLOOKUP($A3334,laziki!B:B,laziki!C:C)</f>
        <v>Rosetta 29</v>
      </c>
      <c r="J3334" t="str">
        <f>_xlfn.XLOOKUP(I3334,laziki!C:C,laziki!E:E)</f>
        <v>18.24N, 120.68E</v>
      </c>
      <c r="K3334">
        <f>_xlfn.XLOOKUP($A3334,laziki!B:B,laziki!D:D)</f>
        <v>2073</v>
      </c>
      <c r="L3334">
        <f t="shared" si="262"/>
        <v>2076</v>
      </c>
      <c r="M3334" s="4">
        <f t="shared" si="263"/>
        <v>3</v>
      </c>
      <c r="N3334" s="4" t="str">
        <f t="shared" si="264"/>
        <v>S</v>
      </c>
      <c r="O3334" t="str">
        <f t="shared" ref="O3334:O3397" si="265">IF(NOT(ISERROR(SEARCH("S",J3334))),"S","N")</f>
        <v>N</v>
      </c>
    </row>
    <row r="3335" spans="1:15" x14ac:dyDescent="0.25">
      <c r="A3335">
        <v>40</v>
      </c>
      <c r="B3335" s="1">
        <v>59685</v>
      </c>
      <c r="C3335" t="s">
        <v>221</v>
      </c>
      <c r="D3335" t="s">
        <v>2113</v>
      </c>
      <c r="E3335">
        <v>24</v>
      </c>
      <c r="F3335">
        <v>8000</v>
      </c>
      <c r="G3335">
        <f t="shared" si="261"/>
        <v>8000</v>
      </c>
      <c r="H3335" t="str">
        <f>_xlfn.XLOOKUP(C3335,obszary!A:A,obszary!B:B)</f>
        <v>Aeolis</v>
      </c>
      <c r="I3335" t="str">
        <f>_xlfn.XLOOKUP($A3335,laziki!B:B,laziki!C:C)</f>
        <v>Spirit 1</v>
      </c>
      <c r="J3335" t="str">
        <f>_xlfn.XLOOKUP(I3335,laziki!C:C,laziki!E:E)</f>
        <v>23.56S, 147.94E</v>
      </c>
      <c r="K3335">
        <f>_xlfn.XLOOKUP($A3335,laziki!B:B,laziki!D:D)</f>
        <v>2062</v>
      </c>
      <c r="L3335">
        <f t="shared" si="262"/>
        <v>2063</v>
      </c>
      <c r="M3335" s="4">
        <f t="shared" si="263"/>
        <v>1</v>
      </c>
      <c r="N3335" s="4" t="str">
        <f t="shared" si="264"/>
        <v>S</v>
      </c>
      <c r="O3335" t="str">
        <f t="shared" si="265"/>
        <v>S</v>
      </c>
    </row>
    <row r="3336" spans="1:15" x14ac:dyDescent="0.25">
      <c r="A3336">
        <v>42</v>
      </c>
      <c r="B3336" s="1">
        <v>60214</v>
      </c>
      <c r="C3336" t="s">
        <v>253</v>
      </c>
      <c r="D3336" t="s">
        <v>2112</v>
      </c>
      <c r="E3336">
        <v>9</v>
      </c>
      <c r="F3336">
        <v>6618</v>
      </c>
      <c r="G3336">
        <f t="shared" si="261"/>
        <v>6618</v>
      </c>
      <c r="H3336" t="str">
        <f>_xlfn.XLOOKUP(C3336,obszary!A:A,obszary!B:B)</f>
        <v>Cebrenia</v>
      </c>
      <c r="I3336" t="str">
        <f>_xlfn.XLOOKUP($A3336,laziki!B:B,laziki!C:C)</f>
        <v>Spirit 6</v>
      </c>
      <c r="J3336" t="str">
        <f>_xlfn.XLOOKUP(I3336,laziki!C:C,laziki!E:E)</f>
        <v>27.80N, 160.30E</v>
      </c>
      <c r="K3336">
        <f>_xlfn.XLOOKUP($A3336,laziki!B:B,laziki!D:D)</f>
        <v>2063</v>
      </c>
      <c r="L3336">
        <f t="shared" si="262"/>
        <v>2064</v>
      </c>
      <c r="M3336" s="4">
        <f t="shared" si="263"/>
        <v>1</v>
      </c>
      <c r="N3336" s="4" t="str">
        <f t="shared" si="264"/>
        <v>N</v>
      </c>
      <c r="O3336" t="str">
        <f t="shared" si="265"/>
        <v>N</v>
      </c>
    </row>
    <row r="3337" spans="1:15" x14ac:dyDescent="0.25">
      <c r="A3337">
        <v>52</v>
      </c>
      <c r="B3337" s="1">
        <v>60689</v>
      </c>
      <c r="C3337" t="s">
        <v>233</v>
      </c>
      <c r="D3337" t="s">
        <v>2111</v>
      </c>
      <c r="E3337">
        <v>292</v>
      </c>
      <c r="F3337">
        <v>2054</v>
      </c>
      <c r="G3337">
        <f t="shared" si="261"/>
        <v>0</v>
      </c>
      <c r="H3337" t="str">
        <f>_xlfn.XLOOKUP(C3337,obszary!A:A,obszary!B:B)</f>
        <v>Phoenicis Lacus</v>
      </c>
      <c r="I3337" t="str">
        <f>_xlfn.XLOOKUP($A3337,laziki!B:B,laziki!C:C)</f>
        <v>Opportunity 4</v>
      </c>
      <c r="J3337" t="str">
        <f>_xlfn.XLOOKUP(I3337,laziki!C:C,laziki!E:E)</f>
        <v>9.63N, 121.52W</v>
      </c>
      <c r="K3337">
        <f>_xlfn.XLOOKUP($A3337,laziki!B:B,laziki!D:D)</f>
        <v>2065</v>
      </c>
      <c r="L3337">
        <f t="shared" si="262"/>
        <v>2066</v>
      </c>
      <c r="M3337" s="4">
        <f t="shared" si="263"/>
        <v>1</v>
      </c>
      <c r="N3337" s="4" t="str">
        <f t="shared" si="264"/>
        <v>S</v>
      </c>
      <c r="O3337" t="str">
        <f t="shared" si="265"/>
        <v>N</v>
      </c>
    </row>
    <row r="3338" spans="1:15" x14ac:dyDescent="0.25">
      <c r="A3338">
        <v>76</v>
      </c>
      <c r="B3338" s="1">
        <v>63493</v>
      </c>
      <c r="C3338" t="s">
        <v>263</v>
      </c>
      <c r="D3338" t="s">
        <v>2110</v>
      </c>
      <c r="E3338">
        <v>124</v>
      </c>
      <c r="F3338">
        <v>3612</v>
      </c>
      <c r="G3338">
        <f t="shared" si="261"/>
        <v>0</v>
      </c>
      <c r="H3338" t="str">
        <f>_xlfn.XLOOKUP(C3338,obszary!A:A,obszary!B:B)</f>
        <v>Diacria</v>
      </c>
      <c r="I3338" t="str">
        <f>_xlfn.XLOOKUP($A3338,laziki!B:B,laziki!C:C)</f>
        <v>Rosetta 25</v>
      </c>
      <c r="J3338" t="str">
        <f>_xlfn.XLOOKUP(I3338,laziki!C:C,laziki!E:E)</f>
        <v>47.84N, 169.44E</v>
      </c>
      <c r="K3338">
        <f>_xlfn.XLOOKUP($A3338,laziki!B:B,laziki!D:D)</f>
        <v>2072</v>
      </c>
      <c r="L3338">
        <f t="shared" si="262"/>
        <v>2073</v>
      </c>
      <c r="M3338" s="4">
        <f t="shared" si="263"/>
        <v>1</v>
      </c>
      <c r="N3338" s="4" t="str">
        <f t="shared" si="264"/>
        <v>N</v>
      </c>
      <c r="O3338" t="str">
        <f t="shared" si="265"/>
        <v>N</v>
      </c>
    </row>
    <row r="3339" spans="1:15" x14ac:dyDescent="0.25">
      <c r="A3339">
        <v>4</v>
      </c>
      <c r="B3339" s="1">
        <v>57885</v>
      </c>
      <c r="C3339" t="s">
        <v>215</v>
      </c>
      <c r="D3339" t="s">
        <v>2109</v>
      </c>
      <c r="E3339">
        <v>70</v>
      </c>
      <c r="F3339">
        <v>1010</v>
      </c>
      <c r="G3339">
        <f t="shared" si="261"/>
        <v>1010</v>
      </c>
      <c r="H3339" t="str">
        <f>_xlfn.XLOOKUP(C3339,obszary!A:A,obszary!B:B)</f>
        <v>Argyre</v>
      </c>
      <c r="I3339" t="str">
        <f>_xlfn.XLOOKUP($A3339,laziki!B:B,laziki!C:C)</f>
        <v>Mariner 9</v>
      </c>
      <c r="J3339" t="str">
        <f>_xlfn.XLOOKUP(I3339,laziki!C:C,laziki!E:E)</f>
        <v>43.20S, 21.89W</v>
      </c>
      <c r="K3339">
        <f>_xlfn.XLOOKUP($A3339,laziki!B:B,laziki!D:D)</f>
        <v>2051</v>
      </c>
      <c r="L3339">
        <f t="shared" si="262"/>
        <v>2058</v>
      </c>
      <c r="M3339" s="4">
        <f t="shared" si="263"/>
        <v>7</v>
      </c>
      <c r="N3339" s="4" t="str">
        <f t="shared" si="264"/>
        <v>S</v>
      </c>
      <c r="O3339" t="str">
        <f t="shared" si="265"/>
        <v>S</v>
      </c>
    </row>
    <row r="3340" spans="1:15" x14ac:dyDescent="0.25">
      <c r="A3340">
        <v>59</v>
      </c>
      <c r="B3340" s="1">
        <v>62247</v>
      </c>
      <c r="C3340" t="s">
        <v>209</v>
      </c>
      <c r="D3340" t="s">
        <v>2108</v>
      </c>
      <c r="E3340">
        <v>34</v>
      </c>
      <c r="F3340">
        <v>7052</v>
      </c>
      <c r="G3340">
        <f t="shared" si="261"/>
        <v>7052</v>
      </c>
      <c r="H3340" t="str">
        <f>_xlfn.XLOOKUP(C3340,obszary!A:A,obszary!B:B)</f>
        <v>Eridania</v>
      </c>
      <c r="I3340" t="str">
        <f>_xlfn.XLOOKUP($A3340,laziki!B:B,laziki!C:C)</f>
        <v>Opportunity 16</v>
      </c>
      <c r="J3340" t="str">
        <f>_xlfn.XLOOKUP(I3340,laziki!C:C,laziki!E:E)</f>
        <v>41.83S, 120.38E</v>
      </c>
      <c r="K3340">
        <f>_xlfn.XLOOKUP($A3340,laziki!B:B,laziki!D:D)</f>
        <v>2068</v>
      </c>
      <c r="L3340">
        <f t="shared" si="262"/>
        <v>2070</v>
      </c>
      <c r="M3340" s="4">
        <f t="shared" si="263"/>
        <v>2</v>
      </c>
      <c r="N3340" s="4" t="str">
        <f t="shared" si="264"/>
        <v>S</v>
      </c>
      <c r="O3340" t="str">
        <f t="shared" si="265"/>
        <v>S</v>
      </c>
    </row>
    <row r="3341" spans="1:15" x14ac:dyDescent="0.25">
      <c r="A3341">
        <v>83</v>
      </c>
      <c r="B3341" s="1">
        <v>62840</v>
      </c>
      <c r="C3341" t="s">
        <v>255</v>
      </c>
      <c r="D3341" t="s">
        <v>2107</v>
      </c>
      <c r="E3341">
        <v>905</v>
      </c>
      <c r="F3341">
        <v>17000</v>
      </c>
      <c r="G3341">
        <f t="shared" si="261"/>
        <v>0</v>
      </c>
      <c r="H3341" t="str">
        <f>_xlfn.XLOOKUP(C3341,obszary!A:A,obszary!B:B)</f>
        <v>Casius</v>
      </c>
      <c r="I3341" t="str">
        <f>_xlfn.XLOOKUP($A3341,laziki!B:B,laziki!C:C)</f>
        <v>Phoenix 11</v>
      </c>
      <c r="J3341" t="str">
        <f>_xlfn.XLOOKUP(I3341,laziki!C:C,laziki!E:E)</f>
        <v>56.07N, 79.63E</v>
      </c>
      <c r="K3341">
        <f>_xlfn.XLOOKUP($A3341,laziki!B:B,laziki!D:D)</f>
        <v>2069</v>
      </c>
      <c r="L3341">
        <f t="shared" si="262"/>
        <v>2072</v>
      </c>
      <c r="M3341" s="4">
        <f t="shared" si="263"/>
        <v>3</v>
      </c>
      <c r="N3341" s="4" t="str">
        <f t="shared" si="264"/>
        <v>N</v>
      </c>
      <c r="O3341" t="str">
        <f t="shared" si="265"/>
        <v>N</v>
      </c>
    </row>
    <row r="3342" spans="1:15" x14ac:dyDescent="0.25">
      <c r="A3342">
        <v>5</v>
      </c>
      <c r="B3342" s="1">
        <v>56519</v>
      </c>
      <c r="C3342" t="s">
        <v>241</v>
      </c>
      <c r="D3342" t="s">
        <v>2106</v>
      </c>
      <c r="E3342">
        <v>241</v>
      </c>
      <c r="F3342">
        <v>6618</v>
      </c>
      <c r="G3342">
        <f t="shared" si="261"/>
        <v>0</v>
      </c>
      <c r="H3342" t="str">
        <f>_xlfn.XLOOKUP(C3342,obszary!A:A,obszary!B:B)</f>
        <v>Syrtis Major</v>
      </c>
      <c r="I3342" t="str">
        <f>_xlfn.XLOOKUP($A3342,laziki!B:B,laziki!C:C)</f>
        <v>Mariner 10</v>
      </c>
      <c r="J3342" t="str">
        <f>_xlfn.XLOOKUP(I3342,laziki!C:C,laziki!E:E)</f>
        <v>4.88N, 63.43E</v>
      </c>
      <c r="K3342">
        <f>_xlfn.XLOOKUP($A3342,laziki!B:B,laziki!D:D)</f>
        <v>2051</v>
      </c>
      <c r="L3342">
        <f t="shared" si="262"/>
        <v>2054</v>
      </c>
      <c r="M3342" s="4">
        <f t="shared" si="263"/>
        <v>3</v>
      </c>
      <c r="N3342" s="4" t="str">
        <f t="shared" si="264"/>
        <v>N</v>
      </c>
      <c r="O3342" t="str">
        <f t="shared" si="265"/>
        <v>N</v>
      </c>
    </row>
    <row r="3343" spans="1:15" x14ac:dyDescent="0.25">
      <c r="A3343">
        <v>87</v>
      </c>
      <c r="B3343" s="1">
        <v>63224</v>
      </c>
      <c r="C3343" t="s">
        <v>215</v>
      </c>
      <c r="D3343" t="s">
        <v>2105</v>
      </c>
      <c r="E3343">
        <v>482</v>
      </c>
      <c r="F3343">
        <v>4076</v>
      </c>
      <c r="G3343">
        <f t="shared" si="261"/>
        <v>0</v>
      </c>
      <c r="H3343" t="str">
        <f>_xlfn.XLOOKUP(C3343,obszary!A:A,obszary!B:B)</f>
        <v>Argyre</v>
      </c>
      <c r="I3343" t="str">
        <f>_xlfn.XLOOKUP($A3343,laziki!B:B,laziki!C:C)</f>
        <v>Phoenix 17</v>
      </c>
      <c r="J3343" t="str">
        <f>_xlfn.XLOOKUP(I3343,laziki!C:C,laziki!E:E)</f>
        <v>34.44S, 25.42W</v>
      </c>
      <c r="K3343">
        <f>_xlfn.XLOOKUP($A3343,laziki!B:B,laziki!D:D)</f>
        <v>2071</v>
      </c>
      <c r="L3343">
        <f t="shared" si="262"/>
        <v>2073</v>
      </c>
      <c r="M3343" s="4">
        <f t="shared" si="263"/>
        <v>2</v>
      </c>
      <c r="N3343" s="4" t="str">
        <f t="shared" si="264"/>
        <v>S</v>
      </c>
      <c r="O3343" t="str">
        <f t="shared" si="265"/>
        <v>S</v>
      </c>
    </row>
    <row r="3344" spans="1:15" x14ac:dyDescent="0.25">
      <c r="A3344">
        <v>28</v>
      </c>
      <c r="B3344" s="1">
        <v>58413</v>
      </c>
      <c r="C3344" t="s">
        <v>207</v>
      </c>
      <c r="D3344" t="s">
        <v>2104</v>
      </c>
      <c r="E3344">
        <v>905</v>
      </c>
      <c r="F3344">
        <v>1788</v>
      </c>
      <c r="G3344">
        <f t="shared" si="261"/>
        <v>0</v>
      </c>
      <c r="H3344" t="str">
        <f>_xlfn.XLOOKUP(C3344,obszary!A:A,obszary!B:B)</f>
        <v>Mare Australe</v>
      </c>
      <c r="I3344" t="str">
        <f>_xlfn.XLOOKUP($A3344,laziki!B:B,laziki!C:C)</f>
        <v>Deimos 3</v>
      </c>
      <c r="J3344" t="str">
        <f>_xlfn.XLOOKUP(I3344,laziki!C:C,laziki!E:E)</f>
        <v>63.27S, 66.46W</v>
      </c>
      <c r="K3344">
        <f>_xlfn.XLOOKUP($A3344,laziki!B:B,laziki!D:D)</f>
        <v>2058</v>
      </c>
      <c r="L3344">
        <f t="shared" si="262"/>
        <v>2059</v>
      </c>
      <c r="M3344" s="4">
        <f t="shared" si="263"/>
        <v>1</v>
      </c>
      <c r="N3344" s="4" t="str">
        <f t="shared" si="264"/>
        <v>S</v>
      </c>
      <c r="O3344" t="str">
        <f t="shared" si="265"/>
        <v>S</v>
      </c>
    </row>
    <row r="3345" spans="1:15" x14ac:dyDescent="0.25">
      <c r="A3345">
        <v>86</v>
      </c>
      <c r="B3345" s="1">
        <v>63686</v>
      </c>
      <c r="C3345" t="s">
        <v>255</v>
      </c>
      <c r="D3345" t="s">
        <v>2103</v>
      </c>
      <c r="E3345">
        <v>85</v>
      </c>
      <c r="F3345">
        <v>6409</v>
      </c>
      <c r="G3345">
        <f t="shared" si="261"/>
        <v>6409</v>
      </c>
      <c r="H3345" t="str">
        <f>_xlfn.XLOOKUP(C3345,obszary!A:A,obszary!B:B)</f>
        <v>Casius</v>
      </c>
      <c r="I3345" t="str">
        <f>_xlfn.XLOOKUP($A3345,laziki!B:B,laziki!C:C)</f>
        <v>Phoenix 16</v>
      </c>
      <c r="J3345" t="str">
        <f>_xlfn.XLOOKUP(I3345,laziki!C:C,laziki!E:E)</f>
        <v>75.84N, 122.24E</v>
      </c>
      <c r="K3345">
        <f>_xlfn.XLOOKUP($A3345,laziki!B:B,laziki!D:D)</f>
        <v>2071</v>
      </c>
      <c r="L3345">
        <f t="shared" si="262"/>
        <v>2074</v>
      </c>
      <c r="M3345" s="4">
        <f t="shared" si="263"/>
        <v>3</v>
      </c>
      <c r="N3345" s="4" t="str">
        <f t="shared" si="264"/>
        <v>N</v>
      </c>
      <c r="O3345" t="str">
        <f t="shared" si="265"/>
        <v>N</v>
      </c>
    </row>
    <row r="3346" spans="1:15" x14ac:dyDescent="0.25">
      <c r="A3346">
        <v>9</v>
      </c>
      <c r="B3346" s="1">
        <v>58260</v>
      </c>
      <c r="C3346" t="s">
        <v>229</v>
      </c>
      <c r="D3346" t="s">
        <v>2102</v>
      </c>
      <c r="E3346">
        <v>109</v>
      </c>
      <c r="F3346">
        <v>9074</v>
      </c>
      <c r="G3346">
        <f t="shared" si="261"/>
        <v>0</v>
      </c>
      <c r="H3346" t="str">
        <f>_xlfn.XLOOKUP(C3346,obszary!A:A,obszary!B:B)</f>
        <v>Margaritifer Sinus</v>
      </c>
      <c r="I3346" t="str">
        <f>_xlfn.XLOOKUP($A3346,laziki!B:B,laziki!C:C)</f>
        <v>Mariner 14</v>
      </c>
      <c r="J3346" t="str">
        <f>_xlfn.XLOOKUP(I3346,laziki!C:C,laziki!E:E)</f>
        <v>17.63S, 13.01W</v>
      </c>
      <c r="K3346">
        <f>_xlfn.XLOOKUP($A3346,laziki!B:B,laziki!D:D)</f>
        <v>2054</v>
      </c>
      <c r="L3346">
        <f t="shared" si="262"/>
        <v>2059</v>
      </c>
      <c r="M3346" s="4">
        <f t="shared" si="263"/>
        <v>5</v>
      </c>
      <c r="N3346" s="4" t="str">
        <f t="shared" si="264"/>
        <v>S</v>
      </c>
      <c r="O3346" t="str">
        <f t="shared" si="265"/>
        <v>S</v>
      </c>
    </row>
    <row r="3347" spans="1:15" x14ac:dyDescent="0.25">
      <c r="A3347">
        <v>66</v>
      </c>
      <c r="B3347" s="1">
        <v>62949</v>
      </c>
      <c r="C3347" t="s">
        <v>237</v>
      </c>
      <c r="D3347" t="s">
        <v>2101</v>
      </c>
      <c r="E3347">
        <v>48</v>
      </c>
      <c r="F3347">
        <v>1920</v>
      </c>
      <c r="G3347">
        <f t="shared" si="261"/>
        <v>1920</v>
      </c>
      <c r="H3347" t="str">
        <f>_xlfn.XLOOKUP(C3347,obszary!A:A,obszary!B:B)</f>
        <v>Elysium</v>
      </c>
      <c r="I3347" t="str">
        <f>_xlfn.XLOOKUP($A3347,laziki!B:B,laziki!C:C)</f>
        <v>Rosetta 9</v>
      </c>
      <c r="J3347" t="str">
        <f>_xlfn.XLOOKUP(I3347,laziki!C:C,laziki!E:E)</f>
        <v>17.54N, 149.60E</v>
      </c>
      <c r="K3347">
        <f>_xlfn.XLOOKUP($A3347,laziki!B:B,laziki!D:D)</f>
        <v>2067</v>
      </c>
      <c r="L3347">
        <f t="shared" si="262"/>
        <v>2072</v>
      </c>
      <c r="M3347" s="4">
        <f t="shared" si="263"/>
        <v>5</v>
      </c>
      <c r="N3347" s="4" t="str">
        <f t="shared" si="264"/>
        <v>N</v>
      </c>
      <c r="O3347" t="str">
        <f t="shared" si="265"/>
        <v>N</v>
      </c>
    </row>
    <row r="3348" spans="1:15" x14ac:dyDescent="0.25">
      <c r="A3348">
        <v>76</v>
      </c>
      <c r="B3348" s="1">
        <v>64983</v>
      </c>
      <c r="C3348" t="s">
        <v>253</v>
      </c>
      <c r="D3348" t="s">
        <v>2100</v>
      </c>
      <c r="E3348">
        <v>169</v>
      </c>
      <c r="F3348">
        <v>4398</v>
      </c>
      <c r="G3348">
        <f t="shared" si="261"/>
        <v>0</v>
      </c>
      <c r="H3348" t="str">
        <f>_xlfn.XLOOKUP(C3348,obszary!A:A,obszary!B:B)</f>
        <v>Cebrenia</v>
      </c>
      <c r="I3348" t="str">
        <f>_xlfn.XLOOKUP($A3348,laziki!B:B,laziki!C:C)</f>
        <v>Rosetta 25</v>
      </c>
      <c r="J3348" t="str">
        <f>_xlfn.XLOOKUP(I3348,laziki!C:C,laziki!E:E)</f>
        <v>47.84N, 169.44E</v>
      </c>
      <c r="K3348">
        <f>_xlfn.XLOOKUP($A3348,laziki!B:B,laziki!D:D)</f>
        <v>2072</v>
      </c>
      <c r="L3348">
        <f t="shared" si="262"/>
        <v>2077</v>
      </c>
      <c r="M3348" s="4">
        <f t="shared" si="263"/>
        <v>5</v>
      </c>
      <c r="N3348" s="4" t="str">
        <f t="shared" si="264"/>
        <v>N</v>
      </c>
      <c r="O3348" t="str">
        <f t="shared" si="265"/>
        <v>N</v>
      </c>
    </row>
    <row r="3349" spans="1:15" x14ac:dyDescent="0.25">
      <c r="A3349">
        <v>93</v>
      </c>
      <c r="B3349" s="1">
        <v>61312</v>
      </c>
      <c r="C3349" t="s">
        <v>261</v>
      </c>
      <c r="D3349" t="s">
        <v>2099</v>
      </c>
      <c r="E3349">
        <v>29</v>
      </c>
      <c r="F3349">
        <v>6409</v>
      </c>
      <c r="G3349">
        <f t="shared" si="261"/>
        <v>6409</v>
      </c>
      <c r="H3349" t="str">
        <f>_xlfn.XLOOKUP(C3349,obszary!A:A,obszary!B:B)</f>
        <v>Arcadia</v>
      </c>
      <c r="I3349" t="str">
        <f>_xlfn.XLOOKUP($A3349,laziki!B:B,laziki!C:C)</f>
        <v>Dawn 3</v>
      </c>
      <c r="J3349" t="str">
        <f>_xlfn.XLOOKUP(I3349,laziki!C:C,laziki!E:E)</f>
        <v>40.73N, 101.92W</v>
      </c>
      <c r="K3349">
        <f>_xlfn.XLOOKUP($A3349,laziki!B:B,laziki!D:D)</f>
        <v>2066</v>
      </c>
      <c r="L3349">
        <f t="shared" si="262"/>
        <v>2067</v>
      </c>
      <c r="M3349" s="4">
        <f t="shared" si="263"/>
        <v>1</v>
      </c>
      <c r="N3349" s="4" t="str">
        <f t="shared" si="264"/>
        <v>N</v>
      </c>
      <c r="O3349" t="str">
        <f t="shared" si="265"/>
        <v>N</v>
      </c>
    </row>
    <row r="3350" spans="1:15" x14ac:dyDescent="0.25">
      <c r="A3350">
        <v>30</v>
      </c>
      <c r="B3350" s="1">
        <v>58646</v>
      </c>
      <c r="C3350" t="s">
        <v>247</v>
      </c>
      <c r="D3350" t="s">
        <v>2098</v>
      </c>
      <c r="E3350">
        <v>65</v>
      </c>
      <c r="F3350">
        <v>4902</v>
      </c>
      <c r="G3350">
        <f t="shared" si="261"/>
        <v>4902</v>
      </c>
      <c r="H3350" t="str">
        <f>_xlfn.XLOOKUP(C3350,obszary!A:A,obszary!B:B)</f>
        <v>Lunae Palus</v>
      </c>
      <c r="I3350" t="str">
        <f>_xlfn.XLOOKUP($A3350,laziki!B:B,laziki!C:C)</f>
        <v>Deimos 8</v>
      </c>
      <c r="J3350" t="str">
        <f>_xlfn.XLOOKUP(I3350,laziki!C:C,laziki!E:E)</f>
        <v>21.43N, 76.62W</v>
      </c>
      <c r="K3350">
        <f>_xlfn.XLOOKUP($A3350,laziki!B:B,laziki!D:D)</f>
        <v>2058</v>
      </c>
      <c r="L3350">
        <f t="shared" si="262"/>
        <v>2060</v>
      </c>
      <c r="M3350" s="4">
        <f t="shared" si="263"/>
        <v>2</v>
      </c>
      <c r="N3350" s="4" t="str">
        <f t="shared" si="264"/>
        <v>N</v>
      </c>
      <c r="O3350" t="str">
        <f t="shared" si="265"/>
        <v>N</v>
      </c>
    </row>
    <row r="3351" spans="1:15" x14ac:dyDescent="0.25">
      <c r="A3351">
        <v>39</v>
      </c>
      <c r="B3351" s="1">
        <v>61375</v>
      </c>
      <c r="C3351" t="s">
        <v>207</v>
      </c>
      <c r="D3351" t="s">
        <v>2097</v>
      </c>
      <c r="E3351">
        <v>137</v>
      </c>
      <c r="F3351">
        <v>1138</v>
      </c>
      <c r="G3351">
        <f t="shared" si="261"/>
        <v>0</v>
      </c>
      <c r="H3351" t="str">
        <f>_xlfn.XLOOKUP(C3351,obszary!A:A,obszary!B:B)</f>
        <v>Mare Australe</v>
      </c>
      <c r="I3351" t="str">
        <f>_xlfn.XLOOKUP($A3351,laziki!B:B,laziki!C:C)</f>
        <v>Pathfinder 9</v>
      </c>
      <c r="J3351" t="str">
        <f>_xlfn.XLOOKUP(I3351,laziki!C:C,laziki!E:E)</f>
        <v>59.92S, 179.01W</v>
      </c>
      <c r="K3351">
        <f>_xlfn.XLOOKUP($A3351,laziki!B:B,laziki!D:D)</f>
        <v>2062</v>
      </c>
      <c r="L3351">
        <f t="shared" si="262"/>
        <v>2068</v>
      </c>
      <c r="M3351" s="4">
        <f t="shared" si="263"/>
        <v>6</v>
      </c>
      <c r="N3351" s="4" t="str">
        <f t="shared" si="264"/>
        <v>S</v>
      </c>
      <c r="O3351" t="str">
        <f t="shared" si="265"/>
        <v>S</v>
      </c>
    </row>
    <row r="3352" spans="1:15" x14ac:dyDescent="0.25">
      <c r="A3352">
        <v>49</v>
      </c>
      <c r="B3352" s="1">
        <v>61350</v>
      </c>
      <c r="C3352" t="s">
        <v>229</v>
      </c>
      <c r="D3352" t="s">
        <v>2096</v>
      </c>
      <c r="E3352">
        <v>63</v>
      </c>
      <c r="F3352">
        <v>13054</v>
      </c>
      <c r="G3352">
        <f t="shared" si="261"/>
        <v>13054</v>
      </c>
      <c r="H3352" t="str">
        <f>_xlfn.XLOOKUP(C3352,obszary!A:A,obszary!B:B)</f>
        <v>Margaritifer Sinus</v>
      </c>
      <c r="I3352" t="str">
        <f>_xlfn.XLOOKUP($A3352,laziki!B:B,laziki!C:C)</f>
        <v>Spirit 16</v>
      </c>
      <c r="J3352" t="str">
        <f>_xlfn.XLOOKUP(I3352,laziki!C:C,laziki!E:E)</f>
        <v>30.54S, 24.75W</v>
      </c>
      <c r="K3352">
        <f>_xlfn.XLOOKUP($A3352,laziki!B:B,laziki!D:D)</f>
        <v>2066</v>
      </c>
      <c r="L3352">
        <f t="shared" si="262"/>
        <v>2067</v>
      </c>
      <c r="M3352" s="4">
        <f t="shared" si="263"/>
        <v>1</v>
      </c>
      <c r="N3352" s="4" t="str">
        <f t="shared" si="264"/>
        <v>S</v>
      </c>
      <c r="O3352" t="str">
        <f t="shared" si="265"/>
        <v>S</v>
      </c>
    </row>
    <row r="3353" spans="1:15" x14ac:dyDescent="0.25">
      <c r="A3353">
        <v>31</v>
      </c>
      <c r="B3353" s="1">
        <v>59210</v>
      </c>
      <c r="C3353" t="s">
        <v>261</v>
      </c>
      <c r="D3353" t="s">
        <v>2095</v>
      </c>
      <c r="E3353">
        <v>124</v>
      </c>
      <c r="F3353">
        <v>6006</v>
      </c>
      <c r="G3353">
        <f t="shared" si="261"/>
        <v>0</v>
      </c>
      <c r="H3353" t="str">
        <f>_xlfn.XLOOKUP(C3353,obszary!A:A,obszary!B:B)</f>
        <v>Arcadia</v>
      </c>
      <c r="I3353" t="str">
        <f>_xlfn.XLOOKUP($A3353,laziki!B:B,laziki!C:C)</f>
        <v>Deimos 10</v>
      </c>
      <c r="J3353" t="str">
        <f>_xlfn.XLOOKUP(I3353,laziki!C:C,laziki!E:E)</f>
        <v>66.67N, 93.37W</v>
      </c>
      <c r="K3353">
        <f>_xlfn.XLOOKUP($A3353,laziki!B:B,laziki!D:D)</f>
        <v>2059</v>
      </c>
      <c r="L3353">
        <f t="shared" si="262"/>
        <v>2062</v>
      </c>
      <c r="M3353" s="4">
        <f t="shared" si="263"/>
        <v>3</v>
      </c>
      <c r="N3353" s="4" t="str">
        <f t="shared" si="264"/>
        <v>N</v>
      </c>
      <c r="O3353" t="str">
        <f t="shared" si="265"/>
        <v>N</v>
      </c>
    </row>
    <row r="3354" spans="1:15" x14ac:dyDescent="0.25">
      <c r="A3354">
        <v>60</v>
      </c>
      <c r="B3354" s="1">
        <v>63021</v>
      </c>
      <c r="C3354" t="s">
        <v>215</v>
      </c>
      <c r="D3354" t="s">
        <v>2094</v>
      </c>
      <c r="E3354">
        <v>72</v>
      </c>
      <c r="F3354">
        <v>3313</v>
      </c>
      <c r="G3354">
        <f t="shared" si="261"/>
        <v>3313</v>
      </c>
      <c r="H3354" t="str">
        <f>_xlfn.XLOOKUP(C3354,obszary!A:A,obszary!B:B)</f>
        <v>Argyre</v>
      </c>
      <c r="I3354" t="str">
        <f>_xlfn.XLOOKUP($A3354,laziki!B:B,laziki!C:C)</f>
        <v>Opportunity 18</v>
      </c>
      <c r="J3354" t="str">
        <f>_xlfn.XLOOKUP(I3354,laziki!C:C,laziki!E:E)</f>
        <v>47.77S, 28.62W</v>
      </c>
      <c r="K3354">
        <f>_xlfn.XLOOKUP($A3354,laziki!B:B,laziki!D:D)</f>
        <v>2069</v>
      </c>
      <c r="L3354">
        <f t="shared" si="262"/>
        <v>2072</v>
      </c>
      <c r="M3354" s="4">
        <f t="shared" si="263"/>
        <v>3</v>
      </c>
      <c r="N3354" s="4" t="str">
        <f t="shared" si="264"/>
        <v>S</v>
      </c>
      <c r="O3354" t="str">
        <f t="shared" si="265"/>
        <v>S</v>
      </c>
    </row>
    <row r="3355" spans="1:15" x14ac:dyDescent="0.25">
      <c r="A3355">
        <v>27</v>
      </c>
      <c r="B3355" s="1">
        <v>58214</v>
      </c>
      <c r="C3355" t="s">
        <v>211</v>
      </c>
      <c r="D3355" t="s">
        <v>2093</v>
      </c>
      <c r="E3355">
        <v>36</v>
      </c>
      <c r="F3355">
        <v>3919</v>
      </c>
      <c r="G3355">
        <f t="shared" si="261"/>
        <v>3919</v>
      </c>
      <c r="H3355" t="str">
        <f>_xlfn.XLOOKUP(C3355,obszary!A:A,obszary!B:B)</f>
        <v>Hellas</v>
      </c>
      <c r="I3355" t="str">
        <f>_xlfn.XLOOKUP($A3355,laziki!B:B,laziki!C:C)</f>
        <v>Phobos 6</v>
      </c>
      <c r="J3355" t="str">
        <f>_xlfn.XLOOKUP(I3355,laziki!C:C,laziki!E:E)</f>
        <v>74.62S, 100.08E</v>
      </c>
      <c r="K3355">
        <f>_xlfn.XLOOKUP($A3355,laziki!B:B,laziki!D:D)</f>
        <v>2054</v>
      </c>
      <c r="L3355">
        <f t="shared" si="262"/>
        <v>2059</v>
      </c>
      <c r="M3355" s="4">
        <f t="shared" si="263"/>
        <v>5</v>
      </c>
      <c r="N3355" s="4" t="str">
        <f t="shared" si="264"/>
        <v>S</v>
      </c>
      <c r="O3355" t="str">
        <f t="shared" si="265"/>
        <v>S</v>
      </c>
    </row>
    <row r="3356" spans="1:15" x14ac:dyDescent="0.25">
      <c r="A3356">
        <v>45</v>
      </c>
      <c r="B3356" s="1">
        <v>60527</v>
      </c>
      <c r="C3356" t="s">
        <v>241</v>
      </c>
      <c r="D3356" t="s">
        <v>2092</v>
      </c>
      <c r="E3356">
        <v>325</v>
      </c>
      <c r="F3356">
        <v>1138</v>
      </c>
      <c r="G3356">
        <f t="shared" si="261"/>
        <v>0</v>
      </c>
      <c r="H3356" t="str">
        <f>_xlfn.XLOOKUP(C3356,obszary!A:A,obszary!B:B)</f>
        <v>Syrtis Major</v>
      </c>
      <c r="I3356" t="str">
        <f>_xlfn.XLOOKUP($A3356,laziki!B:B,laziki!C:C)</f>
        <v>Spirit 12</v>
      </c>
      <c r="J3356" t="str">
        <f>_xlfn.XLOOKUP(I3356,laziki!C:C,laziki!E:E)</f>
        <v>0.43S, 61.64E</v>
      </c>
      <c r="K3356">
        <f>_xlfn.XLOOKUP($A3356,laziki!B:B,laziki!D:D)</f>
        <v>2064</v>
      </c>
      <c r="L3356">
        <f t="shared" si="262"/>
        <v>2065</v>
      </c>
      <c r="M3356" s="4">
        <f t="shared" si="263"/>
        <v>1</v>
      </c>
      <c r="N3356" s="4" t="str">
        <f t="shared" si="264"/>
        <v>N</v>
      </c>
      <c r="O3356" t="str">
        <f t="shared" si="265"/>
        <v>S</v>
      </c>
    </row>
    <row r="3357" spans="1:15" x14ac:dyDescent="0.25">
      <c r="A3357">
        <v>66</v>
      </c>
      <c r="B3357" s="1">
        <v>61730</v>
      </c>
      <c r="C3357" t="s">
        <v>221</v>
      </c>
      <c r="D3357" t="s">
        <v>2091</v>
      </c>
      <c r="E3357">
        <v>264</v>
      </c>
      <c r="F3357">
        <v>4235</v>
      </c>
      <c r="G3357">
        <f t="shared" si="261"/>
        <v>0</v>
      </c>
      <c r="H3357" t="str">
        <f>_xlfn.XLOOKUP(C3357,obszary!A:A,obszary!B:B)</f>
        <v>Aeolis</v>
      </c>
      <c r="I3357" t="str">
        <f>_xlfn.XLOOKUP($A3357,laziki!B:B,laziki!C:C)</f>
        <v>Rosetta 9</v>
      </c>
      <c r="J3357" t="str">
        <f>_xlfn.XLOOKUP(I3357,laziki!C:C,laziki!E:E)</f>
        <v>17.54N, 149.60E</v>
      </c>
      <c r="K3357">
        <f>_xlfn.XLOOKUP($A3357,laziki!B:B,laziki!D:D)</f>
        <v>2067</v>
      </c>
      <c r="L3357">
        <f t="shared" si="262"/>
        <v>2069</v>
      </c>
      <c r="M3357" s="4">
        <f t="shared" si="263"/>
        <v>2</v>
      </c>
      <c r="N3357" s="4" t="str">
        <f t="shared" si="264"/>
        <v>S</v>
      </c>
      <c r="O3357" t="str">
        <f t="shared" si="265"/>
        <v>N</v>
      </c>
    </row>
    <row r="3358" spans="1:15" x14ac:dyDescent="0.25">
      <c r="A3358">
        <v>15</v>
      </c>
      <c r="B3358" s="1">
        <v>56603</v>
      </c>
      <c r="C3358" t="s">
        <v>219</v>
      </c>
      <c r="D3358" t="s">
        <v>2090</v>
      </c>
      <c r="E3358">
        <v>100</v>
      </c>
      <c r="F3358">
        <v>5255</v>
      </c>
      <c r="G3358">
        <f t="shared" si="261"/>
        <v>5255</v>
      </c>
      <c r="H3358" t="str">
        <f>_xlfn.XLOOKUP(C3358,obszary!A:A,obszary!B:B)</f>
        <v>Phaethontis</v>
      </c>
      <c r="I3358" t="str">
        <f>_xlfn.XLOOKUP($A3358,laziki!B:B,laziki!C:C)</f>
        <v>Viking 5</v>
      </c>
      <c r="J3358" t="str">
        <f>_xlfn.XLOOKUP(I3358,laziki!C:C,laziki!E:E)</f>
        <v>33.52S, 162.36W</v>
      </c>
      <c r="K3358">
        <f>_xlfn.XLOOKUP($A3358,laziki!B:B,laziki!D:D)</f>
        <v>2053</v>
      </c>
      <c r="L3358">
        <f t="shared" si="262"/>
        <v>2054</v>
      </c>
      <c r="M3358" s="4">
        <f t="shared" si="263"/>
        <v>1</v>
      </c>
      <c r="N3358" s="4" t="str">
        <f t="shared" si="264"/>
        <v>S</v>
      </c>
      <c r="O3358" t="str">
        <f t="shared" si="265"/>
        <v>S</v>
      </c>
    </row>
    <row r="3359" spans="1:15" x14ac:dyDescent="0.25">
      <c r="A3359">
        <v>45</v>
      </c>
      <c r="B3359" s="1">
        <v>61180</v>
      </c>
      <c r="C3359" t="s">
        <v>225</v>
      </c>
      <c r="D3359" t="s">
        <v>2089</v>
      </c>
      <c r="E3359">
        <v>163</v>
      </c>
      <c r="F3359">
        <v>6205</v>
      </c>
      <c r="G3359">
        <f t="shared" si="261"/>
        <v>0</v>
      </c>
      <c r="H3359" t="str">
        <f>_xlfn.XLOOKUP(C3359,obszary!A:A,obszary!B:B)</f>
        <v>Iapygia</v>
      </c>
      <c r="I3359" t="str">
        <f>_xlfn.XLOOKUP($A3359,laziki!B:B,laziki!C:C)</f>
        <v>Spirit 12</v>
      </c>
      <c r="J3359" t="str">
        <f>_xlfn.XLOOKUP(I3359,laziki!C:C,laziki!E:E)</f>
        <v>0.43S, 61.64E</v>
      </c>
      <c r="K3359">
        <f>_xlfn.XLOOKUP($A3359,laziki!B:B,laziki!D:D)</f>
        <v>2064</v>
      </c>
      <c r="L3359">
        <f t="shared" si="262"/>
        <v>2067</v>
      </c>
      <c r="M3359" s="4">
        <f t="shared" si="263"/>
        <v>3</v>
      </c>
      <c r="N3359" s="4" t="str">
        <f t="shared" si="264"/>
        <v>S</v>
      </c>
      <c r="O3359" t="str">
        <f t="shared" si="265"/>
        <v>S</v>
      </c>
    </row>
    <row r="3360" spans="1:15" x14ac:dyDescent="0.25">
      <c r="A3360">
        <v>55</v>
      </c>
      <c r="B3360" s="1">
        <v>62677</v>
      </c>
      <c r="C3360" t="s">
        <v>253</v>
      </c>
      <c r="D3360" t="s">
        <v>2088</v>
      </c>
      <c r="E3360">
        <v>482</v>
      </c>
      <c r="F3360">
        <v>1920</v>
      </c>
      <c r="G3360">
        <f t="shared" si="261"/>
        <v>0</v>
      </c>
      <c r="H3360" t="str">
        <f>_xlfn.XLOOKUP(C3360,obszary!A:A,obszary!B:B)</f>
        <v>Cebrenia</v>
      </c>
      <c r="I3360" t="str">
        <f>_xlfn.XLOOKUP($A3360,laziki!B:B,laziki!C:C)</f>
        <v>Opportunity 7</v>
      </c>
      <c r="J3360" t="str">
        <f>_xlfn.XLOOKUP(I3360,laziki!C:C,laziki!E:E)</f>
        <v>37.14N, 148.66E</v>
      </c>
      <c r="K3360">
        <f>_xlfn.XLOOKUP($A3360,laziki!B:B,laziki!D:D)</f>
        <v>2066</v>
      </c>
      <c r="L3360">
        <f t="shared" si="262"/>
        <v>2071</v>
      </c>
      <c r="M3360" s="4">
        <f t="shared" si="263"/>
        <v>5</v>
      </c>
      <c r="N3360" s="4" t="str">
        <f t="shared" si="264"/>
        <v>N</v>
      </c>
      <c r="O3360" t="str">
        <f t="shared" si="265"/>
        <v>N</v>
      </c>
    </row>
    <row r="3361" spans="1:15" x14ac:dyDescent="0.25">
      <c r="A3361">
        <v>31</v>
      </c>
      <c r="B3361" s="1">
        <v>59486</v>
      </c>
      <c r="C3361" t="s">
        <v>261</v>
      </c>
      <c r="D3361" t="s">
        <v>2087</v>
      </c>
      <c r="E3361">
        <v>82</v>
      </c>
      <c r="F3361">
        <v>2188</v>
      </c>
      <c r="G3361">
        <f t="shared" si="261"/>
        <v>2188</v>
      </c>
      <c r="H3361" t="str">
        <f>_xlfn.XLOOKUP(C3361,obszary!A:A,obszary!B:B)</f>
        <v>Arcadia</v>
      </c>
      <c r="I3361" t="str">
        <f>_xlfn.XLOOKUP($A3361,laziki!B:B,laziki!C:C)</f>
        <v>Deimos 10</v>
      </c>
      <c r="J3361" t="str">
        <f>_xlfn.XLOOKUP(I3361,laziki!C:C,laziki!E:E)</f>
        <v>66.67N, 93.37W</v>
      </c>
      <c r="K3361">
        <f>_xlfn.XLOOKUP($A3361,laziki!B:B,laziki!D:D)</f>
        <v>2059</v>
      </c>
      <c r="L3361">
        <f t="shared" si="262"/>
        <v>2062</v>
      </c>
      <c r="M3361" s="4">
        <f t="shared" si="263"/>
        <v>3</v>
      </c>
      <c r="N3361" s="4" t="str">
        <f t="shared" si="264"/>
        <v>N</v>
      </c>
      <c r="O3361" t="str">
        <f t="shared" si="265"/>
        <v>N</v>
      </c>
    </row>
    <row r="3362" spans="1:15" x14ac:dyDescent="0.25">
      <c r="A3362">
        <v>38</v>
      </c>
      <c r="B3362" s="1">
        <v>59935</v>
      </c>
      <c r="C3362" t="s">
        <v>265</v>
      </c>
      <c r="D3362" t="s">
        <v>2086</v>
      </c>
      <c r="E3362">
        <v>124</v>
      </c>
      <c r="F3362">
        <v>6409</v>
      </c>
      <c r="G3362">
        <f t="shared" si="261"/>
        <v>0</v>
      </c>
      <c r="H3362" t="str">
        <f>_xlfn.XLOOKUP(C3362,obszary!A:A,obszary!B:B)</f>
        <v>Mare Boreum</v>
      </c>
      <c r="I3362" t="str">
        <f>_xlfn.XLOOKUP($A3362,laziki!B:B,laziki!C:C)</f>
        <v>Pathfinder 7</v>
      </c>
      <c r="J3362" t="str">
        <f>_xlfn.XLOOKUP(I3362,laziki!C:C,laziki!E:E)</f>
        <v>79.27N, 111.64W</v>
      </c>
      <c r="K3362">
        <f>_xlfn.XLOOKUP($A3362,laziki!B:B,laziki!D:D)</f>
        <v>2062</v>
      </c>
      <c r="L3362">
        <f t="shared" si="262"/>
        <v>2064</v>
      </c>
      <c r="M3362" s="4">
        <f t="shared" si="263"/>
        <v>2</v>
      </c>
      <c r="N3362" s="4" t="str">
        <f t="shared" si="264"/>
        <v>N</v>
      </c>
      <c r="O3362" t="str">
        <f t="shared" si="265"/>
        <v>N</v>
      </c>
    </row>
    <row r="3363" spans="1:15" x14ac:dyDescent="0.25">
      <c r="A3363">
        <v>72</v>
      </c>
      <c r="B3363" s="1">
        <v>63965</v>
      </c>
      <c r="C3363" t="s">
        <v>233</v>
      </c>
      <c r="D3363" t="s">
        <v>2085</v>
      </c>
      <c r="E3363">
        <v>389</v>
      </c>
      <c r="F3363">
        <v>2324</v>
      </c>
      <c r="G3363">
        <f t="shared" si="261"/>
        <v>0</v>
      </c>
      <c r="H3363" t="str">
        <f>_xlfn.XLOOKUP(C3363,obszary!A:A,obszary!B:B)</f>
        <v>Phoenicis Lacus</v>
      </c>
      <c r="I3363" t="str">
        <f>_xlfn.XLOOKUP($A3363,laziki!B:B,laziki!C:C)</f>
        <v>Rosetta 16</v>
      </c>
      <c r="J3363" t="str">
        <f>_xlfn.XLOOKUP(I3363,laziki!C:C,laziki!E:E)</f>
        <v>29.49S, 118.42W</v>
      </c>
      <c r="K3363">
        <f>_xlfn.XLOOKUP($A3363,laziki!B:B,laziki!D:D)</f>
        <v>2071</v>
      </c>
      <c r="L3363">
        <f t="shared" si="262"/>
        <v>2075</v>
      </c>
      <c r="M3363" s="4">
        <f t="shared" si="263"/>
        <v>4</v>
      </c>
      <c r="N3363" s="4" t="str">
        <f t="shared" si="264"/>
        <v>S</v>
      </c>
      <c r="O3363" t="str">
        <f t="shared" si="265"/>
        <v>S</v>
      </c>
    </row>
    <row r="3364" spans="1:15" x14ac:dyDescent="0.25">
      <c r="A3364">
        <v>4</v>
      </c>
      <c r="B3364" s="1">
        <v>57917</v>
      </c>
      <c r="C3364" t="s">
        <v>215</v>
      </c>
      <c r="D3364" t="s">
        <v>2084</v>
      </c>
      <c r="E3364">
        <v>702</v>
      </c>
      <c r="F3364">
        <v>12178</v>
      </c>
      <c r="G3364">
        <f t="shared" si="261"/>
        <v>0</v>
      </c>
      <c r="H3364" t="str">
        <f>_xlfn.XLOOKUP(C3364,obszary!A:A,obszary!B:B)</f>
        <v>Argyre</v>
      </c>
      <c r="I3364" t="str">
        <f>_xlfn.XLOOKUP($A3364,laziki!B:B,laziki!C:C)</f>
        <v>Mariner 9</v>
      </c>
      <c r="J3364" t="str">
        <f>_xlfn.XLOOKUP(I3364,laziki!C:C,laziki!E:E)</f>
        <v>43.20S, 21.89W</v>
      </c>
      <c r="K3364">
        <f>_xlfn.XLOOKUP($A3364,laziki!B:B,laziki!D:D)</f>
        <v>2051</v>
      </c>
      <c r="L3364">
        <f t="shared" si="262"/>
        <v>2058</v>
      </c>
      <c r="M3364" s="4">
        <f t="shared" si="263"/>
        <v>7</v>
      </c>
      <c r="N3364" s="4" t="str">
        <f t="shared" si="264"/>
        <v>S</v>
      </c>
      <c r="O3364" t="str">
        <f t="shared" si="265"/>
        <v>S</v>
      </c>
    </row>
    <row r="3365" spans="1:15" x14ac:dyDescent="0.25">
      <c r="A3365">
        <v>17</v>
      </c>
      <c r="B3365" s="1">
        <v>58412</v>
      </c>
      <c r="C3365" t="s">
        <v>255</v>
      </c>
      <c r="D3365" t="s">
        <v>2083</v>
      </c>
      <c r="E3365">
        <v>277</v>
      </c>
      <c r="F3365">
        <v>9074</v>
      </c>
      <c r="G3365">
        <f t="shared" si="261"/>
        <v>0</v>
      </c>
      <c r="H3365" t="str">
        <f>_xlfn.XLOOKUP(C3365,obszary!A:A,obszary!B:B)</f>
        <v>Casius</v>
      </c>
      <c r="I3365" t="str">
        <f>_xlfn.XLOOKUP($A3365,laziki!B:B,laziki!C:C)</f>
        <v>Viking 8</v>
      </c>
      <c r="J3365" t="str">
        <f>_xlfn.XLOOKUP(I3365,laziki!C:C,laziki!E:E)</f>
        <v>21.27N, 90.13E</v>
      </c>
      <c r="K3365">
        <f>_xlfn.XLOOKUP($A3365,laziki!B:B,laziki!D:D)</f>
        <v>2054</v>
      </c>
      <c r="L3365">
        <f t="shared" si="262"/>
        <v>2059</v>
      </c>
      <c r="M3365" s="4">
        <f t="shared" si="263"/>
        <v>5</v>
      </c>
      <c r="N3365" s="4" t="str">
        <f t="shared" si="264"/>
        <v>N</v>
      </c>
      <c r="O3365" t="str">
        <f t="shared" si="265"/>
        <v>N</v>
      </c>
    </row>
    <row r="3366" spans="1:15" x14ac:dyDescent="0.25">
      <c r="A3366">
        <v>47</v>
      </c>
      <c r="B3366" s="1">
        <v>61649</v>
      </c>
      <c r="C3366" t="s">
        <v>259</v>
      </c>
      <c r="D3366" t="s">
        <v>2082</v>
      </c>
      <c r="E3366">
        <v>80</v>
      </c>
      <c r="F3366">
        <v>6006</v>
      </c>
      <c r="G3366">
        <f t="shared" si="261"/>
        <v>6006</v>
      </c>
      <c r="H3366" t="str">
        <f>_xlfn.XLOOKUP(C3366,obszary!A:A,obszary!B:B)</f>
        <v>Mare Acidalium</v>
      </c>
      <c r="I3366" t="str">
        <f>_xlfn.XLOOKUP($A3366,laziki!B:B,laziki!C:C)</f>
        <v>Spirit 14</v>
      </c>
      <c r="J3366" t="str">
        <f>_xlfn.XLOOKUP(I3366,laziki!C:C,laziki!E:E)</f>
        <v>27.30N, 17.48W</v>
      </c>
      <c r="K3366">
        <f>_xlfn.XLOOKUP($A3366,laziki!B:B,laziki!D:D)</f>
        <v>2065</v>
      </c>
      <c r="L3366">
        <f t="shared" si="262"/>
        <v>2068</v>
      </c>
      <c r="M3366" s="4">
        <f t="shared" si="263"/>
        <v>3</v>
      </c>
      <c r="N3366" s="4" t="str">
        <f t="shared" si="264"/>
        <v>N</v>
      </c>
      <c r="O3366" t="str">
        <f t="shared" si="265"/>
        <v>N</v>
      </c>
    </row>
    <row r="3367" spans="1:15" x14ac:dyDescent="0.25">
      <c r="A3367">
        <v>22</v>
      </c>
      <c r="B3367" s="1">
        <v>56746</v>
      </c>
      <c r="C3367" t="s">
        <v>227</v>
      </c>
      <c r="D3367" t="s">
        <v>2081</v>
      </c>
      <c r="E3367">
        <v>90</v>
      </c>
      <c r="F3367">
        <v>3167</v>
      </c>
      <c r="G3367">
        <f t="shared" si="261"/>
        <v>3167</v>
      </c>
      <c r="H3367" t="str">
        <f>_xlfn.XLOOKUP(C3367,obszary!A:A,obszary!B:B)</f>
        <v>Sinus Sabaeus</v>
      </c>
      <c r="I3367" t="str">
        <f>_xlfn.XLOOKUP($A3367,laziki!B:B,laziki!C:C)</f>
        <v>Phobos 1</v>
      </c>
      <c r="J3367" t="str">
        <f>_xlfn.XLOOKUP(I3367,laziki!C:C,laziki!E:E)</f>
        <v>5.89N, 39.91E</v>
      </c>
      <c r="K3367">
        <f>_xlfn.XLOOKUP($A3367,laziki!B:B,laziki!D:D)</f>
        <v>2053</v>
      </c>
      <c r="L3367">
        <f t="shared" si="262"/>
        <v>2055</v>
      </c>
      <c r="M3367" s="4">
        <f t="shared" si="263"/>
        <v>2</v>
      </c>
      <c r="N3367" s="4" t="str">
        <f t="shared" si="264"/>
        <v>S</v>
      </c>
      <c r="O3367" t="str">
        <f t="shared" si="265"/>
        <v>N</v>
      </c>
    </row>
    <row r="3368" spans="1:15" x14ac:dyDescent="0.25">
      <c r="A3368">
        <v>27</v>
      </c>
      <c r="B3368" s="1">
        <v>57305</v>
      </c>
      <c r="C3368" t="s">
        <v>207</v>
      </c>
      <c r="D3368" t="s">
        <v>2080</v>
      </c>
      <c r="E3368">
        <v>85</v>
      </c>
      <c r="F3368">
        <v>2739</v>
      </c>
      <c r="G3368">
        <f t="shared" si="261"/>
        <v>2739</v>
      </c>
      <c r="H3368" t="str">
        <f>_xlfn.XLOOKUP(C3368,obszary!A:A,obszary!B:B)</f>
        <v>Mare Australe</v>
      </c>
      <c r="I3368" t="str">
        <f>_xlfn.XLOOKUP($A3368,laziki!B:B,laziki!C:C)</f>
        <v>Phobos 6</v>
      </c>
      <c r="J3368" t="str">
        <f>_xlfn.XLOOKUP(I3368,laziki!C:C,laziki!E:E)</f>
        <v>74.62S, 100.08E</v>
      </c>
      <c r="K3368">
        <f>_xlfn.XLOOKUP($A3368,laziki!B:B,laziki!D:D)</f>
        <v>2054</v>
      </c>
      <c r="L3368">
        <f t="shared" si="262"/>
        <v>2056</v>
      </c>
      <c r="M3368" s="4">
        <f t="shared" si="263"/>
        <v>2</v>
      </c>
      <c r="N3368" s="4" t="str">
        <f t="shared" si="264"/>
        <v>S</v>
      </c>
      <c r="O3368" t="str">
        <f t="shared" si="265"/>
        <v>S</v>
      </c>
    </row>
    <row r="3369" spans="1:15" x14ac:dyDescent="0.25">
      <c r="A3369">
        <v>91</v>
      </c>
      <c r="B3369" s="1">
        <v>63566</v>
      </c>
      <c r="C3369" t="s">
        <v>265</v>
      </c>
      <c r="D3369" t="s">
        <v>2079</v>
      </c>
      <c r="E3369">
        <v>70</v>
      </c>
      <c r="F3369">
        <v>11011</v>
      </c>
      <c r="G3369">
        <f t="shared" si="261"/>
        <v>11011</v>
      </c>
      <c r="H3369" t="str">
        <f>_xlfn.XLOOKUP(C3369,obszary!A:A,obszary!B:B)</f>
        <v>Mare Boreum</v>
      </c>
      <c r="I3369" t="str">
        <f>_xlfn.XLOOKUP($A3369,laziki!B:B,laziki!C:C)</f>
        <v>Phoenix 27</v>
      </c>
      <c r="J3369" t="str">
        <f>_xlfn.XLOOKUP(I3369,laziki!C:C,laziki!E:E)</f>
        <v>75.27N, 138.32W</v>
      </c>
      <c r="K3369">
        <f>_xlfn.XLOOKUP($A3369,laziki!B:B,laziki!D:D)</f>
        <v>2073</v>
      </c>
      <c r="L3369">
        <f t="shared" si="262"/>
        <v>2074</v>
      </c>
      <c r="M3369" s="4">
        <f t="shared" si="263"/>
        <v>1</v>
      </c>
      <c r="N3369" s="4" t="str">
        <f t="shared" si="264"/>
        <v>N</v>
      </c>
      <c r="O3369" t="str">
        <f t="shared" si="265"/>
        <v>N</v>
      </c>
    </row>
    <row r="3370" spans="1:15" x14ac:dyDescent="0.25">
      <c r="A3370">
        <v>41</v>
      </c>
      <c r="B3370" s="1">
        <v>61401</v>
      </c>
      <c r="C3370" t="s">
        <v>257</v>
      </c>
      <c r="D3370" t="s">
        <v>2078</v>
      </c>
      <c r="E3370">
        <v>277</v>
      </c>
      <c r="F3370">
        <v>35789</v>
      </c>
      <c r="G3370">
        <f t="shared" si="261"/>
        <v>0</v>
      </c>
      <c r="H3370" t="str">
        <f>_xlfn.XLOOKUP(C3370,obszary!A:A,obszary!B:B)</f>
        <v>Ismenius Lacus</v>
      </c>
      <c r="I3370" t="str">
        <f>_xlfn.XLOOKUP($A3370,laziki!B:B,laziki!C:C)</f>
        <v>Spirit 5</v>
      </c>
      <c r="J3370" t="str">
        <f>_xlfn.XLOOKUP(I3370,laziki!C:C,laziki!E:E)</f>
        <v>66.19N, 33.82E</v>
      </c>
      <c r="K3370">
        <f>_xlfn.XLOOKUP($A3370,laziki!B:B,laziki!D:D)</f>
        <v>2063</v>
      </c>
      <c r="L3370">
        <f t="shared" si="262"/>
        <v>2068</v>
      </c>
      <c r="M3370" s="4">
        <f t="shared" si="263"/>
        <v>5</v>
      </c>
      <c r="N3370" s="4" t="str">
        <f t="shared" si="264"/>
        <v>N</v>
      </c>
      <c r="O3370" t="str">
        <f t="shared" si="265"/>
        <v>N</v>
      </c>
    </row>
    <row r="3371" spans="1:15" x14ac:dyDescent="0.25">
      <c r="A3371">
        <v>89</v>
      </c>
      <c r="B3371" s="1">
        <v>65090</v>
      </c>
      <c r="C3371" t="s">
        <v>207</v>
      </c>
      <c r="D3371" t="s">
        <v>2077</v>
      </c>
      <c r="E3371">
        <v>1270</v>
      </c>
      <c r="F3371">
        <v>12178</v>
      </c>
      <c r="G3371">
        <f t="shared" si="261"/>
        <v>0</v>
      </c>
      <c r="H3371" t="str">
        <f>_xlfn.XLOOKUP(C3371,obszary!A:A,obszary!B:B)</f>
        <v>Mare Australe</v>
      </c>
      <c r="I3371" t="str">
        <f>_xlfn.XLOOKUP($A3371,laziki!B:B,laziki!C:C)</f>
        <v>Phoenix 22</v>
      </c>
      <c r="J3371" t="str">
        <f>_xlfn.XLOOKUP(I3371,laziki!C:C,laziki!E:E)</f>
        <v>65.07S, 96.09W</v>
      </c>
      <c r="K3371">
        <f>_xlfn.XLOOKUP($A3371,laziki!B:B,laziki!D:D)</f>
        <v>2072</v>
      </c>
      <c r="L3371">
        <f t="shared" si="262"/>
        <v>2078</v>
      </c>
      <c r="M3371" s="4">
        <f t="shared" si="263"/>
        <v>6</v>
      </c>
      <c r="N3371" s="4" t="str">
        <f t="shared" si="264"/>
        <v>S</v>
      </c>
      <c r="O3371" t="str">
        <f t="shared" si="265"/>
        <v>S</v>
      </c>
    </row>
    <row r="3372" spans="1:15" x14ac:dyDescent="0.25">
      <c r="A3372">
        <v>84</v>
      </c>
      <c r="B3372" s="1">
        <v>62624</v>
      </c>
      <c r="C3372" t="s">
        <v>253</v>
      </c>
      <c r="D3372" t="s">
        <v>2076</v>
      </c>
      <c r="E3372">
        <v>54</v>
      </c>
      <c r="F3372">
        <v>4563</v>
      </c>
      <c r="G3372">
        <f t="shared" si="261"/>
        <v>4563</v>
      </c>
      <c r="H3372" t="str">
        <f>_xlfn.XLOOKUP(C3372,obszary!A:A,obszary!B:B)</f>
        <v>Cebrenia</v>
      </c>
      <c r="I3372" t="str">
        <f>_xlfn.XLOOKUP($A3372,laziki!B:B,laziki!C:C)</f>
        <v>Phoenix 12</v>
      </c>
      <c r="J3372" t="str">
        <f>_xlfn.XLOOKUP(I3372,laziki!C:C,laziki!E:E)</f>
        <v>53.00N, 129.64E</v>
      </c>
      <c r="K3372">
        <f>_xlfn.XLOOKUP($A3372,laziki!B:B,laziki!D:D)</f>
        <v>2069</v>
      </c>
      <c r="L3372">
        <f t="shared" si="262"/>
        <v>2071</v>
      </c>
      <c r="M3372" s="4">
        <f t="shared" si="263"/>
        <v>2</v>
      </c>
      <c r="N3372" s="4" t="str">
        <f t="shared" si="264"/>
        <v>N</v>
      </c>
      <c r="O3372" t="str">
        <f t="shared" si="265"/>
        <v>N</v>
      </c>
    </row>
    <row r="3373" spans="1:15" x14ac:dyDescent="0.25">
      <c r="A3373">
        <v>4</v>
      </c>
      <c r="B3373" s="1">
        <v>55904</v>
      </c>
      <c r="C3373" t="s">
        <v>229</v>
      </c>
      <c r="D3373" t="s">
        <v>2075</v>
      </c>
      <c r="E3373">
        <v>15</v>
      </c>
      <c r="F3373">
        <v>9985</v>
      </c>
      <c r="G3373">
        <f t="shared" si="261"/>
        <v>9985</v>
      </c>
      <c r="H3373" t="str">
        <f>_xlfn.XLOOKUP(C3373,obszary!A:A,obszary!B:B)</f>
        <v>Margaritifer Sinus</v>
      </c>
      <c r="I3373" t="str">
        <f>_xlfn.XLOOKUP($A3373,laziki!B:B,laziki!C:C)</f>
        <v>Mariner 9</v>
      </c>
      <c r="J3373" t="str">
        <f>_xlfn.XLOOKUP(I3373,laziki!C:C,laziki!E:E)</f>
        <v>43.20S, 21.89W</v>
      </c>
      <c r="K3373">
        <f>_xlfn.XLOOKUP($A3373,laziki!B:B,laziki!D:D)</f>
        <v>2051</v>
      </c>
      <c r="L3373">
        <f t="shared" si="262"/>
        <v>2053</v>
      </c>
      <c r="M3373" s="4">
        <f t="shared" si="263"/>
        <v>2</v>
      </c>
      <c r="N3373" s="4" t="str">
        <f t="shared" si="264"/>
        <v>S</v>
      </c>
      <c r="O3373" t="str">
        <f t="shared" si="265"/>
        <v>S</v>
      </c>
    </row>
    <row r="3374" spans="1:15" x14ac:dyDescent="0.25">
      <c r="A3374">
        <v>86</v>
      </c>
      <c r="B3374" s="1">
        <v>63307</v>
      </c>
      <c r="C3374" t="s">
        <v>253</v>
      </c>
      <c r="D3374" t="s">
        <v>2074</v>
      </c>
      <c r="E3374">
        <v>36</v>
      </c>
      <c r="F3374">
        <v>8255</v>
      </c>
      <c r="G3374">
        <f t="shared" si="261"/>
        <v>8255</v>
      </c>
      <c r="H3374" t="str">
        <f>_xlfn.XLOOKUP(C3374,obszary!A:A,obszary!B:B)</f>
        <v>Cebrenia</v>
      </c>
      <c r="I3374" t="str">
        <f>_xlfn.XLOOKUP($A3374,laziki!B:B,laziki!C:C)</f>
        <v>Phoenix 16</v>
      </c>
      <c r="J3374" t="str">
        <f>_xlfn.XLOOKUP(I3374,laziki!C:C,laziki!E:E)</f>
        <v>75.84N, 122.24E</v>
      </c>
      <c r="K3374">
        <f>_xlfn.XLOOKUP($A3374,laziki!B:B,laziki!D:D)</f>
        <v>2071</v>
      </c>
      <c r="L3374">
        <f t="shared" si="262"/>
        <v>2073</v>
      </c>
      <c r="M3374" s="4">
        <f t="shared" si="263"/>
        <v>2</v>
      </c>
      <c r="N3374" s="4" t="str">
        <f t="shared" si="264"/>
        <v>N</v>
      </c>
      <c r="O3374" t="str">
        <f t="shared" si="265"/>
        <v>N</v>
      </c>
    </row>
    <row r="3375" spans="1:15" x14ac:dyDescent="0.25">
      <c r="A3375">
        <v>99</v>
      </c>
      <c r="B3375" s="1">
        <v>63652</v>
      </c>
      <c r="C3375" t="s">
        <v>245</v>
      </c>
      <c r="D3375" t="s">
        <v>2073</v>
      </c>
      <c r="E3375">
        <v>204</v>
      </c>
      <c r="F3375">
        <v>10313</v>
      </c>
      <c r="G3375">
        <f t="shared" si="261"/>
        <v>0</v>
      </c>
      <c r="H3375" t="str">
        <f>_xlfn.XLOOKUP(C3375,obszary!A:A,obszary!B:B)</f>
        <v>Oxia Palus</v>
      </c>
      <c r="I3375" t="str">
        <f>_xlfn.XLOOKUP($A3375,laziki!B:B,laziki!C:C)</f>
        <v>Perseverance 6</v>
      </c>
      <c r="J3375" t="str">
        <f>_xlfn.XLOOKUP(I3375,laziki!C:C,laziki!E:E)</f>
        <v>34.38N, 12.41E</v>
      </c>
      <c r="K3375">
        <f>_xlfn.XLOOKUP($A3375,laziki!B:B,laziki!D:D)</f>
        <v>2070</v>
      </c>
      <c r="L3375">
        <f t="shared" si="262"/>
        <v>2074</v>
      </c>
      <c r="M3375" s="4">
        <f t="shared" si="263"/>
        <v>4</v>
      </c>
      <c r="N3375" s="4" t="str">
        <f t="shared" si="264"/>
        <v>N</v>
      </c>
      <c r="O3375" t="str">
        <f t="shared" si="265"/>
        <v>N</v>
      </c>
    </row>
    <row r="3376" spans="1:15" x14ac:dyDescent="0.25">
      <c r="A3376">
        <v>10</v>
      </c>
      <c r="B3376" s="1">
        <v>58638</v>
      </c>
      <c r="C3376" t="s">
        <v>231</v>
      </c>
      <c r="D3376" t="s">
        <v>2072</v>
      </c>
      <c r="E3376">
        <v>100</v>
      </c>
      <c r="F3376">
        <v>12605</v>
      </c>
      <c r="G3376">
        <f t="shared" si="261"/>
        <v>12605</v>
      </c>
      <c r="H3376" t="str">
        <f>_xlfn.XLOOKUP(C3376,obszary!A:A,obszary!B:B)</f>
        <v>Coprates</v>
      </c>
      <c r="I3376" t="str">
        <f>_xlfn.XLOOKUP($A3376,laziki!B:B,laziki!C:C)</f>
        <v>Mariner 15</v>
      </c>
      <c r="J3376" t="str">
        <f>_xlfn.XLOOKUP(I3376,laziki!C:C,laziki!E:E)</f>
        <v>23.79S, 56.97W</v>
      </c>
      <c r="K3376">
        <f>_xlfn.XLOOKUP($A3376,laziki!B:B,laziki!D:D)</f>
        <v>2054</v>
      </c>
      <c r="L3376">
        <f t="shared" si="262"/>
        <v>2060</v>
      </c>
      <c r="M3376" s="4">
        <f t="shared" si="263"/>
        <v>6</v>
      </c>
      <c r="N3376" s="4" t="str">
        <f t="shared" si="264"/>
        <v>S</v>
      </c>
      <c r="O3376" t="str">
        <f t="shared" si="265"/>
        <v>S</v>
      </c>
    </row>
    <row r="3377" spans="1:15" x14ac:dyDescent="0.25">
      <c r="A3377">
        <v>31</v>
      </c>
      <c r="B3377" s="1">
        <v>59270</v>
      </c>
      <c r="C3377" t="s">
        <v>261</v>
      </c>
      <c r="D3377" t="s">
        <v>2071</v>
      </c>
      <c r="E3377">
        <v>11</v>
      </c>
      <c r="F3377">
        <v>14025</v>
      </c>
      <c r="G3377">
        <f t="shared" si="261"/>
        <v>14025</v>
      </c>
      <c r="H3377" t="str">
        <f>_xlfn.XLOOKUP(C3377,obszary!A:A,obszary!B:B)</f>
        <v>Arcadia</v>
      </c>
      <c r="I3377" t="str">
        <f>_xlfn.XLOOKUP($A3377,laziki!B:B,laziki!C:C)</f>
        <v>Deimos 10</v>
      </c>
      <c r="J3377" t="str">
        <f>_xlfn.XLOOKUP(I3377,laziki!C:C,laziki!E:E)</f>
        <v>66.67N, 93.37W</v>
      </c>
      <c r="K3377">
        <f>_xlfn.XLOOKUP($A3377,laziki!B:B,laziki!D:D)</f>
        <v>2059</v>
      </c>
      <c r="L3377">
        <f t="shared" si="262"/>
        <v>2062</v>
      </c>
      <c r="M3377" s="4">
        <f t="shared" si="263"/>
        <v>3</v>
      </c>
      <c r="N3377" s="4" t="str">
        <f t="shared" si="264"/>
        <v>N</v>
      </c>
      <c r="O3377" t="str">
        <f t="shared" si="265"/>
        <v>N</v>
      </c>
    </row>
    <row r="3378" spans="1:15" x14ac:dyDescent="0.25">
      <c r="A3378">
        <v>44</v>
      </c>
      <c r="B3378" s="1">
        <v>60942</v>
      </c>
      <c r="C3378" t="s">
        <v>253</v>
      </c>
      <c r="D3378" t="s">
        <v>2070</v>
      </c>
      <c r="E3378">
        <v>241</v>
      </c>
      <c r="F3378">
        <v>2188</v>
      </c>
      <c r="G3378">
        <f t="shared" si="261"/>
        <v>0</v>
      </c>
      <c r="H3378" t="str">
        <f>_xlfn.XLOOKUP(C3378,obszary!A:A,obszary!B:B)</f>
        <v>Cebrenia</v>
      </c>
      <c r="I3378" t="str">
        <f>_xlfn.XLOOKUP($A3378,laziki!B:B,laziki!C:C)</f>
        <v>Spirit 11</v>
      </c>
      <c r="J3378" t="str">
        <f>_xlfn.XLOOKUP(I3378,laziki!C:C,laziki!E:E)</f>
        <v>64.61N, 131.25E</v>
      </c>
      <c r="K3378">
        <f>_xlfn.XLOOKUP($A3378,laziki!B:B,laziki!D:D)</f>
        <v>2064</v>
      </c>
      <c r="L3378">
        <f t="shared" si="262"/>
        <v>2066</v>
      </c>
      <c r="M3378" s="4">
        <f t="shared" si="263"/>
        <v>2</v>
      </c>
      <c r="N3378" s="4" t="str">
        <f t="shared" si="264"/>
        <v>N</v>
      </c>
      <c r="O3378" t="str">
        <f t="shared" si="265"/>
        <v>N</v>
      </c>
    </row>
    <row r="3379" spans="1:15" x14ac:dyDescent="0.25">
      <c r="A3379">
        <v>82</v>
      </c>
      <c r="B3379" s="1">
        <v>62341</v>
      </c>
      <c r="C3379" t="s">
        <v>209</v>
      </c>
      <c r="D3379" t="s">
        <v>2069</v>
      </c>
      <c r="E3379">
        <v>48</v>
      </c>
      <c r="F3379">
        <v>18486</v>
      </c>
      <c r="G3379">
        <f t="shared" si="261"/>
        <v>18486</v>
      </c>
      <c r="H3379" t="str">
        <f>_xlfn.XLOOKUP(C3379,obszary!A:A,obszary!B:B)</f>
        <v>Eridania</v>
      </c>
      <c r="I3379" t="str">
        <f>_xlfn.XLOOKUP($A3379,laziki!B:B,laziki!C:C)</f>
        <v>Phoenix 7</v>
      </c>
      <c r="J3379" t="str">
        <f>_xlfn.XLOOKUP(I3379,laziki!C:C,laziki!E:E)</f>
        <v>42.36S, 157.15E</v>
      </c>
      <c r="K3379">
        <f>_xlfn.XLOOKUP($A3379,laziki!B:B,laziki!D:D)</f>
        <v>2068</v>
      </c>
      <c r="L3379">
        <f t="shared" si="262"/>
        <v>2070</v>
      </c>
      <c r="M3379" s="4">
        <f t="shared" si="263"/>
        <v>2</v>
      </c>
      <c r="N3379" s="4" t="str">
        <f t="shared" si="264"/>
        <v>S</v>
      </c>
      <c r="O3379" t="str">
        <f t="shared" si="265"/>
        <v>S</v>
      </c>
    </row>
    <row r="3380" spans="1:15" x14ac:dyDescent="0.25">
      <c r="A3380">
        <v>40</v>
      </c>
      <c r="B3380" s="1">
        <v>59907</v>
      </c>
      <c r="C3380" t="s">
        <v>221</v>
      </c>
      <c r="D3380" t="s">
        <v>2068</v>
      </c>
      <c r="E3380">
        <v>70</v>
      </c>
      <c r="F3380">
        <v>2599</v>
      </c>
      <c r="G3380">
        <f t="shared" si="261"/>
        <v>2599</v>
      </c>
      <c r="H3380" t="str">
        <f>_xlfn.XLOOKUP(C3380,obszary!A:A,obszary!B:B)</f>
        <v>Aeolis</v>
      </c>
      <c r="I3380" t="str">
        <f>_xlfn.XLOOKUP($A3380,laziki!B:B,laziki!C:C)</f>
        <v>Spirit 1</v>
      </c>
      <c r="J3380" t="str">
        <f>_xlfn.XLOOKUP(I3380,laziki!C:C,laziki!E:E)</f>
        <v>23.56S, 147.94E</v>
      </c>
      <c r="K3380">
        <f>_xlfn.XLOOKUP($A3380,laziki!B:B,laziki!D:D)</f>
        <v>2062</v>
      </c>
      <c r="L3380">
        <f t="shared" si="262"/>
        <v>2064</v>
      </c>
      <c r="M3380" s="4">
        <f t="shared" si="263"/>
        <v>2</v>
      </c>
      <c r="N3380" s="4" t="str">
        <f t="shared" si="264"/>
        <v>S</v>
      </c>
      <c r="O3380" t="str">
        <f t="shared" si="265"/>
        <v>S</v>
      </c>
    </row>
    <row r="3381" spans="1:15" x14ac:dyDescent="0.25">
      <c r="A3381">
        <v>46</v>
      </c>
      <c r="B3381" s="1">
        <v>60701</v>
      </c>
      <c r="C3381" t="s">
        <v>217</v>
      </c>
      <c r="D3381" t="s">
        <v>2067</v>
      </c>
      <c r="E3381">
        <v>72</v>
      </c>
      <c r="F3381">
        <v>1010</v>
      </c>
      <c r="G3381">
        <f t="shared" si="261"/>
        <v>1010</v>
      </c>
      <c r="H3381" t="str">
        <f>_xlfn.XLOOKUP(C3381,obszary!A:A,obszary!B:B)</f>
        <v>Thaumasia</v>
      </c>
      <c r="I3381" t="str">
        <f>_xlfn.XLOOKUP($A3381,laziki!B:B,laziki!C:C)</f>
        <v>Spirit 13</v>
      </c>
      <c r="J3381" t="str">
        <f>_xlfn.XLOOKUP(I3381,laziki!C:C,laziki!E:E)</f>
        <v>58.80S, 113.46W</v>
      </c>
      <c r="K3381">
        <f>_xlfn.XLOOKUP($A3381,laziki!B:B,laziki!D:D)</f>
        <v>2065</v>
      </c>
      <c r="L3381">
        <f t="shared" si="262"/>
        <v>2066</v>
      </c>
      <c r="M3381" s="4">
        <f t="shared" si="263"/>
        <v>1</v>
      </c>
      <c r="N3381" s="4" t="str">
        <f t="shared" si="264"/>
        <v>S</v>
      </c>
      <c r="O3381" t="str">
        <f t="shared" si="265"/>
        <v>S</v>
      </c>
    </row>
    <row r="3382" spans="1:15" x14ac:dyDescent="0.25">
      <c r="A3382">
        <v>42</v>
      </c>
      <c r="B3382" s="1">
        <v>62512</v>
      </c>
      <c r="C3382" t="s">
        <v>237</v>
      </c>
      <c r="D3382" t="s">
        <v>2066</v>
      </c>
      <c r="E3382">
        <v>152</v>
      </c>
      <c r="F3382">
        <v>8791</v>
      </c>
      <c r="G3382">
        <f t="shared" si="261"/>
        <v>0</v>
      </c>
      <c r="H3382" t="str">
        <f>_xlfn.XLOOKUP(C3382,obszary!A:A,obszary!B:B)</f>
        <v>Elysium</v>
      </c>
      <c r="I3382" t="str">
        <f>_xlfn.XLOOKUP($A3382,laziki!B:B,laziki!C:C)</f>
        <v>Spirit 6</v>
      </c>
      <c r="J3382" t="str">
        <f>_xlfn.XLOOKUP(I3382,laziki!C:C,laziki!E:E)</f>
        <v>27.80N, 160.30E</v>
      </c>
      <c r="K3382">
        <f>_xlfn.XLOOKUP($A3382,laziki!B:B,laziki!D:D)</f>
        <v>2063</v>
      </c>
      <c r="L3382">
        <f t="shared" si="262"/>
        <v>2071</v>
      </c>
      <c r="M3382" s="4">
        <f t="shared" si="263"/>
        <v>8</v>
      </c>
      <c r="N3382" s="4" t="str">
        <f t="shared" si="264"/>
        <v>N</v>
      </c>
      <c r="O3382" t="str">
        <f t="shared" si="265"/>
        <v>N</v>
      </c>
    </row>
    <row r="3383" spans="1:15" x14ac:dyDescent="0.25">
      <c r="A3383">
        <v>31</v>
      </c>
      <c r="B3383" s="1">
        <v>60142</v>
      </c>
      <c r="C3383" t="s">
        <v>265</v>
      </c>
      <c r="D3383" t="s">
        <v>2065</v>
      </c>
      <c r="E3383">
        <v>25</v>
      </c>
      <c r="F3383">
        <v>27536</v>
      </c>
      <c r="G3383">
        <f t="shared" si="261"/>
        <v>27536</v>
      </c>
      <c r="H3383" t="str">
        <f>_xlfn.XLOOKUP(C3383,obszary!A:A,obszary!B:B)</f>
        <v>Mare Boreum</v>
      </c>
      <c r="I3383" t="str">
        <f>_xlfn.XLOOKUP($A3383,laziki!B:B,laziki!C:C)</f>
        <v>Deimos 10</v>
      </c>
      <c r="J3383" t="str">
        <f>_xlfn.XLOOKUP(I3383,laziki!C:C,laziki!E:E)</f>
        <v>66.67N, 93.37W</v>
      </c>
      <c r="K3383">
        <f>_xlfn.XLOOKUP($A3383,laziki!B:B,laziki!D:D)</f>
        <v>2059</v>
      </c>
      <c r="L3383">
        <f t="shared" si="262"/>
        <v>2064</v>
      </c>
      <c r="M3383" s="4">
        <f t="shared" si="263"/>
        <v>5</v>
      </c>
      <c r="N3383" s="4" t="str">
        <f t="shared" si="264"/>
        <v>N</v>
      </c>
      <c r="O3383" t="str">
        <f t="shared" si="265"/>
        <v>N</v>
      </c>
    </row>
    <row r="3384" spans="1:15" x14ac:dyDescent="0.25">
      <c r="A3384">
        <v>99</v>
      </c>
      <c r="B3384" s="1">
        <v>63241</v>
      </c>
      <c r="C3384" t="s">
        <v>257</v>
      </c>
      <c r="D3384" t="s">
        <v>2064</v>
      </c>
      <c r="E3384">
        <v>34</v>
      </c>
      <c r="F3384">
        <v>17000</v>
      </c>
      <c r="G3384">
        <f t="shared" si="261"/>
        <v>17000</v>
      </c>
      <c r="H3384" t="str">
        <f>_xlfn.XLOOKUP(C3384,obszary!A:A,obszary!B:B)</f>
        <v>Ismenius Lacus</v>
      </c>
      <c r="I3384" t="str">
        <f>_xlfn.XLOOKUP($A3384,laziki!B:B,laziki!C:C)</f>
        <v>Perseverance 6</v>
      </c>
      <c r="J3384" t="str">
        <f>_xlfn.XLOOKUP(I3384,laziki!C:C,laziki!E:E)</f>
        <v>34.38N, 12.41E</v>
      </c>
      <c r="K3384">
        <f>_xlfn.XLOOKUP($A3384,laziki!B:B,laziki!D:D)</f>
        <v>2070</v>
      </c>
      <c r="L3384">
        <f t="shared" si="262"/>
        <v>2073</v>
      </c>
      <c r="M3384" s="4">
        <f t="shared" si="263"/>
        <v>3</v>
      </c>
      <c r="N3384" s="4" t="str">
        <f t="shared" si="264"/>
        <v>N</v>
      </c>
      <c r="O3384" t="str">
        <f t="shared" si="265"/>
        <v>N</v>
      </c>
    </row>
    <row r="3385" spans="1:15" x14ac:dyDescent="0.25">
      <c r="A3385">
        <v>89</v>
      </c>
      <c r="B3385" s="1">
        <v>64960</v>
      </c>
      <c r="C3385" t="s">
        <v>207</v>
      </c>
      <c r="D3385" t="s">
        <v>2063</v>
      </c>
      <c r="E3385">
        <v>63</v>
      </c>
      <c r="F3385">
        <v>1396</v>
      </c>
      <c r="G3385">
        <f t="shared" si="261"/>
        <v>1396</v>
      </c>
      <c r="H3385" t="str">
        <f>_xlfn.XLOOKUP(C3385,obszary!A:A,obszary!B:B)</f>
        <v>Mare Australe</v>
      </c>
      <c r="I3385" t="str">
        <f>_xlfn.XLOOKUP($A3385,laziki!B:B,laziki!C:C)</f>
        <v>Phoenix 22</v>
      </c>
      <c r="J3385" t="str">
        <f>_xlfn.XLOOKUP(I3385,laziki!C:C,laziki!E:E)</f>
        <v>65.07S, 96.09W</v>
      </c>
      <c r="K3385">
        <f>_xlfn.XLOOKUP($A3385,laziki!B:B,laziki!D:D)</f>
        <v>2072</v>
      </c>
      <c r="L3385">
        <f t="shared" si="262"/>
        <v>2077</v>
      </c>
      <c r="M3385" s="4">
        <f t="shared" si="263"/>
        <v>5</v>
      </c>
      <c r="N3385" s="4" t="str">
        <f t="shared" si="264"/>
        <v>S</v>
      </c>
      <c r="O3385" t="str">
        <f t="shared" si="265"/>
        <v>S</v>
      </c>
    </row>
    <row r="3386" spans="1:15" x14ac:dyDescent="0.25">
      <c r="A3386">
        <v>35</v>
      </c>
      <c r="B3386" s="1">
        <v>59736</v>
      </c>
      <c r="C3386" t="s">
        <v>233</v>
      </c>
      <c r="D3386" t="s">
        <v>2062</v>
      </c>
      <c r="E3386">
        <v>82</v>
      </c>
      <c r="F3386">
        <v>6618</v>
      </c>
      <c r="G3386">
        <f t="shared" si="261"/>
        <v>6618</v>
      </c>
      <c r="H3386" t="str">
        <f>_xlfn.XLOOKUP(C3386,obszary!A:A,obszary!B:B)</f>
        <v>Phoenicis Lacus</v>
      </c>
      <c r="I3386" t="str">
        <f>_xlfn.XLOOKUP($A3386,laziki!B:B,laziki!C:C)</f>
        <v>Pathfinder 2</v>
      </c>
      <c r="J3386" t="str">
        <f>_xlfn.XLOOKUP(I3386,laziki!C:C,laziki!E:E)</f>
        <v>16.90S, 101.43W</v>
      </c>
      <c r="K3386">
        <f>_xlfn.XLOOKUP($A3386,laziki!B:B,laziki!D:D)</f>
        <v>2060</v>
      </c>
      <c r="L3386">
        <f t="shared" si="262"/>
        <v>2063</v>
      </c>
      <c r="M3386" s="4">
        <f t="shared" si="263"/>
        <v>3</v>
      </c>
      <c r="N3386" s="4" t="str">
        <f t="shared" si="264"/>
        <v>S</v>
      </c>
      <c r="O3386" t="str">
        <f t="shared" si="265"/>
        <v>S</v>
      </c>
    </row>
    <row r="3387" spans="1:15" x14ac:dyDescent="0.25">
      <c r="A3387">
        <v>39</v>
      </c>
      <c r="B3387" s="1">
        <v>60888</v>
      </c>
      <c r="C3387" t="s">
        <v>219</v>
      </c>
      <c r="D3387" t="s">
        <v>2061</v>
      </c>
      <c r="E3387">
        <v>14</v>
      </c>
      <c r="F3387">
        <v>11771</v>
      </c>
      <c r="G3387">
        <f t="shared" si="261"/>
        <v>11771</v>
      </c>
      <c r="H3387" t="str">
        <f>_xlfn.XLOOKUP(C3387,obszary!A:A,obszary!B:B)</f>
        <v>Phaethontis</v>
      </c>
      <c r="I3387" t="str">
        <f>_xlfn.XLOOKUP($A3387,laziki!B:B,laziki!C:C)</f>
        <v>Pathfinder 9</v>
      </c>
      <c r="J3387" t="str">
        <f>_xlfn.XLOOKUP(I3387,laziki!C:C,laziki!E:E)</f>
        <v>59.92S, 179.01W</v>
      </c>
      <c r="K3387">
        <f>_xlfn.XLOOKUP($A3387,laziki!B:B,laziki!D:D)</f>
        <v>2062</v>
      </c>
      <c r="L3387">
        <f t="shared" si="262"/>
        <v>2066</v>
      </c>
      <c r="M3387" s="4">
        <f t="shared" si="263"/>
        <v>4</v>
      </c>
      <c r="N3387" s="4" t="str">
        <f t="shared" si="264"/>
        <v>S</v>
      </c>
      <c r="O3387" t="str">
        <f t="shared" si="265"/>
        <v>S</v>
      </c>
    </row>
    <row r="3388" spans="1:15" x14ac:dyDescent="0.25">
      <c r="A3388">
        <v>72</v>
      </c>
      <c r="B3388" s="1">
        <v>62891</v>
      </c>
      <c r="C3388" t="s">
        <v>233</v>
      </c>
      <c r="D3388" t="s">
        <v>2060</v>
      </c>
      <c r="E3388">
        <v>482</v>
      </c>
      <c r="F3388">
        <v>10654</v>
      </c>
      <c r="G3388">
        <f t="shared" si="261"/>
        <v>0</v>
      </c>
      <c r="H3388" t="str">
        <f>_xlfn.XLOOKUP(C3388,obszary!A:A,obszary!B:B)</f>
        <v>Phoenicis Lacus</v>
      </c>
      <c r="I3388" t="str">
        <f>_xlfn.XLOOKUP($A3388,laziki!B:B,laziki!C:C)</f>
        <v>Rosetta 16</v>
      </c>
      <c r="J3388" t="str">
        <f>_xlfn.XLOOKUP(I3388,laziki!C:C,laziki!E:E)</f>
        <v>29.49S, 118.42W</v>
      </c>
      <c r="K3388">
        <f>_xlfn.XLOOKUP($A3388,laziki!B:B,laziki!D:D)</f>
        <v>2071</v>
      </c>
      <c r="L3388">
        <f t="shared" si="262"/>
        <v>2072</v>
      </c>
      <c r="M3388" s="4">
        <f t="shared" si="263"/>
        <v>1</v>
      </c>
      <c r="N3388" s="4" t="str">
        <f t="shared" si="264"/>
        <v>S</v>
      </c>
      <c r="O3388" t="str">
        <f t="shared" si="265"/>
        <v>S</v>
      </c>
    </row>
    <row r="3389" spans="1:15" x14ac:dyDescent="0.25">
      <c r="A3389">
        <v>10</v>
      </c>
      <c r="B3389" s="1">
        <v>59245</v>
      </c>
      <c r="C3389" t="s">
        <v>231</v>
      </c>
      <c r="D3389" t="s">
        <v>2059</v>
      </c>
      <c r="E3389">
        <v>157</v>
      </c>
      <c r="F3389">
        <v>7052</v>
      </c>
      <c r="G3389">
        <f t="shared" si="261"/>
        <v>0</v>
      </c>
      <c r="H3389" t="str">
        <f>_xlfn.XLOOKUP(C3389,obszary!A:A,obszary!B:B)</f>
        <v>Coprates</v>
      </c>
      <c r="I3389" t="str">
        <f>_xlfn.XLOOKUP($A3389,laziki!B:B,laziki!C:C)</f>
        <v>Mariner 15</v>
      </c>
      <c r="J3389" t="str">
        <f>_xlfn.XLOOKUP(I3389,laziki!C:C,laziki!E:E)</f>
        <v>23.79S, 56.97W</v>
      </c>
      <c r="K3389">
        <f>_xlfn.XLOOKUP($A3389,laziki!B:B,laziki!D:D)</f>
        <v>2054</v>
      </c>
      <c r="L3389">
        <f t="shared" si="262"/>
        <v>2062</v>
      </c>
      <c r="M3389" s="4">
        <f t="shared" si="263"/>
        <v>8</v>
      </c>
      <c r="N3389" s="4" t="str">
        <f t="shared" si="264"/>
        <v>S</v>
      </c>
      <c r="O3389" t="str">
        <f t="shared" si="265"/>
        <v>S</v>
      </c>
    </row>
    <row r="3390" spans="1:15" x14ac:dyDescent="0.25">
      <c r="A3390">
        <v>38</v>
      </c>
      <c r="B3390" s="1">
        <v>60570</v>
      </c>
      <c r="C3390" t="s">
        <v>265</v>
      </c>
      <c r="D3390" t="s">
        <v>2058</v>
      </c>
      <c r="E3390">
        <v>196</v>
      </c>
      <c r="F3390">
        <v>31157</v>
      </c>
      <c r="G3390">
        <f t="shared" si="261"/>
        <v>0</v>
      </c>
      <c r="H3390" t="str">
        <f>_xlfn.XLOOKUP(C3390,obszary!A:A,obszary!B:B)</f>
        <v>Mare Boreum</v>
      </c>
      <c r="I3390" t="str">
        <f>_xlfn.XLOOKUP($A3390,laziki!B:B,laziki!C:C)</f>
        <v>Pathfinder 7</v>
      </c>
      <c r="J3390" t="str">
        <f>_xlfn.XLOOKUP(I3390,laziki!C:C,laziki!E:E)</f>
        <v>79.27N, 111.64W</v>
      </c>
      <c r="K3390">
        <f>_xlfn.XLOOKUP($A3390,laziki!B:B,laziki!D:D)</f>
        <v>2062</v>
      </c>
      <c r="L3390">
        <f t="shared" si="262"/>
        <v>2065</v>
      </c>
      <c r="M3390" s="4">
        <f t="shared" si="263"/>
        <v>3</v>
      </c>
      <c r="N3390" s="4" t="str">
        <f t="shared" si="264"/>
        <v>N</v>
      </c>
      <c r="O3390" t="str">
        <f t="shared" si="265"/>
        <v>N</v>
      </c>
    </row>
    <row r="3391" spans="1:15" x14ac:dyDescent="0.25">
      <c r="A3391">
        <v>12</v>
      </c>
      <c r="B3391" s="1">
        <v>57222</v>
      </c>
      <c r="C3391" t="s">
        <v>233</v>
      </c>
      <c r="D3391" t="s">
        <v>2057</v>
      </c>
      <c r="E3391">
        <v>181</v>
      </c>
      <c r="F3391">
        <v>2880</v>
      </c>
      <c r="G3391">
        <f t="shared" si="261"/>
        <v>0</v>
      </c>
      <c r="H3391" t="str">
        <f>_xlfn.XLOOKUP(C3391,obszary!A:A,obszary!B:B)</f>
        <v>Phoenicis Lacus</v>
      </c>
      <c r="I3391" t="str">
        <f>_xlfn.XLOOKUP($A3391,laziki!B:B,laziki!C:C)</f>
        <v>Mariner 20</v>
      </c>
      <c r="J3391" t="str">
        <f>_xlfn.XLOOKUP(I3391,laziki!C:C,laziki!E:E)</f>
        <v>6.41S, 116.10W</v>
      </c>
      <c r="K3391">
        <f>_xlfn.XLOOKUP($A3391,laziki!B:B,laziki!D:D)</f>
        <v>2055</v>
      </c>
      <c r="L3391">
        <f t="shared" si="262"/>
        <v>2056</v>
      </c>
      <c r="M3391" s="4">
        <f t="shared" si="263"/>
        <v>1</v>
      </c>
      <c r="N3391" s="4" t="str">
        <f t="shared" si="264"/>
        <v>S</v>
      </c>
      <c r="O3391" t="str">
        <f t="shared" si="265"/>
        <v>S</v>
      </c>
    </row>
    <row r="3392" spans="1:15" x14ac:dyDescent="0.25">
      <c r="A3392">
        <v>10</v>
      </c>
      <c r="B3392" s="1">
        <v>58416</v>
      </c>
      <c r="C3392" t="s">
        <v>231</v>
      </c>
      <c r="D3392" t="s">
        <v>2056</v>
      </c>
      <c r="E3392">
        <v>14</v>
      </c>
      <c r="F3392">
        <v>8791</v>
      </c>
      <c r="G3392">
        <f t="shared" si="261"/>
        <v>8791</v>
      </c>
      <c r="H3392" t="str">
        <f>_xlfn.XLOOKUP(C3392,obszary!A:A,obszary!B:B)</f>
        <v>Coprates</v>
      </c>
      <c r="I3392" t="str">
        <f>_xlfn.XLOOKUP($A3392,laziki!B:B,laziki!C:C)</f>
        <v>Mariner 15</v>
      </c>
      <c r="J3392" t="str">
        <f>_xlfn.XLOOKUP(I3392,laziki!C:C,laziki!E:E)</f>
        <v>23.79S, 56.97W</v>
      </c>
      <c r="K3392">
        <f>_xlfn.XLOOKUP($A3392,laziki!B:B,laziki!D:D)</f>
        <v>2054</v>
      </c>
      <c r="L3392">
        <f t="shared" si="262"/>
        <v>2059</v>
      </c>
      <c r="M3392" s="4">
        <f t="shared" si="263"/>
        <v>5</v>
      </c>
      <c r="N3392" s="4" t="str">
        <f t="shared" si="264"/>
        <v>S</v>
      </c>
      <c r="O3392" t="str">
        <f t="shared" si="265"/>
        <v>S</v>
      </c>
    </row>
    <row r="3393" spans="1:15" x14ac:dyDescent="0.25">
      <c r="A3393">
        <v>9</v>
      </c>
      <c r="B3393" s="1">
        <v>56959</v>
      </c>
      <c r="C3393" t="s">
        <v>229</v>
      </c>
      <c r="D3393" t="s">
        <v>2055</v>
      </c>
      <c r="E3393">
        <v>325</v>
      </c>
      <c r="F3393">
        <v>5622</v>
      </c>
      <c r="G3393">
        <f t="shared" si="261"/>
        <v>0</v>
      </c>
      <c r="H3393" t="str">
        <f>_xlfn.XLOOKUP(C3393,obszary!A:A,obszary!B:B)</f>
        <v>Margaritifer Sinus</v>
      </c>
      <c r="I3393" t="str">
        <f>_xlfn.XLOOKUP($A3393,laziki!B:B,laziki!C:C)</f>
        <v>Mariner 14</v>
      </c>
      <c r="J3393" t="str">
        <f>_xlfn.XLOOKUP(I3393,laziki!C:C,laziki!E:E)</f>
        <v>17.63S, 13.01W</v>
      </c>
      <c r="K3393">
        <f>_xlfn.XLOOKUP($A3393,laziki!B:B,laziki!D:D)</f>
        <v>2054</v>
      </c>
      <c r="L3393">
        <f t="shared" si="262"/>
        <v>2055</v>
      </c>
      <c r="M3393" s="4">
        <f t="shared" si="263"/>
        <v>1</v>
      </c>
      <c r="N3393" s="4" t="str">
        <f t="shared" si="264"/>
        <v>S</v>
      </c>
      <c r="O3393" t="str">
        <f t="shared" si="265"/>
        <v>S</v>
      </c>
    </row>
    <row r="3394" spans="1:15" x14ac:dyDescent="0.25">
      <c r="A3394">
        <v>37</v>
      </c>
      <c r="B3394" s="1">
        <v>59350</v>
      </c>
      <c r="C3394" t="s">
        <v>237</v>
      </c>
      <c r="D3394" t="s">
        <v>2054</v>
      </c>
      <c r="E3394">
        <v>572</v>
      </c>
      <c r="F3394">
        <v>3167</v>
      </c>
      <c r="G3394">
        <f t="shared" si="261"/>
        <v>0</v>
      </c>
      <c r="H3394" t="str">
        <f>_xlfn.XLOOKUP(C3394,obszary!A:A,obszary!B:B)</f>
        <v>Elysium</v>
      </c>
      <c r="I3394" t="str">
        <f>_xlfn.XLOOKUP($A3394,laziki!B:B,laziki!C:C)</f>
        <v>Pathfinder 5</v>
      </c>
      <c r="J3394" t="str">
        <f>_xlfn.XLOOKUP(I3394,laziki!C:C,laziki!E:E)</f>
        <v>10.83N, 133.81E</v>
      </c>
      <c r="K3394">
        <f>_xlfn.XLOOKUP($A3394,laziki!B:B,laziki!D:D)</f>
        <v>2061</v>
      </c>
      <c r="L3394">
        <f t="shared" si="262"/>
        <v>2062</v>
      </c>
      <c r="M3394" s="4">
        <f t="shared" si="263"/>
        <v>1</v>
      </c>
      <c r="N3394" s="4" t="str">
        <f t="shared" si="264"/>
        <v>N</v>
      </c>
      <c r="O3394" t="str">
        <f t="shared" si="265"/>
        <v>N</v>
      </c>
    </row>
    <row r="3395" spans="1:15" x14ac:dyDescent="0.25">
      <c r="A3395">
        <v>47</v>
      </c>
      <c r="B3395" s="1">
        <v>62689</v>
      </c>
      <c r="C3395" t="s">
        <v>243</v>
      </c>
      <c r="D3395" t="s">
        <v>2053</v>
      </c>
      <c r="E3395">
        <v>1270</v>
      </c>
      <c r="F3395">
        <v>5255</v>
      </c>
      <c r="G3395">
        <f t="shared" ref="G3395:G3458" si="266">IF($E3395 &lt;= 100,F3395,0)</f>
        <v>0</v>
      </c>
      <c r="H3395" t="str">
        <f>_xlfn.XLOOKUP(C3395,obszary!A:A,obszary!B:B)</f>
        <v>Arabia</v>
      </c>
      <c r="I3395" t="str">
        <f>_xlfn.XLOOKUP($A3395,laziki!B:B,laziki!C:C)</f>
        <v>Spirit 14</v>
      </c>
      <c r="J3395" t="str">
        <f>_xlfn.XLOOKUP(I3395,laziki!C:C,laziki!E:E)</f>
        <v>27.30N, 17.48W</v>
      </c>
      <c r="K3395">
        <f>_xlfn.XLOOKUP($A3395,laziki!B:B,laziki!D:D)</f>
        <v>2065</v>
      </c>
      <c r="L3395">
        <f t="shared" ref="L3395:L3458" si="267">YEAR(B3395)</f>
        <v>2071</v>
      </c>
      <c r="M3395" s="4">
        <f t="shared" ref="M3395:M3458" si="268">L3395-K3395</f>
        <v>6</v>
      </c>
      <c r="N3395" s="4" t="str">
        <f t="shared" ref="N3395:N3458" si="269">IF(NOT(ISERROR(SEARCH("S",D3395))),"S","N")</f>
        <v>N</v>
      </c>
      <c r="O3395" t="str">
        <f t="shared" si="265"/>
        <v>N</v>
      </c>
    </row>
    <row r="3396" spans="1:15" x14ac:dyDescent="0.25">
      <c r="A3396">
        <v>77</v>
      </c>
      <c r="B3396" s="1">
        <v>64711</v>
      </c>
      <c r="C3396" t="s">
        <v>225</v>
      </c>
      <c r="D3396" t="s">
        <v>2052</v>
      </c>
      <c r="E3396">
        <v>137</v>
      </c>
      <c r="F3396">
        <v>6205</v>
      </c>
      <c r="G3396">
        <f t="shared" si="266"/>
        <v>0</v>
      </c>
      <c r="H3396" t="str">
        <f>_xlfn.XLOOKUP(C3396,obszary!A:A,obszary!B:B)</f>
        <v>Iapygia</v>
      </c>
      <c r="I3396" t="str">
        <f>_xlfn.XLOOKUP($A3396,laziki!B:B,laziki!C:C)</f>
        <v>Rosetta 27</v>
      </c>
      <c r="J3396" t="str">
        <f>_xlfn.XLOOKUP(I3396,laziki!C:C,laziki!E:E)</f>
        <v>28.90S, 98.55E</v>
      </c>
      <c r="K3396">
        <f>_xlfn.XLOOKUP($A3396,laziki!B:B,laziki!D:D)</f>
        <v>2073</v>
      </c>
      <c r="L3396">
        <f t="shared" si="267"/>
        <v>2077</v>
      </c>
      <c r="M3396" s="4">
        <f t="shared" si="268"/>
        <v>4</v>
      </c>
      <c r="N3396" s="4" t="str">
        <f t="shared" si="269"/>
        <v>S</v>
      </c>
      <c r="O3396" t="str">
        <f t="shared" si="265"/>
        <v>S</v>
      </c>
    </row>
    <row r="3397" spans="1:15" x14ac:dyDescent="0.25">
      <c r="A3397">
        <v>9</v>
      </c>
      <c r="B3397" s="1">
        <v>57326</v>
      </c>
      <c r="C3397" t="s">
        <v>227</v>
      </c>
      <c r="D3397" t="s">
        <v>2051</v>
      </c>
      <c r="E3397">
        <v>14</v>
      </c>
      <c r="F3397">
        <v>1010</v>
      </c>
      <c r="G3397">
        <f t="shared" si="266"/>
        <v>1010</v>
      </c>
      <c r="H3397" t="str">
        <f>_xlfn.XLOOKUP(C3397,obszary!A:A,obszary!B:B)</f>
        <v>Sinus Sabaeus</v>
      </c>
      <c r="I3397" t="str">
        <f>_xlfn.XLOOKUP($A3397,laziki!B:B,laziki!C:C)</f>
        <v>Mariner 14</v>
      </c>
      <c r="J3397" t="str">
        <f>_xlfn.XLOOKUP(I3397,laziki!C:C,laziki!E:E)</f>
        <v>17.63S, 13.01W</v>
      </c>
      <c r="K3397">
        <f>_xlfn.XLOOKUP($A3397,laziki!B:B,laziki!D:D)</f>
        <v>2054</v>
      </c>
      <c r="L3397">
        <f t="shared" si="267"/>
        <v>2056</v>
      </c>
      <c r="M3397" s="4">
        <f t="shared" si="268"/>
        <v>2</v>
      </c>
      <c r="N3397" s="4" t="str">
        <f t="shared" si="269"/>
        <v>S</v>
      </c>
      <c r="O3397" t="str">
        <f t="shared" si="265"/>
        <v>S</v>
      </c>
    </row>
    <row r="3398" spans="1:15" x14ac:dyDescent="0.25">
      <c r="A3398">
        <v>26</v>
      </c>
      <c r="B3398" s="1">
        <v>56819</v>
      </c>
      <c r="C3398" t="s">
        <v>211</v>
      </c>
      <c r="D3398" t="s">
        <v>2050</v>
      </c>
      <c r="E3398">
        <v>231</v>
      </c>
      <c r="F3398">
        <v>8791</v>
      </c>
      <c r="G3398">
        <f t="shared" si="266"/>
        <v>0</v>
      </c>
      <c r="H3398" t="str">
        <f>_xlfn.XLOOKUP(C3398,obszary!A:A,obszary!B:B)</f>
        <v>Hellas</v>
      </c>
      <c r="I3398" t="str">
        <f>_xlfn.XLOOKUP($A3398,laziki!B:B,laziki!C:C)</f>
        <v>Phobos 5</v>
      </c>
      <c r="J3398" t="str">
        <f>_xlfn.XLOOKUP(I3398,laziki!C:C,laziki!E:E)</f>
        <v>48.99S, 67.17E</v>
      </c>
      <c r="K3398">
        <f>_xlfn.XLOOKUP($A3398,laziki!B:B,laziki!D:D)</f>
        <v>2054</v>
      </c>
      <c r="L3398">
        <f t="shared" si="267"/>
        <v>2055</v>
      </c>
      <c r="M3398" s="4">
        <f t="shared" si="268"/>
        <v>1</v>
      </c>
      <c r="N3398" s="4" t="str">
        <f t="shared" si="269"/>
        <v>S</v>
      </c>
      <c r="O3398" t="str">
        <f t="shared" ref="O3398:O3461" si="270">IF(NOT(ISERROR(SEARCH("S",J3398))),"S","N")</f>
        <v>S</v>
      </c>
    </row>
    <row r="3399" spans="1:15" x14ac:dyDescent="0.25">
      <c r="A3399">
        <v>41</v>
      </c>
      <c r="B3399" s="1">
        <v>61575</v>
      </c>
      <c r="C3399" t="s">
        <v>265</v>
      </c>
      <c r="D3399" t="s">
        <v>2049</v>
      </c>
      <c r="E3399">
        <v>791</v>
      </c>
      <c r="F3399">
        <v>6006</v>
      </c>
      <c r="G3399">
        <f t="shared" si="266"/>
        <v>0</v>
      </c>
      <c r="H3399" t="str">
        <f>_xlfn.XLOOKUP(C3399,obszary!A:A,obszary!B:B)</f>
        <v>Mare Boreum</v>
      </c>
      <c r="I3399" t="str">
        <f>_xlfn.XLOOKUP($A3399,laziki!B:B,laziki!C:C)</f>
        <v>Spirit 5</v>
      </c>
      <c r="J3399" t="str">
        <f>_xlfn.XLOOKUP(I3399,laziki!C:C,laziki!E:E)</f>
        <v>66.19N, 33.82E</v>
      </c>
      <c r="K3399">
        <f>_xlfn.XLOOKUP($A3399,laziki!B:B,laziki!D:D)</f>
        <v>2063</v>
      </c>
      <c r="L3399">
        <f t="shared" si="267"/>
        <v>2068</v>
      </c>
      <c r="M3399" s="4">
        <f t="shared" si="268"/>
        <v>5</v>
      </c>
      <c r="N3399" s="4" t="str">
        <f t="shared" si="269"/>
        <v>N</v>
      </c>
      <c r="O3399" t="str">
        <f t="shared" si="270"/>
        <v>N</v>
      </c>
    </row>
    <row r="3400" spans="1:15" x14ac:dyDescent="0.25">
      <c r="A3400">
        <v>79</v>
      </c>
      <c r="B3400" s="1">
        <v>64319</v>
      </c>
      <c r="C3400" t="s">
        <v>239</v>
      </c>
      <c r="D3400" t="s">
        <v>2048</v>
      </c>
      <c r="E3400">
        <v>631</v>
      </c>
      <c r="F3400">
        <v>11382</v>
      </c>
      <c r="G3400">
        <f t="shared" si="266"/>
        <v>0</v>
      </c>
      <c r="H3400" t="str">
        <f>_xlfn.XLOOKUP(C3400,obszary!A:A,obszary!B:B)</f>
        <v>Amenthes</v>
      </c>
      <c r="I3400" t="str">
        <f>_xlfn.XLOOKUP($A3400,laziki!B:B,laziki!C:C)</f>
        <v>Rosetta 29</v>
      </c>
      <c r="J3400" t="str">
        <f>_xlfn.XLOOKUP(I3400,laziki!C:C,laziki!E:E)</f>
        <v>18.24N, 120.68E</v>
      </c>
      <c r="K3400">
        <f>_xlfn.XLOOKUP($A3400,laziki!B:B,laziki!D:D)</f>
        <v>2073</v>
      </c>
      <c r="L3400">
        <f t="shared" si="267"/>
        <v>2076</v>
      </c>
      <c r="M3400" s="4">
        <f t="shared" si="268"/>
        <v>3</v>
      </c>
      <c r="N3400" s="4" t="str">
        <f t="shared" si="269"/>
        <v>N</v>
      </c>
      <c r="O3400" t="str">
        <f t="shared" si="270"/>
        <v>N</v>
      </c>
    </row>
    <row r="3401" spans="1:15" x14ac:dyDescent="0.25">
      <c r="A3401">
        <v>27</v>
      </c>
      <c r="B3401" s="1">
        <v>58171</v>
      </c>
      <c r="C3401" t="s">
        <v>211</v>
      </c>
      <c r="D3401" t="s">
        <v>2047</v>
      </c>
      <c r="E3401">
        <v>80</v>
      </c>
      <c r="F3401">
        <v>29243</v>
      </c>
      <c r="G3401">
        <f t="shared" si="266"/>
        <v>29243</v>
      </c>
      <c r="H3401" t="str">
        <f>_xlfn.XLOOKUP(C3401,obszary!A:A,obszary!B:B)</f>
        <v>Hellas</v>
      </c>
      <c r="I3401" t="str">
        <f>_xlfn.XLOOKUP($A3401,laziki!B:B,laziki!C:C)</f>
        <v>Phobos 6</v>
      </c>
      <c r="J3401" t="str">
        <f>_xlfn.XLOOKUP(I3401,laziki!C:C,laziki!E:E)</f>
        <v>74.62S, 100.08E</v>
      </c>
      <c r="K3401">
        <f>_xlfn.XLOOKUP($A3401,laziki!B:B,laziki!D:D)</f>
        <v>2054</v>
      </c>
      <c r="L3401">
        <f t="shared" si="267"/>
        <v>2059</v>
      </c>
      <c r="M3401" s="4">
        <f t="shared" si="268"/>
        <v>5</v>
      </c>
      <c r="N3401" s="4" t="str">
        <f t="shared" si="269"/>
        <v>S</v>
      </c>
      <c r="O3401" t="str">
        <f t="shared" si="270"/>
        <v>S</v>
      </c>
    </row>
    <row r="3402" spans="1:15" x14ac:dyDescent="0.25">
      <c r="A3402">
        <v>5</v>
      </c>
      <c r="B3402" s="1">
        <v>57028</v>
      </c>
      <c r="C3402" t="s">
        <v>241</v>
      </c>
      <c r="D3402" t="s">
        <v>2046</v>
      </c>
      <c r="E3402">
        <v>54</v>
      </c>
      <c r="F3402">
        <v>5436</v>
      </c>
      <c r="G3402">
        <f t="shared" si="266"/>
        <v>5436</v>
      </c>
      <c r="H3402" t="str">
        <f>_xlfn.XLOOKUP(C3402,obszary!A:A,obszary!B:B)</f>
        <v>Syrtis Major</v>
      </c>
      <c r="I3402" t="str">
        <f>_xlfn.XLOOKUP($A3402,laziki!B:B,laziki!C:C)</f>
        <v>Mariner 10</v>
      </c>
      <c r="J3402" t="str">
        <f>_xlfn.XLOOKUP(I3402,laziki!C:C,laziki!E:E)</f>
        <v>4.88N, 63.43E</v>
      </c>
      <c r="K3402">
        <f>_xlfn.XLOOKUP($A3402,laziki!B:B,laziki!D:D)</f>
        <v>2051</v>
      </c>
      <c r="L3402">
        <f t="shared" si="267"/>
        <v>2056</v>
      </c>
      <c r="M3402" s="4">
        <f t="shared" si="268"/>
        <v>5</v>
      </c>
      <c r="N3402" s="4" t="str">
        <f t="shared" si="269"/>
        <v>N</v>
      </c>
      <c r="O3402" t="str">
        <f t="shared" si="270"/>
        <v>N</v>
      </c>
    </row>
    <row r="3403" spans="1:15" x14ac:dyDescent="0.25">
      <c r="A3403">
        <v>27</v>
      </c>
      <c r="B3403" s="1">
        <v>57986</v>
      </c>
      <c r="C3403" t="s">
        <v>207</v>
      </c>
      <c r="D3403" t="s">
        <v>2045</v>
      </c>
      <c r="E3403">
        <v>14</v>
      </c>
      <c r="F3403">
        <v>7279</v>
      </c>
      <c r="G3403">
        <f t="shared" si="266"/>
        <v>7279</v>
      </c>
      <c r="H3403" t="str">
        <f>_xlfn.XLOOKUP(C3403,obszary!A:A,obszary!B:B)</f>
        <v>Mare Australe</v>
      </c>
      <c r="I3403" t="str">
        <f>_xlfn.XLOOKUP($A3403,laziki!B:B,laziki!C:C)</f>
        <v>Phobos 6</v>
      </c>
      <c r="J3403" t="str">
        <f>_xlfn.XLOOKUP(I3403,laziki!C:C,laziki!E:E)</f>
        <v>74.62S, 100.08E</v>
      </c>
      <c r="K3403">
        <f>_xlfn.XLOOKUP($A3403,laziki!B:B,laziki!D:D)</f>
        <v>2054</v>
      </c>
      <c r="L3403">
        <f t="shared" si="267"/>
        <v>2058</v>
      </c>
      <c r="M3403" s="4">
        <f t="shared" si="268"/>
        <v>4</v>
      </c>
      <c r="N3403" s="4" t="str">
        <f t="shared" si="269"/>
        <v>S</v>
      </c>
      <c r="O3403" t="str">
        <f t="shared" si="270"/>
        <v>S</v>
      </c>
    </row>
    <row r="3404" spans="1:15" x14ac:dyDescent="0.25">
      <c r="A3404">
        <v>52</v>
      </c>
      <c r="B3404" s="1">
        <v>63468</v>
      </c>
      <c r="C3404" t="s">
        <v>249</v>
      </c>
      <c r="D3404" t="s">
        <v>2044</v>
      </c>
      <c r="E3404">
        <v>175</v>
      </c>
      <c r="F3404">
        <v>3919</v>
      </c>
      <c r="G3404">
        <f t="shared" si="266"/>
        <v>0</v>
      </c>
      <c r="H3404" t="str">
        <f>_xlfn.XLOOKUP(C3404,obszary!A:A,obszary!B:B)</f>
        <v>Tharsis</v>
      </c>
      <c r="I3404" t="str">
        <f>_xlfn.XLOOKUP($A3404,laziki!B:B,laziki!C:C)</f>
        <v>Opportunity 4</v>
      </c>
      <c r="J3404" t="str">
        <f>_xlfn.XLOOKUP(I3404,laziki!C:C,laziki!E:E)</f>
        <v>9.63N, 121.52W</v>
      </c>
      <c r="K3404">
        <f>_xlfn.XLOOKUP($A3404,laziki!B:B,laziki!D:D)</f>
        <v>2065</v>
      </c>
      <c r="L3404">
        <f t="shared" si="267"/>
        <v>2073</v>
      </c>
      <c r="M3404" s="4">
        <f t="shared" si="268"/>
        <v>8</v>
      </c>
      <c r="N3404" s="4" t="str">
        <f t="shared" si="269"/>
        <v>N</v>
      </c>
      <c r="O3404" t="str">
        <f t="shared" si="270"/>
        <v>N</v>
      </c>
    </row>
    <row r="3405" spans="1:15" x14ac:dyDescent="0.25">
      <c r="A3405">
        <v>61</v>
      </c>
      <c r="B3405" s="1">
        <v>62503</v>
      </c>
      <c r="C3405" t="s">
        <v>207</v>
      </c>
      <c r="D3405" t="s">
        <v>2043</v>
      </c>
      <c r="E3405">
        <v>221</v>
      </c>
      <c r="F3405">
        <v>101649</v>
      </c>
      <c r="G3405">
        <f t="shared" si="266"/>
        <v>0</v>
      </c>
      <c r="H3405" t="str">
        <f>_xlfn.XLOOKUP(C3405,obszary!A:A,obszary!B:B)</f>
        <v>Mare Australe</v>
      </c>
      <c r="I3405" t="str">
        <f>_xlfn.XLOOKUP($A3405,laziki!B:B,laziki!C:C)</f>
        <v>Opportunity 19</v>
      </c>
      <c r="J3405" t="str">
        <f>_xlfn.XLOOKUP(I3405,laziki!C:C,laziki!E:E)</f>
        <v>68.17S, 21.83W</v>
      </c>
      <c r="K3405">
        <f>_xlfn.XLOOKUP($A3405,laziki!B:B,laziki!D:D)</f>
        <v>2069</v>
      </c>
      <c r="L3405">
        <f t="shared" si="267"/>
        <v>2071</v>
      </c>
      <c r="M3405" s="4">
        <f t="shared" si="268"/>
        <v>2</v>
      </c>
      <c r="N3405" s="4" t="str">
        <f t="shared" si="269"/>
        <v>S</v>
      </c>
      <c r="O3405" t="str">
        <f t="shared" si="270"/>
        <v>S</v>
      </c>
    </row>
    <row r="3406" spans="1:15" x14ac:dyDescent="0.25">
      <c r="A3406">
        <v>73</v>
      </c>
      <c r="B3406" s="1">
        <v>62977</v>
      </c>
      <c r="C3406" t="s">
        <v>207</v>
      </c>
      <c r="D3406" t="s">
        <v>2042</v>
      </c>
      <c r="E3406">
        <v>631</v>
      </c>
      <c r="F3406">
        <v>1920</v>
      </c>
      <c r="G3406">
        <f t="shared" si="266"/>
        <v>0</v>
      </c>
      <c r="H3406" t="str">
        <f>_xlfn.XLOOKUP(C3406,obszary!A:A,obszary!B:B)</f>
        <v>Mare Australe</v>
      </c>
      <c r="I3406" t="str">
        <f>_xlfn.XLOOKUP($A3406,laziki!B:B,laziki!C:C)</f>
        <v>Rosetta 20</v>
      </c>
      <c r="J3406" t="str">
        <f>_xlfn.XLOOKUP(I3406,laziki!C:C,laziki!E:E)</f>
        <v>69.31S, 68.72W</v>
      </c>
      <c r="K3406">
        <f>_xlfn.XLOOKUP($A3406,laziki!B:B,laziki!D:D)</f>
        <v>2071</v>
      </c>
      <c r="L3406">
        <f t="shared" si="267"/>
        <v>2072</v>
      </c>
      <c r="M3406" s="4">
        <f t="shared" si="268"/>
        <v>1</v>
      </c>
      <c r="N3406" s="4" t="str">
        <f t="shared" si="269"/>
        <v>S</v>
      </c>
      <c r="O3406" t="str">
        <f t="shared" si="270"/>
        <v>S</v>
      </c>
    </row>
    <row r="3407" spans="1:15" x14ac:dyDescent="0.25">
      <c r="A3407">
        <v>12</v>
      </c>
      <c r="B3407" s="1">
        <v>58048</v>
      </c>
      <c r="C3407" t="s">
        <v>233</v>
      </c>
      <c r="D3407" t="s">
        <v>2041</v>
      </c>
      <c r="E3407">
        <v>109</v>
      </c>
      <c r="F3407">
        <v>2324</v>
      </c>
      <c r="G3407">
        <f t="shared" si="266"/>
        <v>0</v>
      </c>
      <c r="H3407" t="str">
        <f>_xlfn.XLOOKUP(C3407,obszary!A:A,obszary!B:B)</f>
        <v>Phoenicis Lacus</v>
      </c>
      <c r="I3407" t="str">
        <f>_xlfn.XLOOKUP($A3407,laziki!B:B,laziki!C:C)</f>
        <v>Mariner 20</v>
      </c>
      <c r="J3407" t="str">
        <f>_xlfn.XLOOKUP(I3407,laziki!C:C,laziki!E:E)</f>
        <v>6.41S, 116.10W</v>
      </c>
      <c r="K3407">
        <f>_xlfn.XLOOKUP($A3407,laziki!B:B,laziki!D:D)</f>
        <v>2055</v>
      </c>
      <c r="L3407">
        <f t="shared" si="267"/>
        <v>2058</v>
      </c>
      <c r="M3407" s="4">
        <f t="shared" si="268"/>
        <v>3</v>
      </c>
      <c r="N3407" s="4" t="str">
        <f t="shared" si="269"/>
        <v>S</v>
      </c>
      <c r="O3407" t="str">
        <f t="shared" si="270"/>
        <v>S</v>
      </c>
    </row>
    <row r="3408" spans="1:15" x14ac:dyDescent="0.25">
      <c r="A3408">
        <v>83</v>
      </c>
      <c r="B3408" s="1">
        <v>62969</v>
      </c>
      <c r="C3408" t="s">
        <v>255</v>
      </c>
      <c r="D3408" t="s">
        <v>2040</v>
      </c>
      <c r="E3408">
        <v>43</v>
      </c>
      <c r="F3408">
        <v>1396</v>
      </c>
      <c r="G3408">
        <f t="shared" si="266"/>
        <v>1396</v>
      </c>
      <c r="H3408" t="str">
        <f>_xlfn.XLOOKUP(C3408,obszary!A:A,obszary!B:B)</f>
        <v>Casius</v>
      </c>
      <c r="I3408" t="str">
        <f>_xlfn.XLOOKUP($A3408,laziki!B:B,laziki!C:C)</f>
        <v>Phoenix 11</v>
      </c>
      <c r="J3408" t="str">
        <f>_xlfn.XLOOKUP(I3408,laziki!C:C,laziki!E:E)</f>
        <v>56.07N, 79.63E</v>
      </c>
      <c r="K3408">
        <f>_xlfn.XLOOKUP($A3408,laziki!B:B,laziki!D:D)</f>
        <v>2069</v>
      </c>
      <c r="L3408">
        <f t="shared" si="267"/>
        <v>2072</v>
      </c>
      <c r="M3408" s="4">
        <f t="shared" si="268"/>
        <v>3</v>
      </c>
      <c r="N3408" s="4" t="str">
        <f t="shared" si="269"/>
        <v>N</v>
      </c>
      <c r="O3408" t="str">
        <f t="shared" si="270"/>
        <v>N</v>
      </c>
    </row>
    <row r="3409" spans="1:15" x14ac:dyDescent="0.25">
      <c r="A3409">
        <v>44</v>
      </c>
      <c r="B3409" s="1">
        <v>60780</v>
      </c>
      <c r="C3409" t="s">
        <v>253</v>
      </c>
      <c r="D3409" t="s">
        <v>2039</v>
      </c>
      <c r="E3409">
        <v>631</v>
      </c>
      <c r="F3409">
        <v>756</v>
      </c>
      <c r="G3409">
        <f t="shared" si="266"/>
        <v>0</v>
      </c>
      <c r="H3409" t="str">
        <f>_xlfn.XLOOKUP(C3409,obszary!A:A,obszary!B:B)</f>
        <v>Cebrenia</v>
      </c>
      <c r="I3409" t="str">
        <f>_xlfn.XLOOKUP($A3409,laziki!B:B,laziki!C:C)</f>
        <v>Spirit 11</v>
      </c>
      <c r="J3409" t="str">
        <f>_xlfn.XLOOKUP(I3409,laziki!C:C,laziki!E:E)</f>
        <v>64.61N, 131.25E</v>
      </c>
      <c r="K3409">
        <f>_xlfn.XLOOKUP($A3409,laziki!B:B,laziki!D:D)</f>
        <v>2064</v>
      </c>
      <c r="L3409">
        <f t="shared" si="267"/>
        <v>2066</v>
      </c>
      <c r="M3409" s="4">
        <f t="shared" si="268"/>
        <v>2</v>
      </c>
      <c r="N3409" s="4" t="str">
        <f t="shared" si="269"/>
        <v>N</v>
      </c>
      <c r="O3409" t="str">
        <f t="shared" si="270"/>
        <v>N</v>
      </c>
    </row>
    <row r="3410" spans="1:15" x14ac:dyDescent="0.25">
      <c r="A3410">
        <v>52</v>
      </c>
      <c r="B3410" s="1">
        <v>62223</v>
      </c>
      <c r="C3410" t="s">
        <v>235</v>
      </c>
      <c r="D3410" t="s">
        <v>2038</v>
      </c>
      <c r="E3410">
        <v>85</v>
      </c>
      <c r="F3410">
        <v>2461</v>
      </c>
      <c r="G3410">
        <f t="shared" si="266"/>
        <v>2461</v>
      </c>
      <c r="H3410" t="str">
        <f>_xlfn.XLOOKUP(C3410,obszary!A:A,obszary!B:B)</f>
        <v>Memnonia</v>
      </c>
      <c r="I3410" t="str">
        <f>_xlfn.XLOOKUP($A3410,laziki!B:B,laziki!C:C)</f>
        <v>Opportunity 4</v>
      </c>
      <c r="J3410" t="str">
        <f>_xlfn.XLOOKUP(I3410,laziki!C:C,laziki!E:E)</f>
        <v>9.63N, 121.52W</v>
      </c>
      <c r="K3410">
        <f>_xlfn.XLOOKUP($A3410,laziki!B:B,laziki!D:D)</f>
        <v>2065</v>
      </c>
      <c r="L3410">
        <f t="shared" si="267"/>
        <v>2070</v>
      </c>
      <c r="M3410" s="4">
        <f t="shared" si="268"/>
        <v>5</v>
      </c>
      <c r="N3410" s="4" t="str">
        <f t="shared" si="269"/>
        <v>S</v>
      </c>
      <c r="O3410" t="str">
        <f t="shared" si="270"/>
        <v>N</v>
      </c>
    </row>
    <row r="3411" spans="1:15" x14ac:dyDescent="0.25">
      <c r="A3411">
        <v>52</v>
      </c>
      <c r="B3411" s="1">
        <v>61252</v>
      </c>
      <c r="C3411" t="s">
        <v>261</v>
      </c>
      <c r="D3411" t="s">
        <v>2037</v>
      </c>
      <c r="E3411">
        <v>93</v>
      </c>
      <c r="F3411">
        <v>14551</v>
      </c>
      <c r="G3411">
        <f t="shared" si="266"/>
        <v>14551</v>
      </c>
      <c r="H3411" t="str">
        <f>_xlfn.XLOOKUP(C3411,obszary!A:A,obszary!B:B)</f>
        <v>Arcadia</v>
      </c>
      <c r="I3411" t="str">
        <f>_xlfn.XLOOKUP($A3411,laziki!B:B,laziki!C:C)</f>
        <v>Opportunity 4</v>
      </c>
      <c r="J3411" t="str">
        <f>_xlfn.XLOOKUP(I3411,laziki!C:C,laziki!E:E)</f>
        <v>9.63N, 121.52W</v>
      </c>
      <c r="K3411">
        <f>_xlfn.XLOOKUP($A3411,laziki!B:B,laziki!D:D)</f>
        <v>2065</v>
      </c>
      <c r="L3411">
        <f t="shared" si="267"/>
        <v>2067</v>
      </c>
      <c r="M3411" s="4">
        <f t="shared" si="268"/>
        <v>2</v>
      </c>
      <c r="N3411" s="4" t="str">
        <f t="shared" si="269"/>
        <v>N</v>
      </c>
      <c r="O3411" t="str">
        <f t="shared" si="270"/>
        <v>N</v>
      </c>
    </row>
    <row r="3412" spans="1:15" x14ac:dyDescent="0.25">
      <c r="A3412">
        <v>52</v>
      </c>
      <c r="B3412" s="1">
        <v>60909</v>
      </c>
      <c r="C3412" t="s">
        <v>249</v>
      </c>
      <c r="D3412" t="s">
        <v>2036</v>
      </c>
      <c r="E3412">
        <v>88</v>
      </c>
      <c r="F3412">
        <v>3313</v>
      </c>
      <c r="G3412">
        <f t="shared" si="266"/>
        <v>3313</v>
      </c>
      <c r="H3412" t="str">
        <f>_xlfn.XLOOKUP(C3412,obszary!A:A,obszary!B:B)</f>
        <v>Tharsis</v>
      </c>
      <c r="I3412" t="str">
        <f>_xlfn.XLOOKUP($A3412,laziki!B:B,laziki!C:C)</f>
        <v>Opportunity 4</v>
      </c>
      <c r="J3412" t="str">
        <f>_xlfn.XLOOKUP(I3412,laziki!C:C,laziki!E:E)</f>
        <v>9.63N, 121.52W</v>
      </c>
      <c r="K3412">
        <f>_xlfn.XLOOKUP($A3412,laziki!B:B,laziki!D:D)</f>
        <v>2065</v>
      </c>
      <c r="L3412">
        <f t="shared" si="267"/>
        <v>2066</v>
      </c>
      <c r="M3412" s="4">
        <f t="shared" si="268"/>
        <v>1</v>
      </c>
      <c r="N3412" s="4" t="str">
        <f t="shared" si="269"/>
        <v>N</v>
      </c>
      <c r="O3412" t="str">
        <f t="shared" si="270"/>
        <v>N</v>
      </c>
    </row>
    <row r="3413" spans="1:15" x14ac:dyDescent="0.25">
      <c r="A3413">
        <v>39</v>
      </c>
      <c r="B3413" s="1">
        <v>60763</v>
      </c>
      <c r="C3413" t="s">
        <v>209</v>
      </c>
      <c r="D3413" t="s">
        <v>2035</v>
      </c>
      <c r="E3413">
        <v>72</v>
      </c>
      <c r="F3413">
        <v>17718</v>
      </c>
      <c r="G3413">
        <f t="shared" si="266"/>
        <v>17718</v>
      </c>
      <c r="H3413" t="str">
        <f>_xlfn.XLOOKUP(C3413,obszary!A:A,obszary!B:B)</f>
        <v>Eridania</v>
      </c>
      <c r="I3413" t="str">
        <f>_xlfn.XLOOKUP($A3413,laziki!B:B,laziki!C:C)</f>
        <v>Pathfinder 9</v>
      </c>
      <c r="J3413" t="str">
        <f>_xlfn.XLOOKUP(I3413,laziki!C:C,laziki!E:E)</f>
        <v>59.92S, 179.01W</v>
      </c>
      <c r="K3413">
        <f>_xlfn.XLOOKUP($A3413,laziki!B:B,laziki!D:D)</f>
        <v>2062</v>
      </c>
      <c r="L3413">
        <f t="shared" si="267"/>
        <v>2066</v>
      </c>
      <c r="M3413" s="4">
        <f t="shared" si="268"/>
        <v>4</v>
      </c>
      <c r="N3413" s="4" t="str">
        <f t="shared" si="269"/>
        <v>S</v>
      </c>
      <c r="O3413" t="str">
        <f t="shared" si="270"/>
        <v>S</v>
      </c>
    </row>
    <row r="3414" spans="1:15" x14ac:dyDescent="0.25">
      <c r="A3414">
        <v>24</v>
      </c>
      <c r="B3414" s="1">
        <v>57001</v>
      </c>
      <c r="C3414" t="s">
        <v>209</v>
      </c>
      <c r="D3414" t="s">
        <v>2034</v>
      </c>
      <c r="E3414">
        <v>17</v>
      </c>
      <c r="F3414">
        <v>14025</v>
      </c>
      <c r="G3414">
        <f t="shared" si="266"/>
        <v>14025</v>
      </c>
      <c r="H3414" t="str">
        <f>_xlfn.XLOOKUP(C3414,obszary!A:A,obszary!B:B)</f>
        <v>Eridania</v>
      </c>
      <c r="I3414" t="str">
        <f>_xlfn.XLOOKUP($A3414,laziki!B:B,laziki!C:C)</f>
        <v>Phobos 3</v>
      </c>
      <c r="J3414" t="str">
        <f>_xlfn.XLOOKUP(I3414,laziki!C:C,laziki!E:E)</f>
        <v>32.13S, 131.87E</v>
      </c>
      <c r="K3414">
        <f>_xlfn.XLOOKUP($A3414,laziki!B:B,laziki!D:D)</f>
        <v>2053</v>
      </c>
      <c r="L3414">
        <f t="shared" si="267"/>
        <v>2056</v>
      </c>
      <c r="M3414" s="4">
        <f t="shared" si="268"/>
        <v>3</v>
      </c>
      <c r="N3414" s="4" t="str">
        <f t="shared" si="269"/>
        <v>S</v>
      </c>
      <c r="O3414" t="str">
        <f t="shared" si="270"/>
        <v>S</v>
      </c>
    </row>
    <row r="3415" spans="1:15" x14ac:dyDescent="0.25">
      <c r="A3415">
        <v>89</v>
      </c>
      <c r="B3415" s="1">
        <v>63276</v>
      </c>
      <c r="C3415" t="s">
        <v>207</v>
      </c>
      <c r="D3415" t="s">
        <v>2033</v>
      </c>
      <c r="E3415">
        <v>120</v>
      </c>
      <c r="F3415">
        <v>13527</v>
      </c>
      <c r="G3415">
        <f t="shared" si="266"/>
        <v>0</v>
      </c>
      <c r="H3415" t="str">
        <f>_xlfn.XLOOKUP(C3415,obszary!A:A,obszary!B:B)</f>
        <v>Mare Australe</v>
      </c>
      <c r="I3415" t="str">
        <f>_xlfn.XLOOKUP($A3415,laziki!B:B,laziki!C:C)</f>
        <v>Phoenix 22</v>
      </c>
      <c r="J3415" t="str">
        <f>_xlfn.XLOOKUP(I3415,laziki!C:C,laziki!E:E)</f>
        <v>65.07S, 96.09W</v>
      </c>
      <c r="K3415">
        <f>_xlfn.XLOOKUP($A3415,laziki!B:B,laziki!D:D)</f>
        <v>2072</v>
      </c>
      <c r="L3415">
        <f t="shared" si="267"/>
        <v>2073</v>
      </c>
      <c r="M3415" s="4">
        <f t="shared" si="268"/>
        <v>1</v>
      </c>
      <c r="N3415" s="4" t="str">
        <f t="shared" si="269"/>
        <v>S</v>
      </c>
      <c r="O3415" t="str">
        <f t="shared" si="270"/>
        <v>S</v>
      </c>
    </row>
    <row r="3416" spans="1:15" x14ac:dyDescent="0.25">
      <c r="A3416">
        <v>93</v>
      </c>
      <c r="B3416" s="1">
        <v>61254</v>
      </c>
      <c r="C3416" t="s">
        <v>261</v>
      </c>
      <c r="D3416" t="s">
        <v>2032</v>
      </c>
      <c r="E3416">
        <v>142</v>
      </c>
      <c r="F3416">
        <v>20205</v>
      </c>
      <c r="G3416">
        <f t="shared" si="266"/>
        <v>0</v>
      </c>
      <c r="H3416" t="str">
        <f>_xlfn.XLOOKUP(C3416,obszary!A:A,obszary!B:B)</f>
        <v>Arcadia</v>
      </c>
      <c r="I3416" t="str">
        <f>_xlfn.XLOOKUP($A3416,laziki!B:B,laziki!C:C)</f>
        <v>Dawn 3</v>
      </c>
      <c r="J3416" t="str">
        <f>_xlfn.XLOOKUP(I3416,laziki!C:C,laziki!E:E)</f>
        <v>40.73N, 101.92W</v>
      </c>
      <c r="K3416">
        <f>_xlfn.XLOOKUP($A3416,laziki!B:B,laziki!D:D)</f>
        <v>2066</v>
      </c>
      <c r="L3416">
        <f t="shared" si="267"/>
        <v>2067</v>
      </c>
      <c r="M3416" s="4">
        <f t="shared" si="268"/>
        <v>1</v>
      </c>
      <c r="N3416" s="4" t="str">
        <f t="shared" si="269"/>
        <v>N</v>
      </c>
      <c r="O3416" t="str">
        <f t="shared" si="270"/>
        <v>N</v>
      </c>
    </row>
    <row r="3417" spans="1:15" x14ac:dyDescent="0.25">
      <c r="A3417">
        <v>45</v>
      </c>
      <c r="B3417" s="1">
        <v>60489</v>
      </c>
      <c r="C3417" t="s">
        <v>225</v>
      </c>
      <c r="D3417" t="s">
        <v>2031</v>
      </c>
      <c r="E3417">
        <v>39</v>
      </c>
      <c r="F3417">
        <v>7279</v>
      </c>
      <c r="G3417">
        <f t="shared" si="266"/>
        <v>7279</v>
      </c>
      <c r="H3417" t="str">
        <f>_xlfn.XLOOKUP(C3417,obszary!A:A,obszary!B:B)</f>
        <v>Iapygia</v>
      </c>
      <c r="I3417" t="str">
        <f>_xlfn.XLOOKUP($A3417,laziki!B:B,laziki!C:C)</f>
        <v>Spirit 12</v>
      </c>
      <c r="J3417" t="str">
        <f>_xlfn.XLOOKUP(I3417,laziki!C:C,laziki!E:E)</f>
        <v>0.43S, 61.64E</v>
      </c>
      <c r="K3417">
        <f>_xlfn.XLOOKUP($A3417,laziki!B:B,laziki!D:D)</f>
        <v>2064</v>
      </c>
      <c r="L3417">
        <f t="shared" si="267"/>
        <v>2065</v>
      </c>
      <c r="M3417" s="4">
        <f t="shared" si="268"/>
        <v>1</v>
      </c>
      <c r="N3417" s="4" t="str">
        <f t="shared" si="269"/>
        <v>S</v>
      </c>
      <c r="O3417" t="str">
        <f t="shared" si="270"/>
        <v>S</v>
      </c>
    </row>
    <row r="3418" spans="1:15" x14ac:dyDescent="0.25">
      <c r="A3418">
        <v>11</v>
      </c>
      <c r="B3418" s="1">
        <v>57229</v>
      </c>
      <c r="C3418" t="s">
        <v>215</v>
      </c>
      <c r="D3418" t="s">
        <v>2030</v>
      </c>
      <c r="E3418">
        <v>1057</v>
      </c>
      <c r="F3418">
        <v>9670</v>
      </c>
      <c r="G3418">
        <f t="shared" si="266"/>
        <v>0</v>
      </c>
      <c r="H3418" t="str">
        <f>_xlfn.XLOOKUP(C3418,obszary!A:A,obszary!B:B)</f>
        <v>Argyre</v>
      </c>
      <c r="I3418" t="str">
        <f>_xlfn.XLOOKUP($A3418,laziki!B:B,laziki!C:C)</f>
        <v>Mariner 16</v>
      </c>
      <c r="J3418" t="str">
        <f>_xlfn.XLOOKUP(I3418,laziki!C:C,laziki!E:E)</f>
        <v>59.42S, 15.97W</v>
      </c>
      <c r="K3418">
        <f>_xlfn.XLOOKUP($A3418,laziki!B:B,laziki!D:D)</f>
        <v>2055</v>
      </c>
      <c r="L3418">
        <f t="shared" si="267"/>
        <v>2056</v>
      </c>
      <c r="M3418" s="4">
        <f t="shared" si="268"/>
        <v>1</v>
      </c>
      <c r="N3418" s="4" t="str">
        <f t="shared" si="269"/>
        <v>S</v>
      </c>
      <c r="O3418" t="str">
        <f t="shared" si="270"/>
        <v>S</v>
      </c>
    </row>
    <row r="3419" spans="1:15" x14ac:dyDescent="0.25">
      <c r="A3419">
        <v>5</v>
      </c>
      <c r="B3419" s="1">
        <v>56778</v>
      </c>
      <c r="C3419" t="s">
        <v>241</v>
      </c>
      <c r="D3419" t="s">
        <v>2029</v>
      </c>
      <c r="E3419">
        <v>14</v>
      </c>
      <c r="F3419">
        <v>1920</v>
      </c>
      <c r="G3419">
        <f t="shared" si="266"/>
        <v>1920</v>
      </c>
      <c r="H3419" t="str">
        <f>_xlfn.XLOOKUP(C3419,obszary!A:A,obszary!B:B)</f>
        <v>Syrtis Major</v>
      </c>
      <c r="I3419" t="str">
        <f>_xlfn.XLOOKUP($A3419,laziki!B:B,laziki!C:C)</f>
        <v>Mariner 10</v>
      </c>
      <c r="J3419" t="str">
        <f>_xlfn.XLOOKUP(I3419,laziki!C:C,laziki!E:E)</f>
        <v>4.88N, 63.43E</v>
      </c>
      <c r="K3419">
        <f>_xlfn.XLOOKUP($A3419,laziki!B:B,laziki!D:D)</f>
        <v>2051</v>
      </c>
      <c r="L3419">
        <f t="shared" si="267"/>
        <v>2055</v>
      </c>
      <c r="M3419" s="4">
        <f t="shared" si="268"/>
        <v>4</v>
      </c>
      <c r="N3419" s="4" t="str">
        <f t="shared" si="269"/>
        <v>N</v>
      </c>
      <c r="O3419" t="str">
        <f t="shared" si="270"/>
        <v>N</v>
      </c>
    </row>
    <row r="3420" spans="1:15" x14ac:dyDescent="0.25">
      <c r="A3420">
        <v>76</v>
      </c>
      <c r="B3420" s="1">
        <v>64056</v>
      </c>
      <c r="C3420" t="s">
        <v>263</v>
      </c>
      <c r="D3420" t="s">
        <v>2028</v>
      </c>
      <c r="E3420">
        <v>204</v>
      </c>
      <c r="F3420">
        <v>12178</v>
      </c>
      <c r="G3420">
        <f t="shared" si="266"/>
        <v>0</v>
      </c>
      <c r="H3420" t="str">
        <f>_xlfn.XLOOKUP(C3420,obszary!A:A,obszary!B:B)</f>
        <v>Diacria</v>
      </c>
      <c r="I3420" t="str">
        <f>_xlfn.XLOOKUP($A3420,laziki!B:B,laziki!C:C)</f>
        <v>Rosetta 25</v>
      </c>
      <c r="J3420" t="str">
        <f>_xlfn.XLOOKUP(I3420,laziki!C:C,laziki!E:E)</f>
        <v>47.84N, 169.44E</v>
      </c>
      <c r="K3420">
        <f>_xlfn.XLOOKUP($A3420,laziki!B:B,laziki!D:D)</f>
        <v>2072</v>
      </c>
      <c r="L3420">
        <f t="shared" si="267"/>
        <v>2075</v>
      </c>
      <c r="M3420" s="4">
        <f t="shared" si="268"/>
        <v>3</v>
      </c>
      <c r="N3420" s="4" t="str">
        <f t="shared" si="269"/>
        <v>N</v>
      </c>
      <c r="O3420" t="str">
        <f t="shared" si="270"/>
        <v>N</v>
      </c>
    </row>
    <row r="3421" spans="1:15" x14ac:dyDescent="0.25">
      <c r="A3421">
        <v>35</v>
      </c>
      <c r="B3421" s="1">
        <v>60359</v>
      </c>
      <c r="C3421" t="s">
        <v>233</v>
      </c>
      <c r="D3421" t="s">
        <v>2027</v>
      </c>
      <c r="E3421">
        <v>80</v>
      </c>
      <c r="F3421">
        <v>756</v>
      </c>
      <c r="G3421">
        <f t="shared" si="266"/>
        <v>756</v>
      </c>
      <c r="H3421" t="str">
        <f>_xlfn.XLOOKUP(C3421,obszary!A:A,obszary!B:B)</f>
        <v>Phoenicis Lacus</v>
      </c>
      <c r="I3421" t="str">
        <f>_xlfn.XLOOKUP($A3421,laziki!B:B,laziki!C:C)</f>
        <v>Pathfinder 2</v>
      </c>
      <c r="J3421" t="str">
        <f>_xlfn.XLOOKUP(I3421,laziki!C:C,laziki!E:E)</f>
        <v>16.90S, 101.43W</v>
      </c>
      <c r="K3421">
        <f>_xlfn.XLOOKUP($A3421,laziki!B:B,laziki!D:D)</f>
        <v>2060</v>
      </c>
      <c r="L3421">
        <f t="shared" si="267"/>
        <v>2065</v>
      </c>
      <c r="M3421" s="4">
        <f t="shared" si="268"/>
        <v>5</v>
      </c>
      <c r="N3421" s="4" t="str">
        <f t="shared" si="269"/>
        <v>S</v>
      </c>
      <c r="O3421" t="str">
        <f t="shared" si="270"/>
        <v>S</v>
      </c>
    </row>
    <row r="3422" spans="1:15" x14ac:dyDescent="0.25">
      <c r="A3422">
        <v>78</v>
      </c>
      <c r="B3422" s="1">
        <v>64008</v>
      </c>
      <c r="C3422" t="s">
        <v>235</v>
      </c>
      <c r="D3422" t="s">
        <v>2026</v>
      </c>
      <c r="E3422">
        <v>241</v>
      </c>
      <c r="F3422">
        <v>6006</v>
      </c>
      <c r="G3422">
        <f t="shared" si="266"/>
        <v>0</v>
      </c>
      <c r="H3422" t="str">
        <f>_xlfn.XLOOKUP(C3422,obszary!A:A,obszary!B:B)</f>
        <v>Memnonia</v>
      </c>
      <c r="I3422" t="str">
        <f>_xlfn.XLOOKUP($A3422,laziki!B:B,laziki!C:C)</f>
        <v>Rosetta 28</v>
      </c>
      <c r="J3422" t="str">
        <f>_xlfn.XLOOKUP(I3422,laziki!C:C,laziki!E:E)</f>
        <v>2.95N, 160.52W</v>
      </c>
      <c r="K3422">
        <f>_xlfn.XLOOKUP($A3422,laziki!B:B,laziki!D:D)</f>
        <v>2073</v>
      </c>
      <c r="L3422">
        <f t="shared" si="267"/>
        <v>2075</v>
      </c>
      <c r="M3422" s="4">
        <f t="shared" si="268"/>
        <v>2</v>
      </c>
      <c r="N3422" s="4" t="str">
        <f t="shared" si="269"/>
        <v>S</v>
      </c>
      <c r="O3422" t="str">
        <f t="shared" si="270"/>
        <v>N</v>
      </c>
    </row>
    <row r="3423" spans="1:15" x14ac:dyDescent="0.25">
      <c r="A3423">
        <v>32</v>
      </c>
      <c r="B3423" s="1">
        <v>59796</v>
      </c>
      <c r="C3423" t="s">
        <v>231</v>
      </c>
      <c r="D3423" t="s">
        <v>2025</v>
      </c>
      <c r="E3423">
        <v>59</v>
      </c>
      <c r="F3423">
        <v>4235</v>
      </c>
      <c r="G3423">
        <f t="shared" si="266"/>
        <v>4235</v>
      </c>
      <c r="H3423" t="str">
        <f>_xlfn.XLOOKUP(C3423,obszary!A:A,obszary!B:B)</f>
        <v>Coprates</v>
      </c>
      <c r="I3423" t="str">
        <f>_xlfn.XLOOKUP($A3423,laziki!B:B,laziki!C:C)</f>
        <v>Deimos 11</v>
      </c>
      <c r="J3423" t="str">
        <f>_xlfn.XLOOKUP(I3423,laziki!C:C,laziki!E:E)</f>
        <v>39.82S, 96.42W</v>
      </c>
      <c r="K3423">
        <f>_xlfn.XLOOKUP($A3423,laziki!B:B,laziki!D:D)</f>
        <v>2059</v>
      </c>
      <c r="L3423">
        <f t="shared" si="267"/>
        <v>2063</v>
      </c>
      <c r="M3423" s="4">
        <f t="shared" si="268"/>
        <v>4</v>
      </c>
      <c r="N3423" s="4" t="str">
        <f t="shared" si="269"/>
        <v>S</v>
      </c>
      <c r="O3423" t="str">
        <f t="shared" si="270"/>
        <v>S</v>
      </c>
    </row>
    <row r="3424" spans="1:15" x14ac:dyDescent="0.25">
      <c r="A3424">
        <v>56</v>
      </c>
      <c r="B3424" s="1">
        <v>61486</v>
      </c>
      <c r="C3424" t="s">
        <v>217</v>
      </c>
      <c r="D3424" t="s">
        <v>2024</v>
      </c>
      <c r="E3424">
        <v>325</v>
      </c>
      <c r="F3424">
        <v>10654</v>
      </c>
      <c r="G3424">
        <f t="shared" si="266"/>
        <v>0</v>
      </c>
      <c r="H3424" t="str">
        <f>_xlfn.XLOOKUP(C3424,obszary!A:A,obszary!B:B)</f>
        <v>Thaumasia</v>
      </c>
      <c r="I3424" t="str">
        <f>_xlfn.XLOOKUP($A3424,laziki!B:B,laziki!C:C)</f>
        <v>Opportunity 10</v>
      </c>
      <c r="J3424" t="str">
        <f>_xlfn.XLOOKUP(I3424,laziki!C:C,laziki!E:E)</f>
        <v>35.35S, 72.67W</v>
      </c>
      <c r="K3424">
        <f>_xlfn.XLOOKUP($A3424,laziki!B:B,laziki!D:D)</f>
        <v>2067</v>
      </c>
      <c r="L3424">
        <f t="shared" si="267"/>
        <v>2068</v>
      </c>
      <c r="M3424" s="4">
        <f t="shared" si="268"/>
        <v>1</v>
      </c>
      <c r="N3424" s="4" t="str">
        <f t="shared" si="269"/>
        <v>S</v>
      </c>
      <c r="O3424" t="str">
        <f t="shared" si="270"/>
        <v>S</v>
      </c>
    </row>
    <row r="3425" spans="1:15" x14ac:dyDescent="0.25">
      <c r="A3425">
        <v>9</v>
      </c>
      <c r="B3425" s="1">
        <v>56792</v>
      </c>
      <c r="C3425" t="s">
        <v>215</v>
      </c>
      <c r="D3425" t="s">
        <v>2023</v>
      </c>
      <c r="E3425">
        <v>15</v>
      </c>
      <c r="F3425">
        <v>5622</v>
      </c>
      <c r="G3425">
        <f t="shared" si="266"/>
        <v>5622</v>
      </c>
      <c r="H3425" t="str">
        <f>_xlfn.XLOOKUP(C3425,obszary!A:A,obszary!B:B)</f>
        <v>Argyre</v>
      </c>
      <c r="I3425" t="str">
        <f>_xlfn.XLOOKUP($A3425,laziki!B:B,laziki!C:C)</f>
        <v>Mariner 14</v>
      </c>
      <c r="J3425" t="str">
        <f>_xlfn.XLOOKUP(I3425,laziki!C:C,laziki!E:E)</f>
        <v>17.63S, 13.01W</v>
      </c>
      <c r="K3425">
        <f>_xlfn.XLOOKUP($A3425,laziki!B:B,laziki!D:D)</f>
        <v>2054</v>
      </c>
      <c r="L3425">
        <f t="shared" si="267"/>
        <v>2055</v>
      </c>
      <c r="M3425" s="4">
        <f t="shared" si="268"/>
        <v>1</v>
      </c>
      <c r="N3425" s="4" t="str">
        <f t="shared" si="269"/>
        <v>S</v>
      </c>
      <c r="O3425" t="str">
        <f t="shared" si="270"/>
        <v>S</v>
      </c>
    </row>
    <row r="3426" spans="1:15" x14ac:dyDescent="0.25">
      <c r="A3426">
        <v>54</v>
      </c>
      <c r="B3426" s="1">
        <v>61741</v>
      </c>
      <c r="C3426" t="s">
        <v>239</v>
      </c>
      <c r="D3426" t="s">
        <v>2022</v>
      </c>
      <c r="E3426">
        <v>25</v>
      </c>
      <c r="F3426">
        <v>3313</v>
      </c>
      <c r="G3426">
        <f t="shared" si="266"/>
        <v>3313</v>
      </c>
      <c r="H3426" t="str">
        <f>_xlfn.XLOOKUP(C3426,obszary!A:A,obszary!B:B)</f>
        <v>Amenthes</v>
      </c>
      <c r="I3426" t="str">
        <f>_xlfn.XLOOKUP($A3426,laziki!B:B,laziki!C:C)</f>
        <v>Opportunity 6</v>
      </c>
      <c r="J3426" t="str">
        <f>_xlfn.XLOOKUP(I3426,laziki!C:C,laziki!E:E)</f>
        <v>14.31N, 112.28E</v>
      </c>
      <c r="K3426">
        <f>_xlfn.XLOOKUP($A3426,laziki!B:B,laziki!D:D)</f>
        <v>2065</v>
      </c>
      <c r="L3426">
        <f t="shared" si="267"/>
        <v>2069</v>
      </c>
      <c r="M3426" s="4">
        <f t="shared" si="268"/>
        <v>4</v>
      </c>
      <c r="N3426" s="4" t="str">
        <f t="shared" si="269"/>
        <v>N</v>
      </c>
      <c r="O3426" t="str">
        <f t="shared" si="270"/>
        <v>N</v>
      </c>
    </row>
    <row r="3427" spans="1:15" x14ac:dyDescent="0.25">
      <c r="A3427">
        <v>14</v>
      </c>
      <c r="B3427" s="1">
        <v>56491</v>
      </c>
      <c r="C3427" t="s">
        <v>245</v>
      </c>
      <c r="D3427" t="s">
        <v>2021</v>
      </c>
      <c r="E3427">
        <v>1057</v>
      </c>
      <c r="F3427">
        <v>1396</v>
      </c>
      <c r="G3427">
        <f t="shared" si="266"/>
        <v>0</v>
      </c>
      <c r="H3427" t="str">
        <f>_xlfn.XLOOKUP(C3427,obszary!A:A,obszary!B:B)</f>
        <v>Oxia Palus</v>
      </c>
      <c r="I3427" t="str">
        <f>_xlfn.XLOOKUP($A3427,laziki!B:B,laziki!C:C)</f>
        <v>Viking 4</v>
      </c>
      <c r="J3427" t="str">
        <f>_xlfn.XLOOKUP(I3427,laziki!C:C,laziki!E:E)</f>
        <v>18.71N, 17.14W</v>
      </c>
      <c r="K3427">
        <f>_xlfn.XLOOKUP($A3427,laziki!B:B,laziki!D:D)</f>
        <v>2053</v>
      </c>
      <c r="L3427">
        <f t="shared" si="267"/>
        <v>2054</v>
      </c>
      <c r="M3427" s="4">
        <f t="shared" si="268"/>
        <v>1</v>
      </c>
      <c r="N3427" s="4" t="str">
        <f t="shared" si="269"/>
        <v>N</v>
      </c>
      <c r="O3427" t="str">
        <f t="shared" si="270"/>
        <v>N</v>
      </c>
    </row>
    <row r="3428" spans="1:15" x14ac:dyDescent="0.25">
      <c r="A3428">
        <v>39</v>
      </c>
      <c r="B3428" s="1">
        <v>59814</v>
      </c>
      <c r="C3428" t="s">
        <v>209</v>
      </c>
      <c r="D3428" t="s">
        <v>2020</v>
      </c>
      <c r="E3428">
        <v>142</v>
      </c>
      <c r="F3428">
        <v>22220</v>
      </c>
      <c r="G3428">
        <f t="shared" si="266"/>
        <v>0</v>
      </c>
      <c r="H3428" t="str">
        <f>_xlfn.XLOOKUP(C3428,obszary!A:A,obszary!B:B)</f>
        <v>Eridania</v>
      </c>
      <c r="I3428" t="str">
        <f>_xlfn.XLOOKUP($A3428,laziki!B:B,laziki!C:C)</f>
        <v>Pathfinder 9</v>
      </c>
      <c r="J3428" t="str">
        <f>_xlfn.XLOOKUP(I3428,laziki!C:C,laziki!E:E)</f>
        <v>59.92S, 179.01W</v>
      </c>
      <c r="K3428">
        <f>_xlfn.XLOOKUP($A3428,laziki!B:B,laziki!D:D)</f>
        <v>2062</v>
      </c>
      <c r="L3428">
        <f t="shared" si="267"/>
        <v>2063</v>
      </c>
      <c r="M3428" s="4">
        <f t="shared" si="268"/>
        <v>1</v>
      </c>
      <c r="N3428" s="4" t="str">
        <f t="shared" si="269"/>
        <v>S</v>
      </c>
      <c r="O3428" t="str">
        <f t="shared" si="270"/>
        <v>S</v>
      </c>
    </row>
    <row r="3429" spans="1:15" x14ac:dyDescent="0.25">
      <c r="A3429">
        <v>66</v>
      </c>
      <c r="B3429" s="1">
        <v>62205</v>
      </c>
      <c r="C3429" t="s">
        <v>237</v>
      </c>
      <c r="D3429" t="s">
        <v>2019</v>
      </c>
      <c r="E3429">
        <v>133</v>
      </c>
      <c r="F3429">
        <v>5076</v>
      </c>
      <c r="G3429">
        <f t="shared" si="266"/>
        <v>0</v>
      </c>
      <c r="H3429" t="str">
        <f>_xlfn.XLOOKUP(C3429,obszary!A:A,obszary!B:B)</f>
        <v>Elysium</v>
      </c>
      <c r="I3429" t="str">
        <f>_xlfn.XLOOKUP($A3429,laziki!B:B,laziki!C:C)</f>
        <v>Rosetta 9</v>
      </c>
      <c r="J3429" t="str">
        <f>_xlfn.XLOOKUP(I3429,laziki!C:C,laziki!E:E)</f>
        <v>17.54N, 149.60E</v>
      </c>
      <c r="K3429">
        <f>_xlfn.XLOOKUP($A3429,laziki!B:B,laziki!D:D)</f>
        <v>2067</v>
      </c>
      <c r="L3429">
        <f t="shared" si="267"/>
        <v>2070</v>
      </c>
      <c r="M3429" s="4">
        <f t="shared" si="268"/>
        <v>3</v>
      </c>
      <c r="N3429" s="4" t="str">
        <f t="shared" si="269"/>
        <v>N</v>
      </c>
      <c r="O3429" t="str">
        <f t="shared" si="270"/>
        <v>N</v>
      </c>
    </row>
    <row r="3430" spans="1:15" x14ac:dyDescent="0.25">
      <c r="A3430">
        <v>38</v>
      </c>
      <c r="B3430" s="1">
        <v>60353</v>
      </c>
      <c r="C3430" t="s">
        <v>265</v>
      </c>
      <c r="D3430" t="s">
        <v>2018</v>
      </c>
      <c r="E3430">
        <v>72</v>
      </c>
      <c r="F3430">
        <v>1267</v>
      </c>
      <c r="G3430">
        <f t="shared" si="266"/>
        <v>1267</v>
      </c>
      <c r="H3430" t="str">
        <f>_xlfn.XLOOKUP(C3430,obszary!A:A,obszary!B:B)</f>
        <v>Mare Boreum</v>
      </c>
      <c r="I3430" t="str">
        <f>_xlfn.XLOOKUP($A3430,laziki!B:B,laziki!C:C)</f>
        <v>Pathfinder 7</v>
      </c>
      <c r="J3430" t="str">
        <f>_xlfn.XLOOKUP(I3430,laziki!C:C,laziki!E:E)</f>
        <v>79.27N, 111.64W</v>
      </c>
      <c r="K3430">
        <f>_xlfn.XLOOKUP($A3430,laziki!B:B,laziki!D:D)</f>
        <v>2062</v>
      </c>
      <c r="L3430">
        <f t="shared" si="267"/>
        <v>2065</v>
      </c>
      <c r="M3430" s="4">
        <f t="shared" si="268"/>
        <v>3</v>
      </c>
      <c r="N3430" s="4" t="str">
        <f t="shared" si="269"/>
        <v>N</v>
      </c>
      <c r="O3430" t="str">
        <f t="shared" si="270"/>
        <v>N</v>
      </c>
    </row>
    <row r="3431" spans="1:15" x14ac:dyDescent="0.25">
      <c r="A3431">
        <v>75</v>
      </c>
      <c r="B3431" s="1">
        <v>63105</v>
      </c>
      <c r="C3431" t="s">
        <v>211</v>
      </c>
      <c r="D3431" t="s">
        <v>2017</v>
      </c>
      <c r="E3431">
        <v>702</v>
      </c>
      <c r="F3431">
        <v>7279</v>
      </c>
      <c r="G3431">
        <f t="shared" si="266"/>
        <v>0</v>
      </c>
      <c r="H3431" t="str">
        <f>_xlfn.XLOOKUP(C3431,obszary!A:A,obszary!B:B)</f>
        <v>Hellas</v>
      </c>
      <c r="I3431" t="str">
        <f>_xlfn.XLOOKUP($A3431,laziki!B:B,laziki!C:C)</f>
        <v>Rosetta 22</v>
      </c>
      <c r="J3431" t="str">
        <f>_xlfn.XLOOKUP(I3431,laziki!C:C,laziki!E:E)</f>
        <v>43.21S, 109.99E</v>
      </c>
      <c r="K3431">
        <f>_xlfn.XLOOKUP($A3431,laziki!B:B,laziki!D:D)</f>
        <v>2071</v>
      </c>
      <c r="L3431">
        <f t="shared" si="267"/>
        <v>2072</v>
      </c>
      <c r="M3431" s="4">
        <f t="shared" si="268"/>
        <v>1</v>
      </c>
      <c r="N3431" s="4" t="str">
        <f t="shared" si="269"/>
        <v>S</v>
      </c>
      <c r="O3431" t="str">
        <f t="shared" si="270"/>
        <v>S</v>
      </c>
    </row>
    <row r="3432" spans="1:15" x14ac:dyDescent="0.25">
      <c r="A3432">
        <v>72</v>
      </c>
      <c r="B3432" s="1">
        <v>64181</v>
      </c>
      <c r="C3432" t="s">
        <v>233</v>
      </c>
      <c r="D3432" t="s">
        <v>2016</v>
      </c>
      <c r="E3432">
        <v>163</v>
      </c>
      <c r="F3432">
        <v>3919</v>
      </c>
      <c r="G3432">
        <f t="shared" si="266"/>
        <v>0</v>
      </c>
      <c r="H3432" t="str">
        <f>_xlfn.XLOOKUP(C3432,obszary!A:A,obszary!B:B)</f>
        <v>Phoenicis Lacus</v>
      </c>
      <c r="I3432" t="str">
        <f>_xlfn.XLOOKUP($A3432,laziki!B:B,laziki!C:C)</f>
        <v>Rosetta 16</v>
      </c>
      <c r="J3432" t="str">
        <f>_xlfn.XLOOKUP(I3432,laziki!C:C,laziki!E:E)</f>
        <v>29.49S, 118.42W</v>
      </c>
      <c r="K3432">
        <f>_xlfn.XLOOKUP($A3432,laziki!B:B,laziki!D:D)</f>
        <v>2071</v>
      </c>
      <c r="L3432">
        <f t="shared" si="267"/>
        <v>2075</v>
      </c>
      <c r="M3432" s="4">
        <f t="shared" si="268"/>
        <v>4</v>
      </c>
      <c r="N3432" s="4" t="str">
        <f t="shared" si="269"/>
        <v>S</v>
      </c>
      <c r="O3432" t="str">
        <f t="shared" si="270"/>
        <v>S</v>
      </c>
    </row>
    <row r="3433" spans="1:15" x14ac:dyDescent="0.25">
      <c r="A3433">
        <v>89</v>
      </c>
      <c r="B3433" s="1">
        <v>64368</v>
      </c>
      <c r="C3433" t="s">
        <v>207</v>
      </c>
      <c r="D3433" t="s">
        <v>2015</v>
      </c>
      <c r="E3433">
        <v>307</v>
      </c>
      <c r="F3433">
        <v>19313</v>
      </c>
      <c r="G3433">
        <f t="shared" si="266"/>
        <v>0</v>
      </c>
      <c r="H3433" t="str">
        <f>_xlfn.XLOOKUP(C3433,obszary!A:A,obszary!B:B)</f>
        <v>Mare Australe</v>
      </c>
      <c r="I3433" t="str">
        <f>_xlfn.XLOOKUP($A3433,laziki!B:B,laziki!C:C)</f>
        <v>Phoenix 22</v>
      </c>
      <c r="J3433" t="str">
        <f>_xlfn.XLOOKUP(I3433,laziki!C:C,laziki!E:E)</f>
        <v>65.07S, 96.09W</v>
      </c>
      <c r="K3433">
        <f>_xlfn.XLOOKUP($A3433,laziki!B:B,laziki!D:D)</f>
        <v>2072</v>
      </c>
      <c r="L3433">
        <f t="shared" si="267"/>
        <v>2076</v>
      </c>
      <c r="M3433" s="4">
        <f t="shared" si="268"/>
        <v>4</v>
      </c>
      <c r="N3433" s="4" t="str">
        <f t="shared" si="269"/>
        <v>S</v>
      </c>
      <c r="O3433" t="str">
        <f t="shared" si="270"/>
        <v>S</v>
      </c>
    </row>
    <row r="3434" spans="1:15" x14ac:dyDescent="0.25">
      <c r="A3434">
        <v>100</v>
      </c>
      <c r="B3434" s="1">
        <v>63612</v>
      </c>
      <c r="C3434" t="s">
        <v>219</v>
      </c>
      <c r="D3434" t="s">
        <v>2014</v>
      </c>
      <c r="E3434">
        <v>147</v>
      </c>
      <c r="F3434">
        <v>19313</v>
      </c>
      <c r="G3434">
        <f t="shared" si="266"/>
        <v>0</v>
      </c>
      <c r="H3434" t="str">
        <f>_xlfn.XLOOKUP(C3434,obszary!A:A,obszary!B:B)</f>
        <v>Phaethontis</v>
      </c>
      <c r="I3434" t="str">
        <f>_xlfn.XLOOKUP($A3434,laziki!B:B,laziki!C:C)</f>
        <v>Perseverance 7</v>
      </c>
      <c r="J3434" t="str">
        <f>_xlfn.XLOOKUP(I3434,laziki!C:C,laziki!E:E)</f>
        <v>61.39S, 157.42W</v>
      </c>
      <c r="K3434">
        <f>_xlfn.XLOOKUP($A3434,laziki!B:B,laziki!D:D)</f>
        <v>2070</v>
      </c>
      <c r="L3434">
        <f t="shared" si="267"/>
        <v>2074</v>
      </c>
      <c r="M3434" s="4">
        <f t="shared" si="268"/>
        <v>4</v>
      </c>
      <c r="N3434" s="4" t="str">
        <f t="shared" si="269"/>
        <v>S</v>
      </c>
      <c r="O3434" t="str">
        <f t="shared" si="270"/>
        <v>S</v>
      </c>
    </row>
    <row r="3435" spans="1:15" x14ac:dyDescent="0.25">
      <c r="A3435">
        <v>18</v>
      </c>
      <c r="B3435" s="1">
        <v>57396</v>
      </c>
      <c r="C3435" t="s">
        <v>221</v>
      </c>
      <c r="D3435" t="s">
        <v>2013</v>
      </c>
      <c r="E3435">
        <v>128</v>
      </c>
      <c r="F3435">
        <v>4398</v>
      </c>
      <c r="G3435">
        <f t="shared" si="266"/>
        <v>0</v>
      </c>
      <c r="H3435" t="str">
        <f>_xlfn.XLOOKUP(C3435,obszary!A:A,obszary!B:B)</f>
        <v>Aeolis</v>
      </c>
      <c r="I3435" t="str">
        <f>_xlfn.XLOOKUP($A3435,laziki!B:B,laziki!C:C)</f>
        <v>Viking 10</v>
      </c>
      <c r="J3435" t="str">
        <f>_xlfn.XLOOKUP(I3435,laziki!C:C,laziki!E:E)</f>
        <v>25.21S, 169.35E</v>
      </c>
      <c r="K3435">
        <f>_xlfn.XLOOKUP($A3435,laziki!B:B,laziki!D:D)</f>
        <v>2055</v>
      </c>
      <c r="L3435">
        <f t="shared" si="267"/>
        <v>2057</v>
      </c>
      <c r="M3435" s="4">
        <f t="shared" si="268"/>
        <v>2</v>
      </c>
      <c r="N3435" s="4" t="str">
        <f t="shared" si="269"/>
        <v>S</v>
      </c>
      <c r="O3435" t="str">
        <f t="shared" si="270"/>
        <v>S</v>
      </c>
    </row>
    <row r="3436" spans="1:15" x14ac:dyDescent="0.25">
      <c r="A3436">
        <v>99</v>
      </c>
      <c r="B3436" s="1">
        <v>62649</v>
      </c>
      <c r="C3436" t="s">
        <v>245</v>
      </c>
      <c r="D3436" t="s">
        <v>2012</v>
      </c>
      <c r="E3436">
        <v>325</v>
      </c>
      <c r="F3436">
        <v>7752</v>
      </c>
      <c r="G3436">
        <f t="shared" si="266"/>
        <v>0</v>
      </c>
      <c r="H3436" t="str">
        <f>_xlfn.XLOOKUP(C3436,obszary!A:A,obszary!B:B)</f>
        <v>Oxia Palus</v>
      </c>
      <c r="I3436" t="str">
        <f>_xlfn.XLOOKUP($A3436,laziki!B:B,laziki!C:C)</f>
        <v>Perseverance 6</v>
      </c>
      <c r="J3436" t="str">
        <f>_xlfn.XLOOKUP(I3436,laziki!C:C,laziki!E:E)</f>
        <v>34.38N, 12.41E</v>
      </c>
      <c r="K3436">
        <f>_xlfn.XLOOKUP($A3436,laziki!B:B,laziki!D:D)</f>
        <v>2070</v>
      </c>
      <c r="L3436">
        <f t="shared" si="267"/>
        <v>2071</v>
      </c>
      <c r="M3436" s="4">
        <f t="shared" si="268"/>
        <v>1</v>
      </c>
      <c r="N3436" s="4" t="str">
        <f t="shared" si="269"/>
        <v>N</v>
      </c>
      <c r="O3436" t="str">
        <f t="shared" si="270"/>
        <v>N</v>
      </c>
    </row>
    <row r="3437" spans="1:15" x14ac:dyDescent="0.25">
      <c r="A3437">
        <v>41</v>
      </c>
      <c r="B3437" s="1">
        <v>59878</v>
      </c>
      <c r="C3437" t="s">
        <v>265</v>
      </c>
      <c r="D3437" t="s">
        <v>2011</v>
      </c>
      <c r="E3437">
        <v>20</v>
      </c>
      <c r="F3437">
        <v>6409</v>
      </c>
      <c r="G3437">
        <f t="shared" si="266"/>
        <v>6409</v>
      </c>
      <c r="H3437" t="str">
        <f>_xlfn.XLOOKUP(C3437,obszary!A:A,obszary!B:B)</f>
        <v>Mare Boreum</v>
      </c>
      <c r="I3437" t="str">
        <f>_xlfn.XLOOKUP($A3437,laziki!B:B,laziki!C:C)</f>
        <v>Spirit 5</v>
      </c>
      <c r="J3437" t="str">
        <f>_xlfn.XLOOKUP(I3437,laziki!C:C,laziki!E:E)</f>
        <v>66.19N, 33.82E</v>
      </c>
      <c r="K3437">
        <f>_xlfn.XLOOKUP($A3437,laziki!B:B,laziki!D:D)</f>
        <v>2063</v>
      </c>
      <c r="L3437">
        <f t="shared" si="267"/>
        <v>2063</v>
      </c>
      <c r="M3437" s="4">
        <f t="shared" si="268"/>
        <v>0</v>
      </c>
      <c r="N3437" s="4" t="str">
        <f t="shared" si="269"/>
        <v>N</v>
      </c>
      <c r="O3437" t="str">
        <f t="shared" si="270"/>
        <v>N</v>
      </c>
    </row>
    <row r="3438" spans="1:15" x14ac:dyDescent="0.25">
      <c r="A3438">
        <v>38</v>
      </c>
      <c r="B3438" s="1">
        <v>60316</v>
      </c>
      <c r="C3438" t="s">
        <v>261</v>
      </c>
      <c r="D3438" t="s">
        <v>2010</v>
      </c>
      <c r="E3438">
        <v>175</v>
      </c>
      <c r="F3438">
        <v>3919</v>
      </c>
      <c r="G3438">
        <f t="shared" si="266"/>
        <v>0</v>
      </c>
      <c r="H3438" t="str">
        <f>_xlfn.XLOOKUP(C3438,obszary!A:A,obszary!B:B)</f>
        <v>Arcadia</v>
      </c>
      <c r="I3438" t="str">
        <f>_xlfn.XLOOKUP($A3438,laziki!B:B,laziki!C:C)</f>
        <v>Pathfinder 7</v>
      </c>
      <c r="J3438" t="str">
        <f>_xlfn.XLOOKUP(I3438,laziki!C:C,laziki!E:E)</f>
        <v>79.27N, 111.64W</v>
      </c>
      <c r="K3438">
        <f>_xlfn.XLOOKUP($A3438,laziki!B:B,laziki!D:D)</f>
        <v>2062</v>
      </c>
      <c r="L3438">
        <f t="shared" si="267"/>
        <v>2065</v>
      </c>
      <c r="M3438" s="4">
        <f t="shared" si="268"/>
        <v>3</v>
      </c>
      <c r="N3438" s="4" t="str">
        <f t="shared" si="269"/>
        <v>N</v>
      </c>
      <c r="O3438" t="str">
        <f t="shared" si="270"/>
        <v>N</v>
      </c>
    </row>
    <row r="3439" spans="1:15" x14ac:dyDescent="0.25">
      <c r="A3439">
        <v>76</v>
      </c>
      <c r="B3439" s="1">
        <v>65905</v>
      </c>
      <c r="C3439" t="s">
        <v>263</v>
      </c>
      <c r="D3439" t="s">
        <v>2009</v>
      </c>
      <c r="E3439">
        <v>48</v>
      </c>
      <c r="F3439">
        <v>4398</v>
      </c>
      <c r="G3439">
        <f t="shared" si="266"/>
        <v>4398</v>
      </c>
      <c r="H3439" t="str">
        <f>_xlfn.XLOOKUP(C3439,obszary!A:A,obszary!B:B)</f>
        <v>Diacria</v>
      </c>
      <c r="I3439" t="str">
        <f>_xlfn.XLOOKUP($A3439,laziki!B:B,laziki!C:C)</f>
        <v>Rosetta 25</v>
      </c>
      <c r="J3439" t="str">
        <f>_xlfn.XLOOKUP(I3439,laziki!C:C,laziki!E:E)</f>
        <v>47.84N, 169.44E</v>
      </c>
      <c r="K3439">
        <f>_xlfn.XLOOKUP($A3439,laziki!B:B,laziki!D:D)</f>
        <v>2072</v>
      </c>
      <c r="L3439">
        <f t="shared" si="267"/>
        <v>2080</v>
      </c>
      <c r="M3439" s="4">
        <f t="shared" si="268"/>
        <v>8</v>
      </c>
      <c r="N3439" s="4" t="str">
        <f t="shared" si="269"/>
        <v>N</v>
      </c>
      <c r="O3439" t="str">
        <f t="shared" si="270"/>
        <v>N</v>
      </c>
    </row>
    <row r="3440" spans="1:15" x14ac:dyDescent="0.25">
      <c r="A3440">
        <v>56</v>
      </c>
      <c r="B3440" s="1">
        <v>61719</v>
      </c>
      <c r="C3440" t="s">
        <v>217</v>
      </c>
      <c r="D3440" t="s">
        <v>2008</v>
      </c>
      <c r="E3440">
        <v>14</v>
      </c>
      <c r="F3440">
        <v>7279</v>
      </c>
      <c r="G3440">
        <f t="shared" si="266"/>
        <v>7279</v>
      </c>
      <c r="H3440" t="str">
        <f>_xlfn.XLOOKUP(C3440,obszary!A:A,obszary!B:B)</f>
        <v>Thaumasia</v>
      </c>
      <c r="I3440" t="str">
        <f>_xlfn.XLOOKUP($A3440,laziki!B:B,laziki!C:C)</f>
        <v>Opportunity 10</v>
      </c>
      <c r="J3440" t="str">
        <f>_xlfn.XLOOKUP(I3440,laziki!C:C,laziki!E:E)</f>
        <v>35.35S, 72.67W</v>
      </c>
      <c r="K3440">
        <f>_xlfn.XLOOKUP($A3440,laziki!B:B,laziki!D:D)</f>
        <v>2067</v>
      </c>
      <c r="L3440">
        <f t="shared" si="267"/>
        <v>2068</v>
      </c>
      <c r="M3440" s="4">
        <f t="shared" si="268"/>
        <v>1</v>
      </c>
      <c r="N3440" s="4" t="str">
        <f t="shared" si="269"/>
        <v>S</v>
      </c>
      <c r="O3440" t="str">
        <f t="shared" si="270"/>
        <v>S</v>
      </c>
    </row>
    <row r="3441" spans="1:15" x14ac:dyDescent="0.25">
      <c r="A3441">
        <v>47</v>
      </c>
      <c r="B3441" s="1">
        <v>61336</v>
      </c>
      <c r="C3441" t="s">
        <v>245</v>
      </c>
      <c r="D3441" t="s">
        <v>2007</v>
      </c>
      <c r="E3441">
        <v>169</v>
      </c>
      <c r="F3441">
        <v>4235</v>
      </c>
      <c r="G3441">
        <f t="shared" si="266"/>
        <v>0</v>
      </c>
      <c r="H3441" t="str">
        <f>_xlfn.XLOOKUP(C3441,obszary!A:A,obszary!B:B)</f>
        <v>Oxia Palus</v>
      </c>
      <c r="I3441" t="str">
        <f>_xlfn.XLOOKUP($A3441,laziki!B:B,laziki!C:C)</f>
        <v>Spirit 14</v>
      </c>
      <c r="J3441" t="str">
        <f>_xlfn.XLOOKUP(I3441,laziki!C:C,laziki!E:E)</f>
        <v>27.30N, 17.48W</v>
      </c>
      <c r="K3441">
        <f>_xlfn.XLOOKUP($A3441,laziki!B:B,laziki!D:D)</f>
        <v>2065</v>
      </c>
      <c r="L3441">
        <f t="shared" si="267"/>
        <v>2067</v>
      </c>
      <c r="M3441" s="4">
        <f t="shared" si="268"/>
        <v>2</v>
      </c>
      <c r="N3441" s="4" t="str">
        <f t="shared" si="269"/>
        <v>N</v>
      </c>
      <c r="O3441" t="str">
        <f t="shared" si="270"/>
        <v>N</v>
      </c>
    </row>
    <row r="3442" spans="1:15" x14ac:dyDescent="0.25">
      <c r="A3442">
        <v>49</v>
      </c>
      <c r="B3442" s="1">
        <v>61296</v>
      </c>
      <c r="C3442" t="s">
        <v>215</v>
      </c>
      <c r="D3442" t="s">
        <v>2006</v>
      </c>
      <c r="E3442">
        <v>212</v>
      </c>
      <c r="F3442">
        <v>12178</v>
      </c>
      <c r="G3442">
        <f t="shared" si="266"/>
        <v>0</v>
      </c>
      <c r="H3442" t="str">
        <f>_xlfn.XLOOKUP(C3442,obszary!A:A,obszary!B:B)</f>
        <v>Argyre</v>
      </c>
      <c r="I3442" t="str">
        <f>_xlfn.XLOOKUP($A3442,laziki!B:B,laziki!C:C)</f>
        <v>Spirit 16</v>
      </c>
      <c r="J3442" t="str">
        <f>_xlfn.XLOOKUP(I3442,laziki!C:C,laziki!E:E)</f>
        <v>30.54S, 24.75W</v>
      </c>
      <c r="K3442">
        <f>_xlfn.XLOOKUP($A3442,laziki!B:B,laziki!D:D)</f>
        <v>2066</v>
      </c>
      <c r="L3442">
        <f t="shared" si="267"/>
        <v>2067</v>
      </c>
      <c r="M3442" s="4">
        <f t="shared" si="268"/>
        <v>1</v>
      </c>
      <c r="N3442" s="4" t="str">
        <f t="shared" si="269"/>
        <v>S</v>
      </c>
      <c r="O3442" t="str">
        <f t="shared" si="270"/>
        <v>S</v>
      </c>
    </row>
    <row r="3443" spans="1:15" x14ac:dyDescent="0.25">
      <c r="A3443">
        <v>1</v>
      </c>
      <c r="B3443" s="1">
        <v>55249</v>
      </c>
      <c r="C3443" t="s">
        <v>255</v>
      </c>
      <c r="D3443" t="s">
        <v>2005</v>
      </c>
      <c r="E3443">
        <v>1270</v>
      </c>
      <c r="F3443">
        <v>5436</v>
      </c>
      <c r="G3443">
        <f t="shared" si="266"/>
        <v>0</v>
      </c>
      <c r="H3443" t="str">
        <f>_xlfn.XLOOKUP(C3443,obszary!A:A,obszary!B:B)</f>
        <v>Casius</v>
      </c>
      <c r="I3443" t="str">
        <f>_xlfn.XLOOKUP($A3443,laziki!B:B,laziki!C:C)</f>
        <v>Mariner 3</v>
      </c>
      <c r="J3443" t="str">
        <f>_xlfn.XLOOKUP(I3443,laziki!C:C,laziki!E:E)</f>
        <v>50.51N, 70.01E</v>
      </c>
      <c r="K3443">
        <f>_xlfn.XLOOKUP($A3443,laziki!B:B,laziki!D:D)</f>
        <v>2049</v>
      </c>
      <c r="L3443">
        <f t="shared" si="267"/>
        <v>2051</v>
      </c>
      <c r="M3443" s="4">
        <f t="shared" si="268"/>
        <v>2</v>
      </c>
      <c r="N3443" s="4" t="str">
        <f t="shared" si="269"/>
        <v>N</v>
      </c>
      <c r="O3443" t="str">
        <f t="shared" si="270"/>
        <v>N</v>
      </c>
    </row>
    <row r="3444" spans="1:15" x14ac:dyDescent="0.25">
      <c r="A3444">
        <v>66</v>
      </c>
      <c r="B3444" s="1">
        <v>61890</v>
      </c>
      <c r="C3444" t="s">
        <v>237</v>
      </c>
      <c r="D3444" t="s">
        <v>2004</v>
      </c>
      <c r="E3444">
        <v>416</v>
      </c>
      <c r="F3444">
        <v>3919</v>
      </c>
      <c r="G3444">
        <f t="shared" si="266"/>
        <v>0</v>
      </c>
      <c r="H3444" t="str">
        <f>_xlfn.XLOOKUP(C3444,obszary!A:A,obszary!B:B)</f>
        <v>Elysium</v>
      </c>
      <c r="I3444" t="str">
        <f>_xlfn.XLOOKUP($A3444,laziki!B:B,laziki!C:C)</f>
        <v>Rosetta 9</v>
      </c>
      <c r="J3444" t="str">
        <f>_xlfn.XLOOKUP(I3444,laziki!C:C,laziki!E:E)</f>
        <v>17.54N, 149.60E</v>
      </c>
      <c r="K3444">
        <f>_xlfn.XLOOKUP($A3444,laziki!B:B,laziki!D:D)</f>
        <v>2067</v>
      </c>
      <c r="L3444">
        <f t="shared" si="267"/>
        <v>2069</v>
      </c>
      <c r="M3444" s="4">
        <f t="shared" si="268"/>
        <v>2</v>
      </c>
      <c r="N3444" s="4" t="str">
        <f t="shared" si="269"/>
        <v>N</v>
      </c>
      <c r="O3444" t="str">
        <f t="shared" si="270"/>
        <v>N</v>
      </c>
    </row>
    <row r="3445" spans="1:15" x14ac:dyDescent="0.25">
      <c r="A3445">
        <v>41</v>
      </c>
      <c r="B3445" s="1">
        <v>61306</v>
      </c>
      <c r="C3445" t="s">
        <v>257</v>
      </c>
      <c r="D3445" t="s">
        <v>2003</v>
      </c>
      <c r="E3445">
        <v>14</v>
      </c>
      <c r="F3445">
        <v>5622</v>
      </c>
      <c r="G3445">
        <f t="shared" si="266"/>
        <v>5622</v>
      </c>
      <c r="H3445" t="str">
        <f>_xlfn.XLOOKUP(C3445,obszary!A:A,obszary!B:B)</f>
        <v>Ismenius Lacus</v>
      </c>
      <c r="I3445" t="str">
        <f>_xlfn.XLOOKUP($A3445,laziki!B:B,laziki!C:C)</f>
        <v>Spirit 5</v>
      </c>
      <c r="J3445" t="str">
        <f>_xlfn.XLOOKUP(I3445,laziki!C:C,laziki!E:E)</f>
        <v>66.19N, 33.82E</v>
      </c>
      <c r="K3445">
        <f>_xlfn.XLOOKUP($A3445,laziki!B:B,laziki!D:D)</f>
        <v>2063</v>
      </c>
      <c r="L3445">
        <f t="shared" si="267"/>
        <v>2067</v>
      </c>
      <c r="M3445" s="4">
        <f t="shared" si="268"/>
        <v>4</v>
      </c>
      <c r="N3445" s="4" t="str">
        <f t="shared" si="269"/>
        <v>N</v>
      </c>
      <c r="O3445" t="str">
        <f t="shared" si="270"/>
        <v>N</v>
      </c>
    </row>
    <row r="3446" spans="1:15" x14ac:dyDescent="0.25">
      <c r="A3446">
        <v>54</v>
      </c>
      <c r="B3446" s="1">
        <v>61754</v>
      </c>
      <c r="C3446" t="s">
        <v>223</v>
      </c>
      <c r="D3446" t="s">
        <v>2002</v>
      </c>
      <c r="E3446">
        <v>72</v>
      </c>
      <c r="F3446">
        <v>1396</v>
      </c>
      <c r="G3446">
        <f t="shared" si="266"/>
        <v>1396</v>
      </c>
      <c r="H3446" t="str">
        <f>_xlfn.XLOOKUP(C3446,obszary!A:A,obszary!B:B)</f>
        <v>Mare Tyrrhenum</v>
      </c>
      <c r="I3446" t="str">
        <f>_xlfn.XLOOKUP($A3446,laziki!B:B,laziki!C:C)</f>
        <v>Opportunity 6</v>
      </c>
      <c r="J3446" t="str">
        <f>_xlfn.XLOOKUP(I3446,laziki!C:C,laziki!E:E)</f>
        <v>14.31N, 112.28E</v>
      </c>
      <c r="K3446">
        <f>_xlfn.XLOOKUP($A3446,laziki!B:B,laziki!D:D)</f>
        <v>2065</v>
      </c>
      <c r="L3446">
        <f t="shared" si="267"/>
        <v>2069</v>
      </c>
      <c r="M3446" s="4">
        <f t="shared" si="268"/>
        <v>4</v>
      </c>
      <c r="N3446" s="4" t="str">
        <f t="shared" si="269"/>
        <v>S</v>
      </c>
      <c r="O3446" t="str">
        <f t="shared" si="270"/>
        <v>N</v>
      </c>
    </row>
    <row r="3447" spans="1:15" x14ac:dyDescent="0.25">
      <c r="A3447">
        <v>44</v>
      </c>
      <c r="B3447" s="1">
        <v>62648</v>
      </c>
      <c r="C3447" t="s">
        <v>255</v>
      </c>
      <c r="D3447" t="s">
        <v>2001</v>
      </c>
      <c r="E3447">
        <v>24</v>
      </c>
      <c r="F3447">
        <v>29243</v>
      </c>
      <c r="G3447">
        <f t="shared" si="266"/>
        <v>29243</v>
      </c>
      <c r="H3447" t="str">
        <f>_xlfn.XLOOKUP(C3447,obszary!A:A,obszary!B:B)</f>
        <v>Casius</v>
      </c>
      <c r="I3447" t="str">
        <f>_xlfn.XLOOKUP($A3447,laziki!B:B,laziki!C:C)</f>
        <v>Spirit 11</v>
      </c>
      <c r="J3447" t="str">
        <f>_xlfn.XLOOKUP(I3447,laziki!C:C,laziki!E:E)</f>
        <v>64.61N, 131.25E</v>
      </c>
      <c r="K3447">
        <f>_xlfn.XLOOKUP($A3447,laziki!B:B,laziki!D:D)</f>
        <v>2064</v>
      </c>
      <c r="L3447">
        <f t="shared" si="267"/>
        <v>2071</v>
      </c>
      <c r="M3447" s="4">
        <f t="shared" si="268"/>
        <v>7</v>
      </c>
      <c r="N3447" s="4" t="str">
        <f t="shared" si="269"/>
        <v>N</v>
      </c>
      <c r="O3447" t="str">
        <f t="shared" si="270"/>
        <v>N</v>
      </c>
    </row>
    <row r="3448" spans="1:15" x14ac:dyDescent="0.25">
      <c r="A3448">
        <v>42</v>
      </c>
      <c r="B3448" s="1">
        <v>62489</v>
      </c>
      <c r="C3448" t="s">
        <v>237</v>
      </c>
      <c r="D3448" t="s">
        <v>2000</v>
      </c>
      <c r="E3448">
        <v>277</v>
      </c>
      <c r="F3448">
        <v>1267</v>
      </c>
      <c r="G3448">
        <f t="shared" si="266"/>
        <v>0</v>
      </c>
      <c r="H3448" t="str">
        <f>_xlfn.XLOOKUP(C3448,obszary!A:A,obszary!B:B)</f>
        <v>Elysium</v>
      </c>
      <c r="I3448" t="str">
        <f>_xlfn.XLOOKUP($A3448,laziki!B:B,laziki!C:C)</f>
        <v>Spirit 6</v>
      </c>
      <c r="J3448" t="str">
        <f>_xlfn.XLOOKUP(I3448,laziki!C:C,laziki!E:E)</f>
        <v>27.80N, 160.30E</v>
      </c>
      <c r="K3448">
        <f>_xlfn.XLOOKUP($A3448,laziki!B:B,laziki!D:D)</f>
        <v>2063</v>
      </c>
      <c r="L3448">
        <f t="shared" si="267"/>
        <v>2071</v>
      </c>
      <c r="M3448" s="4">
        <f t="shared" si="268"/>
        <v>8</v>
      </c>
      <c r="N3448" s="4" t="str">
        <f t="shared" si="269"/>
        <v>N</v>
      </c>
      <c r="O3448" t="str">
        <f t="shared" si="270"/>
        <v>N</v>
      </c>
    </row>
    <row r="3449" spans="1:15" x14ac:dyDescent="0.25">
      <c r="A3449">
        <v>58</v>
      </c>
      <c r="B3449" s="1">
        <v>61818</v>
      </c>
      <c r="C3449" t="s">
        <v>213</v>
      </c>
      <c r="D3449" t="s">
        <v>1999</v>
      </c>
      <c r="E3449">
        <v>163</v>
      </c>
      <c r="F3449">
        <v>13054</v>
      </c>
      <c r="G3449">
        <f t="shared" si="266"/>
        <v>0</v>
      </c>
      <c r="H3449" t="str">
        <f>_xlfn.XLOOKUP(C3449,obszary!A:A,obszary!B:B)</f>
        <v>Noachis</v>
      </c>
      <c r="I3449" t="str">
        <f>_xlfn.XLOOKUP($A3449,laziki!B:B,laziki!C:C)</f>
        <v>Opportunity 15</v>
      </c>
      <c r="J3449" t="str">
        <f>_xlfn.XLOOKUP(I3449,laziki!C:C,laziki!E:E)</f>
        <v>56.96S, 5.44W</v>
      </c>
      <c r="K3449">
        <f>_xlfn.XLOOKUP($A3449,laziki!B:B,laziki!D:D)</f>
        <v>2068</v>
      </c>
      <c r="L3449">
        <f t="shared" si="267"/>
        <v>2069</v>
      </c>
      <c r="M3449" s="4">
        <f t="shared" si="268"/>
        <v>1</v>
      </c>
      <c r="N3449" s="4" t="str">
        <f t="shared" si="269"/>
        <v>S</v>
      </c>
      <c r="O3449" t="str">
        <f t="shared" si="270"/>
        <v>S</v>
      </c>
    </row>
    <row r="3450" spans="1:15" x14ac:dyDescent="0.25">
      <c r="A3450">
        <v>51</v>
      </c>
      <c r="B3450" s="1">
        <v>60517</v>
      </c>
      <c r="C3450" t="s">
        <v>217</v>
      </c>
      <c r="D3450" t="s">
        <v>1998</v>
      </c>
      <c r="E3450">
        <v>22</v>
      </c>
      <c r="F3450">
        <v>72463</v>
      </c>
      <c r="G3450">
        <f t="shared" si="266"/>
        <v>72463</v>
      </c>
      <c r="H3450" t="str">
        <f>_xlfn.XLOOKUP(C3450,obszary!A:A,obszary!B:B)</f>
        <v>Thaumasia</v>
      </c>
      <c r="I3450" t="str">
        <f>_xlfn.XLOOKUP($A3450,laziki!B:B,laziki!C:C)</f>
        <v>Opportunity 3</v>
      </c>
      <c r="J3450" t="str">
        <f>_xlfn.XLOOKUP(I3450,laziki!C:C,laziki!E:E)</f>
        <v>50.59S, 47.85W</v>
      </c>
      <c r="K3450">
        <f>_xlfn.XLOOKUP($A3450,laziki!B:B,laziki!D:D)</f>
        <v>2064</v>
      </c>
      <c r="L3450">
        <f t="shared" si="267"/>
        <v>2065</v>
      </c>
      <c r="M3450" s="4">
        <f t="shared" si="268"/>
        <v>1</v>
      </c>
      <c r="N3450" s="4" t="str">
        <f t="shared" si="269"/>
        <v>S</v>
      </c>
      <c r="O3450" t="str">
        <f t="shared" si="270"/>
        <v>S</v>
      </c>
    </row>
    <row r="3451" spans="1:15" x14ac:dyDescent="0.25">
      <c r="A3451">
        <v>69</v>
      </c>
      <c r="B3451" s="1">
        <v>63425</v>
      </c>
      <c r="C3451" t="s">
        <v>265</v>
      </c>
      <c r="D3451" t="s">
        <v>1997</v>
      </c>
      <c r="E3451">
        <v>45</v>
      </c>
      <c r="F3451">
        <v>7752</v>
      </c>
      <c r="G3451">
        <f t="shared" si="266"/>
        <v>7752</v>
      </c>
      <c r="H3451" t="str">
        <f>_xlfn.XLOOKUP(C3451,obszary!A:A,obszary!B:B)</f>
        <v>Mare Boreum</v>
      </c>
      <c r="I3451" t="str">
        <f>_xlfn.XLOOKUP($A3451,laziki!B:B,laziki!C:C)</f>
        <v>Rosetta 13</v>
      </c>
      <c r="J3451" t="str">
        <f>_xlfn.XLOOKUP(I3451,laziki!C:C,laziki!E:E)</f>
        <v>69.41N, 168.67E</v>
      </c>
      <c r="K3451">
        <f>_xlfn.XLOOKUP($A3451,laziki!B:B,laziki!D:D)</f>
        <v>2069</v>
      </c>
      <c r="L3451">
        <f t="shared" si="267"/>
        <v>2073</v>
      </c>
      <c r="M3451" s="4">
        <f t="shared" si="268"/>
        <v>4</v>
      </c>
      <c r="N3451" s="4" t="str">
        <f t="shared" si="269"/>
        <v>N</v>
      </c>
      <c r="O3451" t="str">
        <f t="shared" si="270"/>
        <v>N</v>
      </c>
    </row>
    <row r="3452" spans="1:15" x14ac:dyDescent="0.25">
      <c r="A3452">
        <v>40</v>
      </c>
      <c r="B3452" s="1">
        <v>59980</v>
      </c>
      <c r="C3452" t="s">
        <v>221</v>
      </c>
      <c r="D3452" t="s">
        <v>1996</v>
      </c>
      <c r="E3452">
        <v>37</v>
      </c>
      <c r="F3452">
        <v>3919</v>
      </c>
      <c r="G3452">
        <f t="shared" si="266"/>
        <v>3919</v>
      </c>
      <c r="H3452" t="str">
        <f>_xlfn.XLOOKUP(C3452,obszary!A:A,obszary!B:B)</f>
        <v>Aeolis</v>
      </c>
      <c r="I3452" t="str">
        <f>_xlfn.XLOOKUP($A3452,laziki!B:B,laziki!C:C)</f>
        <v>Spirit 1</v>
      </c>
      <c r="J3452" t="str">
        <f>_xlfn.XLOOKUP(I3452,laziki!C:C,laziki!E:E)</f>
        <v>23.56S, 147.94E</v>
      </c>
      <c r="K3452">
        <f>_xlfn.XLOOKUP($A3452,laziki!B:B,laziki!D:D)</f>
        <v>2062</v>
      </c>
      <c r="L3452">
        <f t="shared" si="267"/>
        <v>2064</v>
      </c>
      <c r="M3452" s="4">
        <f t="shared" si="268"/>
        <v>2</v>
      </c>
      <c r="N3452" s="4" t="str">
        <f t="shared" si="269"/>
        <v>S</v>
      </c>
      <c r="O3452" t="str">
        <f t="shared" si="270"/>
        <v>S</v>
      </c>
    </row>
    <row r="3453" spans="1:15" x14ac:dyDescent="0.25">
      <c r="A3453">
        <v>39</v>
      </c>
      <c r="B3453" s="1">
        <v>60087</v>
      </c>
      <c r="C3453" t="s">
        <v>219</v>
      </c>
      <c r="D3453" t="s">
        <v>1995</v>
      </c>
      <c r="E3453">
        <v>482</v>
      </c>
      <c r="F3453">
        <v>2461</v>
      </c>
      <c r="G3453">
        <f t="shared" si="266"/>
        <v>0</v>
      </c>
      <c r="H3453" t="str">
        <f>_xlfn.XLOOKUP(C3453,obszary!A:A,obszary!B:B)</f>
        <v>Phaethontis</v>
      </c>
      <c r="I3453" t="str">
        <f>_xlfn.XLOOKUP($A3453,laziki!B:B,laziki!C:C)</f>
        <v>Pathfinder 9</v>
      </c>
      <c r="J3453" t="str">
        <f>_xlfn.XLOOKUP(I3453,laziki!C:C,laziki!E:E)</f>
        <v>59.92S, 179.01W</v>
      </c>
      <c r="K3453">
        <f>_xlfn.XLOOKUP($A3453,laziki!B:B,laziki!D:D)</f>
        <v>2062</v>
      </c>
      <c r="L3453">
        <f t="shared" si="267"/>
        <v>2064</v>
      </c>
      <c r="M3453" s="4">
        <f t="shared" si="268"/>
        <v>2</v>
      </c>
      <c r="N3453" s="4" t="str">
        <f t="shared" si="269"/>
        <v>S</v>
      </c>
      <c r="O3453" t="str">
        <f t="shared" si="270"/>
        <v>S</v>
      </c>
    </row>
    <row r="3454" spans="1:15" x14ac:dyDescent="0.25">
      <c r="A3454">
        <v>35</v>
      </c>
      <c r="B3454" s="1">
        <v>60243</v>
      </c>
      <c r="C3454" t="s">
        <v>233</v>
      </c>
      <c r="D3454" t="s">
        <v>1994</v>
      </c>
      <c r="E3454">
        <v>77</v>
      </c>
      <c r="F3454">
        <v>3313</v>
      </c>
      <c r="G3454">
        <f t="shared" si="266"/>
        <v>3313</v>
      </c>
      <c r="H3454" t="str">
        <f>_xlfn.XLOOKUP(C3454,obszary!A:A,obszary!B:B)</f>
        <v>Phoenicis Lacus</v>
      </c>
      <c r="I3454" t="str">
        <f>_xlfn.XLOOKUP($A3454,laziki!B:B,laziki!C:C)</f>
        <v>Pathfinder 2</v>
      </c>
      <c r="J3454" t="str">
        <f>_xlfn.XLOOKUP(I3454,laziki!C:C,laziki!E:E)</f>
        <v>16.90S, 101.43W</v>
      </c>
      <c r="K3454">
        <f>_xlfn.XLOOKUP($A3454,laziki!B:B,laziki!D:D)</f>
        <v>2060</v>
      </c>
      <c r="L3454">
        <f t="shared" si="267"/>
        <v>2064</v>
      </c>
      <c r="M3454" s="4">
        <f t="shared" si="268"/>
        <v>4</v>
      </c>
      <c r="N3454" s="4" t="str">
        <f t="shared" si="269"/>
        <v>S</v>
      </c>
      <c r="O3454" t="str">
        <f t="shared" si="270"/>
        <v>S</v>
      </c>
    </row>
    <row r="3455" spans="1:15" x14ac:dyDescent="0.25">
      <c r="A3455">
        <v>85</v>
      </c>
      <c r="B3455" s="1">
        <v>63778</v>
      </c>
      <c r="C3455" t="s">
        <v>239</v>
      </c>
      <c r="D3455" t="s">
        <v>1993</v>
      </c>
      <c r="E3455">
        <v>252</v>
      </c>
      <c r="F3455">
        <v>629</v>
      </c>
      <c r="G3455">
        <f t="shared" si="266"/>
        <v>0</v>
      </c>
      <c r="H3455" t="str">
        <f>_xlfn.XLOOKUP(C3455,obszary!A:A,obszary!B:B)</f>
        <v>Amenthes</v>
      </c>
      <c r="I3455" t="str">
        <f>_xlfn.XLOOKUP($A3455,laziki!B:B,laziki!C:C)</f>
        <v>Phoenix 13</v>
      </c>
      <c r="J3455" t="str">
        <f>_xlfn.XLOOKUP(I3455,laziki!C:C,laziki!E:E)</f>
        <v>6.43S, 95.96E</v>
      </c>
      <c r="K3455">
        <f>_xlfn.XLOOKUP($A3455,laziki!B:B,laziki!D:D)</f>
        <v>2070</v>
      </c>
      <c r="L3455">
        <f t="shared" si="267"/>
        <v>2074</v>
      </c>
      <c r="M3455" s="4">
        <f t="shared" si="268"/>
        <v>4</v>
      </c>
      <c r="N3455" s="4" t="str">
        <f t="shared" si="269"/>
        <v>N</v>
      </c>
      <c r="O3455" t="str">
        <f t="shared" si="270"/>
        <v>S</v>
      </c>
    </row>
    <row r="3456" spans="1:15" x14ac:dyDescent="0.25">
      <c r="A3456">
        <v>88</v>
      </c>
      <c r="B3456" s="1">
        <v>63169</v>
      </c>
      <c r="C3456" t="s">
        <v>229</v>
      </c>
      <c r="D3456" t="s">
        <v>1992</v>
      </c>
      <c r="E3456">
        <v>277</v>
      </c>
      <c r="F3456">
        <v>8519</v>
      </c>
      <c r="G3456">
        <f t="shared" si="266"/>
        <v>0</v>
      </c>
      <c r="H3456" t="str">
        <f>_xlfn.XLOOKUP(C3456,obszary!A:A,obszary!B:B)</f>
        <v>Margaritifer Sinus</v>
      </c>
      <c r="I3456" t="str">
        <f>_xlfn.XLOOKUP($A3456,laziki!B:B,laziki!C:C)</f>
        <v>Phoenix 19</v>
      </c>
      <c r="J3456" t="str">
        <f>_xlfn.XLOOKUP(I3456,laziki!C:C,laziki!E:E)</f>
        <v>12.19S, 23.63W</v>
      </c>
      <c r="K3456">
        <f>_xlfn.XLOOKUP($A3456,laziki!B:B,laziki!D:D)</f>
        <v>2071</v>
      </c>
      <c r="L3456">
        <f t="shared" si="267"/>
        <v>2072</v>
      </c>
      <c r="M3456" s="4">
        <f t="shared" si="268"/>
        <v>1</v>
      </c>
      <c r="N3456" s="4" t="str">
        <f t="shared" si="269"/>
        <v>S</v>
      </c>
      <c r="O3456" t="str">
        <f t="shared" si="270"/>
        <v>S</v>
      </c>
    </row>
    <row r="3457" spans="1:15" x14ac:dyDescent="0.25">
      <c r="A3457">
        <v>15</v>
      </c>
      <c r="B3457" s="1">
        <v>56866</v>
      </c>
      <c r="C3457" t="s">
        <v>219</v>
      </c>
      <c r="D3457" t="s">
        <v>1991</v>
      </c>
      <c r="E3457">
        <v>77</v>
      </c>
      <c r="F3457">
        <v>629</v>
      </c>
      <c r="G3457">
        <f t="shared" si="266"/>
        <v>629</v>
      </c>
      <c r="H3457" t="str">
        <f>_xlfn.XLOOKUP(C3457,obszary!A:A,obszary!B:B)</f>
        <v>Phaethontis</v>
      </c>
      <c r="I3457" t="str">
        <f>_xlfn.XLOOKUP($A3457,laziki!B:B,laziki!C:C)</f>
        <v>Viking 5</v>
      </c>
      <c r="J3457" t="str">
        <f>_xlfn.XLOOKUP(I3457,laziki!C:C,laziki!E:E)</f>
        <v>33.52S, 162.36W</v>
      </c>
      <c r="K3457">
        <f>_xlfn.XLOOKUP($A3457,laziki!B:B,laziki!D:D)</f>
        <v>2053</v>
      </c>
      <c r="L3457">
        <f t="shared" si="267"/>
        <v>2055</v>
      </c>
      <c r="M3457" s="4">
        <f t="shared" si="268"/>
        <v>2</v>
      </c>
      <c r="N3457" s="4" t="str">
        <f t="shared" si="269"/>
        <v>S</v>
      </c>
      <c r="O3457" t="str">
        <f t="shared" si="270"/>
        <v>S</v>
      </c>
    </row>
    <row r="3458" spans="1:15" x14ac:dyDescent="0.25">
      <c r="A3458">
        <v>45</v>
      </c>
      <c r="B3458" s="1">
        <v>61321</v>
      </c>
      <c r="C3458" t="s">
        <v>241</v>
      </c>
      <c r="D3458" t="s">
        <v>1990</v>
      </c>
      <c r="E3458">
        <v>70</v>
      </c>
      <c r="F3458">
        <v>2188</v>
      </c>
      <c r="G3458">
        <f t="shared" si="266"/>
        <v>2188</v>
      </c>
      <c r="H3458" t="str">
        <f>_xlfn.XLOOKUP(C3458,obszary!A:A,obszary!B:B)</f>
        <v>Syrtis Major</v>
      </c>
      <c r="I3458" t="str">
        <f>_xlfn.XLOOKUP($A3458,laziki!B:B,laziki!C:C)</f>
        <v>Spirit 12</v>
      </c>
      <c r="J3458" t="str">
        <f>_xlfn.XLOOKUP(I3458,laziki!C:C,laziki!E:E)</f>
        <v>0.43S, 61.64E</v>
      </c>
      <c r="K3458">
        <f>_xlfn.XLOOKUP($A3458,laziki!B:B,laziki!D:D)</f>
        <v>2064</v>
      </c>
      <c r="L3458">
        <f t="shared" si="267"/>
        <v>2067</v>
      </c>
      <c r="M3458" s="4">
        <f t="shared" si="268"/>
        <v>3</v>
      </c>
      <c r="N3458" s="4" t="str">
        <f t="shared" si="269"/>
        <v>N</v>
      </c>
      <c r="O3458" t="str">
        <f t="shared" si="270"/>
        <v>S</v>
      </c>
    </row>
    <row r="3459" spans="1:15" x14ac:dyDescent="0.25">
      <c r="A3459">
        <v>9</v>
      </c>
      <c r="B3459" s="1">
        <v>57943</v>
      </c>
      <c r="C3459" t="s">
        <v>227</v>
      </c>
      <c r="D3459" t="s">
        <v>1989</v>
      </c>
      <c r="E3459">
        <v>29</v>
      </c>
      <c r="F3459">
        <v>1396</v>
      </c>
      <c r="G3459">
        <f t="shared" ref="G3459:G3522" si="271">IF($E3459 &lt;= 100,F3459,0)</f>
        <v>1396</v>
      </c>
      <c r="H3459" t="str">
        <f>_xlfn.XLOOKUP(C3459,obszary!A:A,obszary!B:B)</f>
        <v>Sinus Sabaeus</v>
      </c>
      <c r="I3459" t="str">
        <f>_xlfn.XLOOKUP($A3459,laziki!B:B,laziki!C:C)</f>
        <v>Mariner 14</v>
      </c>
      <c r="J3459" t="str">
        <f>_xlfn.XLOOKUP(I3459,laziki!C:C,laziki!E:E)</f>
        <v>17.63S, 13.01W</v>
      </c>
      <c r="K3459">
        <f>_xlfn.XLOOKUP($A3459,laziki!B:B,laziki!D:D)</f>
        <v>2054</v>
      </c>
      <c r="L3459">
        <f t="shared" ref="L3459:L3522" si="272">YEAR(B3459)</f>
        <v>2058</v>
      </c>
      <c r="M3459" s="4">
        <f t="shared" ref="M3459:M3522" si="273">L3459-K3459</f>
        <v>4</v>
      </c>
      <c r="N3459" s="4" t="str">
        <f t="shared" ref="N3459:N3522" si="274">IF(NOT(ISERROR(SEARCH("S",D3459))),"S","N")</f>
        <v>S</v>
      </c>
      <c r="O3459" t="str">
        <f t="shared" si="270"/>
        <v>S</v>
      </c>
    </row>
    <row r="3460" spans="1:15" x14ac:dyDescent="0.25">
      <c r="A3460">
        <v>76</v>
      </c>
      <c r="B3460" s="1">
        <v>65790</v>
      </c>
      <c r="C3460" t="s">
        <v>253</v>
      </c>
      <c r="D3460" t="s">
        <v>1988</v>
      </c>
      <c r="E3460">
        <v>344</v>
      </c>
      <c r="F3460">
        <v>3313</v>
      </c>
      <c r="G3460">
        <f t="shared" si="271"/>
        <v>0</v>
      </c>
      <c r="H3460" t="str">
        <f>_xlfn.XLOOKUP(C3460,obszary!A:A,obszary!B:B)</f>
        <v>Cebrenia</v>
      </c>
      <c r="I3460" t="str">
        <f>_xlfn.XLOOKUP($A3460,laziki!B:B,laziki!C:C)</f>
        <v>Rosetta 25</v>
      </c>
      <c r="J3460" t="str">
        <f>_xlfn.XLOOKUP(I3460,laziki!C:C,laziki!E:E)</f>
        <v>47.84N, 169.44E</v>
      </c>
      <c r="K3460">
        <f>_xlfn.XLOOKUP($A3460,laziki!B:B,laziki!D:D)</f>
        <v>2072</v>
      </c>
      <c r="L3460">
        <f t="shared" si="272"/>
        <v>2080</v>
      </c>
      <c r="M3460" s="4">
        <f t="shared" si="273"/>
        <v>8</v>
      </c>
      <c r="N3460" s="4" t="str">
        <f t="shared" si="274"/>
        <v>N</v>
      </c>
      <c r="O3460" t="str">
        <f t="shared" si="270"/>
        <v>N</v>
      </c>
    </row>
    <row r="3461" spans="1:15" x14ac:dyDescent="0.25">
      <c r="A3461">
        <v>28</v>
      </c>
      <c r="B3461" s="1">
        <v>59323</v>
      </c>
      <c r="C3461" t="s">
        <v>207</v>
      </c>
      <c r="D3461" t="s">
        <v>1987</v>
      </c>
      <c r="E3461">
        <v>252</v>
      </c>
      <c r="F3461">
        <v>2054</v>
      </c>
      <c r="G3461">
        <f t="shared" si="271"/>
        <v>0</v>
      </c>
      <c r="H3461" t="str">
        <f>_xlfn.XLOOKUP(C3461,obszary!A:A,obszary!B:B)</f>
        <v>Mare Australe</v>
      </c>
      <c r="I3461" t="str">
        <f>_xlfn.XLOOKUP($A3461,laziki!B:B,laziki!C:C)</f>
        <v>Deimos 3</v>
      </c>
      <c r="J3461" t="str">
        <f>_xlfn.XLOOKUP(I3461,laziki!C:C,laziki!E:E)</f>
        <v>63.27S, 66.46W</v>
      </c>
      <c r="K3461">
        <f>_xlfn.XLOOKUP($A3461,laziki!B:B,laziki!D:D)</f>
        <v>2058</v>
      </c>
      <c r="L3461">
        <f t="shared" si="272"/>
        <v>2062</v>
      </c>
      <c r="M3461" s="4">
        <f t="shared" si="273"/>
        <v>4</v>
      </c>
      <c r="N3461" s="4" t="str">
        <f t="shared" si="274"/>
        <v>S</v>
      </c>
      <c r="O3461" t="str">
        <f t="shared" si="270"/>
        <v>S</v>
      </c>
    </row>
    <row r="3462" spans="1:15" x14ac:dyDescent="0.25">
      <c r="A3462">
        <v>66</v>
      </c>
      <c r="B3462" s="1">
        <v>61788</v>
      </c>
      <c r="C3462" t="s">
        <v>239</v>
      </c>
      <c r="D3462" t="s">
        <v>1986</v>
      </c>
      <c r="E3462">
        <v>416</v>
      </c>
      <c r="F3462">
        <v>6618</v>
      </c>
      <c r="G3462">
        <f t="shared" si="271"/>
        <v>0</v>
      </c>
      <c r="H3462" t="str">
        <f>_xlfn.XLOOKUP(C3462,obszary!A:A,obszary!B:B)</f>
        <v>Amenthes</v>
      </c>
      <c r="I3462" t="str">
        <f>_xlfn.XLOOKUP($A3462,laziki!B:B,laziki!C:C)</f>
        <v>Rosetta 9</v>
      </c>
      <c r="J3462" t="str">
        <f>_xlfn.XLOOKUP(I3462,laziki!C:C,laziki!E:E)</f>
        <v>17.54N, 149.60E</v>
      </c>
      <c r="K3462">
        <f>_xlfn.XLOOKUP($A3462,laziki!B:B,laziki!D:D)</f>
        <v>2067</v>
      </c>
      <c r="L3462">
        <f t="shared" si="272"/>
        <v>2069</v>
      </c>
      <c r="M3462" s="4">
        <f t="shared" si="273"/>
        <v>2</v>
      </c>
      <c r="N3462" s="4" t="str">
        <f t="shared" si="274"/>
        <v>N</v>
      </c>
      <c r="O3462" t="str">
        <f t="shared" ref="O3462:O3525" si="275">IF(NOT(ISERROR(SEARCH("S",J3462))),"S","N")</f>
        <v>N</v>
      </c>
    </row>
    <row r="3463" spans="1:15" x14ac:dyDescent="0.25">
      <c r="A3463">
        <v>98</v>
      </c>
      <c r="B3463" s="1">
        <v>63131</v>
      </c>
      <c r="C3463" t="s">
        <v>211</v>
      </c>
      <c r="D3463" t="s">
        <v>1985</v>
      </c>
      <c r="E3463">
        <v>36</v>
      </c>
      <c r="F3463">
        <v>9366</v>
      </c>
      <c r="G3463">
        <f t="shared" si="271"/>
        <v>9366</v>
      </c>
      <c r="H3463" t="str">
        <f>_xlfn.XLOOKUP(C3463,obszary!A:A,obszary!B:B)</f>
        <v>Hellas</v>
      </c>
      <c r="I3463" t="str">
        <f>_xlfn.XLOOKUP($A3463,laziki!B:B,laziki!C:C)</f>
        <v>Perseverance 5</v>
      </c>
      <c r="J3463" t="str">
        <f>_xlfn.XLOOKUP(I3463,laziki!C:C,laziki!E:E)</f>
        <v>48.97S, 86.32E</v>
      </c>
      <c r="K3463">
        <f>_xlfn.XLOOKUP($A3463,laziki!B:B,laziki!D:D)</f>
        <v>2070</v>
      </c>
      <c r="L3463">
        <f t="shared" si="272"/>
        <v>2072</v>
      </c>
      <c r="M3463" s="4">
        <f t="shared" si="273"/>
        <v>2</v>
      </c>
      <c r="N3463" s="4" t="str">
        <f t="shared" si="274"/>
        <v>S</v>
      </c>
      <c r="O3463" t="str">
        <f t="shared" si="275"/>
        <v>S</v>
      </c>
    </row>
    <row r="3464" spans="1:15" x14ac:dyDescent="0.25">
      <c r="A3464">
        <v>98</v>
      </c>
      <c r="B3464" s="1">
        <v>63991</v>
      </c>
      <c r="C3464" t="s">
        <v>207</v>
      </c>
      <c r="D3464" t="s">
        <v>1984</v>
      </c>
      <c r="E3464">
        <v>61</v>
      </c>
      <c r="F3464">
        <v>4902</v>
      </c>
      <c r="G3464">
        <f t="shared" si="271"/>
        <v>4902</v>
      </c>
      <c r="H3464" t="str">
        <f>_xlfn.XLOOKUP(C3464,obszary!A:A,obszary!B:B)</f>
        <v>Mare Australe</v>
      </c>
      <c r="I3464" t="str">
        <f>_xlfn.XLOOKUP($A3464,laziki!B:B,laziki!C:C)</f>
        <v>Perseverance 5</v>
      </c>
      <c r="J3464" t="str">
        <f>_xlfn.XLOOKUP(I3464,laziki!C:C,laziki!E:E)</f>
        <v>48.97S, 86.32E</v>
      </c>
      <c r="K3464">
        <f>_xlfn.XLOOKUP($A3464,laziki!B:B,laziki!D:D)</f>
        <v>2070</v>
      </c>
      <c r="L3464">
        <f t="shared" si="272"/>
        <v>2075</v>
      </c>
      <c r="M3464" s="4">
        <f t="shared" si="273"/>
        <v>5</v>
      </c>
      <c r="N3464" s="4" t="str">
        <f t="shared" si="274"/>
        <v>S</v>
      </c>
      <c r="O3464" t="str">
        <f t="shared" si="275"/>
        <v>S</v>
      </c>
    </row>
    <row r="3465" spans="1:15" x14ac:dyDescent="0.25">
      <c r="A3465">
        <v>47</v>
      </c>
      <c r="B3465" s="1">
        <v>63817</v>
      </c>
      <c r="C3465" t="s">
        <v>259</v>
      </c>
      <c r="D3465" t="s">
        <v>1983</v>
      </c>
      <c r="E3465">
        <v>90</v>
      </c>
      <c r="F3465">
        <v>9074</v>
      </c>
      <c r="G3465">
        <f t="shared" si="271"/>
        <v>9074</v>
      </c>
      <c r="H3465" t="str">
        <f>_xlfn.XLOOKUP(C3465,obszary!A:A,obszary!B:B)</f>
        <v>Mare Acidalium</v>
      </c>
      <c r="I3465" t="str">
        <f>_xlfn.XLOOKUP($A3465,laziki!B:B,laziki!C:C)</f>
        <v>Spirit 14</v>
      </c>
      <c r="J3465" t="str">
        <f>_xlfn.XLOOKUP(I3465,laziki!C:C,laziki!E:E)</f>
        <v>27.30N, 17.48W</v>
      </c>
      <c r="K3465">
        <f>_xlfn.XLOOKUP($A3465,laziki!B:B,laziki!D:D)</f>
        <v>2065</v>
      </c>
      <c r="L3465">
        <f t="shared" si="272"/>
        <v>2074</v>
      </c>
      <c r="M3465" s="4">
        <f t="shared" si="273"/>
        <v>9</v>
      </c>
      <c r="N3465" s="4" t="str">
        <f t="shared" si="274"/>
        <v>N</v>
      </c>
      <c r="O3465" t="str">
        <f t="shared" si="275"/>
        <v>N</v>
      </c>
    </row>
    <row r="3466" spans="1:15" x14ac:dyDescent="0.25">
      <c r="A3466">
        <v>41</v>
      </c>
      <c r="B3466" s="1">
        <v>62250</v>
      </c>
      <c r="C3466" t="s">
        <v>257</v>
      </c>
      <c r="D3466" t="s">
        <v>1982</v>
      </c>
      <c r="E3466">
        <v>43</v>
      </c>
      <c r="F3466">
        <v>6006</v>
      </c>
      <c r="G3466">
        <f t="shared" si="271"/>
        <v>6006</v>
      </c>
      <c r="H3466" t="str">
        <f>_xlfn.XLOOKUP(C3466,obszary!A:A,obszary!B:B)</f>
        <v>Ismenius Lacus</v>
      </c>
      <c r="I3466" t="str">
        <f>_xlfn.XLOOKUP($A3466,laziki!B:B,laziki!C:C)</f>
        <v>Spirit 5</v>
      </c>
      <c r="J3466" t="str">
        <f>_xlfn.XLOOKUP(I3466,laziki!C:C,laziki!E:E)</f>
        <v>66.19N, 33.82E</v>
      </c>
      <c r="K3466">
        <f>_xlfn.XLOOKUP($A3466,laziki!B:B,laziki!D:D)</f>
        <v>2063</v>
      </c>
      <c r="L3466">
        <f t="shared" si="272"/>
        <v>2070</v>
      </c>
      <c r="M3466" s="4">
        <f t="shared" si="273"/>
        <v>7</v>
      </c>
      <c r="N3466" s="4" t="str">
        <f t="shared" si="274"/>
        <v>N</v>
      </c>
      <c r="O3466" t="str">
        <f t="shared" si="275"/>
        <v>N</v>
      </c>
    </row>
    <row r="3467" spans="1:15" x14ac:dyDescent="0.25">
      <c r="A3467">
        <v>35</v>
      </c>
      <c r="B3467" s="1">
        <v>59842</v>
      </c>
      <c r="C3467" t="s">
        <v>233</v>
      </c>
      <c r="D3467" t="s">
        <v>1981</v>
      </c>
      <c r="E3467">
        <v>48</v>
      </c>
      <c r="F3467">
        <v>5255</v>
      </c>
      <c r="G3467">
        <f t="shared" si="271"/>
        <v>5255</v>
      </c>
      <c r="H3467" t="str">
        <f>_xlfn.XLOOKUP(C3467,obszary!A:A,obszary!B:B)</f>
        <v>Phoenicis Lacus</v>
      </c>
      <c r="I3467" t="str">
        <f>_xlfn.XLOOKUP($A3467,laziki!B:B,laziki!C:C)</f>
        <v>Pathfinder 2</v>
      </c>
      <c r="J3467" t="str">
        <f>_xlfn.XLOOKUP(I3467,laziki!C:C,laziki!E:E)</f>
        <v>16.90S, 101.43W</v>
      </c>
      <c r="K3467">
        <f>_xlfn.XLOOKUP($A3467,laziki!B:B,laziki!D:D)</f>
        <v>2060</v>
      </c>
      <c r="L3467">
        <f t="shared" si="272"/>
        <v>2063</v>
      </c>
      <c r="M3467" s="4">
        <f t="shared" si="273"/>
        <v>3</v>
      </c>
      <c r="N3467" s="4" t="str">
        <f t="shared" si="274"/>
        <v>S</v>
      </c>
      <c r="O3467" t="str">
        <f t="shared" si="275"/>
        <v>S</v>
      </c>
    </row>
    <row r="3468" spans="1:15" x14ac:dyDescent="0.25">
      <c r="A3468">
        <v>44</v>
      </c>
      <c r="B3468" s="1">
        <v>60666</v>
      </c>
      <c r="C3468" t="s">
        <v>255</v>
      </c>
      <c r="D3468" t="s">
        <v>1980</v>
      </c>
      <c r="E3468">
        <v>12</v>
      </c>
      <c r="F3468">
        <v>14551</v>
      </c>
      <c r="G3468">
        <f t="shared" si="271"/>
        <v>14551</v>
      </c>
      <c r="H3468" t="str">
        <f>_xlfn.XLOOKUP(C3468,obszary!A:A,obszary!B:B)</f>
        <v>Casius</v>
      </c>
      <c r="I3468" t="str">
        <f>_xlfn.XLOOKUP($A3468,laziki!B:B,laziki!C:C)</f>
        <v>Spirit 11</v>
      </c>
      <c r="J3468" t="str">
        <f>_xlfn.XLOOKUP(I3468,laziki!C:C,laziki!E:E)</f>
        <v>64.61N, 131.25E</v>
      </c>
      <c r="K3468">
        <f>_xlfn.XLOOKUP($A3468,laziki!B:B,laziki!D:D)</f>
        <v>2064</v>
      </c>
      <c r="L3468">
        <f t="shared" si="272"/>
        <v>2066</v>
      </c>
      <c r="M3468" s="4">
        <f t="shared" si="273"/>
        <v>2</v>
      </c>
      <c r="N3468" s="4" t="str">
        <f t="shared" si="274"/>
        <v>N</v>
      </c>
      <c r="O3468" t="str">
        <f t="shared" si="275"/>
        <v>N</v>
      </c>
    </row>
    <row r="3469" spans="1:15" x14ac:dyDescent="0.25">
      <c r="A3469">
        <v>31</v>
      </c>
      <c r="B3469" s="1">
        <v>59791</v>
      </c>
      <c r="C3469" t="s">
        <v>261</v>
      </c>
      <c r="D3469" t="s">
        <v>1979</v>
      </c>
      <c r="E3469">
        <v>45</v>
      </c>
      <c r="F3469">
        <v>11011</v>
      </c>
      <c r="G3469">
        <f t="shared" si="271"/>
        <v>11011</v>
      </c>
      <c r="H3469" t="str">
        <f>_xlfn.XLOOKUP(C3469,obszary!A:A,obszary!B:B)</f>
        <v>Arcadia</v>
      </c>
      <c r="I3469" t="str">
        <f>_xlfn.XLOOKUP($A3469,laziki!B:B,laziki!C:C)</f>
        <v>Deimos 10</v>
      </c>
      <c r="J3469" t="str">
        <f>_xlfn.XLOOKUP(I3469,laziki!C:C,laziki!E:E)</f>
        <v>66.67N, 93.37W</v>
      </c>
      <c r="K3469">
        <f>_xlfn.XLOOKUP($A3469,laziki!B:B,laziki!D:D)</f>
        <v>2059</v>
      </c>
      <c r="L3469">
        <f t="shared" si="272"/>
        <v>2063</v>
      </c>
      <c r="M3469" s="4">
        <f t="shared" si="273"/>
        <v>4</v>
      </c>
      <c r="N3469" s="4" t="str">
        <f t="shared" si="274"/>
        <v>N</v>
      </c>
      <c r="O3469" t="str">
        <f t="shared" si="275"/>
        <v>N</v>
      </c>
    </row>
    <row r="3470" spans="1:15" x14ac:dyDescent="0.25">
      <c r="A3470">
        <v>5</v>
      </c>
      <c r="B3470" s="1">
        <v>56210</v>
      </c>
      <c r="C3470" t="s">
        <v>225</v>
      </c>
      <c r="D3470" t="s">
        <v>1978</v>
      </c>
      <c r="E3470">
        <v>277</v>
      </c>
      <c r="F3470">
        <v>8000</v>
      </c>
      <c r="G3470">
        <f t="shared" si="271"/>
        <v>0</v>
      </c>
      <c r="H3470" t="str">
        <f>_xlfn.XLOOKUP(C3470,obszary!A:A,obszary!B:B)</f>
        <v>Iapygia</v>
      </c>
      <c r="I3470" t="str">
        <f>_xlfn.XLOOKUP($A3470,laziki!B:B,laziki!C:C)</f>
        <v>Mariner 10</v>
      </c>
      <c r="J3470" t="str">
        <f>_xlfn.XLOOKUP(I3470,laziki!C:C,laziki!E:E)</f>
        <v>4.88N, 63.43E</v>
      </c>
      <c r="K3470">
        <f>_xlfn.XLOOKUP($A3470,laziki!B:B,laziki!D:D)</f>
        <v>2051</v>
      </c>
      <c r="L3470">
        <f t="shared" si="272"/>
        <v>2053</v>
      </c>
      <c r="M3470" s="4">
        <f t="shared" si="273"/>
        <v>2</v>
      </c>
      <c r="N3470" s="4" t="str">
        <f t="shared" si="274"/>
        <v>S</v>
      </c>
      <c r="O3470" t="str">
        <f t="shared" si="275"/>
        <v>N</v>
      </c>
    </row>
    <row r="3471" spans="1:15" x14ac:dyDescent="0.25">
      <c r="A3471">
        <v>69</v>
      </c>
      <c r="B3471" s="1">
        <v>62797</v>
      </c>
      <c r="C3471" t="s">
        <v>253</v>
      </c>
      <c r="D3471" t="s">
        <v>1977</v>
      </c>
      <c r="E3471">
        <v>75</v>
      </c>
      <c r="F3471">
        <v>1920</v>
      </c>
      <c r="G3471">
        <f t="shared" si="271"/>
        <v>1920</v>
      </c>
      <c r="H3471" t="str">
        <f>_xlfn.XLOOKUP(C3471,obszary!A:A,obszary!B:B)</f>
        <v>Cebrenia</v>
      </c>
      <c r="I3471" t="str">
        <f>_xlfn.XLOOKUP($A3471,laziki!B:B,laziki!C:C)</f>
        <v>Rosetta 13</v>
      </c>
      <c r="J3471" t="str">
        <f>_xlfn.XLOOKUP(I3471,laziki!C:C,laziki!E:E)</f>
        <v>69.41N, 168.67E</v>
      </c>
      <c r="K3471">
        <f>_xlfn.XLOOKUP($A3471,laziki!B:B,laziki!D:D)</f>
        <v>2069</v>
      </c>
      <c r="L3471">
        <f t="shared" si="272"/>
        <v>2071</v>
      </c>
      <c r="M3471" s="4">
        <f t="shared" si="273"/>
        <v>2</v>
      </c>
      <c r="N3471" s="4" t="str">
        <f t="shared" si="274"/>
        <v>N</v>
      </c>
      <c r="O3471" t="str">
        <f t="shared" si="275"/>
        <v>N</v>
      </c>
    </row>
    <row r="3472" spans="1:15" x14ac:dyDescent="0.25">
      <c r="A3472">
        <v>55</v>
      </c>
      <c r="B3472" s="1">
        <v>62047</v>
      </c>
      <c r="C3472" t="s">
        <v>253</v>
      </c>
      <c r="D3472" t="s">
        <v>1976</v>
      </c>
      <c r="E3472">
        <v>221</v>
      </c>
      <c r="F3472">
        <v>9366</v>
      </c>
      <c r="G3472">
        <f t="shared" si="271"/>
        <v>0</v>
      </c>
      <c r="H3472" t="str">
        <f>_xlfn.XLOOKUP(C3472,obszary!A:A,obszary!B:B)</f>
        <v>Cebrenia</v>
      </c>
      <c r="I3472" t="str">
        <f>_xlfn.XLOOKUP($A3472,laziki!B:B,laziki!C:C)</f>
        <v>Opportunity 7</v>
      </c>
      <c r="J3472" t="str">
        <f>_xlfn.XLOOKUP(I3472,laziki!C:C,laziki!E:E)</f>
        <v>37.14N, 148.66E</v>
      </c>
      <c r="K3472">
        <f>_xlfn.XLOOKUP($A3472,laziki!B:B,laziki!D:D)</f>
        <v>2066</v>
      </c>
      <c r="L3472">
        <f t="shared" si="272"/>
        <v>2069</v>
      </c>
      <c r="M3472" s="4">
        <f t="shared" si="273"/>
        <v>3</v>
      </c>
      <c r="N3472" s="4" t="str">
        <f t="shared" si="274"/>
        <v>N</v>
      </c>
      <c r="O3472" t="str">
        <f t="shared" si="275"/>
        <v>N</v>
      </c>
    </row>
    <row r="3473" spans="1:15" x14ac:dyDescent="0.25">
      <c r="A3473">
        <v>82</v>
      </c>
      <c r="B3473" s="1">
        <v>62055</v>
      </c>
      <c r="C3473" t="s">
        <v>209</v>
      </c>
      <c r="D3473" t="s">
        <v>1975</v>
      </c>
      <c r="E3473">
        <v>41</v>
      </c>
      <c r="F3473">
        <v>38630</v>
      </c>
      <c r="G3473">
        <f t="shared" si="271"/>
        <v>38630</v>
      </c>
      <c r="H3473" t="str">
        <f>_xlfn.XLOOKUP(C3473,obszary!A:A,obszary!B:B)</f>
        <v>Eridania</v>
      </c>
      <c r="I3473" t="str">
        <f>_xlfn.XLOOKUP($A3473,laziki!B:B,laziki!C:C)</f>
        <v>Phoenix 7</v>
      </c>
      <c r="J3473" t="str">
        <f>_xlfn.XLOOKUP(I3473,laziki!C:C,laziki!E:E)</f>
        <v>42.36S, 157.15E</v>
      </c>
      <c r="K3473">
        <f>_xlfn.XLOOKUP($A3473,laziki!B:B,laziki!D:D)</f>
        <v>2068</v>
      </c>
      <c r="L3473">
        <f t="shared" si="272"/>
        <v>2069</v>
      </c>
      <c r="M3473" s="4">
        <f t="shared" si="273"/>
        <v>1</v>
      </c>
      <c r="N3473" s="4" t="str">
        <f t="shared" si="274"/>
        <v>S</v>
      </c>
      <c r="O3473" t="str">
        <f t="shared" si="275"/>
        <v>S</v>
      </c>
    </row>
    <row r="3474" spans="1:15" x14ac:dyDescent="0.25">
      <c r="A3474">
        <v>101</v>
      </c>
      <c r="B3474" s="1">
        <v>63102</v>
      </c>
      <c r="C3474" t="s">
        <v>253</v>
      </c>
      <c r="D3474" t="s">
        <v>1974</v>
      </c>
      <c r="E3474">
        <v>41</v>
      </c>
      <c r="F3474">
        <v>50510</v>
      </c>
      <c r="G3474">
        <f t="shared" si="271"/>
        <v>50510</v>
      </c>
      <c r="H3474" t="str">
        <f>_xlfn.XLOOKUP(C3474,obszary!A:A,obszary!B:B)</f>
        <v>Cebrenia</v>
      </c>
      <c r="I3474" t="str">
        <f>_xlfn.XLOOKUP($A3474,laziki!B:B,laziki!C:C)</f>
        <v>Perseverance 8</v>
      </c>
      <c r="J3474" t="str">
        <f>_xlfn.XLOOKUP(I3474,laziki!C:C,laziki!E:E)</f>
        <v>53.93N, 163.34E</v>
      </c>
      <c r="K3474">
        <f>_xlfn.XLOOKUP($A3474,laziki!B:B,laziki!D:D)</f>
        <v>2071</v>
      </c>
      <c r="L3474">
        <f t="shared" si="272"/>
        <v>2072</v>
      </c>
      <c r="M3474" s="4">
        <f t="shared" si="273"/>
        <v>1</v>
      </c>
      <c r="N3474" s="4" t="str">
        <f t="shared" si="274"/>
        <v>N</v>
      </c>
      <c r="O3474" t="str">
        <f t="shared" si="275"/>
        <v>N</v>
      </c>
    </row>
    <row r="3475" spans="1:15" x14ac:dyDescent="0.25">
      <c r="A3475">
        <v>41</v>
      </c>
      <c r="B3475" s="1">
        <v>62380</v>
      </c>
      <c r="C3475" t="s">
        <v>265</v>
      </c>
      <c r="D3475" t="s">
        <v>1973</v>
      </c>
      <c r="E3475">
        <v>24</v>
      </c>
      <c r="F3475">
        <v>15109</v>
      </c>
      <c r="G3475">
        <f t="shared" si="271"/>
        <v>15109</v>
      </c>
      <c r="H3475" t="str">
        <f>_xlfn.XLOOKUP(C3475,obszary!A:A,obszary!B:B)</f>
        <v>Mare Boreum</v>
      </c>
      <c r="I3475" t="str">
        <f>_xlfn.XLOOKUP($A3475,laziki!B:B,laziki!C:C)</f>
        <v>Spirit 5</v>
      </c>
      <c r="J3475" t="str">
        <f>_xlfn.XLOOKUP(I3475,laziki!C:C,laziki!E:E)</f>
        <v>66.19N, 33.82E</v>
      </c>
      <c r="K3475">
        <f>_xlfn.XLOOKUP($A3475,laziki!B:B,laziki!D:D)</f>
        <v>2063</v>
      </c>
      <c r="L3475">
        <f t="shared" si="272"/>
        <v>2070</v>
      </c>
      <c r="M3475" s="4">
        <f t="shared" si="273"/>
        <v>7</v>
      </c>
      <c r="N3475" s="4" t="str">
        <f t="shared" si="274"/>
        <v>N</v>
      </c>
      <c r="O3475" t="str">
        <f t="shared" si="275"/>
        <v>N</v>
      </c>
    </row>
    <row r="3476" spans="1:15" x14ac:dyDescent="0.25">
      <c r="A3476">
        <v>69</v>
      </c>
      <c r="B3476" s="1">
        <v>62618</v>
      </c>
      <c r="C3476" t="s">
        <v>263</v>
      </c>
      <c r="D3476" t="s">
        <v>1972</v>
      </c>
      <c r="E3476">
        <v>113</v>
      </c>
      <c r="F3476">
        <v>1920</v>
      </c>
      <c r="G3476">
        <f t="shared" si="271"/>
        <v>0</v>
      </c>
      <c r="H3476" t="str">
        <f>_xlfn.XLOOKUP(C3476,obszary!A:A,obszary!B:B)</f>
        <v>Diacria</v>
      </c>
      <c r="I3476" t="str">
        <f>_xlfn.XLOOKUP($A3476,laziki!B:B,laziki!C:C)</f>
        <v>Rosetta 13</v>
      </c>
      <c r="J3476" t="str">
        <f>_xlfn.XLOOKUP(I3476,laziki!C:C,laziki!E:E)</f>
        <v>69.41N, 168.67E</v>
      </c>
      <c r="K3476">
        <f>_xlfn.XLOOKUP($A3476,laziki!B:B,laziki!D:D)</f>
        <v>2069</v>
      </c>
      <c r="L3476">
        <f t="shared" si="272"/>
        <v>2071</v>
      </c>
      <c r="M3476" s="4">
        <f t="shared" si="273"/>
        <v>2</v>
      </c>
      <c r="N3476" s="4" t="str">
        <f t="shared" si="274"/>
        <v>N</v>
      </c>
      <c r="O3476" t="str">
        <f t="shared" si="275"/>
        <v>N</v>
      </c>
    </row>
    <row r="3477" spans="1:15" x14ac:dyDescent="0.25">
      <c r="A3477">
        <v>31</v>
      </c>
      <c r="B3477" s="1">
        <v>58742</v>
      </c>
      <c r="C3477" t="s">
        <v>265</v>
      </c>
      <c r="D3477" t="s">
        <v>1971</v>
      </c>
      <c r="E3477">
        <v>12</v>
      </c>
      <c r="F3477">
        <v>629</v>
      </c>
      <c r="G3477">
        <f t="shared" si="271"/>
        <v>629</v>
      </c>
      <c r="H3477" t="str">
        <f>_xlfn.XLOOKUP(C3477,obszary!A:A,obszary!B:B)</f>
        <v>Mare Boreum</v>
      </c>
      <c r="I3477" t="str">
        <f>_xlfn.XLOOKUP($A3477,laziki!B:B,laziki!C:C)</f>
        <v>Deimos 10</v>
      </c>
      <c r="J3477" t="str">
        <f>_xlfn.XLOOKUP(I3477,laziki!C:C,laziki!E:E)</f>
        <v>66.67N, 93.37W</v>
      </c>
      <c r="K3477">
        <f>_xlfn.XLOOKUP($A3477,laziki!B:B,laziki!D:D)</f>
        <v>2059</v>
      </c>
      <c r="L3477">
        <f t="shared" si="272"/>
        <v>2060</v>
      </c>
      <c r="M3477" s="4">
        <f t="shared" si="273"/>
        <v>1</v>
      </c>
      <c r="N3477" s="4" t="str">
        <f t="shared" si="274"/>
        <v>N</v>
      </c>
      <c r="O3477" t="str">
        <f t="shared" si="275"/>
        <v>N</v>
      </c>
    </row>
    <row r="3478" spans="1:15" x14ac:dyDescent="0.25">
      <c r="A3478">
        <v>39</v>
      </c>
      <c r="B3478" s="1">
        <v>61144</v>
      </c>
      <c r="C3478" t="s">
        <v>209</v>
      </c>
      <c r="D3478" t="s">
        <v>1970</v>
      </c>
      <c r="E3478">
        <v>344</v>
      </c>
      <c r="F3478">
        <v>15109</v>
      </c>
      <c r="G3478">
        <f t="shared" si="271"/>
        <v>0</v>
      </c>
      <c r="H3478" t="str">
        <f>_xlfn.XLOOKUP(C3478,obszary!A:A,obszary!B:B)</f>
        <v>Eridania</v>
      </c>
      <c r="I3478" t="str">
        <f>_xlfn.XLOOKUP($A3478,laziki!B:B,laziki!C:C)</f>
        <v>Pathfinder 9</v>
      </c>
      <c r="J3478" t="str">
        <f>_xlfn.XLOOKUP(I3478,laziki!C:C,laziki!E:E)</f>
        <v>59.92S, 179.01W</v>
      </c>
      <c r="K3478">
        <f>_xlfn.XLOOKUP($A3478,laziki!B:B,laziki!D:D)</f>
        <v>2062</v>
      </c>
      <c r="L3478">
        <f t="shared" si="272"/>
        <v>2067</v>
      </c>
      <c r="M3478" s="4">
        <f t="shared" si="273"/>
        <v>5</v>
      </c>
      <c r="N3478" s="4" t="str">
        <f t="shared" si="274"/>
        <v>S</v>
      </c>
      <c r="O3478" t="str">
        <f t="shared" si="275"/>
        <v>S</v>
      </c>
    </row>
    <row r="3479" spans="1:15" x14ac:dyDescent="0.25">
      <c r="A3479">
        <v>30</v>
      </c>
      <c r="B3479" s="1">
        <v>58731</v>
      </c>
      <c r="C3479" t="s">
        <v>247</v>
      </c>
      <c r="D3479" t="s">
        <v>1969</v>
      </c>
      <c r="E3479">
        <v>157</v>
      </c>
      <c r="F3479">
        <v>6205</v>
      </c>
      <c r="G3479">
        <f t="shared" si="271"/>
        <v>0</v>
      </c>
      <c r="H3479" t="str">
        <f>_xlfn.XLOOKUP(C3479,obszary!A:A,obszary!B:B)</f>
        <v>Lunae Palus</v>
      </c>
      <c r="I3479" t="str">
        <f>_xlfn.XLOOKUP($A3479,laziki!B:B,laziki!C:C)</f>
        <v>Deimos 8</v>
      </c>
      <c r="J3479" t="str">
        <f>_xlfn.XLOOKUP(I3479,laziki!C:C,laziki!E:E)</f>
        <v>21.43N, 76.62W</v>
      </c>
      <c r="K3479">
        <f>_xlfn.XLOOKUP($A3479,laziki!B:B,laziki!D:D)</f>
        <v>2058</v>
      </c>
      <c r="L3479">
        <f t="shared" si="272"/>
        <v>2060</v>
      </c>
      <c r="M3479" s="4">
        <f t="shared" si="273"/>
        <v>2</v>
      </c>
      <c r="N3479" s="4" t="str">
        <f t="shared" si="274"/>
        <v>N</v>
      </c>
      <c r="O3479" t="str">
        <f t="shared" si="275"/>
        <v>N</v>
      </c>
    </row>
    <row r="3480" spans="1:15" x14ac:dyDescent="0.25">
      <c r="A3480">
        <v>29</v>
      </c>
      <c r="B3480" s="1">
        <v>58556</v>
      </c>
      <c r="C3480" t="s">
        <v>235</v>
      </c>
      <c r="D3480" t="s">
        <v>1968</v>
      </c>
      <c r="E3480">
        <v>12</v>
      </c>
      <c r="F3480">
        <v>5622</v>
      </c>
      <c r="G3480">
        <f t="shared" si="271"/>
        <v>5622</v>
      </c>
      <c r="H3480" t="str">
        <f>_xlfn.XLOOKUP(C3480,obszary!A:A,obszary!B:B)</f>
        <v>Memnonia</v>
      </c>
      <c r="I3480" t="str">
        <f>_xlfn.XLOOKUP($A3480,laziki!B:B,laziki!C:C)</f>
        <v>Deimos 4</v>
      </c>
      <c r="J3480" t="str">
        <f>_xlfn.XLOOKUP(I3480,laziki!C:C,laziki!E:E)</f>
        <v>33.88S, 148.04W</v>
      </c>
      <c r="K3480">
        <f>_xlfn.XLOOKUP($A3480,laziki!B:B,laziki!D:D)</f>
        <v>2058</v>
      </c>
      <c r="L3480">
        <f t="shared" si="272"/>
        <v>2060</v>
      </c>
      <c r="M3480" s="4">
        <f t="shared" si="273"/>
        <v>2</v>
      </c>
      <c r="N3480" s="4" t="str">
        <f t="shared" si="274"/>
        <v>S</v>
      </c>
      <c r="O3480" t="str">
        <f t="shared" si="275"/>
        <v>S</v>
      </c>
    </row>
    <row r="3481" spans="1:15" x14ac:dyDescent="0.25">
      <c r="A3481">
        <v>83</v>
      </c>
      <c r="B3481" s="1">
        <v>62488</v>
      </c>
      <c r="C3481" t="s">
        <v>255</v>
      </c>
      <c r="D3481" t="s">
        <v>1967</v>
      </c>
      <c r="E3481">
        <v>12</v>
      </c>
      <c r="F3481">
        <v>4076</v>
      </c>
      <c r="G3481">
        <f t="shared" si="271"/>
        <v>4076</v>
      </c>
      <c r="H3481" t="str">
        <f>_xlfn.XLOOKUP(C3481,obszary!A:A,obszary!B:B)</f>
        <v>Casius</v>
      </c>
      <c r="I3481" t="str">
        <f>_xlfn.XLOOKUP($A3481,laziki!B:B,laziki!C:C)</f>
        <v>Phoenix 11</v>
      </c>
      <c r="J3481" t="str">
        <f>_xlfn.XLOOKUP(I3481,laziki!C:C,laziki!E:E)</f>
        <v>56.07N, 79.63E</v>
      </c>
      <c r="K3481">
        <f>_xlfn.XLOOKUP($A3481,laziki!B:B,laziki!D:D)</f>
        <v>2069</v>
      </c>
      <c r="L3481">
        <f t="shared" si="272"/>
        <v>2071</v>
      </c>
      <c r="M3481" s="4">
        <f t="shared" si="273"/>
        <v>2</v>
      </c>
      <c r="N3481" s="4" t="str">
        <f t="shared" si="274"/>
        <v>N</v>
      </c>
      <c r="O3481" t="str">
        <f t="shared" si="275"/>
        <v>N</v>
      </c>
    </row>
    <row r="3482" spans="1:15" x14ac:dyDescent="0.25">
      <c r="A3482">
        <v>45</v>
      </c>
      <c r="B3482" s="1">
        <v>61402</v>
      </c>
      <c r="C3482" t="s">
        <v>225</v>
      </c>
      <c r="D3482" t="s">
        <v>1966</v>
      </c>
      <c r="E3482">
        <v>41</v>
      </c>
      <c r="F3482">
        <v>1396</v>
      </c>
      <c r="G3482">
        <f t="shared" si="271"/>
        <v>1396</v>
      </c>
      <c r="H3482" t="str">
        <f>_xlfn.XLOOKUP(C3482,obszary!A:A,obszary!B:B)</f>
        <v>Iapygia</v>
      </c>
      <c r="I3482" t="str">
        <f>_xlfn.XLOOKUP($A3482,laziki!B:B,laziki!C:C)</f>
        <v>Spirit 12</v>
      </c>
      <c r="J3482" t="str">
        <f>_xlfn.XLOOKUP(I3482,laziki!C:C,laziki!E:E)</f>
        <v>0.43S, 61.64E</v>
      </c>
      <c r="K3482">
        <f>_xlfn.XLOOKUP($A3482,laziki!B:B,laziki!D:D)</f>
        <v>2064</v>
      </c>
      <c r="L3482">
        <f t="shared" si="272"/>
        <v>2068</v>
      </c>
      <c r="M3482" s="4">
        <f t="shared" si="273"/>
        <v>4</v>
      </c>
      <c r="N3482" s="4" t="str">
        <f t="shared" si="274"/>
        <v>S</v>
      </c>
      <c r="O3482" t="str">
        <f t="shared" si="275"/>
        <v>S</v>
      </c>
    </row>
    <row r="3483" spans="1:15" x14ac:dyDescent="0.25">
      <c r="A3483">
        <v>17</v>
      </c>
      <c r="B3483" s="1">
        <v>58245</v>
      </c>
      <c r="C3483" t="s">
        <v>239</v>
      </c>
      <c r="D3483" t="s">
        <v>1965</v>
      </c>
      <c r="E3483">
        <v>88</v>
      </c>
      <c r="F3483">
        <v>3612</v>
      </c>
      <c r="G3483">
        <f t="shared" si="271"/>
        <v>3612</v>
      </c>
      <c r="H3483" t="str">
        <f>_xlfn.XLOOKUP(C3483,obszary!A:A,obszary!B:B)</f>
        <v>Amenthes</v>
      </c>
      <c r="I3483" t="str">
        <f>_xlfn.XLOOKUP($A3483,laziki!B:B,laziki!C:C)</f>
        <v>Viking 8</v>
      </c>
      <c r="J3483" t="str">
        <f>_xlfn.XLOOKUP(I3483,laziki!C:C,laziki!E:E)</f>
        <v>21.27N, 90.13E</v>
      </c>
      <c r="K3483">
        <f>_xlfn.XLOOKUP($A3483,laziki!B:B,laziki!D:D)</f>
        <v>2054</v>
      </c>
      <c r="L3483">
        <f t="shared" si="272"/>
        <v>2059</v>
      </c>
      <c r="M3483" s="4">
        <f t="shared" si="273"/>
        <v>5</v>
      </c>
      <c r="N3483" s="4" t="str">
        <f t="shared" si="274"/>
        <v>N</v>
      </c>
      <c r="O3483" t="str">
        <f t="shared" si="275"/>
        <v>N</v>
      </c>
    </row>
    <row r="3484" spans="1:15" x14ac:dyDescent="0.25">
      <c r="A3484">
        <v>100</v>
      </c>
      <c r="B3484" s="1">
        <v>63223</v>
      </c>
      <c r="C3484" t="s">
        <v>207</v>
      </c>
      <c r="D3484" t="s">
        <v>1964</v>
      </c>
      <c r="E3484">
        <v>188</v>
      </c>
      <c r="F3484">
        <v>9985</v>
      </c>
      <c r="G3484">
        <f t="shared" si="271"/>
        <v>0</v>
      </c>
      <c r="H3484" t="str">
        <f>_xlfn.XLOOKUP(C3484,obszary!A:A,obszary!B:B)</f>
        <v>Mare Australe</v>
      </c>
      <c r="I3484" t="str">
        <f>_xlfn.XLOOKUP($A3484,laziki!B:B,laziki!C:C)</f>
        <v>Perseverance 7</v>
      </c>
      <c r="J3484" t="str">
        <f>_xlfn.XLOOKUP(I3484,laziki!C:C,laziki!E:E)</f>
        <v>61.39S, 157.42W</v>
      </c>
      <c r="K3484">
        <f>_xlfn.XLOOKUP($A3484,laziki!B:B,laziki!D:D)</f>
        <v>2070</v>
      </c>
      <c r="L3484">
        <f t="shared" si="272"/>
        <v>2073</v>
      </c>
      <c r="M3484" s="4">
        <f t="shared" si="273"/>
        <v>3</v>
      </c>
      <c r="N3484" s="4" t="str">
        <f t="shared" si="274"/>
        <v>S</v>
      </c>
      <c r="O3484" t="str">
        <f t="shared" si="275"/>
        <v>S</v>
      </c>
    </row>
    <row r="3485" spans="1:15" x14ac:dyDescent="0.25">
      <c r="A3485">
        <v>14</v>
      </c>
      <c r="B3485" s="1">
        <v>56673</v>
      </c>
      <c r="C3485" t="s">
        <v>245</v>
      </c>
      <c r="D3485" t="s">
        <v>1963</v>
      </c>
      <c r="E3485">
        <v>70</v>
      </c>
      <c r="F3485">
        <v>6618</v>
      </c>
      <c r="G3485">
        <f t="shared" si="271"/>
        <v>6618</v>
      </c>
      <c r="H3485" t="str">
        <f>_xlfn.XLOOKUP(C3485,obszary!A:A,obszary!B:B)</f>
        <v>Oxia Palus</v>
      </c>
      <c r="I3485" t="str">
        <f>_xlfn.XLOOKUP($A3485,laziki!B:B,laziki!C:C)</f>
        <v>Viking 4</v>
      </c>
      <c r="J3485" t="str">
        <f>_xlfn.XLOOKUP(I3485,laziki!C:C,laziki!E:E)</f>
        <v>18.71N, 17.14W</v>
      </c>
      <c r="K3485">
        <f>_xlfn.XLOOKUP($A3485,laziki!B:B,laziki!D:D)</f>
        <v>2053</v>
      </c>
      <c r="L3485">
        <f t="shared" si="272"/>
        <v>2055</v>
      </c>
      <c r="M3485" s="4">
        <f t="shared" si="273"/>
        <v>2</v>
      </c>
      <c r="N3485" s="4" t="str">
        <f t="shared" si="274"/>
        <v>N</v>
      </c>
      <c r="O3485" t="str">
        <f t="shared" si="275"/>
        <v>N</v>
      </c>
    </row>
    <row r="3486" spans="1:15" x14ac:dyDescent="0.25">
      <c r="A3486">
        <v>41</v>
      </c>
      <c r="B3486" s="1">
        <v>60305</v>
      </c>
      <c r="C3486" t="s">
        <v>257</v>
      </c>
      <c r="D3486" t="s">
        <v>1962</v>
      </c>
      <c r="E3486">
        <v>163</v>
      </c>
      <c r="F3486">
        <v>15109</v>
      </c>
      <c r="G3486">
        <f t="shared" si="271"/>
        <v>0</v>
      </c>
      <c r="H3486" t="str">
        <f>_xlfn.XLOOKUP(C3486,obszary!A:A,obszary!B:B)</f>
        <v>Ismenius Lacus</v>
      </c>
      <c r="I3486" t="str">
        <f>_xlfn.XLOOKUP($A3486,laziki!B:B,laziki!C:C)</f>
        <v>Spirit 5</v>
      </c>
      <c r="J3486" t="str">
        <f>_xlfn.XLOOKUP(I3486,laziki!C:C,laziki!E:E)</f>
        <v>66.19N, 33.82E</v>
      </c>
      <c r="K3486">
        <f>_xlfn.XLOOKUP($A3486,laziki!B:B,laziki!D:D)</f>
        <v>2063</v>
      </c>
      <c r="L3486">
        <f t="shared" si="272"/>
        <v>2065</v>
      </c>
      <c r="M3486" s="4">
        <f t="shared" si="273"/>
        <v>2</v>
      </c>
      <c r="N3486" s="4" t="str">
        <f t="shared" si="274"/>
        <v>N</v>
      </c>
      <c r="O3486" t="str">
        <f t="shared" si="275"/>
        <v>N</v>
      </c>
    </row>
    <row r="3487" spans="1:15" x14ac:dyDescent="0.25">
      <c r="A3487">
        <v>66</v>
      </c>
      <c r="B3487" s="1">
        <v>63234</v>
      </c>
      <c r="C3487" t="s">
        <v>239</v>
      </c>
      <c r="D3487" t="s">
        <v>1961</v>
      </c>
      <c r="E3487">
        <v>88</v>
      </c>
      <c r="F3487">
        <v>4731</v>
      </c>
      <c r="G3487">
        <f t="shared" si="271"/>
        <v>4731</v>
      </c>
      <c r="H3487" t="str">
        <f>_xlfn.XLOOKUP(C3487,obszary!A:A,obszary!B:B)</f>
        <v>Amenthes</v>
      </c>
      <c r="I3487" t="str">
        <f>_xlfn.XLOOKUP($A3487,laziki!B:B,laziki!C:C)</f>
        <v>Rosetta 9</v>
      </c>
      <c r="J3487" t="str">
        <f>_xlfn.XLOOKUP(I3487,laziki!C:C,laziki!E:E)</f>
        <v>17.54N, 149.60E</v>
      </c>
      <c r="K3487">
        <f>_xlfn.XLOOKUP($A3487,laziki!B:B,laziki!D:D)</f>
        <v>2067</v>
      </c>
      <c r="L3487">
        <f t="shared" si="272"/>
        <v>2073</v>
      </c>
      <c r="M3487" s="4">
        <f t="shared" si="273"/>
        <v>6</v>
      </c>
      <c r="N3487" s="4" t="str">
        <f t="shared" si="274"/>
        <v>N</v>
      </c>
      <c r="O3487" t="str">
        <f t="shared" si="275"/>
        <v>N</v>
      </c>
    </row>
    <row r="3488" spans="1:15" x14ac:dyDescent="0.25">
      <c r="A3488">
        <v>90</v>
      </c>
      <c r="B3488" s="1">
        <v>63754</v>
      </c>
      <c r="C3488" t="s">
        <v>219</v>
      </c>
      <c r="D3488" t="s">
        <v>1960</v>
      </c>
      <c r="E3488">
        <v>365</v>
      </c>
      <c r="F3488">
        <v>4563</v>
      </c>
      <c r="G3488">
        <f t="shared" si="271"/>
        <v>0</v>
      </c>
      <c r="H3488" t="str">
        <f>_xlfn.XLOOKUP(C3488,obszary!A:A,obszary!B:B)</f>
        <v>Phaethontis</v>
      </c>
      <c r="I3488" t="str">
        <f>_xlfn.XLOOKUP($A3488,laziki!B:B,laziki!C:C)</f>
        <v>Phoenix 23</v>
      </c>
      <c r="J3488" t="str">
        <f>_xlfn.XLOOKUP(I3488,laziki!C:C,laziki!E:E)</f>
        <v>65.99S, 161.89W</v>
      </c>
      <c r="K3488">
        <f>_xlfn.XLOOKUP($A3488,laziki!B:B,laziki!D:D)</f>
        <v>2072</v>
      </c>
      <c r="L3488">
        <f t="shared" si="272"/>
        <v>2074</v>
      </c>
      <c r="M3488" s="4">
        <f t="shared" si="273"/>
        <v>2</v>
      </c>
      <c r="N3488" s="4" t="str">
        <f t="shared" si="274"/>
        <v>S</v>
      </c>
      <c r="O3488" t="str">
        <f t="shared" si="275"/>
        <v>S</v>
      </c>
    </row>
    <row r="3489" spans="1:15" x14ac:dyDescent="0.25">
      <c r="A3489">
        <v>76</v>
      </c>
      <c r="B3489" s="1">
        <v>65009</v>
      </c>
      <c r="C3489" t="s">
        <v>253</v>
      </c>
      <c r="D3489" t="s">
        <v>1959</v>
      </c>
      <c r="E3489">
        <v>277</v>
      </c>
      <c r="F3489">
        <v>2880</v>
      </c>
      <c r="G3489">
        <f t="shared" si="271"/>
        <v>0</v>
      </c>
      <c r="H3489" t="str">
        <f>_xlfn.XLOOKUP(C3489,obszary!A:A,obszary!B:B)</f>
        <v>Cebrenia</v>
      </c>
      <c r="I3489" t="str">
        <f>_xlfn.XLOOKUP($A3489,laziki!B:B,laziki!C:C)</f>
        <v>Rosetta 25</v>
      </c>
      <c r="J3489" t="str">
        <f>_xlfn.XLOOKUP(I3489,laziki!C:C,laziki!E:E)</f>
        <v>47.84N, 169.44E</v>
      </c>
      <c r="K3489">
        <f>_xlfn.XLOOKUP($A3489,laziki!B:B,laziki!D:D)</f>
        <v>2072</v>
      </c>
      <c r="L3489">
        <f t="shared" si="272"/>
        <v>2077</v>
      </c>
      <c r="M3489" s="4">
        <f t="shared" si="273"/>
        <v>5</v>
      </c>
      <c r="N3489" s="4" t="str">
        <f t="shared" si="274"/>
        <v>N</v>
      </c>
      <c r="O3489" t="str">
        <f t="shared" si="275"/>
        <v>N</v>
      </c>
    </row>
    <row r="3490" spans="1:15" x14ac:dyDescent="0.25">
      <c r="A3490">
        <v>41</v>
      </c>
      <c r="B3490" s="1">
        <v>60850</v>
      </c>
      <c r="C3490" t="s">
        <v>257</v>
      </c>
      <c r="D3490" t="s">
        <v>1958</v>
      </c>
      <c r="E3490">
        <v>128</v>
      </c>
      <c r="F3490">
        <v>1396</v>
      </c>
      <c r="G3490">
        <f t="shared" si="271"/>
        <v>0</v>
      </c>
      <c r="H3490" t="str">
        <f>_xlfn.XLOOKUP(C3490,obszary!A:A,obszary!B:B)</f>
        <v>Ismenius Lacus</v>
      </c>
      <c r="I3490" t="str">
        <f>_xlfn.XLOOKUP($A3490,laziki!B:B,laziki!C:C)</f>
        <v>Spirit 5</v>
      </c>
      <c r="J3490" t="str">
        <f>_xlfn.XLOOKUP(I3490,laziki!C:C,laziki!E:E)</f>
        <v>66.19N, 33.82E</v>
      </c>
      <c r="K3490">
        <f>_xlfn.XLOOKUP($A3490,laziki!B:B,laziki!D:D)</f>
        <v>2063</v>
      </c>
      <c r="L3490">
        <f t="shared" si="272"/>
        <v>2066</v>
      </c>
      <c r="M3490" s="4">
        <f t="shared" si="273"/>
        <v>3</v>
      </c>
      <c r="N3490" s="4" t="str">
        <f t="shared" si="274"/>
        <v>N</v>
      </c>
      <c r="O3490" t="str">
        <f t="shared" si="275"/>
        <v>N</v>
      </c>
    </row>
    <row r="3491" spans="1:15" x14ac:dyDescent="0.25">
      <c r="A3491">
        <v>38</v>
      </c>
      <c r="B3491" s="1">
        <v>59802</v>
      </c>
      <c r="C3491" t="s">
        <v>265</v>
      </c>
      <c r="D3491" t="s">
        <v>1957</v>
      </c>
      <c r="E3491">
        <v>30</v>
      </c>
      <c r="F3491">
        <v>4902</v>
      </c>
      <c r="G3491">
        <f t="shared" si="271"/>
        <v>4902</v>
      </c>
      <c r="H3491" t="str">
        <f>_xlfn.XLOOKUP(C3491,obszary!A:A,obszary!B:B)</f>
        <v>Mare Boreum</v>
      </c>
      <c r="I3491" t="str">
        <f>_xlfn.XLOOKUP($A3491,laziki!B:B,laziki!C:C)</f>
        <v>Pathfinder 7</v>
      </c>
      <c r="J3491" t="str">
        <f>_xlfn.XLOOKUP(I3491,laziki!C:C,laziki!E:E)</f>
        <v>79.27N, 111.64W</v>
      </c>
      <c r="K3491">
        <f>_xlfn.XLOOKUP($A3491,laziki!B:B,laziki!D:D)</f>
        <v>2062</v>
      </c>
      <c r="L3491">
        <f t="shared" si="272"/>
        <v>2063</v>
      </c>
      <c r="M3491" s="4">
        <f t="shared" si="273"/>
        <v>1</v>
      </c>
      <c r="N3491" s="4" t="str">
        <f t="shared" si="274"/>
        <v>N</v>
      </c>
      <c r="O3491" t="str">
        <f t="shared" si="275"/>
        <v>N</v>
      </c>
    </row>
    <row r="3492" spans="1:15" x14ac:dyDescent="0.25">
      <c r="A3492">
        <v>31</v>
      </c>
      <c r="B3492" s="1">
        <v>58938</v>
      </c>
      <c r="C3492" t="s">
        <v>261</v>
      </c>
      <c r="D3492" t="s">
        <v>1956</v>
      </c>
      <c r="E3492">
        <v>152</v>
      </c>
      <c r="F3492">
        <v>756</v>
      </c>
      <c r="G3492">
        <f t="shared" si="271"/>
        <v>0</v>
      </c>
      <c r="H3492" t="str">
        <f>_xlfn.XLOOKUP(C3492,obszary!A:A,obszary!B:B)</f>
        <v>Arcadia</v>
      </c>
      <c r="I3492" t="str">
        <f>_xlfn.XLOOKUP($A3492,laziki!B:B,laziki!C:C)</f>
        <v>Deimos 10</v>
      </c>
      <c r="J3492" t="str">
        <f>_xlfn.XLOOKUP(I3492,laziki!C:C,laziki!E:E)</f>
        <v>66.67N, 93.37W</v>
      </c>
      <c r="K3492">
        <f>_xlfn.XLOOKUP($A3492,laziki!B:B,laziki!D:D)</f>
        <v>2059</v>
      </c>
      <c r="L3492">
        <f t="shared" si="272"/>
        <v>2061</v>
      </c>
      <c r="M3492" s="4">
        <f t="shared" si="273"/>
        <v>2</v>
      </c>
      <c r="N3492" s="4" t="str">
        <f t="shared" si="274"/>
        <v>N</v>
      </c>
      <c r="O3492" t="str">
        <f t="shared" si="275"/>
        <v>N</v>
      </c>
    </row>
    <row r="3493" spans="1:15" x14ac:dyDescent="0.25">
      <c r="A3493">
        <v>72</v>
      </c>
      <c r="B3493" s="1">
        <v>62844</v>
      </c>
      <c r="C3493" t="s">
        <v>233</v>
      </c>
      <c r="D3493" t="s">
        <v>1955</v>
      </c>
      <c r="E3493">
        <v>175</v>
      </c>
      <c r="F3493">
        <v>9670</v>
      </c>
      <c r="G3493">
        <f t="shared" si="271"/>
        <v>0</v>
      </c>
      <c r="H3493" t="str">
        <f>_xlfn.XLOOKUP(C3493,obszary!A:A,obszary!B:B)</f>
        <v>Phoenicis Lacus</v>
      </c>
      <c r="I3493" t="str">
        <f>_xlfn.XLOOKUP($A3493,laziki!B:B,laziki!C:C)</f>
        <v>Rosetta 16</v>
      </c>
      <c r="J3493" t="str">
        <f>_xlfn.XLOOKUP(I3493,laziki!C:C,laziki!E:E)</f>
        <v>29.49S, 118.42W</v>
      </c>
      <c r="K3493">
        <f>_xlfn.XLOOKUP($A3493,laziki!B:B,laziki!D:D)</f>
        <v>2071</v>
      </c>
      <c r="L3493">
        <f t="shared" si="272"/>
        <v>2072</v>
      </c>
      <c r="M3493" s="4">
        <f t="shared" si="273"/>
        <v>1</v>
      </c>
      <c r="N3493" s="4" t="str">
        <f t="shared" si="274"/>
        <v>S</v>
      </c>
      <c r="O3493" t="str">
        <f t="shared" si="275"/>
        <v>S</v>
      </c>
    </row>
    <row r="3494" spans="1:15" x14ac:dyDescent="0.25">
      <c r="A3494">
        <v>26</v>
      </c>
      <c r="B3494" s="1">
        <v>58038</v>
      </c>
      <c r="C3494" t="s">
        <v>207</v>
      </c>
      <c r="D3494" t="s">
        <v>1954</v>
      </c>
      <c r="E3494">
        <v>11</v>
      </c>
      <c r="F3494">
        <v>14025</v>
      </c>
      <c r="G3494">
        <f t="shared" si="271"/>
        <v>14025</v>
      </c>
      <c r="H3494" t="str">
        <f>_xlfn.XLOOKUP(C3494,obszary!A:A,obszary!B:B)</f>
        <v>Mare Australe</v>
      </c>
      <c r="I3494" t="str">
        <f>_xlfn.XLOOKUP($A3494,laziki!B:B,laziki!C:C)</f>
        <v>Phobos 5</v>
      </c>
      <c r="J3494" t="str">
        <f>_xlfn.XLOOKUP(I3494,laziki!C:C,laziki!E:E)</f>
        <v>48.99S, 67.17E</v>
      </c>
      <c r="K3494">
        <f>_xlfn.XLOOKUP($A3494,laziki!B:B,laziki!D:D)</f>
        <v>2054</v>
      </c>
      <c r="L3494">
        <f t="shared" si="272"/>
        <v>2058</v>
      </c>
      <c r="M3494" s="4">
        <f t="shared" si="273"/>
        <v>4</v>
      </c>
      <c r="N3494" s="4" t="str">
        <f t="shared" si="274"/>
        <v>S</v>
      </c>
      <c r="O3494" t="str">
        <f t="shared" si="275"/>
        <v>S</v>
      </c>
    </row>
    <row r="3495" spans="1:15" x14ac:dyDescent="0.25">
      <c r="A3495">
        <v>51</v>
      </c>
      <c r="B3495" s="1">
        <v>60761</v>
      </c>
      <c r="C3495" t="s">
        <v>215</v>
      </c>
      <c r="D3495" t="s">
        <v>1953</v>
      </c>
      <c r="E3495">
        <v>120</v>
      </c>
      <c r="F3495">
        <v>16330</v>
      </c>
      <c r="G3495">
        <f t="shared" si="271"/>
        <v>0</v>
      </c>
      <c r="H3495" t="str">
        <f>_xlfn.XLOOKUP(C3495,obszary!A:A,obszary!B:B)</f>
        <v>Argyre</v>
      </c>
      <c r="I3495" t="str">
        <f>_xlfn.XLOOKUP($A3495,laziki!B:B,laziki!C:C)</f>
        <v>Opportunity 3</v>
      </c>
      <c r="J3495" t="str">
        <f>_xlfn.XLOOKUP(I3495,laziki!C:C,laziki!E:E)</f>
        <v>50.59S, 47.85W</v>
      </c>
      <c r="K3495">
        <f>_xlfn.XLOOKUP($A3495,laziki!B:B,laziki!D:D)</f>
        <v>2064</v>
      </c>
      <c r="L3495">
        <f t="shared" si="272"/>
        <v>2066</v>
      </c>
      <c r="M3495" s="4">
        <f t="shared" si="273"/>
        <v>2</v>
      </c>
      <c r="N3495" s="4" t="str">
        <f t="shared" si="274"/>
        <v>S</v>
      </c>
      <c r="O3495" t="str">
        <f t="shared" si="275"/>
        <v>S</v>
      </c>
    </row>
    <row r="3496" spans="1:15" x14ac:dyDescent="0.25">
      <c r="A3496">
        <v>20</v>
      </c>
      <c r="B3496" s="1">
        <v>57808</v>
      </c>
      <c r="C3496" t="s">
        <v>213</v>
      </c>
      <c r="D3496" t="s">
        <v>1952</v>
      </c>
      <c r="E3496">
        <v>109</v>
      </c>
      <c r="F3496">
        <v>9985</v>
      </c>
      <c r="G3496">
        <f t="shared" si="271"/>
        <v>0</v>
      </c>
      <c r="H3496" t="str">
        <f>_xlfn.XLOOKUP(C3496,obszary!A:A,obszary!B:B)</f>
        <v>Noachis</v>
      </c>
      <c r="I3496" t="str">
        <f>_xlfn.XLOOKUP($A3496,laziki!B:B,laziki!C:C)</f>
        <v>Viking 15</v>
      </c>
      <c r="J3496" t="str">
        <f>_xlfn.XLOOKUP(I3496,laziki!C:C,laziki!E:E)</f>
        <v>51.10S, 71.36E</v>
      </c>
      <c r="K3496">
        <f>_xlfn.XLOOKUP($A3496,laziki!B:B,laziki!D:D)</f>
        <v>2056</v>
      </c>
      <c r="L3496">
        <f t="shared" si="272"/>
        <v>2058</v>
      </c>
      <c r="M3496" s="4">
        <f t="shared" si="273"/>
        <v>2</v>
      </c>
      <c r="N3496" s="4" t="str">
        <f t="shared" si="274"/>
        <v>S</v>
      </c>
      <c r="O3496" t="str">
        <f t="shared" si="275"/>
        <v>S</v>
      </c>
    </row>
    <row r="3497" spans="1:15" x14ac:dyDescent="0.25">
      <c r="A3497">
        <v>32</v>
      </c>
      <c r="B3497" s="1">
        <v>58938</v>
      </c>
      <c r="C3497" t="s">
        <v>233</v>
      </c>
      <c r="D3497" t="s">
        <v>1951</v>
      </c>
      <c r="E3497">
        <v>344</v>
      </c>
      <c r="F3497">
        <v>1656</v>
      </c>
      <c r="G3497">
        <f t="shared" si="271"/>
        <v>0</v>
      </c>
      <c r="H3497" t="str">
        <f>_xlfn.XLOOKUP(C3497,obszary!A:A,obszary!B:B)</f>
        <v>Phoenicis Lacus</v>
      </c>
      <c r="I3497" t="str">
        <f>_xlfn.XLOOKUP($A3497,laziki!B:B,laziki!C:C)</f>
        <v>Deimos 11</v>
      </c>
      <c r="J3497" t="str">
        <f>_xlfn.XLOOKUP(I3497,laziki!C:C,laziki!E:E)</f>
        <v>39.82S, 96.42W</v>
      </c>
      <c r="K3497">
        <f>_xlfn.XLOOKUP($A3497,laziki!B:B,laziki!D:D)</f>
        <v>2059</v>
      </c>
      <c r="L3497">
        <f t="shared" si="272"/>
        <v>2061</v>
      </c>
      <c r="M3497" s="4">
        <f t="shared" si="273"/>
        <v>2</v>
      </c>
      <c r="N3497" s="4" t="str">
        <f t="shared" si="274"/>
        <v>S</v>
      </c>
      <c r="O3497" t="str">
        <f t="shared" si="275"/>
        <v>S</v>
      </c>
    </row>
    <row r="3498" spans="1:15" x14ac:dyDescent="0.25">
      <c r="A3498">
        <v>35</v>
      </c>
      <c r="B3498" s="1">
        <v>59726</v>
      </c>
      <c r="C3498" t="s">
        <v>233</v>
      </c>
      <c r="D3498" t="s">
        <v>1950</v>
      </c>
      <c r="E3498">
        <v>54</v>
      </c>
      <c r="F3498">
        <v>8255</v>
      </c>
      <c r="G3498">
        <f t="shared" si="271"/>
        <v>8255</v>
      </c>
      <c r="H3498" t="str">
        <f>_xlfn.XLOOKUP(C3498,obszary!A:A,obszary!B:B)</f>
        <v>Phoenicis Lacus</v>
      </c>
      <c r="I3498" t="str">
        <f>_xlfn.XLOOKUP($A3498,laziki!B:B,laziki!C:C)</f>
        <v>Pathfinder 2</v>
      </c>
      <c r="J3498" t="str">
        <f>_xlfn.XLOOKUP(I3498,laziki!C:C,laziki!E:E)</f>
        <v>16.90S, 101.43W</v>
      </c>
      <c r="K3498">
        <f>_xlfn.XLOOKUP($A3498,laziki!B:B,laziki!D:D)</f>
        <v>2060</v>
      </c>
      <c r="L3498">
        <f t="shared" si="272"/>
        <v>2063</v>
      </c>
      <c r="M3498" s="4">
        <f t="shared" si="273"/>
        <v>3</v>
      </c>
      <c r="N3498" s="4" t="str">
        <f t="shared" si="274"/>
        <v>S</v>
      </c>
      <c r="O3498" t="str">
        <f t="shared" si="275"/>
        <v>S</v>
      </c>
    </row>
    <row r="3499" spans="1:15" x14ac:dyDescent="0.25">
      <c r="A3499">
        <v>55</v>
      </c>
      <c r="B3499" s="1">
        <v>62707</v>
      </c>
      <c r="C3499" t="s">
        <v>253</v>
      </c>
      <c r="D3499" t="s">
        <v>1949</v>
      </c>
      <c r="E3499">
        <v>231</v>
      </c>
      <c r="F3499">
        <v>4235</v>
      </c>
      <c r="G3499">
        <f t="shared" si="271"/>
        <v>0</v>
      </c>
      <c r="H3499" t="str">
        <f>_xlfn.XLOOKUP(C3499,obszary!A:A,obszary!B:B)</f>
        <v>Cebrenia</v>
      </c>
      <c r="I3499" t="str">
        <f>_xlfn.XLOOKUP($A3499,laziki!B:B,laziki!C:C)</f>
        <v>Opportunity 7</v>
      </c>
      <c r="J3499" t="str">
        <f>_xlfn.XLOOKUP(I3499,laziki!C:C,laziki!E:E)</f>
        <v>37.14N, 148.66E</v>
      </c>
      <c r="K3499">
        <f>_xlfn.XLOOKUP($A3499,laziki!B:B,laziki!D:D)</f>
        <v>2066</v>
      </c>
      <c r="L3499">
        <f t="shared" si="272"/>
        <v>2071</v>
      </c>
      <c r="M3499" s="4">
        <f t="shared" si="273"/>
        <v>5</v>
      </c>
      <c r="N3499" s="4" t="str">
        <f t="shared" si="274"/>
        <v>N</v>
      </c>
      <c r="O3499" t="str">
        <f t="shared" si="275"/>
        <v>N</v>
      </c>
    </row>
    <row r="3500" spans="1:15" x14ac:dyDescent="0.25">
      <c r="A3500">
        <v>89</v>
      </c>
      <c r="B3500" s="1">
        <v>64472</v>
      </c>
      <c r="C3500" t="s">
        <v>207</v>
      </c>
      <c r="D3500" t="s">
        <v>1948</v>
      </c>
      <c r="E3500">
        <v>19</v>
      </c>
      <c r="F3500">
        <v>8791</v>
      </c>
      <c r="G3500">
        <f t="shared" si="271"/>
        <v>8791</v>
      </c>
      <c r="H3500" t="str">
        <f>_xlfn.XLOOKUP(C3500,obszary!A:A,obszary!B:B)</f>
        <v>Mare Australe</v>
      </c>
      <c r="I3500" t="str">
        <f>_xlfn.XLOOKUP($A3500,laziki!B:B,laziki!C:C)</f>
        <v>Phoenix 22</v>
      </c>
      <c r="J3500" t="str">
        <f>_xlfn.XLOOKUP(I3500,laziki!C:C,laziki!E:E)</f>
        <v>65.07S, 96.09W</v>
      </c>
      <c r="K3500">
        <f>_xlfn.XLOOKUP($A3500,laziki!B:B,laziki!D:D)</f>
        <v>2072</v>
      </c>
      <c r="L3500">
        <f t="shared" si="272"/>
        <v>2076</v>
      </c>
      <c r="M3500" s="4">
        <f t="shared" si="273"/>
        <v>4</v>
      </c>
      <c r="N3500" s="4" t="str">
        <f t="shared" si="274"/>
        <v>S</v>
      </c>
      <c r="O3500" t="str">
        <f t="shared" si="275"/>
        <v>S</v>
      </c>
    </row>
    <row r="3501" spans="1:15" x14ac:dyDescent="0.25">
      <c r="A3501">
        <v>95</v>
      </c>
      <c r="B3501" s="1">
        <v>62172</v>
      </c>
      <c r="C3501" t="s">
        <v>231</v>
      </c>
      <c r="D3501" t="s">
        <v>1947</v>
      </c>
      <c r="E3501">
        <v>120</v>
      </c>
      <c r="F3501">
        <v>7052</v>
      </c>
      <c r="G3501">
        <f t="shared" si="271"/>
        <v>0</v>
      </c>
      <c r="H3501" t="str">
        <f>_xlfn.XLOOKUP(C3501,obszary!A:A,obszary!B:B)</f>
        <v>Coprates</v>
      </c>
      <c r="I3501" t="str">
        <f>_xlfn.XLOOKUP($A3501,laziki!B:B,laziki!C:C)</f>
        <v>Dawn 6</v>
      </c>
      <c r="J3501" t="str">
        <f>_xlfn.XLOOKUP(I3501,laziki!C:C,laziki!E:E)</f>
        <v>8.80N, 79.73W</v>
      </c>
      <c r="K3501">
        <f>_xlfn.XLOOKUP($A3501,laziki!B:B,laziki!D:D)</f>
        <v>2067</v>
      </c>
      <c r="L3501">
        <f t="shared" si="272"/>
        <v>2070</v>
      </c>
      <c r="M3501" s="4">
        <f t="shared" si="273"/>
        <v>3</v>
      </c>
      <c r="N3501" s="4" t="str">
        <f t="shared" si="274"/>
        <v>S</v>
      </c>
      <c r="O3501" t="str">
        <f t="shared" si="275"/>
        <v>N</v>
      </c>
    </row>
    <row r="3502" spans="1:15" x14ac:dyDescent="0.25">
      <c r="A3502">
        <v>27</v>
      </c>
      <c r="B3502" s="1">
        <v>58472</v>
      </c>
      <c r="C3502" t="s">
        <v>209</v>
      </c>
      <c r="D3502" t="s">
        <v>1946</v>
      </c>
      <c r="E3502">
        <v>25</v>
      </c>
      <c r="F3502">
        <v>7752</v>
      </c>
      <c r="G3502">
        <f t="shared" si="271"/>
        <v>7752</v>
      </c>
      <c r="H3502" t="str">
        <f>_xlfn.XLOOKUP(C3502,obszary!A:A,obszary!B:B)</f>
        <v>Eridania</v>
      </c>
      <c r="I3502" t="str">
        <f>_xlfn.XLOOKUP($A3502,laziki!B:B,laziki!C:C)</f>
        <v>Phobos 6</v>
      </c>
      <c r="J3502" t="str">
        <f>_xlfn.XLOOKUP(I3502,laziki!C:C,laziki!E:E)</f>
        <v>74.62S, 100.08E</v>
      </c>
      <c r="K3502">
        <f>_xlfn.XLOOKUP($A3502,laziki!B:B,laziki!D:D)</f>
        <v>2054</v>
      </c>
      <c r="L3502">
        <f t="shared" si="272"/>
        <v>2060</v>
      </c>
      <c r="M3502" s="4">
        <f t="shared" si="273"/>
        <v>6</v>
      </c>
      <c r="N3502" s="4" t="str">
        <f t="shared" si="274"/>
        <v>S</v>
      </c>
      <c r="O3502" t="str">
        <f t="shared" si="275"/>
        <v>S</v>
      </c>
    </row>
    <row r="3503" spans="1:15" x14ac:dyDescent="0.25">
      <c r="A3503">
        <v>2</v>
      </c>
      <c r="B3503" s="1">
        <v>57198</v>
      </c>
      <c r="C3503" t="s">
        <v>239</v>
      </c>
      <c r="D3503" t="s">
        <v>1945</v>
      </c>
      <c r="E3503">
        <v>482</v>
      </c>
      <c r="F3503">
        <v>883</v>
      </c>
      <c r="G3503">
        <f t="shared" si="271"/>
        <v>0</v>
      </c>
      <c r="H3503" t="str">
        <f>_xlfn.XLOOKUP(C3503,obszary!A:A,obszary!B:B)</f>
        <v>Amenthes</v>
      </c>
      <c r="I3503" t="str">
        <f>_xlfn.XLOOKUP($A3503,laziki!B:B,laziki!C:C)</f>
        <v>Mariner 6</v>
      </c>
      <c r="J3503" t="str">
        <f>_xlfn.XLOOKUP(I3503,laziki!C:C,laziki!E:E)</f>
        <v>11.90N, 119.49E</v>
      </c>
      <c r="K3503">
        <f>_xlfn.XLOOKUP($A3503,laziki!B:B,laziki!D:D)</f>
        <v>2050</v>
      </c>
      <c r="L3503">
        <f t="shared" si="272"/>
        <v>2056</v>
      </c>
      <c r="M3503" s="4">
        <f t="shared" si="273"/>
        <v>6</v>
      </c>
      <c r="N3503" s="4" t="str">
        <f t="shared" si="274"/>
        <v>N</v>
      </c>
      <c r="O3503" t="str">
        <f t="shared" si="275"/>
        <v>N</v>
      </c>
    </row>
    <row r="3504" spans="1:15" x14ac:dyDescent="0.25">
      <c r="A3504">
        <v>38</v>
      </c>
      <c r="B3504" s="1">
        <v>59630</v>
      </c>
      <c r="C3504" t="s">
        <v>261</v>
      </c>
      <c r="D3504" t="s">
        <v>1944</v>
      </c>
      <c r="E3504">
        <v>252</v>
      </c>
      <c r="F3504">
        <v>4563</v>
      </c>
      <c r="G3504">
        <f t="shared" si="271"/>
        <v>0</v>
      </c>
      <c r="H3504" t="str">
        <f>_xlfn.XLOOKUP(C3504,obszary!A:A,obszary!B:B)</f>
        <v>Arcadia</v>
      </c>
      <c r="I3504" t="str">
        <f>_xlfn.XLOOKUP($A3504,laziki!B:B,laziki!C:C)</f>
        <v>Pathfinder 7</v>
      </c>
      <c r="J3504" t="str">
        <f>_xlfn.XLOOKUP(I3504,laziki!C:C,laziki!E:E)</f>
        <v>79.27N, 111.64W</v>
      </c>
      <c r="K3504">
        <f>_xlfn.XLOOKUP($A3504,laziki!B:B,laziki!D:D)</f>
        <v>2062</v>
      </c>
      <c r="L3504">
        <f t="shared" si="272"/>
        <v>2063</v>
      </c>
      <c r="M3504" s="4">
        <f t="shared" si="273"/>
        <v>1</v>
      </c>
      <c r="N3504" s="4" t="str">
        <f t="shared" si="274"/>
        <v>N</v>
      </c>
      <c r="O3504" t="str">
        <f t="shared" si="275"/>
        <v>N</v>
      </c>
    </row>
    <row r="3505" spans="1:15" x14ac:dyDescent="0.25">
      <c r="A3505">
        <v>97</v>
      </c>
      <c r="B3505" s="1">
        <v>63033</v>
      </c>
      <c r="C3505" t="s">
        <v>265</v>
      </c>
      <c r="D3505" t="s">
        <v>1943</v>
      </c>
      <c r="E3505">
        <v>82</v>
      </c>
      <c r="F3505">
        <v>5255</v>
      </c>
      <c r="G3505">
        <f t="shared" si="271"/>
        <v>5255</v>
      </c>
      <c r="H3505" t="str">
        <f>_xlfn.XLOOKUP(C3505,obszary!A:A,obszary!B:B)</f>
        <v>Mare Boreum</v>
      </c>
      <c r="I3505" t="str">
        <f>_xlfn.XLOOKUP($A3505,laziki!B:B,laziki!C:C)</f>
        <v>Perseverance 4</v>
      </c>
      <c r="J3505" t="str">
        <f>_xlfn.XLOOKUP(I3505,laziki!C:C,laziki!E:E)</f>
        <v>80.24N, 27.18W</v>
      </c>
      <c r="K3505">
        <f>_xlfn.XLOOKUP($A3505,laziki!B:B,laziki!D:D)</f>
        <v>2069</v>
      </c>
      <c r="L3505">
        <f t="shared" si="272"/>
        <v>2072</v>
      </c>
      <c r="M3505" s="4">
        <f t="shared" si="273"/>
        <v>3</v>
      </c>
      <c r="N3505" s="4" t="str">
        <f t="shared" si="274"/>
        <v>N</v>
      </c>
      <c r="O3505" t="str">
        <f t="shared" si="275"/>
        <v>N</v>
      </c>
    </row>
    <row r="3506" spans="1:15" x14ac:dyDescent="0.25">
      <c r="A3506">
        <v>8</v>
      </c>
      <c r="B3506" s="1">
        <v>56939</v>
      </c>
      <c r="C3506" t="s">
        <v>213</v>
      </c>
      <c r="D3506" t="s">
        <v>1942</v>
      </c>
      <c r="E3506">
        <v>77</v>
      </c>
      <c r="F3506">
        <v>4563</v>
      </c>
      <c r="G3506">
        <f t="shared" si="271"/>
        <v>4563</v>
      </c>
      <c r="H3506" t="str">
        <f>_xlfn.XLOOKUP(C3506,obszary!A:A,obszary!B:B)</f>
        <v>Noachis</v>
      </c>
      <c r="I3506" t="str">
        <f>_xlfn.XLOOKUP($A3506,laziki!B:B,laziki!C:C)</f>
        <v>Mariner 13</v>
      </c>
      <c r="J3506" t="str">
        <f>_xlfn.XLOOKUP(I3506,laziki!C:C,laziki!E:E)</f>
        <v>57.37S, 25.45E</v>
      </c>
      <c r="K3506">
        <f>_xlfn.XLOOKUP($A3506,laziki!B:B,laziki!D:D)</f>
        <v>2053</v>
      </c>
      <c r="L3506">
        <f t="shared" si="272"/>
        <v>2055</v>
      </c>
      <c r="M3506" s="4">
        <f t="shared" si="273"/>
        <v>2</v>
      </c>
      <c r="N3506" s="4" t="str">
        <f t="shared" si="274"/>
        <v>S</v>
      </c>
      <c r="O3506" t="str">
        <f t="shared" si="275"/>
        <v>S</v>
      </c>
    </row>
    <row r="3507" spans="1:15" x14ac:dyDescent="0.25">
      <c r="A3507">
        <v>44</v>
      </c>
      <c r="B3507" s="1">
        <v>60514</v>
      </c>
      <c r="C3507" t="s">
        <v>253</v>
      </c>
      <c r="D3507" t="s">
        <v>1941</v>
      </c>
      <c r="E3507">
        <v>791</v>
      </c>
      <c r="F3507">
        <v>72463</v>
      </c>
      <c r="G3507">
        <f t="shared" si="271"/>
        <v>0</v>
      </c>
      <c r="H3507" t="str">
        <f>_xlfn.XLOOKUP(C3507,obszary!A:A,obszary!B:B)</f>
        <v>Cebrenia</v>
      </c>
      <c r="I3507" t="str">
        <f>_xlfn.XLOOKUP($A3507,laziki!B:B,laziki!C:C)</f>
        <v>Spirit 11</v>
      </c>
      <c r="J3507" t="str">
        <f>_xlfn.XLOOKUP(I3507,laziki!C:C,laziki!E:E)</f>
        <v>64.61N, 131.25E</v>
      </c>
      <c r="K3507">
        <f>_xlfn.XLOOKUP($A3507,laziki!B:B,laziki!D:D)</f>
        <v>2064</v>
      </c>
      <c r="L3507">
        <f t="shared" si="272"/>
        <v>2065</v>
      </c>
      <c r="M3507" s="4">
        <f t="shared" si="273"/>
        <v>1</v>
      </c>
      <c r="N3507" s="4" t="str">
        <f t="shared" si="274"/>
        <v>N</v>
      </c>
      <c r="O3507" t="str">
        <f t="shared" si="275"/>
        <v>N</v>
      </c>
    </row>
    <row r="3508" spans="1:15" x14ac:dyDescent="0.25">
      <c r="A3508">
        <v>56</v>
      </c>
      <c r="B3508" s="1">
        <v>62167</v>
      </c>
      <c r="C3508" t="s">
        <v>217</v>
      </c>
      <c r="D3508" t="s">
        <v>1940</v>
      </c>
      <c r="E3508">
        <v>41</v>
      </c>
      <c r="F3508">
        <v>8000</v>
      </c>
      <c r="G3508">
        <f t="shared" si="271"/>
        <v>8000</v>
      </c>
      <c r="H3508" t="str">
        <f>_xlfn.XLOOKUP(C3508,obszary!A:A,obszary!B:B)</f>
        <v>Thaumasia</v>
      </c>
      <c r="I3508" t="str">
        <f>_xlfn.XLOOKUP($A3508,laziki!B:B,laziki!C:C)</f>
        <v>Opportunity 10</v>
      </c>
      <c r="J3508" t="str">
        <f>_xlfn.XLOOKUP(I3508,laziki!C:C,laziki!E:E)</f>
        <v>35.35S, 72.67W</v>
      </c>
      <c r="K3508">
        <f>_xlfn.XLOOKUP($A3508,laziki!B:B,laziki!D:D)</f>
        <v>2067</v>
      </c>
      <c r="L3508">
        <f t="shared" si="272"/>
        <v>2070</v>
      </c>
      <c r="M3508" s="4">
        <f t="shared" si="273"/>
        <v>3</v>
      </c>
      <c r="N3508" s="4" t="str">
        <f t="shared" si="274"/>
        <v>S</v>
      </c>
      <c r="O3508" t="str">
        <f t="shared" si="275"/>
        <v>S</v>
      </c>
    </row>
    <row r="3509" spans="1:15" x14ac:dyDescent="0.25">
      <c r="A3509">
        <v>4</v>
      </c>
      <c r="B3509" s="1">
        <v>57352</v>
      </c>
      <c r="C3509" t="s">
        <v>215</v>
      </c>
      <c r="D3509" t="s">
        <v>1939</v>
      </c>
      <c r="E3509">
        <v>1057</v>
      </c>
      <c r="F3509">
        <v>27536</v>
      </c>
      <c r="G3509">
        <f t="shared" si="271"/>
        <v>0</v>
      </c>
      <c r="H3509" t="str">
        <f>_xlfn.XLOOKUP(C3509,obszary!A:A,obszary!B:B)</f>
        <v>Argyre</v>
      </c>
      <c r="I3509" t="str">
        <f>_xlfn.XLOOKUP($A3509,laziki!B:B,laziki!C:C)</f>
        <v>Mariner 9</v>
      </c>
      <c r="J3509" t="str">
        <f>_xlfn.XLOOKUP(I3509,laziki!C:C,laziki!E:E)</f>
        <v>43.20S, 21.89W</v>
      </c>
      <c r="K3509">
        <f>_xlfn.XLOOKUP($A3509,laziki!B:B,laziki!D:D)</f>
        <v>2051</v>
      </c>
      <c r="L3509">
        <f t="shared" si="272"/>
        <v>2057</v>
      </c>
      <c r="M3509" s="4">
        <f t="shared" si="273"/>
        <v>6</v>
      </c>
      <c r="N3509" s="4" t="str">
        <f t="shared" si="274"/>
        <v>S</v>
      </c>
      <c r="O3509" t="str">
        <f t="shared" si="275"/>
        <v>S</v>
      </c>
    </row>
    <row r="3510" spans="1:15" x14ac:dyDescent="0.25">
      <c r="A3510">
        <v>19</v>
      </c>
      <c r="B3510" s="1">
        <v>57985</v>
      </c>
      <c r="C3510" t="s">
        <v>253</v>
      </c>
      <c r="D3510" t="s">
        <v>1938</v>
      </c>
      <c r="E3510">
        <v>59</v>
      </c>
      <c r="F3510">
        <v>1138</v>
      </c>
      <c r="G3510">
        <f t="shared" si="271"/>
        <v>1138</v>
      </c>
      <c r="H3510" t="str">
        <f>_xlfn.XLOOKUP(C3510,obszary!A:A,obszary!B:B)</f>
        <v>Cebrenia</v>
      </c>
      <c r="I3510" t="str">
        <f>_xlfn.XLOOKUP($A3510,laziki!B:B,laziki!C:C)</f>
        <v>Viking 13</v>
      </c>
      <c r="J3510" t="str">
        <f>_xlfn.XLOOKUP(I3510,laziki!C:C,laziki!E:E)</f>
        <v>47.43N, 160.74E</v>
      </c>
      <c r="K3510">
        <f>_xlfn.XLOOKUP($A3510,laziki!B:B,laziki!D:D)</f>
        <v>2056</v>
      </c>
      <c r="L3510">
        <f t="shared" si="272"/>
        <v>2058</v>
      </c>
      <c r="M3510" s="4">
        <f t="shared" si="273"/>
        <v>2</v>
      </c>
      <c r="N3510" s="4" t="str">
        <f t="shared" si="274"/>
        <v>N</v>
      </c>
      <c r="O3510" t="str">
        <f t="shared" si="275"/>
        <v>N</v>
      </c>
    </row>
    <row r="3511" spans="1:15" x14ac:dyDescent="0.25">
      <c r="A3511">
        <v>37</v>
      </c>
      <c r="B3511" s="1">
        <v>59960</v>
      </c>
      <c r="C3511" t="s">
        <v>237</v>
      </c>
      <c r="D3511" t="s">
        <v>1937</v>
      </c>
      <c r="E3511">
        <v>19</v>
      </c>
      <c r="F3511">
        <v>2054</v>
      </c>
      <c r="G3511">
        <f t="shared" si="271"/>
        <v>2054</v>
      </c>
      <c r="H3511" t="str">
        <f>_xlfn.XLOOKUP(C3511,obszary!A:A,obszary!B:B)</f>
        <v>Elysium</v>
      </c>
      <c r="I3511" t="str">
        <f>_xlfn.XLOOKUP($A3511,laziki!B:B,laziki!C:C)</f>
        <v>Pathfinder 5</v>
      </c>
      <c r="J3511" t="str">
        <f>_xlfn.XLOOKUP(I3511,laziki!C:C,laziki!E:E)</f>
        <v>10.83N, 133.81E</v>
      </c>
      <c r="K3511">
        <f>_xlfn.XLOOKUP($A3511,laziki!B:B,laziki!D:D)</f>
        <v>2061</v>
      </c>
      <c r="L3511">
        <f t="shared" si="272"/>
        <v>2064</v>
      </c>
      <c r="M3511" s="4">
        <f t="shared" si="273"/>
        <v>3</v>
      </c>
      <c r="N3511" s="4" t="str">
        <f t="shared" si="274"/>
        <v>N</v>
      </c>
      <c r="O3511" t="str">
        <f t="shared" si="275"/>
        <v>N</v>
      </c>
    </row>
    <row r="3512" spans="1:15" x14ac:dyDescent="0.25">
      <c r="A3512">
        <v>9</v>
      </c>
      <c r="B3512" s="1">
        <v>58354</v>
      </c>
      <c r="C3512" t="s">
        <v>245</v>
      </c>
      <c r="D3512" t="s">
        <v>1936</v>
      </c>
      <c r="E3512">
        <v>344</v>
      </c>
      <c r="F3512">
        <v>3313</v>
      </c>
      <c r="G3512">
        <f t="shared" si="271"/>
        <v>0</v>
      </c>
      <c r="H3512" t="str">
        <f>_xlfn.XLOOKUP(C3512,obszary!A:A,obszary!B:B)</f>
        <v>Oxia Palus</v>
      </c>
      <c r="I3512" t="str">
        <f>_xlfn.XLOOKUP($A3512,laziki!B:B,laziki!C:C)</f>
        <v>Mariner 14</v>
      </c>
      <c r="J3512" t="str">
        <f>_xlfn.XLOOKUP(I3512,laziki!C:C,laziki!E:E)</f>
        <v>17.63S, 13.01W</v>
      </c>
      <c r="K3512">
        <f>_xlfn.XLOOKUP($A3512,laziki!B:B,laziki!D:D)</f>
        <v>2054</v>
      </c>
      <c r="L3512">
        <f t="shared" si="272"/>
        <v>2059</v>
      </c>
      <c r="M3512" s="4">
        <f t="shared" si="273"/>
        <v>5</v>
      </c>
      <c r="N3512" s="4" t="str">
        <f t="shared" si="274"/>
        <v>N</v>
      </c>
      <c r="O3512" t="str">
        <f t="shared" si="275"/>
        <v>S</v>
      </c>
    </row>
    <row r="3513" spans="1:15" x14ac:dyDescent="0.25">
      <c r="A3513">
        <v>51</v>
      </c>
      <c r="B3513" s="1">
        <v>60542</v>
      </c>
      <c r="C3513" t="s">
        <v>215</v>
      </c>
      <c r="D3513" t="s">
        <v>1935</v>
      </c>
      <c r="E3513">
        <v>11</v>
      </c>
      <c r="F3513">
        <v>1656</v>
      </c>
      <c r="G3513">
        <f t="shared" si="271"/>
        <v>1656</v>
      </c>
      <c r="H3513" t="str">
        <f>_xlfn.XLOOKUP(C3513,obszary!A:A,obszary!B:B)</f>
        <v>Argyre</v>
      </c>
      <c r="I3513" t="str">
        <f>_xlfn.XLOOKUP($A3513,laziki!B:B,laziki!C:C)</f>
        <v>Opportunity 3</v>
      </c>
      <c r="J3513" t="str">
        <f>_xlfn.XLOOKUP(I3513,laziki!C:C,laziki!E:E)</f>
        <v>50.59S, 47.85W</v>
      </c>
      <c r="K3513">
        <f>_xlfn.XLOOKUP($A3513,laziki!B:B,laziki!D:D)</f>
        <v>2064</v>
      </c>
      <c r="L3513">
        <f t="shared" si="272"/>
        <v>2065</v>
      </c>
      <c r="M3513" s="4">
        <f t="shared" si="273"/>
        <v>1</v>
      </c>
      <c r="N3513" s="4" t="str">
        <f t="shared" si="274"/>
        <v>S</v>
      </c>
      <c r="O3513" t="str">
        <f t="shared" si="275"/>
        <v>S</v>
      </c>
    </row>
    <row r="3514" spans="1:15" x14ac:dyDescent="0.25">
      <c r="A3514">
        <v>27</v>
      </c>
      <c r="B3514" s="1">
        <v>59316</v>
      </c>
      <c r="C3514" t="s">
        <v>207</v>
      </c>
      <c r="D3514" t="s">
        <v>1934</v>
      </c>
      <c r="E3514">
        <v>61</v>
      </c>
      <c r="F3514">
        <v>7752</v>
      </c>
      <c r="G3514">
        <f t="shared" si="271"/>
        <v>7752</v>
      </c>
      <c r="H3514" t="str">
        <f>_xlfn.XLOOKUP(C3514,obszary!A:A,obszary!B:B)</f>
        <v>Mare Australe</v>
      </c>
      <c r="I3514" t="str">
        <f>_xlfn.XLOOKUP($A3514,laziki!B:B,laziki!C:C)</f>
        <v>Phobos 6</v>
      </c>
      <c r="J3514" t="str">
        <f>_xlfn.XLOOKUP(I3514,laziki!C:C,laziki!E:E)</f>
        <v>74.62S, 100.08E</v>
      </c>
      <c r="K3514">
        <f>_xlfn.XLOOKUP($A3514,laziki!B:B,laziki!D:D)</f>
        <v>2054</v>
      </c>
      <c r="L3514">
        <f t="shared" si="272"/>
        <v>2062</v>
      </c>
      <c r="M3514" s="4">
        <f t="shared" si="273"/>
        <v>8</v>
      </c>
      <c r="N3514" s="4" t="str">
        <f t="shared" si="274"/>
        <v>S</v>
      </c>
      <c r="O3514" t="str">
        <f t="shared" si="275"/>
        <v>S</v>
      </c>
    </row>
    <row r="3515" spans="1:15" x14ac:dyDescent="0.25">
      <c r="A3515">
        <v>56</v>
      </c>
      <c r="B3515" s="1">
        <v>62959</v>
      </c>
      <c r="C3515" t="s">
        <v>231</v>
      </c>
      <c r="D3515" t="s">
        <v>1933</v>
      </c>
      <c r="E3515">
        <v>157</v>
      </c>
      <c r="F3515">
        <v>1010</v>
      </c>
      <c r="G3515">
        <f t="shared" si="271"/>
        <v>0</v>
      </c>
      <c r="H3515" t="str">
        <f>_xlfn.XLOOKUP(C3515,obszary!A:A,obszary!B:B)</f>
        <v>Coprates</v>
      </c>
      <c r="I3515" t="str">
        <f>_xlfn.XLOOKUP($A3515,laziki!B:B,laziki!C:C)</f>
        <v>Opportunity 10</v>
      </c>
      <c r="J3515" t="str">
        <f>_xlfn.XLOOKUP(I3515,laziki!C:C,laziki!E:E)</f>
        <v>35.35S, 72.67W</v>
      </c>
      <c r="K3515">
        <f>_xlfn.XLOOKUP($A3515,laziki!B:B,laziki!D:D)</f>
        <v>2067</v>
      </c>
      <c r="L3515">
        <f t="shared" si="272"/>
        <v>2072</v>
      </c>
      <c r="M3515" s="4">
        <f t="shared" si="273"/>
        <v>5</v>
      </c>
      <c r="N3515" s="4" t="str">
        <f t="shared" si="274"/>
        <v>S</v>
      </c>
      <c r="O3515" t="str">
        <f t="shared" si="275"/>
        <v>S</v>
      </c>
    </row>
    <row r="3516" spans="1:15" x14ac:dyDescent="0.25">
      <c r="A3516">
        <v>95</v>
      </c>
      <c r="B3516" s="1">
        <v>61300</v>
      </c>
      <c r="C3516" t="s">
        <v>249</v>
      </c>
      <c r="D3516" t="s">
        <v>1932</v>
      </c>
      <c r="E3516">
        <v>163</v>
      </c>
      <c r="F3516">
        <v>4076</v>
      </c>
      <c r="G3516">
        <f t="shared" si="271"/>
        <v>0</v>
      </c>
      <c r="H3516" t="str">
        <f>_xlfn.XLOOKUP(C3516,obszary!A:A,obszary!B:B)</f>
        <v>Tharsis</v>
      </c>
      <c r="I3516" t="str">
        <f>_xlfn.XLOOKUP($A3516,laziki!B:B,laziki!C:C)</f>
        <v>Dawn 6</v>
      </c>
      <c r="J3516" t="str">
        <f>_xlfn.XLOOKUP(I3516,laziki!C:C,laziki!E:E)</f>
        <v>8.80N, 79.73W</v>
      </c>
      <c r="K3516">
        <f>_xlfn.XLOOKUP($A3516,laziki!B:B,laziki!D:D)</f>
        <v>2067</v>
      </c>
      <c r="L3516">
        <f t="shared" si="272"/>
        <v>2067</v>
      </c>
      <c r="M3516" s="4">
        <f t="shared" si="273"/>
        <v>0</v>
      </c>
      <c r="N3516" s="4" t="str">
        <f t="shared" si="274"/>
        <v>N</v>
      </c>
      <c r="O3516" t="str">
        <f t="shared" si="275"/>
        <v>N</v>
      </c>
    </row>
    <row r="3517" spans="1:15" x14ac:dyDescent="0.25">
      <c r="A3517">
        <v>60</v>
      </c>
      <c r="B3517" s="1">
        <v>62496</v>
      </c>
      <c r="C3517" t="s">
        <v>215</v>
      </c>
      <c r="D3517" t="s">
        <v>1931</v>
      </c>
      <c r="E3517">
        <v>30</v>
      </c>
      <c r="F3517">
        <v>27536</v>
      </c>
      <c r="G3517">
        <f t="shared" si="271"/>
        <v>27536</v>
      </c>
      <c r="H3517" t="str">
        <f>_xlfn.XLOOKUP(C3517,obszary!A:A,obszary!B:B)</f>
        <v>Argyre</v>
      </c>
      <c r="I3517" t="str">
        <f>_xlfn.XLOOKUP($A3517,laziki!B:B,laziki!C:C)</f>
        <v>Opportunity 18</v>
      </c>
      <c r="J3517" t="str">
        <f>_xlfn.XLOOKUP(I3517,laziki!C:C,laziki!E:E)</f>
        <v>47.77S, 28.62W</v>
      </c>
      <c r="K3517">
        <f>_xlfn.XLOOKUP($A3517,laziki!B:B,laziki!D:D)</f>
        <v>2069</v>
      </c>
      <c r="L3517">
        <f t="shared" si="272"/>
        <v>2071</v>
      </c>
      <c r="M3517" s="4">
        <f t="shared" si="273"/>
        <v>2</v>
      </c>
      <c r="N3517" s="4" t="str">
        <f t="shared" si="274"/>
        <v>S</v>
      </c>
      <c r="O3517" t="str">
        <f t="shared" si="275"/>
        <v>S</v>
      </c>
    </row>
    <row r="3518" spans="1:15" x14ac:dyDescent="0.25">
      <c r="A3518">
        <v>58</v>
      </c>
      <c r="B3518" s="1">
        <v>61871</v>
      </c>
      <c r="C3518" t="s">
        <v>215</v>
      </c>
      <c r="D3518" t="s">
        <v>1930</v>
      </c>
      <c r="E3518">
        <v>416</v>
      </c>
      <c r="F3518">
        <v>12178</v>
      </c>
      <c r="G3518">
        <f t="shared" si="271"/>
        <v>0</v>
      </c>
      <c r="H3518" t="str">
        <f>_xlfn.XLOOKUP(C3518,obszary!A:A,obszary!B:B)</f>
        <v>Argyre</v>
      </c>
      <c r="I3518" t="str">
        <f>_xlfn.XLOOKUP($A3518,laziki!B:B,laziki!C:C)</f>
        <v>Opportunity 15</v>
      </c>
      <c r="J3518" t="str">
        <f>_xlfn.XLOOKUP(I3518,laziki!C:C,laziki!E:E)</f>
        <v>56.96S, 5.44W</v>
      </c>
      <c r="K3518">
        <f>_xlfn.XLOOKUP($A3518,laziki!B:B,laziki!D:D)</f>
        <v>2068</v>
      </c>
      <c r="L3518">
        <f t="shared" si="272"/>
        <v>2069</v>
      </c>
      <c r="M3518" s="4">
        <f t="shared" si="273"/>
        <v>1</v>
      </c>
      <c r="N3518" s="4" t="str">
        <f t="shared" si="274"/>
        <v>S</v>
      </c>
      <c r="O3518" t="str">
        <f t="shared" si="275"/>
        <v>S</v>
      </c>
    </row>
    <row r="3519" spans="1:15" x14ac:dyDescent="0.25">
      <c r="A3519">
        <v>52</v>
      </c>
      <c r="B3519" s="1">
        <v>62584</v>
      </c>
      <c r="C3519" t="s">
        <v>261</v>
      </c>
      <c r="D3519" t="s">
        <v>1929</v>
      </c>
      <c r="E3519">
        <v>24</v>
      </c>
      <c r="F3519">
        <v>5812</v>
      </c>
      <c r="G3519">
        <f t="shared" si="271"/>
        <v>5812</v>
      </c>
      <c r="H3519" t="str">
        <f>_xlfn.XLOOKUP(C3519,obszary!A:A,obszary!B:B)</f>
        <v>Arcadia</v>
      </c>
      <c r="I3519" t="str">
        <f>_xlfn.XLOOKUP($A3519,laziki!B:B,laziki!C:C)</f>
        <v>Opportunity 4</v>
      </c>
      <c r="J3519" t="str">
        <f>_xlfn.XLOOKUP(I3519,laziki!C:C,laziki!E:E)</f>
        <v>9.63N, 121.52W</v>
      </c>
      <c r="K3519">
        <f>_xlfn.XLOOKUP($A3519,laziki!B:B,laziki!D:D)</f>
        <v>2065</v>
      </c>
      <c r="L3519">
        <f t="shared" si="272"/>
        <v>2071</v>
      </c>
      <c r="M3519" s="4">
        <f t="shared" si="273"/>
        <v>6</v>
      </c>
      <c r="N3519" s="4" t="str">
        <f t="shared" si="274"/>
        <v>N</v>
      </c>
      <c r="O3519" t="str">
        <f t="shared" si="275"/>
        <v>N</v>
      </c>
    </row>
    <row r="3520" spans="1:15" x14ac:dyDescent="0.25">
      <c r="A3520">
        <v>85</v>
      </c>
      <c r="B3520" s="1">
        <v>63677</v>
      </c>
      <c r="C3520" t="s">
        <v>223</v>
      </c>
      <c r="D3520" t="s">
        <v>1928</v>
      </c>
      <c r="E3520">
        <v>63</v>
      </c>
      <c r="F3520">
        <v>2599</v>
      </c>
      <c r="G3520">
        <f t="shared" si="271"/>
        <v>2599</v>
      </c>
      <c r="H3520" t="str">
        <f>_xlfn.XLOOKUP(C3520,obszary!A:A,obszary!B:B)</f>
        <v>Mare Tyrrhenum</v>
      </c>
      <c r="I3520" t="str">
        <f>_xlfn.XLOOKUP($A3520,laziki!B:B,laziki!C:C)</f>
        <v>Phoenix 13</v>
      </c>
      <c r="J3520" t="str">
        <f>_xlfn.XLOOKUP(I3520,laziki!C:C,laziki!E:E)</f>
        <v>6.43S, 95.96E</v>
      </c>
      <c r="K3520">
        <f>_xlfn.XLOOKUP($A3520,laziki!B:B,laziki!D:D)</f>
        <v>2070</v>
      </c>
      <c r="L3520">
        <f t="shared" si="272"/>
        <v>2074</v>
      </c>
      <c r="M3520" s="4">
        <f t="shared" si="273"/>
        <v>4</v>
      </c>
      <c r="N3520" s="4" t="str">
        <f t="shared" si="274"/>
        <v>S</v>
      </c>
      <c r="O3520" t="str">
        <f t="shared" si="275"/>
        <v>S</v>
      </c>
    </row>
    <row r="3521" spans="1:15" x14ac:dyDescent="0.25">
      <c r="A3521">
        <v>26</v>
      </c>
      <c r="B3521" s="1">
        <v>58342</v>
      </c>
      <c r="C3521" t="s">
        <v>213</v>
      </c>
      <c r="D3521" t="s">
        <v>1927</v>
      </c>
      <c r="E3521">
        <v>12</v>
      </c>
      <c r="F3521">
        <v>72463</v>
      </c>
      <c r="G3521">
        <f t="shared" si="271"/>
        <v>72463</v>
      </c>
      <c r="H3521" t="str">
        <f>_xlfn.XLOOKUP(C3521,obszary!A:A,obszary!B:B)</f>
        <v>Noachis</v>
      </c>
      <c r="I3521" t="str">
        <f>_xlfn.XLOOKUP($A3521,laziki!B:B,laziki!C:C)</f>
        <v>Phobos 5</v>
      </c>
      <c r="J3521" t="str">
        <f>_xlfn.XLOOKUP(I3521,laziki!C:C,laziki!E:E)</f>
        <v>48.99S, 67.17E</v>
      </c>
      <c r="K3521">
        <f>_xlfn.XLOOKUP($A3521,laziki!B:B,laziki!D:D)</f>
        <v>2054</v>
      </c>
      <c r="L3521">
        <f t="shared" si="272"/>
        <v>2059</v>
      </c>
      <c r="M3521" s="4">
        <f t="shared" si="273"/>
        <v>5</v>
      </c>
      <c r="N3521" s="4" t="str">
        <f t="shared" si="274"/>
        <v>S</v>
      </c>
      <c r="O3521" t="str">
        <f t="shared" si="275"/>
        <v>S</v>
      </c>
    </row>
    <row r="3522" spans="1:15" x14ac:dyDescent="0.25">
      <c r="A3522">
        <v>88</v>
      </c>
      <c r="B3522" s="1">
        <v>62990</v>
      </c>
      <c r="C3522" t="s">
        <v>229</v>
      </c>
      <c r="D3522" t="s">
        <v>1926</v>
      </c>
      <c r="E3522">
        <v>204</v>
      </c>
      <c r="F3522">
        <v>1788</v>
      </c>
      <c r="G3522">
        <f t="shared" si="271"/>
        <v>0</v>
      </c>
      <c r="H3522" t="str">
        <f>_xlfn.XLOOKUP(C3522,obszary!A:A,obszary!B:B)</f>
        <v>Margaritifer Sinus</v>
      </c>
      <c r="I3522" t="str">
        <f>_xlfn.XLOOKUP($A3522,laziki!B:B,laziki!C:C)</f>
        <v>Phoenix 19</v>
      </c>
      <c r="J3522" t="str">
        <f>_xlfn.XLOOKUP(I3522,laziki!C:C,laziki!E:E)</f>
        <v>12.19S, 23.63W</v>
      </c>
      <c r="K3522">
        <f>_xlfn.XLOOKUP($A3522,laziki!B:B,laziki!D:D)</f>
        <v>2071</v>
      </c>
      <c r="L3522">
        <f t="shared" si="272"/>
        <v>2072</v>
      </c>
      <c r="M3522" s="4">
        <f t="shared" si="273"/>
        <v>1</v>
      </c>
      <c r="N3522" s="4" t="str">
        <f t="shared" si="274"/>
        <v>S</v>
      </c>
      <c r="O3522" t="str">
        <f t="shared" si="275"/>
        <v>S</v>
      </c>
    </row>
    <row r="3523" spans="1:15" x14ac:dyDescent="0.25">
      <c r="A3523">
        <v>44</v>
      </c>
      <c r="B3523" s="1">
        <v>61024</v>
      </c>
      <c r="C3523" t="s">
        <v>253</v>
      </c>
      <c r="D3523" t="s">
        <v>1925</v>
      </c>
      <c r="E3523">
        <v>482</v>
      </c>
      <c r="F3523">
        <v>18486</v>
      </c>
      <c r="G3523">
        <f t="shared" ref="G3523:G3586" si="276">IF($E3523 &lt;= 100,F3523,0)</f>
        <v>0</v>
      </c>
      <c r="H3523" t="str">
        <f>_xlfn.XLOOKUP(C3523,obszary!A:A,obszary!B:B)</f>
        <v>Cebrenia</v>
      </c>
      <c r="I3523" t="str">
        <f>_xlfn.XLOOKUP($A3523,laziki!B:B,laziki!C:C)</f>
        <v>Spirit 11</v>
      </c>
      <c r="J3523" t="str">
        <f>_xlfn.XLOOKUP(I3523,laziki!C:C,laziki!E:E)</f>
        <v>64.61N, 131.25E</v>
      </c>
      <c r="K3523">
        <f>_xlfn.XLOOKUP($A3523,laziki!B:B,laziki!D:D)</f>
        <v>2064</v>
      </c>
      <c r="L3523">
        <f t="shared" ref="L3523:L3586" si="277">YEAR(B3523)</f>
        <v>2067</v>
      </c>
      <c r="M3523" s="4">
        <f t="shared" ref="M3523:M3586" si="278">L3523-K3523</f>
        <v>3</v>
      </c>
      <c r="N3523" s="4" t="str">
        <f t="shared" ref="N3523:N3586" si="279">IF(NOT(ISERROR(SEARCH("S",D3523))),"S","N")</f>
        <v>N</v>
      </c>
      <c r="O3523" t="str">
        <f t="shared" si="275"/>
        <v>N</v>
      </c>
    </row>
    <row r="3524" spans="1:15" x14ac:dyDescent="0.25">
      <c r="A3524">
        <v>69</v>
      </c>
      <c r="B3524" s="1">
        <v>64359</v>
      </c>
      <c r="C3524" t="s">
        <v>265</v>
      </c>
      <c r="D3524" t="s">
        <v>1924</v>
      </c>
      <c r="E3524">
        <v>147</v>
      </c>
      <c r="F3524">
        <v>38630</v>
      </c>
      <c r="G3524">
        <f t="shared" si="276"/>
        <v>0</v>
      </c>
      <c r="H3524" t="str">
        <f>_xlfn.XLOOKUP(C3524,obszary!A:A,obszary!B:B)</f>
        <v>Mare Boreum</v>
      </c>
      <c r="I3524" t="str">
        <f>_xlfn.XLOOKUP($A3524,laziki!B:B,laziki!C:C)</f>
        <v>Rosetta 13</v>
      </c>
      <c r="J3524" t="str">
        <f>_xlfn.XLOOKUP(I3524,laziki!C:C,laziki!E:E)</f>
        <v>69.41N, 168.67E</v>
      </c>
      <c r="K3524">
        <f>_xlfn.XLOOKUP($A3524,laziki!B:B,laziki!D:D)</f>
        <v>2069</v>
      </c>
      <c r="L3524">
        <f t="shared" si="277"/>
        <v>2076</v>
      </c>
      <c r="M3524" s="4">
        <f t="shared" si="278"/>
        <v>7</v>
      </c>
      <c r="N3524" s="4" t="str">
        <f t="shared" si="279"/>
        <v>N</v>
      </c>
      <c r="O3524" t="str">
        <f t="shared" si="275"/>
        <v>N</v>
      </c>
    </row>
    <row r="3525" spans="1:15" x14ac:dyDescent="0.25">
      <c r="A3525">
        <v>17</v>
      </c>
      <c r="B3525" s="1">
        <v>58173</v>
      </c>
      <c r="C3525" t="s">
        <v>241</v>
      </c>
      <c r="D3525" t="s">
        <v>1923</v>
      </c>
      <c r="E3525">
        <v>124</v>
      </c>
      <c r="F3525">
        <v>8000</v>
      </c>
      <c r="G3525">
        <f t="shared" si="276"/>
        <v>0</v>
      </c>
      <c r="H3525" t="str">
        <f>_xlfn.XLOOKUP(C3525,obszary!A:A,obszary!B:B)</f>
        <v>Syrtis Major</v>
      </c>
      <c r="I3525" t="str">
        <f>_xlfn.XLOOKUP($A3525,laziki!B:B,laziki!C:C)</f>
        <v>Viking 8</v>
      </c>
      <c r="J3525" t="str">
        <f>_xlfn.XLOOKUP(I3525,laziki!C:C,laziki!E:E)</f>
        <v>21.27N, 90.13E</v>
      </c>
      <c r="K3525">
        <f>_xlfn.XLOOKUP($A3525,laziki!B:B,laziki!D:D)</f>
        <v>2054</v>
      </c>
      <c r="L3525">
        <f t="shared" si="277"/>
        <v>2059</v>
      </c>
      <c r="M3525" s="4">
        <f t="shared" si="278"/>
        <v>5</v>
      </c>
      <c r="N3525" s="4" t="str">
        <f t="shared" si="279"/>
        <v>N</v>
      </c>
      <c r="O3525" t="str">
        <f t="shared" si="275"/>
        <v>N</v>
      </c>
    </row>
    <row r="3526" spans="1:15" x14ac:dyDescent="0.25">
      <c r="A3526">
        <v>99</v>
      </c>
      <c r="B3526" s="1">
        <v>62834</v>
      </c>
      <c r="C3526" t="s">
        <v>259</v>
      </c>
      <c r="D3526" t="s">
        <v>1922</v>
      </c>
      <c r="E3526">
        <v>292</v>
      </c>
      <c r="F3526">
        <v>5436</v>
      </c>
      <c r="G3526">
        <f t="shared" si="276"/>
        <v>0</v>
      </c>
      <c r="H3526" t="str">
        <f>_xlfn.XLOOKUP(C3526,obszary!A:A,obszary!B:B)</f>
        <v>Mare Acidalium</v>
      </c>
      <c r="I3526" t="str">
        <f>_xlfn.XLOOKUP($A3526,laziki!B:B,laziki!C:C)</f>
        <v>Perseverance 6</v>
      </c>
      <c r="J3526" t="str">
        <f>_xlfn.XLOOKUP(I3526,laziki!C:C,laziki!E:E)</f>
        <v>34.38N, 12.41E</v>
      </c>
      <c r="K3526">
        <f>_xlfn.XLOOKUP($A3526,laziki!B:B,laziki!D:D)</f>
        <v>2070</v>
      </c>
      <c r="L3526">
        <f t="shared" si="277"/>
        <v>2072</v>
      </c>
      <c r="M3526" s="4">
        <f t="shared" si="278"/>
        <v>2</v>
      </c>
      <c r="N3526" s="4" t="str">
        <f t="shared" si="279"/>
        <v>N</v>
      </c>
      <c r="O3526" t="str">
        <f t="shared" ref="O3526:O3589" si="280">IF(NOT(ISERROR(SEARCH("S",J3526))),"S","N")</f>
        <v>N</v>
      </c>
    </row>
    <row r="3527" spans="1:15" x14ac:dyDescent="0.25">
      <c r="A3527">
        <v>31</v>
      </c>
      <c r="B3527" s="1">
        <v>60897</v>
      </c>
      <c r="C3527" t="s">
        <v>261</v>
      </c>
      <c r="D3527" t="s">
        <v>1921</v>
      </c>
      <c r="E3527">
        <v>88</v>
      </c>
      <c r="F3527">
        <v>8000</v>
      </c>
      <c r="G3527">
        <f t="shared" si="276"/>
        <v>8000</v>
      </c>
      <c r="H3527" t="str">
        <f>_xlfn.XLOOKUP(C3527,obszary!A:A,obszary!B:B)</f>
        <v>Arcadia</v>
      </c>
      <c r="I3527" t="str">
        <f>_xlfn.XLOOKUP($A3527,laziki!B:B,laziki!C:C)</f>
        <v>Deimos 10</v>
      </c>
      <c r="J3527" t="str">
        <f>_xlfn.XLOOKUP(I3527,laziki!C:C,laziki!E:E)</f>
        <v>66.67N, 93.37W</v>
      </c>
      <c r="K3527">
        <f>_xlfn.XLOOKUP($A3527,laziki!B:B,laziki!D:D)</f>
        <v>2059</v>
      </c>
      <c r="L3527">
        <f t="shared" si="277"/>
        <v>2066</v>
      </c>
      <c r="M3527" s="4">
        <f t="shared" si="278"/>
        <v>7</v>
      </c>
      <c r="N3527" s="4" t="str">
        <f t="shared" si="279"/>
        <v>N</v>
      </c>
      <c r="O3527" t="str">
        <f t="shared" si="280"/>
        <v>N</v>
      </c>
    </row>
    <row r="3528" spans="1:15" x14ac:dyDescent="0.25">
      <c r="A3528">
        <v>69</v>
      </c>
      <c r="B3528" s="1">
        <v>63179</v>
      </c>
      <c r="C3528" t="s">
        <v>265</v>
      </c>
      <c r="D3528" t="s">
        <v>1920</v>
      </c>
      <c r="E3528">
        <v>43</v>
      </c>
      <c r="F3528">
        <v>7512</v>
      </c>
      <c r="G3528">
        <f t="shared" si="276"/>
        <v>7512</v>
      </c>
      <c r="H3528" t="str">
        <f>_xlfn.XLOOKUP(C3528,obszary!A:A,obszary!B:B)</f>
        <v>Mare Boreum</v>
      </c>
      <c r="I3528" t="str">
        <f>_xlfn.XLOOKUP($A3528,laziki!B:B,laziki!C:C)</f>
        <v>Rosetta 13</v>
      </c>
      <c r="J3528" t="str">
        <f>_xlfn.XLOOKUP(I3528,laziki!C:C,laziki!E:E)</f>
        <v>69.41N, 168.67E</v>
      </c>
      <c r="K3528">
        <f>_xlfn.XLOOKUP($A3528,laziki!B:B,laziki!D:D)</f>
        <v>2069</v>
      </c>
      <c r="L3528">
        <f t="shared" si="277"/>
        <v>2072</v>
      </c>
      <c r="M3528" s="4">
        <f t="shared" si="278"/>
        <v>3</v>
      </c>
      <c r="N3528" s="4" t="str">
        <f t="shared" si="279"/>
        <v>N</v>
      </c>
      <c r="O3528" t="str">
        <f t="shared" si="280"/>
        <v>N</v>
      </c>
    </row>
    <row r="3529" spans="1:15" x14ac:dyDescent="0.25">
      <c r="A3529">
        <v>52</v>
      </c>
      <c r="B3529" s="1">
        <v>63087</v>
      </c>
      <c r="C3529" t="s">
        <v>249</v>
      </c>
      <c r="D3529" t="s">
        <v>1919</v>
      </c>
      <c r="E3529">
        <v>80</v>
      </c>
      <c r="F3529">
        <v>8000</v>
      </c>
      <c r="G3529">
        <f t="shared" si="276"/>
        <v>8000</v>
      </c>
      <c r="H3529" t="str">
        <f>_xlfn.XLOOKUP(C3529,obszary!A:A,obszary!B:B)</f>
        <v>Tharsis</v>
      </c>
      <c r="I3529" t="str">
        <f>_xlfn.XLOOKUP($A3529,laziki!B:B,laziki!C:C)</f>
        <v>Opportunity 4</v>
      </c>
      <c r="J3529" t="str">
        <f>_xlfn.XLOOKUP(I3529,laziki!C:C,laziki!E:E)</f>
        <v>9.63N, 121.52W</v>
      </c>
      <c r="K3529">
        <f>_xlfn.XLOOKUP($A3529,laziki!B:B,laziki!D:D)</f>
        <v>2065</v>
      </c>
      <c r="L3529">
        <f t="shared" si="277"/>
        <v>2072</v>
      </c>
      <c r="M3529" s="4">
        <f t="shared" si="278"/>
        <v>7</v>
      </c>
      <c r="N3529" s="4" t="str">
        <f t="shared" si="279"/>
        <v>N</v>
      </c>
      <c r="O3529" t="str">
        <f t="shared" si="280"/>
        <v>N</v>
      </c>
    </row>
    <row r="3530" spans="1:15" x14ac:dyDescent="0.25">
      <c r="A3530">
        <v>17</v>
      </c>
      <c r="B3530" s="1">
        <v>57807</v>
      </c>
      <c r="C3530" t="s">
        <v>255</v>
      </c>
      <c r="D3530" t="s">
        <v>1918</v>
      </c>
      <c r="E3530">
        <v>41</v>
      </c>
      <c r="F3530">
        <v>3612</v>
      </c>
      <c r="G3530">
        <f t="shared" si="276"/>
        <v>3612</v>
      </c>
      <c r="H3530" t="str">
        <f>_xlfn.XLOOKUP(C3530,obszary!A:A,obszary!B:B)</f>
        <v>Casius</v>
      </c>
      <c r="I3530" t="str">
        <f>_xlfn.XLOOKUP($A3530,laziki!B:B,laziki!C:C)</f>
        <v>Viking 8</v>
      </c>
      <c r="J3530" t="str">
        <f>_xlfn.XLOOKUP(I3530,laziki!C:C,laziki!E:E)</f>
        <v>21.27N, 90.13E</v>
      </c>
      <c r="K3530">
        <f>_xlfn.XLOOKUP($A3530,laziki!B:B,laziki!D:D)</f>
        <v>2054</v>
      </c>
      <c r="L3530">
        <f t="shared" si="277"/>
        <v>2058</v>
      </c>
      <c r="M3530" s="4">
        <f t="shared" si="278"/>
        <v>4</v>
      </c>
      <c r="N3530" s="4" t="str">
        <f t="shared" si="279"/>
        <v>N</v>
      </c>
      <c r="O3530" t="str">
        <f t="shared" si="280"/>
        <v>N</v>
      </c>
    </row>
    <row r="3531" spans="1:15" x14ac:dyDescent="0.25">
      <c r="A3531">
        <v>2</v>
      </c>
      <c r="B3531" s="1">
        <v>57811</v>
      </c>
      <c r="C3531" t="s">
        <v>239</v>
      </c>
      <c r="D3531" t="s">
        <v>1917</v>
      </c>
      <c r="E3531">
        <v>43</v>
      </c>
      <c r="F3531">
        <v>4398</v>
      </c>
      <c r="G3531">
        <f t="shared" si="276"/>
        <v>4398</v>
      </c>
      <c r="H3531" t="str">
        <f>_xlfn.XLOOKUP(C3531,obszary!A:A,obszary!B:B)</f>
        <v>Amenthes</v>
      </c>
      <c r="I3531" t="str">
        <f>_xlfn.XLOOKUP($A3531,laziki!B:B,laziki!C:C)</f>
        <v>Mariner 6</v>
      </c>
      <c r="J3531" t="str">
        <f>_xlfn.XLOOKUP(I3531,laziki!C:C,laziki!E:E)</f>
        <v>11.90N, 119.49E</v>
      </c>
      <c r="K3531">
        <f>_xlfn.XLOOKUP($A3531,laziki!B:B,laziki!D:D)</f>
        <v>2050</v>
      </c>
      <c r="L3531">
        <f t="shared" si="277"/>
        <v>2058</v>
      </c>
      <c r="M3531" s="4">
        <f t="shared" si="278"/>
        <v>8</v>
      </c>
      <c r="N3531" s="4" t="str">
        <f t="shared" si="279"/>
        <v>N</v>
      </c>
      <c r="O3531" t="str">
        <f t="shared" si="280"/>
        <v>N</v>
      </c>
    </row>
    <row r="3532" spans="1:15" x14ac:dyDescent="0.25">
      <c r="A3532">
        <v>31</v>
      </c>
      <c r="B3532" s="1">
        <v>60112</v>
      </c>
      <c r="C3532" t="s">
        <v>265</v>
      </c>
      <c r="D3532" t="s">
        <v>1916</v>
      </c>
      <c r="E3532">
        <v>96</v>
      </c>
      <c r="F3532">
        <v>1138</v>
      </c>
      <c r="G3532">
        <f t="shared" si="276"/>
        <v>1138</v>
      </c>
      <c r="H3532" t="str">
        <f>_xlfn.XLOOKUP(C3532,obszary!A:A,obszary!B:B)</f>
        <v>Mare Boreum</v>
      </c>
      <c r="I3532" t="str">
        <f>_xlfn.XLOOKUP($A3532,laziki!B:B,laziki!C:C)</f>
        <v>Deimos 10</v>
      </c>
      <c r="J3532" t="str">
        <f>_xlfn.XLOOKUP(I3532,laziki!C:C,laziki!E:E)</f>
        <v>66.67N, 93.37W</v>
      </c>
      <c r="K3532">
        <f>_xlfn.XLOOKUP($A3532,laziki!B:B,laziki!D:D)</f>
        <v>2059</v>
      </c>
      <c r="L3532">
        <f t="shared" si="277"/>
        <v>2064</v>
      </c>
      <c r="M3532" s="4">
        <f t="shared" si="278"/>
        <v>5</v>
      </c>
      <c r="N3532" s="4" t="str">
        <f t="shared" si="279"/>
        <v>N</v>
      </c>
      <c r="O3532" t="str">
        <f t="shared" si="280"/>
        <v>N</v>
      </c>
    </row>
    <row r="3533" spans="1:15" x14ac:dyDescent="0.25">
      <c r="A3533">
        <v>27</v>
      </c>
      <c r="B3533" s="1">
        <v>60220</v>
      </c>
      <c r="C3533" t="s">
        <v>211</v>
      </c>
      <c r="D3533" t="s">
        <v>1915</v>
      </c>
      <c r="E3533">
        <v>82</v>
      </c>
      <c r="F3533">
        <v>7279</v>
      </c>
      <c r="G3533">
        <f t="shared" si="276"/>
        <v>7279</v>
      </c>
      <c r="H3533" t="str">
        <f>_xlfn.XLOOKUP(C3533,obszary!A:A,obszary!B:B)</f>
        <v>Hellas</v>
      </c>
      <c r="I3533" t="str">
        <f>_xlfn.XLOOKUP($A3533,laziki!B:B,laziki!C:C)</f>
        <v>Phobos 6</v>
      </c>
      <c r="J3533" t="str">
        <f>_xlfn.XLOOKUP(I3533,laziki!C:C,laziki!E:E)</f>
        <v>74.62S, 100.08E</v>
      </c>
      <c r="K3533">
        <f>_xlfn.XLOOKUP($A3533,laziki!B:B,laziki!D:D)</f>
        <v>2054</v>
      </c>
      <c r="L3533">
        <f t="shared" si="277"/>
        <v>2064</v>
      </c>
      <c r="M3533" s="4">
        <f t="shared" si="278"/>
        <v>10</v>
      </c>
      <c r="N3533" s="4" t="str">
        <f t="shared" si="279"/>
        <v>S</v>
      </c>
      <c r="O3533" t="str">
        <f t="shared" si="280"/>
        <v>S</v>
      </c>
    </row>
    <row r="3534" spans="1:15" x14ac:dyDescent="0.25">
      <c r="A3534">
        <v>27</v>
      </c>
      <c r="B3534" s="1">
        <v>58118</v>
      </c>
      <c r="C3534" t="s">
        <v>211</v>
      </c>
      <c r="D3534" t="s">
        <v>1914</v>
      </c>
      <c r="E3534">
        <v>702</v>
      </c>
      <c r="F3534">
        <v>22220</v>
      </c>
      <c r="G3534">
        <f t="shared" si="276"/>
        <v>0</v>
      </c>
      <c r="H3534" t="str">
        <f>_xlfn.XLOOKUP(C3534,obszary!A:A,obszary!B:B)</f>
        <v>Hellas</v>
      </c>
      <c r="I3534" t="str">
        <f>_xlfn.XLOOKUP($A3534,laziki!B:B,laziki!C:C)</f>
        <v>Phobos 6</v>
      </c>
      <c r="J3534" t="str">
        <f>_xlfn.XLOOKUP(I3534,laziki!C:C,laziki!E:E)</f>
        <v>74.62S, 100.08E</v>
      </c>
      <c r="K3534">
        <f>_xlfn.XLOOKUP($A3534,laziki!B:B,laziki!D:D)</f>
        <v>2054</v>
      </c>
      <c r="L3534">
        <f t="shared" si="277"/>
        <v>2059</v>
      </c>
      <c r="M3534" s="4">
        <f t="shared" si="278"/>
        <v>5</v>
      </c>
      <c r="N3534" s="4" t="str">
        <f t="shared" si="279"/>
        <v>S</v>
      </c>
      <c r="O3534" t="str">
        <f t="shared" si="280"/>
        <v>S</v>
      </c>
    </row>
    <row r="3535" spans="1:15" x14ac:dyDescent="0.25">
      <c r="A3535">
        <v>5</v>
      </c>
      <c r="B3535" s="1">
        <v>56176</v>
      </c>
      <c r="C3535" t="s">
        <v>243</v>
      </c>
      <c r="D3535" t="s">
        <v>1913</v>
      </c>
      <c r="E3535">
        <v>70</v>
      </c>
      <c r="F3535">
        <v>2461</v>
      </c>
      <c r="G3535">
        <f t="shared" si="276"/>
        <v>2461</v>
      </c>
      <c r="H3535" t="str">
        <f>_xlfn.XLOOKUP(C3535,obszary!A:A,obszary!B:B)</f>
        <v>Arabia</v>
      </c>
      <c r="I3535" t="str">
        <f>_xlfn.XLOOKUP($A3535,laziki!B:B,laziki!C:C)</f>
        <v>Mariner 10</v>
      </c>
      <c r="J3535" t="str">
        <f>_xlfn.XLOOKUP(I3535,laziki!C:C,laziki!E:E)</f>
        <v>4.88N, 63.43E</v>
      </c>
      <c r="K3535">
        <f>_xlfn.XLOOKUP($A3535,laziki!B:B,laziki!D:D)</f>
        <v>2051</v>
      </c>
      <c r="L3535">
        <f t="shared" si="277"/>
        <v>2053</v>
      </c>
      <c r="M3535" s="4">
        <f t="shared" si="278"/>
        <v>2</v>
      </c>
      <c r="N3535" s="4" t="str">
        <f t="shared" si="279"/>
        <v>N</v>
      </c>
      <c r="O3535" t="str">
        <f t="shared" si="280"/>
        <v>N</v>
      </c>
    </row>
    <row r="3536" spans="1:15" x14ac:dyDescent="0.25">
      <c r="A3536">
        <v>76</v>
      </c>
      <c r="B3536" s="1">
        <v>65923</v>
      </c>
      <c r="C3536" t="s">
        <v>253</v>
      </c>
      <c r="D3536" t="s">
        <v>1912</v>
      </c>
      <c r="E3536">
        <v>212</v>
      </c>
      <c r="F3536">
        <v>1396</v>
      </c>
      <c r="G3536">
        <f t="shared" si="276"/>
        <v>0</v>
      </c>
      <c r="H3536" t="str">
        <f>_xlfn.XLOOKUP(C3536,obszary!A:A,obszary!B:B)</f>
        <v>Cebrenia</v>
      </c>
      <c r="I3536" t="str">
        <f>_xlfn.XLOOKUP($A3536,laziki!B:B,laziki!C:C)</f>
        <v>Rosetta 25</v>
      </c>
      <c r="J3536" t="str">
        <f>_xlfn.XLOOKUP(I3536,laziki!C:C,laziki!E:E)</f>
        <v>47.84N, 169.44E</v>
      </c>
      <c r="K3536">
        <f>_xlfn.XLOOKUP($A3536,laziki!B:B,laziki!D:D)</f>
        <v>2072</v>
      </c>
      <c r="L3536">
        <f t="shared" si="277"/>
        <v>2080</v>
      </c>
      <c r="M3536" s="4">
        <f t="shared" si="278"/>
        <v>8</v>
      </c>
      <c r="N3536" s="4" t="str">
        <f t="shared" si="279"/>
        <v>N</v>
      </c>
      <c r="O3536" t="str">
        <f t="shared" si="280"/>
        <v>N</v>
      </c>
    </row>
    <row r="3537" spans="1:15" x14ac:dyDescent="0.25">
      <c r="A3537">
        <v>75</v>
      </c>
      <c r="B3537" s="1">
        <v>64558</v>
      </c>
      <c r="C3537" t="s">
        <v>211</v>
      </c>
      <c r="D3537" t="s">
        <v>1911</v>
      </c>
      <c r="E3537">
        <v>96</v>
      </c>
      <c r="F3537">
        <v>11771</v>
      </c>
      <c r="G3537">
        <f t="shared" si="276"/>
        <v>11771</v>
      </c>
      <c r="H3537" t="str">
        <f>_xlfn.XLOOKUP(C3537,obszary!A:A,obszary!B:B)</f>
        <v>Hellas</v>
      </c>
      <c r="I3537" t="str">
        <f>_xlfn.XLOOKUP($A3537,laziki!B:B,laziki!C:C)</f>
        <v>Rosetta 22</v>
      </c>
      <c r="J3537" t="str">
        <f>_xlfn.XLOOKUP(I3537,laziki!C:C,laziki!E:E)</f>
        <v>43.21S, 109.99E</v>
      </c>
      <c r="K3537">
        <f>_xlfn.XLOOKUP($A3537,laziki!B:B,laziki!D:D)</f>
        <v>2071</v>
      </c>
      <c r="L3537">
        <f t="shared" si="277"/>
        <v>2076</v>
      </c>
      <c r="M3537" s="4">
        <f t="shared" si="278"/>
        <v>5</v>
      </c>
      <c r="N3537" s="4" t="str">
        <f t="shared" si="279"/>
        <v>S</v>
      </c>
      <c r="O3537" t="str">
        <f t="shared" si="280"/>
        <v>S</v>
      </c>
    </row>
    <row r="3538" spans="1:15" x14ac:dyDescent="0.25">
      <c r="A3538">
        <v>83</v>
      </c>
      <c r="B3538" s="1">
        <v>63007</v>
      </c>
      <c r="C3538" t="s">
        <v>255</v>
      </c>
      <c r="D3538" t="s">
        <v>1910</v>
      </c>
      <c r="E3538">
        <v>45</v>
      </c>
      <c r="F3538">
        <v>2599</v>
      </c>
      <c r="G3538">
        <f t="shared" si="276"/>
        <v>2599</v>
      </c>
      <c r="H3538" t="str">
        <f>_xlfn.XLOOKUP(C3538,obszary!A:A,obszary!B:B)</f>
        <v>Casius</v>
      </c>
      <c r="I3538" t="str">
        <f>_xlfn.XLOOKUP($A3538,laziki!B:B,laziki!C:C)</f>
        <v>Phoenix 11</v>
      </c>
      <c r="J3538" t="str">
        <f>_xlfn.XLOOKUP(I3538,laziki!C:C,laziki!E:E)</f>
        <v>56.07N, 79.63E</v>
      </c>
      <c r="K3538">
        <f>_xlfn.XLOOKUP($A3538,laziki!B:B,laziki!D:D)</f>
        <v>2069</v>
      </c>
      <c r="L3538">
        <f t="shared" si="277"/>
        <v>2072</v>
      </c>
      <c r="M3538" s="4">
        <f t="shared" si="278"/>
        <v>3</v>
      </c>
      <c r="N3538" s="4" t="str">
        <f t="shared" si="279"/>
        <v>N</v>
      </c>
      <c r="O3538" t="str">
        <f t="shared" si="280"/>
        <v>N</v>
      </c>
    </row>
    <row r="3539" spans="1:15" x14ac:dyDescent="0.25">
      <c r="A3539">
        <v>29</v>
      </c>
      <c r="B3539" s="1">
        <v>58499</v>
      </c>
      <c r="C3539" t="s">
        <v>219</v>
      </c>
      <c r="D3539" t="s">
        <v>1909</v>
      </c>
      <c r="E3539">
        <v>43</v>
      </c>
      <c r="F3539">
        <v>19313</v>
      </c>
      <c r="G3539">
        <f t="shared" si="276"/>
        <v>19313</v>
      </c>
      <c r="H3539" t="str">
        <f>_xlfn.XLOOKUP(C3539,obszary!A:A,obszary!B:B)</f>
        <v>Phaethontis</v>
      </c>
      <c r="I3539" t="str">
        <f>_xlfn.XLOOKUP($A3539,laziki!B:B,laziki!C:C)</f>
        <v>Deimos 4</v>
      </c>
      <c r="J3539" t="str">
        <f>_xlfn.XLOOKUP(I3539,laziki!C:C,laziki!E:E)</f>
        <v>33.88S, 148.04W</v>
      </c>
      <c r="K3539">
        <f>_xlfn.XLOOKUP($A3539,laziki!B:B,laziki!D:D)</f>
        <v>2058</v>
      </c>
      <c r="L3539">
        <f t="shared" si="277"/>
        <v>2060</v>
      </c>
      <c r="M3539" s="4">
        <f t="shared" si="278"/>
        <v>2</v>
      </c>
      <c r="N3539" s="4" t="str">
        <f t="shared" si="279"/>
        <v>S</v>
      </c>
      <c r="O3539" t="str">
        <f t="shared" si="280"/>
        <v>S</v>
      </c>
    </row>
    <row r="3540" spans="1:15" x14ac:dyDescent="0.25">
      <c r="A3540">
        <v>60</v>
      </c>
      <c r="B3540" s="1">
        <v>62550</v>
      </c>
      <c r="C3540" t="s">
        <v>215</v>
      </c>
      <c r="D3540" t="s">
        <v>1908</v>
      </c>
      <c r="E3540">
        <v>43</v>
      </c>
      <c r="F3540">
        <v>17000</v>
      </c>
      <c r="G3540">
        <f t="shared" si="276"/>
        <v>17000</v>
      </c>
      <c r="H3540" t="str">
        <f>_xlfn.XLOOKUP(C3540,obszary!A:A,obszary!B:B)</f>
        <v>Argyre</v>
      </c>
      <c r="I3540" t="str">
        <f>_xlfn.XLOOKUP($A3540,laziki!B:B,laziki!C:C)</f>
        <v>Opportunity 18</v>
      </c>
      <c r="J3540" t="str">
        <f>_xlfn.XLOOKUP(I3540,laziki!C:C,laziki!E:E)</f>
        <v>47.77S, 28.62W</v>
      </c>
      <c r="K3540">
        <f>_xlfn.XLOOKUP($A3540,laziki!B:B,laziki!D:D)</f>
        <v>2069</v>
      </c>
      <c r="L3540">
        <f t="shared" si="277"/>
        <v>2071</v>
      </c>
      <c r="M3540" s="4">
        <f t="shared" si="278"/>
        <v>2</v>
      </c>
      <c r="N3540" s="4" t="str">
        <f t="shared" si="279"/>
        <v>S</v>
      </c>
      <c r="O3540" t="str">
        <f t="shared" si="280"/>
        <v>S</v>
      </c>
    </row>
    <row r="3541" spans="1:15" x14ac:dyDescent="0.25">
      <c r="A3541">
        <v>55</v>
      </c>
      <c r="B3541" s="1">
        <v>63351</v>
      </c>
      <c r="C3541" t="s">
        <v>253</v>
      </c>
      <c r="D3541" t="s">
        <v>1907</v>
      </c>
      <c r="E3541">
        <v>905</v>
      </c>
      <c r="F3541">
        <v>1920</v>
      </c>
      <c r="G3541">
        <f t="shared" si="276"/>
        <v>0</v>
      </c>
      <c r="H3541" t="str">
        <f>_xlfn.XLOOKUP(C3541,obszary!A:A,obszary!B:B)</f>
        <v>Cebrenia</v>
      </c>
      <c r="I3541" t="str">
        <f>_xlfn.XLOOKUP($A3541,laziki!B:B,laziki!C:C)</f>
        <v>Opportunity 7</v>
      </c>
      <c r="J3541" t="str">
        <f>_xlfn.XLOOKUP(I3541,laziki!C:C,laziki!E:E)</f>
        <v>37.14N, 148.66E</v>
      </c>
      <c r="K3541">
        <f>_xlfn.XLOOKUP($A3541,laziki!B:B,laziki!D:D)</f>
        <v>2066</v>
      </c>
      <c r="L3541">
        <f t="shared" si="277"/>
        <v>2073</v>
      </c>
      <c r="M3541" s="4">
        <f t="shared" si="278"/>
        <v>7</v>
      </c>
      <c r="N3541" s="4" t="str">
        <f t="shared" si="279"/>
        <v>N</v>
      </c>
      <c r="O3541" t="str">
        <f t="shared" si="280"/>
        <v>N</v>
      </c>
    </row>
    <row r="3542" spans="1:15" x14ac:dyDescent="0.25">
      <c r="A3542">
        <v>44</v>
      </c>
      <c r="B3542" s="1">
        <v>62558</v>
      </c>
      <c r="C3542" t="s">
        <v>265</v>
      </c>
      <c r="D3542" t="s">
        <v>1906</v>
      </c>
      <c r="E3542">
        <v>90</v>
      </c>
      <c r="F3542">
        <v>4563</v>
      </c>
      <c r="G3542">
        <f t="shared" si="276"/>
        <v>4563</v>
      </c>
      <c r="H3542" t="str">
        <f>_xlfn.XLOOKUP(C3542,obszary!A:A,obszary!B:B)</f>
        <v>Mare Boreum</v>
      </c>
      <c r="I3542" t="str">
        <f>_xlfn.XLOOKUP($A3542,laziki!B:B,laziki!C:C)</f>
        <v>Spirit 11</v>
      </c>
      <c r="J3542" t="str">
        <f>_xlfn.XLOOKUP(I3542,laziki!C:C,laziki!E:E)</f>
        <v>64.61N, 131.25E</v>
      </c>
      <c r="K3542">
        <f>_xlfn.XLOOKUP($A3542,laziki!B:B,laziki!D:D)</f>
        <v>2064</v>
      </c>
      <c r="L3542">
        <f t="shared" si="277"/>
        <v>2071</v>
      </c>
      <c r="M3542" s="4">
        <f t="shared" si="278"/>
        <v>7</v>
      </c>
      <c r="N3542" s="4" t="str">
        <f t="shared" si="279"/>
        <v>N</v>
      </c>
      <c r="O3542" t="str">
        <f t="shared" si="280"/>
        <v>N</v>
      </c>
    </row>
    <row r="3543" spans="1:15" x14ac:dyDescent="0.25">
      <c r="A3543">
        <v>34</v>
      </c>
      <c r="B3543" s="1">
        <v>59555</v>
      </c>
      <c r="C3543" t="s">
        <v>239</v>
      </c>
      <c r="D3543" t="s">
        <v>1905</v>
      </c>
      <c r="E3543">
        <v>63</v>
      </c>
      <c r="F3543">
        <v>6006</v>
      </c>
      <c r="G3543">
        <f t="shared" si="276"/>
        <v>6006</v>
      </c>
      <c r="H3543" t="str">
        <f>_xlfn.XLOOKUP(C3543,obszary!A:A,obszary!B:B)</f>
        <v>Amenthes</v>
      </c>
      <c r="I3543" t="str">
        <f>_xlfn.XLOOKUP($A3543,laziki!B:B,laziki!C:C)</f>
        <v>Deimos 14</v>
      </c>
      <c r="J3543" t="str">
        <f>_xlfn.XLOOKUP(I3543,laziki!C:C,laziki!E:E)</f>
        <v>24.45N, 112.91E</v>
      </c>
      <c r="K3543">
        <f>_xlfn.XLOOKUP($A3543,laziki!B:B,laziki!D:D)</f>
        <v>2060</v>
      </c>
      <c r="L3543">
        <f t="shared" si="277"/>
        <v>2063</v>
      </c>
      <c r="M3543" s="4">
        <f t="shared" si="278"/>
        <v>3</v>
      </c>
      <c r="N3543" s="4" t="str">
        <f t="shared" si="279"/>
        <v>N</v>
      </c>
      <c r="O3543" t="str">
        <f t="shared" si="280"/>
        <v>N</v>
      </c>
    </row>
    <row r="3544" spans="1:15" x14ac:dyDescent="0.25">
      <c r="A3544">
        <v>82</v>
      </c>
      <c r="B3544" s="1">
        <v>62920</v>
      </c>
      <c r="C3544" t="s">
        <v>221</v>
      </c>
      <c r="D3544" t="s">
        <v>1904</v>
      </c>
      <c r="E3544">
        <v>128</v>
      </c>
      <c r="F3544">
        <v>9670</v>
      </c>
      <c r="G3544">
        <f t="shared" si="276"/>
        <v>0</v>
      </c>
      <c r="H3544" t="str">
        <f>_xlfn.XLOOKUP(C3544,obszary!A:A,obszary!B:B)</f>
        <v>Aeolis</v>
      </c>
      <c r="I3544" t="str">
        <f>_xlfn.XLOOKUP($A3544,laziki!B:B,laziki!C:C)</f>
        <v>Phoenix 7</v>
      </c>
      <c r="J3544" t="str">
        <f>_xlfn.XLOOKUP(I3544,laziki!C:C,laziki!E:E)</f>
        <v>42.36S, 157.15E</v>
      </c>
      <c r="K3544">
        <f>_xlfn.XLOOKUP($A3544,laziki!B:B,laziki!D:D)</f>
        <v>2068</v>
      </c>
      <c r="L3544">
        <f t="shared" si="277"/>
        <v>2072</v>
      </c>
      <c r="M3544" s="4">
        <f t="shared" si="278"/>
        <v>4</v>
      </c>
      <c r="N3544" s="4" t="str">
        <f t="shared" si="279"/>
        <v>S</v>
      </c>
      <c r="O3544" t="str">
        <f t="shared" si="280"/>
        <v>S</v>
      </c>
    </row>
    <row r="3545" spans="1:15" x14ac:dyDescent="0.25">
      <c r="A3545">
        <v>98</v>
      </c>
      <c r="B3545" s="1">
        <v>62582</v>
      </c>
      <c r="C3545" t="s">
        <v>211</v>
      </c>
      <c r="D3545" t="s">
        <v>1903</v>
      </c>
      <c r="E3545">
        <v>133</v>
      </c>
      <c r="F3545">
        <v>7752</v>
      </c>
      <c r="G3545">
        <f t="shared" si="276"/>
        <v>0</v>
      </c>
      <c r="H3545" t="str">
        <f>_xlfn.XLOOKUP(C3545,obszary!A:A,obszary!B:B)</f>
        <v>Hellas</v>
      </c>
      <c r="I3545" t="str">
        <f>_xlfn.XLOOKUP($A3545,laziki!B:B,laziki!C:C)</f>
        <v>Perseverance 5</v>
      </c>
      <c r="J3545" t="str">
        <f>_xlfn.XLOOKUP(I3545,laziki!C:C,laziki!E:E)</f>
        <v>48.97S, 86.32E</v>
      </c>
      <c r="K3545">
        <f>_xlfn.XLOOKUP($A3545,laziki!B:B,laziki!D:D)</f>
        <v>2070</v>
      </c>
      <c r="L3545">
        <f t="shared" si="277"/>
        <v>2071</v>
      </c>
      <c r="M3545" s="4">
        <f t="shared" si="278"/>
        <v>1</v>
      </c>
      <c r="N3545" s="4" t="str">
        <f t="shared" si="279"/>
        <v>S</v>
      </c>
      <c r="O3545" t="str">
        <f t="shared" si="280"/>
        <v>S</v>
      </c>
    </row>
    <row r="3546" spans="1:15" x14ac:dyDescent="0.25">
      <c r="A3546">
        <v>66</v>
      </c>
      <c r="B3546" s="1">
        <v>63350</v>
      </c>
      <c r="C3546" t="s">
        <v>237</v>
      </c>
      <c r="D3546" t="s">
        <v>1902</v>
      </c>
      <c r="E3546">
        <v>791</v>
      </c>
      <c r="F3546">
        <v>3167</v>
      </c>
      <c r="G3546">
        <f t="shared" si="276"/>
        <v>0</v>
      </c>
      <c r="H3546" t="str">
        <f>_xlfn.XLOOKUP(C3546,obszary!A:A,obszary!B:B)</f>
        <v>Elysium</v>
      </c>
      <c r="I3546" t="str">
        <f>_xlfn.XLOOKUP($A3546,laziki!B:B,laziki!C:C)</f>
        <v>Rosetta 9</v>
      </c>
      <c r="J3546" t="str">
        <f>_xlfn.XLOOKUP(I3546,laziki!C:C,laziki!E:E)</f>
        <v>17.54N, 149.60E</v>
      </c>
      <c r="K3546">
        <f>_xlfn.XLOOKUP($A3546,laziki!B:B,laziki!D:D)</f>
        <v>2067</v>
      </c>
      <c r="L3546">
        <f t="shared" si="277"/>
        <v>2073</v>
      </c>
      <c r="M3546" s="4">
        <f t="shared" si="278"/>
        <v>6</v>
      </c>
      <c r="N3546" s="4" t="str">
        <f t="shared" si="279"/>
        <v>N</v>
      </c>
      <c r="O3546" t="str">
        <f t="shared" si="280"/>
        <v>N</v>
      </c>
    </row>
    <row r="3547" spans="1:15" x14ac:dyDescent="0.25">
      <c r="A3547">
        <v>94</v>
      </c>
      <c r="B3547" s="1">
        <v>61412</v>
      </c>
      <c r="C3547" t="s">
        <v>209</v>
      </c>
      <c r="D3547" t="s">
        <v>1901</v>
      </c>
      <c r="E3547">
        <v>14</v>
      </c>
      <c r="F3547">
        <v>6409</v>
      </c>
      <c r="G3547">
        <f t="shared" si="276"/>
        <v>6409</v>
      </c>
      <c r="H3547" t="str">
        <f>_xlfn.XLOOKUP(C3547,obszary!A:A,obszary!B:B)</f>
        <v>Eridania</v>
      </c>
      <c r="I3547" t="str">
        <f>_xlfn.XLOOKUP($A3547,laziki!B:B,laziki!C:C)</f>
        <v>Dawn 4</v>
      </c>
      <c r="J3547" t="str">
        <f>_xlfn.XLOOKUP(I3547,laziki!C:C,laziki!E:E)</f>
        <v>46.81S, 143.88E</v>
      </c>
      <c r="K3547">
        <f>_xlfn.XLOOKUP($A3547,laziki!B:B,laziki!D:D)</f>
        <v>2066</v>
      </c>
      <c r="L3547">
        <f t="shared" si="277"/>
        <v>2068</v>
      </c>
      <c r="M3547" s="4">
        <f t="shared" si="278"/>
        <v>2</v>
      </c>
      <c r="N3547" s="4" t="str">
        <f t="shared" si="279"/>
        <v>S</v>
      </c>
      <c r="O3547" t="str">
        <f t="shared" si="280"/>
        <v>S</v>
      </c>
    </row>
    <row r="3548" spans="1:15" x14ac:dyDescent="0.25">
      <c r="A3548">
        <v>30</v>
      </c>
      <c r="B3548" s="1">
        <v>58976</v>
      </c>
      <c r="C3548" t="s">
        <v>261</v>
      </c>
      <c r="D3548" t="s">
        <v>1900</v>
      </c>
      <c r="E3548">
        <v>70</v>
      </c>
      <c r="F3548">
        <v>7279</v>
      </c>
      <c r="G3548">
        <f t="shared" si="276"/>
        <v>7279</v>
      </c>
      <c r="H3548" t="str">
        <f>_xlfn.XLOOKUP(C3548,obszary!A:A,obszary!B:B)</f>
        <v>Arcadia</v>
      </c>
      <c r="I3548" t="str">
        <f>_xlfn.XLOOKUP($A3548,laziki!B:B,laziki!C:C)</f>
        <v>Deimos 8</v>
      </c>
      <c r="J3548" t="str">
        <f>_xlfn.XLOOKUP(I3548,laziki!C:C,laziki!E:E)</f>
        <v>21.43N, 76.62W</v>
      </c>
      <c r="K3548">
        <f>_xlfn.XLOOKUP($A3548,laziki!B:B,laziki!D:D)</f>
        <v>2058</v>
      </c>
      <c r="L3548">
        <f t="shared" si="277"/>
        <v>2061</v>
      </c>
      <c r="M3548" s="4">
        <f t="shared" si="278"/>
        <v>3</v>
      </c>
      <c r="N3548" s="4" t="str">
        <f t="shared" si="279"/>
        <v>N</v>
      </c>
      <c r="O3548" t="str">
        <f t="shared" si="280"/>
        <v>N</v>
      </c>
    </row>
    <row r="3549" spans="1:15" x14ac:dyDescent="0.25">
      <c r="A3549">
        <v>47</v>
      </c>
      <c r="B3549" s="1">
        <v>63128</v>
      </c>
      <c r="C3549" t="s">
        <v>259</v>
      </c>
      <c r="D3549" t="s">
        <v>1899</v>
      </c>
      <c r="E3549">
        <v>157</v>
      </c>
      <c r="F3549">
        <v>8519</v>
      </c>
      <c r="G3549">
        <f t="shared" si="276"/>
        <v>0</v>
      </c>
      <c r="H3549" t="str">
        <f>_xlfn.XLOOKUP(C3549,obszary!A:A,obszary!B:B)</f>
        <v>Mare Acidalium</v>
      </c>
      <c r="I3549" t="str">
        <f>_xlfn.XLOOKUP($A3549,laziki!B:B,laziki!C:C)</f>
        <v>Spirit 14</v>
      </c>
      <c r="J3549" t="str">
        <f>_xlfn.XLOOKUP(I3549,laziki!C:C,laziki!E:E)</f>
        <v>27.30N, 17.48W</v>
      </c>
      <c r="K3549">
        <f>_xlfn.XLOOKUP($A3549,laziki!B:B,laziki!D:D)</f>
        <v>2065</v>
      </c>
      <c r="L3549">
        <f t="shared" si="277"/>
        <v>2072</v>
      </c>
      <c r="M3549" s="4">
        <f t="shared" si="278"/>
        <v>7</v>
      </c>
      <c r="N3549" s="4" t="str">
        <f t="shared" si="279"/>
        <v>N</v>
      </c>
      <c r="O3549" t="str">
        <f t="shared" si="280"/>
        <v>N</v>
      </c>
    </row>
    <row r="3550" spans="1:15" x14ac:dyDescent="0.25">
      <c r="A3550">
        <v>26</v>
      </c>
      <c r="B3550" s="1">
        <v>57111</v>
      </c>
      <c r="C3550" t="s">
        <v>213</v>
      </c>
      <c r="D3550" t="s">
        <v>1898</v>
      </c>
      <c r="E3550">
        <v>30</v>
      </c>
      <c r="F3550">
        <v>4398</v>
      </c>
      <c r="G3550">
        <f t="shared" si="276"/>
        <v>4398</v>
      </c>
      <c r="H3550" t="str">
        <f>_xlfn.XLOOKUP(C3550,obszary!A:A,obszary!B:B)</f>
        <v>Noachis</v>
      </c>
      <c r="I3550" t="str">
        <f>_xlfn.XLOOKUP($A3550,laziki!B:B,laziki!C:C)</f>
        <v>Phobos 5</v>
      </c>
      <c r="J3550" t="str">
        <f>_xlfn.XLOOKUP(I3550,laziki!C:C,laziki!E:E)</f>
        <v>48.99S, 67.17E</v>
      </c>
      <c r="K3550">
        <f>_xlfn.XLOOKUP($A3550,laziki!B:B,laziki!D:D)</f>
        <v>2054</v>
      </c>
      <c r="L3550">
        <f t="shared" si="277"/>
        <v>2056</v>
      </c>
      <c r="M3550" s="4">
        <f t="shared" si="278"/>
        <v>2</v>
      </c>
      <c r="N3550" s="4" t="str">
        <f t="shared" si="279"/>
        <v>S</v>
      </c>
      <c r="O3550" t="str">
        <f t="shared" si="280"/>
        <v>S</v>
      </c>
    </row>
    <row r="3551" spans="1:15" x14ac:dyDescent="0.25">
      <c r="A3551">
        <v>66</v>
      </c>
      <c r="B3551" s="1">
        <v>62974</v>
      </c>
      <c r="C3551" t="s">
        <v>237</v>
      </c>
      <c r="D3551" t="s">
        <v>1897</v>
      </c>
      <c r="E3551">
        <v>30</v>
      </c>
      <c r="F3551">
        <v>11382</v>
      </c>
      <c r="G3551">
        <f t="shared" si="276"/>
        <v>11382</v>
      </c>
      <c r="H3551" t="str">
        <f>_xlfn.XLOOKUP(C3551,obszary!A:A,obszary!B:B)</f>
        <v>Elysium</v>
      </c>
      <c r="I3551" t="str">
        <f>_xlfn.XLOOKUP($A3551,laziki!B:B,laziki!C:C)</f>
        <v>Rosetta 9</v>
      </c>
      <c r="J3551" t="str">
        <f>_xlfn.XLOOKUP(I3551,laziki!C:C,laziki!E:E)</f>
        <v>17.54N, 149.60E</v>
      </c>
      <c r="K3551">
        <f>_xlfn.XLOOKUP($A3551,laziki!B:B,laziki!D:D)</f>
        <v>2067</v>
      </c>
      <c r="L3551">
        <f t="shared" si="277"/>
        <v>2072</v>
      </c>
      <c r="M3551" s="4">
        <f t="shared" si="278"/>
        <v>5</v>
      </c>
      <c r="N3551" s="4" t="str">
        <f t="shared" si="279"/>
        <v>N</v>
      </c>
      <c r="O3551" t="str">
        <f t="shared" si="280"/>
        <v>N</v>
      </c>
    </row>
    <row r="3552" spans="1:15" x14ac:dyDescent="0.25">
      <c r="A3552">
        <v>56</v>
      </c>
      <c r="B3552" s="1">
        <v>62022</v>
      </c>
      <c r="C3552" t="s">
        <v>217</v>
      </c>
      <c r="D3552" t="s">
        <v>1896</v>
      </c>
      <c r="E3552">
        <v>241</v>
      </c>
      <c r="F3552">
        <v>1788</v>
      </c>
      <c r="G3552">
        <f t="shared" si="276"/>
        <v>0</v>
      </c>
      <c r="H3552" t="str">
        <f>_xlfn.XLOOKUP(C3552,obszary!A:A,obszary!B:B)</f>
        <v>Thaumasia</v>
      </c>
      <c r="I3552" t="str">
        <f>_xlfn.XLOOKUP($A3552,laziki!B:B,laziki!C:C)</f>
        <v>Opportunity 10</v>
      </c>
      <c r="J3552" t="str">
        <f>_xlfn.XLOOKUP(I3552,laziki!C:C,laziki!E:E)</f>
        <v>35.35S, 72.67W</v>
      </c>
      <c r="K3552">
        <f>_xlfn.XLOOKUP($A3552,laziki!B:B,laziki!D:D)</f>
        <v>2067</v>
      </c>
      <c r="L3552">
        <f t="shared" si="277"/>
        <v>2069</v>
      </c>
      <c r="M3552" s="4">
        <f t="shared" si="278"/>
        <v>2</v>
      </c>
      <c r="N3552" s="4" t="str">
        <f t="shared" si="279"/>
        <v>S</v>
      </c>
      <c r="O3552" t="str">
        <f t="shared" si="280"/>
        <v>S</v>
      </c>
    </row>
    <row r="3553" spans="1:15" x14ac:dyDescent="0.25">
      <c r="A3553">
        <v>56</v>
      </c>
      <c r="B3553" s="1">
        <v>63087</v>
      </c>
      <c r="C3553" t="s">
        <v>217</v>
      </c>
      <c r="D3553" t="s">
        <v>1895</v>
      </c>
      <c r="E3553">
        <v>39</v>
      </c>
      <c r="F3553">
        <v>35789</v>
      </c>
      <c r="G3553">
        <f t="shared" si="276"/>
        <v>35789</v>
      </c>
      <c r="H3553" t="str">
        <f>_xlfn.XLOOKUP(C3553,obszary!A:A,obszary!B:B)</f>
        <v>Thaumasia</v>
      </c>
      <c r="I3553" t="str">
        <f>_xlfn.XLOOKUP($A3553,laziki!B:B,laziki!C:C)</f>
        <v>Opportunity 10</v>
      </c>
      <c r="J3553" t="str">
        <f>_xlfn.XLOOKUP(I3553,laziki!C:C,laziki!E:E)</f>
        <v>35.35S, 72.67W</v>
      </c>
      <c r="K3553">
        <f>_xlfn.XLOOKUP($A3553,laziki!B:B,laziki!D:D)</f>
        <v>2067</v>
      </c>
      <c r="L3553">
        <f t="shared" si="277"/>
        <v>2072</v>
      </c>
      <c r="M3553" s="4">
        <f t="shared" si="278"/>
        <v>5</v>
      </c>
      <c r="N3553" s="4" t="str">
        <f t="shared" si="279"/>
        <v>S</v>
      </c>
      <c r="O3553" t="str">
        <f t="shared" si="280"/>
        <v>S</v>
      </c>
    </row>
    <row r="3554" spans="1:15" x14ac:dyDescent="0.25">
      <c r="A3554">
        <v>20</v>
      </c>
      <c r="B3554" s="1">
        <v>58317</v>
      </c>
      <c r="C3554" t="s">
        <v>211</v>
      </c>
      <c r="D3554" t="s">
        <v>1894</v>
      </c>
      <c r="E3554">
        <v>61</v>
      </c>
      <c r="F3554">
        <v>1010</v>
      </c>
      <c r="G3554">
        <f t="shared" si="276"/>
        <v>1010</v>
      </c>
      <c r="H3554" t="str">
        <f>_xlfn.XLOOKUP(C3554,obszary!A:A,obszary!B:B)</f>
        <v>Hellas</v>
      </c>
      <c r="I3554" t="str">
        <f>_xlfn.XLOOKUP($A3554,laziki!B:B,laziki!C:C)</f>
        <v>Viking 15</v>
      </c>
      <c r="J3554" t="str">
        <f>_xlfn.XLOOKUP(I3554,laziki!C:C,laziki!E:E)</f>
        <v>51.10S, 71.36E</v>
      </c>
      <c r="K3554">
        <f>_xlfn.XLOOKUP($A3554,laziki!B:B,laziki!D:D)</f>
        <v>2056</v>
      </c>
      <c r="L3554">
        <f t="shared" si="277"/>
        <v>2059</v>
      </c>
      <c r="M3554" s="4">
        <f t="shared" si="278"/>
        <v>3</v>
      </c>
      <c r="N3554" s="4" t="str">
        <f t="shared" si="279"/>
        <v>S</v>
      </c>
      <c r="O3554" t="str">
        <f t="shared" si="280"/>
        <v>S</v>
      </c>
    </row>
    <row r="3555" spans="1:15" x14ac:dyDescent="0.25">
      <c r="A3555">
        <v>31</v>
      </c>
      <c r="B3555" s="1">
        <v>58881</v>
      </c>
      <c r="C3555" t="s">
        <v>265</v>
      </c>
      <c r="D3555" t="s">
        <v>1893</v>
      </c>
      <c r="E3555">
        <v>572</v>
      </c>
      <c r="F3555">
        <v>11382</v>
      </c>
      <c r="G3555">
        <f t="shared" si="276"/>
        <v>0</v>
      </c>
      <c r="H3555" t="str">
        <f>_xlfn.XLOOKUP(C3555,obszary!A:A,obszary!B:B)</f>
        <v>Mare Boreum</v>
      </c>
      <c r="I3555" t="str">
        <f>_xlfn.XLOOKUP($A3555,laziki!B:B,laziki!C:C)</f>
        <v>Deimos 10</v>
      </c>
      <c r="J3555" t="str">
        <f>_xlfn.XLOOKUP(I3555,laziki!C:C,laziki!E:E)</f>
        <v>66.67N, 93.37W</v>
      </c>
      <c r="K3555">
        <f>_xlfn.XLOOKUP($A3555,laziki!B:B,laziki!D:D)</f>
        <v>2059</v>
      </c>
      <c r="L3555">
        <f t="shared" si="277"/>
        <v>2061</v>
      </c>
      <c r="M3555" s="4">
        <f t="shared" si="278"/>
        <v>2</v>
      </c>
      <c r="N3555" s="4" t="str">
        <f t="shared" si="279"/>
        <v>N</v>
      </c>
      <c r="O3555" t="str">
        <f t="shared" si="280"/>
        <v>N</v>
      </c>
    </row>
    <row r="3556" spans="1:15" x14ac:dyDescent="0.25">
      <c r="A3556">
        <v>56</v>
      </c>
      <c r="B3556" s="1">
        <v>62905</v>
      </c>
      <c r="C3556" t="s">
        <v>217</v>
      </c>
      <c r="D3556" t="s">
        <v>1892</v>
      </c>
      <c r="E3556">
        <v>147</v>
      </c>
      <c r="F3556">
        <v>3461</v>
      </c>
      <c r="G3556">
        <f t="shared" si="276"/>
        <v>0</v>
      </c>
      <c r="H3556" t="str">
        <f>_xlfn.XLOOKUP(C3556,obszary!A:A,obszary!B:B)</f>
        <v>Thaumasia</v>
      </c>
      <c r="I3556" t="str">
        <f>_xlfn.XLOOKUP($A3556,laziki!B:B,laziki!C:C)</f>
        <v>Opportunity 10</v>
      </c>
      <c r="J3556" t="str">
        <f>_xlfn.XLOOKUP(I3556,laziki!C:C,laziki!E:E)</f>
        <v>35.35S, 72.67W</v>
      </c>
      <c r="K3556">
        <f>_xlfn.XLOOKUP($A3556,laziki!B:B,laziki!D:D)</f>
        <v>2067</v>
      </c>
      <c r="L3556">
        <f t="shared" si="277"/>
        <v>2072</v>
      </c>
      <c r="M3556" s="4">
        <f t="shared" si="278"/>
        <v>5</v>
      </c>
      <c r="N3556" s="4" t="str">
        <f t="shared" si="279"/>
        <v>S</v>
      </c>
      <c r="O3556" t="str">
        <f t="shared" si="280"/>
        <v>S</v>
      </c>
    </row>
    <row r="3557" spans="1:15" x14ac:dyDescent="0.25">
      <c r="A3557">
        <v>4</v>
      </c>
      <c r="B3557" s="1">
        <v>55669</v>
      </c>
      <c r="C3557" t="s">
        <v>215</v>
      </c>
      <c r="D3557" t="s">
        <v>1891</v>
      </c>
      <c r="E3557">
        <v>1057</v>
      </c>
      <c r="F3557">
        <v>5255</v>
      </c>
      <c r="G3557">
        <f t="shared" si="276"/>
        <v>0</v>
      </c>
      <c r="H3557" t="str">
        <f>_xlfn.XLOOKUP(C3557,obszary!A:A,obszary!B:B)</f>
        <v>Argyre</v>
      </c>
      <c r="I3557" t="str">
        <f>_xlfn.XLOOKUP($A3557,laziki!B:B,laziki!C:C)</f>
        <v>Mariner 9</v>
      </c>
      <c r="J3557" t="str">
        <f>_xlfn.XLOOKUP(I3557,laziki!C:C,laziki!E:E)</f>
        <v>43.20S, 21.89W</v>
      </c>
      <c r="K3557">
        <f>_xlfn.XLOOKUP($A3557,laziki!B:B,laziki!D:D)</f>
        <v>2051</v>
      </c>
      <c r="L3557">
        <f t="shared" si="277"/>
        <v>2052</v>
      </c>
      <c r="M3557" s="4">
        <f t="shared" si="278"/>
        <v>1</v>
      </c>
      <c r="N3557" s="4" t="str">
        <f t="shared" si="279"/>
        <v>S</v>
      </c>
      <c r="O3557" t="str">
        <f t="shared" si="280"/>
        <v>S</v>
      </c>
    </row>
    <row r="3558" spans="1:15" x14ac:dyDescent="0.25">
      <c r="A3558">
        <v>9</v>
      </c>
      <c r="B3558" s="1">
        <v>57431</v>
      </c>
      <c r="C3558" t="s">
        <v>229</v>
      </c>
      <c r="D3558" t="s">
        <v>1890</v>
      </c>
      <c r="E3558">
        <v>43</v>
      </c>
      <c r="F3558">
        <v>12178</v>
      </c>
      <c r="G3558">
        <f t="shared" si="276"/>
        <v>12178</v>
      </c>
      <c r="H3558" t="str">
        <f>_xlfn.XLOOKUP(C3558,obszary!A:A,obszary!B:B)</f>
        <v>Margaritifer Sinus</v>
      </c>
      <c r="I3558" t="str">
        <f>_xlfn.XLOOKUP($A3558,laziki!B:B,laziki!C:C)</f>
        <v>Mariner 14</v>
      </c>
      <c r="J3558" t="str">
        <f>_xlfn.XLOOKUP(I3558,laziki!C:C,laziki!E:E)</f>
        <v>17.63S, 13.01W</v>
      </c>
      <c r="K3558">
        <f>_xlfn.XLOOKUP($A3558,laziki!B:B,laziki!D:D)</f>
        <v>2054</v>
      </c>
      <c r="L3558">
        <f t="shared" si="277"/>
        <v>2057</v>
      </c>
      <c r="M3558" s="4">
        <f t="shared" si="278"/>
        <v>3</v>
      </c>
      <c r="N3558" s="4" t="str">
        <f t="shared" si="279"/>
        <v>S</v>
      </c>
      <c r="O3558" t="str">
        <f t="shared" si="280"/>
        <v>S</v>
      </c>
    </row>
    <row r="3559" spans="1:15" x14ac:dyDescent="0.25">
      <c r="A3559">
        <v>34</v>
      </c>
      <c r="B3559" s="1">
        <v>59158</v>
      </c>
      <c r="C3559" t="s">
        <v>239</v>
      </c>
      <c r="D3559" t="s">
        <v>1889</v>
      </c>
      <c r="E3559">
        <v>22</v>
      </c>
      <c r="F3559">
        <v>11771</v>
      </c>
      <c r="G3559">
        <f t="shared" si="276"/>
        <v>11771</v>
      </c>
      <c r="H3559" t="str">
        <f>_xlfn.XLOOKUP(C3559,obszary!A:A,obszary!B:B)</f>
        <v>Amenthes</v>
      </c>
      <c r="I3559" t="str">
        <f>_xlfn.XLOOKUP($A3559,laziki!B:B,laziki!C:C)</f>
        <v>Deimos 14</v>
      </c>
      <c r="J3559" t="str">
        <f>_xlfn.XLOOKUP(I3559,laziki!C:C,laziki!E:E)</f>
        <v>24.45N, 112.91E</v>
      </c>
      <c r="K3559">
        <f>_xlfn.XLOOKUP($A3559,laziki!B:B,laziki!D:D)</f>
        <v>2060</v>
      </c>
      <c r="L3559">
        <f t="shared" si="277"/>
        <v>2061</v>
      </c>
      <c r="M3559" s="4">
        <f t="shared" si="278"/>
        <v>1</v>
      </c>
      <c r="N3559" s="4" t="str">
        <f t="shared" si="279"/>
        <v>N</v>
      </c>
      <c r="O3559" t="str">
        <f t="shared" si="280"/>
        <v>N</v>
      </c>
    </row>
    <row r="3560" spans="1:15" x14ac:dyDescent="0.25">
      <c r="A3560">
        <v>23</v>
      </c>
      <c r="B3560" s="1">
        <v>57602</v>
      </c>
      <c r="C3560" t="s">
        <v>235</v>
      </c>
      <c r="D3560" t="s">
        <v>1888</v>
      </c>
      <c r="E3560">
        <v>39</v>
      </c>
      <c r="F3560">
        <v>9985</v>
      </c>
      <c r="G3560">
        <f t="shared" si="276"/>
        <v>9985</v>
      </c>
      <c r="H3560" t="str">
        <f>_xlfn.XLOOKUP(C3560,obszary!A:A,obszary!B:B)</f>
        <v>Memnonia</v>
      </c>
      <c r="I3560" t="str">
        <f>_xlfn.XLOOKUP($A3560,laziki!B:B,laziki!C:C)</f>
        <v>Phobos 2</v>
      </c>
      <c r="J3560" t="str">
        <f>_xlfn.XLOOKUP(I3560,laziki!C:C,laziki!E:E)</f>
        <v>23.80S, 156.02W</v>
      </c>
      <c r="K3560">
        <f>_xlfn.XLOOKUP($A3560,laziki!B:B,laziki!D:D)</f>
        <v>2053</v>
      </c>
      <c r="L3560">
        <f t="shared" si="277"/>
        <v>2057</v>
      </c>
      <c r="M3560" s="4">
        <f t="shared" si="278"/>
        <v>4</v>
      </c>
      <c r="N3560" s="4" t="str">
        <f t="shared" si="279"/>
        <v>S</v>
      </c>
      <c r="O3560" t="str">
        <f t="shared" si="280"/>
        <v>S</v>
      </c>
    </row>
    <row r="3561" spans="1:15" x14ac:dyDescent="0.25">
      <c r="A3561">
        <v>4</v>
      </c>
      <c r="B3561" s="1">
        <v>57168</v>
      </c>
      <c r="C3561" t="s">
        <v>215</v>
      </c>
      <c r="D3561" t="s">
        <v>1887</v>
      </c>
      <c r="E3561">
        <v>25</v>
      </c>
      <c r="F3561">
        <v>38630</v>
      </c>
      <c r="G3561">
        <f t="shared" si="276"/>
        <v>38630</v>
      </c>
      <c r="H3561" t="str">
        <f>_xlfn.XLOOKUP(C3561,obszary!A:A,obszary!B:B)</f>
        <v>Argyre</v>
      </c>
      <c r="I3561" t="str">
        <f>_xlfn.XLOOKUP($A3561,laziki!B:B,laziki!C:C)</f>
        <v>Mariner 9</v>
      </c>
      <c r="J3561" t="str">
        <f>_xlfn.XLOOKUP(I3561,laziki!C:C,laziki!E:E)</f>
        <v>43.20S, 21.89W</v>
      </c>
      <c r="K3561">
        <f>_xlfn.XLOOKUP($A3561,laziki!B:B,laziki!D:D)</f>
        <v>2051</v>
      </c>
      <c r="L3561">
        <f t="shared" si="277"/>
        <v>2056</v>
      </c>
      <c r="M3561" s="4">
        <f t="shared" si="278"/>
        <v>5</v>
      </c>
      <c r="N3561" s="4" t="str">
        <f t="shared" si="279"/>
        <v>S</v>
      </c>
      <c r="O3561" t="str">
        <f t="shared" si="280"/>
        <v>S</v>
      </c>
    </row>
    <row r="3562" spans="1:15" x14ac:dyDescent="0.25">
      <c r="A3562">
        <v>58</v>
      </c>
      <c r="B3562" s="1">
        <v>62367</v>
      </c>
      <c r="C3562" t="s">
        <v>207</v>
      </c>
      <c r="D3562" t="s">
        <v>1886</v>
      </c>
      <c r="E3562">
        <v>128</v>
      </c>
      <c r="F3562">
        <v>9670</v>
      </c>
      <c r="G3562">
        <f t="shared" si="276"/>
        <v>0</v>
      </c>
      <c r="H3562" t="str">
        <f>_xlfn.XLOOKUP(C3562,obszary!A:A,obszary!B:B)</f>
        <v>Mare Australe</v>
      </c>
      <c r="I3562" t="str">
        <f>_xlfn.XLOOKUP($A3562,laziki!B:B,laziki!C:C)</f>
        <v>Opportunity 15</v>
      </c>
      <c r="J3562" t="str">
        <f>_xlfn.XLOOKUP(I3562,laziki!C:C,laziki!E:E)</f>
        <v>56.96S, 5.44W</v>
      </c>
      <c r="K3562">
        <f>_xlfn.XLOOKUP($A3562,laziki!B:B,laziki!D:D)</f>
        <v>2068</v>
      </c>
      <c r="L3562">
        <f t="shared" si="277"/>
        <v>2070</v>
      </c>
      <c r="M3562" s="4">
        <f t="shared" si="278"/>
        <v>2</v>
      </c>
      <c r="N3562" s="4" t="str">
        <f t="shared" si="279"/>
        <v>S</v>
      </c>
      <c r="O3562" t="str">
        <f t="shared" si="280"/>
        <v>S</v>
      </c>
    </row>
    <row r="3563" spans="1:15" x14ac:dyDescent="0.25">
      <c r="A3563">
        <v>10</v>
      </c>
      <c r="B3563" s="1">
        <v>59636</v>
      </c>
      <c r="C3563" t="s">
        <v>229</v>
      </c>
      <c r="D3563" t="s">
        <v>1885</v>
      </c>
      <c r="E3563">
        <v>7</v>
      </c>
      <c r="F3563">
        <v>2324</v>
      </c>
      <c r="G3563">
        <f t="shared" si="276"/>
        <v>2324</v>
      </c>
      <c r="H3563" t="str">
        <f>_xlfn.XLOOKUP(C3563,obszary!A:A,obszary!B:B)</f>
        <v>Margaritifer Sinus</v>
      </c>
      <c r="I3563" t="str">
        <f>_xlfn.XLOOKUP($A3563,laziki!B:B,laziki!C:C)</f>
        <v>Mariner 15</v>
      </c>
      <c r="J3563" t="str">
        <f>_xlfn.XLOOKUP(I3563,laziki!C:C,laziki!E:E)</f>
        <v>23.79S, 56.97W</v>
      </c>
      <c r="K3563">
        <f>_xlfn.XLOOKUP($A3563,laziki!B:B,laziki!D:D)</f>
        <v>2054</v>
      </c>
      <c r="L3563">
        <f t="shared" si="277"/>
        <v>2063</v>
      </c>
      <c r="M3563" s="4">
        <f t="shared" si="278"/>
        <v>9</v>
      </c>
      <c r="N3563" s="4" t="str">
        <f t="shared" si="279"/>
        <v>S</v>
      </c>
      <c r="O3563" t="str">
        <f t="shared" si="280"/>
        <v>S</v>
      </c>
    </row>
    <row r="3564" spans="1:15" x14ac:dyDescent="0.25">
      <c r="A3564">
        <v>32</v>
      </c>
      <c r="B3564" s="1">
        <v>60322</v>
      </c>
      <c r="C3564" t="s">
        <v>233</v>
      </c>
      <c r="D3564" t="s">
        <v>1884</v>
      </c>
      <c r="E3564">
        <v>34</v>
      </c>
      <c r="F3564">
        <v>11011</v>
      </c>
      <c r="G3564">
        <f t="shared" si="276"/>
        <v>11011</v>
      </c>
      <c r="H3564" t="str">
        <f>_xlfn.XLOOKUP(C3564,obszary!A:A,obszary!B:B)</f>
        <v>Phoenicis Lacus</v>
      </c>
      <c r="I3564" t="str">
        <f>_xlfn.XLOOKUP($A3564,laziki!B:B,laziki!C:C)</f>
        <v>Deimos 11</v>
      </c>
      <c r="J3564" t="str">
        <f>_xlfn.XLOOKUP(I3564,laziki!C:C,laziki!E:E)</f>
        <v>39.82S, 96.42W</v>
      </c>
      <c r="K3564">
        <f>_xlfn.XLOOKUP($A3564,laziki!B:B,laziki!D:D)</f>
        <v>2059</v>
      </c>
      <c r="L3564">
        <f t="shared" si="277"/>
        <v>2065</v>
      </c>
      <c r="M3564" s="4">
        <f t="shared" si="278"/>
        <v>6</v>
      </c>
      <c r="N3564" s="4" t="str">
        <f t="shared" si="279"/>
        <v>S</v>
      </c>
      <c r="O3564" t="str">
        <f t="shared" si="280"/>
        <v>S</v>
      </c>
    </row>
    <row r="3565" spans="1:15" x14ac:dyDescent="0.25">
      <c r="A3565">
        <v>45</v>
      </c>
      <c r="B3565" s="1">
        <v>61452</v>
      </c>
      <c r="C3565" t="s">
        <v>241</v>
      </c>
      <c r="D3565" t="s">
        <v>1883</v>
      </c>
      <c r="E3565">
        <v>241</v>
      </c>
      <c r="F3565">
        <v>2054</v>
      </c>
      <c r="G3565">
        <f t="shared" si="276"/>
        <v>0</v>
      </c>
      <c r="H3565" t="str">
        <f>_xlfn.XLOOKUP(C3565,obszary!A:A,obszary!B:B)</f>
        <v>Syrtis Major</v>
      </c>
      <c r="I3565" t="str">
        <f>_xlfn.XLOOKUP($A3565,laziki!B:B,laziki!C:C)</f>
        <v>Spirit 12</v>
      </c>
      <c r="J3565" t="str">
        <f>_xlfn.XLOOKUP(I3565,laziki!C:C,laziki!E:E)</f>
        <v>0.43S, 61.64E</v>
      </c>
      <c r="K3565">
        <f>_xlfn.XLOOKUP($A3565,laziki!B:B,laziki!D:D)</f>
        <v>2064</v>
      </c>
      <c r="L3565">
        <f t="shared" si="277"/>
        <v>2068</v>
      </c>
      <c r="M3565" s="4">
        <f t="shared" si="278"/>
        <v>4</v>
      </c>
      <c r="N3565" s="4" t="str">
        <f t="shared" si="279"/>
        <v>N</v>
      </c>
      <c r="O3565" t="str">
        <f t="shared" si="280"/>
        <v>S</v>
      </c>
    </row>
    <row r="3566" spans="1:15" x14ac:dyDescent="0.25">
      <c r="A3566">
        <v>36</v>
      </c>
      <c r="B3566" s="1">
        <v>59568</v>
      </c>
      <c r="C3566" t="s">
        <v>251</v>
      </c>
      <c r="D3566" t="s">
        <v>1882</v>
      </c>
      <c r="E3566">
        <v>252</v>
      </c>
      <c r="F3566">
        <v>8791</v>
      </c>
      <c r="G3566">
        <f t="shared" si="276"/>
        <v>0</v>
      </c>
      <c r="H3566" t="str">
        <f>_xlfn.XLOOKUP(C3566,obszary!A:A,obszary!B:B)</f>
        <v>Amazonis</v>
      </c>
      <c r="I3566" t="str">
        <f>_xlfn.XLOOKUP($A3566,laziki!B:B,laziki!C:C)</f>
        <v>Pathfinder 3</v>
      </c>
      <c r="J3566" t="str">
        <f>_xlfn.XLOOKUP(I3566,laziki!C:C,laziki!E:E)</f>
        <v>5.85N, 156.58W</v>
      </c>
      <c r="K3566">
        <f>_xlfn.XLOOKUP($A3566,laziki!B:B,laziki!D:D)</f>
        <v>2061</v>
      </c>
      <c r="L3566">
        <f t="shared" si="277"/>
        <v>2063</v>
      </c>
      <c r="M3566" s="4">
        <f t="shared" si="278"/>
        <v>2</v>
      </c>
      <c r="N3566" s="4" t="str">
        <f t="shared" si="279"/>
        <v>N</v>
      </c>
      <c r="O3566" t="str">
        <f t="shared" si="280"/>
        <v>N</v>
      </c>
    </row>
    <row r="3567" spans="1:15" x14ac:dyDescent="0.25">
      <c r="A3567">
        <v>69</v>
      </c>
      <c r="B3567" s="1">
        <v>62604</v>
      </c>
      <c r="C3567" t="s">
        <v>263</v>
      </c>
      <c r="D3567" t="s">
        <v>1881</v>
      </c>
      <c r="E3567">
        <v>41</v>
      </c>
      <c r="F3567">
        <v>2599</v>
      </c>
      <c r="G3567">
        <f t="shared" si="276"/>
        <v>2599</v>
      </c>
      <c r="H3567" t="str">
        <f>_xlfn.XLOOKUP(C3567,obszary!A:A,obszary!B:B)</f>
        <v>Diacria</v>
      </c>
      <c r="I3567" t="str">
        <f>_xlfn.XLOOKUP($A3567,laziki!B:B,laziki!C:C)</f>
        <v>Rosetta 13</v>
      </c>
      <c r="J3567" t="str">
        <f>_xlfn.XLOOKUP(I3567,laziki!C:C,laziki!E:E)</f>
        <v>69.41N, 168.67E</v>
      </c>
      <c r="K3567">
        <f>_xlfn.XLOOKUP($A3567,laziki!B:B,laziki!D:D)</f>
        <v>2069</v>
      </c>
      <c r="L3567">
        <f t="shared" si="277"/>
        <v>2071</v>
      </c>
      <c r="M3567" s="4">
        <f t="shared" si="278"/>
        <v>2</v>
      </c>
      <c r="N3567" s="4" t="str">
        <f t="shared" si="279"/>
        <v>N</v>
      </c>
      <c r="O3567" t="str">
        <f t="shared" si="280"/>
        <v>N</v>
      </c>
    </row>
    <row r="3568" spans="1:15" x14ac:dyDescent="0.25">
      <c r="A3568">
        <v>69</v>
      </c>
      <c r="B3568" s="1">
        <v>62382</v>
      </c>
      <c r="C3568" t="s">
        <v>265</v>
      </c>
      <c r="D3568" t="s">
        <v>1880</v>
      </c>
      <c r="E3568">
        <v>344</v>
      </c>
      <c r="F3568">
        <v>45837</v>
      </c>
      <c r="G3568">
        <f t="shared" si="276"/>
        <v>0</v>
      </c>
      <c r="H3568" t="str">
        <f>_xlfn.XLOOKUP(C3568,obszary!A:A,obszary!B:B)</f>
        <v>Mare Boreum</v>
      </c>
      <c r="I3568" t="str">
        <f>_xlfn.XLOOKUP($A3568,laziki!B:B,laziki!C:C)</f>
        <v>Rosetta 13</v>
      </c>
      <c r="J3568" t="str">
        <f>_xlfn.XLOOKUP(I3568,laziki!C:C,laziki!E:E)</f>
        <v>69.41N, 168.67E</v>
      </c>
      <c r="K3568">
        <f>_xlfn.XLOOKUP($A3568,laziki!B:B,laziki!D:D)</f>
        <v>2069</v>
      </c>
      <c r="L3568">
        <f t="shared" si="277"/>
        <v>2070</v>
      </c>
      <c r="M3568" s="4">
        <f t="shared" si="278"/>
        <v>1</v>
      </c>
      <c r="N3568" s="4" t="str">
        <f t="shared" si="279"/>
        <v>N</v>
      </c>
      <c r="O3568" t="str">
        <f t="shared" si="280"/>
        <v>N</v>
      </c>
    </row>
    <row r="3569" spans="1:15" x14ac:dyDescent="0.25">
      <c r="A3569">
        <v>39</v>
      </c>
      <c r="B3569" s="1">
        <v>60855</v>
      </c>
      <c r="C3569" t="s">
        <v>219</v>
      </c>
      <c r="D3569" t="s">
        <v>1879</v>
      </c>
      <c r="E3569">
        <v>41</v>
      </c>
      <c r="F3569">
        <v>101649</v>
      </c>
      <c r="G3569">
        <f t="shared" si="276"/>
        <v>101649</v>
      </c>
      <c r="H3569" t="str">
        <f>_xlfn.XLOOKUP(C3569,obszary!A:A,obszary!B:B)</f>
        <v>Phaethontis</v>
      </c>
      <c r="I3569" t="str">
        <f>_xlfn.XLOOKUP($A3569,laziki!B:B,laziki!C:C)</f>
        <v>Pathfinder 9</v>
      </c>
      <c r="J3569" t="str">
        <f>_xlfn.XLOOKUP(I3569,laziki!C:C,laziki!E:E)</f>
        <v>59.92S, 179.01W</v>
      </c>
      <c r="K3569">
        <f>_xlfn.XLOOKUP($A3569,laziki!B:B,laziki!D:D)</f>
        <v>2062</v>
      </c>
      <c r="L3569">
        <f t="shared" si="277"/>
        <v>2066</v>
      </c>
      <c r="M3569" s="4">
        <f t="shared" si="278"/>
        <v>4</v>
      </c>
      <c r="N3569" s="4" t="str">
        <f t="shared" si="279"/>
        <v>S</v>
      </c>
      <c r="O3569" t="str">
        <f t="shared" si="280"/>
        <v>S</v>
      </c>
    </row>
    <row r="3570" spans="1:15" x14ac:dyDescent="0.25">
      <c r="A3570">
        <v>10</v>
      </c>
      <c r="B3570" s="1">
        <v>59763</v>
      </c>
      <c r="C3570" t="s">
        <v>231</v>
      </c>
      <c r="D3570" t="s">
        <v>1878</v>
      </c>
      <c r="E3570">
        <v>96</v>
      </c>
      <c r="F3570">
        <v>3461</v>
      </c>
      <c r="G3570">
        <f t="shared" si="276"/>
        <v>3461</v>
      </c>
      <c r="H3570" t="str">
        <f>_xlfn.XLOOKUP(C3570,obszary!A:A,obszary!B:B)</f>
        <v>Coprates</v>
      </c>
      <c r="I3570" t="str">
        <f>_xlfn.XLOOKUP($A3570,laziki!B:B,laziki!C:C)</f>
        <v>Mariner 15</v>
      </c>
      <c r="J3570" t="str">
        <f>_xlfn.XLOOKUP(I3570,laziki!C:C,laziki!E:E)</f>
        <v>23.79S, 56.97W</v>
      </c>
      <c r="K3570">
        <f>_xlfn.XLOOKUP($A3570,laziki!B:B,laziki!D:D)</f>
        <v>2054</v>
      </c>
      <c r="L3570">
        <f t="shared" si="277"/>
        <v>2063</v>
      </c>
      <c r="M3570" s="4">
        <f t="shared" si="278"/>
        <v>9</v>
      </c>
      <c r="N3570" s="4" t="str">
        <f t="shared" si="279"/>
        <v>S</v>
      </c>
      <c r="O3570" t="str">
        <f t="shared" si="280"/>
        <v>S</v>
      </c>
    </row>
    <row r="3571" spans="1:15" x14ac:dyDescent="0.25">
      <c r="A3571">
        <v>20</v>
      </c>
      <c r="B3571" s="1">
        <v>57955</v>
      </c>
      <c r="C3571" t="s">
        <v>211</v>
      </c>
      <c r="D3571" t="s">
        <v>1877</v>
      </c>
      <c r="E3571">
        <v>702</v>
      </c>
      <c r="F3571">
        <v>9985</v>
      </c>
      <c r="G3571">
        <f t="shared" si="276"/>
        <v>0</v>
      </c>
      <c r="H3571" t="str">
        <f>_xlfn.XLOOKUP(C3571,obszary!A:A,obszary!B:B)</f>
        <v>Hellas</v>
      </c>
      <c r="I3571" t="str">
        <f>_xlfn.XLOOKUP($A3571,laziki!B:B,laziki!C:C)</f>
        <v>Viking 15</v>
      </c>
      <c r="J3571" t="str">
        <f>_xlfn.XLOOKUP(I3571,laziki!C:C,laziki!E:E)</f>
        <v>51.10S, 71.36E</v>
      </c>
      <c r="K3571">
        <f>_xlfn.XLOOKUP($A3571,laziki!B:B,laziki!D:D)</f>
        <v>2056</v>
      </c>
      <c r="L3571">
        <f t="shared" si="277"/>
        <v>2058</v>
      </c>
      <c r="M3571" s="4">
        <f t="shared" si="278"/>
        <v>2</v>
      </c>
      <c r="N3571" s="4" t="str">
        <f t="shared" si="279"/>
        <v>S</v>
      </c>
      <c r="O3571" t="str">
        <f t="shared" si="280"/>
        <v>S</v>
      </c>
    </row>
    <row r="3572" spans="1:15" x14ac:dyDescent="0.25">
      <c r="A3572">
        <v>46</v>
      </c>
      <c r="B3572" s="1">
        <v>61407</v>
      </c>
      <c r="C3572" t="s">
        <v>217</v>
      </c>
      <c r="D3572" t="s">
        <v>1876</v>
      </c>
      <c r="E3572">
        <v>72</v>
      </c>
      <c r="F3572">
        <v>23366</v>
      </c>
      <c r="G3572">
        <f t="shared" si="276"/>
        <v>23366</v>
      </c>
      <c r="H3572" t="str">
        <f>_xlfn.XLOOKUP(C3572,obszary!A:A,obszary!B:B)</f>
        <v>Thaumasia</v>
      </c>
      <c r="I3572" t="str">
        <f>_xlfn.XLOOKUP($A3572,laziki!B:B,laziki!C:C)</f>
        <v>Spirit 13</v>
      </c>
      <c r="J3572" t="str">
        <f>_xlfn.XLOOKUP(I3572,laziki!C:C,laziki!E:E)</f>
        <v>58.80S, 113.46W</v>
      </c>
      <c r="K3572">
        <f>_xlfn.XLOOKUP($A3572,laziki!B:B,laziki!D:D)</f>
        <v>2065</v>
      </c>
      <c r="L3572">
        <f t="shared" si="277"/>
        <v>2068</v>
      </c>
      <c r="M3572" s="4">
        <f t="shared" si="278"/>
        <v>3</v>
      </c>
      <c r="N3572" s="4" t="str">
        <f t="shared" si="279"/>
        <v>S</v>
      </c>
      <c r="O3572" t="str">
        <f t="shared" si="280"/>
        <v>S</v>
      </c>
    </row>
    <row r="3573" spans="1:15" x14ac:dyDescent="0.25">
      <c r="A3573">
        <v>76</v>
      </c>
      <c r="B3573" s="1">
        <v>65668</v>
      </c>
      <c r="C3573" t="s">
        <v>253</v>
      </c>
      <c r="D3573" t="s">
        <v>1875</v>
      </c>
      <c r="E3573">
        <v>292</v>
      </c>
      <c r="F3573">
        <v>6618</v>
      </c>
      <c r="G3573">
        <f t="shared" si="276"/>
        <v>0</v>
      </c>
      <c r="H3573" t="str">
        <f>_xlfn.XLOOKUP(C3573,obszary!A:A,obszary!B:B)</f>
        <v>Cebrenia</v>
      </c>
      <c r="I3573" t="str">
        <f>_xlfn.XLOOKUP($A3573,laziki!B:B,laziki!C:C)</f>
        <v>Rosetta 25</v>
      </c>
      <c r="J3573" t="str">
        <f>_xlfn.XLOOKUP(I3573,laziki!C:C,laziki!E:E)</f>
        <v>47.84N, 169.44E</v>
      </c>
      <c r="K3573">
        <f>_xlfn.XLOOKUP($A3573,laziki!B:B,laziki!D:D)</f>
        <v>2072</v>
      </c>
      <c r="L3573">
        <f t="shared" si="277"/>
        <v>2079</v>
      </c>
      <c r="M3573" s="4">
        <f t="shared" si="278"/>
        <v>7</v>
      </c>
      <c r="N3573" s="4" t="str">
        <f t="shared" si="279"/>
        <v>N</v>
      </c>
      <c r="O3573" t="str">
        <f t="shared" si="280"/>
        <v>N</v>
      </c>
    </row>
    <row r="3574" spans="1:15" x14ac:dyDescent="0.25">
      <c r="A3574">
        <v>4</v>
      </c>
      <c r="B3574" s="1">
        <v>56358</v>
      </c>
      <c r="C3574" t="s">
        <v>215</v>
      </c>
      <c r="D3574" t="s">
        <v>1874</v>
      </c>
      <c r="E3574">
        <v>36</v>
      </c>
      <c r="F3574">
        <v>8255</v>
      </c>
      <c r="G3574">
        <f t="shared" si="276"/>
        <v>8255</v>
      </c>
      <c r="H3574" t="str">
        <f>_xlfn.XLOOKUP(C3574,obszary!A:A,obszary!B:B)</f>
        <v>Argyre</v>
      </c>
      <c r="I3574" t="str">
        <f>_xlfn.XLOOKUP($A3574,laziki!B:B,laziki!C:C)</f>
        <v>Mariner 9</v>
      </c>
      <c r="J3574" t="str">
        <f>_xlfn.XLOOKUP(I3574,laziki!C:C,laziki!E:E)</f>
        <v>43.20S, 21.89W</v>
      </c>
      <c r="K3574">
        <f>_xlfn.XLOOKUP($A3574,laziki!B:B,laziki!D:D)</f>
        <v>2051</v>
      </c>
      <c r="L3574">
        <f t="shared" si="277"/>
        <v>2054</v>
      </c>
      <c r="M3574" s="4">
        <f t="shared" si="278"/>
        <v>3</v>
      </c>
      <c r="N3574" s="4" t="str">
        <f t="shared" si="279"/>
        <v>S</v>
      </c>
      <c r="O3574" t="str">
        <f t="shared" si="280"/>
        <v>S</v>
      </c>
    </row>
    <row r="3575" spans="1:15" x14ac:dyDescent="0.25">
      <c r="A3575">
        <v>2</v>
      </c>
      <c r="B3575" s="1">
        <v>56363</v>
      </c>
      <c r="C3575" t="s">
        <v>239</v>
      </c>
      <c r="D3575" t="s">
        <v>1873</v>
      </c>
      <c r="E3575">
        <v>82</v>
      </c>
      <c r="F3575">
        <v>883</v>
      </c>
      <c r="G3575">
        <f t="shared" si="276"/>
        <v>883</v>
      </c>
      <c r="H3575" t="str">
        <f>_xlfn.XLOOKUP(C3575,obszary!A:A,obszary!B:B)</f>
        <v>Amenthes</v>
      </c>
      <c r="I3575" t="str">
        <f>_xlfn.XLOOKUP($A3575,laziki!B:B,laziki!C:C)</f>
        <v>Mariner 6</v>
      </c>
      <c r="J3575" t="str">
        <f>_xlfn.XLOOKUP(I3575,laziki!C:C,laziki!E:E)</f>
        <v>11.90N, 119.49E</v>
      </c>
      <c r="K3575">
        <f>_xlfn.XLOOKUP($A3575,laziki!B:B,laziki!D:D)</f>
        <v>2050</v>
      </c>
      <c r="L3575">
        <f t="shared" si="277"/>
        <v>2054</v>
      </c>
      <c r="M3575" s="4">
        <f t="shared" si="278"/>
        <v>4</v>
      </c>
      <c r="N3575" s="4" t="str">
        <f t="shared" si="279"/>
        <v>N</v>
      </c>
      <c r="O3575" t="str">
        <f t="shared" si="280"/>
        <v>N</v>
      </c>
    </row>
    <row r="3576" spans="1:15" x14ac:dyDescent="0.25">
      <c r="A3576">
        <v>77</v>
      </c>
      <c r="B3576" s="1">
        <v>64303</v>
      </c>
      <c r="C3576" t="s">
        <v>223</v>
      </c>
      <c r="D3576" t="s">
        <v>1872</v>
      </c>
      <c r="E3576">
        <v>307</v>
      </c>
      <c r="F3576">
        <v>7052</v>
      </c>
      <c r="G3576">
        <f t="shared" si="276"/>
        <v>0</v>
      </c>
      <c r="H3576" t="str">
        <f>_xlfn.XLOOKUP(C3576,obszary!A:A,obszary!B:B)</f>
        <v>Mare Tyrrhenum</v>
      </c>
      <c r="I3576" t="str">
        <f>_xlfn.XLOOKUP($A3576,laziki!B:B,laziki!C:C)</f>
        <v>Rosetta 27</v>
      </c>
      <c r="J3576" t="str">
        <f>_xlfn.XLOOKUP(I3576,laziki!C:C,laziki!E:E)</f>
        <v>28.90S, 98.55E</v>
      </c>
      <c r="K3576">
        <f>_xlfn.XLOOKUP($A3576,laziki!B:B,laziki!D:D)</f>
        <v>2073</v>
      </c>
      <c r="L3576">
        <f t="shared" si="277"/>
        <v>2076</v>
      </c>
      <c r="M3576" s="4">
        <f t="shared" si="278"/>
        <v>3</v>
      </c>
      <c r="N3576" s="4" t="str">
        <f t="shared" si="279"/>
        <v>S</v>
      </c>
      <c r="O3576" t="str">
        <f t="shared" si="280"/>
        <v>S</v>
      </c>
    </row>
    <row r="3577" spans="1:15" x14ac:dyDescent="0.25">
      <c r="A3577">
        <v>79</v>
      </c>
      <c r="B3577" s="1">
        <v>63907</v>
      </c>
      <c r="C3577" t="s">
        <v>239</v>
      </c>
      <c r="D3577" t="s">
        <v>1871</v>
      </c>
      <c r="E3577">
        <v>133</v>
      </c>
      <c r="F3577">
        <v>9985</v>
      </c>
      <c r="G3577">
        <f t="shared" si="276"/>
        <v>0</v>
      </c>
      <c r="H3577" t="str">
        <f>_xlfn.XLOOKUP(C3577,obszary!A:A,obszary!B:B)</f>
        <v>Amenthes</v>
      </c>
      <c r="I3577" t="str">
        <f>_xlfn.XLOOKUP($A3577,laziki!B:B,laziki!C:C)</f>
        <v>Rosetta 29</v>
      </c>
      <c r="J3577" t="str">
        <f>_xlfn.XLOOKUP(I3577,laziki!C:C,laziki!E:E)</f>
        <v>18.24N, 120.68E</v>
      </c>
      <c r="K3577">
        <f>_xlfn.XLOOKUP($A3577,laziki!B:B,laziki!D:D)</f>
        <v>2073</v>
      </c>
      <c r="L3577">
        <f t="shared" si="277"/>
        <v>2074</v>
      </c>
      <c r="M3577" s="4">
        <f t="shared" si="278"/>
        <v>1</v>
      </c>
      <c r="N3577" s="4" t="str">
        <f t="shared" si="279"/>
        <v>N</v>
      </c>
      <c r="O3577" t="str">
        <f t="shared" si="280"/>
        <v>N</v>
      </c>
    </row>
    <row r="3578" spans="1:15" x14ac:dyDescent="0.25">
      <c r="A3578">
        <v>59</v>
      </c>
      <c r="B3578" s="1">
        <v>62120</v>
      </c>
      <c r="C3578" t="s">
        <v>211</v>
      </c>
      <c r="D3578" t="s">
        <v>1870</v>
      </c>
      <c r="E3578">
        <v>307</v>
      </c>
      <c r="F3578">
        <v>2188</v>
      </c>
      <c r="G3578">
        <f t="shared" si="276"/>
        <v>0</v>
      </c>
      <c r="H3578" t="str">
        <f>_xlfn.XLOOKUP(C3578,obszary!A:A,obszary!B:B)</f>
        <v>Hellas</v>
      </c>
      <c r="I3578" t="str">
        <f>_xlfn.XLOOKUP($A3578,laziki!B:B,laziki!C:C)</f>
        <v>Opportunity 16</v>
      </c>
      <c r="J3578" t="str">
        <f>_xlfn.XLOOKUP(I3578,laziki!C:C,laziki!E:E)</f>
        <v>41.83S, 120.38E</v>
      </c>
      <c r="K3578">
        <f>_xlfn.XLOOKUP($A3578,laziki!B:B,laziki!D:D)</f>
        <v>2068</v>
      </c>
      <c r="L3578">
        <f t="shared" si="277"/>
        <v>2070</v>
      </c>
      <c r="M3578" s="4">
        <f t="shared" si="278"/>
        <v>2</v>
      </c>
      <c r="N3578" s="4" t="str">
        <f t="shared" si="279"/>
        <v>S</v>
      </c>
      <c r="O3578" t="str">
        <f t="shared" si="280"/>
        <v>S</v>
      </c>
    </row>
    <row r="3579" spans="1:15" x14ac:dyDescent="0.25">
      <c r="A3579">
        <v>75</v>
      </c>
      <c r="B3579" s="1">
        <v>64279</v>
      </c>
      <c r="C3579" t="s">
        <v>211</v>
      </c>
      <c r="D3579" t="s">
        <v>1869</v>
      </c>
      <c r="E3579">
        <v>63</v>
      </c>
      <c r="F3579">
        <v>1138</v>
      </c>
      <c r="G3579">
        <f t="shared" si="276"/>
        <v>1138</v>
      </c>
      <c r="H3579" t="str">
        <f>_xlfn.XLOOKUP(C3579,obszary!A:A,obszary!B:B)</f>
        <v>Hellas</v>
      </c>
      <c r="I3579" t="str">
        <f>_xlfn.XLOOKUP($A3579,laziki!B:B,laziki!C:C)</f>
        <v>Rosetta 22</v>
      </c>
      <c r="J3579" t="str">
        <f>_xlfn.XLOOKUP(I3579,laziki!C:C,laziki!E:E)</f>
        <v>43.21S, 109.99E</v>
      </c>
      <c r="K3579">
        <f>_xlfn.XLOOKUP($A3579,laziki!B:B,laziki!D:D)</f>
        <v>2071</v>
      </c>
      <c r="L3579">
        <f t="shared" si="277"/>
        <v>2075</v>
      </c>
      <c r="M3579" s="4">
        <f t="shared" si="278"/>
        <v>4</v>
      </c>
      <c r="N3579" s="4" t="str">
        <f t="shared" si="279"/>
        <v>S</v>
      </c>
      <c r="O3579" t="str">
        <f t="shared" si="280"/>
        <v>S</v>
      </c>
    </row>
    <row r="3580" spans="1:15" x14ac:dyDescent="0.25">
      <c r="A3580">
        <v>100</v>
      </c>
      <c r="B3580" s="1">
        <v>63073</v>
      </c>
      <c r="C3580" t="s">
        <v>207</v>
      </c>
      <c r="D3580" t="s">
        <v>1868</v>
      </c>
      <c r="E3580">
        <v>41</v>
      </c>
      <c r="F3580">
        <v>56210</v>
      </c>
      <c r="G3580">
        <f t="shared" si="276"/>
        <v>56210</v>
      </c>
      <c r="H3580" t="str">
        <f>_xlfn.XLOOKUP(C3580,obszary!A:A,obszary!B:B)</f>
        <v>Mare Australe</v>
      </c>
      <c r="I3580" t="str">
        <f>_xlfn.XLOOKUP($A3580,laziki!B:B,laziki!C:C)</f>
        <v>Perseverance 7</v>
      </c>
      <c r="J3580" t="str">
        <f>_xlfn.XLOOKUP(I3580,laziki!C:C,laziki!E:E)</f>
        <v>61.39S, 157.42W</v>
      </c>
      <c r="K3580">
        <f>_xlfn.XLOOKUP($A3580,laziki!B:B,laziki!D:D)</f>
        <v>2070</v>
      </c>
      <c r="L3580">
        <f t="shared" si="277"/>
        <v>2072</v>
      </c>
      <c r="M3580" s="4">
        <f t="shared" si="278"/>
        <v>2</v>
      </c>
      <c r="N3580" s="4" t="str">
        <f t="shared" si="279"/>
        <v>S</v>
      </c>
      <c r="O3580" t="str">
        <f t="shared" si="280"/>
        <v>S</v>
      </c>
    </row>
    <row r="3581" spans="1:15" x14ac:dyDescent="0.25">
      <c r="A3581">
        <v>14</v>
      </c>
      <c r="B3581" s="1">
        <v>56720</v>
      </c>
      <c r="C3581" t="s">
        <v>245</v>
      </c>
      <c r="D3581" t="s">
        <v>1867</v>
      </c>
      <c r="E3581">
        <v>117</v>
      </c>
      <c r="F3581">
        <v>12605</v>
      </c>
      <c r="G3581">
        <f t="shared" si="276"/>
        <v>0</v>
      </c>
      <c r="H3581" t="str">
        <f>_xlfn.XLOOKUP(C3581,obszary!A:A,obszary!B:B)</f>
        <v>Oxia Palus</v>
      </c>
      <c r="I3581" t="str">
        <f>_xlfn.XLOOKUP($A3581,laziki!B:B,laziki!C:C)</f>
        <v>Viking 4</v>
      </c>
      <c r="J3581" t="str">
        <f>_xlfn.XLOOKUP(I3581,laziki!C:C,laziki!E:E)</f>
        <v>18.71N, 17.14W</v>
      </c>
      <c r="K3581">
        <f>_xlfn.XLOOKUP($A3581,laziki!B:B,laziki!D:D)</f>
        <v>2053</v>
      </c>
      <c r="L3581">
        <f t="shared" si="277"/>
        <v>2055</v>
      </c>
      <c r="M3581" s="4">
        <f t="shared" si="278"/>
        <v>2</v>
      </c>
      <c r="N3581" s="4" t="str">
        <f t="shared" si="279"/>
        <v>N</v>
      </c>
      <c r="O3581" t="str">
        <f t="shared" si="280"/>
        <v>N</v>
      </c>
    </row>
    <row r="3582" spans="1:15" x14ac:dyDescent="0.25">
      <c r="A3582">
        <v>52</v>
      </c>
      <c r="B3582" s="1">
        <v>62754</v>
      </c>
      <c r="C3582" t="s">
        <v>249</v>
      </c>
      <c r="D3582" t="s">
        <v>1866</v>
      </c>
      <c r="E3582">
        <v>204</v>
      </c>
      <c r="F3582">
        <v>8519</v>
      </c>
      <c r="G3582">
        <f t="shared" si="276"/>
        <v>0</v>
      </c>
      <c r="H3582" t="str">
        <f>_xlfn.XLOOKUP(C3582,obszary!A:A,obszary!B:B)</f>
        <v>Tharsis</v>
      </c>
      <c r="I3582" t="str">
        <f>_xlfn.XLOOKUP($A3582,laziki!B:B,laziki!C:C)</f>
        <v>Opportunity 4</v>
      </c>
      <c r="J3582" t="str">
        <f>_xlfn.XLOOKUP(I3582,laziki!C:C,laziki!E:E)</f>
        <v>9.63N, 121.52W</v>
      </c>
      <c r="K3582">
        <f>_xlfn.XLOOKUP($A3582,laziki!B:B,laziki!D:D)</f>
        <v>2065</v>
      </c>
      <c r="L3582">
        <f t="shared" si="277"/>
        <v>2071</v>
      </c>
      <c r="M3582" s="4">
        <f t="shared" si="278"/>
        <v>6</v>
      </c>
      <c r="N3582" s="4" t="str">
        <f t="shared" si="279"/>
        <v>N</v>
      </c>
      <c r="O3582" t="str">
        <f t="shared" si="280"/>
        <v>N</v>
      </c>
    </row>
    <row r="3583" spans="1:15" x14ac:dyDescent="0.25">
      <c r="A3583">
        <v>65</v>
      </c>
      <c r="B3583" s="1">
        <v>61712</v>
      </c>
      <c r="C3583" t="s">
        <v>245</v>
      </c>
      <c r="D3583" t="s">
        <v>1865</v>
      </c>
      <c r="E3583">
        <v>117</v>
      </c>
      <c r="F3583">
        <v>3167</v>
      </c>
      <c r="G3583">
        <f t="shared" si="276"/>
        <v>0</v>
      </c>
      <c r="H3583" t="str">
        <f>_xlfn.XLOOKUP(C3583,obszary!A:A,obszary!B:B)</f>
        <v>Oxia Palus</v>
      </c>
      <c r="I3583" t="str">
        <f>_xlfn.XLOOKUP($A3583,laziki!B:B,laziki!C:C)</f>
        <v>Rosetta 8</v>
      </c>
      <c r="J3583" t="str">
        <f>_xlfn.XLOOKUP(I3583,laziki!C:C,laziki!E:E)</f>
        <v>3.05S, 8.90W</v>
      </c>
      <c r="K3583">
        <f>_xlfn.XLOOKUP($A3583,laziki!B:B,laziki!D:D)</f>
        <v>2067</v>
      </c>
      <c r="L3583">
        <f t="shared" si="277"/>
        <v>2068</v>
      </c>
      <c r="M3583" s="4">
        <f t="shared" si="278"/>
        <v>1</v>
      </c>
      <c r="N3583" s="4" t="str">
        <f t="shared" si="279"/>
        <v>N</v>
      </c>
      <c r="O3583" t="str">
        <f t="shared" si="280"/>
        <v>S</v>
      </c>
    </row>
    <row r="3584" spans="1:15" x14ac:dyDescent="0.25">
      <c r="A3584">
        <v>66</v>
      </c>
      <c r="B3584" s="1">
        <v>62622</v>
      </c>
      <c r="C3584" t="s">
        <v>221</v>
      </c>
      <c r="D3584" t="s">
        <v>1864</v>
      </c>
      <c r="E3584">
        <v>152</v>
      </c>
      <c r="F3584">
        <v>5622</v>
      </c>
      <c r="G3584">
        <f t="shared" si="276"/>
        <v>0</v>
      </c>
      <c r="H3584" t="str">
        <f>_xlfn.XLOOKUP(C3584,obszary!A:A,obszary!B:B)</f>
        <v>Aeolis</v>
      </c>
      <c r="I3584" t="str">
        <f>_xlfn.XLOOKUP($A3584,laziki!B:B,laziki!C:C)</f>
        <v>Rosetta 9</v>
      </c>
      <c r="J3584" t="str">
        <f>_xlfn.XLOOKUP(I3584,laziki!C:C,laziki!E:E)</f>
        <v>17.54N, 149.60E</v>
      </c>
      <c r="K3584">
        <f>_xlfn.XLOOKUP($A3584,laziki!B:B,laziki!D:D)</f>
        <v>2067</v>
      </c>
      <c r="L3584">
        <f t="shared" si="277"/>
        <v>2071</v>
      </c>
      <c r="M3584" s="4">
        <f t="shared" si="278"/>
        <v>4</v>
      </c>
      <c r="N3584" s="4" t="str">
        <f t="shared" si="279"/>
        <v>S</v>
      </c>
      <c r="O3584" t="str">
        <f t="shared" si="280"/>
        <v>N</v>
      </c>
    </row>
    <row r="3585" spans="1:15" x14ac:dyDescent="0.25">
      <c r="A3585">
        <v>99</v>
      </c>
      <c r="B3585" s="1">
        <v>62488</v>
      </c>
      <c r="C3585" t="s">
        <v>243</v>
      </c>
      <c r="D3585" t="s">
        <v>1863</v>
      </c>
      <c r="E3585">
        <v>188</v>
      </c>
      <c r="F3585">
        <v>18486</v>
      </c>
      <c r="G3585">
        <f t="shared" si="276"/>
        <v>0</v>
      </c>
      <c r="H3585" t="str">
        <f>_xlfn.XLOOKUP(C3585,obszary!A:A,obszary!B:B)</f>
        <v>Arabia</v>
      </c>
      <c r="I3585" t="str">
        <f>_xlfn.XLOOKUP($A3585,laziki!B:B,laziki!C:C)</f>
        <v>Perseverance 6</v>
      </c>
      <c r="J3585" t="str">
        <f>_xlfn.XLOOKUP(I3585,laziki!C:C,laziki!E:E)</f>
        <v>34.38N, 12.41E</v>
      </c>
      <c r="K3585">
        <f>_xlfn.XLOOKUP($A3585,laziki!B:B,laziki!D:D)</f>
        <v>2070</v>
      </c>
      <c r="L3585">
        <f t="shared" si="277"/>
        <v>2071</v>
      </c>
      <c r="M3585" s="4">
        <f t="shared" si="278"/>
        <v>1</v>
      </c>
      <c r="N3585" s="4" t="str">
        <f t="shared" si="279"/>
        <v>N</v>
      </c>
      <c r="O3585" t="str">
        <f t="shared" si="280"/>
        <v>N</v>
      </c>
    </row>
    <row r="3586" spans="1:15" x14ac:dyDescent="0.25">
      <c r="A3586">
        <v>39</v>
      </c>
      <c r="B3586" s="1">
        <v>60062</v>
      </c>
      <c r="C3586" t="s">
        <v>207</v>
      </c>
      <c r="D3586" t="s">
        <v>1862</v>
      </c>
      <c r="E3586">
        <v>19</v>
      </c>
      <c r="F3586">
        <v>35789</v>
      </c>
      <c r="G3586">
        <f t="shared" si="276"/>
        <v>35789</v>
      </c>
      <c r="H3586" t="str">
        <f>_xlfn.XLOOKUP(C3586,obszary!A:A,obszary!B:B)</f>
        <v>Mare Australe</v>
      </c>
      <c r="I3586" t="str">
        <f>_xlfn.XLOOKUP($A3586,laziki!B:B,laziki!C:C)</f>
        <v>Pathfinder 9</v>
      </c>
      <c r="J3586" t="str">
        <f>_xlfn.XLOOKUP(I3586,laziki!C:C,laziki!E:E)</f>
        <v>59.92S, 179.01W</v>
      </c>
      <c r="K3586">
        <f>_xlfn.XLOOKUP($A3586,laziki!B:B,laziki!D:D)</f>
        <v>2062</v>
      </c>
      <c r="L3586">
        <f t="shared" si="277"/>
        <v>2064</v>
      </c>
      <c r="M3586" s="4">
        <f t="shared" si="278"/>
        <v>2</v>
      </c>
      <c r="N3586" s="4" t="str">
        <f t="shared" si="279"/>
        <v>S</v>
      </c>
      <c r="O3586" t="str">
        <f t="shared" si="280"/>
        <v>S</v>
      </c>
    </row>
    <row r="3587" spans="1:15" x14ac:dyDescent="0.25">
      <c r="A3587">
        <v>54</v>
      </c>
      <c r="B3587" s="1">
        <v>61345</v>
      </c>
      <c r="C3587" t="s">
        <v>239</v>
      </c>
      <c r="D3587" t="s">
        <v>1861</v>
      </c>
      <c r="E3587">
        <v>39</v>
      </c>
      <c r="F3587">
        <v>2461</v>
      </c>
      <c r="G3587">
        <f t="shared" ref="G3587:G3650" si="281">IF($E3587 &lt;= 100,F3587,0)</f>
        <v>2461</v>
      </c>
      <c r="H3587" t="str">
        <f>_xlfn.XLOOKUP(C3587,obszary!A:A,obszary!B:B)</f>
        <v>Amenthes</v>
      </c>
      <c r="I3587" t="str">
        <f>_xlfn.XLOOKUP($A3587,laziki!B:B,laziki!C:C)</f>
        <v>Opportunity 6</v>
      </c>
      <c r="J3587" t="str">
        <f>_xlfn.XLOOKUP(I3587,laziki!C:C,laziki!E:E)</f>
        <v>14.31N, 112.28E</v>
      </c>
      <c r="K3587">
        <f>_xlfn.XLOOKUP($A3587,laziki!B:B,laziki!D:D)</f>
        <v>2065</v>
      </c>
      <c r="L3587">
        <f t="shared" ref="L3587:L3650" si="282">YEAR(B3587)</f>
        <v>2067</v>
      </c>
      <c r="M3587" s="4">
        <f t="shared" ref="M3587:M3650" si="283">L3587-K3587</f>
        <v>2</v>
      </c>
      <c r="N3587" s="4" t="str">
        <f t="shared" ref="N3587:N3650" si="284">IF(NOT(ISERROR(SEARCH("S",D3587))),"S","N")</f>
        <v>N</v>
      </c>
      <c r="O3587" t="str">
        <f t="shared" si="280"/>
        <v>N</v>
      </c>
    </row>
    <row r="3588" spans="1:15" x14ac:dyDescent="0.25">
      <c r="A3588">
        <v>83</v>
      </c>
      <c r="B3588" s="1">
        <v>63100</v>
      </c>
      <c r="C3588" t="s">
        <v>255</v>
      </c>
      <c r="D3588" t="s">
        <v>1860</v>
      </c>
      <c r="E3588">
        <v>75</v>
      </c>
      <c r="F3588">
        <v>45837</v>
      </c>
      <c r="G3588">
        <f t="shared" si="281"/>
        <v>45837</v>
      </c>
      <c r="H3588" t="str">
        <f>_xlfn.XLOOKUP(C3588,obszary!A:A,obszary!B:B)</f>
        <v>Casius</v>
      </c>
      <c r="I3588" t="str">
        <f>_xlfn.XLOOKUP($A3588,laziki!B:B,laziki!C:C)</f>
        <v>Phoenix 11</v>
      </c>
      <c r="J3588" t="str">
        <f>_xlfn.XLOOKUP(I3588,laziki!C:C,laziki!E:E)</f>
        <v>56.07N, 79.63E</v>
      </c>
      <c r="K3588">
        <f>_xlfn.XLOOKUP($A3588,laziki!B:B,laziki!D:D)</f>
        <v>2069</v>
      </c>
      <c r="L3588">
        <f t="shared" si="282"/>
        <v>2072</v>
      </c>
      <c r="M3588" s="4">
        <f t="shared" si="283"/>
        <v>3</v>
      </c>
      <c r="N3588" s="4" t="str">
        <f t="shared" si="284"/>
        <v>N</v>
      </c>
      <c r="O3588" t="str">
        <f t="shared" si="280"/>
        <v>N</v>
      </c>
    </row>
    <row r="3589" spans="1:15" x14ac:dyDescent="0.25">
      <c r="A3589">
        <v>66</v>
      </c>
      <c r="B3589" s="1">
        <v>63472</v>
      </c>
      <c r="C3589" t="s">
        <v>237</v>
      </c>
      <c r="D3589" t="s">
        <v>1859</v>
      </c>
      <c r="E3589">
        <v>90</v>
      </c>
      <c r="F3589">
        <v>8255</v>
      </c>
      <c r="G3589">
        <f t="shared" si="281"/>
        <v>8255</v>
      </c>
      <c r="H3589" t="str">
        <f>_xlfn.XLOOKUP(C3589,obszary!A:A,obszary!B:B)</f>
        <v>Elysium</v>
      </c>
      <c r="I3589" t="str">
        <f>_xlfn.XLOOKUP($A3589,laziki!B:B,laziki!C:C)</f>
        <v>Rosetta 9</v>
      </c>
      <c r="J3589" t="str">
        <f>_xlfn.XLOOKUP(I3589,laziki!C:C,laziki!E:E)</f>
        <v>17.54N, 149.60E</v>
      </c>
      <c r="K3589">
        <f>_xlfn.XLOOKUP($A3589,laziki!B:B,laziki!D:D)</f>
        <v>2067</v>
      </c>
      <c r="L3589">
        <f t="shared" si="282"/>
        <v>2073</v>
      </c>
      <c r="M3589" s="4">
        <f t="shared" si="283"/>
        <v>6</v>
      </c>
      <c r="N3589" s="4" t="str">
        <f t="shared" si="284"/>
        <v>N</v>
      </c>
      <c r="O3589" t="str">
        <f t="shared" si="280"/>
        <v>N</v>
      </c>
    </row>
    <row r="3590" spans="1:15" x14ac:dyDescent="0.25">
      <c r="A3590">
        <v>17</v>
      </c>
      <c r="B3590" s="1">
        <v>59536</v>
      </c>
      <c r="C3590" t="s">
        <v>239</v>
      </c>
      <c r="D3590" t="s">
        <v>1858</v>
      </c>
      <c r="E3590">
        <v>147</v>
      </c>
      <c r="F3590">
        <v>6618</v>
      </c>
      <c r="G3590">
        <f t="shared" si="281"/>
        <v>0</v>
      </c>
      <c r="H3590" t="str">
        <f>_xlfn.XLOOKUP(C3590,obszary!A:A,obszary!B:B)</f>
        <v>Amenthes</v>
      </c>
      <c r="I3590" t="str">
        <f>_xlfn.XLOOKUP($A3590,laziki!B:B,laziki!C:C)</f>
        <v>Viking 8</v>
      </c>
      <c r="J3590" t="str">
        <f>_xlfn.XLOOKUP(I3590,laziki!C:C,laziki!E:E)</f>
        <v>21.27N, 90.13E</v>
      </c>
      <c r="K3590">
        <f>_xlfn.XLOOKUP($A3590,laziki!B:B,laziki!D:D)</f>
        <v>2054</v>
      </c>
      <c r="L3590">
        <f t="shared" si="282"/>
        <v>2062</v>
      </c>
      <c r="M3590" s="4">
        <f t="shared" si="283"/>
        <v>8</v>
      </c>
      <c r="N3590" s="4" t="str">
        <f t="shared" si="284"/>
        <v>N</v>
      </c>
      <c r="O3590" t="str">
        <f t="shared" ref="O3590:O3653" si="285">IF(NOT(ISERROR(SEARCH("S",J3590))),"S","N")</f>
        <v>N</v>
      </c>
    </row>
    <row r="3591" spans="1:15" x14ac:dyDescent="0.25">
      <c r="A3591">
        <v>99</v>
      </c>
      <c r="B3591" s="1">
        <v>62591</v>
      </c>
      <c r="C3591" t="s">
        <v>243</v>
      </c>
      <c r="D3591" t="s">
        <v>1857</v>
      </c>
      <c r="E3591">
        <v>106</v>
      </c>
      <c r="F3591">
        <v>8519</v>
      </c>
      <c r="G3591">
        <f t="shared" si="281"/>
        <v>0</v>
      </c>
      <c r="H3591" t="str">
        <f>_xlfn.XLOOKUP(C3591,obszary!A:A,obszary!B:B)</f>
        <v>Arabia</v>
      </c>
      <c r="I3591" t="str">
        <f>_xlfn.XLOOKUP($A3591,laziki!B:B,laziki!C:C)</f>
        <v>Perseverance 6</v>
      </c>
      <c r="J3591" t="str">
        <f>_xlfn.XLOOKUP(I3591,laziki!C:C,laziki!E:E)</f>
        <v>34.38N, 12.41E</v>
      </c>
      <c r="K3591">
        <f>_xlfn.XLOOKUP($A3591,laziki!B:B,laziki!D:D)</f>
        <v>2070</v>
      </c>
      <c r="L3591">
        <f t="shared" si="282"/>
        <v>2071</v>
      </c>
      <c r="M3591" s="4">
        <f t="shared" si="283"/>
        <v>1</v>
      </c>
      <c r="N3591" s="4" t="str">
        <f t="shared" si="284"/>
        <v>N</v>
      </c>
      <c r="O3591" t="str">
        <f t="shared" si="285"/>
        <v>N</v>
      </c>
    </row>
    <row r="3592" spans="1:15" x14ac:dyDescent="0.25">
      <c r="A3592">
        <v>79</v>
      </c>
      <c r="B3592" s="1">
        <v>63947</v>
      </c>
      <c r="C3592" t="s">
        <v>237</v>
      </c>
      <c r="D3592" t="s">
        <v>1856</v>
      </c>
      <c r="E3592">
        <v>120</v>
      </c>
      <c r="F3592">
        <v>2880</v>
      </c>
      <c r="G3592">
        <f t="shared" si="281"/>
        <v>0</v>
      </c>
      <c r="H3592" t="str">
        <f>_xlfn.XLOOKUP(C3592,obszary!A:A,obszary!B:B)</f>
        <v>Elysium</v>
      </c>
      <c r="I3592" t="str">
        <f>_xlfn.XLOOKUP($A3592,laziki!B:B,laziki!C:C)</f>
        <v>Rosetta 29</v>
      </c>
      <c r="J3592" t="str">
        <f>_xlfn.XLOOKUP(I3592,laziki!C:C,laziki!E:E)</f>
        <v>18.24N, 120.68E</v>
      </c>
      <c r="K3592">
        <f>_xlfn.XLOOKUP($A3592,laziki!B:B,laziki!D:D)</f>
        <v>2073</v>
      </c>
      <c r="L3592">
        <f t="shared" si="282"/>
        <v>2075</v>
      </c>
      <c r="M3592" s="4">
        <f t="shared" si="283"/>
        <v>2</v>
      </c>
      <c r="N3592" s="4" t="str">
        <f t="shared" si="284"/>
        <v>N</v>
      </c>
      <c r="O3592" t="str">
        <f t="shared" si="285"/>
        <v>N</v>
      </c>
    </row>
    <row r="3593" spans="1:15" x14ac:dyDescent="0.25">
      <c r="A3593">
        <v>98</v>
      </c>
      <c r="B3593" s="1">
        <v>63305</v>
      </c>
      <c r="C3593" t="s">
        <v>223</v>
      </c>
      <c r="D3593" t="s">
        <v>1855</v>
      </c>
      <c r="E3593">
        <v>169</v>
      </c>
      <c r="F3593">
        <v>15700</v>
      </c>
      <c r="G3593">
        <f t="shared" si="281"/>
        <v>0</v>
      </c>
      <c r="H3593" t="str">
        <f>_xlfn.XLOOKUP(C3593,obszary!A:A,obszary!B:B)</f>
        <v>Mare Tyrrhenum</v>
      </c>
      <c r="I3593" t="str">
        <f>_xlfn.XLOOKUP($A3593,laziki!B:B,laziki!C:C)</f>
        <v>Perseverance 5</v>
      </c>
      <c r="J3593" t="str">
        <f>_xlfn.XLOOKUP(I3593,laziki!C:C,laziki!E:E)</f>
        <v>48.97S, 86.32E</v>
      </c>
      <c r="K3593">
        <f>_xlfn.XLOOKUP($A3593,laziki!B:B,laziki!D:D)</f>
        <v>2070</v>
      </c>
      <c r="L3593">
        <f t="shared" si="282"/>
        <v>2073</v>
      </c>
      <c r="M3593" s="4">
        <f t="shared" si="283"/>
        <v>3</v>
      </c>
      <c r="N3593" s="4" t="str">
        <f t="shared" si="284"/>
        <v>S</v>
      </c>
      <c r="O3593" t="str">
        <f t="shared" si="285"/>
        <v>S</v>
      </c>
    </row>
    <row r="3594" spans="1:15" x14ac:dyDescent="0.25">
      <c r="A3594">
        <v>16</v>
      </c>
      <c r="B3594" s="1">
        <v>56945</v>
      </c>
      <c r="C3594" t="s">
        <v>217</v>
      </c>
      <c r="D3594" t="s">
        <v>1854</v>
      </c>
      <c r="E3594">
        <v>365</v>
      </c>
      <c r="F3594">
        <v>6006</v>
      </c>
      <c r="G3594">
        <f t="shared" si="281"/>
        <v>0</v>
      </c>
      <c r="H3594" t="str">
        <f>_xlfn.XLOOKUP(C3594,obszary!A:A,obszary!B:B)</f>
        <v>Thaumasia</v>
      </c>
      <c r="I3594" t="str">
        <f>_xlfn.XLOOKUP($A3594,laziki!B:B,laziki!C:C)</f>
        <v>Viking 7</v>
      </c>
      <c r="J3594" t="str">
        <f>_xlfn.XLOOKUP(I3594,laziki!C:C,laziki!E:E)</f>
        <v>47.12S, 102.95W</v>
      </c>
      <c r="K3594">
        <f>_xlfn.XLOOKUP($A3594,laziki!B:B,laziki!D:D)</f>
        <v>2054</v>
      </c>
      <c r="L3594">
        <f t="shared" si="282"/>
        <v>2055</v>
      </c>
      <c r="M3594" s="4">
        <f t="shared" si="283"/>
        <v>1</v>
      </c>
      <c r="N3594" s="4" t="str">
        <f t="shared" si="284"/>
        <v>S</v>
      </c>
      <c r="O3594" t="str">
        <f t="shared" si="285"/>
        <v>S</v>
      </c>
    </row>
    <row r="3595" spans="1:15" x14ac:dyDescent="0.25">
      <c r="A3595">
        <v>41</v>
      </c>
      <c r="B3595" s="1">
        <v>61018</v>
      </c>
      <c r="C3595" t="s">
        <v>257</v>
      </c>
      <c r="D3595" t="s">
        <v>1853</v>
      </c>
      <c r="E3595">
        <v>221</v>
      </c>
      <c r="F3595">
        <v>4902</v>
      </c>
      <c r="G3595">
        <f t="shared" si="281"/>
        <v>0</v>
      </c>
      <c r="H3595" t="str">
        <f>_xlfn.XLOOKUP(C3595,obszary!A:A,obszary!B:B)</f>
        <v>Ismenius Lacus</v>
      </c>
      <c r="I3595" t="str">
        <f>_xlfn.XLOOKUP($A3595,laziki!B:B,laziki!C:C)</f>
        <v>Spirit 5</v>
      </c>
      <c r="J3595" t="str">
        <f>_xlfn.XLOOKUP(I3595,laziki!C:C,laziki!E:E)</f>
        <v>66.19N, 33.82E</v>
      </c>
      <c r="K3595">
        <f>_xlfn.XLOOKUP($A3595,laziki!B:B,laziki!D:D)</f>
        <v>2063</v>
      </c>
      <c r="L3595">
        <f t="shared" si="282"/>
        <v>2067</v>
      </c>
      <c r="M3595" s="4">
        <f t="shared" si="283"/>
        <v>4</v>
      </c>
      <c r="N3595" s="4" t="str">
        <f t="shared" si="284"/>
        <v>N</v>
      </c>
      <c r="O3595" t="str">
        <f t="shared" si="285"/>
        <v>N</v>
      </c>
    </row>
    <row r="3596" spans="1:15" x14ac:dyDescent="0.25">
      <c r="A3596">
        <v>18</v>
      </c>
      <c r="B3596" s="1">
        <v>57628</v>
      </c>
      <c r="C3596" t="s">
        <v>209</v>
      </c>
      <c r="D3596" t="s">
        <v>1852</v>
      </c>
      <c r="E3596">
        <v>169</v>
      </c>
      <c r="F3596">
        <v>1396</v>
      </c>
      <c r="G3596">
        <f t="shared" si="281"/>
        <v>0</v>
      </c>
      <c r="H3596" t="str">
        <f>_xlfn.XLOOKUP(C3596,obszary!A:A,obszary!B:B)</f>
        <v>Eridania</v>
      </c>
      <c r="I3596" t="str">
        <f>_xlfn.XLOOKUP($A3596,laziki!B:B,laziki!C:C)</f>
        <v>Viking 10</v>
      </c>
      <c r="J3596" t="str">
        <f>_xlfn.XLOOKUP(I3596,laziki!C:C,laziki!E:E)</f>
        <v>25.21S, 169.35E</v>
      </c>
      <c r="K3596">
        <f>_xlfn.XLOOKUP($A3596,laziki!B:B,laziki!D:D)</f>
        <v>2055</v>
      </c>
      <c r="L3596">
        <f t="shared" si="282"/>
        <v>2057</v>
      </c>
      <c r="M3596" s="4">
        <f t="shared" si="283"/>
        <v>2</v>
      </c>
      <c r="N3596" s="4" t="str">
        <f t="shared" si="284"/>
        <v>S</v>
      </c>
      <c r="O3596" t="str">
        <f t="shared" si="285"/>
        <v>S</v>
      </c>
    </row>
    <row r="3597" spans="1:15" x14ac:dyDescent="0.25">
      <c r="A3597">
        <v>53</v>
      </c>
      <c r="B3597" s="1">
        <v>60788</v>
      </c>
      <c r="C3597" t="s">
        <v>219</v>
      </c>
      <c r="D3597" t="s">
        <v>1851</v>
      </c>
      <c r="E3597">
        <v>113</v>
      </c>
      <c r="F3597">
        <v>14025</v>
      </c>
      <c r="G3597">
        <f t="shared" si="281"/>
        <v>0</v>
      </c>
      <c r="H3597" t="str">
        <f>_xlfn.XLOOKUP(C3597,obszary!A:A,obszary!B:B)</f>
        <v>Phaethontis</v>
      </c>
      <c r="I3597" t="str">
        <f>_xlfn.XLOOKUP($A3597,laziki!B:B,laziki!C:C)</f>
        <v>Opportunity 5</v>
      </c>
      <c r="J3597" t="str">
        <f>_xlfn.XLOOKUP(I3597,laziki!C:C,laziki!E:E)</f>
        <v>70.62S, 159.12W</v>
      </c>
      <c r="K3597">
        <f>_xlfn.XLOOKUP($A3597,laziki!B:B,laziki!D:D)</f>
        <v>2065</v>
      </c>
      <c r="L3597">
        <f t="shared" si="282"/>
        <v>2066</v>
      </c>
      <c r="M3597" s="4">
        <f t="shared" si="283"/>
        <v>1</v>
      </c>
      <c r="N3597" s="4" t="str">
        <f t="shared" si="284"/>
        <v>S</v>
      </c>
      <c r="O3597" t="str">
        <f t="shared" si="285"/>
        <v>S</v>
      </c>
    </row>
    <row r="3598" spans="1:15" x14ac:dyDescent="0.25">
      <c r="A3598">
        <v>32</v>
      </c>
      <c r="B3598" s="1">
        <v>60527</v>
      </c>
      <c r="C3598" t="s">
        <v>217</v>
      </c>
      <c r="D3598" t="s">
        <v>1850</v>
      </c>
      <c r="E3598">
        <v>12</v>
      </c>
      <c r="F3598">
        <v>14551</v>
      </c>
      <c r="G3598">
        <f t="shared" si="281"/>
        <v>14551</v>
      </c>
      <c r="H3598" t="str">
        <f>_xlfn.XLOOKUP(C3598,obszary!A:A,obszary!B:B)</f>
        <v>Thaumasia</v>
      </c>
      <c r="I3598" t="str">
        <f>_xlfn.XLOOKUP($A3598,laziki!B:B,laziki!C:C)</f>
        <v>Deimos 11</v>
      </c>
      <c r="J3598" t="str">
        <f>_xlfn.XLOOKUP(I3598,laziki!C:C,laziki!E:E)</f>
        <v>39.82S, 96.42W</v>
      </c>
      <c r="K3598">
        <f>_xlfn.XLOOKUP($A3598,laziki!B:B,laziki!D:D)</f>
        <v>2059</v>
      </c>
      <c r="L3598">
        <f t="shared" si="282"/>
        <v>2065</v>
      </c>
      <c r="M3598" s="4">
        <f t="shared" si="283"/>
        <v>6</v>
      </c>
      <c r="N3598" s="4" t="str">
        <f t="shared" si="284"/>
        <v>S</v>
      </c>
      <c r="O3598" t="str">
        <f t="shared" si="285"/>
        <v>S</v>
      </c>
    </row>
    <row r="3599" spans="1:15" x14ac:dyDescent="0.25">
      <c r="A3599">
        <v>46</v>
      </c>
      <c r="B3599" s="1">
        <v>61112</v>
      </c>
      <c r="C3599" t="s">
        <v>219</v>
      </c>
      <c r="D3599" t="s">
        <v>1849</v>
      </c>
      <c r="E3599">
        <v>292</v>
      </c>
      <c r="F3599">
        <v>38630</v>
      </c>
      <c r="G3599">
        <f t="shared" si="281"/>
        <v>0</v>
      </c>
      <c r="H3599" t="str">
        <f>_xlfn.XLOOKUP(C3599,obszary!A:A,obszary!B:B)</f>
        <v>Phaethontis</v>
      </c>
      <c r="I3599" t="str">
        <f>_xlfn.XLOOKUP($A3599,laziki!B:B,laziki!C:C)</f>
        <v>Spirit 13</v>
      </c>
      <c r="J3599" t="str">
        <f>_xlfn.XLOOKUP(I3599,laziki!C:C,laziki!E:E)</f>
        <v>58.80S, 113.46W</v>
      </c>
      <c r="K3599">
        <f>_xlfn.XLOOKUP($A3599,laziki!B:B,laziki!D:D)</f>
        <v>2065</v>
      </c>
      <c r="L3599">
        <f t="shared" si="282"/>
        <v>2067</v>
      </c>
      <c r="M3599" s="4">
        <f t="shared" si="283"/>
        <v>2</v>
      </c>
      <c r="N3599" s="4" t="str">
        <f t="shared" si="284"/>
        <v>S</v>
      </c>
      <c r="O3599" t="str">
        <f t="shared" si="285"/>
        <v>S</v>
      </c>
    </row>
    <row r="3600" spans="1:15" x14ac:dyDescent="0.25">
      <c r="A3600">
        <v>56</v>
      </c>
      <c r="B3600" s="1">
        <v>63684</v>
      </c>
      <c r="C3600" t="s">
        <v>217</v>
      </c>
      <c r="D3600" t="s">
        <v>1848</v>
      </c>
      <c r="E3600">
        <v>152</v>
      </c>
      <c r="F3600">
        <v>6618</v>
      </c>
      <c r="G3600">
        <f t="shared" si="281"/>
        <v>0</v>
      </c>
      <c r="H3600" t="str">
        <f>_xlfn.XLOOKUP(C3600,obszary!A:A,obszary!B:B)</f>
        <v>Thaumasia</v>
      </c>
      <c r="I3600" t="str">
        <f>_xlfn.XLOOKUP($A3600,laziki!B:B,laziki!C:C)</f>
        <v>Opportunity 10</v>
      </c>
      <c r="J3600" t="str">
        <f>_xlfn.XLOOKUP(I3600,laziki!C:C,laziki!E:E)</f>
        <v>35.35S, 72.67W</v>
      </c>
      <c r="K3600">
        <f>_xlfn.XLOOKUP($A3600,laziki!B:B,laziki!D:D)</f>
        <v>2067</v>
      </c>
      <c r="L3600">
        <f t="shared" si="282"/>
        <v>2074</v>
      </c>
      <c r="M3600" s="4">
        <f t="shared" si="283"/>
        <v>7</v>
      </c>
      <c r="N3600" s="4" t="str">
        <f t="shared" si="284"/>
        <v>S</v>
      </c>
      <c r="O3600" t="str">
        <f t="shared" si="285"/>
        <v>S</v>
      </c>
    </row>
    <row r="3601" spans="1:15" x14ac:dyDescent="0.25">
      <c r="A3601">
        <v>99</v>
      </c>
      <c r="B3601" s="1">
        <v>64171</v>
      </c>
      <c r="C3601" t="s">
        <v>257</v>
      </c>
      <c r="D3601" t="s">
        <v>1847</v>
      </c>
      <c r="E3601">
        <v>241</v>
      </c>
      <c r="F3601">
        <v>16330</v>
      </c>
      <c r="G3601">
        <f t="shared" si="281"/>
        <v>0</v>
      </c>
      <c r="H3601" t="str">
        <f>_xlfn.XLOOKUP(C3601,obszary!A:A,obszary!B:B)</f>
        <v>Ismenius Lacus</v>
      </c>
      <c r="I3601" t="str">
        <f>_xlfn.XLOOKUP($A3601,laziki!B:B,laziki!C:C)</f>
        <v>Perseverance 6</v>
      </c>
      <c r="J3601" t="str">
        <f>_xlfn.XLOOKUP(I3601,laziki!C:C,laziki!E:E)</f>
        <v>34.38N, 12.41E</v>
      </c>
      <c r="K3601">
        <f>_xlfn.XLOOKUP($A3601,laziki!B:B,laziki!D:D)</f>
        <v>2070</v>
      </c>
      <c r="L3601">
        <f t="shared" si="282"/>
        <v>2075</v>
      </c>
      <c r="M3601" s="4">
        <f t="shared" si="283"/>
        <v>5</v>
      </c>
      <c r="N3601" s="4" t="str">
        <f t="shared" si="284"/>
        <v>N</v>
      </c>
      <c r="O3601" t="str">
        <f t="shared" si="285"/>
        <v>N</v>
      </c>
    </row>
    <row r="3602" spans="1:15" x14ac:dyDescent="0.25">
      <c r="A3602">
        <v>59</v>
      </c>
      <c r="B3602" s="1">
        <v>61938</v>
      </c>
      <c r="C3602" t="s">
        <v>209</v>
      </c>
      <c r="D3602" t="s">
        <v>1846</v>
      </c>
      <c r="E3602">
        <v>39</v>
      </c>
      <c r="F3602">
        <v>1656</v>
      </c>
      <c r="G3602">
        <f t="shared" si="281"/>
        <v>1656</v>
      </c>
      <c r="H3602" t="str">
        <f>_xlfn.XLOOKUP(C3602,obszary!A:A,obszary!B:B)</f>
        <v>Eridania</v>
      </c>
      <c r="I3602" t="str">
        <f>_xlfn.XLOOKUP($A3602,laziki!B:B,laziki!C:C)</f>
        <v>Opportunity 16</v>
      </c>
      <c r="J3602" t="str">
        <f>_xlfn.XLOOKUP(I3602,laziki!C:C,laziki!E:E)</f>
        <v>41.83S, 120.38E</v>
      </c>
      <c r="K3602">
        <f>_xlfn.XLOOKUP($A3602,laziki!B:B,laziki!D:D)</f>
        <v>2068</v>
      </c>
      <c r="L3602">
        <f t="shared" si="282"/>
        <v>2069</v>
      </c>
      <c r="M3602" s="4">
        <f t="shared" si="283"/>
        <v>1</v>
      </c>
      <c r="N3602" s="4" t="str">
        <f t="shared" si="284"/>
        <v>S</v>
      </c>
      <c r="O3602" t="str">
        <f t="shared" si="285"/>
        <v>S</v>
      </c>
    </row>
    <row r="3603" spans="1:15" x14ac:dyDescent="0.25">
      <c r="A3603">
        <v>85</v>
      </c>
      <c r="B3603" s="1">
        <v>62839</v>
      </c>
      <c r="C3603" t="s">
        <v>223</v>
      </c>
      <c r="D3603" t="s">
        <v>1845</v>
      </c>
      <c r="E3603">
        <v>96</v>
      </c>
      <c r="F3603">
        <v>8000</v>
      </c>
      <c r="G3603">
        <f t="shared" si="281"/>
        <v>8000</v>
      </c>
      <c r="H3603" t="str">
        <f>_xlfn.XLOOKUP(C3603,obszary!A:A,obszary!B:B)</f>
        <v>Mare Tyrrhenum</v>
      </c>
      <c r="I3603" t="str">
        <f>_xlfn.XLOOKUP($A3603,laziki!B:B,laziki!C:C)</f>
        <v>Phoenix 13</v>
      </c>
      <c r="J3603" t="str">
        <f>_xlfn.XLOOKUP(I3603,laziki!C:C,laziki!E:E)</f>
        <v>6.43S, 95.96E</v>
      </c>
      <c r="K3603">
        <f>_xlfn.XLOOKUP($A3603,laziki!B:B,laziki!D:D)</f>
        <v>2070</v>
      </c>
      <c r="L3603">
        <f t="shared" si="282"/>
        <v>2072</v>
      </c>
      <c r="M3603" s="4">
        <f t="shared" si="283"/>
        <v>2</v>
      </c>
      <c r="N3603" s="4" t="str">
        <f t="shared" si="284"/>
        <v>S</v>
      </c>
      <c r="O3603" t="str">
        <f t="shared" si="285"/>
        <v>S</v>
      </c>
    </row>
    <row r="3604" spans="1:15" x14ac:dyDescent="0.25">
      <c r="A3604">
        <v>98</v>
      </c>
      <c r="B3604" s="1">
        <v>62946</v>
      </c>
      <c r="C3604" t="s">
        <v>207</v>
      </c>
      <c r="D3604" t="s">
        <v>1844</v>
      </c>
      <c r="E3604">
        <v>133</v>
      </c>
      <c r="F3604">
        <v>6832</v>
      </c>
      <c r="G3604">
        <f t="shared" si="281"/>
        <v>0</v>
      </c>
      <c r="H3604" t="str">
        <f>_xlfn.XLOOKUP(C3604,obszary!A:A,obszary!B:B)</f>
        <v>Mare Australe</v>
      </c>
      <c r="I3604" t="str">
        <f>_xlfn.XLOOKUP($A3604,laziki!B:B,laziki!C:C)</f>
        <v>Perseverance 5</v>
      </c>
      <c r="J3604" t="str">
        <f>_xlfn.XLOOKUP(I3604,laziki!C:C,laziki!E:E)</f>
        <v>48.97S, 86.32E</v>
      </c>
      <c r="K3604">
        <f>_xlfn.XLOOKUP($A3604,laziki!B:B,laziki!D:D)</f>
        <v>2070</v>
      </c>
      <c r="L3604">
        <f t="shared" si="282"/>
        <v>2072</v>
      </c>
      <c r="M3604" s="4">
        <f t="shared" si="283"/>
        <v>2</v>
      </c>
      <c r="N3604" s="4" t="str">
        <f t="shared" si="284"/>
        <v>S</v>
      </c>
      <c r="O3604" t="str">
        <f t="shared" si="285"/>
        <v>S</v>
      </c>
    </row>
    <row r="3605" spans="1:15" x14ac:dyDescent="0.25">
      <c r="A3605">
        <v>35</v>
      </c>
      <c r="B3605" s="1">
        <v>59315</v>
      </c>
      <c r="C3605" t="s">
        <v>233</v>
      </c>
      <c r="D3605" t="s">
        <v>1843</v>
      </c>
      <c r="E3605">
        <v>147</v>
      </c>
      <c r="F3605">
        <v>3461</v>
      </c>
      <c r="G3605">
        <f t="shared" si="281"/>
        <v>0</v>
      </c>
      <c r="H3605" t="str">
        <f>_xlfn.XLOOKUP(C3605,obszary!A:A,obszary!B:B)</f>
        <v>Phoenicis Lacus</v>
      </c>
      <c r="I3605" t="str">
        <f>_xlfn.XLOOKUP($A3605,laziki!B:B,laziki!C:C)</f>
        <v>Pathfinder 2</v>
      </c>
      <c r="J3605" t="str">
        <f>_xlfn.XLOOKUP(I3605,laziki!C:C,laziki!E:E)</f>
        <v>16.90S, 101.43W</v>
      </c>
      <c r="K3605">
        <f>_xlfn.XLOOKUP($A3605,laziki!B:B,laziki!D:D)</f>
        <v>2060</v>
      </c>
      <c r="L3605">
        <f t="shared" si="282"/>
        <v>2062</v>
      </c>
      <c r="M3605" s="4">
        <f t="shared" si="283"/>
        <v>2</v>
      </c>
      <c r="N3605" s="4" t="str">
        <f t="shared" si="284"/>
        <v>S</v>
      </c>
      <c r="O3605" t="str">
        <f t="shared" si="285"/>
        <v>S</v>
      </c>
    </row>
    <row r="3606" spans="1:15" x14ac:dyDescent="0.25">
      <c r="A3606">
        <v>69</v>
      </c>
      <c r="B3606" s="1">
        <v>63969</v>
      </c>
      <c r="C3606" t="s">
        <v>253</v>
      </c>
      <c r="D3606" t="s">
        <v>1842</v>
      </c>
      <c r="E3606">
        <v>524</v>
      </c>
      <c r="F3606">
        <v>7752</v>
      </c>
      <c r="G3606">
        <f t="shared" si="281"/>
        <v>0</v>
      </c>
      <c r="H3606" t="str">
        <f>_xlfn.XLOOKUP(C3606,obszary!A:A,obszary!B:B)</f>
        <v>Cebrenia</v>
      </c>
      <c r="I3606" t="str">
        <f>_xlfn.XLOOKUP($A3606,laziki!B:B,laziki!C:C)</f>
        <v>Rosetta 13</v>
      </c>
      <c r="J3606" t="str">
        <f>_xlfn.XLOOKUP(I3606,laziki!C:C,laziki!E:E)</f>
        <v>69.41N, 168.67E</v>
      </c>
      <c r="K3606">
        <f>_xlfn.XLOOKUP($A3606,laziki!B:B,laziki!D:D)</f>
        <v>2069</v>
      </c>
      <c r="L3606">
        <f t="shared" si="282"/>
        <v>2075</v>
      </c>
      <c r="M3606" s="4">
        <f t="shared" si="283"/>
        <v>6</v>
      </c>
      <c r="N3606" s="4" t="str">
        <f t="shared" si="284"/>
        <v>N</v>
      </c>
      <c r="O3606" t="str">
        <f t="shared" si="285"/>
        <v>N</v>
      </c>
    </row>
    <row r="3607" spans="1:15" x14ac:dyDescent="0.25">
      <c r="A3607">
        <v>75</v>
      </c>
      <c r="B3607" s="1">
        <v>64232</v>
      </c>
      <c r="C3607" t="s">
        <v>211</v>
      </c>
      <c r="D3607" t="s">
        <v>1841</v>
      </c>
      <c r="E3607">
        <v>72</v>
      </c>
      <c r="F3607">
        <v>9670</v>
      </c>
      <c r="G3607">
        <f t="shared" si="281"/>
        <v>9670</v>
      </c>
      <c r="H3607" t="str">
        <f>_xlfn.XLOOKUP(C3607,obszary!A:A,obszary!B:B)</f>
        <v>Hellas</v>
      </c>
      <c r="I3607" t="str">
        <f>_xlfn.XLOOKUP($A3607,laziki!B:B,laziki!C:C)</f>
        <v>Rosetta 22</v>
      </c>
      <c r="J3607" t="str">
        <f>_xlfn.XLOOKUP(I3607,laziki!C:C,laziki!E:E)</f>
        <v>43.21S, 109.99E</v>
      </c>
      <c r="K3607">
        <f>_xlfn.XLOOKUP($A3607,laziki!B:B,laziki!D:D)</f>
        <v>2071</v>
      </c>
      <c r="L3607">
        <f t="shared" si="282"/>
        <v>2075</v>
      </c>
      <c r="M3607" s="4">
        <f t="shared" si="283"/>
        <v>4</v>
      </c>
      <c r="N3607" s="4" t="str">
        <f t="shared" si="284"/>
        <v>S</v>
      </c>
      <c r="O3607" t="str">
        <f t="shared" si="285"/>
        <v>S</v>
      </c>
    </row>
    <row r="3608" spans="1:15" x14ac:dyDescent="0.25">
      <c r="A3608">
        <v>74</v>
      </c>
      <c r="B3608" s="1">
        <v>63030</v>
      </c>
      <c r="C3608" t="s">
        <v>243</v>
      </c>
      <c r="D3608" t="s">
        <v>1840</v>
      </c>
      <c r="E3608">
        <v>142</v>
      </c>
      <c r="F3608">
        <v>2880</v>
      </c>
      <c r="G3608">
        <f t="shared" si="281"/>
        <v>0</v>
      </c>
      <c r="H3608" t="str">
        <f>_xlfn.XLOOKUP(C3608,obszary!A:A,obszary!B:B)</f>
        <v>Arabia</v>
      </c>
      <c r="I3608" t="str">
        <f>_xlfn.XLOOKUP($A3608,laziki!B:B,laziki!C:C)</f>
        <v>Rosetta 21</v>
      </c>
      <c r="J3608" t="str">
        <f>_xlfn.XLOOKUP(I3608,laziki!C:C,laziki!E:E)</f>
        <v>17.28N, 7.12E</v>
      </c>
      <c r="K3608">
        <f>_xlfn.XLOOKUP($A3608,laziki!B:B,laziki!D:D)</f>
        <v>2071</v>
      </c>
      <c r="L3608">
        <f t="shared" si="282"/>
        <v>2072</v>
      </c>
      <c r="M3608" s="4">
        <f t="shared" si="283"/>
        <v>1</v>
      </c>
      <c r="N3608" s="4" t="str">
        <f t="shared" si="284"/>
        <v>N</v>
      </c>
      <c r="O3608" t="str">
        <f t="shared" si="285"/>
        <v>N</v>
      </c>
    </row>
    <row r="3609" spans="1:15" x14ac:dyDescent="0.25">
      <c r="A3609">
        <v>27</v>
      </c>
      <c r="B3609" s="1">
        <v>59494</v>
      </c>
      <c r="C3609" t="s">
        <v>207</v>
      </c>
      <c r="D3609" t="s">
        <v>1839</v>
      </c>
      <c r="E3609">
        <v>572</v>
      </c>
      <c r="F3609">
        <v>3764</v>
      </c>
      <c r="G3609">
        <f t="shared" si="281"/>
        <v>0</v>
      </c>
      <c r="H3609" t="str">
        <f>_xlfn.XLOOKUP(C3609,obszary!A:A,obszary!B:B)</f>
        <v>Mare Australe</v>
      </c>
      <c r="I3609" t="str">
        <f>_xlfn.XLOOKUP($A3609,laziki!B:B,laziki!C:C)</f>
        <v>Phobos 6</v>
      </c>
      <c r="J3609" t="str">
        <f>_xlfn.XLOOKUP(I3609,laziki!C:C,laziki!E:E)</f>
        <v>74.62S, 100.08E</v>
      </c>
      <c r="K3609">
        <f>_xlfn.XLOOKUP($A3609,laziki!B:B,laziki!D:D)</f>
        <v>2054</v>
      </c>
      <c r="L3609">
        <f t="shared" si="282"/>
        <v>2062</v>
      </c>
      <c r="M3609" s="4">
        <f t="shared" si="283"/>
        <v>8</v>
      </c>
      <c r="N3609" s="4" t="str">
        <f t="shared" si="284"/>
        <v>S</v>
      </c>
      <c r="O3609" t="str">
        <f t="shared" si="285"/>
        <v>S</v>
      </c>
    </row>
    <row r="3610" spans="1:15" x14ac:dyDescent="0.25">
      <c r="A3610">
        <v>76</v>
      </c>
      <c r="B3610" s="1">
        <v>66024</v>
      </c>
      <c r="C3610" t="s">
        <v>253</v>
      </c>
      <c r="D3610" t="s">
        <v>1838</v>
      </c>
      <c r="E3610">
        <v>36</v>
      </c>
      <c r="F3610">
        <v>2880</v>
      </c>
      <c r="G3610">
        <f t="shared" si="281"/>
        <v>2880</v>
      </c>
      <c r="H3610" t="str">
        <f>_xlfn.XLOOKUP(C3610,obszary!A:A,obszary!B:B)</f>
        <v>Cebrenia</v>
      </c>
      <c r="I3610" t="str">
        <f>_xlfn.XLOOKUP($A3610,laziki!B:B,laziki!C:C)</f>
        <v>Rosetta 25</v>
      </c>
      <c r="J3610" t="str">
        <f>_xlfn.XLOOKUP(I3610,laziki!C:C,laziki!E:E)</f>
        <v>47.84N, 169.44E</v>
      </c>
      <c r="K3610">
        <f>_xlfn.XLOOKUP($A3610,laziki!B:B,laziki!D:D)</f>
        <v>2072</v>
      </c>
      <c r="L3610">
        <f t="shared" si="282"/>
        <v>2080</v>
      </c>
      <c r="M3610" s="4">
        <f t="shared" si="283"/>
        <v>8</v>
      </c>
      <c r="N3610" s="4" t="str">
        <f t="shared" si="284"/>
        <v>N</v>
      </c>
      <c r="O3610" t="str">
        <f t="shared" si="285"/>
        <v>N</v>
      </c>
    </row>
    <row r="3611" spans="1:15" x14ac:dyDescent="0.25">
      <c r="A3611">
        <v>79</v>
      </c>
      <c r="B3611" s="1">
        <v>63699</v>
      </c>
      <c r="C3611" t="s">
        <v>239</v>
      </c>
      <c r="D3611" t="s">
        <v>1837</v>
      </c>
      <c r="E3611">
        <v>188</v>
      </c>
      <c r="F3611">
        <v>4235</v>
      </c>
      <c r="G3611">
        <f t="shared" si="281"/>
        <v>0</v>
      </c>
      <c r="H3611" t="str">
        <f>_xlfn.XLOOKUP(C3611,obszary!A:A,obszary!B:B)</f>
        <v>Amenthes</v>
      </c>
      <c r="I3611" t="str">
        <f>_xlfn.XLOOKUP($A3611,laziki!B:B,laziki!C:C)</f>
        <v>Rosetta 29</v>
      </c>
      <c r="J3611" t="str">
        <f>_xlfn.XLOOKUP(I3611,laziki!C:C,laziki!E:E)</f>
        <v>18.24N, 120.68E</v>
      </c>
      <c r="K3611">
        <f>_xlfn.XLOOKUP($A3611,laziki!B:B,laziki!D:D)</f>
        <v>2073</v>
      </c>
      <c r="L3611">
        <f t="shared" si="282"/>
        <v>2074</v>
      </c>
      <c r="M3611" s="4">
        <f t="shared" si="283"/>
        <v>1</v>
      </c>
      <c r="N3611" s="4" t="str">
        <f t="shared" si="284"/>
        <v>N</v>
      </c>
      <c r="O3611" t="str">
        <f t="shared" si="285"/>
        <v>N</v>
      </c>
    </row>
    <row r="3612" spans="1:15" x14ac:dyDescent="0.25">
      <c r="A3612">
        <v>69</v>
      </c>
      <c r="B3612" s="1">
        <v>64558</v>
      </c>
      <c r="C3612" t="s">
        <v>263</v>
      </c>
      <c r="D3612" t="s">
        <v>1836</v>
      </c>
      <c r="E3612">
        <v>32</v>
      </c>
      <c r="F3612">
        <v>1010</v>
      </c>
      <c r="G3612">
        <f t="shared" si="281"/>
        <v>1010</v>
      </c>
      <c r="H3612" t="str">
        <f>_xlfn.XLOOKUP(C3612,obszary!A:A,obszary!B:B)</f>
        <v>Diacria</v>
      </c>
      <c r="I3612" t="str">
        <f>_xlfn.XLOOKUP($A3612,laziki!B:B,laziki!C:C)</f>
        <v>Rosetta 13</v>
      </c>
      <c r="J3612" t="str">
        <f>_xlfn.XLOOKUP(I3612,laziki!C:C,laziki!E:E)</f>
        <v>69.41N, 168.67E</v>
      </c>
      <c r="K3612">
        <f>_xlfn.XLOOKUP($A3612,laziki!B:B,laziki!D:D)</f>
        <v>2069</v>
      </c>
      <c r="L3612">
        <f t="shared" si="282"/>
        <v>2076</v>
      </c>
      <c r="M3612" s="4">
        <f t="shared" si="283"/>
        <v>7</v>
      </c>
      <c r="N3612" s="4" t="str">
        <f t="shared" si="284"/>
        <v>N</v>
      </c>
      <c r="O3612" t="str">
        <f t="shared" si="285"/>
        <v>N</v>
      </c>
    </row>
    <row r="3613" spans="1:15" x14ac:dyDescent="0.25">
      <c r="A3613">
        <v>67</v>
      </c>
      <c r="B3613" s="1">
        <v>62453</v>
      </c>
      <c r="C3613" t="s">
        <v>215</v>
      </c>
      <c r="D3613" t="s">
        <v>1835</v>
      </c>
      <c r="E3613">
        <v>188</v>
      </c>
      <c r="F3613">
        <v>7752</v>
      </c>
      <c r="G3613">
        <f t="shared" si="281"/>
        <v>0</v>
      </c>
      <c r="H3613" t="str">
        <f>_xlfn.XLOOKUP(C3613,obszary!A:A,obszary!B:B)</f>
        <v>Argyre</v>
      </c>
      <c r="I3613" t="str">
        <f>_xlfn.XLOOKUP($A3613,laziki!B:B,laziki!C:C)</f>
        <v>Rosetta 10</v>
      </c>
      <c r="J3613" t="str">
        <f>_xlfn.XLOOKUP(I3613,laziki!C:C,laziki!E:E)</f>
        <v>29.82S, 66.01W</v>
      </c>
      <c r="K3613">
        <f>_xlfn.XLOOKUP($A3613,laziki!B:B,laziki!D:D)</f>
        <v>2068</v>
      </c>
      <c r="L3613">
        <f t="shared" si="282"/>
        <v>2070</v>
      </c>
      <c r="M3613" s="4">
        <f t="shared" si="283"/>
        <v>2</v>
      </c>
      <c r="N3613" s="4" t="str">
        <f t="shared" si="284"/>
        <v>S</v>
      </c>
      <c r="O3613" t="str">
        <f t="shared" si="285"/>
        <v>S</v>
      </c>
    </row>
    <row r="3614" spans="1:15" x14ac:dyDescent="0.25">
      <c r="A3614">
        <v>49</v>
      </c>
      <c r="B3614" s="1">
        <v>61585</v>
      </c>
      <c r="C3614" t="s">
        <v>229</v>
      </c>
      <c r="D3614" t="s">
        <v>1834</v>
      </c>
      <c r="E3614">
        <v>100</v>
      </c>
      <c r="F3614">
        <v>4076</v>
      </c>
      <c r="G3614">
        <f t="shared" si="281"/>
        <v>4076</v>
      </c>
      <c r="H3614" t="str">
        <f>_xlfn.XLOOKUP(C3614,obszary!A:A,obszary!B:B)</f>
        <v>Margaritifer Sinus</v>
      </c>
      <c r="I3614" t="str">
        <f>_xlfn.XLOOKUP($A3614,laziki!B:B,laziki!C:C)</f>
        <v>Spirit 16</v>
      </c>
      <c r="J3614" t="str">
        <f>_xlfn.XLOOKUP(I3614,laziki!C:C,laziki!E:E)</f>
        <v>30.54S, 24.75W</v>
      </c>
      <c r="K3614">
        <f>_xlfn.XLOOKUP($A3614,laziki!B:B,laziki!D:D)</f>
        <v>2066</v>
      </c>
      <c r="L3614">
        <f t="shared" si="282"/>
        <v>2068</v>
      </c>
      <c r="M3614" s="4">
        <f t="shared" si="283"/>
        <v>2</v>
      </c>
      <c r="N3614" s="4" t="str">
        <f t="shared" si="284"/>
        <v>S</v>
      </c>
      <c r="O3614" t="str">
        <f t="shared" si="285"/>
        <v>S</v>
      </c>
    </row>
    <row r="3615" spans="1:15" x14ac:dyDescent="0.25">
      <c r="A3615">
        <v>56</v>
      </c>
      <c r="B3615" s="1">
        <v>63833</v>
      </c>
      <c r="C3615" t="s">
        <v>231</v>
      </c>
      <c r="D3615" t="s">
        <v>1833</v>
      </c>
      <c r="E3615">
        <v>63</v>
      </c>
      <c r="F3615">
        <v>3313</v>
      </c>
      <c r="G3615">
        <f t="shared" si="281"/>
        <v>3313</v>
      </c>
      <c r="H3615" t="str">
        <f>_xlfn.XLOOKUP(C3615,obszary!A:A,obszary!B:B)</f>
        <v>Coprates</v>
      </c>
      <c r="I3615" t="str">
        <f>_xlfn.XLOOKUP($A3615,laziki!B:B,laziki!C:C)</f>
        <v>Opportunity 10</v>
      </c>
      <c r="J3615" t="str">
        <f>_xlfn.XLOOKUP(I3615,laziki!C:C,laziki!E:E)</f>
        <v>35.35S, 72.67W</v>
      </c>
      <c r="K3615">
        <f>_xlfn.XLOOKUP($A3615,laziki!B:B,laziki!D:D)</f>
        <v>2067</v>
      </c>
      <c r="L3615">
        <f t="shared" si="282"/>
        <v>2074</v>
      </c>
      <c r="M3615" s="4">
        <f t="shared" si="283"/>
        <v>7</v>
      </c>
      <c r="N3615" s="4" t="str">
        <f t="shared" si="284"/>
        <v>S</v>
      </c>
      <c r="O3615" t="str">
        <f t="shared" si="285"/>
        <v>S</v>
      </c>
    </row>
    <row r="3616" spans="1:15" x14ac:dyDescent="0.25">
      <c r="A3616">
        <v>3</v>
      </c>
      <c r="B3616" s="1">
        <v>55588</v>
      </c>
      <c r="C3616" t="s">
        <v>219</v>
      </c>
      <c r="D3616" t="s">
        <v>1832</v>
      </c>
      <c r="E3616">
        <v>65</v>
      </c>
      <c r="F3616">
        <v>4076</v>
      </c>
      <c r="G3616">
        <f t="shared" si="281"/>
        <v>4076</v>
      </c>
      <c r="H3616" t="str">
        <f>_xlfn.XLOOKUP(C3616,obszary!A:A,obszary!B:B)</f>
        <v>Phaethontis</v>
      </c>
      <c r="I3616" t="str">
        <f>_xlfn.XLOOKUP($A3616,laziki!B:B,laziki!C:C)</f>
        <v>Mariner 7</v>
      </c>
      <c r="J3616" t="str">
        <f>_xlfn.XLOOKUP(I3616,laziki!C:C,laziki!E:E)</f>
        <v>44.90S, 130.80W</v>
      </c>
      <c r="K3616">
        <f>_xlfn.XLOOKUP($A3616,laziki!B:B,laziki!D:D)</f>
        <v>2050</v>
      </c>
      <c r="L3616">
        <f t="shared" si="282"/>
        <v>2052</v>
      </c>
      <c r="M3616" s="4">
        <f t="shared" si="283"/>
        <v>2</v>
      </c>
      <c r="N3616" s="4" t="str">
        <f t="shared" si="284"/>
        <v>S</v>
      </c>
      <c r="O3616" t="str">
        <f t="shared" si="285"/>
        <v>S</v>
      </c>
    </row>
    <row r="3617" spans="1:15" x14ac:dyDescent="0.25">
      <c r="A3617">
        <v>62</v>
      </c>
      <c r="B3617" s="1">
        <v>61455</v>
      </c>
      <c r="C3617" t="s">
        <v>243</v>
      </c>
      <c r="D3617" t="s">
        <v>1831</v>
      </c>
      <c r="E3617">
        <v>117</v>
      </c>
      <c r="F3617">
        <v>2461</v>
      </c>
      <c r="G3617">
        <f t="shared" si="281"/>
        <v>0</v>
      </c>
      <c r="H3617" t="str">
        <f>_xlfn.XLOOKUP(C3617,obszary!A:A,obszary!B:B)</f>
        <v>Arabia</v>
      </c>
      <c r="I3617" t="str">
        <f>_xlfn.XLOOKUP($A3617,laziki!B:B,laziki!C:C)</f>
        <v>Rosetta 1</v>
      </c>
      <c r="J3617" t="str">
        <f>_xlfn.XLOOKUP(I3617,laziki!C:C,laziki!E:E)</f>
        <v>3.33S, 27.57E</v>
      </c>
      <c r="K3617">
        <f>_xlfn.XLOOKUP($A3617,laziki!B:B,laziki!D:D)</f>
        <v>2065</v>
      </c>
      <c r="L3617">
        <f t="shared" si="282"/>
        <v>2068</v>
      </c>
      <c r="M3617" s="4">
        <f t="shared" si="283"/>
        <v>3</v>
      </c>
      <c r="N3617" s="4" t="str">
        <f t="shared" si="284"/>
        <v>N</v>
      </c>
      <c r="O3617" t="str">
        <f t="shared" si="285"/>
        <v>S</v>
      </c>
    </row>
    <row r="3618" spans="1:15" x14ac:dyDescent="0.25">
      <c r="A3618">
        <v>64</v>
      </c>
      <c r="B3618" s="1">
        <v>61872</v>
      </c>
      <c r="C3618" t="s">
        <v>211</v>
      </c>
      <c r="D3618" t="s">
        <v>1830</v>
      </c>
      <c r="E3618">
        <v>389</v>
      </c>
      <c r="F3618">
        <v>3461</v>
      </c>
      <c r="G3618">
        <f t="shared" si="281"/>
        <v>0</v>
      </c>
      <c r="H3618" t="str">
        <f>_xlfn.XLOOKUP(C3618,obszary!A:A,obszary!B:B)</f>
        <v>Hellas</v>
      </c>
      <c r="I3618" t="str">
        <f>_xlfn.XLOOKUP($A3618,laziki!B:B,laziki!C:C)</f>
        <v>Rosetta 7</v>
      </c>
      <c r="J3618" t="str">
        <f>_xlfn.XLOOKUP(I3618,laziki!C:C,laziki!E:E)</f>
        <v>48.64S, 67.03E</v>
      </c>
      <c r="K3618">
        <f>_xlfn.XLOOKUP($A3618,laziki!B:B,laziki!D:D)</f>
        <v>2067</v>
      </c>
      <c r="L3618">
        <f t="shared" si="282"/>
        <v>2069</v>
      </c>
      <c r="M3618" s="4">
        <f t="shared" si="283"/>
        <v>2</v>
      </c>
      <c r="N3618" s="4" t="str">
        <f t="shared" si="284"/>
        <v>S</v>
      </c>
      <c r="O3618" t="str">
        <f t="shared" si="285"/>
        <v>S</v>
      </c>
    </row>
    <row r="3619" spans="1:15" x14ac:dyDescent="0.25">
      <c r="A3619">
        <v>69</v>
      </c>
      <c r="B3619" s="1">
        <v>63276</v>
      </c>
      <c r="C3619" t="s">
        <v>263</v>
      </c>
      <c r="D3619" t="s">
        <v>1829</v>
      </c>
      <c r="E3619">
        <v>39</v>
      </c>
      <c r="F3619">
        <v>12605</v>
      </c>
      <c r="G3619">
        <f t="shared" si="281"/>
        <v>12605</v>
      </c>
      <c r="H3619" t="str">
        <f>_xlfn.XLOOKUP(C3619,obszary!A:A,obszary!B:B)</f>
        <v>Diacria</v>
      </c>
      <c r="I3619" t="str">
        <f>_xlfn.XLOOKUP($A3619,laziki!B:B,laziki!C:C)</f>
        <v>Rosetta 13</v>
      </c>
      <c r="J3619" t="str">
        <f>_xlfn.XLOOKUP(I3619,laziki!C:C,laziki!E:E)</f>
        <v>69.41N, 168.67E</v>
      </c>
      <c r="K3619">
        <f>_xlfn.XLOOKUP($A3619,laziki!B:B,laziki!D:D)</f>
        <v>2069</v>
      </c>
      <c r="L3619">
        <f t="shared" si="282"/>
        <v>2073</v>
      </c>
      <c r="M3619" s="4">
        <f t="shared" si="283"/>
        <v>4</v>
      </c>
      <c r="N3619" s="4" t="str">
        <f t="shared" si="284"/>
        <v>N</v>
      </c>
      <c r="O3619" t="str">
        <f t="shared" si="285"/>
        <v>N</v>
      </c>
    </row>
    <row r="3620" spans="1:15" x14ac:dyDescent="0.25">
      <c r="A3620">
        <v>57</v>
      </c>
      <c r="B3620" s="1">
        <v>61806</v>
      </c>
      <c r="C3620" t="s">
        <v>217</v>
      </c>
      <c r="D3620" t="s">
        <v>1828</v>
      </c>
      <c r="E3620">
        <v>142</v>
      </c>
      <c r="F3620">
        <v>2739</v>
      </c>
      <c r="G3620">
        <f t="shared" si="281"/>
        <v>0</v>
      </c>
      <c r="H3620" t="str">
        <f>_xlfn.XLOOKUP(C3620,obszary!A:A,obszary!B:B)</f>
        <v>Thaumasia</v>
      </c>
      <c r="I3620" t="str">
        <f>_xlfn.XLOOKUP($A3620,laziki!B:B,laziki!C:C)</f>
        <v>Opportunity 13</v>
      </c>
      <c r="J3620" t="str">
        <f>_xlfn.XLOOKUP(I3620,laziki!C:C,laziki!E:E)</f>
        <v>44.72S, 102.07W</v>
      </c>
      <c r="K3620">
        <f>_xlfn.XLOOKUP($A3620,laziki!B:B,laziki!D:D)</f>
        <v>2067</v>
      </c>
      <c r="L3620">
        <f t="shared" si="282"/>
        <v>2069</v>
      </c>
      <c r="M3620" s="4">
        <f t="shared" si="283"/>
        <v>2</v>
      </c>
      <c r="N3620" s="4" t="str">
        <f t="shared" si="284"/>
        <v>S</v>
      </c>
      <c r="O3620" t="str">
        <f t="shared" si="285"/>
        <v>S</v>
      </c>
    </row>
    <row r="3621" spans="1:15" x14ac:dyDescent="0.25">
      <c r="A3621">
        <v>82</v>
      </c>
      <c r="B3621" s="1">
        <v>62824</v>
      </c>
      <c r="C3621" t="s">
        <v>209</v>
      </c>
      <c r="D3621" t="s">
        <v>1827</v>
      </c>
      <c r="E3621">
        <v>702</v>
      </c>
      <c r="F3621">
        <v>9670</v>
      </c>
      <c r="G3621">
        <f t="shared" si="281"/>
        <v>0</v>
      </c>
      <c r="H3621" t="str">
        <f>_xlfn.XLOOKUP(C3621,obszary!A:A,obszary!B:B)</f>
        <v>Eridania</v>
      </c>
      <c r="I3621" t="str">
        <f>_xlfn.XLOOKUP($A3621,laziki!B:B,laziki!C:C)</f>
        <v>Phoenix 7</v>
      </c>
      <c r="J3621" t="str">
        <f>_xlfn.XLOOKUP(I3621,laziki!C:C,laziki!E:E)</f>
        <v>42.36S, 157.15E</v>
      </c>
      <c r="K3621">
        <f>_xlfn.XLOOKUP($A3621,laziki!B:B,laziki!D:D)</f>
        <v>2068</v>
      </c>
      <c r="L3621">
        <f t="shared" si="282"/>
        <v>2072</v>
      </c>
      <c r="M3621" s="4">
        <f t="shared" si="283"/>
        <v>4</v>
      </c>
      <c r="N3621" s="4" t="str">
        <f t="shared" si="284"/>
        <v>S</v>
      </c>
      <c r="O3621" t="str">
        <f t="shared" si="285"/>
        <v>S</v>
      </c>
    </row>
    <row r="3622" spans="1:15" x14ac:dyDescent="0.25">
      <c r="A3622">
        <v>100</v>
      </c>
      <c r="B3622" s="1">
        <v>63281</v>
      </c>
      <c r="C3622" t="s">
        <v>207</v>
      </c>
      <c r="D3622" t="s">
        <v>1826</v>
      </c>
      <c r="E3622">
        <v>82</v>
      </c>
      <c r="F3622">
        <v>63326</v>
      </c>
      <c r="G3622">
        <f t="shared" si="281"/>
        <v>63326</v>
      </c>
      <c r="H3622" t="str">
        <f>_xlfn.XLOOKUP(C3622,obszary!A:A,obszary!B:B)</f>
        <v>Mare Australe</v>
      </c>
      <c r="I3622" t="str">
        <f>_xlfn.XLOOKUP($A3622,laziki!B:B,laziki!C:C)</f>
        <v>Perseverance 7</v>
      </c>
      <c r="J3622" t="str">
        <f>_xlfn.XLOOKUP(I3622,laziki!C:C,laziki!E:E)</f>
        <v>61.39S, 157.42W</v>
      </c>
      <c r="K3622">
        <f>_xlfn.XLOOKUP($A3622,laziki!B:B,laziki!D:D)</f>
        <v>2070</v>
      </c>
      <c r="L3622">
        <f t="shared" si="282"/>
        <v>2073</v>
      </c>
      <c r="M3622" s="4">
        <f t="shared" si="283"/>
        <v>3</v>
      </c>
      <c r="N3622" s="4" t="str">
        <f t="shared" si="284"/>
        <v>S</v>
      </c>
      <c r="O3622" t="str">
        <f t="shared" si="285"/>
        <v>S</v>
      </c>
    </row>
    <row r="3623" spans="1:15" x14ac:dyDescent="0.25">
      <c r="A3623">
        <v>27</v>
      </c>
      <c r="B3623" s="1">
        <v>58506</v>
      </c>
      <c r="C3623" t="s">
        <v>207</v>
      </c>
      <c r="D3623" t="s">
        <v>1825</v>
      </c>
      <c r="E3623">
        <v>113</v>
      </c>
      <c r="F3623">
        <v>21171</v>
      </c>
      <c r="G3623">
        <f t="shared" si="281"/>
        <v>0</v>
      </c>
      <c r="H3623" t="str">
        <f>_xlfn.XLOOKUP(C3623,obszary!A:A,obszary!B:B)</f>
        <v>Mare Australe</v>
      </c>
      <c r="I3623" t="str">
        <f>_xlfn.XLOOKUP($A3623,laziki!B:B,laziki!C:C)</f>
        <v>Phobos 6</v>
      </c>
      <c r="J3623" t="str">
        <f>_xlfn.XLOOKUP(I3623,laziki!C:C,laziki!E:E)</f>
        <v>74.62S, 100.08E</v>
      </c>
      <c r="K3623">
        <f>_xlfn.XLOOKUP($A3623,laziki!B:B,laziki!D:D)</f>
        <v>2054</v>
      </c>
      <c r="L3623">
        <f t="shared" si="282"/>
        <v>2060</v>
      </c>
      <c r="M3623" s="4">
        <f t="shared" si="283"/>
        <v>6</v>
      </c>
      <c r="N3623" s="4" t="str">
        <f t="shared" si="284"/>
        <v>S</v>
      </c>
      <c r="O3623" t="str">
        <f t="shared" si="285"/>
        <v>S</v>
      </c>
    </row>
    <row r="3624" spans="1:15" x14ac:dyDescent="0.25">
      <c r="A3624">
        <v>10</v>
      </c>
      <c r="B3624" s="1">
        <v>59572</v>
      </c>
      <c r="C3624" t="s">
        <v>229</v>
      </c>
      <c r="D3624" t="s">
        <v>1824</v>
      </c>
      <c r="E3624">
        <v>120</v>
      </c>
      <c r="F3624">
        <v>8519</v>
      </c>
      <c r="G3624">
        <f t="shared" si="281"/>
        <v>0</v>
      </c>
      <c r="H3624" t="str">
        <f>_xlfn.XLOOKUP(C3624,obszary!A:A,obszary!B:B)</f>
        <v>Margaritifer Sinus</v>
      </c>
      <c r="I3624" t="str">
        <f>_xlfn.XLOOKUP($A3624,laziki!B:B,laziki!C:C)</f>
        <v>Mariner 15</v>
      </c>
      <c r="J3624" t="str">
        <f>_xlfn.XLOOKUP(I3624,laziki!C:C,laziki!E:E)</f>
        <v>23.79S, 56.97W</v>
      </c>
      <c r="K3624">
        <f>_xlfn.XLOOKUP($A3624,laziki!B:B,laziki!D:D)</f>
        <v>2054</v>
      </c>
      <c r="L3624">
        <f t="shared" si="282"/>
        <v>2063</v>
      </c>
      <c r="M3624" s="4">
        <f t="shared" si="283"/>
        <v>9</v>
      </c>
      <c r="N3624" s="4" t="str">
        <f t="shared" si="284"/>
        <v>S</v>
      </c>
      <c r="O3624" t="str">
        <f t="shared" si="285"/>
        <v>S</v>
      </c>
    </row>
    <row r="3625" spans="1:15" x14ac:dyDescent="0.25">
      <c r="A3625">
        <v>38</v>
      </c>
      <c r="B3625" s="1">
        <v>59582</v>
      </c>
      <c r="C3625" t="s">
        <v>265</v>
      </c>
      <c r="D3625" t="s">
        <v>1823</v>
      </c>
      <c r="E3625">
        <v>117</v>
      </c>
      <c r="F3625">
        <v>8000</v>
      </c>
      <c r="G3625">
        <f t="shared" si="281"/>
        <v>0</v>
      </c>
      <c r="H3625" t="str">
        <f>_xlfn.XLOOKUP(C3625,obszary!A:A,obszary!B:B)</f>
        <v>Mare Boreum</v>
      </c>
      <c r="I3625" t="str">
        <f>_xlfn.XLOOKUP($A3625,laziki!B:B,laziki!C:C)</f>
        <v>Pathfinder 7</v>
      </c>
      <c r="J3625" t="str">
        <f>_xlfn.XLOOKUP(I3625,laziki!C:C,laziki!E:E)</f>
        <v>79.27N, 111.64W</v>
      </c>
      <c r="K3625">
        <f>_xlfn.XLOOKUP($A3625,laziki!B:B,laziki!D:D)</f>
        <v>2062</v>
      </c>
      <c r="L3625">
        <f t="shared" si="282"/>
        <v>2063</v>
      </c>
      <c r="M3625" s="4">
        <f t="shared" si="283"/>
        <v>1</v>
      </c>
      <c r="N3625" s="4" t="str">
        <f t="shared" si="284"/>
        <v>N</v>
      </c>
      <c r="O3625" t="str">
        <f t="shared" si="285"/>
        <v>N</v>
      </c>
    </row>
    <row r="3626" spans="1:15" x14ac:dyDescent="0.25">
      <c r="A3626">
        <v>53</v>
      </c>
      <c r="B3626" s="1">
        <v>61193</v>
      </c>
      <c r="C3626" t="s">
        <v>219</v>
      </c>
      <c r="D3626" t="s">
        <v>1822</v>
      </c>
      <c r="E3626">
        <v>204</v>
      </c>
      <c r="F3626">
        <v>13054</v>
      </c>
      <c r="G3626">
        <f t="shared" si="281"/>
        <v>0</v>
      </c>
      <c r="H3626" t="str">
        <f>_xlfn.XLOOKUP(C3626,obszary!A:A,obszary!B:B)</f>
        <v>Phaethontis</v>
      </c>
      <c r="I3626" t="str">
        <f>_xlfn.XLOOKUP($A3626,laziki!B:B,laziki!C:C)</f>
        <v>Opportunity 5</v>
      </c>
      <c r="J3626" t="str">
        <f>_xlfn.XLOOKUP(I3626,laziki!C:C,laziki!E:E)</f>
        <v>70.62S, 159.12W</v>
      </c>
      <c r="K3626">
        <f>_xlfn.XLOOKUP($A3626,laziki!B:B,laziki!D:D)</f>
        <v>2065</v>
      </c>
      <c r="L3626">
        <f t="shared" si="282"/>
        <v>2067</v>
      </c>
      <c r="M3626" s="4">
        <f t="shared" si="283"/>
        <v>2</v>
      </c>
      <c r="N3626" s="4" t="str">
        <f t="shared" si="284"/>
        <v>S</v>
      </c>
      <c r="O3626" t="str">
        <f t="shared" si="285"/>
        <v>S</v>
      </c>
    </row>
    <row r="3627" spans="1:15" x14ac:dyDescent="0.25">
      <c r="A3627">
        <v>70</v>
      </c>
      <c r="B3627" s="1">
        <v>62490</v>
      </c>
      <c r="C3627" t="s">
        <v>231</v>
      </c>
      <c r="D3627" t="s">
        <v>1821</v>
      </c>
      <c r="E3627">
        <v>75</v>
      </c>
      <c r="F3627">
        <v>629</v>
      </c>
      <c r="G3627">
        <f t="shared" si="281"/>
        <v>629</v>
      </c>
      <c r="H3627" t="str">
        <f>_xlfn.XLOOKUP(C3627,obszary!A:A,obszary!B:B)</f>
        <v>Coprates</v>
      </c>
      <c r="I3627" t="str">
        <f>_xlfn.XLOOKUP($A3627,laziki!B:B,laziki!C:C)</f>
        <v>Rosetta 14</v>
      </c>
      <c r="J3627" t="str">
        <f>_xlfn.XLOOKUP(I3627,laziki!C:C,laziki!E:E)</f>
        <v>24.07S, 46.44W</v>
      </c>
      <c r="K3627">
        <f>_xlfn.XLOOKUP($A3627,laziki!B:B,laziki!D:D)</f>
        <v>2069</v>
      </c>
      <c r="L3627">
        <f t="shared" si="282"/>
        <v>2071</v>
      </c>
      <c r="M3627" s="4">
        <f t="shared" si="283"/>
        <v>2</v>
      </c>
      <c r="N3627" s="4" t="str">
        <f t="shared" si="284"/>
        <v>S</v>
      </c>
      <c r="O3627" t="str">
        <f t="shared" si="285"/>
        <v>S</v>
      </c>
    </row>
    <row r="3628" spans="1:15" x14ac:dyDescent="0.25">
      <c r="A3628">
        <v>68</v>
      </c>
      <c r="B3628" s="1">
        <v>61857</v>
      </c>
      <c r="C3628" t="s">
        <v>239</v>
      </c>
      <c r="D3628" t="s">
        <v>1820</v>
      </c>
      <c r="E3628">
        <v>447</v>
      </c>
      <c r="F3628">
        <v>1138</v>
      </c>
      <c r="G3628">
        <f t="shared" si="281"/>
        <v>0</v>
      </c>
      <c r="H3628" t="str">
        <f>_xlfn.XLOOKUP(C3628,obszary!A:A,obszary!B:B)</f>
        <v>Amenthes</v>
      </c>
      <c r="I3628" t="str">
        <f>_xlfn.XLOOKUP($A3628,laziki!B:B,laziki!C:C)</f>
        <v>Rosetta 11</v>
      </c>
      <c r="J3628" t="str">
        <f>_xlfn.XLOOKUP(I3628,laziki!C:C,laziki!E:E)</f>
        <v>21.49N, 105.87E</v>
      </c>
      <c r="K3628">
        <f>_xlfn.XLOOKUP($A3628,laziki!B:B,laziki!D:D)</f>
        <v>2068</v>
      </c>
      <c r="L3628">
        <f t="shared" si="282"/>
        <v>2069</v>
      </c>
      <c r="M3628" s="4">
        <f t="shared" si="283"/>
        <v>1</v>
      </c>
      <c r="N3628" s="4" t="str">
        <f t="shared" si="284"/>
        <v>N</v>
      </c>
      <c r="O3628" t="str">
        <f t="shared" si="285"/>
        <v>N</v>
      </c>
    </row>
    <row r="3629" spans="1:15" x14ac:dyDescent="0.25">
      <c r="A3629">
        <v>7</v>
      </c>
      <c r="B3629" s="1">
        <v>56585</v>
      </c>
      <c r="C3629" t="s">
        <v>259</v>
      </c>
      <c r="D3629" t="s">
        <v>1819</v>
      </c>
      <c r="E3629">
        <v>128</v>
      </c>
      <c r="F3629">
        <v>23366</v>
      </c>
      <c r="G3629">
        <f t="shared" si="281"/>
        <v>0</v>
      </c>
      <c r="H3629" t="str">
        <f>_xlfn.XLOOKUP(C3629,obszary!A:A,obszary!B:B)</f>
        <v>Mare Acidalium</v>
      </c>
      <c r="I3629" t="str">
        <f>_xlfn.XLOOKUP($A3629,laziki!B:B,laziki!C:C)</f>
        <v>Mariner 12</v>
      </c>
      <c r="J3629" t="str">
        <f>_xlfn.XLOOKUP(I3629,laziki!C:C,laziki!E:E)</f>
        <v>53.29N, 45.78W</v>
      </c>
      <c r="K3629">
        <f>_xlfn.XLOOKUP($A3629,laziki!B:B,laziki!D:D)</f>
        <v>2053</v>
      </c>
      <c r="L3629">
        <f t="shared" si="282"/>
        <v>2054</v>
      </c>
      <c r="M3629" s="4">
        <f t="shared" si="283"/>
        <v>1</v>
      </c>
      <c r="N3629" s="4" t="str">
        <f t="shared" si="284"/>
        <v>N</v>
      </c>
      <c r="O3629" t="str">
        <f t="shared" si="285"/>
        <v>N</v>
      </c>
    </row>
    <row r="3630" spans="1:15" x14ac:dyDescent="0.25">
      <c r="A3630">
        <v>37</v>
      </c>
      <c r="B3630" s="1">
        <v>59775</v>
      </c>
      <c r="C3630" t="s">
        <v>223</v>
      </c>
      <c r="D3630" t="s">
        <v>1818</v>
      </c>
      <c r="E3630">
        <v>57</v>
      </c>
      <c r="F3630">
        <v>6205</v>
      </c>
      <c r="G3630">
        <f t="shared" si="281"/>
        <v>6205</v>
      </c>
      <c r="H3630" t="str">
        <f>_xlfn.XLOOKUP(C3630,obszary!A:A,obszary!B:B)</f>
        <v>Mare Tyrrhenum</v>
      </c>
      <c r="I3630" t="str">
        <f>_xlfn.XLOOKUP($A3630,laziki!B:B,laziki!C:C)</f>
        <v>Pathfinder 5</v>
      </c>
      <c r="J3630" t="str">
        <f>_xlfn.XLOOKUP(I3630,laziki!C:C,laziki!E:E)</f>
        <v>10.83N, 133.81E</v>
      </c>
      <c r="K3630">
        <f>_xlfn.XLOOKUP($A3630,laziki!B:B,laziki!D:D)</f>
        <v>2061</v>
      </c>
      <c r="L3630">
        <f t="shared" si="282"/>
        <v>2063</v>
      </c>
      <c r="M3630" s="4">
        <f t="shared" si="283"/>
        <v>2</v>
      </c>
      <c r="N3630" s="4" t="str">
        <f t="shared" si="284"/>
        <v>S</v>
      </c>
      <c r="O3630" t="str">
        <f t="shared" si="285"/>
        <v>N</v>
      </c>
    </row>
    <row r="3631" spans="1:15" x14ac:dyDescent="0.25">
      <c r="A3631">
        <v>18</v>
      </c>
      <c r="B3631" s="1">
        <v>57224</v>
      </c>
      <c r="C3631" t="s">
        <v>221</v>
      </c>
      <c r="D3631" t="s">
        <v>1817</v>
      </c>
      <c r="E3631">
        <v>791</v>
      </c>
      <c r="F3631">
        <v>7052</v>
      </c>
      <c r="G3631">
        <f t="shared" si="281"/>
        <v>0</v>
      </c>
      <c r="H3631" t="str">
        <f>_xlfn.XLOOKUP(C3631,obszary!A:A,obszary!B:B)</f>
        <v>Aeolis</v>
      </c>
      <c r="I3631" t="str">
        <f>_xlfn.XLOOKUP($A3631,laziki!B:B,laziki!C:C)</f>
        <v>Viking 10</v>
      </c>
      <c r="J3631" t="str">
        <f>_xlfn.XLOOKUP(I3631,laziki!C:C,laziki!E:E)</f>
        <v>25.21S, 169.35E</v>
      </c>
      <c r="K3631">
        <f>_xlfn.XLOOKUP($A3631,laziki!B:B,laziki!D:D)</f>
        <v>2055</v>
      </c>
      <c r="L3631">
        <f t="shared" si="282"/>
        <v>2056</v>
      </c>
      <c r="M3631" s="4">
        <f t="shared" si="283"/>
        <v>1</v>
      </c>
      <c r="N3631" s="4" t="str">
        <f t="shared" si="284"/>
        <v>S</v>
      </c>
      <c r="O3631" t="str">
        <f t="shared" si="285"/>
        <v>S</v>
      </c>
    </row>
    <row r="3632" spans="1:15" x14ac:dyDescent="0.25">
      <c r="A3632">
        <v>31</v>
      </c>
      <c r="B3632" s="1">
        <v>59931</v>
      </c>
      <c r="C3632" t="s">
        <v>261</v>
      </c>
      <c r="D3632" t="s">
        <v>1816</v>
      </c>
      <c r="E3632">
        <v>152</v>
      </c>
      <c r="F3632">
        <v>35789</v>
      </c>
      <c r="G3632">
        <f t="shared" si="281"/>
        <v>0</v>
      </c>
      <c r="H3632" t="str">
        <f>_xlfn.XLOOKUP(C3632,obszary!A:A,obszary!B:B)</f>
        <v>Arcadia</v>
      </c>
      <c r="I3632" t="str">
        <f>_xlfn.XLOOKUP($A3632,laziki!B:B,laziki!C:C)</f>
        <v>Deimos 10</v>
      </c>
      <c r="J3632" t="str">
        <f>_xlfn.XLOOKUP(I3632,laziki!C:C,laziki!E:E)</f>
        <v>66.67N, 93.37W</v>
      </c>
      <c r="K3632">
        <f>_xlfn.XLOOKUP($A3632,laziki!B:B,laziki!D:D)</f>
        <v>2059</v>
      </c>
      <c r="L3632">
        <f t="shared" si="282"/>
        <v>2064</v>
      </c>
      <c r="M3632" s="4">
        <f t="shared" si="283"/>
        <v>5</v>
      </c>
      <c r="N3632" s="4" t="str">
        <f t="shared" si="284"/>
        <v>N</v>
      </c>
      <c r="O3632" t="str">
        <f t="shared" si="285"/>
        <v>N</v>
      </c>
    </row>
    <row r="3633" spans="1:15" x14ac:dyDescent="0.25">
      <c r="A3633">
        <v>41</v>
      </c>
      <c r="B3633" s="1">
        <v>60046</v>
      </c>
      <c r="C3633" t="s">
        <v>265</v>
      </c>
      <c r="D3633" t="s">
        <v>1815</v>
      </c>
      <c r="E3633">
        <v>50</v>
      </c>
      <c r="F3633">
        <v>38630</v>
      </c>
      <c r="G3633">
        <f t="shared" si="281"/>
        <v>38630</v>
      </c>
      <c r="H3633" t="str">
        <f>_xlfn.XLOOKUP(C3633,obszary!A:A,obszary!B:B)</f>
        <v>Mare Boreum</v>
      </c>
      <c r="I3633" t="str">
        <f>_xlfn.XLOOKUP($A3633,laziki!B:B,laziki!C:C)</f>
        <v>Spirit 5</v>
      </c>
      <c r="J3633" t="str">
        <f>_xlfn.XLOOKUP(I3633,laziki!C:C,laziki!E:E)</f>
        <v>66.19N, 33.82E</v>
      </c>
      <c r="K3633">
        <f>_xlfn.XLOOKUP($A3633,laziki!B:B,laziki!D:D)</f>
        <v>2063</v>
      </c>
      <c r="L3633">
        <f t="shared" si="282"/>
        <v>2064</v>
      </c>
      <c r="M3633" s="4">
        <f t="shared" si="283"/>
        <v>1</v>
      </c>
      <c r="N3633" s="4" t="str">
        <f t="shared" si="284"/>
        <v>N</v>
      </c>
      <c r="O3633" t="str">
        <f t="shared" si="285"/>
        <v>N</v>
      </c>
    </row>
    <row r="3634" spans="1:15" x14ac:dyDescent="0.25">
      <c r="A3634">
        <v>30</v>
      </c>
      <c r="B3634" s="1">
        <v>58503</v>
      </c>
      <c r="C3634" t="s">
        <v>247</v>
      </c>
      <c r="D3634" t="s">
        <v>1814</v>
      </c>
      <c r="E3634">
        <v>181</v>
      </c>
      <c r="F3634">
        <v>9985</v>
      </c>
      <c r="G3634">
        <f t="shared" si="281"/>
        <v>0</v>
      </c>
      <c r="H3634" t="str">
        <f>_xlfn.XLOOKUP(C3634,obszary!A:A,obszary!B:B)</f>
        <v>Lunae Palus</v>
      </c>
      <c r="I3634" t="str">
        <f>_xlfn.XLOOKUP($A3634,laziki!B:B,laziki!C:C)</f>
        <v>Deimos 8</v>
      </c>
      <c r="J3634" t="str">
        <f>_xlfn.XLOOKUP(I3634,laziki!C:C,laziki!E:E)</f>
        <v>21.43N, 76.62W</v>
      </c>
      <c r="K3634">
        <f>_xlfn.XLOOKUP($A3634,laziki!B:B,laziki!D:D)</f>
        <v>2058</v>
      </c>
      <c r="L3634">
        <f t="shared" si="282"/>
        <v>2060</v>
      </c>
      <c r="M3634" s="4">
        <f t="shared" si="283"/>
        <v>2</v>
      </c>
      <c r="N3634" s="4" t="str">
        <f t="shared" si="284"/>
        <v>N</v>
      </c>
      <c r="O3634" t="str">
        <f t="shared" si="285"/>
        <v>N</v>
      </c>
    </row>
    <row r="3635" spans="1:15" x14ac:dyDescent="0.25">
      <c r="A3635">
        <v>55</v>
      </c>
      <c r="B3635" s="1">
        <v>62999</v>
      </c>
      <c r="C3635" t="s">
        <v>253</v>
      </c>
      <c r="D3635" t="s">
        <v>1813</v>
      </c>
      <c r="E3635">
        <v>30</v>
      </c>
      <c r="F3635">
        <v>8000</v>
      </c>
      <c r="G3635">
        <f t="shared" si="281"/>
        <v>8000</v>
      </c>
      <c r="H3635" t="str">
        <f>_xlfn.XLOOKUP(C3635,obszary!A:A,obszary!B:B)</f>
        <v>Cebrenia</v>
      </c>
      <c r="I3635" t="str">
        <f>_xlfn.XLOOKUP($A3635,laziki!B:B,laziki!C:C)</f>
        <v>Opportunity 7</v>
      </c>
      <c r="J3635" t="str">
        <f>_xlfn.XLOOKUP(I3635,laziki!C:C,laziki!E:E)</f>
        <v>37.14N, 148.66E</v>
      </c>
      <c r="K3635">
        <f>_xlfn.XLOOKUP($A3635,laziki!B:B,laziki!D:D)</f>
        <v>2066</v>
      </c>
      <c r="L3635">
        <f t="shared" si="282"/>
        <v>2072</v>
      </c>
      <c r="M3635" s="4">
        <f t="shared" si="283"/>
        <v>6</v>
      </c>
      <c r="N3635" s="4" t="str">
        <f t="shared" si="284"/>
        <v>N</v>
      </c>
      <c r="O3635" t="str">
        <f t="shared" si="285"/>
        <v>N</v>
      </c>
    </row>
    <row r="3636" spans="1:15" x14ac:dyDescent="0.25">
      <c r="A3636">
        <v>41</v>
      </c>
      <c r="B3636" s="1">
        <v>60113</v>
      </c>
      <c r="C3636" t="s">
        <v>265</v>
      </c>
      <c r="D3636" t="s">
        <v>1812</v>
      </c>
      <c r="E3636">
        <v>325</v>
      </c>
      <c r="F3636">
        <v>2188</v>
      </c>
      <c r="G3636">
        <f t="shared" si="281"/>
        <v>0</v>
      </c>
      <c r="H3636" t="str">
        <f>_xlfn.XLOOKUP(C3636,obszary!A:A,obszary!B:B)</f>
        <v>Mare Boreum</v>
      </c>
      <c r="I3636" t="str">
        <f>_xlfn.XLOOKUP($A3636,laziki!B:B,laziki!C:C)</f>
        <v>Spirit 5</v>
      </c>
      <c r="J3636" t="str">
        <f>_xlfn.XLOOKUP(I3636,laziki!C:C,laziki!E:E)</f>
        <v>66.19N, 33.82E</v>
      </c>
      <c r="K3636">
        <f>_xlfn.XLOOKUP($A3636,laziki!B:B,laziki!D:D)</f>
        <v>2063</v>
      </c>
      <c r="L3636">
        <f t="shared" si="282"/>
        <v>2064</v>
      </c>
      <c r="M3636" s="4">
        <f t="shared" si="283"/>
        <v>1</v>
      </c>
      <c r="N3636" s="4" t="str">
        <f t="shared" si="284"/>
        <v>N</v>
      </c>
      <c r="O3636" t="str">
        <f t="shared" si="285"/>
        <v>N</v>
      </c>
    </row>
    <row r="3637" spans="1:15" x14ac:dyDescent="0.25">
      <c r="A3637">
        <v>2</v>
      </c>
      <c r="B3637" s="1">
        <v>55250</v>
      </c>
      <c r="C3637" t="s">
        <v>223</v>
      </c>
      <c r="D3637" t="s">
        <v>1811</v>
      </c>
      <c r="E3637">
        <v>43</v>
      </c>
      <c r="F3637">
        <v>4076</v>
      </c>
      <c r="G3637">
        <f t="shared" si="281"/>
        <v>4076</v>
      </c>
      <c r="H3637" t="str">
        <f>_xlfn.XLOOKUP(C3637,obszary!A:A,obszary!B:B)</f>
        <v>Mare Tyrrhenum</v>
      </c>
      <c r="I3637" t="str">
        <f>_xlfn.XLOOKUP($A3637,laziki!B:B,laziki!C:C)</f>
        <v>Mariner 6</v>
      </c>
      <c r="J3637" t="str">
        <f>_xlfn.XLOOKUP(I3637,laziki!C:C,laziki!E:E)</f>
        <v>11.90N, 119.49E</v>
      </c>
      <c r="K3637">
        <f>_xlfn.XLOOKUP($A3637,laziki!B:B,laziki!D:D)</f>
        <v>2050</v>
      </c>
      <c r="L3637">
        <f t="shared" si="282"/>
        <v>2051</v>
      </c>
      <c r="M3637" s="4">
        <f t="shared" si="283"/>
        <v>1</v>
      </c>
      <c r="N3637" s="4" t="str">
        <f t="shared" si="284"/>
        <v>S</v>
      </c>
      <c r="O3637" t="str">
        <f t="shared" si="285"/>
        <v>N</v>
      </c>
    </row>
    <row r="3638" spans="1:15" x14ac:dyDescent="0.25">
      <c r="A3638">
        <v>37</v>
      </c>
      <c r="B3638" s="1">
        <v>59423</v>
      </c>
      <c r="C3638" t="s">
        <v>237</v>
      </c>
      <c r="D3638" t="s">
        <v>1810</v>
      </c>
      <c r="E3638">
        <v>307</v>
      </c>
      <c r="F3638">
        <v>2461</v>
      </c>
      <c r="G3638">
        <f t="shared" si="281"/>
        <v>0</v>
      </c>
      <c r="H3638" t="str">
        <f>_xlfn.XLOOKUP(C3638,obszary!A:A,obszary!B:B)</f>
        <v>Elysium</v>
      </c>
      <c r="I3638" t="str">
        <f>_xlfn.XLOOKUP($A3638,laziki!B:B,laziki!C:C)</f>
        <v>Pathfinder 5</v>
      </c>
      <c r="J3638" t="str">
        <f>_xlfn.XLOOKUP(I3638,laziki!C:C,laziki!E:E)</f>
        <v>10.83N, 133.81E</v>
      </c>
      <c r="K3638">
        <f>_xlfn.XLOOKUP($A3638,laziki!B:B,laziki!D:D)</f>
        <v>2061</v>
      </c>
      <c r="L3638">
        <f t="shared" si="282"/>
        <v>2062</v>
      </c>
      <c r="M3638" s="4">
        <f t="shared" si="283"/>
        <v>1</v>
      </c>
      <c r="N3638" s="4" t="str">
        <f t="shared" si="284"/>
        <v>N</v>
      </c>
      <c r="O3638" t="str">
        <f t="shared" si="285"/>
        <v>N</v>
      </c>
    </row>
    <row r="3639" spans="1:15" x14ac:dyDescent="0.25">
      <c r="A3639">
        <v>94</v>
      </c>
      <c r="B3639" s="1">
        <v>62112</v>
      </c>
      <c r="C3639" t="s">
        <v>221</v>
      </c>
      <c r="D3639" t="s">
        <v>1809</v>
      </c>
      <c r="E3639">
        <v>11</v>
      </c>
      <c r="F3639">
        <v>5622</v>
      </c>
      <c r="G3639">
        <f t="shared" si="281"/>
        <v>5622</v>
      </c>
      <c r="H3639" t="str">
        <f>_xlfn.XLOOKUP(C3639,obszary!A:A,obszary!B:B)</f>
        <v>Aeolis</v>
      </c>
      <c r="I3639" t="str">
        <f>_xlfn.XLOOKUP($A3639,laziki!B:B,laziki!C:C)</f>
        <v>Dawn 4</v>
      </c>
      <c r="J3639" t="str">
        <f>_xlfn.XLOOKUP(I3639,laziki!C:C,laziki!E:E)</f>
        <v>46.81S, 143.88E</v>
      </c>
      <c r="K3639">
        <f>_xlfn.XLOOKUP($A3639,laziki!B:B,laziki!D:D)</f>
        <v>2066</v>
      </c>
      <c r="L3639">
        <f t="shared" si="282"/>
        <v>2070</v>
      </c>
      <c r="M3639" s="4">
        <f t="shared" si="283"/>
        <v>4</v>
      </c>
      <c r="N3639" s="4" t="str">
        <f t="shared" si="284"/>
        <v>S</v>
      </c>
      <c r="O3639" t="str">
        <f t="shared" si="285"/>
        <v>S</v>
      </c>
    </row>
    <row r="3640" spans="1:15" x14ac:dyDescent="0.25">
      <c r="A3640">
        <v>29</v>
      </c>
      <c r="B3640" s="1">
        <v>58631</v>
      </c>
      <c r="C3640" t="s">
        <v>219</v>
      </c>
      <c r="D3640" t="s">
        <v>1808</v>
      </c>
      <c r="E3640">
        <v>11</v>
      </c>
      <c r="F3640">
        <v>1138</v>
      </c>
      <c r="G3640">
        <f t="shared" si="281"/>
        <v>1138</v>
      </c>
      <c r="H3640" t="str">
        <f>_xlfn.XLOOKUP(C3640,obszary!A:A,obszary!B:B)</f>
        <v>Phaethontis</v>
      </c>
      <c r="I3640" t="str">
        <f>_xlfn.XLOOKUP($A3640,laziki!B:B,laziki!C:C)</f>
        <v>Deimos 4</v>
      </c>
      <c r="J3640" t="str">
        <f>_xlfn.XLOOKUP(I3640,laziki!C:C,laziki!E:E)</f>
        <v>33.88S, 148.04W</v>
      </c>
      <c r="K3640">
        <f>_xlfn.XLOOKUP($A3640,laziki!B:B,laziki!D:D)</f>
        <v>2058</v>
      </c>
      <c r="L3640">
        <f t="shared" si="282"/>
        <v>2060</v>
      </c>
      <c r="M3640" s="4">
        <f t="shared" si="283"/>
        <v>2</v>
      </c>
      <c r="N3640" s="4" t="str">
        <f t="shared" si="284"/>
        <v>S</v>
      </c>
      <c r="O3640" t="str">
        <f t="shared" si="285"/>
        <v>S</v>
      </c>
    </row>
    <row r="3641" spans="1:15" x14ac:dyDescent="0.25">
      <c r="A3641">
        <v>76</v>
      </c>
      <c r="B3641" s="1">
        <v>64317</v>
      </c>
      <c r="C3641" t="s">
        <v>253</v>
      </c>
      <c r="D3641" t="s">
        <v>1807</v>
      </c>
      <c r="E3641">
        <v>93</v>
      </c>
      <c r="F3641">
        <v>12178</v>
      </c>
      <c r="G3641">
        <f t="shared" si="281"/>
        <v>12178</v>
      </c>
      <c r="H3641" t="str">
        <f>_xlfn.XLOOKUP(C3641,obszary!A:A,obszary!B:B)</f>
        <v>Cebrenia</v>
      </c>
      <c r="I3641" t="str">
        <f>_xlfn.XLOOKUP($A3641,laziki!B:B,laziki!C:C)</f>
        <v>Rosetta 25</v>
      </c>
      <c r="J3641" t="str">
        <f>_xlfn.XLOOKUP(I3641,laziki!C:C,laziki!E:E)</f>
        <v>47.84N, 169.44E</v>
      </c>
      <c r="K3641">
        <f>_xlfn.XLOOKUP($A3641,laziki!B:B,laziki!D:D)</f>
        <v>2072</v>
      </c>
      <c r="L3641">
        <f t="shared" si="282"/>
        <v>2076</v>
      </c>
      <c r="M3641" s="4">
        <f t="shared" si="283"/>
        <v>4</v>
      </c>
      <c r="N3641" s="4" t="str">
        <f t="shared" si="284"/>
        <v>N</v>
      </c>
      <c r="O3641" t="str">
        <f t="shared" si="285"/>
        <v>N</v>
      </c>
    </row>
    <row r="3642" spans="1:15" x14ac:dyDescent="0.25">
      <c r="A3642">
        <v>47</v>
      </c>
      <c r="B3642" s="1">
        <v>62239</v>
      </c>
      <c r="C3642" t="s">
        <v>259</v>
      </c>
      <c r="D3642" t="s">
        <v>1806</v>
      </c>
      <c r="E3642">
        <v>43</v>
      </c>
      <c r="F3642">
        <v>629</v>
      </c>
      <c r="G3642">
        <f t="shared" si="281"/>
        <v>629</v>
      </c>
      <c r="H3642" t="str">
        <f>_xlfn.XLOOKUP(C3642,obszary!A:A,obszary!B:B)</f>
        <v>Mare Acidalium</v>
      </c>
      <c r="I3642" t="str">
        <f>_xlfn.XLOOKUP($A3642,laziki!B:B,laziki!C:C)</f>
        <v>Spirit 14</v>
      </c>
      <c r="J3642" t="str">
        <f>_xlfn.XLOOKUP(I3642,laziki!C:C,laziki!E:E)</f>
        <v>27.30N, 17.48W</v>
      </c>
      <c r="K3642">
        <f>_xlfn.XLOOKUP($A3642,laziki!B:B,laziki!D:D)</f>
        <v>2065</v>
      </c>
      <c r="L3642">
        <f t="shared" si="282"/>
        <v>2070</v>
      </c>
      <c r="M3642" s="4">
        <f t="shared" si="283"/>
        <v>5</v>
      </c>
      <c r="N3642" s="4" t="str">
        <f t="shared" si="284"/>
        <v>N</v>
      </c>
      <c r="O3642" t="str">
        <f t="shared" si="285"/>
        <v>N</v>
      </c>
    </row>
    <row r="3643" spans="1:15" x14ac:dyDescent="0.25">
      <c r="A3643">
        <v>89</v>
      </c>
      <c r="B3643" s="1">
        <v>63870</v>
      </c>
      <c r="C3643" t="s">
        <v>207</v>
      </c>
      <c r="D3643" t="s">
        <v>1805</v>
      </c>
      <c r="E3643">
        <v>32</v>
      </c>
      <c r="F3643">
        <v>27536</v>
      </c>
      <c r="G3643">
        <f t="shared" si="281"/>
        <v>27536</v>
      </c>
      <c r="H3643" t="str">
        <f>_xlfn.XLOOKUP(C3643,obszary!A:A,obszary!B:B)</f>
        <v>Mare Australe</v>
      </c>
      <c r="I3643" t="str">
        <f>_xlfn.XLOOKUP($A3643,laziki!B:B,laziki!C:C)</f>
        <v>Phoenix 22</v>
      </c>
      <c r="J3643" t="str">
        <f>_xlfn.XLOOKUP(I3643,laziki!C:C,laziki!E:E)</f>
        <v>65.07S, 96.09W</v>
      </c>
      <c r="K3643">
        <f>_xlfn.XLOOKUP($A3643,laziki!B:B,laziki!D:D)</f>
        <v>2072</v>
      </c>
      <c r="L3643">
        <f t="shared" si="282"/>
        <v>2074</v>
      </c>
      <c r="M3643" s="4">
        <f t="shared" si="283"/>
        <v>2</v>
      </c>
      <c r="N3643" s="4" t="str">
        <f t="shared" si="284"/>
        <v>S</v>
      </c>
      <c r="O3643" t="str">
        <f t="shared" si="285"/>
        <v>S</v>
      </c>
    </row>
    <row r="3644" spans="1:15" x14ac:dyDescent="0.25">
      <c r="A3644">
        <v>55</v>
      </c>
      <c r="B3644" s="1">
        <v>63417</v>
      </c>
      <c r="C3644" t="s">
        <v>253</v>
      </c>
      <c r="D3644" t="s">
        <v>1804</v>
      </c>
      <c r="E3644">
        <v>277</v>
      </c>
      <c r="F3644">
        <v>2054</v>
      </c>
      <c r="G3644">
        <f t="shared" si="281"/>
        <v>0</v>
      </c>
      <c r="H3644" t="str">
        <f>_xlfn.XLOOKUP(C3644,obszary!A:A,obszary!B:B)</f>
        <v>Cebrenia</v>
      </c>
      <c r="I3644" t="str">
        <f>_xlfn.XLOOKUP($A3644,laziki!B:B,laziki!C:C)</f>
        <v>Opportunity 7</v>
      </c>
      <c r="J3644" t="str">
        <f>_xlfn.XLOOKUP(I3644,laziki!C:C,laziki!E:E)</f>
        <v>37.14N, 148.66E</v>
      </c>
      <c r="K3644">
        <f>_xlfn.XLOOKUP($A3644,laziki!B:B,laziki!D:D)</f>
        <v>2066</v>
      </c>
      <c r="L3644">
        <f t="shared" si="282"/>
        <v>2073</v>
      </c>
      <c r="M3644" s="4">
        <f t="shared" si="283"/>
        <v>7</v>
      </c>
      <c r="N3644" s="4" t="str">
        <f t="shared" si="284"/>
        <v>N</v>
      </c>
      <c r="O3644" t="str">
        <f t="shared" si="285"/>
        <v>N</v>
      </c>
    </row>
    <row r="3645" spans="1:15" x14ac:dyDescent="0.25">
      <c r="A3645">
        <v>94</v>
      </c>
      <c r="B3645" s="1">
        <v>63297</v>
      </c>
      <c r="C3645" t="s">
        <v>209</v>
      </c>
      <c r="D3645" t="s">
        <v>1803</v>
      </c>
      <c r="E3645">
        <v>37</v>
      </c>
      <c r="F3645">
        <v>35789</v>
      </c>
      <c r="G3645">
        <f t="shared" si="281"/>
        <v>35789</v>
      </c>
      <c r="H3645" t="str">
        <f>_xlfn.XLOOKUP(C3645,obszary!A:A,obszary!B:B)</f>
        <v>Eridania</v>
      </c>
      <c r="I3645" t="str">
        <f>_xlfn.XLOOKUP($A3645,laziki!B:B,laziki!C:C)</f>
        <v>Dawn 4</v>
      </c>
      <c r="J3645" t="str">
        <f>_xlfn.XLOOKUP(I3645,laziki!C:C,laziki!E:E)</f>
        <v>46.81S, 143.88E</v>
      </c>
      <c r="K3645">
        <f>_xlfn.XLOOKUP($A3645,laziki!B:B,laziki!D:D)</f>
        <v>2066</v>
      </c>
      <c r="L3645">
        <f t="shared" si="282"/>
        <v>2073</v>
      </c>
      <c r="M3645" s="4">
        <f t="shared" si="283"/>
        <v>7</v>
      </c>
      <c r="N3645" s="4" t="str">
        <f t="shared" si="284"/>
        <v>S</v>
      </c>
      <c r="O3645" t="str">
        <f t="shared" si="285"/>
        <v>S</v>
      </c>
    </row>
    <row r="3646" spans="1:15" x14ac:dyDescent="0.25">
      <c r="A3646">
        <v>32</v>
      </c>
      <c r="B3646" s="1">
        <v>59717</v>
      </c>
      <c r="C3646" t="s">
        <v>233</v>
      </c>
      <c r="D3646" t="s">
        <v>1802</v>
      </c>
      <c r="E3646">
        <v>90</v>
      </c>
      <c r="F3646">
        <v>1788</v>
      </c>
      <c r="G3646">
        <f t="shared" si="281"/>
        <v>1788</v>
      </c>
      <c r="H3646" t="str">
        <f>_xlfn.XLOOKUP(C3646,obszary!A:A,obszary!B:B)</f>
        <v>Phoenicis Lacus</v>
      </c>
      <c r="I3646" t="str">
        <f>_xlfn.XLOOKUP($A3646,laziki!B:B,laziki!C:C)</f>
        <v>Deimos 11</v>
      </c>
      <c r="J3646" t="str">
        <f>_xlfn.XLOOKUP(I3646,laziki!C:C,laziki!E:E)</f>
        <v>39.82S, 96.42W</v>
      </c>
      <c r="K3646">
        <f>_xlfn.XLOOKUP($A3646,laziki!B:B,laziki!D:D)</f>
        <v>2059</v>
      </c>
      <c r="L3646">
        <f t="shared" si="282"/>
        <v>2063</v>
      </c>
      <c r="M3646" s="4">
        <f t="shared" si="283"/>
        <v>4</v>
      </c>
      <c r="N3646" s="4" t="str">
        <f t="shared" si="284"/>
        <v>S</v>
      </c>
      <c r="O3646" t="str">
        <f t="shared" si="285"/>
        <v>S</v>
      </c>
    </row>
    <row r="3647" spans="1:15" x14ac:dyDescent="0.25">
      <c r="A3647">
        <v>42</v>
      </c>
      <c r="B3647" s="1">
        <v>60439</v>
      </c>
      <c r="C3647" t="s">
        <v>253</v>
      </c>
      <c r="D3647" t="s">
        <v>1801</v>
      </c>
      <c r="E3647">
        <v>52</v>
      </c>
      <c r="F3647">
        <v>756</v>
      </c>
      <c r="G3647">
        <f t="shared" si="281"/>
        <v>756</v>
      </c>
      <c r="H3647" t="str">
        <f>_xlfn.XLOOKUP(C3647,obszary!A:A,obszary!B:B)</f>
        <v>Cebrenia</v>
      </c>
      <c r="I3647" t="str">
        <f>_xlfn.XLOOKUP($A3647,laziki!B:B,laziki!C:C)</f>
        <v>Spirit 6</v>
      </c>
      <c r="J3647" t="str">
        <f>_xlfn.XLOOKUP(I3647,laziki!C:C,laziki!E:E)</f>
        <v>27.80N, 160.30E</v>
      </c>
      <c r="K3647">
        <f>_xlfn.XLOOKUP($A3647,laziki!B:B,laziki!D:D)</f>
        <v>2063</v>
      </c>
      <c r="L3647">
        <f t="shared" si="282"/>
        <v>2065</v>
      </c>
      <c r="M3647" s="4">
        <f t="shared" si="283"/>
        <v>2</v>
      </c>
      <c r="N3647" s="4" t="str">
        <f t="shared" si="284"/>
        <v>N</v>
      </c>
      <c r="O3647" t="str">
        <f t="shared" si="285"/>
        <v>N</v>
      </c>
    </row>
    <row r="3648" spans="1:15" x14ac:dyDescent="0.25">
      <c r="A3648">
        <v>31</v>
      </c>
      <c r="B3648" s="1">
        <v>59155</v>
      </c>
      <c r="C3648" t="s">
        <v>265</v>
      </c>
      <c r="D3648" t="s">
        <v>1800</v>
      </c>
      <c r="E3648">
        <v>175</v>
      </c>
      <c r="F3648">
        <v>38630</v>
      </c>
      <c r="G3648">
        <f t="shared" si="281"/>
        <v>0</v>
      </c>
      <c r="H3648" t="str">
        <f>_xlfn.XLOOKUP(C3648,obszary!A:A,obszary!B:B)</f>
        <v>Mare Boreum</v>
      </c>
      <c r="I3648" t="str">
        <f>_xlfn.XLOOKUP($A3648,laziki!B:B,laziki!C:C)</f>
        <v>Deimos 10</v>
      </c>
      <c r="J3648" t="str">
        <f>_xlfn.XLOOKUP(I3648,laziki!C:C,laziki!E:E)</f>
        <v>66.67N, 93.37W</v>
      </c>
      <c r="K3648">
        <f>_xlfn.XLOOKUP($A3648,laziki!B:B,laziki!D:D)</f>
        <v>2059</v>
      </c>
      <c r="L3648">
        <f t="shared" si="282"/>
        <v>2061</v>
      </c>
      <c r="M3648" s="4">
        <f t="shared" si="283"/>
        <v>2</v>
      </c>
      <c r="N3648" s="4" t="str">
        <f t="shared" si="284"/>
        <v>N</v>
      </c>
      <c r="O3648" t="str">
        <f t="shared" si="285"/>
        <v>N</v>
      </c>
    </row>
    <row r="3649" spans="1:15" x14ac:dyDescent="0.25">
      <c r="A3649">
        <v>55</v>
      </c>
      <c r="B3649" s="1">
        <v>61853</v>
      </c>
      <c r="C3649" t="s">
        <v>237</v>
      </c>
      <c r="D3649" t="s">
        <v>1799</v>
      </c>
      <c r="E3649">
        <v>43</v>
      </c>
      <c r="F3649">
        <v>1920</v>
      </c>
      <c r="G3649">
        <f t="shared" si="281"/>
        <v>1920</v>
      </c>
      <c r="H3649" t="str">
        <f>_xlfn.XLOOKUP(C3649,obszary!A:A,obszary!B:B)</f>
        <v>Elysium</v>
      </c>
      <c r="I3649" t="str">
        <f>_xlfn.XLOOKUP($A3649,laziki!B:B,laziki!C:C)</f>
        <v>Opportunity 7</v>
      </c>
      <c r="J3649" t="str">
        <f>_xlfn.XLOOKUP(I3649,laziki!C:C,laziki!E:E)</f>
        <v>37.14N, 148.66E</v>
      </c>
      <c r="K3649">
        <f>_xlfn.XLOOKUP($A3649,laziki!B:B,laziki!D:D)</f>
        <v>2066</v>
      </c>
      <c r="L3649">
        <f t="shared" si="282"/>
        <v>2069</v>
      </c>
      <c r="M3649" s="4">
        <f t="shared" si="283"/>
        <v>3</v>
      </c>
      <c r="N3649" s="4" t="str">
        <f t="shared" si="284"/>
        <v>N</v>
      </c>
      <c r="O3649" t="str">
        <f t="shared" si="285"/>
        <v>N</v>
      </c>
    </row>
    <row r="3650" spans="1:15" x14ac:dyDescent="0.25">
      <c r="A3650">
        <v>2</v>
      </c>
      <c r="B3650" s="1">
        <v>56893</v>
      </c>
      <c r="C3650" t="s">
        <v>239</v>
      </c>
      <c r="D3650" t="s">
        <v>1798</v>
      </c>
      <c r="E3650">
        <v>25</v>
      </c>
      <c r="F3650">
        <v>2461</v>
      </c>
      <c r="G3650">
        <f t="shared" si="281"/>
        <v>2461</v>
      </c>
      <c r="H3650" t="str">
        <f>_xlfn.XLOOKUP(C3650,obszary!A:A,obszary!B:B)</f>
        <v>Amenthes</v>
      </c>
      <c r="I3650" t="str">
        <f>_xlfn.XLOOKUP($A3650,laziki!B:B,laziki!C:C)</f>
        <v>Mariner 6</v>
      </c>
      <c r="J3650" t="str">
        <f>_xlfn.XLOOKUP(I3650,laziki!C:C,laziki!E:E)</f>
        <v>11.90N, 119.49E</v>
      </c>
      <c r="K3650">
        <f>_xlfn.XLOOKUP($A3650,laziki!B:B,laziki!D:D)</f>
        <v>2050</v>
      </c>
      <c r="L3650">
        <f t="shared" si="282"/>
        <v>2055</v>
      </c>
      <c r="M3650" s="4">
        <f t="shared" si="283"/>
        <v>5</v>
      </c>
      <c r="N3650" s="4" t="str">
        <f t="shared" si="284"/>
        <v>N</v>
      </c>
      <c r="O3650" t="str">
        <f t="shared" si="285"/>
        <v>N</v>
      </c>
    </row>
    <row r="3651" spans="1:15" x14ac:dyDescent="0.25">
      <c r="A3651">
        <v>95</v>
      </c>
      <c r="B3651" s="1">
        <v>62392</v>
      </c>
      <c r="C3651" t="s">
        <v>231</v>
      </c>
      <c r="D3651" t="s">
        <v>1797</v>
      </c>
      <c r="E3651">
        <v>75</v>
      </c>
      <c r="F3651">
        <v>5622</v>
      </c>
      <c r="G3651">
        <f t="shared" ref="G3651:G3714" si="286">IF($E3651 &lt;= 100,F3651,0)</f>
        <v>5622</v>
      </c>
      <c r="H3651" t="str">
        <f>_xlfn.XLOOKUP(C3651,obszary!A:A,obszary!B:B)</f>
        <v>Coprates</v>
      </c>
      <c r="I3651" t="str">
        <f>_xlfn.XLOOKUP($A3651,laziki!B:B,laziki!C:C)</f>
        <v>Dawn 6</v>
      </c>
      <c r="J3651" t="str">
        <f>_xlfn.XLOOKUP(I3651,laziki!C:C,laziki!E:E)</f>
        <v>8.80N, 79.73W</v>
      </c>
      <c r="K3651">
        <f>_xlfn.XLOOKUP($A3651,laziki!B:B,laziki!D:D)</f>
        <v>2067</v>
      </c>
      <c r="L3651">
        <f t="shared" ref="L3651:L3714" si="287">YEAR(B3651)</f>
        <v>2070</v>
      </c>
      <c r="M3651" s="4">
        <f t="shared" ref="M3651:M3714" si="288">L3651-K3651</f>
        <v>3</v>
      </c>
      <c r="N3651" s="4" t="str">
        <f t="shared" ref="N3651:N3714" si="289">IF(NOT(ISERROR(SEARCH("S",D3651))),"S","N")</f>
        <v>S</v>
      </c>
      <c r="O3651" t="str">
        <f t="shared" si="285"/>
        <v>N</v>
      </c>
    </row>
    <row r="3652" spans="1:15" x14ac:dyDescent="0.25">
      <c r="A3652">
        <v>95</v>
      </c>
      <c r="B3652" s="1">
        <v>62788</v>
      </c>
      <c r="C3652" t="s">
        <v>249</v>
      </c>
      <c r="D3652" t="s">
        <v>1796</v>
      </c>
      <c r="E3652">
        <v>88</v>
      </c>
      <c r="F3652">
        <v>2739</v>
      </c>
      <c r="G3652">
        <f t="shared" si="286"/>
        <v>2739</v>
      </c>
      <c r="H3652" t="str">
        <f>_xlfn.XLOOKUP(C3652,obszary!A:A,obszary!B:B)</f>
        <v>Tharsis</v>
      </c>
      <c r="I3652" t="str">
        <f>_xlfn.XLOOKUP($A3652,laziki!B:B,laziki!C:C)</f>
        <v>Dawn 6</v>
      </c>
      <c r="J3652" t="str">
        <f>_xlfn.XLOOKUP(I3652,laziki!C:C,laziki!E:E)</f>
        <v>8.80N, 79.73W</v>
      </c>
      <c r="K3652">
        <f>_xlfn.XLOOKUP($A3652,laziki!B:B,laziki!D:D)</f>
        <v>2067</v>
      </c>
      <c r="L3652">
        <f t="shared" si="287"/>
        <v>2071</v>
      </c>
      <c r="M3652" s="4">
        <f t="shared" si="288"/>
        <v>4</v>
      </c>
      <c r="N3652" s="4" t="str">
        <f t="shared" si="289"/>
        <v>N</v>
      </c>
      <c r="O3652" t="str">
        <f t="shared" si="285"/>
        <v>N</v>
      </c>
    </row>
    <row r="3653" spans="1:15" x14ac:dyDescent="0.25">
      <c r="A3653">
        <v>99</v>
      </c>
      <c r="B3653" s="1">
        <v>64089</v>
      </c>
      <c r="C3653" t="s">
        <v>243</v>
      </c>
      <c r="D3653" t="s">
        <v>1795</v>
      </c>
      <c r="E3653">
        <v>30</v>
      </c>
      <c r="F3653">
        <v>5622</v>
      </c>
      <c r="G3653">
        <f t="shared" si="286"/>
        <v>5622</v>
      </c>
      <c r="H3653" t="str">
        <f>_xlfn.XLOOKUP(C3653,obszary!A:A,obszary!B:B)</f>
        <v>Arabia</v>
      </c>
      <c r="I3653" t="str">
        <f>_xlfn.XLOOKUP($A3653,laziki!B:B,laziki!C:C)</f>
        <v>Perseverance 6</v>
      </c>
      <c r="J3653" t="str">
        <f>_xlfn.XLOOKUP(I3653,laziki!C:C,laziki!E:E)</f>
        <v>34.38N, 12.41E</v>
      </c>
      <c r="K3653">
        <f>_xlfn.XLOOKUP($A3653,laziki!B:B,laziki!D:D)</f>
        <v>2070</v>
      </c>
      <c r="L3653">
        <f t="shared" si="287"/>
        <v>2075</v>
      </c>
      <c r="M3653" s="4">
        <f t="shared" si="288"/>
        <v>5</v>
      </c>
      <c r="N3653" s="4" t="str">
        <f t="shared" si="289"/>
        <v>N</v>
      </c>
      <c r="O3653" t="str">
        <f t="shared" si="285"/>
        <v>N</v>
      </c>
    </row>
    <row r="3654" spans="1:15" x14ac:dyDescent="0.25">
      <c r="A3654">
        <v>82</v>
      </c>
      <c r="B3654" s="1">
        <v>62401</v>
      </c>
      <c r="C3654" t="s">
        <v>209</v>
      </c>
      <c r="D3654" t="s">
        <v>1794</v>
      </c>
      <c r="E3654">
        <v>65</v>
      </c>
      <c r="F3654">
        <v>1010</v>
      </c>
      <c r="G3654">
        <f t="shared" si="286"/>
        <v>1010</v>
      </c>
      <c r="H3654" t="str">
        <f>_xlfn.XLOOKUP(C3654,obszary!A:A,obszary!B:B)</f>
        <v>Eridania</v>
      </c>
      <c r="I3654" t="str">
        <f>_xlfn.XLOOKUP($A3654,laziki!B:B,laziki!C:C)</f>
        <v>Phoenix 7</v>
      </c>
      <c r="J3654" t="str">
        <f>_xlfn.XLOOKUP(I3654,laziki!C:C,laziki!E:E)</f>
        <v>42.36S, 157.15E</v>
      </c>
      <c r="K3654">
        <f>_xlfn.XLOOKUP($A3654,laziki!B:B,laziki!D:D)</f>
        <v>2068</v>
      </c>
      <c r="L3654">
        <f t="shared" si="287"/>
        <v>2070</v>
      </c>
      <c r="M3654" s="4">
        <f t="shared" si="288"/>
        <v>2</v>
      </c>
      <c r="N3654" s="4" t="str">
        <f t="shared" si="289"/>
        <v>S</v>
      </c>
      <c r="O3654" t="str">
        <f t="shared" ref="O3654:O3717" si="290">IF(NOT(ISERROR(SEARCH("S",J3654))),"S","N")</f>
        <v>S</v>
      </c>
    </row>
    <row r="3655" spans="1:15" x14ac:dyDescent="0.25">
      <c r="A3655">
        <v>69</v>
      </c>
      <c r="B3655" s="1">
        <v>62762</v>
      </c>
      <c r="C3655" t="s">
        <v>253</v>
      </c>
      <c r="D3655" t="s">
        <v>1793</v>
      </c>
      <c r="E3655">
        <v>252</v>
      </c>
      <c r="F3655">
        <v>7279</v>
      </c>
      <c r="G3655">
        <f t="shared" si="286"/>
        <v>0</v>
      </c>
      <c r="H3655" t="str">
        <f>_xlfn.XLOOKUP(C3655,obszary!A:A,obszary!B:B)</f>
        <v>Cebrenia</v>
      </c>
      <c r="I3655" t="str">
        <f>_xlfn.XLOOKUP($A3655,laziki!B:B,laziki!C:C)</f>
        <v>Rosetta 13</v>
      </c>
      <c r="J3655" t="str">
        <f>_xlfn.XLOOKUP(I3655,laziki!C:C,laziki!E:E)</f>
        <v>69.41N, 168.67E</v>
      </c>
      <c r="K3655">
        <f>_xlfn.XLOOKUP($A3655,laziki!B:B,laziki!D:D)</f>
        <v>2069</v>
      </c>
      <c r="L3655">
        <f t="shared" si="287"/>
        <v>2071</v>
      </c>
      <c r="M3655" s="4">
        <f t="shared" si="288"/>
        <v>2</v>
      </c>
      <c r="N3655" s="4" t="str">
        <f t="shared" si="289"/>
        <v>N</v>
      </c>
      <c r="O3655" t="str">
        <f t="shared" si="290"/>
        <v>N</v>
      </c>
    </row>
    <row r="3656" spans="1:15" x14ac:dyDescent="0.25">
      <c r="A3656">
        <v>25</v>
      </c>
      <c r="B3656" s="1">
        <v>57071</v>
      </c>
      <c r="C3656" t="s">
        <v>219</v>
      </c>
      <c r="D3656" t="s">
        <v>1792</v>
      </c>
      <c r="E3656">
        <v>70</v>
      </c>
      <c r="F3656">
        <v>3612</v>
      </c>
      <c r="G3656">
        <f t="shared" si="286"/>
        <v>3612</v>
      </c>
      <c r="H3656" t="str">
        <f>_xlfn.XLOOKUP(C3656,obszary!A:A,obszary!B:B)</f>
        <v>Phaethontis</v>
      </c>
      <c r="I3656" t="str">
        <f>_xlfn.XLOOKUP($A3656,laziki!B:B,laziki!C:C)</f>
        <v>Phobos 4</v>
      </c>
      <c r="J3656" t="str">
        <f>_xlfn.XLOOKUP(I3656,laziki!C:C,laziki!E:E)</f>
        <v>51.58S, 161.55W</v>
      </c>
      <c r="K3656">
        <f>_xlfn.XLOOKUP($A3656,laziki!B:B,laziki!D:D)</f>
        <v>2054</v>
      </c>
      <c r="L3656">
        <f t="shared" si="287"/>
        <v>2056</v>
      </c>
      <c r="M3656" s="4">
        <f t="shared" si="288"/>
        <v>2</v>
      </c>
      <c r="N3656" s="4" t="str">
        <f t="shared" si="289"/>
        <v>S</v>
      </c>
      <c r="O3656" t="str">
        <f t="shared" si="290"/>
        <v>S</v>
      </c>
    </row>
    <row r="3657" spans="1:15" x14ac:dyDescent="0.25">
      <c r="A3657">
        <v>66</v>
      </c>
      <c r="B3657" s="1">
        <v>62409</v>
      </c>
      <c r="C3657" t="s">
        <v>237</v>
      </c>
      <c r="D3657" t="s">
        <v>1791</v>
      </c>
      <c r="E3657">
        <v>905</v>
      </c>
      <c r="F3657">
        <v>6006</v>
      </c>
      <c r="G3657">
        <f t="shared" si="286"/>
        <v>0</v>
      </c>
      <c r="H3657" t="str">
        <f>_xlfn.XLOOKUP(C3657,obszary!A:A,obszary!B:B)</f>
        <v>Elysium</v>
      </c>
      <c r="I3657" t="str">
        <f>_xlfn.XLOOKUP($A3657,laziki!B:B,laziki!C:C)</f>
        <v>Rosetta 9</v>
      </c>
      <c r="J3657" t="str">
        <f>_xlfn.XLOOKUP(I3657,laziki!C:C,laziki!E:E)</f>
        <v>17.54N, 149.60E</v>
      </c>
      <c r="K3657">
        <f>_xlfn.XLOOKUP($A3657,laziki!B:B,laziki!D:D)</f>
        <v>2067</v>
      </c>
      <c r="L3657">
        <f t="shared" si="287"/>
        <v>2070</v>
      </c>
      <c r="M3657" s="4">
        <f t="shared" si="288"/>
        <v>3</v>
      </c>
      <c r="N3657" s="4" t="str">
        <f t="shared" si="289"/>
        <v>N</v>
      </c>
      <c r="O3657" t="str">
        <f t="shared" si="290"/>
        <v>N</v>
      </c>
    </row>
    <row r="3658" spans="1:15" x14ac:dyDescent="0.25">
      <c r="A3658">
        <v>91</v>
      </c>
      <c r="B3658" s="1">
        <v>63608</v>
      </c>
      <c r="C3658" t="s">
        <v>265</v>
      </c>
      <c r="D3658" t="s">
        <v>1790</v>
      </c>
      <c r="E3658">
        <v>30</v>
      </c>
      <c r="F3658">
        <v>6006</v>
      </c>
      <c r="G3658">
        <f t="shared" si="286"/>
        <v>6006</v>
      </c>
      <c r="H3658" t="str">
        <f>_xlfn.XLOOKUP(C3658,obszary!A:A,obszary!B:B)</f>
        <v>Mare Boreum</v>
      </c>
      <c r="I3658" t="str">
        <f>_xlfn.XLOOKUP($A3658,laziki!B:B,laziki!C:C)</f>
        <v>Phoenix 27</v>
      </c>
      <c r="J3658" t="str">
        <f>_xlfn.XLOOKUP(I3658,laziki!C:C,laziki!E:E)</f>
        <v>75.27N, 138.32W</v>
      </c>
      <c r="K3658">
        <f>_xlfn.XLOOKUP($A3658,laziki!B:B,laziki!D:D)</f>
        <v>2073</v>
      </c>
      <c r="L3658">
        <f t="shared" si="287"/>
        <v>2074</v>
      </c>
      <c r="M3658" s="4">
        <f t="shared" si="288"/>
        <v>1</v>
      </c>
      <c r="N3658" s="4" t="str">
        <f t="shared" si="289"/>
        <v>N</v>
      </c>
      <c r="O3658" t="str">
        <f t="shared" si="290"/>
        <v>N</v>
      </c>
    </row>
    <row r="3659" spans="1:15" x14ac:dyDescent="0.25">
      <c r="A3659">
        <v>61</v>
      </c>
      <c r="B3659" s="1">
        <v>63298</v>
      </c>
      <c r="C3659" t="s">
        <v>215</v>
      </c>
      <c r="D3659" t="s">
        <v>1789</v>
      </c>
      <c r="E3659">
        <v>137</v>
      </c>
      <c r="F3659">
        <v>11771</v>
      </c>
      <c r="G3659">
        <f t="shared" si="286"/>
        <v>0</v>
      </c>
      <c r="H3659" t="str">
        <f>_xlfn.XLOOKUP(C3659,obszary!A:A,obszary!B:B)</f>
        <v>Argyre</v>
      </c>
      <c r="I3659" t="str">
        <f>_xlfn.XLOOKUP($A3659,laziki!B:B,laziki!C:C)</f>
        <v>Opportunity 19</v>
      </c>
      <c r="J3659" t="str">
        <f>_xlfn.XLOOKUP(I3659,laziki!C:C,laziki!E:E)</f>
        <v>68.17S, 21.83W</v>
      </c>
      <c r="K3659">
        <f>_xlfn.XLOOKUP($A3659,laziki!B:B,laziki!D:D)</f>
        <v>2069</v>
      </c>
      <c r="L3659">
        <f t="shared" si="287"/>
        <v>2073</v>
      </c>
      <c r="M3659" s="4">
        <f t="shared" si="288"/>
        <v>4</v>
      </c>
      <c r="N3659" s="4" t="str">
        <f t="shared" si="289"/>
        <v>S</v>
      </c>
      <c r="O3659" t="str">
        <f t="shared" si="290"/>
        <v>S</v>
      </c>
    </row>
    <row r="3660" spans="1:15" x14ac:dyDescent="0.25">
      <c r="A3660">
        <v>86</v>
      </c>
      <c r="B3660" s="1">
        <v>64312</v>
      </c>
      <c r="C3660" t="s">
        <v>255</v>
      </c>
      <c r="D3660" t="s">
        <v>1788</v>
      </c>
      <c r="E3660">
        <v>702</v>
      </c>
      <c r="F3660">
        <v>4235</v>
      </c>
      <c r="G3660">
        <f t="shared" si="286"/>
        <v>0</v>
      </c>
      <c r="H3660" t="str">
        <f>_xlfn.XLOOKUP(C3660,obszary!A:A,obszary!B:B)</f>
        <v>Casius</v>
      </c>
      <c r="I3660" t="str">
        <f>_xlfn.XLOOKUP($A3660,laziki!B:B,laziki!C:C)</f>
        <v>Phoenix 16</v>
      </c>
      <c r="J3660" t="str">
        <f>_xlfn.XLOOKUP(I3660,laziki!C:C,laziki!E:E)</f>
        <v>75.84N, 122.24E</v>
      </c>
      <c r="K3660">
        <f>_xlfn.XLOOKUP($A3660,laziki!B:B,laziki!D:D)</f>
        <v>2071</v>
      </c>
      <c r="L3660">
        <f t="shared" si="287"/>
        <v>2076</v>
      </c>
      <c r="M3660" s="4">
        <f t="shared" si="288"/>
        <v>5</v>
      </c>
      <c r="N3660" s="4" t="str">
        <f t="shared" si="289"/>
        <v>N</v>
      </c>
      <c r="O3660" t="str">
        <f t="shared" si="290"/>
        <v>N</v>
      </c>
    </row>
    <row r="3661" spans="1:15" x14ac:dyDescent="0.25">
      <c r="A3661">
        <v>36</v>
      </c>
      <c r="B3661" s="1">
        <v>59870</v>
      </c>
      <c r="C3661" t="s">
        <v>235</v>
      </c>
      <c r="D3661" t="s">
        <v>1787</v>
      </c>
      <c r="E3661">
        <v>48</v>
      </c>
      <c r="F3661">
        <v>7512</v>
      </c>
      <c r="G3661">
        <f t="shared" si="286"/>
        <v>7512</v>
      </c>
      <c r="H3661" t="str">
        <f>_xlfn.XLOOKUP(C3661,obszary!A:A,obszary!B:B)</f>
        <v>Memnonia</v>
      </c>
      <c r="I3661" t="str">
        <f>_xlfn.XLOOKUP($A3661,laziki!B:B,laziki!C:C)</f>
        <v>Pathfinder 3</v>
      </c>
      <c r="J3661" t="str">
        <f>_xlfn.XLOOKUP(I3661,laziki!C:C,laziki!E:E)</f>
        <v>5.85N, 156.58W</v>
      </c>
      <c r="K3661">
        <f>_xlfn.XLOOKUP($A3661,laziki!B:B,laziki!D:D)</f>
        <v>2061</v>
      </c>
      <c r="L3661">
        <f t="shared" si="287"/>
        <v>2063</v>
      </c>
      <c r="M3661" s="4">
        <f t="shared" si="288"/>
        <v>2</v>
      </c>
      <c r="N3661" s="4" t="str">
        <f t="shared" si="289"/>
        <v>S</v>
      </c>
      <c r="O3661" t="str">
        <f t="shared" si="290"/>
        <v>N</v>
      </c>
    </row>
    <row r="3662" spans="1:15" x14ac:dyDescent="0.25">
      <c r="A3662">
        <v>47</v>
      </c>
      <c r="B3662" s="1">
        <v>62407</v>
      </c>
      <c r="C3662" t="s">
        <v>245</v>
      </c>
      <c r="D3662" t="s">
        <v>1786</v>
      </c>
      <c r="E3662">
        <v>905</v>
      </c>
      <c r="F3662">
        <v>3313</v>
      </c>
      <c r="G3662">
        <f t="shared" si="286"/>
        <v>0</v>
      </c>
      <c r="H3662" t="str">
        <f>_xlfn.XLOOKUP(C3662,obszary!A:A,obszary!B:B)</f>
        <v>Oxia Palus</v>
      </c>
      <c r="I3662" t="str">
        <f>_xlfn.XLOOKUP($A3662,laziki!B:B,laziki!C:C)</f>
        <v>Spirit 14</v>
      </c>
      <c r="J3662" t="str">
        <f>_xlfn.XLOOKUP(I3662,laziki!C:C,laziki!E:E)</f>
        <v>27.30N, 17.48W</v>
      </c>
      <c r="K3662">
        <f>_xlfn.XLOOKUP($A3662,laziki!B:B,laziki!D:D)</f>
        <v>2065</v>
      </c>
      <c r="L3662">
        <f t="shared" si="287"/>
        <v>2070</v>
      </c>
      <c r="M3662" s="4">
        <f t="shared" si="288"/>
        <v>5</v>
      </c>
      <c r="N3662" s="4" t="str">
        <f t="shared" si="289"/>
        <v>N</v>
      </c>
      <c r="O3662" t="str">
        <f t="shared" si="290"/>
        <v>N</v>
      </c>
    </row>
    <row r="3663" spans="1:15" x14ac:dyDescent="0.25">
      <c r="A3663">
        <v>27</v>
      </c>
      <c r="B3663" s="1">
        <v>57031</v>
      </c>
      <c r="C3663" t="s">
        <v>211</v>
      </c>
      <c r="D3663" t="s">
        <v>1785</v>
      </c>
      <c r="E3663">
        <v>524</v>
      </c>
      <c r="F3663">
        <v>6832</v>
      </c>
      <c r="G3663">
        <f t="shared" si="286"/>
        <v>0</v>
      </c>
      <c r="H3663" t="str">
        <f>_xlfn.XLOOKUP(C3663,obszary!A:A,obszary!B:B)</f>
        <v>Hellas</v>
      </c>
      <c r="I3663" t="str">
        <f>_xlfn.XLOOKUP($A3663,laziki!B:B,laziki!C:C)</f>
        <v>Phobos 6</v>
      </c>
      <c r="J3663" t="str">
        <f>_xlfn.XLOOKUP(I3663,laziki!C:C,laziki!E:E)</f>
        <v>74.62S, 100.08E</v>
      </c>
      <c r="K3663">
        <f>_xlfn.XLOOKUP($A3663,laziki!B:B,laziki!D:D)</f>
        <v>2054</v>
      </c>
      <c r="L3663">
        <f t="shared" si="287"/>
        <v>2056</v>
      </c>
      <c r="M3663" s="4">
        <f t="shared" si="288"/>
        <v>2</v>
      </c>
      <c r="N3663" s="4" t="str">
        <f t="shared" si="289"/>
        <v>S</v>
      </c>
      <c r="O3663" t="str">
        <f t="shared" si="290"/>
        <v>S</v>
      </c>
    </row>
    <row r="3664" spans="1:15" x14ac:dyDescent="0.25">
      <c r="A3664">
        <v>32</v>
      </c>
      <c r="B3664" s="1">
        <v>59830</v>
      </c>
      <c r="C3664" t="s">
        <v>233</v>
      </c>
      <c r="D3664" t="s">
        <v>1784</v>
      </c>
      <c r="E3664">
        <v>52</v>
      </c>
      <c r="F3664">
        <v>4398</v>
      </c>
      <c r="G3664">
        <f t="shared" si="286"/>
        <v>4398</v>
      </c>
      <c r="H3664" t="str">
        <f>_xlfn.XLOOKUP(C3664,obszary!A:A,obszary!B:B)</f>
        <v>Phoenicis Lacus</v>
      </c>
      <c r="I3664" t="str">
        <f>_xlfn.XLOOKUP($A3664,laziki!B:B,laziki!C:C)</f>
        <v>Deimos 11</v>
      </c>
      <c r="J3664" t="str">
        <f>_xlfn.XLOOKUP(I3664,laziki!C:C,laziki!E:E)</f>
        <v>39.82S, 96.42W</v>
      </c>
      <c r="K3664">
        <f>_xlfn.XLOOKUP($A3664,laziki!B:B,laziki!D:D)</f>
        <v>2059</v>
      </c>
      <c r="L3664">
        <f t="shared" si="287"/>
        <v>2063</v>
      </c>
      <c r="M3664" s="4">
        <f t="shared" si="288"/>
        <v>4</v>
      </c>
      <c r="N3664" s="4" t="str">
        <f t="shared" si="289"/>
        <v>S</v>
      </c>
      <c r="O3664" t="str">
        <f t="shared" si="290"/>
        <v>S</v>
      </c>
    </row>
    <row r="3665" spans="1:15" x14ac:dyDescent="0.25">
      <c r="A3665">
        <v>63</v>
      </c>
      <c r="B3665" s="1">
        <v>61497</v>
      </c>
      <c r="C3665" t="s">
        <v>211</v>
      </c>
      <c r="D3665" t="s">
        <v>1783</v>
      </c>
      <c r="E3665">
        <v>181</v>
      </c>
      <c r="F3665">
        <v>1656</v>
      </c>
      <c r="G3665">
        <f t="shared" si="286"/>
        <v>0</v>
      </c>
      <c r="H3665" t="str">
        <f>_xlfn.XLOOKUP(C3665,obszary!A:A,obszary!B:B)</f>
        <v>Hellas</v>
      </c>
      <c r="I3665" t="str">
        <f>_xlfn.XLOOKUP($A3665,laziki!B:B,laziki!C:C)</f>
        <v>Rosetta 3</v>
      </c>
      <c r="J3665" t="str">
        <f>_xlfn.XLOOKUP(I3665,laziki!C:C,laziki!E:E)</f>
        <v>54.72S, 108.92E</v>
      </c>
      <c r="K3665">
        <f>_xlfn.XLOOKUP($A3665,laziki!B:B,laziki!D:D)</f>
        <v>2066</v>
      </c>
      <c r="L3665">
        <f t="shared" si="287"/>
        <v>2068</v>
      </c>
      <c r="M3665" s="4">
        <f t="shared" si="288"/>
        <v>2</v>
      </c>
      <c r="N3665" s="4" t="str">
        <f t="shared" si="289"/>
        <v>S</v>
      </c>
      <c r="O3665" t="str">
        <f t="shared" si="290"/>
        <v>S</v>
      </c>
    </row>
    <row r="3666" spans="1:15" x14ac:dyDescent="0.25">
      <c r="A3666">
        <v>52</v>
      </c>
      <c r="B3666" s="1">
        <v>62287</v>
      </c>
      <c r="C3666" t="s">
        <v>233</v>
      </c>
      <c r="D3666" t="s">
        <v>1782</v>
      </c>
      <c r="E3666">
        <v>147</v>
      </c>
      <c r="F3666">
        <v>1920</v>
      </c>
      <c r="G3666">
        <f t="shared" si="286"/>
        <v>0</v>
      </c>
      <c r="H3666" t="str">
        <f>_xlfn.XLOOKUP(C3666,obszary!A:A,obszary!B:B)</f>
        <v>Phoenicis Lacus</v>
      </c>
      <c r="I3666" t="str">
        <f>_xlfn.XLOOKUP($A3666,laziki!B:B,laziki!C:C)</f>
        <v>Opportunity 4</v>
      </c>
      <c r="J3666" t="str">
        <f>_xlfn.XLOOKUP(I3666,laziki!C:C,laziki!E:E)</f>
        <v>9.63N, 121.52W</v>
      </c>
      <c r="K3666">
        <f>_xlfn.XLOOKUP($A3666,laziki!B:B,laziki!D:D)</f>
        <v>2065</v>
      </c>
      <c r="L3666">
        <f t="shared" si="287"/>
        <v>2070</v>
      </c>
      <c r="M3666" s="4">
        <f t="shared" si="288"/>
        <v>5</v>
      </c>
      <c r="N3666" s="4" t="str">
        <f t="shared" si="289"/>
        <v>S</v>
      </c>
      <c r="O3666" t="str">
        <f t="shared" si="290"/>
        <v>N</v>
      </c>
    </row>
    <row r="3667" spans="1:15" x14ac:dyDescent="0.25">
      <c r="A3667">
        <v>9</v>
      </c>
      <c r="B3667" s="1">
        <v>56987</v>
      </c>
      <c r="C3667" t="s">
        <v>229</v>
      </c>
      <c r="D3667" t="s">
        <v>1781</v>
      </c>
      <c r="E3667">
        <v>212</v>
      </c>
      <c r="F3667">
        <v>3764</v>
      </c>
      <c r="G3667">
        <f t="shared" si="286"/>
        <v>0</v>
      </c>
      <c r="H3667" t="str">
        <f>_xlfn.XLOOKUP(C3667,obszary!A:A,obszary!B:B)</f>
        <v>Margaritifer Sinus</v>
      </c>
      <c r="I3667" t="str">
        <f>_xlfn.XLOOKUP($A3667,laziki!B:B,laziki!C:C)</f>
        <v>Mariner 14</v>
      </c>
      <c r="J3667" t="str">
        <f>_xlfn.XLOOKUP(I3667,laziki!C:C,laziki!E:E)</f>
        <v>17.63S, 13.01W</v>
      </c>
      <c r="K3667">
        <f>_xlfn.XLOOKUP($A3667,laziki!B:B,laziki!D:D)</f>
        <v>2054</v>
      </c>
      <c r="L3667">
        <f t="shared" si="287"/>
        <v>2056</v>
      </c>
      <c r="M3667" s="4">
        <f t="shared" si="288"/>
        <v>2</v>
      </c>
      <c r="N3667" s="4" t="str">
        <f t="shared" si="289"/>
        <v>S</v>
      </c>
      <c r="O3667" t="str">
        <f t="shared" si="290"/>
        <v>S</v>
      </c>
    </row>
    <row r="3668" spans="1:15" x14ac:dyDescent="0.25">
      <c r="A3668">
        <v>94</v>
      </c>
      <c r="B3668" s="1">
        <v>62655</v>
      </c>
      <c r="C3668" t="s">
        <v>209</v>
      </c>
      <c r="D3668" t="s">
        <v>1780</v>
      </c>
      <c r="E3668">
        <v>702</v>
      </c>
      <c r="F3668">
        <v>13527</v>
      </c>
      <c r="G3668">
        <f t="shared" si="286"/>
        <v>0</v>
      </c>
      <c r="H3668" t="str">
        <f>_xlfn.XLOOKUP(C3668,obszary!A:A,obszary!B:B)</f>
        <v>Eridania</v>
      </c>
      <c r="I3668" t="str">
        <f>_xlfn.XLOOKUP($A3668,laziki!B:B,laziki!C:C)</f>
        <v>Dawn 4</v>
      </c>
      <c r="J3668" t="str">
        <f>_xlfn.XLOOKUP(I3668,laziki!C:C,laziki!E:E)</f>
        <v>46.81S, 143.88E</v>
      </c>
      <c r="K3668">
        <f>_xlfn.XLOOKUP($A3668,laziki!B:B,laziki!D:D)</f>
        <v>2066</v>
      </c>
      <c r="L3668">
        <f t="shared" si="287"/>
        <v>2071</v>
      </c>
      <c r="M3668" s="4">
        <f t="shared" si="288"/>
        <v>5</v>
      </c>
      <c r="N3668" s="4" t="str">
        <f t="shared" si="289"/>
        <v>S</v>
      </c>
      <c r="O3668" t="str">
        <f t="shared" si="290"/>
        <v>S</v>
      </c>
    </row>
    <row r="3669" spans="1:15" x14ac:dyDescent="0.25">
      <c r="A3669">
        <v>85</v>
      </c>
      <c r="B3669" s="1">
        <v>62564</v>
      </c>
      <c r="C3669" t="s">
        <v>241</v>
      </c>
      <c r="D3669" t="s">
        <v>1779</v>
      </c>
      <c r="E3669">
        <v>1057</v>
      </c>
      <c r="F3669">
        <v>6205</v>
      </c>
      <c r="G3669">
        <f t="shared" si="286"/>
        <v>0</v>
      </c>
      <c r="H3669" t="str">
        <f>_xlfn.XLOOKUP(C3669,obszary!A:A,obszary!B:B)</f>
        <v>Syrtis Major</v>
      </c>
      <c r="I3669" t="str">
        <f>_xlfn.XLOOKUP($A3669,laziki!B:B,laziki!C:C)</f>
        <v>Phoenix 13</v>
      </c>
      <c r="J3669" t="str">
        <f>_xlfn.XLOOKUP(I3669,laziki!C:C,laziki!E:E)</f>
        <v>6.43S, 95.96E</v>
      </c>
      <c r="K3669">
        <f>_xlfn.XLOOKUP($A3669,laziki!B:B,laziki!D:D)</f>
        <v>2070</v>
      </c>
      <c r="L3669">
        <f t="shared" si="287"/>
        <v>2071</v>
      </c>
      <c r="M3669" s="4">
        <f t="shared" si="288"/>
        <v>1</v>
      </c>
      <c r="N3669" s="4" t="str">
        <f t="shared" si="289"/>
        <v>N</v>
      </c>
      <c r="O3669" t="str">
        <f t="shared" si="290"/>
        <v>S</v>
      </c>
    </row>
    <row r="3670" spans="1:15" x14ac:dyDescent="0.25">
      <c r="A3670">
        <v>8</v>
      </c>
      <c r="B3670" s="1">
        <v>56823</v>
      </c>
      <c r="C3670" t="s">
        <v>213</v>
      </c>
      <c r="D3670" t="s">
        <v>1778</v>
      </c>
      <c r="E3670">
        <v>77</v>
      </c>
      <c r="F3670">
        <v>9366</v>
      </c>
      <c r="G3670">
        <f t="shared" si="286"/>
        <v>9366</v>
      </c>
      <c r="H3670" t="str">
        <f>_xlfn.XLOOKUP(C3670,obszary!A:A,obszary!B:B)</f>
        <v>Noachis</v>
      </c>
      <c r="I3670" t="str">
        <f>_xlfn.XLOOKUP($A3670,laziki!B:B,laziki!C:C)</f>
        <v>Mariner 13</v>
      </c>
      <c r="J3670" t="str">
        <f>_xlfn.XLOOKUP(I3670,laziki!C:C,laziki!E:E)</f>
        <v>57.37S, 25.45E</v>
      </c>
      <c r="K3670">
        <f>_xlfn.XLOOKUP($A3670,laziki!B:B,laziki!D:D)</f>
        <v>2053</v>
      </c>
      <c r="L3670">
        <f t="shared" si="287"/>
        <v>2055</v>
      </c>
      <c r="M3670" s="4">
        <f t="shared" si="288"/>
        <v>2</v>
      </c>
      <c r="N3670" s="4" t="str">
        <f t="shared" si="289"/>
        <v>S</v>
      </c>
      <c r="O3670" t="str">
        <f t="shared" si="290"/>
        <v>S</v>
      </c>
    </row>
    <row r="3671" spans="1:15" x14ac:dyDescent="0.25">
      <c r="A3671">
        <v>4</v>
      </c>
      <c r="B3671" s="1">
        <v>56766</v>
      </c>
      <c r="C3671" t="s">
        <v>229</v>
      </c>
      <c r="D3671" t="s">
        <v>1777</v>
      </c>
      <c r="E3671">
        <v>90</v>
      </c>
      <c r="F3671">
        <v>2599</v>
      </c>
      <c r="G3671">
        <f t="shared" si="286"/>
        <v>2599</v>
      </c>
      <c r="H3671" t="str">
        <f>_xlfn.XLOOKUP(C3671,obszary!A:A,obszary!B:B)</f>
        <v>Margaritifer Sinus</v>
      </c>
      <c r="I3671" t="str">
        <f>_xlfn.XLOOKUP($A3671,laziki!B:B,laziki!C:C)</f>
        <v>Mariner 9</v>
      </c>
      <c r="J3671" t="str">
        <f>_xlfn.XLOOKUP(I3671,laziki!C:C,laziki!E:E)</f>
        <v>43.20S, 21.89W</v>
      </c>
      <c r="K3671">
        <f>_xlfn.XLOOKUP($A3671,laziki!B:B,laziki!D:D)</f>
        <v>2051</v>
      </c>
      <c r="L3671">
        <f t="shared" si="287"/>
        <v>2055</v>
      </c>
      <c r="M3671" s="4">
        <f t="shared" si="288"/>
        <v>4</v>
      </c>
      <c r="N3671" s="4" t="str">
        <f t="shared" si="289"/>
        <v>S</v>
      </c>
      <c r="O3671" t="str">
        <f t="shared" si="290"/>
        <v>S</v>
      </c>
    </row>
    <row r="3672" spans="1:15" x14ac:dyDescent="0.25">
      <c r="A3672">
        <v>38</v>
      </c>
      <c r="B3672" s="1">
        <v>59898</v>
      </c>
      <c r="C3672" t="s">
        <v>265</v>
      </c>
      <c r="D3672" t="s">
        <v>1776</v>
      </c>
      <c r="E3672">
        <v>905</v>
      </c>
      <c r="F3672">
        <v>7752</v>
      </c>
      <c r="G3672">
        <f t="shared" si="286"/>
        <v>0</v>
      </c>
      <c r="H3672" t="str">
        <f>_xlfn.XLOOKUP(C3672,obszary!A:A,obszary!B:B)</f>
        <v>Mare Boreum</v>
      </c>
      <c r="I3672" t="str">
        <f>_xlfn.XLOOKUP($A3672,laziki!B:B,laziki!C:C)</f>
        <v>Pathfinder 7</v>
      </c>
      <c r="J3672" t="str">
        <f>_xlfn.XLOOKUP(I3672,laziki!C:C,laziki!E:E)</f>
        <v>79.27N, 111.64W</v>
      </c>
      <c r="K3672">
        <f>_xlfn.XLOOKUP($A3672,laziki!B:B,laziki!D:D)</f>
        <v>2062</v>
      </c>
      <c r="L3672">
        <f t="shared" si="287"/>
        <v>2063</v>
      </c>
      <c r="M3672" s="4">
        <f t="shared" si="288"/>
        <v>1</v>
      </c>
      <c r="N3672" s="4" t="str">
        <f t="shared" si="289"/>
        <v>N</v>
      </c>
      <c r="O3672" t="str">
        <f t="shared" si="290"/>
        <v>N</v>
      </c>
    </row>
    <row r="3673" spans="1:15" x14ac:dyDescent="0.25">
      <c r="A3673">
        <v>55</v>
      </c>
      <c r="B3673" s="1">
        <v>61584</v>
      </c>
      <c r="C3673" t="s">
        <v>253</v>
      </c>
      <c r="D3673" t="s">
        <v>1775</v>
      </c>
      <c r="E3673">
        <v>264</v>
      </c>
      <c r="F3673">
        <v>1396</v>
      </c>
      <c r="G3673">
        <f t="shared" si="286"/>
        <v>0</v>
      </c>
      <c r="H3673" t="str">
        <f>_xlfn.XLOOKUP(C3673,obszary!A:A,obszary!B:B)</f>
        <v>Cebrenia</v>
      </c>
      <c r="I3673" t="str">
        <f>_xlfn.XLOOKUP($A3673,laziki!B:B,laziki!C:C)</f>
        <v>Opportunity 7</v>
      </c>
      <c r="J3673" t="str">
        <f>_xlfn.XLOOKUP(I3673,laziki!C:C,laziki!E:E)</f>
        <v>37.14N, 148.66E</v>
      </c>
      <c r="K3673">
        <f>_xlfn.XLOOKUP($A3673,laziki!B:B,laziki!D:D)</f>
        <v>2066</v>
      </c>
      <c r="L3673">
        <f t="shared" si="287"/>
        <v>2068</v>
      </c>
      <c r="M3673" s="4">
        <f t="shared" si="288"/>
        <v>2</v>
      </c>
      <c r="N3673" s="4" t="str">
        <f t="shared" si="289"/>
        <v>N</v>
      </c>
      <c r="O3673" t="str">
        <f t="shared" si="290"/>
        <v>N</v>
      </c>
    </row>
    <row r="3674" spans="1:15" x14ac:dyDescent="0.25">
      <c r="A3674">
        <v>99</v>
      </c>
      <c r="B3674" s="1">
        <v>63168</v>
      </c>
      <c r="C3674" t="s">
        <v>257</v>
      </c>
      <c r="D3674" t="s">
        <v>1774</v>
      </c>
      <c r="E3674">
        <v>7</v>
      </c>
      <c r="F3674">
        <v>3461</v>
      </c>
      <c r="G3674">
        <f t="shared" si="286"/>
        <v>3461</v>
      </c>
      <c r="H3674" t="str">
        <f>_xlfn.XLOOKUP(C3674,obszary!A:A,obszary!B:B)</f>
        <v>Ismenius Lacus</v>
      </c>
      <c r="I3674" t="str">
        <f>_xlfn.XLOOKUP($A3674,laziki!B:B,laziki!C:C)</f>
        <v>Perseverance 6</v>
      </c>
      <c r="J3674" t="str">
        <f>_xlfn.XLOOKUP(I3674,laziki!C:C,laziki!E:E)</f>
        <v>34.38N, 12.41E</v>
      </c>
      <c r="K3674">
        <f>_xlfn.XLOOKUP($A3674,laziki!B:B,laziki!D:D)</f>
        <v>2070</v>
      </c>
      <c r="L3674">
        <f t="shared" si="287"/>
        <v>2072</v>
      </c>
      <c r="M3674" s="4">
        <f t="shared" si="288"/>
        <v>2</v>
      </c>
      <c r="N3674" s="4" t="str">
        <f t="shared" si="289"/>
        <v>N</v>
      </c>
      <c r="O3674" t="str">
        <f t="shared" si="290"/>
        <v>N</v>
      </c>
    </row>
    <row r="3675" spans="1:15" x14ac:dyDescent="0.25">
      <c r="A3675">
        <v>27</v>
      </c>
      <c r="B3675" s="1">
        <v>59048</v>
      </c>
      <c r="C3675" t="s">
        <v>207</v>
      </c>
      <c r="D3675" t="s">
        <v>1773</v>
      </c>
      <c r="E3675">
        <v>63</v>
      </c>
      <c r="F3675">
        <v>2324</v>
      </c>
      <c r="G3675">
        <f t="shared" si="286"/>
        <v>2324</v>
      </c>
      <c r="H3675" t="str">
        <f>_xlfn.XLOOKUP(C3675,obszary!A:A,obszary!B:B)</f>
        <v>Mare Australe</v>
      </c>
      <c r="I3675" t="str">
        <f>_xlfn.XLOOKUP($A3675,laziki!B:B,laziki!C:C)</f>
        <v>Phobos 6</v>
      </c>
      <c r="J3675" t="str">
        <f>_xlfn.XLOOKUP(I3675,laziki!C:C,laziki!E:E)</f>
        <v>74.62S, 100.08E</v>
      </c>
      <c r="K3675">
        <f>_xlfn.XLOOKUP($A3675,laziki!B:B,laziki!D:D)</f>
        <v>2054</v>
      </c>
      <c r="L3675">
        <f t="shared" si="287"/>
        <v>2061</v>
      </c>
      <c r="M3675" s="4">
        <f t="shared" si="288"/>
        <v>7</v>
      </c>
      <c r="N3675" s="4" t="str">
        <f t="shared" si="289"/>
        <v>S</v>
      </c>
      <c r="O3675" t="str">
        <f t="shared" si="290"/>
        <v>S</v>
      </c>
    </row>
    <row r="3676" spans="1:15" x14ac:dyDescent="0.25">
      <c r="A3676">
        <v>23</v>
      </c>
      <c r="B3676" s="1">
        <v>57500</v>
      </c>
      <c r="C3676" t="s">
        <v>235</v>
      </c>
      <c r="D3676" t="s">
        <v>1772</v>
      </c>
      <c r="E3676">
        <v>482</v>
      </c>
      <c r="F3676">
        <v>1267</v>
      </c>
      <c r="G3676">
        <f t="shared" si="286"/>
        <v>0</v>
      </c>
      <c r="H3676" t="str">
        <f>_xlfn.XLOOKUP(C3676,obszary!A:A,obszary!B:B)</f>
        <v>Memnonia</v>
      </c>
      <c r="I3676" t="str">
        <f>_xlfn.XLOOKUP($A3676,laziki!B:B,laziki!C:C)</f>
        <v>Phobos 2</v>
      </c>
      <c r="J3676" t="str">
        <f>_xlfn.XLOOKUP(I3676,laziki!C:C,laziki!E:E)</f>
        <v>23.80S, 156.02W</v>
      </c>
      <c r="K3676">
        <f>_xlfn.XLOOKUP($A3676,laziki!B:B,laziki!D:D)</f>
        <v>2053</v>
      </c>
      <c r="L3676">
        <f t="shared" si="287"/>
        <v>2057</v>
      </c>
      <c r="M3676" s="4">
        <f t="shared" si="288"/>
        <v>4</v>
      </c>
      <c r="N3676" s="4" t="str">
        <f t="shared" si="289"/>
        <v>S</v>
      </c>
      <c r="O3676" t="str">
        <f t="shared" si="290"/>
        <v>S</v>
      </c>
    </row>
    <row r="3677" spans="1:15" x14ac:dyDescent="0.25">
      <c r="A3677">
        <v>27</v>
      </c>
      <c r="B3677" s="1">
        <v>58820</v>
      </c>
      <c r="C3677" t="s">
        <v>207</v>
      </c>
      <c r="D3677" t="s">
        <v>1771</v>
      </c>
      <c r="E3677">
        <v>103</v>
      </c>
      <c r="F3677">
        <v>4563</v>
      </c>
      <c r="G3677">
        <f t="shared" si="286"/>
        <v>0</v>
      </c>
      <c r="H3677" t="str">
        <f>_xlfn.XLOOKUP(C3677,obszary!A:A,obszary!B:B)</f>
        <v>Mare Australe</v>
      </c>
      <c r="I3677" t="str">
        <f>_xlfn.XLOOKUP($A3677,laziki!B:B,laziki!C:C)</f>
        <v>Phobos 6</v>
      </c>
      <c r="J3677" t="str">
        <f>_xlfn.XLOOKUP(I3677,laziki!C:C,laziki!E:E)</f>
        <v>74.62S, 100.08E</v>
      </c>
      <c r="K3677">
        <f>_xlfn.XLOOKUP($A3677,laziki!B:B,laziki!D:D)</f>
        <v>2054</v>
      </c>
      <c r="L3677">
        <f t="shared" si="287"/>
        <v>2061</v>
      </c>
      <c r="M3677" s="4">
        <f t="shared" si="288"/>
        <v>7</v>
      </c>
      <c r="N3677" s="4" t="str">
        <f t="shared" si="289"/>
        <v>S</v>
      </c>
      <c r="O3677" t="str">
        <f t="shared" si="290"/>
        <v>S</v>
      </c>
    </row>
    <row r="3678" spans="1:15" x14ac:dyDescent="0.25">
      <c r="A3678">
        <v>77</v>
      </c>
      <c r="B3678" s="1">
        <v>65158</v>
      </c>
      <c r="C3678" t="s">
        <v>211</v>
      </c>
      <c r="D3678" t="s">
        <v>1770</v>
      </c>
      <c r="E3678">
        <v>791</v>
      </c>
      <c r="F3678">
        <v>2599</v>
      </c>
      <c r="G3678">
        <f t="shared" si="286"/>
        <v>0</v>
      </c>
      <c r="H3678" t="str">
        <f>_xlfn.XLOOKUP(C3678,obszary!A:A,obszary!B:B)</f>
        <v>Hellas</v>
      </c>
      <c r="I3678" t="str">
        <f>_xlfn.XLOOKUP($A3678,laziki!B:B,laziki!C:C)</f>
        <v>Rosetta 27</v>
      </c>
      <c r="J3678" t="str">
        <f>_xlfn.XLOOKUP(I3678,laziki!C:C,laziki!E:E)</f>
        <v>28.90S, 98.55E</v>
      </c>
      <c r="K3678">
        <f>_xlfn.XLOOKUP($A3678,laziki!B:B,laziki!D:D)</f>
        <v>2073</v>
      </c>
      <c r="L3678">
        <f t="shared" si="287"/>
        <v>2078</v>
      </c>
      <c r="M3678" s="4">
        <f t="shared" si="288"/>
        <v>5</v>
      </c>
      <c r="N3678" s="4" t="str">
        <f t="shared" si="289"/>
        <v>S</v>
      </c>
      <c r="O3678" t="str">
        <f t="shared" si="290"/>
        <v>S</v>
      </c>
    </row>
    <row r="3679" spans="1:15" x14ac:dyDescent="0.25">
      <c r="A3679">
        <v>100</v>
      </c>
      <c r="B3679" s="1">
        <v>62926</v>
      </c>
      <c r="C3679" t="s">
        <v>219</v>
      </c>
      <c r="D3679" t="s">
        <v>1769</v>
      </c>
      <c r="E3679">
        <v>231</v>
      </c>
      <c r="F3679">
        <v>7752</v>
      </c>
      <c r="G3679">
        <f t="shared" si="286"/>
        <v>0</v>
      </c>
      <c r="H3679" t="str">
        <f>_xlfn.XLOOKUP(C3679,obszary!A:A,obszary!B:B)</f>
        <v>Phaethontis</v>
      </c>
      <c r="I3679" t="str">
        <f>_xlfn.XLOOKUP($A3679,laziki!B:B,laziki!C:C)</f>
        <v>Perseverance 7</v>
      </c>
      <c r="J3679" t="str">
        <f>_xlfn.XLOOKUP(I3679,laziki!C:C,laziki!E:E)</f>
        <v>61.39S, 157.42W</v>
      </c>
      <c r="K3679">
        <f>_xlfn.XLOOKUP($A3679,laziki!B:B,laziki!D:D)</f>
        <v>2070</v>
      </c>
      <c r="L3679">
        <f t="shared" si="287"/>
        <v>2072</v>
      </c>
      <c r="M3679" s="4">
        <f t="shared" si="288"/>
        <v>2</v>
      </c>
      <c r="N3679" s="4" t="str">
        <f t="shared" si="289"/>
        <v>S</v>
      </c>
      <c r="O3679" t="str">
        <f t="shared" si="290"/>
        <v>S</v>
      </c>
    </row>
    <row r="3680" spans="1:15" x14ac:dyDescent="0.25">
      <c r="A3680">
        <v>47</v>
      </c>
      <c r="B3680" s="1">
        <v>60873</v>
      </c>
      <c r="C3680" t="s">
        <v>259</v>
      </c>
      <c r="D3680" t="s">
        <v>1768</v>
      </c>
      <c r="E3680">
        <v>631</v>
      </c>
      <c r="F3680">
        <v>2880</v>
      </c>
      <c r="G3680">
        <f t="shared" si="286"/>
        <v>0</v>
      </c>
      <c r="H3680" t="str">
        <f>_xlfn.XLOOKUP(C3680,obszary!A:A,obszary!B:B)</f>
        <v>Mare Acidalium</v>
      </c>
      <c r="I3680" t="str">
        <f>_xlfn.XLOOKUP($A3680,laziki!B:B,laziki!C:C)</f>
        <v>Spirit 14</v>
      </c>
      <c r="J3680" t="str">
        <f>_xlfn.XLOOKUP(I3680,laziki!C:C,laziki!E:E)</f>
        <v>27.30N, 17.48W</v>
      </c>
      <c r="K3680">
        <f>_xlfn.XLOOKUP($A3680,laziki!B:B,laziki!D:D)</f>
        <v>2065</v>
      </c>
      <c r="L3680">
        <f t="shared" si="287"/>
        <v>2066</v>
      </c>
      <c r="M3680" s="4">
        <f t="shared" si="288"/>
        <v>1</v>
      </c>
      <c r="N3680" s="4" t="str">
        <f t="shared" si="289"/>
        <v>N</v>
      </c>
      <c r="O3680" t="str">
        <f t="shared" si="290"/>
        <v>N</v>
      </c>
    </row>
    <row r="3681" spans="1:15" x14ac:dyDescent="0.25">
      <c r="A3681">
        <v>47</v>
      </c>
      <c r="B3681" s="1">
        <v>61522</v>
      </c>
      <c r="C3681" t="s">
        <v>259</v>
      </c>
      <c r="D3681" t="s">
        <v>1767</v>
      </c>
      <c r="E3681">
        <v>37</v>
      </c>
      <c r="F3681">
        <v>17718</v>
      </c>
      <c r="G3681">
        <f t="shared" si="286"/>
        <v>17718</v>
      </c>
      <c r="H3681" t="str">
        <f>_xlfn.XLOOKUP(C3681,obszary!A:A,obszary!B:B)</f>
        <v>Mare Acidalium</v>
      </c>
      <c r="I3681" t="str">
        <f>_xlfn.XLOOKUP($A3681,laziki!B:B,laziki!C:C)</f>
        <v>Spirit 14</v>
      </c>
      <c r="J3681" t="str">
        <f>_xlfn.XLOOKUP(I3681,laziki!C:C,laziki!E:E)</f>
        <v>27.30N, 17.48W</v>
      </c>
      <c r="K3681">
        <f>_xlfn.XLOOKUP($A3681,laziki!B:B,laziki!D:D)</f>
        <v>2065</v>
      </c>
      <c r="L3681">
        <f t="shared" si="287"/>
        <v>2068</v>
      </c>
      <c r="M3681" s="4">
        <f t="shared" si="288"/>
        <v>3</v>
      </c>
      <c r="N3681" s="4" t="str">
        <f t="shared" si="289"/>
        <v>N</v>
      </c>
      <c r="O3681" t="str">
        <f t="shared" si="290"/>
        <v>N</v>
      </c>
    </row>
    <row r="3682" spans="1:15" x14ac:dyDescent="0.25">
      <c r="A3682">
        <v>34</v>
      </c>
      <c r="B3682" s="1">
        <v>59321</v>
      </c>
      <c r="C3682" t="s">
        <v>239</v>
      </c>
      <c r="D3682" t="s">
        <v>1766</v>
      </c>
      <c r="E3682">
        <v>75</v>
      </c>
      <c r="F3682">
        <v>3022</v>
      </c>
      <c r="G3682">
        <f t="shared" si="286"/>
        <v>3022</v>
      </c>
      <c r="H3682" t="str">
        <f>_xlfn.XLOOKUP(C3682,obszary!A:A,obszary!B:B)</f>
        <v>Amenthes</v>
      </c>
      <c r="I3682" t="str">
        <f>_xlfn.XLOOKUP($A3682,laziki!B:B,laziki!C:C)</f>
        <v>Deimos 14</v>
      </c>
      <c r="J3682" t="str">
        <f>_xlfn.XLOOKUP(I3682,laziki!C:C,laziki!E:E)</f>
        <v>24.45N, 112.91E</v>
      </c>
      <c r="K3682">
        <f>_xlfn.XLOOKUP($A3682,laziki!B:B,laziki!D:D)</f>
        <v>2060</v>
      </c>
      <c r="L3682">
        <f t="shared" si="287"/>
        <v>2062</v>
      </c>
      <c r="M3682" s="4">
        <f t="shared" si="288"/>
        <v>2</v>
      </c>
      <c r="N3682" s="4" t="str">
        <f t="shared" si="289"/>
        <v>N</v>
      </c>
      <c r="O3682" t="str">
        <f t="shared" si="290"/>
        <v>N</v>
      </c>
    </row>
    <row r="3683" spans="1:15" x14ac:dyDescent="0.25">
      <c r="A3683">
        <v>90</v>
      </c>
      <c r="B3683" s="1">
        <v>63970</v>
      </c>
      <c r="C3683" t="s">
        <v>207</v>
      </c>
      <c r="D3683" t="s">
        <v>1765</v>
      </c>
      <c r="E3683">
        <v>82</v>
      </c>
      <c r="F3683">
        <v>11011</v>
      </c>
      <c r="G3683">
        <f t="shared" si="286"/>
        <v>11011</v>
      </c>
      <c r="H3683" t="str">
        <f>_xlfn.XLOOKUP(C3683,obszary!A:A,obszary!B:B)</f>
        <v>Mare Australe</v>
      </c>
      <c r="I3683" t="str">
        <f>_xlfn.XLOOKUP($A3683,laziki!B:B,laziki!C:C)</f>
        <v>Phoenix 23</v>
      </c>
      <c r="J3683" t="str">
        <f>_xlfn.XLOOKUP(I3683,laziki!C:C,laziki!E:E)</f>
        <v>65.99S, 161.89W</v>
      </c>
      <c r="K3683">
        <f>_xlfn.XLOOKUP($A3683,laziki!B:B,laziki!D:D)</f>
        <v>2072</v>
      </c>
      <c r="L3683">
        <f t="shared" si="287"/>
        <v>2075</v>
      </c>
      <c r="M3683" s="4">
        <f t="shared" si="288"/>
        <v>3</v>
      </c>
      <c r="N3683" s="4" t="str">
        <f t="shared" si="289"/>
        <v>S</v>
      </c>
      <c r="O3683" t="str">
        <f t="shared" si="290"/>
        <v>S</v>
      </c>
    </row>
    <row r="3684" spans="1:15" x14ac:dyDescent="0.25">
      <c r="A3684">
        <v>94</v>
      </c>
      <c r="B3684" s="1">
        <v>63311</v>
      </c>
      <c r="C3684" t="s">
        <v>209</v>
      </c>
      <c r="D3684" t="s">
        <v>1764</v>
      </c>
      <c r="E3684">
        <v>252</v>
      </c>
      <c r="F3684">
        <v>6618</v>
      </c>
      <c r="G3684">
        <f t="shared" si="286"/>
        <v>0</v>
      </c>
      <c r="H3684" t="str">
        <f>_xlfn.XLOOKUP(C3684,obszary!A:A,obszary!B:B)</f>
        <v>Eridania</v>
      </c>
      <c r="I3684" t="str">
        <f>_xlfn.XLOOKUP($A3684,laziki!B:B,laziki!C:C)</f>
        <v>Dawn 4</v>
      </c>
      <c r="J3684" t="str">
        <f>_xlfn.XLOOKUP(I3684,laziki!C:C,laziki!E:E)</f>
        <v>46.81S, 143.88E</v>
      </c>
      <c r="K3684">
        <f>_xlfn.XLOOKUP($A3684,laziki!B:B,laziki!D:D)</f>
        <v>2066</v>
      </c>
      <c r="L3684">
        <f t="shared" si="287"/>
        <v>2073</v>
      </c>
      <c r="M3684" s="4">
        <f t="shared" si="288"/>
        <v>7</v>
      </c>
      <c r="N3684" s="4" t="str">
        <f t="shared" si="289"/>
        <v>S</v>
      </c>
      <c r="O3684" t="str">
        <f t="shared" si="290"/>
        <v>S</v>
      </c>
    </row>
    <row r="3685" spans="1:15" x14ac:dyDescent="0.25">
      <c r="A3685">
        <v>19</v>
      </c>
      <c r="B3685" s="1">
        <v>57877</v>
      </c>
      <c r="C3685" t="s">
        <v>253</v>
      </c>
      <c r="D3685" t="s">
        <v>1763</v>
      </c>
      <c r="E3685">
        <v>27</v>
      </c>
      <c r="F3685">
        <v>2054</v>
      </c>
      <c r="G3685">
        <f t="shared" si="286"/>
        <v>2054</v>
      </c>
      <c r="H3685" t="str">
        <f>_xlfn.XLOOKUP(C3685,obszary!A:A,obszary!B:B)</f>
        <v>Cebrenia</v>
      </c>
      <c r="I3685" t="str">
        <f>_xlfn.XLOOKUP($A3685,laziki!B:B,laziki!C:C)</f>
        <v>Viking 13</v>
      </c>
      <c r="J3685" t="str">
        <f>_xlfn.XLOOKUP(I3685,laziki!C:C,laziki!E:E)</f>
        <v>47.43N, 160.74E</v>
      </c>
      <c r="K3685">
        <f>_xlfn.XLOOKUP($A3685,laziki!B:B,laziki!D:D)</f>
        <v>2056</v>
      </c>
      <c r="L3685">
        <f t="shared" si="287"/>
        <v>2058</v>
      </c>
      <c r="M3685" s="4">
        <f t="shared" si="288"/>
        <v>2</v>
      </c>
      <c r="N3685" s="4" t="str">
        <f t="shared" si="289"/>
        <v>N</v>
      </c>
      <c r="O3685" t="str">
        <f t="shared" si="290"/>
        <v>N</v>
      </c>
    </row>
    <row r="3686" spans="1:15" x14ac:dyDescent="0.25">
      <c r="A3686">
        <v>25</v>
      </c>
      <c r="B3686" s="1">
        <v>57121</v>
      </c>
      <c r="C3686" t="s">
        <v>219</v>
      </c>
      <c r="D3686" t="s">
        <v>1762</v>
      </c>
      <c r="E3686">
        <v>88</v>
      </c>
      <c r="F3686">
        <v>26004</v>
      </c>
      <c r="G3686">
        <f t="shared" si="286"/>
        <v>26004</v>
      </c>
      <c r="H3686" t="str">
        <f>_xlfn.XLOOKUP(C3686,obszary!A:A,obszary!B:B)</f>
        <v>Phaethontis</v>
      </c>
      <c r="I3686" t="str">
        <f>_xlfn.XLOOKUP($A3686,laziki!B:B,laziki!C:C)</f>
        <v>Phobos 4</v>
      </c>
      <c r="J3686" t="str">
        <f>_xlfn.XLOOKUP(I3686,laziki!C:C,laziki!E:E)</f>
        <v>51.58S, 161.55W</v>
      </c>
      <c r="K3686">
        <f>_xlfn.XLOOKUP($A3686,laziki!B:B,laziki!D:D)</f>
        <v>2054</v>
      </c>
      <c r="L3686">
        <f t="shared" si="287"/>
        <v>2056</v>
      </c>
      <c r="M3686" s="4">
        <f t="shared" si="288"/>
        <v>2</v>
      </c>
      <c r="N3686" s="4" t="str">
        <f t="shared" si="289"/>
        <v>S</v>
      </c>
      <c r="O3686" t="str">
        <f t="shared" si="290"/>
        <v>S</v>
      </c>
    </row>
    <row r="3687" spans="1:15" x14ac:dyDescent="0.25">
      <c r="A3687">
        <v>38</v>
      </c>
      <c r="B3687" s="1">
        <v>61325</v>
      </c>
      <c r="C3687" t="s">
        <v>265</v>
      </c>
      <c r="D3687" t="s">
        <v>1761</v>
      </c>
      <c r="E3687">
        <v>20</v>
      </c>
      <c r="F3687">
        <v>22220</v>
      </c>
      <c r="G3687">
        <f t="shared" si="286"/>
        <v>22220</v>
      </c>
      <c r="H3687" t="str">
        <f>_xlfn.XLOOKUP(C3687,obszary!A:A,obszary!B:B)</f>
        <v>Mare Boreum</v>
      </c>
      <c r="I3687" t="str">
        <f>_xlfn.XLOOKUP($A3687,laziki!B:B,laziki!C:C)</f>
        <v>Pathfinder 7</v>
      </c>
      <c r="J3687" t="str">
        <f>_xlfn.XLOOKUP(I3687,laziki!C:C,laziki!E:E)</f>
        <v>79.27N, 111.64W</v>
      </c>
      <c r="K3687">
        <f>_xlfn.XLOOKUP($A3687,laziki!B:B,laziki!D:D)</f>
        <v>2062</v>
      </c>
      <c r="L3687">
        <f t="shared" si="287"/>
        <v>2067</v>
      </c>
      <c r="M3687" s="4">
        <f t="shared" si="288"/>
        <v>5</v>
      </c>
      <c r="N3687" s="4" t="str">
        <f t="shared" si="289"/>
        <v>N</v>
      </c>
      <c r="O3687" t="str">
        <f t="shared" si="290"/>
        <v>N</v>
      </c>
    </row>
    <row r="3688" spans="1:15" x14ac:dyDescent="0.25">
      <c r="A3688">
        <v>9</v>
      </c>
      <c r="B3688" s="1">
        <v>58223</v>
      </c>
      <c r="C3688" t="s">
        <v>229</v>
      </c>
      <c r="D3688" t="s">
        <v>1760</v>
      </c>
      <c r="E3688">
        <v>482</v>
      </c>
      <c r="F3688">
        <v>3461</v>
      </c>
      <c r="G3688">
        <f t="shared" si="286"/>
        <v>0</v>
      </c>
      <c r="H3688" t="str">
        <f>_xlfn.XLOOKUP(C3688,obszary!A:A,obszary!B:B)</f>
        <v>Margaritifer Sinus</v>
      </c>
      <c r="I3688" t="str">
        <f>_xlfn.XLOOKUP($A3688,laziki!B:B,laziki!C:C)</f>
        <v>Mariner 14</v>
      </c>
      <c r="J3688" t="str">
        <f>_xlfn.XLOOKUP(I3688,laziki!C:C,laziki!E:E)</f>
        <v>17.63S, 13.01W</v>
      </c>
      <c r="K3688">
        <f>_xlfn.XLOOKUP($A3688,laziki!B:B,laziki!D:D)</f>
        <v>2054</v>
      </c>
      <c r="L3688">
        <f t="shared" si="287"/>
        <v>2059</v>
      </c>
      <c r="M3688" s="4">
        <f t="shared" si="288"/>
        <v>5</v>
      </c>
      <c r="N3688" s="4" t="str">
        <f t="shared" si="289"/>
        <v>S</v>
      </c>
      <c r="O3688" t="str">
        <f t="shared" si="290"/>
        <v>S</v>
      </c>
    </row>
    <row r="3689" spans="1:15" x14ac:dyDescent="0.25">
      <c r="A3689">
        <v>62</v>
      </c>
      <c r="B3689" s="1">
        <v>61215</v>
      </c>
      <c r="C3689" t="s">
        <v>243</v>
      </c>
      <c r="D3689" t="s">
        <v>1759</v>
      </c>
      <c r="E3689">
        <v>325</v>
      </c>
      <c r="F3689">
        <v>756</v>
      </c>
      <c r="G3689">
        <f t="shared" si="286"/>
        <v>0</v>
      </c>
      <c r="H3689" t="str">
        <f>_xlfn.XLOOKUP(C3689,obszary!A:A,obszary!B:B)</f>
        <v>Arabia</v>
      </c>
      <c r="I3689" t="str">
        <f>_xlfn.XLOOKUP($A3689,laziki!B:B,laziki!C:C)</f>
        <v>Rosetta 1</v>
      </c>
      <c r="J3689" t="str">
        <f>_xlfn.XLOOKUP(I3689,laziki!C:C,laziki!E:E)</f>
        <v>3.33S, 27.57E</v>
      </c>
      <c r="K3689">
        <f>_xlfn.XLOOKUP($A3689,laziki!B:B,laziki!D:D)</f>
        <v>2065</v>
      </c>
      <c r="L3689">
        <f t="shared" si="287"/>
        <v>2067</v>
      </c>
      <c r="M3689" s="4">
        <f t="shared" si="288"/>
        <v>2</v>
      </c>
      <c r="N3689" s="4" t="str">
        <f t="shared" si="289"/>
        <v>N</v>
      </c>
      <c r="O3689" t="str">
        <f t="shared" si="290"/>
        <v>S</v>
      </c>
    </row>
    <row r="3690" spans="1:15" x14ac:dyDescent="0.25">
      <c r="A3690">
        <v>55</v>
      </c>
      <c r="B3690" s="1">
        <v>62932</v>
      </c>
      <c r="C3690" t="s">
        <v>253</v>
      </c>
      <c r="D3690" t="s">
        <v>1758</v>
      </c>
      <c r="E3690">
        <v>152</v>
      </c>
      <c r="F3690">
        <v>7279</v>
      </c>
      <c r="G3690">
        <f t="shared" si="286"/>
        <v>0</v>
      </c>
      <c r="H3690" t="str">
        <f>_xlfn.XLOOKUP(C3690,obszary!A:A,obszary!B:B)</f>
        <v>Cebrenia</v>
      </c>
      <c r="I3690" t="str">
        <f>_xlfn.XLOOKUP($A3690,laziki!B:B,laziki!C:C)</f>
        <v>Opportunity 7</v>
      </c>
      <c r="J3690" t="str">
        <f>_xlfn.XLOOKUP(I3690,laziki!C:C,laziki!E:E)</f>
        <v>37.14N, 148.66E</v>
      </c>
      <c r="K3690">
        <f>_xlfn.XLOOKUP($A3690,laziki!B:B,laziki!D:D)</f>
        <v>2066</v>
      </c>
      <c r="L3690">
        <f t="shared" si="287"/>
        <v>2072</v>
      </c>
      <c r="M3690" s="4">
        <f t="shared" si="288"/>
        <v>6</v>
      </c>
      <c r="N3690" s="4" t="str">
        <f t="shared" si="289"/>
        <v>N</v>
      </c>
      <c r="O3690" t="str">
        <f t="shared" si="290"/>
        <v>N</v>
      </c>
    </row>
    <row r="3691" spans="1:15" x14ac:dyDescent="0.25">
      <c r="A3691">
        <v>35</v>
      </c>
      <c r="B3691" s="1">
        <v>60424</v>
      </c>
      <c r="C3691" t="s">
        <v>231</v>
      </c>
      <c r="D3691" t="s">
        <v>1757</v>
      </c>
      <c r="E3691">
        <v>59</v>
      </c>
      <c r="F3691">
        <v>629</v>
      </c>
      <c r="G3691">
        <f t="shared" si="286"/>
        <v>629</v>
      </c>
      <c r="H3691" t="str">
        <f>_xlfn.XLOOKUP(C3691,obszary!A:A,obszary!B:B)</f>
        <v>Coprates</v>
      </c>
      <c r="I3691" t="str">
        <f>_xlfn.XLOOKUP($A3691,laziki!B:B,laziki!C:C)</f>
        <v>Pathfinder 2</v>
      </c>
      <c r="J3691" t="str">
        <f>_xlfn.XLOOKUP(I3691,laziki!C:C,laziki!E:E)</f>
        <v>16.90S, 101.43W</v>
      </c>
      <c r="K3691">
        <f>_xlfn.XLOOKUP($A3691,laziki!B:B,laziki!D:D)</f>
        <v>2060</v>
      </c>
      <c r="L3691">
        <f t="shared" si="287"/>
        <v>2065</v>
      </c>
      <c r="M3691" s="4">
        <f t="shared" si="288"/>
        <v>5</v>
      </c>
      <c r="N3691" s="4" t="str">
        <f t="shared" si="289"/>
        <v>S</v>
      </c>
      <c r="O3691" t="str">
        <f t="shared" si="290"/>
        <v>S</v>
      </c>
    </row>
    <row r="3692" spans="1:15" x14ac:dyDescent="0.25">
      <c r="A3692">
        <v>9</v>
      </c>
      <c r="B3692" s="1">
        <v>58135</v>
      </c>
      <c r="C3692" t="s">
        <v>229</v>
      </c>
      <c r="D3692" t="s">
        <v>1756</v>
      </c>
      <c r="E3692">
        <v>24</v>
      </c>
      <c r="F3692">
        <v>1656</v>
      </c>
      <c r="G3692">
        <f t="shared" si="286"/>
        <v>1656</v>
      </c>
      <c r="H3692" t="str">
        <f>_xlfn.XLOOKUP(C3692,obszary!A:A,obszary!B:B)</f>
        <v>Margaritifer Sinus</v>
      </c>
      <c r="I3692" t="str">
        <f>_xlfn.XLOOKUP($A3692,laziki!B:B,laziki!C:C)</f>
        <v>Mariner 14</v>
      </c>
      <c r="J3692" t="str">
        <f>_xlfn.XLOOKUP(I3692,laziki!C:C,laziki!E:E)</f>
        <v>17.63S, 13.01W</v>
      </c>
      <c r="K3692">
        <f>_xlfn.XLOOKUP($A3692,laziki!B:B,laziki!D:D)</f>
        <v>2054</v>
      </c>
      <c r="L3692">
        <f t="shared" si="287"/>
        <v>2059</v>
      </c>
      <c r="M3692" s="4">
        <f t="shared" si="288"/>
        <v>5</v>
      </c>
      <c r="N3692" s="4" t="str">
        <f t="shared" si="289"/>
        <v>S</v>
      </c>
      <c r="O3692" t="str">
        <f t="shared" si="290"/>
        <v>S</v>
      </c>
    </row>
    <row r="3693" spans="1:15" x14ac:dyDescent="0.25">
      <c r="A3693">
        <v>52</v>
      </c>
      <c r="B3693" s="1">
        <v>62990</v>
      </c>
      <c r="C3693" t="s">
        <v>251</v>
      </c>
      <c r="D3693" t="s">
        <v>1755</v>
      </c>
      <c r="E3693">
        <v>43</v>
      </c>
      <c r="F3693">
        <v>6618</v>
      </c>
      <c r="G3693">
        <f t="shared" si="286"/>
        <v>6618</v>
      </c>
      <c r="H3693" t="str">
        <f>_xlfn.XLOOKUP(C3693,obszary!A:A,obszary!B:B)</f>
        <v>Amazonis</v>
      </c>
      <c r="I3693" t="str">
        <f>_xlfn.XLOOKUP($A3693,laziki!B:B,laziki!C:C)</f>
        <v>Opportunity 4</v>
      </c>
      <c r="J3693" t="str">
        <f>_xlfn.XLOOKUP(I3693,laziki!C:C,laziki!E:E)</f>
        <v>9.63N, 121.52W</v>
      </c>
      <c r="K3693">
        <f>_xlfn.XLOOKUP($A3693,laziki!B:B,laziki!D:D)</f>
        <v>2065</v>
      </c>
      <c r="L3693">
        <f t="shared" si="287"/>
        <v>2072</v>
      </c>
      <c r="M3693" s="4">
        <f t="shared" si="288"/>
        <v>7</v>
      </c>
      <c r="N3693" s="4" t="str">
        <f t="shared" si="289"/>
        <v>N</v>
      </c>
      <c r="O3693" t="str">
        <f t="shared" si="290"/>
        <v>N</v>
      </c>
    </row>
    <row r="3694" spans="1:15" x14ac:dyDescent="0.25">
      <c r="A3694">
        <v>75</v>
      </c>
      <c r="B3694" s="1">
        <v>64841</v>
      </c>
      <c r="C3694" t="s">
        <v>209</v>
      </c>
      <c r="D3694" t="s">
        <v>1754</v>
      </c>
      <c r="E3694">
        <v>47</v>
      </c>
      <c r="F3694">
        <v>756</v>
      </c>
      <c r="G3694">
        <f t="shared" si="286"/>
        <v>756</v>
      </c>
      <c r="H3694" t="str">
        <f>_xlfn.XLOOKUP(C3694,obszary!A:A,obszary!B:B)</f>
        <v>Eridania</v>
      </c>
      <c r="I3694" t="str">
        <f>_xlfn.XLOOKUP($A3694,laziki!B:B,laziki!C:C)</f>
        <v>Rosetta 22</v>
      </c>
      <c r="J3694" t="str">
        <f>_xlfn.XLOOKUP(I3694,laziki!C:C,laziki!E:E)</f>
        <v>43.21S, 109.99E</v>
      </c>
      <c r="K3694">
        <f>_xlfn.XLOOKUP($A3694,laziki!B:B,laziki!D:D)</f>
        <v>2071</v>
      </c>
      <c r="L3694">
        <f t="shared" si="287"/>
        <v>2077</v>
      </c>
      <c r="M3694" s="4">
        <f t="shared" si="288"/>
        <v>6</v>
      </c>
      <c r="N3694" s="4" t="str">
        <f t="shared" si="289"/>
        <v>S</v>
      </c>
      <c r="O3694" t="str">
        <f t="shared" si="290"/>
        <v>S</v>
      </c>
    </row>
    <row r="3695" spans="1:15" x14ac:dyDescent="0.25">
      <c r="A3695">
        <v>86</v>
      </c>
      <c r="B3695" s="1">
        <v>63902</v>
      </c>
      <c r="C3695" t="s">
        <v>265</v>
      </c>
      <c r="D3695" t="s">
        <v>1753</v>
      </c>
      <c r="E3695">
        <v>120</v>
      </c>
      <c r="F3695">
        <v>12605</v>
      </c>
      <c r="G3695">
        <f t="shared" si="286"/>
        <v>0</v>
      </c>
      <c r="H3695" t="str">
        <f>_xlfn.XLOOKUP(C3695,obszary!A:A,obszary!B:B)</f>
        <v>Mare Boreum</v>
      </c>
      <c r="I3695" t="str">
        <f>_xlfn.XLOOKUP($A3695,laziki!B:B,laziki!C:C)</f>
        <v>Phoenix 16</v>
      </c>
      <c r="J3695" t="str">
        <f>_xlfn.XLOOKUP(I3695,laziki!C:C,laziki!E:E)</f>
        <v>75.84N, 122.24E</v>
      </c>
      <c r="K3695">
        <f>_xlfn.XLOOKUP($A3695,laziki!B:B,laziki!D:D)</f>
        <v>2071</v>
      </c>
      <c r="L3695">
        <f t="shared" si="287"/>
        <v>2074</v>
      </c>
      <c r="M3695" s="4">
        <f t="shared" si="288"/>
        <v>3</v>
      </c>
      <c r="N3695" s="4" t="str">
        <f t="shared" si="289"/>
        <v>N</v>
      </c>
      <c r="O3695" t="str">
        <f t="shared" si="290"/>
        <v>N</v>
      </c>
    </row>
    <row r="3696" spans="1:15" x14ac:dyDescent="0.25">
      <c r="A3696">
        <v>43</v>
      </c>
      <c r="B3696" s="1">
        <v>60256</v>
      </c>
      <c r="C3696" t="s">
        <v>233</v>
      </c>
      <c r="D3696" t="s">
        <v>1752</v>
      </c>
      <c r="E3696">
        <v>34</v>
      </c>
      <c r="F3696">
        <v>8255</v>
      </c>
      <c r="G3696">
        <f t="shared" si="286"/>
        <v>8255</v>
      </c>
      <c r="H3696" t="str">
        <f>_xlfn.XLOOKUP(C3696,obszary!A:A,obszary!B:B)</f>
        <v>Phoenicis Lacus</v>
      </c>
      <c r="I3696" t="str">
        <f>_xlfn.XLOOKUP($A3696,laziki!B:B,laziki!C:C)</f>
        <v>Spirit 7</v>
      </c>
      <c r="J3696" t="str">
        <f>_xlfn.XLOOKUP(I3696,laziki!C:C,laziki!E:E)</f>
        <v>13.98S, 98.57W</v>
      </c>
      <c r="K3696">
        <f>_xlfn.XLOOKUP($A3696,laziki!B:B,laziki!D:D)</f>
        <v>2063</v>
      </c>
      <c r="L3696">
        <f t="shared" si="287"/>
        <v>2064</v>
      </c>
      <c r="M3696" s="4">
        <f t="shared" si="288"/>
        <v>1</v>
      </c>
      <c r="N3696" s="4" t="str">
        <f t="shared" si="289"/>
        <v>S</v>
      </c>
      <c r="O3696" t="str">
        <f t="shared" si="290"/>
        <v>S</v>
      </c>
    </row>
    <row r="3697" spans="1:15" x14ac:dyDescent="0.25">
      <c r="A3697">
        <v>75</v>
      </c>
      <c r="B3697" s="1">
        <v>64753</v>
      </c>
      <c r="C3697" t="s">
        <v>211</v>
      </c>
      <c r="D3697" t="s">
        <v>1751</v>
      </c>
      <c r="E3697">
        <v>34</v>
      </c>
      <c r="F3697">
        <v>24621</v>
      </c>
      <c r="G3697">
        <f t="shared" si="286"/>
        <v>24621</v>
      </c>
      <c r="H3697" t="str">
        <f>_xlfn.XLOOKUP(C3697,obszary!A:A,obszary!B:B)</f>
        <v>Hellas</v>
      </c>
      <c r="I3697" t="str">
        <f>_xlfn.XLOOKUP($A3697,laziki!B:B,laziki!C:C)</f>
        <v>Rosetta 22</v>
      </c>
      <c r="J3697" t="str">
        <f>_xlfn.XLOOKUP(I3697,laziki!C:C,laziki!E:E)</f>
        <v>43.21S, 109.99E</v>
      </c>
      <c r="K3697">
        <f>_xlfn.XLOOKUP($A3697,laziki!B:B,laziki!D:D)</f>
        <v>2071</v>
      </c>
      <c r="L3697">
        <f t="shared" si="287"/>
        <v>2077</v>
      </c>
      <c r="M3697" s="4">
        <f t="shared" si="288"/>
        <v>6</v>
      </c>
      <c r="N3697" s="4" t="str">
        <f t="shared" si="289"/>
        <v>S</v>
      </c>
      <c r="O3697" t="str">
        <f t="shared" si="290"/>
        <v>S</v>
      </c>
    </row>
    <row r="3698" spans="1:15" x14ac:dyDescent="0.25">
      <c r="A3698">
        <v>84</v>
      </c>
      <c r="B3698" s="1">
        <v>62886</v>
      </c>
      <c r="C3698" t="s">
        <v>255</v>
      </c>
      <c r="D3698" t="s">
        <v>1750</v>
      </c>
      <c r="E3698">
        <v>264</v>
      </c>
      <c r="F3698">
        <v>27536</v>
      </c>
      <c r="G3698">
        <f t="shared" si="286"/>
        <v>0</v>
      </c>
      <c r="H3698" t="str">
        <f>_xlfn.XLOOKUP(C3698,obszary!A:A,obszary!B:B)</f>
        <v>Casius</v>
      </c>
      <c r="I3698" t="str">
        <f>_xlfn.XLOOKUP($A3698,laziki!B:B,laziki!C:C)</f>
        <v>Phoenix 12</v>
      </c>
      <c r="J3698" t="str">
        <f>_xlfn.XLOOKUP(I3698,laziki!C:C,laziki!E:E)</f>
        <v>53.00N, 129.64E</v>
      </c>
      <c r="K3698">
        <f>_xlfn.XLOOKUP($A3698,laziki!B:B,laziki!D:D)</f>
        <v>2069</v>
      </c>
      <c r="L3698">
        <f t="shared" si="287"/>
        <v>2072</v>
      </c>
      <c r="M3698" s="4">
        <f t="shared" si="288"/>
        <v>3</v>
      </c>
      <c r="N3698" s="4" t="str">
        <f t="shared" si="289"/>
        <v>N</v>
      </c>
      <c r="O3698" t="str">
        <f t="shared" si="290"/>
        <v>N</v>
      </c>
    </row>
    <row r="3699" spans="1:15" x14ac:dyDescent="0.25">
      <c r="A3699">
        <v>61</v>
      </c>
      <c r="B3699" s="1">
        <v>62420</v>
      </c>
      <c r="C3699" t="s">
        <v>215</v>
      </c>
      <c r="D3699" t="s">
        <v>1749</v>
      </c>
      <c r="E3699">
        <v>277</v>
      </c>
      <c r="F3699">
        <v>24621</v>
      </c>
      <c r="G3699">
        <f t="shared" si="286"/>
        <v>0</v>
      </c>
      <c r="H3699" t="str">
        <f>_xlfn.XLOOKUP(C3699,obszary!A:A,obszary!B:B)</f>
        <v>Argyre</v>
      </c>
      <c r="I3699" t="str">
        <f>_xlfn.XLOOKUP($A3699,laziki!B:B,laziki!C:C)</f>
        <v>Opportunity 19</v>
      </c>
      <c r="J3699" t="str">
        <f>_xlfn.XLOOKUP(I3699,laziki!C:C,laziki!E:E)</f>
        <v>68.17S, 21.83W</v>
      </c>
      <c r="K3699">
        <f>_xlfn.XLOOKUP($A3699,laziki!B:B,laziki!D:D)</f>
        <v>2069</v>
      </c>
      <c r="L3699">
        <f t="shared" si="287"/>
        <v>2070</v>
      </c>
      <c r="M3699" s="4">
        <f t="shared" si="288"/>
        <v>1</v>
      </c>
      <c r="N3699" s="4" t="str">
        <f t="shared" si="289"/>
        <v>S</v>
      </c>
      <c r="O3699" t="str">
        <f t="shared" si="290"/>
        <v>S</v>
      </c>
    </row>
    <row r="3700" spans="1:15" x14ac:dyDescent="0.25">
      <c r="A3700">
        <v>78</v>
      </c>
      <c r="B3700" s="1">
        <v>63920</v>
      </c>
      <c r="C3700" t="s">
        <v>235</v>
      </c>
      <c r="D3700" t="s">
        <v>1748</v>
      </c>
      <c r="E3700">
        <v>103</v>
      </c>
      <c r="F3700">
        <v>5076</v>
      </c>
      <c r="G3700">
        <f t="shared" si="286"/>
        <v>0</v>
      </c>
      <c r="H3700" t="str">
        <f>_xlfn.XLOOKUP(C3700,obszary!A:A,obszary!B:B)</f>
        <v>Memnonia</v>
      </c>
      <c r="I3700" t="str">
        <f>_xlfn.XLOOKUP($A3700,laziki!B:B,laziki!C:C)</f>
        <v>Rosetta 28</v>
      </c>
      <c r="J3700" t="str">
        <f>_xlfn.XLOOKUP(I3700,laziki!C:C,laziki!E:E)</f>
        <v>2.95N, 160.52W</v>
      </c>
      <c r="K3700">
        <f>_xlfn.XLOOKUP($A3700,laziki!B:B,laziki!D:D)</f>
        <v>2073</v>
      </c>
      <c r="L3700">
        <f t="shared" si="287"/>
        <v>2075</v>
      </c>
      <c r="M3700" s="4">
        <f t="shared" si="288"/>
        <v>2</v>
      </c>
      <c r="N3700" s="4" t="str">
        <f t="shared" si="289"/>
        <v>S</v>
      </c>
      <c r="O3700" t="str">
        <f t="shared" si="290"/>
        <v>N</v>
      </c>
    </row>
    <row r="3701" spans="1:15" x14ac:dyDescent="0.25">
      <c r="A3701">
        <v>16</v>
      </c>
      <c r="B3701" s="1">
        <v>56975</v>
      </c>
      <c r="C3701" t="s">
        <v>217</v>
      </c>
      <c r="D3701" t="s">
        <v>1747</v>
      </c>
      <c r="E3701">
        <v>52</v>
      </c>
      <c r="F3701">
        <v>6409</v>
      </c>
      <c r="G3701">
        <f t="shared" si="286"/>
        <v>6409</v>
      </c>
      <c r="H3701" t="str">
        <f>_xlfn.XLOOKUP(C3701,obszary!A:A,obszary!B:B)</f>
        <v>Thaumasia</v>
      </c>
      <c r="I3701" t="str">
        <f>_xlfn.XLOOKUP($A3701,laziki!B:B,laziki!C:C)</f>
        <v>Viking 7</v>
      </c>
      <c r="J3701" t="str">
        <f>_xlfn.XLOOKUP(I3701,laziki!C:C,laziki!E:E)</f>
        <v>47.12S, 102.95W</v>
      </c>
      <c r="K3701">
        <f>_xlfn.XLOOKUP($A3701,laziki!B:B,laziki!D:D)</f>
        <v>2054</v>
      </c>
      <c r="L3701">
        <f t="shared" si="287"/>
        <v>2055</v>
      </c>
      <c r="M3701" s="4">
        <f t="shared" si="288"/>
        <v>1</v>
      </c>
      <c r="N3701" s="4" t="str">
        <f t="shared" si="289"/>
        <v>S</v>
      </c>
      <c r="O3701" t="str">
        <f t="shared" si="290"/>
        <v>S</v>
      </c>
    </row>
    <row r="3702" spans="1:15" x14ac:dyDescent="0.25">
      <c r="A3702">
        <v>31</v>
      </c>
      <c r="B3702" s="1">
        <v>59239</v>
      </c>
      <c r="C3702" t="s">
        <v>261</v>
      </c>
      <c r="D3702" t="s">
        <v>1746</v>
      </c>
      <c r="E3702">
        <v>572</v>
      </c>
      <c r="F3702">
        <v>13054</v>
      </c>
      <c r="G3702">
        <f t="shared" si="286"/>
        <v>0</v>
      </c>
      <c r="H3702" t="str">
        <f>_xlfn.XLOOKUP(C3702,obszary!A:A,obszary!B:B)</f>
        <v>Arcadia</v>
      </c>
      <c r="I3702" t="str">
        <f>_xlfn.XLOOKUP($A3702,laziki!B:B,laziki!C:C)</f>
        <v>Deimos 10</v>
      </c>
      <c r="J3702" t="str">
        <f>_xlfn.XLOOKUP(I3702,laziki!C:C,laziki!E:E)</f>
        <v>66.67N, 93.37W</v>
      </c>
      <c r="K3702">
        <f>_xlfn.XLOOKUP($A3702,laziki!B:B,laziki!D:D)</f>
        <v>2059</v>
      </c>
      <c r="L3702">
        <f t="shared" si="287"/>
        <v>2062</v>
      </c>
      <c r="M3702" s="4">
        <f t="shared" si="288"/>
        <v>3</v>
      </c>
      <c r="N3702" s="4" t="str">
        <f t="shared" si="289"/>
        <v>N</v>
      </c>
      <c r="O3702" t="str">
        <f t="shared" si="290"/>
        <v>N</v>
      </c>
    </row>
    <row r="3703" spans="1:15" x14ac:dyDescent="0.25">
      <c r="A3703">
        <v>90</v>
      </c>
      <c r="B3703" s="1">
        <v>63323</v>
      </c>
      <c r="C3703" t="s">
        <v>207</v>
      </c>
      <c r="D3703" t="s">
        <v>1745</v>
      </c>
      <c r="E3703">
        <v>82</v>
      </c>
      <c r="F3703">
        <v>2880</v>
      </c>
      <c r="G3703">
        <f t="shared" si="286"/>
        <v>2880</v>
      </c>
      <c r="H3703" t="str">
        <f>_xlfn.XLOOKUP(C3703,obszary!A:A,obszary!B:B)</f>
        <v>Mare Australe</v>
      </c>
      <c r="I3703" t="str">
        <f>_xlfn.XLOOKUP($A3703,laziki!B:B,laziki!C:C)</f>
        <v>Phoenix 23</v>
      </c>
      <c r="J3703" t="str">
        <f>_xlfn.XLOOKUP(I3703,laziki!C:C,laziki!E:E)</f>
        <v>65.99S, 161.89W</v>
      </c>
      <c r="K3703">
        <f>_xlfn.XLOOKUP($A3703,laziki!B:B,laziki!D:D)</f>
        <v>2072</v>
      </c>
      <c r="L3703">
        <f t="shared" si="287"/>
        <v>2073</v>
      </c>
      <c r="M3703" s="4">
        <f t="shared" si="288"/>
        <v>1</v>
      </c>
      <c r="N3703" s="4" t="str">
        <f t="shared" si="289"/>
        <v>S</v>
      </c>
      <c r="O3703" t="str">
        <f t="shared" si="290"/>
        <v>S</v>
      </c>
    </row>
    <row r="3704" spans="1:15" x14ac:dyDescent="0.25">
      <c r="A3704">
        <v>7</v>
      </c>
      <c r="B3704" s="1">
        <v>57174</v>
      </c>
      <c r="C3704" t="s">
        <v>259</v>
      </c>
      <c r="D3704" t="s">
        <v>1744</v>
      </c>
      <c r="E3704">
        <v>65</v>
      </c>
      <c r="F3704">
        <v>9074</v>
      </c>
      <c r="G3704">
        <f t="shared" si="286"/>
        <v>9074</v>
      </c>
      <c r="H3704" t="str">
        <f>_xlfn.XLOOKUP(C3704,obszary!A:A,obszary!B:B)</f>
        <v>Mare Acidalium</v>
      </c>
      <c r="I3704" t="str">
        <f>_xlfn.XLOOKUP($A3704,laziki!B:B,laziki!C:C)</f>
        <v>Mariner 12</v>
      </c>
      <c r="J3704" t="str">
        <f>_xlfn.XLOOKUP(I3704,laziki!C:C,laziki!E:E)</f>
        <v>53.29N, 45.78W</v>
      </c>
      <c r="K3704">
        <f>_xlfn.XLOOKUP($A3704,laziki!B:B,laziki!D:D)</f>
        <v>2053</v>
      </c>
      <c r="L3704">
        <f t="shared" si="287"/>
        <v>2056</v>
      </c>
      <c r="M3704" s="4">
        <f t="shared" si="288"/>
        <v>3</v>
      </c>
      <c r="N3704" s="4" t="str">
        <f t="shared" si="289"/>
        <v>N</v>
      </c>
      <c r="O3704" t="str">
        <f t="shared" si="290"/>
        <v>N</v>
      </c>
    </row>
    <row r="3705" spans="1:15" x14ac:dyDescent="0.25">
      <c r="A3705">
        <v>90</v>
      </c>
      <c r="B3705" s="1">
        <v>63573</v>
      </c>
      <c r="C3705" t="s">
        <v>219</v>
      </c>
      <c r="D3705" t="s">
        <v>1743</v>
      </c>
      <c r="E3705">
        <v>34</v>
      </c>
      <c r="F3705">
        <v>8000</v>
      </c>
      <c r="G3705">
        <f t="shared" si="286"/>
        <v>8000</v>
      </c>
      <c r="H3705" t="str">
        <f>_xlfn.XLOOKUP(C3705,obszary!A:A,obszary!B:B)</f>
        <v>Phaethontis</v>
      </c>
      <c r="I3705" t="str">
        <f>_xlfn.XLOOKUP($A3705,laziki!B:B,laziki!C:C)</f>
        <v>Phoenix 23</v>
      </c>
      <c r="J3705" t="str">
        <f>_xlfn.XLOOKUP(I3705,laziki!C:C,laziki!E:E)</f>
        <v>65.99S, 161.89W</v>
      </c>
      <c r="K3705">
        <f>_xlfn.XLOOKUP($A3705,laziki!B:B,laziki!D:D)</f>
        <v>2072</v>
      </c>
      <c r="L3705">
        <f t="shared" si="287"/>
        <v>2074</v>
      </c>
      <c r="M3705" s="4">
        <f t="shared" si="288"/>
        <v>2</v>
      </c>
      <c r="N3705" s="4" t="str">
        <f t="shared" si="289"/>
        <v>S</v>
      </c>
      <c r="O3705" t="str">
        <f t="shared" si="290"/>
        <v>S</v>
      </c>
    </row>
    <row r="3706" spans="1:15" x14ac:dyDescent="0.25">
      <c r="A3706">
        <v>52</v>
      </c>
      <c r="B3706" s="1">
        <v>61168</v>
      </c>
      <c r="C3706" t="s">
        <v>235</v>
      </c>
      <c r="D3706" t="s">
        <v>1742</v>
      </c>
      <c r="E3706">
        <v>181</v>
      </c>
      <c r="F3706">
        <v>5622</v>
      </c>
      <c r="G3706">
        <f t="shared" si="286"/>
        <v>0</v>
      </c>
      <c r="H3706" t="str">
        <f>_xlfn.XLOOKUP(C3706,obszary!A:A,obszary!B:B)</f>
        <v>Memnonia</v>
      </c>
      <c r="I3706" t="str">
        <f>_xlfn.XLOOKUP($A3706,laziki!B:B,laziki!C:C)</f>
        <v>Opportunity 4</v>
      </c>
      <c r="J3706" t="str">
        <f>_xlfn.XLOOKUP(I3706,laziki!C:C,laziki!E:E)</f>
        <v>9.63N, 121.52W</v>
      </c>
      <c r="K3706">
        <f>_xlfn.XLOOKUP($A3706,laziki!B:B,laziki!D:D)</f>
        <v>2065</v>
      </c>
      <c r="L3706">
        <f t="shared" si="287"/>
        <v>2067</v>
      </c>
      <c r="M3706" s="4">
        <f t="shared" si="288"/>
        <v>2</v>
      </c>
      <c r="N3706" s="4" t="str">
        <f t="shared" si="289"/>
        <v>S</v>
      </c>
      <c r="O3706" t="str">
        <f t="shared" si="290"/>
        <v>N</v>
      </c>
    </row>
    <row r="3707" spans="1:15" x14ac:dyDescent="0.25">
      <c r="A3707">
        <v>69</v>
      </c>
      <c r="B3707" s="1">
        <v>63645</v>
      </c>
      <c r="C3707" t="s">
        <v>265</v>
      </c>
      <c r="D3707" t="s">
        <v>1741</v>
      </c>
      <c r="E3707">
        <v>12</v>
      </c>
      <c r="F3707">
        <v>3022</v>
      </c>
      <c r="G3707">
        <f t="shared" si="286"/>
        <v>3022</v>
      </c>
      <c r="H3707" t="str">
        <f>_xlfn.XLOOKUP(C3707,obszary!A:A,obszary!B:B)</f>
        <v>Mare Boreum</v>
      </c>
      <c r="I3707" t="str">
        <f>_xlfn.XLOOKUP($A3707,laziki!B:B,laziki!C:C)</f>
        <v>Rosetta 13</v>
      </c>
      <c r="J3707" t="str">
        <f>_xlfn.XLOOKUP(I3707,laziki!C:C,laziki!E:E)</f>
        <v>69.41N, 168.67E</v>
      </c>
      <c r="K3707">
        <f>_xlfn.XLOOKUP($A3707,laziki!B:B,laziki!D:D)</f>
        <v>2069</v>
      </c>
      <c r="L3707">
        <f t="shared" si="287"/>
        <v>2074</v>
      </c>
      <c r="M3707" s="4">
        <f t="shared" si="288"/>
        <v>5</v>
      </c>
      <c r="N3707" s="4" t="str">
        <f t="shared" si="289"/>
        <v>N</v>
      </c>
      <c r="O3707" t="str">
        <f t="shared" si="290"/>
        <v>N</v>
      </c>
    </row>
    <row r="3708" spans="1:15" x14ac:dyDescent="0.25">
      <c r="A3708">
        <v>4</v>
      </c>
      <c r="B3708" s="1">
        <v>56435</v>
      </c>
      <c r="C3708" t="s">
        <v>215</v>
      </c>
      <c r="D3708" t="s">
        <v>1740</v>
      </c>
      <c r="E3708">
        <v>212</v>
      </c>
      <c r="F3708">
        <v>8519</v>
      </c>
      <c r="G3708">
        <f t="shared" si="286"/>
        <v>0</v>
      </c>
      <c r="H3708" t="str">
        <f>_xlfn.XLOOKUP(C3708,obszary!A:A,obszary!B:B)</f>
        <v>Argyre</v>
      </c>
      <c r="I3708" t="str">
        <f>_xlfn.XLOOKUP($A3708,laziki!B:B,laziki!C:C)</f>
        <v>Mariner 9</v>
      </c>
      <c r="J3708" t="str">
        <f>_xlfn.XLOOKUP(I3708,laziki!C:C,laziki!E:E)</f>
        <v>43.20S, 21.89W</v>
      </c>
      <c r="K3708">
        <f>_xlfn.XLOOKUP($A3708,laziki!B:B,laziki!D:D)</f>
        <v>2051</v>
      </c>
      <c r="L3708">
        <f t="shared" si="287"/>
        <v>2054</v>
      </c>
      <c r="M3708" s="4">
        <f t="shared" si="288"/>
        <v>3</v>
      </c>
      <c r="N3708" s="4" t="str">
        <f t="shared" si="289"/>
        <v>S</v>
      </c>
      <c r="O3708" t="str">
        <f t="shared" si="290"/>
        <v>S</v>
      </c>
    </row>
    <row r="3709" spans="1:15" x14ac:dyDescent="0.25">
      <c r="A3709">
        <v>6</v>
      </c>
      <c r="B3709" s="1">
        <v>56364</v>
      </c>
      <c r="C3709" t="s">
        <v>265</v>
      </c>
      <c r="D3709" t="s">
        <v>1739</v>
      </c>
      <c r="E3709">
        <v>96</v>
      </c>
      <c r="F3709">
        <v>14025</v>
      </c>
      <c r="G3709">
        <f t="shared" si="286"/>
        <v>14025</v>
      </c>
      <c r="H3709" t="str">
        <f>_xlfn.XLOOKUP(C3709,obszary!A:A,obszary!B:B)</f>
        <v>Mare Boreum</v>
      </c>
      <c r="I3709" t="str">
        <f>_xlfn.XLOOKUP($A3709,laziki!B:B,laziki!C:C)</f>
        <v>Mariner 11</v>
      </c>
      <c r="J3709" t="str">
        <f>_xlfn.XLOOKUP(I3709,laziki!C:C,laziki!E:E)</f>
        <v>77.71N, 148.53E</v>
      </c>
      <c r="K3709">
        <f>_xlfn.XLOOKUP($A3709,laziki!B:B,laziki!D:D)</f>
        <v>2052</v>
      </c>
      <c r="L3709">
        <f t="shared" si="287"/>
        <v>2054</v>
      </c>
      <c r="M3709" s="4">
        <f t="shared" si="288"/>
        <v>2</v>
      </c>
      <c r="N3709" s="4" t="str">
        <f t="shared" si="289"/>
        <v>N</v>
      </c>
      <c r="O3709" t="str">
        <f t="shared" si="290"/>
        <v>N</v>
      </c>
    </row>
    <row r="3710" spans="1:15" x14ac:dyDescent="0.25">
      <c r="A3710">
        <v>42</v>
      </c>
      <c r="B3710" s="1">
        <v>60267</v>
      </c>
      <c r="C3710" t="s">
        <v>237</v>
      </c>
      <c r="D3710" t="s">
        <v>1738</v>
      </c>
      <c r="E3710">
        <v>32</v>
      </c>
      <c r="F3710">
        <v>11771</v>
      </c>
      <c r="G3710">
        <f t="shared" si="286"/>
        <v>11771</v>
      </c>
      <c r="H3710" t="str">
        <f>_xlfn.XLOOKUP(C3710,obszary!A:A,obszary!B:B)</f>
        <v>Elysium</v>
      </c>
      <c r="I3710" t="str">
        <f>_xlfn.XLOOKUP($A3710,laziki!B:B,laziki!C:C)</f>
        <v>Spirit 6</v>
      </c>
      <c r="J3710" t="str">
        <f>_xlfn.XLOOKUP(I3710,laziki!C:C,laziki!E:E)</f>
        <v>27.80N, 160.30E</v>
      </c>
      <c r="K3710">
        <f>_xlfn.XLOOKUP($A3710,laziki!B:B,laziki!D:D)</f>
        <v>2063</v>
      </c>
      <c r="L3710">
        <f t="shared" si="287"/>
        <v>2064</v>
      </c>
      <c r="M3710" s="4">
        <f t="shared" si="288"/>
        <v>1</v>
      </c>
      <c r="N3710" s="4" t="str">
        <f t="shared" si="289"/>
        <v>N</v>
      </c>
      <c r="O3710" t="str">
        <f t="shared" si="290"/>
        <v>N</v>
      </c>
    </row>
    <row r="3711" spans="1:15" x14ac:dyDescent="0.25">
      <c r="A3711">
        <v>47</v>
      </c>
      <c r="B3711" s="1">
        <v>64192</v>
      </c>
      <c r="C3711" t="s">
        <v>259</v>
      </c>
      <c r="D3711" t="s">
        <v>1737</v>
      </c>
      <c r="E3711">
        <v>25</v>
      </c>
      <c r="F3711">
        <v>1396</v>
      </c>
      <c r="G3711">
        <f t="shared" si="286"/>
        <v>1396</v>
      </c>
      <c r="H3711" t="str">
        <f>_xlfn.XLOOKUP(C3711,obszary!A:A,obszary!B:B)</f>
        <v>Mare Acidalium</v>
      </c>
      <c r="I3711" t="str">
        <f>_xlfn.XLOOKUP($A3711,laziki!B:B,laziki!C:C)</f>
        <v>Spirit 14</v>
      </c>
      <c r="J3711" t="str">
        <f>_xlfn.XLOOKUP(I3711,laziki!C:C,laziki!E:E)</f>
        <v>27.30N, 17.48W</v>
      </c>
      <c r="K3711">
        <f>_xlfn.XLOOKUP($A3711,laziki!B:B,laziki!D:D)</f>
        <v>2065</v>
      </c>
      <c r="L3711">
        <f t="shared" si="287"/>
        <v>2075</v>
      </c>
      <c r="M3711" s="4">
        <f t="shared" si="288"/>
        <v>10</v>
      </c>
      <c r="N3711" s="4" t="str">
        <f t="shared" si="289"/>
        <v>N</v>
      </c>
      <c r="O3711" t="str">
        <f t="shared" si="290"/>
        <v>N</v>
      </c>
    </row>
    <row r="3712" spans="1:15" x14ac:dyDescent="0.25">
      <c r="A3712">
        <v>55</v>
      </c>
      <c r="B3712" s="1">
        <v>61712</v>
      </c>
      <c r="C3712" t="s">
        <v>237</v>
      </c>
      <c r="D3712" t="s">
        <v>1736</v>
      </c>
      <c r="E3712">
        <v>524</v>
      </c>
      <c r="F3712">
        <v>11771</v>
      </c>
      <c r="G3712">
        <f t="shared" si="286"/>
        <v>0</v>
      </c>
      <c r="H3712" t="str">
        <f>_xlfn.XLOOKUP(C3712,obszary!A:A,obszary!B:B)</f>
        <v>Elysium</v>
      </c>
      <c r="I3712" t="str">
        <f>_xlfn.XLOOKUP($A3712,laziki!B:B,laziki!C:C)</f>
        <v>Opportunity 7</v>
      </c>
      <c r="J3712" t="str">
        <f>_xlfn.XLOOKUP(I3712,laziki!C:C,laziki!E:E)</f>
        <v>37.14N, 148.66E</v>
      </c>
      <c r="K3712">
        <f>_xlfn.XLOOKUP($A3712,laziki!B:B,laziki!D:D)</f>
        <v>2066</v>
      </c>
      <c r="L3712">
        <f t="shared" si="287"/>
        <v>2068</v>
      </c>
      <c r="M3712" s="4">
        <f t="shared" si="288"/>
        <v>2</v>
      </c>
      <c r="N3712" s="4" t="str">
        <f t="shared" si="289"/>
        <v>N</v>
      </c>
      <c r="O3712" t="str">
        <f t="shared" si="290"/>
        <v>N</v>
      </c>
    </row>
    <row r="3713" spans="1:15" x14ac:dyDescent="0.25">
      <c r="A3713">
        <v>99</v>
      </c>
      <c r="B3713" s="1">
        <v>64262</v>
      </c>
      <c r="C3713" t="s">
        <v>257</v>
      </c>
      <c r="D3713" t="s">
        <v>1735</v>
      </c>
      <c r="E3713">
        <v>80</v>
      </c>
      <c r="F3713">
        <v>13054</v>
      </c>
      <c r="G3713">
        <f t="shared" si="286"/>
        <v>13054</v>
      </c>
      <c r="H3713" t="str">
        <f>_xlfn.XLOOKUP(C3713,obszary!A:A,obszary!B:B)</f>
        <v>Ismenius Lacus</v>
      </c>
      <c r="I3713" t="str">
        <f>_xlfn.XLOOKUP($A3713,laziki!B:B,laziki!C:C)</f>
        <v>Perseverance 6</v>
      </c>
      <c r="J3713" t="str">
        <f>_xlfn.XLOOKUP(I3713,laziki!C:C,laziki!E:E)</f>
        <v>34.38N, 12.41E</v>
      </c>
      <c r="K3713">
        <f>_xlfn.XLOOKUP($A3713,laziki!B:B,laziki!D:D)</f>
        <v>2070</v>
      </c>
      <c r="L3713">
        <f t="shared" si="287"/>
        <v>2075</v>
      </c>
      <c r="M3713" s="4">
        <f t="shared" si="288"/>
        <v>5</v>
      </c>
      <c r="N3713" s="4" t="str">
        <f t="shared" si="289"/>
        <v>N</v>
      </c>
      <c r="O3713" t="str">
        <f t="shared" si="290"/>
        <v>N</v>
      </c>
    </row>
    <row r="3714" spans="1:15" x14ac:dyDescent="0.25">
      <c r="A3714">
        <v>34</v>
      </c>
      <c r="B3714" s="1">
        <v>60195</v>
      </c>
      <c r="C3714" t="s">
        <v>255</v>
      </c>
      <c r="D3714" t="s">
        <v>1734</v>
      </c>
      <c r="E3714">
        <v>905</v>
      </c>
      <c r="F3714">
        <v>9985</v>
      </c>
      <c r="G3714">
        <f t="shared" si="286"/>
        <v>0</v>
      </c>
      <c r="H3714" t="str">
        <f>_xlfn.XLOOKUP(C3714,obszary!A:A,obszary!B:B)</f>
        <v>Casius</v>
      </c>
      <c r="I3714" t="str">
        <f>_xlfn.XLOOKUP($A3714,laziki!B:B,laziki!C:C)</f>
        <v>Deimos 14</v>
      </c>
      <c r="J3714" t="str">
        <f>_xlfn.XLOOKUP(I3714,laziki!C:C,laziki!E:E)</f>
        <v>24.45N, 112.91E</v>
      </c>
      <c r="K3714">
        <f>_xlfn.XLOOKUP($A3714,laziki!B:B,laziki!D:D)</f>
        <v>2060</v>
      </c>
      <c r="L3714">
        <f t="shared" si="287"/>
        <v>2064</v>
      </c>
      <c r="M3714" s="4">
        <f t="shared" si="288"/>
        <v>4</v>
      </c>
      <c r="N3714" s="4" t="str">
        <f t="shared" si="289"/>
        <v>N</v>
      </c>
      <c r="O3714" t="str">
        <f t="shared" si="290"/>
        <v>N</v>
      </c>
    </row>
    <row r="3715" spans="1:15" x14ac:dyDescent="0.25">
      <c r="A3715">
        <v>55</v>
      </c>
      <c r="B3715" s="1">
        <v>61482</v>
      </c>
      <c r="C3715" t="s">
        <v>237</v>
      </c>
      <c r="D3715" t="s">
        <v>1733</v>
      </c>
      <c r="E3715">
        <v>30</v>
      </c>
      <c r="F3715">
        <v>4902</v>
      </c>
      <c r="G3715">
        <f t="shared" ref="G3715:G3778" si="291">IF($E3715 &lt;= 100,F3715,0)</f>
        <v>4902</v>
      </c>
      <c r="H3715" t="str">
        <f>_xlfn.XLOOKUP(C3715,obszary!A:A,obszary!B:B)</f>
        <v>Elysium</v>
      </c>
      <c r="I3715" t="str">
        <f>_xlfn.XLOOKUP($A3715,laziki!B:B,laziki!C:C)</f>
        <v>Opportunity 7</v>
      </c>
      <c r="J3715" t="str">
        <f>_xlfn.XLOOKUP(I3715,laziki!C:C,laziki!E:E)</f>
        <v>37.14N, 148.66E</v>
      </c>
      <c r="K3715">
        <f>_xlfn.XLOOKUP($A3715,laziki!B:B,laziki!D:D)</f>
        <v>2066</v>
      </c>
      <c r="L3715">
        <f t="shared" ref="L3715:L3778" si="292">YEAR(B3715)</f>
        <v>2068</v>
      </c>
      <c r="M3715" s="4">
        <f t="shared" ref="M3715:M3778" si="293">L3715-K3715</f>
        <v>2</v>
      </c>
      <c r="N3715" s="4" t="str">
        <f t="shared" ref="N3715:N3778" si="294">IF(NOT(ISERROR(SEARCH("S",D3715))),"S","N")</f>
        <v>N</v>
      </c>
      <c r="O3715" t="str">
        <f t="shared" si="290"/>
        <v>N</v>
      </c>
    </row>
    <row r="3716" spans="1:15" x14ac:dyDescent="0.25">
      <c r="A3716">
        <v>72</v>
      </c>
      <c r="B3716" s="1">
        <v>63036</v>
      </c>
      <c r="C3716" t="s">
        <v>219</v>
      </c>
      <c r="D3716" t="s">
        <v>1732</v>
      </c>
      <c r="E3716">
        <v>17</v>
      </c>
      <c r="F3716">
        <v>19313</v>
      </c>
      <c r="G3716">
        <f t="shared" si="291"/>
        <v>19313</v>
      </c>
      <c r="H3716" t="str">
        <f>_xlfn.XLOOKUP(C3716,obszary!A:A,obszary!B:B)</f>
        <v>Phaethontis</v>
      </c>
      <c r="I3716" t="str">
        <f>_xlfn.XLOOKUP($A3716,laziki!B:B,laziki!C:C)</f>
        <v>Rosetta 16</v>
      </c>
      <c r="J3716" t="str">
        <f>_xlfn.XLOOKUP(I3716,laziki!C:C,laziki!E:E)</f>
        <v>29.49S, 118.42W</v>
      </c>
      <c r="K3716">
        <f>_xlfn.XLOOKUP($A3716,laziki!B:B,laziki!D:D)</f>
        <v>2071</v>
      </c>
      <c r="L3716">
        <f t="shared" si="292"/>
        <v>2072</v>
      </c>
      <c r="M3716" s="4">
        <f t="shared" si="293"/>
        <v>1</v>
      </c>
      <c r="N3716" s="4" t="str">
        <f t="shared" si="294"/>
        <v>S</v>
      </c>
      <c r="O3716" t="str">
        <f t="shared" si="290"/>
        <v>S</v>
      </c>
    </row>
    <row r="3717" spans="1:15" x14ac:dyDescent="0.25">
      <c r="A3717">
        <v>27</v>
      </c>
      <c r="B3717" s="1">
        <v>57557</v>
      </c>
      <c r="C3717" t="s">
        <v>207</v>
      </c>
      <c r="D3717" t="s">
        <v>1731</v>
      </c>
      <c r="E3717">
        <v>50</v>
      </c>
      <c r="F3717">
        <v>5622</v>
      </c>
      <c r="G3717">
        <f t="shared" si="291"/>
        <v>5622</v>
      </c>
      <c r="H3717" t="str">
        <f>_xlfn.XLOOKUP(C3717,obszary!A:A,obszary!B:B)</f>
        <v>Mare Australe</v>
      </c>
      <c r="I3717" t="str">
        <f>_xlfn.XLOOKUP($A3717,laziki!B:B,laziki!C:C)</f>
        <v>Phobos 6</v>
      </c>
      <c r="J3717" t="str">
        <f>_xlfn.XLOOKUP(I3717,laziki!C:C,laziki!E:E)</f>
        <v>74.62S, 100.08E</v>
      </c>
      <c r="K3717">
        <f>_xlfn.XLOOKUP($A3717,laziki!B:B,laziki!D:D)</f>
        <v>2054</v>
      </c>
      <c r="L3717">
        <f t="shared" si="292"/>
        <v>2057</v>
      </c>
      <c r="M3717" s="4">
        <f t="shared" si="293"/>
        <v>3</v>
      </c>
      <c r="N3717" s="4" t="str">
        <f t="shared" si="294"/>
        <v>S</v>
      </c>
      <c r="O3717" t="str">
        <f t="shared" si="290"/>
        <v>S</v>
      </c>
    </row>
    <row r="3718" spans="1:15" x14ac:dyDescent="0.25">
      <c r="A3718">
        <v>29</v>
      </c>
      <c r="B3718" s="1">
        <v>58521</v>
      </c>
      <c r="C3718" t="s">
        <v>219</v>
      </c>
      <c r="D3718" t="s">
        <v>1730</v>
      </c>
      <c r="E3718">
        <v>59</v>
      </c>
      <c r="F3718">
        <v>4076</v>
      </c>
      <c r="G3718">
        <f t="shared" si="291"/>
        <v>4076</v>
      </c>
      <c r="H3718" t="str">
        <f>_xlfn.XLOOKUP(C3718,obszary!A:A,obszary!B:B)</f>
        <v>Phaethontis</v>
      </c>
      <c r="I3718" t="str">
        <f>_xlfn.XLOOKUP($A3718,laziki!B:B,laziki!C:C)</f>
        <v>Deimos 4</v>
      </c>
      <c r="J3718" t="str">
        <f>_xlfn.XLOOKUP(I3718,laziki!C:C,laziki!E:E)</f>
        <v>33.88S, 148.04W</v>
      </c>
      <c r="K3718">
        <f>_xlfn.XLOOKUP($A3718,laziki!B:B,laziki!D:D)</f>
        <v>2058</v>
      </c>
      <c r="L3718">
        <f t="shared" si="292"/>
        <v>2060</v>
      </c>
      <c r="M3718" s="4">
        <f t="shared" si="293"/>
        <v>2</v>
      </c>
      <c r="N3718" s="4" t="str">
        <f t="shared" si="294"/>
        <v>S</v>
      </c>
      <c r="O3718" t="str">
        <f t="shared" ref="O3718:O3781" si="295">IF(NOT(ISERROR(SEARCH("S",J3718))),"S","N")</f>
        <v>S</v>
      </c>
    </row>
    <row r="3719" spans="1:15" x14ac:dyDescent="0.25">
      <c r="A3719">
        <v>98</v>
      </c>
      <c r="B3719" s="1">
        <v>63694</v>
      </c>
      <c r="C3719" t="s">
        <v>223</v>
      </c>
      <c r="D3719" t="s">
        <v>1729</v>
      </c>
      <c r="E3719">
        <v>572</v>
      </c>
      <c r="F3719">
        <v>2599</v>
      </c>
      <c r="G3719">
        <f t="shared" si="291"/>
        <v>0</v>
      </c>
      <c r="H3719" t="str">
        <f>_xlfn.XLOOKUP(C3719,obszary!A:A,obszary!B:B)</f>
        <v>Mare Tyrrhenum</v>
      </c>
      <c r="I3719" t="str">
        <f>_xlfn.XLOOKUP($A3719,laziki!B:B,laziki!C:C)</f>
        <v>Perseverance 5</v>
      </c>
      <c r="J3719" t="str">
        <f>_xlfn.XLOOKUP(I3719,laziki!C:C,laziki!E:E)</f>
        <v>48.97S, 86.32E</v>
      </c>
      <c r="K3719">
        <f>_xlfn.XLOOKUP($A3719,laziki!B:B,laziki!D:D)</f>
        <v>2070</v>
      </c>
      <c r="L3719">
        <f t="shared" si="292"/>
        <v>2074</v>
      </c>
      <c r="M3719" s="4">
        <f t="shared" si="293"/>
        <v>4</v>
      </c>
      <c r="N3719" s="4" t="str">
        <f t="shared" si="294"/>
        <v>S</v>
      </c>
      <c r="O3719" t="str">
        <f t="shared" si="295"/>
        <v>S</v>
      </c>
    </row>
    <row r="3720" spans="1:15" x14ac:dyDescent="0.25">
      <c r="A3720">
        <v>45</v>
      </c>
      <c r="B3720" s="1">
        <v>61001</v>
      </c>
      <c r="C3720" t="s">
        <v>243</v>
      </c>
      <c r="D3720" t="s">
        <v>1728</v>
      </c>
      <c r="E3720">
        <v>175</v>
      </c>
      <c r="F3720">
        <v>8519</v>
      </c>
      <c r="G3720">
        <f t="shared" si="291"/>
        <v>0</v>
      </c>
      <c r="H3720" t="str">
        <f>_xlfn.XLOOKUP(C3720,obszary!A:A,obszary!B:B)</f>
        <v>Arabia</v>
      </c>
      <c r="I3720" t="str">
        <f>_xlfn.XLOOKUP($A3720,laziki!B:B,laziki!C:C)</f>
        <v>Spirit 12</v>
      </c>
      <c r="J3720" t="str">
        <f>_xlfn.XLOOKUP(I3720,laziki!C:C,laziki!E:E)</f>
        <v>0.43S, 61.64E</v>
      </c>
      <c r="K3720">
        <f>_xlfn.XLOOKUP($A3720,laziki!B:B,laziki!D:D)</f>
        <v>2064</v>
      </c>
      <c r="L3720">
        <f t="shared" si="292"/>
        <v>2067</v>
      </c>
      <c r="M3720" s="4">
        <f t="shared" si="293"/>
        <v>3</v>
      </c>
      <c r="N3720" s="4" t="str">
        <f t="shared" si="294"/>
        <v>N</v>
      </c>
      <c r="O3720" t="str">
        <f t="shared" si="295"/>
        <v>S</v>
      </c>
    </row>
    <row r="3721" spans="1:15" x14ac:dyDescent="0.25">
      <c r="A3721">
        <v>44</v>
      </c>
      <c r="B3721" s="1">
        <v>61532</v>
      </c>
      <c r="C3721" t="s">
        <v>265</v>
      </c>
      <c r="D3721" t="s">
        <v>1727</v>
      </c>
      <c r="E3721">
        <v>188</v>
      </c>
      <c r="F3721">
        <v>7279</v>
      </c>
      <c r="G3721">
        <f t="shared" si="291"/>
        <v>0</v>
      </c>
      <c r="H3721" t="str">
        <f>_xlfn.XLOOKUP(C3721,obszary!A:A,obszary!B:B)</f>
        <v>Mare Boreum</v>
      </c>
      <c r="I3721" t="str">
        <f>_xlfn.XLOOKUP($A3721,laziki!B:B,laziki!C:C)</f>
        <v>Spirit 11</v>
      </c>
      <c r="J3721" t="str">
        <f>_xlfn.XLOOKUP(I3721,laziki!C:C,laziki!E:E)</f>
        <v>64.61N, 131.25E</v>
      </c>
      <c r="K3721">
        <f>_xlfn.XLOOKUP($A3721,laziki!B:B,laziki!D:D)</f>
        <v>2064</v>
      </c>
      <c r="L3721">
        <f t="shared" si="292"/>
        <v>2068</v>
      </c>
      <c r="M3721" s="4">
        <f t="shared" si="293"/>
        <v>4</v>
      </c>
      <c r="N3721" s="4" t="str">
        <f t="shared" si="294"/>
        <v>N</v>
      </c>
      <c r="O3721" t="str">
        <f t="shared" si="295"/>
        <v>N</v>
      </c>
    </row>
    <row r="3722" spans="1:15" x14ac:dyDescent="0.25">
      <c r="A3722">
        <v>9</v>
      </c>
      <c r="B3722" s="1">
        <v>56844</v>
      </c>
      <c r="C3722" t="s">
        <v>229</v>
      </c>
      <c r="D3722" t="s">
        <v>1726</v>
      </c>
      <c r="E3722">
        <v>905</v>
      </c>
      <c r="F3722">
        <v>1526</v>
      </c>
      <c r="G3722">
        <f t="shared" si="291"/>
        <v>0</v>
      </c>
      <c r="H3722" t="str">
        <f>_xlfn.XLOOKUP(C3722,obszary!A:A,obszary!B:B)</f>
        <v>Margaritifer Sinus</v>
      </c>
      <c r="I3722" t="str">
        <f>_xlfn.XLOOKUP($A3722,laziki!B:B,laziki!C:C)</f>
        <v>Mariner 14</v>
      </c>
      <c r="J3722" t="str">
        <f>_xlfn.XLOOKUP(I3722,laziki!C:C,laziki!E:E)</f>
        <v>17.63S, 13.01W</v>
      </c>
      <c r="K3722">
        <f>_xlfn.XLOOKUP($A3722,laziki!B:B,laziki!D:D)</f>
        <v>2054</v>
      </c>
      <c r="L3722">
        <f t="shared" si="292"/>
        <v>2055</v>
      </c>
      <c r="M3722" s="4">
        <f t="shared" si="293"/>
        <v>1</v>
      </c>
      <c r="N3722" s="4" t="str">
        <f t="shared" si="294"/>
        <v>S</v>
      </c>
      <c r="O3722" t="str">
        <f t="shared" si="295"/>
        <v>S</v>
      </c>
    </row>
    <row r="3723" spans="1:15" x14ac:dyDescent="0.25">
      <c r="A3723">
        <v>2</v>
      </c>
      <c r="B3723" s="1">
        <v>57878</v>
      </c>
      <c r="C3723" t="s">
        <v>253</v>
      </c>
      <c r="D3723" t="s">
        <v>1725</v>
      </c>
      <c r="E3723">
        <v>1057</v>
      </c>
      <c r="F3723">
        <v>21171</v>
      </c>
      <c r="G3723">
        <f t="shared" si="291"/>
        <v>0</v>
      </c>
      <c r="H3723" t="str">
        <f>_xlfn.XLOOKUP(C3723,obszary!A:A,obszary!B:B)</f>
        <v>Cebrenia</v>
      </c>
      <c r="I3723" t="str">
        <f>_xlfn.XLOOKUP($A3723,laziki!B:B,laziki!C:C)</f>
        <v>Mariner 6</v>
      </c>
      <c r="J3723" t="str">
        <f>_xlfn.XLOOKUP(I3723,laziki!C:C,laziki!E:E)</f>
        <v>11.90N, 119.49E</v>
      </c>
      <c r="K3723">
        <f>_xlfn.XLOOKUP($A3723,laziki!B:B,laziki!D:D)</f>
        <v>2050</v>
      </c>
      <c r="L3723">
        <f t="shared" si="292"/>
        <v>2058</v>
      </c>
      <c r="M3723" s="4">
        <f t="shared" si="293"/>
        <v>8</v>
      </c>
      <c r="N3723" s="4" t="str">
        <f t="shared" si="294"/>
        <v>N</v>
      </c>
      <c r="O3723" t="str">
        <f t="shared" si="295"/>
        <v>N</v>
      </c>
    </row>
    <row r="3724" spans="1:15" x14ac:dyDescent="0.25">
      <c r="A3724">
        <v>61</v>
      </c>
      <c r="B3724" s="1">
        <v>63473</v>
      </c>
      <c r="C3724" t="s">
        <v>215</v>
      </c>
      <c r="D3724" t="s">
        <v>1724</v>
      </c>
      <c r="E3724">
        <v>12</v>
      </c>
      <c r="F3724">
        <v>2739</v>
      </c>
      <c r="G3724">
        <f t="shared" si="291"/>
        <v>2739</v>
      </c>
      <c r="H3724" t="str">
        <f>_xlfn.XLOOKUP(C3724,obszary!A:A,obszary!B:B)</f>
        <v>Argyre</v>
      </c>
      <c r="I3724" t="str">
        <f>_xlfn.XLOOKUP($A3724,laziki!B:B,laziki!C:C)</f>
        <v>Opportunity 19</v>
      </c>
      <c r="J3724" t="str">
        <f>_xlfn.XLOOKUP(I3724,laziki!C:C,laziki!E:E)</f>
        <v>68.17S, 21.83W</v>
      </c>
      <c r="K3724">
        <f>_xlfn.XLOOKUP($A3724,laziki!B:B,laziki!D:D)</f>
        <v>2069</v>
      </c>
      <c r="L3724">
        <f t="shared" si="292"/>
        <v>2073</v>
      </c>
      <c r="M3724" s="4">
        <f t="shared" si="293"/>
        <v>4</v>
      </c>
      <c r="N3724" s="4" t="str">
        <f t="shared" si="294"/>
        <v>S</v>
      </c>
      <c r="O3724" t="str">
        <f t="shared" si="295"/>
        <v>S</v>
      </c>
    </row>
    <row r="3725" spans="1:15" x14ac:dyDescent="0.25">
      <c r="A3725">
        <v>32</v>
      </c>
      <c r="B3725" s="1">
        <v>60661</v>
      </c>
      <c r="C3725" t="s">
        <v>217</v>
      </c>
      <c r="D3725" t="s">
        <v>1723</v>
      </c>
      <c r="E3725">
        <v>241</v>
      </c>
      <c r="F3725">
        <v>13527</v>
      </c>
      <c r="G3725">
        <f t="shared" si="291"/>
        <v>0</v>
      </c>
      <c r="H3725" t="str">
        <f>_xlfn.XLOOKUP(C3725,obszary!A:A,obszary!B:B)</f>
        <v>Thaumasia</v>
      </c>
      <c r="I3725" t="str">
        <f>_xlfn.XLOOKUP($A3725,laziki!B:B,laziki!C:C)</f>
        <v>Deimos 11</v>
      </c>
      <c r="J3725" t="str">
        <f>_xlfn.XLOOKUP(I3725,laziki!C:C,laziki!E:E)</f>
        <v>39.82S, 96.42W</v>
      </c>
      <c r="K3725">
        <f>_xlfn.XLOOKUP($A3725,laziki!B:B,laziki!D:D)</f>
        <v>2059</v>
      </c>
      <c r="L3725">
        <f t="shared" si="292"/>
        <v>2066</v>
      </c>
      <c r="M3725" s="4">
        <f t="shared" si="293"/>
        <v>7</v>
      </c>
      <c r="N3725" s="4" t="str">
        <f t="shared" si="294"/>
        <v>S</v>
      </c>
      <c r="O3725" t="str">
        <f t="shared" si="295"/>
        <v>S</v>
      </c>
    </row>
    <row r="3726" spans="1:15" x14ac:dyDescent="0.25">
      <c r="A3726">
        <v>86</v>
      </c>
      <c r="B3726" s="1">
        <v>64276</v>
      </c>
      <c r="C3726" t="s">
        <v>265</v>
      </c>
      <c r="D3726" t="s">
        <v>1722</v>
      </c>
      <c r="E3726">
        <v>82</v>
      </c>
      <c r="F3726">
        <v>4902</v>
      </c>
      <c r="G3726">
        <f t="shared" si="291"/>
        <v>4902</v>
      </c>
      <c r="H3726" t="str">
        <f>_xlfn.XLOOKUP(C3726,obszary!A:A,obszary!B:B)</f>
        <v>Mare Boreum</v>
      </c>
      <c r="I3726" t="str">
        <f>_xlfn.XLOOKUP($A3726,laziki!B:B,laziki!C:C)</f>
        <v>Phoenix 16</v>
      </c>
      <c r="J3726" t="str">
        <f>_xlfn.XLOOKUP(I3726,laziki!C:C,laziki!E:E)</f>
        <v>75.84N, 122.24E</v>
      </c>
      <c r="K3726">
        <f>_xlfn.XLOOKUP($A3726,laziki!B:B,laziki!D:D)</f>
        <v>2071</v>
      </c>
      <c r="L3726">
        <f t="shared" si="292"/>
        <v>2075</v>
      </c>
      <c r="M3726" s="4">
        <f t="shared" si="293"/>
        <v>4</v>
      </c>
      <c r="N3726" s="4" t="str">
        <f t="shared" si="294"/>
        <v>N</v>
      </c>
      <c r="O3726" t="str">
        <f t="shared" si="295"/>
        <v>N</v>
      </c>
    </row>
    <row r="3727" spans="1:15" x14ac:dyDescent="0.25">
      <c r="A3727">
        <v>28</v>
      </c>
      <c r="B3727" s="1">
        <v>58339</v>
      </c>
      <c r="C3727" t="s">
        <v>217</v>
      </c>
      <c r="D3727" t="s">
        <v>1721</v>
      </c>
      <c r="E3727">
        <v>48</v>
      </c>
      <c r="F3727">
        <v>2054</v>
      </c>
      <c r="G3727">
        <f t="shared" si="291"/>
        <v>2054</v>
      </c>
      <c r="H3727" t="str">
        <f>_xlfn.XLOOKUP(C3727,obszary!A:A,obszary!B:B)</f>
        <v>Thaumasia</v>
      </c>
      <c r="I3727" t="str">
        <f>_xlfn.XLOOKUP($A3727,laziki!B:B,laziki!C:C)</f>
        <v>Deimos 3</v>
      </c>
      <c r="J3727" t="str">
        <f>_xlfn.XLOOKUP(I3727,laziki!C:C,laziki!E:E)</f>
        <v>63.27S, 66.46W</v>
      </c>
      <c r="K3727">
        <f>_xlfn.XLOOKUP($A3727,laziki!B:B,laziki!D:D)</f>
        <v>2058</v>
      </c>
      <c r="L3727">
        <f t="shared" si="292"/>
        <v>2059</v>
      </c>
      <c r="M3727" s="4">
        <f t="shared" si="293"/>
        <v>1</v>
      </c>
      <c r="N3727" s="4" t="str">
        <f t="shared" si="294"/>
        <v>S</v>
      </c>
      <c r="O3727" t="str">
        <f t="shared" si="295"/>
        <v>S</v>
      </c>
    </row>
    <row r="3728" spans="1:15" x14ac:dyDescent="0.25">
      <c r="A3728">
        <v>6</v>
      </c>
      <c r="B3728" s="1">
        <v>56765</v>
      </c>
      <c r="C3728" t="s">
        <v>265</v>
      </c>
      <c r="D3728" t="s">
        <v>1720</v>
      </c>
      <c r="E3728">
        <v>631</v>
      </c>
      <c r="F3728">
        <v>6409</v>
      </c>
      <c r="G3728">
        <f t="shared" si="291"/>
        <v>0</v>
      </c>
      <c r="H3728" t="str">
        <f>_xlfn.XLOOKUP(C3728,obszary!A:A,obszary!B:B)</f>
        <v>Mare Boreum</v>
      </c>
      <c r="I3728" t="str">
        <f>_xlfn.XLOOKUP($A3728,laziki!B:B,laziki!C:C)</f>
        <v>Mariner 11</v>
      </c>
      <c r="J3728" t="str">
        <f>_xlfn.XLOOKUP(I3728,laziki!C:C,laziki!E:E)</f>
        <v>77.71N, 148.53E</v>
      </c>
      <c r="K3728">
        <f>_xlfn.XLOOKUP($A3728,laziki!B:B,laziki!D:D)</f>
        <v>2052</v>
      </c>
      <c r="L3728">
        <f t="shared" si="292"/>
        <v>2055</v>
      </c>
      <c r="M3728" s="4">
        <f t="shared" si="293"/>
        <v>3</v>
      </c>
      <c r="N3728" s="4" t="str">
        <f t="shared" si="294"/>
        <v>N</v>
      </c>
      <c r="O3728" t="str">
        <f t="shared" si="295"/>
        <v>N</v>
      </c>
    </row>
    <row r="3729" spans="1:15" x14ac:dyDescent="0.25">
      <c r="A3729">
        <v>32</v>
      </c>
      <c r="B3729" s="1">
        <v>60757</v>
      </c>
      <c r="C3729" t="s">
        <v>217</v>
      </c>
      <c r="D3729" t="s">
        <v>1719</v>
      </c>
      <c r="E3729">
        <v>70</v>
      </c>
      <c r="F3729">
        <v>27536</v>
      </c>
      <c r="G3729">
        <f t="shared" si="291"/>
        <v>27536</v>
      </c>
      <c r="H3729" t="str">
        <f>_xlfn.XLOOKUP(C3729,obszary!A:A,obszary!B:B)</f>
        <v>Thaumasia</v>
      </c>
      <c r="I3729" t="str">
        <f>_xlfn.XLOOKUP($A3729,laziki!B:B,laziki!C:C)</f>
        <v>Deimos 11</v>
      </c>
      <c r="J3729" t="str">
        <f>_xlfn.XLOOKUP(I3729,laziki!C:C,laziki!E:E)</f>
        <v>39.82S, 96.42W</v>
      </c>
      <c r="K3729">
        <f>_xlfn.XLOOKUP($A3729,laziki!B:B,laziki!D:D)</f>
        <v>2059</v>
      </c>
      <c r="L3729">
        <f t="shared" si="292"/>
        <v>2066</v>
      </c>
      <c r="M3729" s="4">
        <f t="shared" si="293"/>
        <v>7</v>
      </c>
      <c r="N3729" s="4" t="str">
        <f t="shared" si="294"/>
        <v>S</v>
      </c>
      <c r="O3729" t="str">
        <f t="shared" si="295"/>
        <v>S</v>
      </c>
    </row>
    <row r="3730" spans="1:15" x14ac:dyDescent="0.25">
      <c r="A3730">
        <v>29</v>
      </c>
      <c r="B3730" s="1">
        <v>58726</v>
      </c>
      <c r="C3730" t="s">
        <v>233</v>
      </c>
      <c r="D3730" t="s">
        <v>1718</v>
      </c>
      <c r="E3730">
        <v>70</v>
      </c>
      <c r="F3730">
        <v>9074</v>
      </c>
      <c r="G3730">
        <f t="shared" si="291"/>
        <v>9074</v>
      </c>
      <c r="H3730" t="str">
        <f>_xlfn.XLOOKUP(C3730,obszary!A:A,obszary!B:B)</f>
        <v>Phoenicis Lacus</v>
      </c>
      <c r="I3730" t="str">
        <f>_xlfn.XLOOKUP($A3730,laziki!B:B,laziki!C:C)</f>
        <v>Deimos 4</v>
      </c>
      <c r="J3730" t="str">
        <f>_xlfn.XLOOKUP(I3730,laziki!C:C,laziki!E:E)</f>
        <v>33.88S, 148.04W</v>
      </c>
      <c r="K3730">
        <f>_xlfn.XLOOKUP($A3730,laziki!B:B,laziki!D:D)</f>
        <v>2058</v>
      </c>
      <c r="L3730">
        <f t="shared" si="292"/>
        <v>2060</v>
      </c>
      <c r="M3730" s="4">
        <f t="shared" si="293"/>
        <v>2</v>
      </c>
      <c r="N3730" s="4" t="str">
        <f t="shared" si="294"/>
        <v>S</v>
      </c>
      <c r="O3730" t="str">
        <f t="shared" si="295"/>
        <v>S</v>
      </c>
    </row>
    <row r="3731" spans="1:15" x14ac:dyDescent="0.25">
      <c r="A3731">
        <v>11</v>
      </c>
      <c r="B3731" s="1">
        <v>57317</v>
      </c>
      <c r="C3731" t="s">
        <v>207</v>
      </c>
      <c r="D3731" t="s">
        <v>1717</v>
      </c>
      <c r="E3731">
        <v>85</v>
      </c>
      <c r="F3731">
        <v>1267</v>
      </c>
      <c r="G3731">
        <f t="shared" si="291"/>
        <v>1267</v>
      </c>
      <c r="H3731" t="str">
        <f>_xlfn.XLOOKUP(C3731,obszary!A:A,obszary!B:B)</f>
        <v>Mare Australe</v>
      </c>
      <c r="I3731" t="str">
        <f>_xlfn.XLOOKUP($A3731,laziki!B:B,laziki!C:C)</f>
        <v>Mariner 16</v>
      </c>
      <c r="J3731" t="str">
        <f>_xlfn.XLOOKUP(I3731,laziki!C:C,laziki!E:E)</f>
        <v>59.42S, 15.97W</v>
      </c>
      <c r="K3731">
        <f>_xlfn.XLOOKUP($A3731,laziki!B:B,laziki!D:D)</f>
        <v>2055</v>
      </c>
      <c r="L3731">
        <f t="shared" si="292"/>
        <v>2056</v>
      </c>
      <c r="M3731" s="4">
        <f t="shared" si="293"/>
        <v>1</v>
      </c>
      <c r="N3731" s="4" t="str">
        <f t="shared" si="294"/>
        <v>S</v>
      </c>
      <c r="O3731" t="str">
        <f t="shared" si="295"/>
        <v>S</v>
      </c>
    </row>
    <row r="3732" spans="1:15" x14ac:dyDescent="0.25">
      <c r="A3732">
        <v>30</v>
      </c>
      <c r="B3732" s="1">
        <v>58889</v>
      </c>
      <c r="C3732" t="s">
        <v>261</v>
      </c>
      <c r="D3732" t="s">
        <v>1716</v>
      </c>
      <c r="E3732">
        <v>133</v>
      </c>
      <c r="F3732">
        <v>6832</v>
      </c>
      <c r="G3732">
        <f t="shared" si="291"/>
        <v>0</v>
      </c>
      <c r="H3732" t="str">
        <f>_xlfn.XLOOKUP(C3732,obszary!A:A,obszary!B:B)</f>
        <v>Arcadia</v>
      </c>
      <c r="I3732" t="str">
        <f>_xlfn.XLOOKUP($A3732,laziki!B:B,laziki!C:C)</f>
        <v>Deimos 8</v>
      </c>
      <c r="J3732" t="str">
        <f>_xlfn.XLOOKUP(I3732,laziki!C:C,laziki!E:E)</f>
        <v>21.43N, 76.62W</v>
      </c>
      <c r="K3732">
        <f>_xlfn.XLOOKUP($A3732,laziki!B:B,laziki!D:D)</f>
        <v>2058</v>
      </c>
      <c r="L3732">
        <f t="shared" si="292"/>
        <v>2061</v>
      </c>
      <c r="M3732" s="4">
        <f t="shared" si="293"/>
        <v>3</v>
      </c>
      <c r="N3732" s="4" t="str">
        <f t="shared" si="294"/>
        <v>N</v>
      </c>
      <c r="O3732" t="str">
        <f t="shared" si="295"/>
        <v>N</v>
      </c>
    </row>
    <row r="3733" spans="1:15" x14ac:dyDescent="0.25">
      <c r="A3733">
        <v>54</v>
      </c>
      <c r="B3733" s="1">
        <v>61118</v>
      </c>
      <c r="C3733" t="s">
        <v>239</v>
      </c>
      <c r="D3733" t="s">
        <v>1715</v>
      </c>
      <c r="E3733">
        <v>416</v>
      </c>
      <c r="F3733">
        <v>6832</v>
      </c>
      <c r="G3733">
        <f t="shared" si="291"/>
        <v>0</v>
      </c>
      <c r="H3733" t="str">
        <f>_xlfn.XLOOKUP(C3733,obszary!A:A,obszary!B:B)</f>
        <v>Amenthes</v>
      </c>
      <c r="I3733" t="str">
        <f>_xlfn.XLOOKUP($A3733,laziki!B:B,laziki!C:C)</f>
        <v>Opportunity 6</v>
      </c>
      <c r="J3733" t="str">
        <f>_xlfn.XLOOKUP(I3733,laziki!C:C,laziki!E:E)</f>
        <v>14.31N, 112.28E</v>
      </c>
      <c r="K3733">
        <f>_xlfn.XLOOKUP($A3733,laziki!B:B,laziki!D:D)</f>
        <v>2065</v>
      </c>
      <c r="L3733">
        <f t="shared" si="292"/>
        <v>2067</v>
      </c>
      <c r="M3733" s="4">
        <f t="shared" si="293"/>
        <v>2</v>
      </c>
      <c r="N3733" s="4" t="str">
        <f t="shared" si="294"/>
        <v>N</v>
      </c>
      <c r="O3733" t="str">
        <f t="shared" si="295"/>
        <v>N</v>
      </c>
    </row>
    <row r="3734" spans="1:15" x14ac:dyDescent="0.25">
      <c r="A3734">
        <v>98</v>
      </c>
      <c r="B3734" s="1">
        <v>62653</v>
      </c>
      <c r="C3734" t="s">
        <v>211</v>
      </c>
      <c r="D3734" t="s">
        <v>1714</v>
      </c>
      <c r="E3734">
        <v>109</v>
      </c>
      <c r="F3734">
        <v>72463</v>
      </c>
      <c r="G3734">
        <f t="shared" si="291"/>
        <v>0</v>
      </c>
      <c r="H3734" t="str">
        <f>_xlfn.XLOOKUP(C3734,obszary!A:A,obszary!B:B)</f>
        <v>Hellas</v>
      </c>
      <c r="I3734" t="str">
        <f>_xlfn.XLOOKUP($A3734,laziki!B:B,laziki!C:C)</f>
        <v>Perseverance 5</v>
      </c>
      <c r="J3734" t="str">
        <f>_xlfn.XLOOKUP(I3734,laziki!C:C,laziki!E:E)</f>
        <v>48.97S, 86.32E</v>
      </c>
      <c r="K3734">
        <f>_xlfn.XLOOKUP($A3734,laziki!B:B,laziki!D:D)</f>
        <v>2070</v>
      </c>
      <c r="L3734">
        <f t="shared" si="292"/>
        <v>2071</v>
      </c>
      <c r="M3734" s="4">
        <f t="shared" si="293"/>
        <v>1</v>
      </c>
      <c r="N3734" s="4" t="str">
        <f t="shared" si="294"/>
        <v>S</v>
      </c>
      <c r="O3734" t="str">
        <f t="shared" si="295"/>
        <v>S</v>
      </c>
    </row>
    <row r="3735" spans="1:15" x14ac:dyDescent="0.25">
      <c r="A3735">
        <v>18</v>
      </c>
      <c r="B3735" s="1">
        <v>57579</v>
      </c>
      <c r="C3735" t="s">
        <v>209</v>
      </c>
      <c r="D3735" t="s">
        <v>1713</v>
      </c>
      <c r="E3735">
        <v>93</v>
      </c>
      <c r="F3735">
        <v>21171</v>
      </c>
      <c r="G3735">
        <f t="shared" si="291"/>
        <v>21171</v>
      </c>
      <c r="H3735" t="str">
        <f>_xlfn.XLOOKUP(C3735,obszary!A:A,obszary!B:B)</f>
        <v>Eridania</v>
      </c>
      <c r="I3735" t="str">
        <f>_xlfn.XLOOKUP($A3735,laziki!B:B,laziki!C:C)</f>
        <v>Viking 10</v>
      </c>
      <c r="J3735" t="str">
        <f>_xlfn.XLOOKUP(I3735,laziki!C:C,laziki!E:E)</f>
        <v>25.21S, 169.35E</v>
      </c>
      <c r="K3735">
        <f>_xlfn.XLOOKUP($A3735,laziki!B:B,laziki!D:D)</f>
        <v>2055</v>
      </c>
      <c r="L3735">
        <f t="shared" si="292"/>
        <v>2057</v>
      </c>
      <c r="M3735" s="4">
        <f t="shared" si="293"/>
        <v>2</v>
      </c>
      <c r="N3735" s="4" t="str">
        <f t="shared" si="294"/>
        <v>S</v>
      </c>
      <c r="O3735" t="str">
        <f t="shared" si="295"/>
        <v>S</v>
      </c>
    </row>
    <row r="3736" spans="1:15" x14ac:dyDescent="0.25">
      <c r="A3736">
        <v>20</v>
      </c>
      <c r="B3736" s="1">
        <v>57466</v>
      </c>
      <c r="C3736" t="s">
        <v>213</v>
      </c>
      <c r="D3736" t="s">
        <v>1712</v>
      </c>
      <c r="E3736">
        <v>59</v>
      </c>
      <c r="F3736">
        <v>20205</v>
      </c>
      <c r="G3736">
        <f t="shared" si="291"/>
        <v>20205</v>
      </c>
      <c r="H3736" t="str">
        <f>_xlfn.XLOOKUP(C3736,obszary!A:A,obszary!B:B)</f>
        <v>Noachis</v>
      </c>
      <c r="I3736" t="str">
        <f>_xlfn.XLOOKUP($A3736,laziki!B:B,laziki!C:C)</f>
        <v>Viking 15</v>
      </c>
      <c r="J3736" t="str">
        <f>_xlfn.XLOOKUP(I3736,laziki!C:C,laziki!E:E)</f>
        <v>51.10S, 71.36E</v>
      </c>
      <c r="K3736">
        <f>_xlfn.XLOOKUP($A3736,laziki!B:B,laziki!D:D)</f>
        <v>2056</v>
      </c>
      <c r="L3736">
        <f t="shared" si="292"/>
        <v>2057</v>
      </c>
      <c r="M3736" s="4">
        <f t="shared" si="293"/>
        <v>1</v>
      </c>
      <c r="N3736" s="4" t="str">
        <f t="shared" si="294"/>
        <v>S</v>
      </c>
      <c r="O3736" t="str">
        <f t="shared" si="295"/>
        <v>S</v>
      </c>
    </row>
    <row r="3737" spans="1:15" x14ac:dyDescent="0.25">
      <c r="A3737">
        <v>5</v>
      </c>
      <c r="B3737" s="1">
        <v>58749</v>
      </c>
      <c r="C3737" t="s">
        <v>225</v>
      </c>
      <c r="D3737" t="s">
        <v>1711</v>
      </c>
      <c r="E3737">
        <v>120</v>
      </c>
      <c r="F3737">
        <v>7512</v>
      </c>
      <c r="G3737">
        <f t="shared" si="291"/>
        <v>0</v>
      </c>
      <c r="H3737" t="str">
        <f>_xlfn.XLOOKUP(C3737,obszary!A:A,obszary!B:B)</f>
        <v>Iapygia</v>
      </c>
      <c r="I3737" t="str">
        <f>_xlfn.XLOOKUP($A3737,laziki!B:B,laziki!C:C)</f>
        <v>Mariner 10</v>
      </c>
      <c r="J3737" t="str">
        <f>_xlfn.XLOOKUP(I3737,laziki!C:C,laziki!E:E)</f>
        <v>4.88N, 63.43E</v>
      </c>
      <c r="K3737">
        <f>_xlfn.XLOOKUP($A3737,laziki!B:B,laziki!D:D)</f>
        <v>2051</v>
      </c>
      <c r="L3737">
        <f t="shared" si="292"/>
        <v>2060</v>
      </c>
      <c r="M3737" s="4">
        <f t="shared" si="293"/>
        <v>9</v>
      </c>
      <c r="N3737" s="4" t="str">
        <f t="shared" si="294"/>
        <v>S</v>
      </c>
      <c r="O3737" t="str">
        <f t="shared" si="295"/>
        <v>N</v>
      </c>
    </row>
    <row r="3738" spans="1:15" x14ac:dyDescent="0.25">
      <c r="A3738">
        <v>67</v>
      </c>
      <c r="B3738" s="1">
        <v>62416</v>
      </c>
      <c r="C3738" t="s">
        <v>229</v>
      </c>
      <c r="D3738" t="s">
        <v>1710</v>
      </c>
      <c r="E3738">
        <v>43</v>
      </c>
      <c r="F3738">
        <v>7279</v>
      </c>
      <c r="G3738">
        <f t="shared" si="291"/>
        <v>7279</v>
      </c>
      <c r="H3738" t="str">
        <f>_xlfn.XLOOKUP(C3738,obszary!A:A,obszary!B:B)</f>
        <v>Margaritifer Sinus</v>
      </c>
      <c r="I3738" t="str">
        <f>_xlfn.XLOOKUP($A3738,laziki!B:B,laziki!C:C)</f>
        <v>Rosetta 10</v>
      </c>
      <c r="J3738" t="str">
        <f>_xlfn.XLOOKUP(I3738,laziki!C:C,laziki!E:E)</f>
        <v>29.82S, 66.01W</v>
      </c>
      <c r="K3738">
        <f>_xlfn.XLOOKUP($A3738,laziki!B:B,laziki!D:D)</f>
        <v>2068</v>
      </c>
      <c r="L3738">
        <f t="shared" si="292"/>
        <v>2070</v>
      </c>
      <c r="M3738" s="4">
        <f t="shared" si="293"/>
        <v>2</v>
      </c>
      <c r="N3738" s="4" t="str">
        <f t="shared" si="294"/>
        <v>S</v>
      </c>
      <c r="O3738" t="str">
        <f t="shared" si="295"/>
        <v>S</v>
      </c>
    </row>
    <row r="3739" spans="1:15" x14ac:dyDescent="0.25">
      <c r="A3739">
        <v>77</v>
      </c>
      <c r="B3739" s="1">
        <v>63814</v>
      </c>
      <c r="C3739" t="s">
        <v>223</v>
      </c>
      <c r="D3739" t="s">
        <v>1709</v>
      </c>
      <c r="E3739">
        <v>103</v>
      </c>
      <c r="F3739">
        <v>5076</v>
      </c>
      <c r="G3739">
        <f t="shared" si="291"/>
        <v>0</v>
      </c>
      <c r="H3739" t="str">
        <f>_xlfn.XLOOKUP(C3739,obszary!A:A,obszary!B:B)</f>
        <v>Mare Tyrrhenum</v>
      </c>
      <c r="I3739" t="str">
        <f>_xlfn.XLOOKUP($A3739,laziki!B:B,laziki!C:C)</f>
        <v>Rosetta 27</v>
      </c>
      <c r="J3739" t="str">
        <f>_xlfn.XLOOKUP(I3739,laziki!C:C,laziki!E:E)</f>
        <v>28.90S, 98.55E</v>
      </c>
      <c r="K3739">
        <f>_xlfn.XLOOKUP($A3739,laziki!B:B,laziki!D:D)</f>
        <v>2073</v>
      </c>
      <c r="L3739">
        <f t="shared" si="292"/>
        <v>2074</v>
      </c>
      <c r="M3739" s="4">
        <f t="shared" si="293"/>
        <v>1</v>
      </c>
      <c r="N3739" s="4" t="str">
        <f t="shared" si="294"/>
        <v>S</v>
      </c>
      <c r="O3739" t="str">
        <f t="shared" si="295"/>
        <v>S</v>
      </c>
    </row>
    <row r="3740" spans="1:15" x14ac:dyDescent="0.25">
      <c r="A3740">
        <v>47</v>
      </c>
      <c r="B3740" s="1">
        <v>64331</v>
      </c>
      <c r="C3740" t="s">
        <v>257</v>
      </c>
      <c r="D3740" t="s">
        <v>1708</v>
      </c>
      <c r="E3740">
        <v>277</v>
      </c>
      <c r="F3740">
        <v>7752</v>
      </c>
      <c r="G3740">
        <f t="shared" si="291"/>
        <v>0</v>
      </c>
      <c r="H3740" t="str">
        <f>_xlfn.XLOOKUP(C3740,obszary!A:A,obszary!B:B)</f>
        <v>Ismenius Lacus</v>
      </c>
      <c r="I3740" t="str">
        <f>_xlfn.XLOOKUP($A3740,laziki!B:B,laziki!C:C)</f>
        <v>Spirit 14</v>
      </c>
      <c r="J3740" t="str">
        <f>_xlfn.XLOOKUP(I3740,laziki!C:C,laziki!E:E)</f>
        <v>27.30N, 17.48W</v>
      </c>
      <c r="K3740">
        <f>_xlfn.XLOOKUP($A3740,laziki!B:B,laziki!D:D)</f>
        <v>2065</v>
      </c>
      <c r="L3740">
        <f t="shared" si="292"/>
        <v>2076</v>
      </c>
      <c r="M3740" s="4">
        <f t="shared" si="293"/>
        <v>11</v>
      </c>
      <c r="N3740" s="4" t="str">
        <f t="shared" si="294"/>
        <v>N</v>
      </c>
      <c r="O3740" t="str">
        <f t="shared" si="295"/>
        <v>N</v>
      </c>
    </row>
    <row r="3741" spans="1:15" x14ac:dyDescent="0.25">
      <c r="A3741">
        <v>86</v>
      </c>
      <c r="B3741" s="1">
        <v>64394</v>
      </c>
      <c r="C3741" t="s">
        <v>265</v>
      </c>
      <c r="D3741" t="s">
        <v>1707</v>
      </c>
      <c r="E3741">
        <v>41</v>
      </c>
      <c r="F3741">
        <v>38630</v>
      </c>
      <c r="G3741">
        <f t="shared" si="291"/>
        <v>38630</v>
      </c>
      <c r="H3741" t="str">
        <f>_xlfn.XLOOKUP(C3741,obszary!A:A,obszary!B:B)</f>
        <v>Mare Boreum</v>
      </c>
      <c r="I3741" t="str">
        <f>_xlfn.XLOOKUP($A3741,laziki!B:B,laziki!C:C)</f>
        <v>Phoenix 16</v>
      </c>
      <c r="J3741" t="str">
        <f>_xlfn.XLOOKUP(I3741,laziki!C:C,laziki!E:E)</f>
        <v>75.84N, 122.24E</v>
      </c>
      <c r="K3741">
        <f>_xlfn.XLOOKUP($A3741,laziki!B:B,laziki!D:D)</f>
        <v>2071</v>
      </c>
      <c r="L3741">
        <f t="shared" si="292"/>
        <v>2076</v>
      </c>
      <c r="M3741" s="4">
        <f t="shared" si="293"/>
        <v>5</v>
      </c>
      <c r="N3741" s="4" t="str">
        <f t="shared" si="294"/>
        <v>N</v>
      </c>
      <c r="O3741" t="str">
        <f t="shared" si="295"/>
        <v>N</v>
      </c>
    </row>
    <row r="3742" spans="1:15" x14ac:dyDescent="0.25">
      <c r="A3742">
        <v>82</v>
      </c>
      <c r="B3742" s="1">
        <v>62008</v>
      </c>
      <c r="C3742" t="s">
        <v>209</v>
      </c>
      <c r="D3742" t="s">
        <v>1706</v>
      </c>
      <c r="E3742">
        <v>277</v>
      </c>
      <c r="F3742">
        <v>5436</v>
      </c>
      <c r="G3742">
        <f t="shared" si="291"/>
        <v>0</v>
      </c>
      <c r="H3742" t="str">
        <f>_xlfn.XLOOKUP(C3742,obszary!A:A,obszary!B:B)</f>
        <v>Eridania</v>
      </c>
      <c r="I3742" t="str">
        <f>_xlfn.XLOOKUP($A3742,laziki!B:B,laziki!C:C)</f>
        <v>Phoenix 7</v>
      </c>
      <c r="J3742" t="str">
        <f>_xlfn.XLOOKUP(I3742,laziki!C:C,laziki!E:E)</f>
        <v>42.36S, 157.15E</v>
      </c>
      <c r="K3742">
        <f>_xlfn.XLOOKUP($A3742,laziki!B:B,laziki!D:D)</f>
        <v>2068</v>
      </c>
      <c r="L3742">
        <f t="shared" si="292"/>
        <v>2069</v>
      </c>
      <c r="M3742" s="4">
        <f t="shared" si="293"/>
        <v>1</v>
      </c>
      <c r="N3742" s="4" t="str">
        <f t="shared" si="294"/>
        <v>S</v>
      </c>
      <c r="O3742" t="str">
        <f t="shared" si="295"/>
        <v>S</v>
      </c>
    </row>
    <row r="3743" spans="1:15" x14ac:dyDescent="0.25">
      <c r="A3743">
        <v>60</v>
      </c>
      <c r="B3743" s="1">
        <v>63132</v>
      </c>
      <c r="C3743" t="s">
        <v>215</v>
      </c>
      <c r="D3743" t="s">
        <v>1705</v>
      </c>
      <c r="E3743">
        <v>307</v>
      </c>
      <c r="F3743">
        <v>5812</v>
      </c>
      <c r="G3743">
        <f t="shared" si="291"/>
        <v>0</v>
      </c>
      <c r="H3743" t="str">
        <f>_xlfn.XLOOKUP(C3743,obszary!A:A,obszary!B:B)</f>
        <v>Argyre</v>
      </c>
      <c r="I3743" t="str">
        <f>_xlfn.XLOOKUP($A3743,laziki!B:B,laziki!C:C)</f>
        <v>Opportunity 18</v>
      </c>
      <c r="J3743" t="str">
        <f>_xlfn.XLOOKUP(I3743,laziki!C:C,laziki!E:E)</f>
        <v>47.77S, 28.62W</v>
      </c>
      <c r="K3743">
        <f>_xlfn.XLOOKUP($A3743,laziki!B:B,laziki!D:D)</f>
        <v>2069</v>
      </c>
      <c r="L3743">
        <f t="shared" si="292"/>
        <v>2072</v>
      </c>
      <c r="M3743" s="4">
        <f t="shared" si="293"/>
        <v>3</v>
      </c>
      <c r="N3743" s="4" t="str">
        <f t="shared" si="294"/>
        <v>S</v>
      </c>
      <c r="O3743" t="str">
        <f t="shared" si="295"/>
        <v>S</v>
      </c>
    </row>
    <row r="3744" spans="1:15" x14ac:dyDescent="0.25">
      <c r="A3744">
        <v>36</v>
      </c>
      <c r="B3744" s="1">
        <v>60043</v>
      </c>
      <c r="C3744" t="s">
        <v>251</v>
      </c>
      <c r="D3744" t="s">
        <v>1704</v>
      </c>
      <c r="E3744">
        <v>75</v>
      </c>
      <c r="F3744">
        <v>1656</v>
      </c>
      <c r="G3744">
        <f t="shared" si="291"/>
        <v>1656</v>
      </c>
      <c r="H3744" t="str">
        <f>_xlfn.XLOOKUP(C3744,obszary!A:A,obszary!B:B)</f>
        <v>Amazonis</v>
      </c>
      <c r="I3744" t="str">
        <f>_xlfn.XLOOKUP($A3744,laziki!B:B,laziki!C:C)</f>
        <v>Pathfinder 3</v>
      </c>
      <c r="J3744" t="str">
        <f>_xlfn.XLOOKUP(I3744,laziki!C:C,laziki!E:E)</f>
        <v>5.85N, 156.58W</v>
      </c>
      <c r="K3744">
        <f>_xlfn.XLOOKUP($A3744,laziki!B:B,laziki!D:D)</f>
        <v>2061</v>
      </c>
      <c r="L3744">
        <f t="shared" si="292"/>
        <v>2064</v>
      </c>
      <c r="M3744" s="4">
        <f t="shared" si="293"/>
        <v>3</v>
      </c>
      <c r="N3744" s="4" t="str">
        <f t="shared" si="294"/>
        <v>N</v>
      </c>
      <c r="O3744" t="str">
        <f t="shared" si="295"/>
        <v>N</v>
      </c>
    </row>
    <row r="3745" spans="1:15" x14ac:dyDescent="0.25">
      <c r="A3745">
        <v>27</v>
      </c>
      <c r="B3745" s="1">
        <v>57969</v>
      </c>
      <c r="C3745" t="s">
        <v>211</v>
      </c>
      <c r="D3745" t="s">
        <v>1703</v>
      </c>
      <c r="E3745">
        <v>17</v>
      </c>
      <c r="F3745">
        <v>8519</v>
      </c>
      <c r="G3745">
        <f t="shared" si="291"/>
        <v>8519</v>
      </c>
      <c r="H3745" t="str">
        <f>_xlfn.XLOOKUP(C3745,obszary!A:A,obszary!B:B)</f>
        <v>Hellas</v>
      </c>
      <c r="I3745" t="str">
        <f>_xlfn.XLOOKUP($A3745,laziki!B:B,laziki!C:C)</f>
        <v>Phobos 6</v>
      </c>
      <c r="J3745" t="str">
        <f>_xlfn.XLOOKUP(I3745,laziki!C:C,laziki!E:E)</f>
        <v>74.62S, 100.08E</v>
      </c>
      <c r="K3745">
        <f>_xlfn.XLOOKUP($A3745,laziki!B:B,laziki!D:D)</f>
        <v>2054</v>
      </c>
      <c r="L3745">
        <f t="shared" si="292"/>
        <v>2058</v>
      </c>
      <c r="M3745" s="4">
        <f t="shared" si="293"/>
        <v>4</v>
      </c>
      <c r="N3745" s="4" t="str">
        <f t="shared" si="294"/>
        <v>S</v>
      </c>
      <c r="O3745" t="str">
        <f t="shared" si="295"/>
        <v>S</v>
      </c>
    </row>
    <row r="3746" spans="1:15" x14ac:dyDescent="0.25">
      <c r="A3746">
        <v>47</v>
      </c>
      <c r="B3746" s="1">
        <v>62345</v>
      </c>
      <c r="C3746" t="s">
        <v>259</v>
      </c>
      <c r="D3746" t="s">
        <v>1702</v>
      </c>
      <c r="E3746">
        <v>70</v>
      </c>
      <c r="F3746">
        <v>15700</v>
      </c>
      <c r="G3746">
        <f t="shared" si="291"/>
        <v>15700</v>
      </c>
      <c r="H3746" t="str">
        <f>_xlfn.XLOOKUP(C3746,obszary!A:A,obszary!B:B)</f>
        <v>Mare Acidalium</v>
      </c>
      <c r="I3746" t="str">
        <f>_xlfn.XLOOKUP($A3746,laziki!B:B,laziki!C:C)</f>
        <v>Spirit 14</v>
      </c>
      <c r="J3746" t="str">
        <f>_xlfn.XLOOKUP(I3746,laziki!C:C,laziki!E:E)</f>
        <v>27.30N, 17.48W</v>
      </c>
      <c r="K3746">
        <f>_xlfn.XLOOKUP($A3746,laziki!B:B,laziki!D:D)</f>
        <v>2065</v>
      </c>
      <c r="L3746">
        <f t="shared" si="292"/>
        <v>2070</v>
      </c>
      <c r="M3746" s="4">
        <f t="shared" si="293"/>
        <v>5</v>
      </c>
      <c r="N3746" s="4" t="str">
        <f t="shared" si="294"/>
        <v>N</v>
      </c>
      <c r="O3746" t="str">
        <f t="shared" si="295"/>
        <v>N</v>
      </c>
    </row>
    <row r="3747" spans="1:15" x14ac:dyDescent="0.25">
      <c r="A3747">
        <v>7</v>
      </c>
      <c r="B3747" s="1">
        <v>56763</v>
      </c>
      <c r="C3747" t="s">
        <v>259</v>
      </c>
      <c r="D3747" t="s">
        <v>1701</v>
      </c>
      <c r="E3747">
        <v>344</v>
      </c>
      <c r="F3747">
        <v>14551</v>
      </c>
      <c r="G3747">
        <f t="shared" si="291"/>
        <v>0</v>
      </c>
      <c r="H3747" t="str">
        <f>_xlfn.XLOOKUP(C3747,obszary!A:A,obszary!B:B)</f>
        <v>Mare Acidalium</v>
      </c>
      <c r="I3747" t="str">
        <f>_xlfn.XLOOKUP($A3747,laziki!B:B,laziki!C:C)</f>
        <v>Mariner 12</v>
      </c>
      <c r="J3747" t="str">
        <f>_xlfn.XLOOKUP(I3747,laziki!C:C,laziki!E:E)</f>
        <v>53.29N, 45.78W</v>
      </c>
      <c r="K3747">
        <f>_xlfn.XLOOKUP($A3747,laziki!B:B,laziki!D:D)</f>
        <v>2053</v>
      </c>
      <c r="L3747">
        <f t="shared" si="292"/>
        <v>2055</v>
      </c>
      <c r="M3747" s="4">
        <f t="shared" si="293"/>
        <v>2</v>
      </c>
      <c r="N3747" s="4" t="str">
        <f t="shared" si="294"/>
        <v>N</v>
      </c>
      <c r="O3747" t="str">
        <f t="shared" si="295"/>
        <v>N</v>
      </c>
    </row>
    <row r="3748" spans="1:15" x14ac:dyDescent="0.25">
      <c r="A3748">
        <v>31</v>
      </c>
      <c r="B3748" s="1">
        <v>59448</v>
      </c>
      <c r="C3748" t="s">
        <v>261</v>
      </c>
      <c r="D3748" t="s">
        <v>1700</v>
      </c>
      <c r="E3748">
        <v>88</v>
      </c>
      <c r="F3748">
        <v>14025</v>
      </c>
      <c r="G3748">
        <f t="shared" si="291"/>
        <v>14025</v>
      </c>
      <c r="H3748" t="str">
        <f>_xlfn.XLOOKUP(C3748,obszary!A:A,obszary!B:B)</f>
        <v>Arcadia</v>
      </c>
      <c r="I3748" t="str">
        <f>_xlfn.XLOOKUP($A3748,laziki!B:B,laziki!C:C)</f>
        <v>Deimos 10</v>
      </c>
      <c r="J3748" t="str">
        <f>_xlfn.XLOOKUP(I3748,laziki!C:C,laziki!E:E)</f>
        <v>66.67N, 93.37W</v>
      </c>
      <c r="K3748">
        <f>_xlfn.XLOOKUP($A3748,laziki!B:B,laziki!D:D)</f>
        <v>2059</v>
      </c>
      <c r="L3748">
        <f t="shared" si="292"/>
        <v>2062</v>
      </c>
      <c r="M3748" s="4">
        <f t="shared" si="293"/>
        <v>3</v>
      </c>
      <c r="N3748" s="4" t="str">
        <f t="shared" si="294"/>
        <v>N</v>
      </c>
      <c r="O3748" t="str">
        <f t="shared" si="295"/>
        <v>N</v>
      </c>
    </row>
    <row r="3749" spans="1:15" x14ac:dyDescent="0.25">
      <c r="A3749">
        <v>52</v>
      </c>
      <c r="B3749" s="1">
        <v>62650</v>
      </c>
      <c r="C3749" t="s">
        <v>249</v>
      </c>
      <c r="D3749" t="s">
        <v>1699</v>
      </c>
      <c r="E3749">
        <v>63</v>
      </c>
      <c r="F3749">
        <v>2880</v>
      </c>
      <c r="G3749">
        <f t="shared" si="291"/>
        <v>2880</v>
      </c>
      <c r="H3749" t="str">
        <f>_xlfn.XLOOKUP(C3749,obszary!A:A,obszary!B:B)</f>
        <v>Tharsis</v>
      </c>
      <c r="I3749" t="str">
        <f>_xlfn.XLOOKUP($A3749,laziki!B:B,laziki!C:C)</f>
        <v>Opportunity 4</v>
      </c>
      <c r="J3749" t="str">
        <f>_xlfn.XLOOKUP(I3749,laziki!C:C,laziki!E:E)</f>
        <v>9.63N, 121.52W</v>
      </c>
      <c r="K3749">
        <f>_xlfn.XLOOKUP($A3749,laziki!B:B,laziki!D:D)</f>
        <v>2065</v>
      </c>
      <c r="L3749">
        <f t="shared" si="292"/>
        <v>2071</v>
      </c>
      <c r="M3749" s="4">
        <f t="shared" si="293"/>
        <v>6</v>
      </c>
      <c r="N3749" s="4" t="str">
        <f t="shared" si="294"/>
        <v>N</v>
      </c>
      <c r="O3749" t="str">
        <f t="shared" si="295"/>
        <v>N</v>
      </c>
    </row>
    <row r="3750" spans="1:15" x14ac:dyDescent="0.25">
      <c r="A3750">
        <v>76</v>
      </c>
      <c r="B3750" s="1">
        <v>64687</v>
      </c>
      <c r="C3750" t="s">
        <v>253</v>
      </c>
      <c r="D3750" t="s">
        <v>1698</v>
      </c>
      <c r="E3750">
        <v>106</v>
      </c>
      <c r="F3750">
        <v>17000</v>
      </c>
      <c r="G3750">
        <f t="shared" si="291"/>
        <v>0</v>
      </c>
      <c r="H3750" t="str">
        <f>_xlfn.XLOOKUP(C3750,obszary!A:A,obszary!B:B)</f>
        <v>Cebrenia</v>
      </c>
      <c r="I3750" t="str">
        <f>_xlfn.XLOOKUP($A3750,laziki!B:B,laziki!C:C)</f>
        <v>Rosetta 25</v>
      </c>
      <c r="J3750" t="str">
        <f>_xlfn.XLOOKUP(I3750,laziki!C:C,laziki!E:E)</f>
        <v>47.84N, 169.44E</v>
      </c>
      <c r="K3750">
        <f>_xlfn.XLOOKUP($A3750,laziki!B:B,laziki!D:D)</f>
        <v>2072</v>
      </c>
      <c r="L3750">
        <f t="shared" si="292"/>
        <v>2077</v>
      </c>
      <c r="M3750" s="4">
        <f t="shared" si="293"/>
        <v>5</v>
      </c>
      <c r="N3750" s="4" t="str">
        <f t="shared" si="294"/>
        <v>N</v>
      </c>
      <c r="O3750" t="str">
        <f t="shared" si="295"/>
        <v>N</v>
      </c>
    </row>
    <row r="3751" spans="1:15" x14ac:dyDescent="0.25">
      <c r="A3751">
        <v>75</v>
      </c>
      <c r="B3751" s="1">
        <v>64491</v>
      </c>
      <c r="C3751" t="s">
        <v>211</v>
      </c>
      <c r="D3751" t="s">
        <v>1697</v>
      </c>
      <c r="E3751">
        <v>389</v>
      </c>
      <c r="F3751">
        <v>2880</v>
      </c>
      <c r="G3751">
        <f t="shared" si="291"/>
        <v>0</v>
      </c>
      <c r="H3751" t="str">
        <f>_xlfn.XLOOKUP(C3751,obszary!A:A,obszary!B:B)</f>
        <v>Hellas</v>
      </c>
      <c r="I3751" t="str">
        <f>_xlfn.XLOOKUP($A3751,laziki!B:B,laziki!C:C)</f>
        <v>Rosetta 22</v>
      </c>
      <c r="J3751" t="str">
        <f>_xlfn.XLOOKUP(I3751,laziki!C:C,laziki!E:E)</f>
        <v>43.21S, 109.99E</v>
      </c>
      <c r="K3751">
        <f>_xlfn.XLOOKUP($A3751,laziki!B:B,laziki!D:D)</f>
        <v>2071</v>
      </c>
      <c r="L3751">
        <f t="shared" si="292"/>
        <v>2076</v>
      </c>
      <c r="M3751" s="4">
        <f t="shared" si="293"/>
        <v>5</v>
      </c>
      <c r="N3751" s="4" t="str">
        <f t="shared" si="294"/>
        <v>S</v>
      </c>
      <c r="O3751" t="str">
        <f t="shared" si="295"/>
        <v>S</v>
      </c>
    </row>
    <row r="3752" spans="1:15" x14ac:dyDescent="0.25">
      <c r="A3752">
        <v>34</v>
      </c>
      <c r="B3752" s="1">
        <v>59618</v>
      </c>
      <c r="C3752" t="s">
        <v>239</v>
      </c>
      <c r="D3752" t="s">
        <v>1696</v>
      </c>
      <c r="E3752">
        <v>1057</v>
      </c>
      <c r="F3752">
        <v>2599</v>
      </c>
      <c r="G3752">
        <f t="shared" si="291"/>
        <v>0</v>
      </c>
      <c r="H3752" t="str">
        <f>_xlfn.XLOOKUP(C3752,obszary!A:A,obszary!B:B)</f>
        <v>Amenthes</v>
      </c>
      <c r="I3752" t="str">
        <f>_xlfn.XLOOKUP($A3752,laziki!B:B,laziki!C:C)</f>
        <v>Deimos 14</v>
      </c>
      <c r="J3752" t="str">
        <f>_xlfn.XLOOKUP(I3752,laziki!C:C,laziki!E:E)</f>
        <v>24.45N, 112.91E</v>
      </c>
      <c r="K3752">
        <f>_xlfn.XLOOKUP($A3752,laziki!B:B,laziki!D:D)</f>
        <v>2060</v>
      </c>
      <c r="L3752">
        <f t="shared" si="292"/>
        <v>2063</v>
      </c>
      <c r="M3752" s="4">
        <f t="shared" si="293"/>
        <v>3</v>
      </c>
      <c r="N3752" s="4" t="str">
        <f t="shared" si="294"/>
        <v>N</v>
      </c>
      <c r="O3752" t="str">
        <f t="shared" si="295"/>
        <v>N</v>
      </c>
    </row>
    <row r="3753" spans="1:15" x14ac:dyDescent="0.25">
      <c r="A3753">
        <v>56</v>
      </c>
      <c r="B3753" s="1">
        <v>63752</v>
      </c>
      <c r="C3753" t="s">
        <v>231</v>
      </c>
      <c r="D3753" t="s">
        <v>1695</v>
      </c>
      <c r="E3753">
        <v>32</v>
      </c>
      <c r="F3753">
        <v>4902</v>
      </c>
      <c r="G3753">
        <f t="shared" si="291"/>
        <v>4902</v>
      </c>
      <c r="H3753" t="str">
        <f>_xlfn.XLOOKUP(C3753,obszary!A:A,obszary!B:B)</f>
        <v>Coprates</v>
      </c>
      <c r="I3753" t="str">
        <f>_xlfn.XLOOKUP($A3753,laziki!B:B,laziki!C:C)</f>
        <v>Opportunity 10</v>
      </c>
      <c r="J3753" t="str">
        <f>_xlfn.XLOOKUP(I3753,laziki!C:C,laziki!E:E)</f>
        <v>35.35S, 72.67W</v>
      </c>
      <c r="K3753">
        <f>_xlfn.XLOOKUP($A3753,laziki!B:B,laziki!D:D)</f>
        <v>2067</v>
      </c>
      <c r="L3753">
        <f t="shared" si="292"/>
        <v>2074</v>
      </c>
      <c r="M3753" s="4">
        <f t="shared" si="293"/>
        <v>7</v>
      </c>
      <c r="N3753" s="4" t="str">
        <f t="shared" si="294"/>
        <v>S</v>
      </c>
      <c r="O3753" t="str">
        <f t="shared" si="295"/>
        <v>S</v>
      </c>
    </row>
    <row r="3754" spans="1:15" x14ac:dyDescent="0.25">
      <c r="A3754">
        <v>47</v>
      </c>
      <c r="B3754" s="1">
        <v>64078</v>
      </c>
      <c r="C3754" t="s">
        <v>259</v>
      </c>
      <c r="D3754" t="s">
        <v>1694</v>
      </c>
      <c r="E3754">
        <v>365</v>
      </c>
      <c r="F3754">
        <v>6205</v>
      </c>
      <c r="G3754">
        <f t="shared" si="291"/>
        <v>0</v>
      </c>
      <c r="H3754" t="str">
        <f>_xlfn.XLOOKUP(C3754,obszary!A:A,obszary!B:B)</f>
        <v>Mare Acidalium</v>
      </c>
      <c r="I3754" t="str">
        <f>_xlfn.XLOOKUP($A3754,laziki!B:B,laziki!C:C)</f>
        <v>Spirit 14</v>
      </c>
      <c r="J3754" t="str">
        <f>_xlfn.XLOOKUP(I3754,laziki!C:C,laziki!E:E)</f>
        <v>27.30N, 17.48W</v>
      </c>
      <c r="K3754">
        <f>_xlfn.XLOOKUP($A3754,laziki!B:B,laziki!D:D)</f>
        <v>2065</v>
      </c>
      <c r="L3754">
        <f t="shared" si="292"/>
        <v>2075</v>
      </c>
      <c r="M3754" s="4">
        <f t="shared" si="293"/>
        <v>10</v>
      </c>
      <c r="N3754" s="4" t="str">
        <f t="shared" si="294"/>
        <v>N</v>
      </c>
      <c r="O3754" t="str">
        <f t="shared" si="295"/>
        <v>N</v>
      </c>
    </row>
    <row r="3755" spans="1:15" x14ac:dyDescent="0.25">
      <c r="A3755">
        <v>35</v>
      </c>
      <c r="B3755" s="1">
        <v>59962</v>
      </c>
      <c r="C3755" t="s">
        <v>217</v>
      </c>
      <c r="D3755" t="s">
        <v>1693</v>
      </c>
      <c r="E3755">
        <v>72</v>
      </c>
      <c r="F3755">
        <v>13054</v>
      </c>
      <c r="G3755">
        <f t="shared" si="291"/>
        <v>13054</v>
      </c>
      <c r="H3755" t="str">
        <f>_xlfn.XLOOKUP(C3755,obszary!A:A,obszary!B:B)</f>
        <v>Thaumasia</v>
      </c>
      <c r="I3755" t="str">
        <f>_xlfn.XLOOKUP($A3755,laziki!B:B,laziki!C:C)</f>
        <v>Pathfinder 2</v>
      </c>
      <c r="J3755" t="str">
        <f>_xlfn.XLOOKUP(I3755,laziki!C:C,laziki!E:E)</f>
        <v>16.90S, 101.43W</v>
      </c>
      <c r="K3755">
        <f>_xlfn.XLOOKUP($A3755,laziki!B:B,laziki!D:D)</f>
        <v>2060</v>
      </c>
      <c r="L3755">
        <f t="shared" si="292"/>
        <v>2064</v>
      </c>
      <c r="M3755" s="4">
        <f t="shared" si="293"/>
        <v>4</v>
      </c>
      <c r="N3755" s="4" t="str">
        <f t="shared" si="294"/>
        <v>S</v>
      </c>
      <c r="O3755" t="str">
        <f t="shared" si="295"/>
        <v>S</v>
      </c>
    </row>
    <row r="3756" spans="1:15" x14ac:dyDescent="0.25">
      <c r="A3756">
        <v>95</v>
      </c>
      <c r="B3756" s="1">
        <v>62639</v>
      </c>
      <c r="C3756" t="s">
        <v>247</v>
      </c>
      <c r="D3756" t="s">
        <v>1692</v>
      </c>
      <c r="E3756">
        <v>34</v>
      </c>
      <c r="F3756">
        <v>9074</v>
      </c>
      <c r="G3756">
        <f t="shared" si="291"/>
        <v>9074</v>
      </c>
      <c r="H3756" t="str">
        <f>_xlfn.XLOOKUP(C3756,obszary!A:A,obszary!B:B)</f>
        <v>Lunae Palus</v>
      </c>
      <c r="I3756" t="str">
        <f>_xlfn.XLOOKUP($A3756,laziki!B:B,laziki!C:C)</f>
        <v>Dawn 6</v>
      </c>
      <c r="J3756" t="str">
        <f>_xlfn.XLOOKUP(I3756,laziki!C:C,laziki!E:E)</f>
        <v>8.80N, 79.73W</v>
      </c>
      <c r="K3756">
        <f>_xlfn.XLOOKUP($A3756,laziki!B:B,laziki!D:D)</f>
        <v>2067</v>
      </c>
      <c r="L3756">
        <f t="shared" si="292"/>
        <v>2071</v>
      </c>
      <c r="M3756" s="4">
        <f t="shared" si="293"/>
        <v>4</v>
      </c>
      <c r="N3756" s="4" t="str">
        <f t="shared" si="294"/>
        <v>N</v>
      </c>
      <c r="O3756" t="str">
        <f t="shared" si="295"/>
        <v>N</v>
      </c>
    </row>
    <row r="3757" spans="1:15" x14ac:dyDescent="0.25">
      <c r="A3757">
        <v>46</v>
      </c>
      <c r="B3757" s="1">
        <v>61315</v>
      </c>
      <c r="C3757" t="s">
        <v>217</v>
      </c>
      <c r="D3757" t="s">
        <v>1691</v>
      </c>
      <c r="E3757">
        <v>169</v>
      </c>
      <c r="F3757">
        <v>29243</v>
      </c>
      <c r="G3757">
        <f t="shared" si="291"/>
        <v>0</v>
      </c>
      <c r="H3757" t="str">
        <f>_xlfn.XLOOKUP(C3757,obszary!A:A,obszary!B:B)</f>
        <v>Thaumasia</v>
      </c>
      <c r="I3757" t="str">
        <f>_xlfn.XLOOKUP($A3757,laziki!B:B,laziki!C:C)</f>
        <v>Spirit 13</v>
      </c>
      <c r="J3757" t="str">
        <f>_xlfn.XLOOKUP(I3757,laziki!C:C,laziki!E:E)</f>
        <v>58.80S, 113.46W</v>
      </c>
      <c r="K3757">
        <f>_xlfn.XLOOKUP($A3757,laziki!B:B,laziki!D:D)</f>
        <v>2065</v>
      </c>
      <c r="L3757">
        <f t="shared" si="292"/>
        <v>2067</v>
      </c>
      <c r="M3757" s="4">
        <f t="shared" si="293"/>
        <v>2</v>
      </c>
      <c r="N3757" s="4" t="str">
        <f t="shared" si="294"/>
        <v>S</v>
      </c>
      <c r="O3757" t="str">
        <f t="shared" si="295"/>
        <v>S</v>
      </c>
    </row>
    <row r="3758" spans="1:15" x14ac:dyDescent="0.25">
      <c r="A3758">
        <v>99</v>
      </c>
      <c r="B3758" s="1">
        <v>63004</v>
      </c>
      <c r="C3758" t="s">
        <v>257</v>
      </c>
      <c r="D3758" t="s">
        <v>1690</v>
      </c>
      <c r="E3758">
        <v>48</v>
      </c>
      <c r="F3758">
        <v>22220</v>
      </c>
      <c r="G3758">
        <f t="shared" si="291"/>
        <v>22220</v>
      </c>
      <c r="H3758" t="str">
        <f>_xlfn.XLOOKUP(C3758,obszary!A:A,obszary!B:B)</f>
        <v>Ismenius Lacus</v>
      </c>
      <c r="I3758" t="str">
        <f>_xlfn.XLOOKUP($A3758,laziki!B:B,laziki!C:C)</f>
        <v>Perseverance 6</v>
      </c>
      <c r="J3758" t="str">
        <f>_xlfn.XLOOKUP(I3758,laziki!C:C,laziki!E:E)</f>
        <v>34.38N, 12.41E</v>
      </c>
      <c r="K3758">
        <f>_xlfn.XLOOKUP($A3758,laziki!B:B,laziki!D:D)</f>
        <v>2070</v>
      </c>
      <c r="L3758">
        <f t="shared" si="292"/>
        <v>2072</v>
      </c>
      <c r="M3758" s="4">
        <f t="shared" si="293"/>
        <v>2</v>
      </c>
      <c r="N3758" s="4" t="str">
        <f t="shared" si="294"/>
        <v>N</v>
      </c>
      <c r="O3758" t="str">
        <f t="shared" si="295"/>
        <v>N</v>
      </c>
    </row>
    <row r="3759" spans="1:15" x14ac:dyDescent="0.25">
      <c r="A3759">
        <v>29</v>
      </c>
      <c r="B3759" s="1">
        <v>58645</v>
      </c>
      <c r="C3759" t="s">
        <v>219</v>
      </c>
      <c r="D3759" t="s">
        <v>1689</v>
      </c>
      <c r="E3759">
        <v>70</v>
      </c>
      <c r="F3759">
        <v>9985</v>
      </c>
      <c r="G3759">
        <f t="shared" si="291"/>
        <v>9985</v>
      </c>
      <c r="H3759" t="str">
        <f>_xlfn.XLOOKUP(C3759,obszary!A:A,obszary!B:B)</f>
        <v>Phaethontis</v>
      </c>
      <c r="I3759" t="str">
        <f>_xlfn.XLOOKUP($A3759,laziki!B:B,laziki!C:C)</f>
        <v>Deimos 4</v>
      </c>
      <c r="J3759" t="str">
        <f>_xlfn.XLOOKUP(I3759,laziki!C:C,laziki!E:E)</f>
        <v>33.88S, 148.04W</v>
      </c>
      <c r="K3759">
        <f>_xlfn.XLOOKUP($A3759,laziki!B:B,laziki!D:D)</f>
        <v>2058</v>
      </c>
      <c r="L3759">
        <f t="shared" si="292"/>
        <v>2060</v>
      </c>
      <c r="M3759" s="4">
        <f t="shared" si="293"/>
        <v>2</v>
      </c>
      <c r="N3759" s="4" t="str">
        <f t="shared" si="294"/>
        <v>S</v>
      </c>
      <c r="O3759" t="str">
        <f t="shared" si="295"/>
        <v>S</v>
      </c>
    </row>
    <row r="3760" spans="1:15" x14ac:dyDescent="0.25">
      <c r="A3760">
        <v>56</v>
      </c>
      <c r="B3760" s="1">
        <v>62566</v>
      </c>
      <c r="C3760" t="s">
        <v>217</v>
      </c>
      <c r="D3760" t="s">
        <v>1688</v>
      </c>
      <c r="E3760">
        <v>106</v>
      </c>
      <c r="F3760">
        <v>1920</v>
      </c>
      <c r="G3760">
        <f t="shared" si="291"/>
        <v>0</v>
      </c>
      <c r="H3760" t="str">
        <f>_xlfn.XLOOKUP(C3760,obszary!A:A,obszary!B:B)</f>
        <v>Thaumasia</v>
      </c>
      <c r="I3760" t="str">
        <f>_xlfn.XLOOKUP($A3760,laziki!B:B,laziki!C:C)</f>
        <v>Opportunity 10</v>
      </c>
      <c r="J3760" t="str">
        <f>_xlfn.XLOOKUP(I3760,laziki!C:C,laziki!E:E)</f>
        <v>35.35S, 72.67W</v>
      </c>
      <c r="K3760">
        <f>_xlfn.XLOOKUP($A3760,laziki!B:B,laziki!D:D)</f>
        <v>2067</v>
      </c>
      <c r="L3760">
        <f t="shared" si="292"/>
        <v>2071</v>
      </c>
      <c r="M3760" s="4">
        <f t="shared" si="293"/>
        <v>4</v>
      </c>
      <c r="N3760" s="4" t="str">
        <f t="shared" si="294"/>
        <v>S</v>
      </c>
      <c r="O3760" t="str">
        <f t="shared" si="295"/>
        <v>S</v>
      </c>
    </row>
    <row r="3761" spans="1:15" x14ac:dyDescent="0.25">
      <c r="A3761">
        <v>66</v>
      </c>
      <c r="B3761" s="1">
        <v>62574</v>
      </c>
      <c r="C3761" t="s">
        <v>237</v>
      </c>
      <c r="D3761" t="s">
        <v>1687</v>
      </c>
      <c r="E3761">
        <v>61</v>
      </c>
      <c r="F3761">
        <v>6205</v>
      </c>
      <c r="G3761">
        <f t="shared" si="291"/>
        <v>6205</v>
      </c>
      <c r="H3761" t="str">
        <f>_xlfn.XLOOKUP(C3761,obszary!A:A,obszary!B:B)</f>
        <v>Elysium</v>
      </c>
      <c r="I3761" t="str">
        <f>_xlfn.XLOOKUP($A3761,laziki!B:B,laziki!C:C)</f>
        <v>Rosetta 9</v>
      </c>
      <c r="J3761" t="str">
        <f>_xlfn.XLOOKUP(I3761,laziki!C:C,laziki!E:E)</f>
        <v>17.54N, 149.60E</v>
      </c>
      <c r="K3761">
        <f>_xlfn.XLOOKUP($A3761,laziki!B:B,laziki!D:D)</f>
        <v>2067</v>
      </c>
      <c r="L3761">
        <f t="shared" si="292"/>
        <v>2071</v>
      </c>
      <c r="M3761" s="4">
        <f t="shared" si="293"/>
        <v>4</v>
      </c>
      <c r="N3761" s="4" t="str">
        <f t="shared" si="294"/>
        <v>N</v>
      </c>
      <c r="O3761" t="str">
        <f t="shared" si="295"/>
        <v>N</v>
      </c>
    </row>
    <row r="3762" spans="1:15" x14ac:dyDescent="0.25">
      <c r="A3762">
        <v>39</v>
      </c>
      <c r="B3762" s="1">
        <v>61164</v>
      </c>
      <c r="C3762" t="s">
        <v>209</v>
      </c>
      <c r="D3762" t="s">
        <v>1686</v>
      </c>
      <c r="E3762">
        <v>39</v>
      </c>
      <c r="F3762">
        <v>6205</v>
      </c>
      <c r="G3762">
        <f t="shared" si="291"/>
        <v>6205</v>
      </c>
      <c r="H3762" t="str">
        <f>_xlfn.XLOOKUP(C3762,obszary!A:A,obszary!B:B)</f>
        <v>Eridania</v>
      </c>
      <c r="I3762" t="str">
        <f>_xlfn.XLOOKUP($A3762,laziki!B:B,laziki!C:C)</f>
        <v>Pathfinder 9</v>
      </c>
      <c r="J3762" t="str">
        <f>_xlfn.XLOOKUP(I3762,laziki!C:C,laziki!E:E)</f>
        <v>59.92S, 179.01W</v>
      </c>
      <c r="K3762">
        <f>_xlfn.XLOOKUP($A3762,laziki!B:B,laziki!D:D)</f>
        <v>2062</v>
      </c>
      <c r="L3762">
        <f t="shared" si="292"/>
        <v>2067</v>
      </c>
      <c r="M3762" s="4">
        <f t="shared" si="293"/>
        <v>5</v>
      </c>
      <c r="N3762" s="4" t="str">
        <f t="shared" si="294"/>
        <v>S</v>
      </c>
      <c r="O3762" t="str">
        <f t="shared" si="295"/>
        <v>S</v>
      </c>
    </row>
    <row r="3763" spans="1:15" x14ac:dyDescent="0.25">
      <c r="A3763">
        <v>76</v>
      </c>
      <c r="B3763" s="1">
        <v>64737</v>
      </c>
      <c r="C3763" t="s">
        <v>253</v>
      </c>
      <c r="D3763" t="s">
        <v>1685</v>
      </c>
      <c r="E3763">
        <v>72</v>
      </c>
      <c r="F3763">
        <v>11771</v>
      </c>
      <c r="G3763">
        <f t="shared" si="291"/>
        <v>11771</v>
      </c>
      <c r="H3763" t="str">
        <f>_xlfn.XLOOKUP(C3763,obszary!A:A,obszary!B:B)</f>
        <v>Cebrenia</v>
      </c>
      <c r="I3763" t="str">
        <f>_xlfn.XLOOKUP($A3763,laziki!B:B,laziki!C:C)</f>
        <v>Rosetta 25</v>
      </c>
      <c r="J3763" t="str">
        <f>_xlfn.XLOOKUP(I3763,laziki!C:C,laziki!E:E)</f>
        <v>47.84N, 169.44E</v>
      </c>
      <c r="K3763">
        <f>_xlfn.XLOOKUP($A3763,laziki!B:B,laziki!D:D)</f>
        <v>2072</v>
      </c>
      <c r="L3763">
        <f t="shared" si="292"/>
        <v>2077</v>
      </c>
      <c r="M3763" s="4">
        <f t="shared" si="293"/>
        <v>5</v>
      </c>
      <c r="N3763" s="4" t="str">
        <f t="shared" si="294"/>
        <v>N</v>
      </c>
      <c r="O3763" t="str">
        <f t="shared" si="295"/>
        <v>N</v>
      </c>
    </row>
    <row r="3764" spans="1:15" x14ac:dyDescent="0.25">
      <c r="A3764">
        <v>27</v>
      </c>
      <c r="B3764" s="1">
        <v>59943</v>
      </c>
      <c r="C3764" t="s">
        <v>211</v>
      </c>
      <c r="D3764" t="s">
        <v>1684</v>
      </c>
      <c r="E3764">
        <v>17</v>
      </c>
      <c r="F3764">
        <v>629</v>
      </c>
      <c r="G3764">
        <f t="shared" si="291"/>
        <v>629</v>
      </c>
      <c r="H3764" t="str">
        <f>_xlfn.XLOOKUP(C3764,obszary!A:A,obszary!B:B)</f>
        <v>Hellas</v>
      </c>
      <c r="I3764" t="str">
        <f>_xlfn.XLOOKUP($A3764,laziki!B:B,laziki!C:C)</f>
        <v>Phobos 6</v>
      </c>
      <c r="J3764" t="str">
        <f>_xlfn.XLOOKUP(I3764,laziki!C:C,laziki!E:E)</f>
        <v>74.62S, 100.08E</v>
      </c>
      <c r="K3764">
        <f>_xlfn.XLOOKUP($A3764,laziki!B:B,laziki!D:D)</f>
        <v>2054</v>
      </c>
      <c r="L3764">
        <f t="shared" si="292"/>
        <v>2064</v>
      </c>
      <c r="M3764" s="4">
        <f t="shared" si="293"/>
        <v>10</v>
      </c>
      <c r="N3764" s="4" t="str">
        <f t="shared" si="294"/>
        <v>S</v>
      </c>
      <c r="O3764" t="str">
        <f t="shared" si="295"/>
        <v>S</v>
      </c>
    </row>
    <row r="3765" spans="1:15" x14ac:dyDescent="0.25">
      <c r="A3765">
        <v>66</v>
      </c>
      <c r="B3765" s="1">
        <v>63617</v>
      </c>
      <c r="C3765" t="s">
        <v>237</v>
      </c>
      <c r="D3765" t="s">
        <v>1683</v>
      </c>
      <c r="E3765">
        <v>90</v>
      </c>
      <c r="F3765">
        <v>5622</v>
      </c>
      <c r="G3765">
        <f t="shared" si="291"/>
        <v>5622</v>
      </c>
      <c r="H3765" t="str">
        <f>_xlfn.XLOOKUP(C3765,obszary!A:A,obszary!B:B)</f>
        <v>Elysium</v>
      </c>
      <c r="I3765" t="str">
        <f>_xlfn.XLOOKUP($A3765,laziki!B:B,laziki!C:C)</f>
        <v>Rosetta 9</v>
      </c>
      <c r="J3765" t="str">
        <f>_xlfn.XLOOKUP(I3765,laziki!C:C,laziki!E:E)</f>
        <v>17.54N, 149.60E</v>
      </c>
      <c r="K3765">
        <f>_xlfn.XLOOKUP($A3765,laziki!B:B,laziki!D:D)</f>
        <v>2067</v>
      </c>
      <c r="L3765">
        <f t="shared" si="292"/>
        <v>2074</v>
      </c>
      <c r="M3765" s="4">
        <f t="shared" si="293"/>
        <v>7</v>
      </c>
      <c r="N3765" s="4" t="str">
        <f t="shared" si="294"/>
        <v>N</v>
      </c>
      <c r="O3765" t="str">
        <f t="shared" si="295"/>
        <v>N</v>
      </c>
    </row>
    <row r="3766" spans="1:15" x14ac:dyDescent="0.25">
      <c r="A3766">
        <v>26</v>
      </c>
      <c r="B3766" s="1">
        <v>58049</v>
      </c>
      <c r="C3766" t="s">
        <v>225</v>
      </c>
      <c r="D3766" t="s">
        <v>1682</v>
      </c>
      <c r="E3766">
        <v>169</v>
      </c>
      <c r="F3766">
        <v>1267</v>
      </c>
      <c r="G3766">
        <f t="shared" si="291"/>
        <v>0</v>
      </c>
      <c r="H3766" t="str">
        <f>_xlfn.XLOOKUP(C3766,obszary!A:A,obszary!B:B)</f>
        <v>Iapygia</v>
      </c>
      <c r="I3766" t="str">
        <f>_xlfn.XLOOKUP($A3766,laziki!B:B,laziki!C:C)</f>
        <v>Phobos 5</v>
      </c>
      <c r="J3766" t="str">
        <f>_xlfn.XLOOKUP(I3766,laziki!C:C,laziki!E:E)</f>
        <v>48.99S, 67.17E</v>
      </c>
      <c r="K3766">
        <f>_xlfn.XLOOKUP($A3766,laziki!B:B,laziki!D:D)</f>
        <v>2054</v>
      </c>
      <c r="L3766">
        <f t="shared" si="292"/>
        <v>2058</v>
      </c>
      <c r="M3766" s="4">
        <f t="shared" si="293"/>
        <v>4</v>
      </c>
      <c r="N3766" s="4" t="str">
        <f t="shared" si="294"/>
        <v>S</v>
      </c>
      <c r="O3766" t="str">
        <f t="shared" si="295"/>
        <v>S</v>
      </c>
    </row>
    <row r="3767" spans="1:15" x14ac:dyDescent="0.25">
      <c r="A3767">
        <v>50</v>
      </c>
      <c r="B3767" s="1">
        <v>60769</v>
      </c>
      <c r="C3767" t="s">
        <v>239</v>
      </c>
      <c r="D3767" t="s">
        <v>1681</v>
      </c>
      <c r="E3767">
        <v>27</v>
      </c>
      <c r="F3767">
        <v>3919</v>
      </c>
      <c r="G3767">
        <f t="shared" si="291"/>
        <v>3919</v>
      </c>
      <c r="H3767" t="str">
        <f>_xlfn.XLOOKUP(C3767,obszary!A:A,obszary!B:B)</f>
        <v>Amenthes</v>
      </c>
      <c r="I3767" t="str">
        <f>_xlfn.XLOOKUP($A3767,laziki!B:B,laziki!C:C)</f>
        <v>Opportunity 2</v>
      </c>
      <c r="J3767" t="str">
        <f>_xlfn.XLOOKUP(I3767,laziki!C:C,laziki!E:E)</f>
        <v>22.61N, 142.82E</v>
      </c>
      <c r="K3767">
        <f>_xlfn.XLOOKUP($A3767,laziki!B:B,laziki!D:D)</f>
        <v>2064</v>
      </c>
      <c r="L3767">
        <f t="shared" si="292"/>
        <v>2066</v>
      </c>
      <c r="M3767" s="4">
        <f t="shared" si="293"/>
        <v>2</v>
      </c>
      <c r="N3767" s="4" t="str">
        <f t="shared" si="294"/>
        <v>N</v>
      </c>
      <c r="O3767" t="str">
        <f t="shared" si="295"/>
        <v>N</v>
      </c>
    </row>
    <row r="3768" spans="1:15" x14ac:dyDescent="0.25">
      <c r="A3768">
        <v>61</v>
      </c>
      <c r="B3768" s="1">
        <v>62534</v>
      </c>
      <c r="C3768" t="s">
        <v>207</v>
      </c>
      <c r="D3768" t="s">
        <v>1680</v>
      </c>
      <c r="E3768">
        <v>39</v>
      </c>
      <c r="F3768">
        <v>629</v>
      </c>
      <c r="G3768">
        <f t="shared" si="291"/>
        <v>629</v>
      </c>
      <c r="H3768" t="str">
        <f>_xlfn.XLOOKUP(C3768,obszary!A:A,obszary!B:B)</f>
        <v>Mare Australe</v>
      </c>
      <c r="I3768" t="str">
        <f>_xlfn.XLOOKUP($A3768,laziki!B:B,laziki!C:C)</f>
        <v>Opportunity 19</v>
      </c>
      <c r="J3768" t="str">
        <f>_xlfn.XLOOKUP(I3768,laziki!C:C,laziki!E:E)</f>
        <v>68.17S, 21.83W</v>
      </c>
      <c r="K3768">
        <f>_xlfn.XLOOKUP($A3768,laziki!B:B,laziki!D:D)</f>
        <v>2069</v>
      </c>
      <c r="L3768">
        <f t="shared" si="292"/>
        <v>2071</v>
      </c>
      <c r="M3768" s="4">
        <f t="shared" si="293"/>
        <v>2</v>
      </c>
      <c r="N3768" s="4" t="str">
        <f t="shared" si="294"/>
        <v>S</v>
      </c>
      <c r="O3768" t="str">
        <f t="shared" si="295"/>
        <v>S</v>
      </c>
    </row>
    <row r="3769" spans="1:15" x14ac:dyDescent="0.25">
      <c r="A3769">
        <v>79</v>
      </c>
      <c r="B3769" s="1">
        <v>63767</v>
      </c>
      <c r="C3769" t="s">
        <v>239</v>
      </c>
      <c r="D3769" t="s">
        <v>1679</v>
      </c>
      <c r="E3769">
        <v>791</v>
      </c>
      <c r="F3769">
        <v>6409</v>
      </c>
      <c r="G3769">
        <f t="shared" si="291"/>
        <v>0</v>
      </c>
      <c r="H3769" t="str">
        <f>_xlfn.XLOOKUP(C3769,obszary!A:A,obszary!B:B)</f>
        <v>Amenthes</v>
      </c>
      <c r="I3769" t="str">
        <f>_xlfn.XLOOKUP($A3769,laziki!B:B,laziki!C:C)</f>
        <v>Rosetta 29</v>
      </c>
      <c r="J3769" t="str">
        <f>_xlfn.XLOOKUP(I3769,laziki!C:C,laziki!E:E)</f>
        <v>18.24N, 120.68E</v>
      </c>
      <c r="K3769">
        <f>_xlfn.XLOOKUP($A3769,laziki!B:B,laziki!D:D)</f>
        <v>2073</v>
      </c>
      <c r="L3769">
        <f t="shared" si="292"/>
        <v>2074</v>
      </c>
      <c r="M3769" s="4">
        <f t="shared" si="293"/>
        <v>1</v>
      </c>
      <c r="N3769" s="4" t="str">
        <f t="shared" si="294"/>
        <v>N</v>
      </c>
      <c r="O3769" t="str">
        <f t="shared" si="295"/>
        <v>N</v>
      </c>
    </row>
    <row r="3770" spans="1:15" x14ac:dyDescent="0.25">
      <c r="A3770">
        <v>9</v>
      </c>
      <c r="B3770" s="1">
        <v>57254</v>
      </c>
      <c r="C3770" t="s">
        <v>229</v>
      </c>
      <c r="D3770" t="s">
        <v>1678</v>
      </c>
      <c r="E3770">
        <v>389</v>
      </c>
      <c r="F3770">
        <v>883</v>
      </c>
      <c r="G3770">
        <f t="shared" si="291"/>
        <v>0</v>
      </c>
      <c r="H3770" t="str">
        <f>_xlfn.XLOOKUP(C3770,obszary!A:A,obszary!B:B)</f>
        <v>Margaritifer Sinus</v>
      </c>
      <c r="I3770" t="str">
        <f>_xlfn.XLOOKUP($A3770,laziki!B:B,laziki!C:C)</f>
        <v>Mariner 14</v>
      </c>
      <c r="J3770" t="str">
        <f>_xlfn.XLOOKUP(I3770,laziki!C:C,laziki!E:E)</f>
        <v>17.63S, 13.01W</v>
      </c>
      <c r="K3770">
        <f>_xlfn.XLOOKUP($A3770,laziki!B:B,laziki!D:D)</f>
        <v>2054</v>
      </c>
      <c r="L3770">
        <f t="shared" si="292"/>
        <v>2056</v>
      </c>
      <c r="M3770" s="4">
        <f t="shared" si="293"/>
        <v>2</v>
      </c>
      <c r="N3770" s="4" t="str">
        <f t="shared" si="294"/>
        <v>S</v>
      </c>
      <c r="O3770" t="str">
        <f t="shared" si="295"/>
        <v>S</v>
      </c>
    </row>
    <row r="3771" spans="1:15" x14ac:dyDescent="0.25">
      <c r="A3771">
        <v>56</v>
      </c>
      <c r="B3771" s="1">
        <v>63384</v>
      </c>
      <c r="C3771" t="s">
        <v>215</v>
      </c>
      <c r="D3771" t="s">
        <v>1677</v>
      </c>
      <c r="E3771">
        <v>77</v>
      </c>
      <c r="F3771">
        <v>15700</v>
      </c>
      <c r="G3771">
        <f t="shared" si="291"/>
        <v>15700</v>
      </c>
      <c r="H3771" t="str">
        <f>_xlfn.XLOOKUP(C3771,obszary!A:A,obszary!B:B)</f>
        <v>Argyre</v>
      </c>
      <c r="I3771" t="str">
        <f>_xlfn.XLOOKUP($A3771,laziki!B:B,laziki!C:C)</f>
        <v>Opportunity 10</v>
      </c>
      <c r="J3771" t="str">
        <f>_xlfn.XLOOKUP(I3771,laziki!C:C,laziki!E:E)</f>
        <v>35.35S, 72.67W</v>
      </c>
      <c r="K3771">
        <f>_xlfn.XLOOKUP($A3771,laziki!B:B,laziki!D:D)</f>
        <v>2067</v>
      </c>
      <c r="L3771">
        <f t="shared" si="292"/>
        <v>2073</v>
      </c>
      <c r="M3771" s="4">
        <f t="shared" si="293"/>
        <v>6</v>
      </c>
      <c r="N3771" s="4" t="str">
        <f t="shared" si="294"/>
        <v>S</v>
      </c>
      <c r="O3771" t="str">
        <f t="shared" si="295"/>
        <v>S</v>
      </c>
    </row>
    <row r="3772" spans="1:15" x14ac:dyDescent="0.25">
      <c r="A3772">
        <v>42</v>
      </c>
      <c r="B3772" s="1">
        <v>60466</v>
      </c>
      <c r="C3772" t="s">
        <v>253</v>
      </c>
      <c r="D3772" t="s">
        <v>1676</v>
      </c>
      <c r="E3772">
        <v>61</v>
      </c>
      <c r="F3772">
        <v>8791</v>
      </c>
      <c r="G3772">
        <f t="shared" si="291"/>
        <v>8791</v>
      </c>
      <c r="H3772" t="str">
        <f>_xlfn.XLOOKUP(C3772,obszary!A:A,obszary!B:B)</f>
        <v>Cebrenia</v>
      </c>
      <c r="I3772" t="str">
        <f>_xlfn.XLOOKUP($A3772,laziki!B:B,laziki!C:C)</f>
        <v>Spirit 6</v>
      </c>
      <c r="J3772" t="str">
        <f>_xlfn.XLOOKUP(I3772,laziki!C:C,laziki!E:E)</f>
        <v>27.80N, 160.30E</v>
      </c>
      <c r="K3772">
        <f>_xlfn.XLOOKUP($A3772,laziki!B:B,laziki!D:D)</f>
        <v>2063</v>
      </c>
      <c r="L3772">
        <f t="shared" si="292"/>
        <v>2065</v>
      </c>
      <c r="M3772" s="4">
        <f t="shared" si="293"/>
        <v>2</v>
      </c>
      <c r="N3772" s="4" t="str">
        <f t="shared" si="294"/>
        <v>N</v>
      </c>
      <c r="O3772" t="str">
        <f t="shared" si="295"/>
        <v>N</v>
      </c>
    </row>
    <row r="3773" spans="1:15" x14ac:dyDescent="0.25">
      <c r="A3773">
        <v>44</v>
      </c>
      <c r="B3773" s="1">
        <v>60482</v>
      </c>
      <c r="C3773" t="s">
        <v>255</v>
      </c>
      <c r="D3773" t="s">
        <v>1675</v>
      </c>
      <c r="E3773">
        <v>292</v>
      </c>
      <c r="F3773">
        <v>4731</v>
      </c>
      <c r="G3773">
        <f t="shared" si="291"/>
        <v>0</v>
      </c>
      <c r="H3773" t="str">
        <f>_xlfn.XLOOKUP(C3773,obszary!A:A,obszary!B:B)</f>
        <v>Casius</v>
      </c>
      <c r="I3773" t="str">
        <f>_xlfn.XLOOKUP($A3773,laziki!B:B,laziki!C:C)</f>
        <v>Spirit 11</v>
      </c>
      <c r="J3773" t="str">
        <f>_xlfn.XLOOKUP(I3773,laziki!C:C,laziki!E:E)</f>
        <v>64.61N, 131.25E</v>
      </c>
      <c r="K3773">
        <f>_xlfn.XLOOKUP($A3773,laziki!B:B,laziki!D:D)</f>
        <v>2064</v>
      </c>
      <c r="L3773">
        <f t="shared" si="292"/>
        <v>2065</v>
      </c>
      <c r="M3773" s="4">
        <f t="shared" si="293"/>
        <v>1</v>
      </c>
      <c r="N3773" s="4" t="str">
        <f t="shared" si="294"/>
        <v>N</v>
      </c>
      <c r="O3773" t="str">
        <f t="shared" si="295"/>
        <v>N</v>
      </c>
    </row>
    <row r="3774" spans="1:15" x14ac:dyDescent="0.25">
      <c r="A3774">
        <v>2</v>
      </c>
      <c r="B3774" s="1">
        <v>56414</v>
      </c>
      <c r="C3774" t="s">
        <v>239</v>
      </c>
      <c r="D3774" t="s">
        <v>1674</v>
      </c>
      <c r="E3774">
        <v>252</v>
      </c>
      <c r="F3774">
        <v>4563</v>
      </c>
      <c r="G3774">
        <f t="shared" si="291"/>
        <v>0</v>
      </c>
      <c r="H3774" t="str">
        <f>_xlfn.XLOOKUP(C3774,obszary!A:A,obszary!B:B)</f>
        <v>Amenthes</v>
      </c>
      <c r="I3774" t="str">
        <f>_xlfn.XLOOKUP($A3774,laziki!B:B,laziki!C:C)</f>
        <v>Mariner 6</v>
      </c>
      <c r="J3774" t="str">
        <f>_xlfn.XLOOKUP(I3774,laziki!C:C,laziki!E:E)</f>
        <v>11.90N, 119.49E</v>
      </c>
      <c r="K3774">
        <f>_xlfn.XLOOKUP($A3774,laziki!B:B,laziki!D:D)</f>
        <v>2050</v>
      </c>
      <c r="L3774">
        <f t="shared" si="292"/>
        <v>2054</v>
      </c>
      <c r="M3774" s="4">
        <f t="shared" si="293"/>
        <v>4</v>
      </c>
      <c r="N3774" s="4" t="str">
        <f t="shared" si="294"/>
        <v>N</v>
      </c>
      <c r="O3774" t="str">
        <f t="shared" si="295"/>
        <v>N</v>
      </c>
    </row>
    <row r="3775" spans="1:15" x14ac:dyDescent="0.25">
      <c r="A3775">
        <v>69</v>
      </c>
      <c r="B3775" s="1">
        <v>64499</v>
      </c>
      <c r="C3775" t="s">
        <v>253</v>
      </c>
      <c r="D3775" t="s">
        <v>1673</v>
      </c>
      <c r="E3775">
        <v>157</v>
      </c>
      <c r="F3775">
        <v>1138</v>
      </c>
      <c r="G3775">
        <f t="shared" si="291"/>
        <v>0</v>
      </c>
      <c r="H3775" t="str">
        <f>_xlfn.XLOOKUP(C3775,obszary!A:A,obszary!B:B)</f>
        <v>Cebrenia</v>
      </c>
      <c r="I3775" t="str">
        <f>_xlfn.XLOOKUP($A3775,laziki!B:B,laziki!C:C)</f>
        <v>Rosetta 13</v>
      </c>
      <c r="J3775" t="str">
        <f>_xlfn.XLOOKUP(I3775,laziki!C:C,laziki!E:E)</f>
        <v>69.41N, 168.67E</v>
      </c>
      <c r="K3775">
        <f>_xlfn.XLOOKUP($A3775,laziki!B:B,laziki!D:D)</f>
        <v>2069</v>
      </c>
      <c r="L3775">
        <f t="shared" si="292"/>
        <v>2076</v>
      </c>
      <c r="M3775" s="4">
        <f t="shared" si="293"/>
        <v>7</v>
      </c>
      <c r="N3775" s="4" t="str">
        <f t="shared" si="294"/>
        <v>N</v>
      </c>
      <c r="O3775" t="str">
        <f t="shared" si="295"/>
        <v>N</v>
      </c>
    </row>
    <row r="3776" spans="1:15" x14ac:dyDescent="0.25">
      <c r="A3776">
        <v>23</v>
      </c>
      <c r="B3776" s="1">
        <v>56903</v>
      </c>
      <c r="C3776" t="s">
        <v>235</v>
      </c>
      <c r="D3776" t="s">
        <v>1672</v>
      </c>
      <c r="E3776">
        <v>169</v>
      </c>
      <c r="F3776">
        <v>3167</v>
      </c>
      <c r="G3776">
        <f t="shared" si="291"/>
        <v>0</v>
      </c>
      <c r="H3776" t="str">
        <f>_xlfn.XLOOKUP(C3776,obszary!A:A,obszary!B:B)</f>
        <v>Memnonia</v>
      </c>
      <c r="I3776" t="str">
        <f>_xlfn.XLOOKUP($A3776,laziki!B:B,laziki!C:C)</f>
        <v>Phobos 2</v>
      </c>
      <c r="J3776" t="str">
        <f>_xlfn.XLOOKUP(I3776,laziki!C:C,laziki!E:E)</f>
        <v>23.80S, 156.02W</v>
      </c>
      <c r="K3776">
        <f>_xlfn.XLOOKUP($A3776,laziki!B:B,laziki!D:D)</f>
        <v>2053</v>
      </c>
      <c r="L3776">
        <f t="shared" si="292"/>
        <v>2055</v>
      </c>
      <c r="M3776" s="4">
        <f t="shared" si="293"/>
        <v>2</v>
      </c>
      <c r="N3776" s="4" t="str">
        <f t="shared" si="294"/>
        <v>S</v>
      </c>
      <c r="O3776" t="str">
        <f t="shared" si="295"/>
        <v>S</v>
      </c>
    </row>
    <row r="3777" spans="1:15" x14ac:dyDescent="0.25">
      <c r="A3777">
        <v>99</v>
      </c>
      <c r="B3777" s="1">
        <v>63588</v>
      </c>
      <c r="C3777" t="s">
        <v>259</v>
      </c>
      <c r="D3777" t="s">
        <v>1671</v>
      </c>
      <c r="E3777">
        <v>188</v>
      </c>
      <c r="F3777">
        <v>45837</v>
      </c>
      <c r="G3777">
        <f t="shared" si="291"/>
        <v>0</v>
      </c>
      <c r="H3777" t="str">
        <f>_xlfn.XLOOKUP(C3777,obszary!A:A,obszary!B:B)</f>
        <v>Mare Acidalium</v>
      </c>
      <c r="I3777" t="str">
        <f>_xlfn.XLOOKUP($A3777,laziki!B:B,laziki!C:C)</f>
        <v>Perseverance 6</v>
      </c>
      <c r="J3777" t="str">
        <f>_xlfn.XLOOKUP(I3777,laziki!C:C,laziki!E:E)</f>
        <v>34.38N, 12.41E</v>
      </c>
      <c r="K3777">
        <f>_xlfn.XLOOKUP($A3777,laziki!B:B,laziki!D:D)</f>
        <v>2070</v>
      </c>
      <c r="L3777">
        <f t="shared" si="292"/>
        <v>2074</v>
      </c>
      <c r="M3777" s="4">
        <f t="shared" si="293"/>
        <v>4</v>
      </c>
      <c r="N3777" s="4" t="str">
        <f t="shared" si="294"/>
        <v>N</v>
      </c>
      <c r="O3777" t="str">
        <f t="shared" si="295"/>
        <v>N</v>
      </c>
    </row>
    <row r="3778" spans="1:15" x14ac:dyDescent="0.25">
      <c r="A3778">
        <v>4</v>
      </c>
      <c r="B3778" s="1">
        <v>57201</v>
      </c>
      <c r="C3778" t="s">
        <v>215</v>
      </c>
      <c r="D3778" t="s">
        <v>1670</v>
      </c>
      <c r="E3778">
        <v>175</v>
      </c>
      <c r="F3778">
        <v>19313</v>
      </c>
      <c r="G3778">
        <f t="shared" si="291"/>
        <v>0</v>
      </c>
      <c r="H3778" t="str">
        <f>_xlfn.XLOOKUP(C3778,obszary!A:A,obszary!B:B)</f>
        <v>Argyre</v>
      </c>
      <c r="I3778" t="str">
        <f>_xlfn.XLOOKUP($A3778,laziki!B:B,laziki!C:C)</f>
        <v>Mariner 9</v>
      </c>
      <c r="J3778" t="str">
        <f>_xlfn.XLOOKUP(I3778,laziki!C:C,laziki!E:E)</f>
        <v>43.20S, 21.89W</v>
      </c>
      <c r="K3778">
        <f>_xlfn.XLOOKUP($A3778,laziki!B:B,laziki!D:D)</f>
        <v>2051</v>
      </c>
      <c r="L3778">
        <f t="shared" si="292"/>
        <v>2056</v>
      </c>
      <c r="M3778" s="4">
        <f t="shared" si="293"/>
        <v>5</v>
      </c>
      <c r="N3778" s="4" t="str">
        <f t="shared" si="294"/>
        <v>S</v>
      </c>
      <c r="O3778" t="str">
        <f t="shared" si="295"/>
        <v>S</v>
      </c>
    </row>
    <row r="3779" spans="1:15" x14ac:dyDescent="0.25">
      <c r="A3779">
        <v>33</v>
      </c>
      <c r="B3779" s="1">
        <v>58852</v>
      </c>
      <c r="C3779" t="s">
        <v>257</v>
      </c>
      <c r="D3779" t="s">
        <v>1669</v>
      </c>
      <c r="E3779">
        <v>19</v>
      </c>
      <c r="F3779">
        <v>11771</v>
      </c>
      <c r="G3779">
        <f t="shared" ref="G3779:G3842" si="296">IF($E3779 &lt;= 100,F3779,0)</f>
        <v>11771</v>
      </c>
      <c r="H3779" t="str">
        <f>_xlfn.XLOOKUP(C3779,obszary!A:A,obszary!B:B)</f>
        <v>Ismenius Lacus</v>
      </c>
      <c r="I3779" t="str">
        <f>_xlfn.XLOOKUP($A3779,laziki!B:B,laziki!C:C)</f>
        <v>Deimos 13</v>
      </c>
      <c r="J3779" t="str">
        <f>_xlfn.XLOOKUP(I3779,laziki!C:C,laziki!E:E)</f>
        <v>73.37N, 48.09E</v>
      </c>
      <c r="K3779">
        <f>_xlfn.XLOOKUP($A3779,laziki!B:B,laziki!D:D)</f>
        <v>2060</v>
      </c>
      <c r="L3779">
        <f t="shared" ref="L3779:L3842" si="297">YEAR(B3779)</f>
        <v>2061</v>
      </c>
      <c r="M3779" s="4">
        <f t="shared" ref="M3779:M3842" si="298">L3779-K3779</f>
        <v>1</v>
      </c>
      <c r="N3779" s="4" t="str">
        <f t="shared" ref="N3779:N3842" si="299">IF(NOT(ISERROR(SEARCH("S",D3779))),"S","N")</f>
        <v>N</v>
      </c>
      <c r="O3779" t="str">
        <f t="shared" si="295"/>
        <v>N</v>
      </c>
    </row>
    <row r="3780" spans="1:15" x14ac:dyDescent="0.25">
      <c r="A3780">
        <v>32</v>
      </c>
      <c r="B3780" s="1">
        <v>60818</v>
      </c>
      <c r="C3780" t="s">
        <v>233</v>
      </c>
      <c r="D3780" t="s">
        <v>1668</v>
      </c>
      <c r="E3780">
        <v>36</v>
      </c>
      <c r="F3780">
        <v>7052</v>
      </c>
      <c r="G3780">
        <f t="shared" si="296"/>
        <v>7052</v>
      </c>
      <c r="H3780" t="str">
        <f>_xlfn.XLOOKUP(C3780,obszary!A:A,obszary!B:B)</f>
        <v>Phoenicis Lacus</v>
      </c>
      <c r="I3780" t="str">
        <f>_xlfn.XLOOKUP($A3780,laziki!B:B,laziki!C:C)</f>
        <v>Deimos 11</v>
      </c>
      <c r="J3780" t="str">
        <f>_xlfn.XLOOKUP(I3780,laziki!C:C,laziki!E:E)</f>
        <v>39.82S, 96.42W</v>
      </c>
      <c r="K3780">
        <f>_xlfn.XLOOKUP($A3780,laziki!B:B,laziki!D:D)</f>
        <v>2059</v>
      </c>
      <c r="L3780">
        <f t="shared" si="297"/>
        <v>2066</v>
      </c>
      <c r="M3780" s="4">
        <f t="shared" si="298"/>
        <v>7</v>
      </c>
      <c r="N3780" s="4" t="str">
        <f t="shared" si="299"/>
        <v>S</v>
      </c>
      <c r="O3780" t="str">
        <f t="shared" si="295"/>
        <v>S</v>
      </c>
    </row>
    <row r="3781" spans="1:15" x14ac:dyDescent="0.25">
      <c r="A3781">
        <v>75</v>
      </c>
      <c r="B3781" s="1">
        <v>63204</v>
      </c>
      <c r="C3781" t="s">
        <v>211</v>
      </c>
      <c r="D3781" t="s">
        <v>1667</v>
      </c>
      <c r="E3781">
        <v>325</v>
      </c>
      <c r="F3781">
        <v>27536</v>
      </c>
      <c r="G3781">
        <f t="shared" si="296"/>
        <v>0</v>
      </c>
      <c r="H3781" t="str">
        <f>_xlfn.XLOOKUP(C3781,obszary!A:A,obszary!B:B)</f>
        <v>Hellas</v>
      </c>
      <c r="I3781" t="str">
        <f>_xlfn.XLOOKUP($A3781,laziki!B:B,laziki!C:C)</f>
        <v>Rosetta 22</v>
      </c>
      <c r="J3781" t="str">
        <f>_xlfn.XLOOKUP(I3781,laziki!C:C,laziki!E:E)</f>
        <v>43.21S, 109.99E</v>
      </c>
      <c r="K3781">
        <f>_xlfn.XLOOKUP($A3781,laziki!B:B,laziki!D:D)</f>
        <v>2071</v>
      </c>
      <c r="L3781">
        <f t="shared" si="297"/>
        <v>2073</v>
      </c>
      <c r="M3781" s="4">
        <f t="shared" si="298"/>
        <v>2</v>
      </c>
      <c r="N3781" s="4" t="str">
        <f t="shared" si="299"/>
        <v>S</v>
      </c>
      <c r="O3781" t="str">
        <f t="shared" si="295"/>
        <v>S</v>
      </c>
    </row>
    <row r="3782" spans="1:15" x14ac:dyDescent="0.25">
      <c r="A3782">
        <v>99</v>
      </c>
      <c r="B3782" s="1">
        <v>63953</v>
      </c>
      <c r="C3782" t="s">
        <v>245</v>
      </c>
      <c r="D3782" t="s">
        <v>1666</v>
      </c>
      <c r="E3782">
        <v>82</v>
      </c>
      <c r="F3782">
        <v>5255</v>
      </c>
      <c r="G3782">
        <f t="shared" si="296"/>
        <v>5255</v>
      </c>
      <c r="H3782" t="str">
        <f>_xlfn.XLOOKUP(C3782,obszary!A:A,obszary!B:B)</f>
        <v>Oxia Palus</v>
      </c>
      <c r="I3782" t="str">
        <f>_xlfn.XLOOKUP($A3782,laziki!B:B,laziki!C:C)</f>
        <v>Perseverance 6</v>
      </c>
      <c r="J3782" t="str">
        <f>_xlfn.XLOOKUP(I3782,laziki!C:C,laziki!E:E)</f>
        <v>34.38N, 12.41E</v>
      </c>
      <c r="K3782">
        <f>_xlfn.XLOOKUP($A3782,laziki!B:B,laziki!D:D)</f>
        <v>2070</v>
      </c>
      <c r="L3782">
        <f t="shared" si="297"/>
        <v>2075</v>
      </c>
      <c r="M3782" s="4">
        <f t="shared" si="298"/>
        <v>5</v>
      </c>
      <c r="N3782" s="4" t="str">
        <f t="shared" si="299"/>
        <v>N</v>
      </c>
      <c r="O3782" t="str">
        <f t="shared" ref="O3782:O3845" si="300">IF(NOT(ISERROR(SEARCH("S",J3782))),"S","N")</f>
        <v>N</v>
      </c>
    </row>
    <row r="3783" spans="1:15" x14ac:dyDescent="0.25">
      <c r="A3783">
        <v>51</v>
      </c>
      <c r="B3783" s="1">
        <v>61029</v>
      </c>
      <c r="C3783" t="s">
        <v>215</v>
      </c>
      <c r="D3783" t="s">
        <v>1665</v>
      </c>
      <c r="E3783">
        <v>106</v>
      </c>
      <c r="F3783">
        <v>4563</v>
      </c>
      <c r="G3783">
        <f t="shared" si="296"/>
        <v>0</v>
      </c>
      <c r="H3783" t="str">
        <f>_xlfn.XLOOKUP(C3783,obszary!A:A,obszary!B:B)</f>
        <v>Argyre</v>
      </c>
      <c r="I3783" t="str">
        <f>_xlfn.XLOOKUP($A3783,laziki!B:B,laziki!C:C)</f>
        <v>Opportunity 3</v>
      </c>
      <c r="J3783" t="str">
        <f>_xlfn.XLOOKUP(I3783,laziki!C:C,laziki!E:E)</f>
        <v>50.59S, 47.85W</v>
      </c>
      <c r="K3783">
        <f>_xlfn.XLOOKUP($A3783,laziki!B:B,laziki!D:D)</f>
        <v>2064</v>
      </c>
      <c r="L3783">
        <f t="shared" si="297"/>
        <v>2067</v>
      </c>
      <c r="M3783" s="4">
        <f t="shared" si="298"/>
        <v>3</v>
      </c>
      <c r="N3783" s="4" t="str">
        <f t="shared" si="299"/>
        <v>S</v>
      </c>
      <c r="O3783" t="str">
        <f t="shared" si="300"/>
        <v>S</v>
      </c>
    </row>
    <row r="3784" spans="1:15" x14ac:dyDescent="0.25">
      <c r="A3784">
        <v>38</v>
      </c>
      <c r="B3784" s="1">
        <v>60495</v>
      </c>
      <c r="C3784" t="s">
        <v>261</v>
      </c>
      <c r="D3784" t="s">
        <v>1664</v>
      </c>
      <c r="E3784">
        <v>204</v>
      </c>
      <c r="F3784">
        <v>1138</v>
      </c>
      <c r="G3784">
        <f t="shared" si="296"/>
        <v>0</v>
      </c>
      <c r="H3784" t="str">
        <f>_xlfn.XLOOKUP(C3784,obszary!A:A,obszary!B:B)</f>
        <v>Arcadia</v>
      </c>
      <c r="I3784" t="str">
        <f>_xlfn.XLOOKUP($A3784,laziki!B:B,laziki!C:C)</f>
        <v>Pathfinder 7</v>
      </c>
      <c r="J3784" t="str">
        <f>_xlfn.XLOOKUP(I3784,laziki!C:C,laziki!E:E)</f>
        <v>79.27N, 111.64W</v>
      </c>
      <c r="K3784">
        <f>_xlfn.XLOOKUP($A3784,laziki!B:B,laziki!D:D)</f>
        <v>2062</v>
      </c>
      <c r="L3784">
        <f t="shared" si="297"/>
        <v>2065</v>
      </c>
      <c r="M3784" s="4">
        <f t="shared" si="298"/>
        <v>3</v>
      </c>
      <c r="N3784" s="4" t="str">
        <f t="shared" si="299"/>
        <v>N</v>
      </c>
      <c r="O3784" t="str">
        <f t="shared" si="300"/>
        <v>N</v>
      </c>
    </row>
    <row r="3785" spans="1:15" x14ac:dyDescent="0.25">
      <c r="A3785">
        <v>86</v>
      </c>
      <c r="B3785" s="1">
        <v>62810</v>
      </c>
      <c r="C3785" t="s">
        <v>265</v>
      </c>
      <c r="D3785" t="s">
        <v>1663</v>
      </c>
      <c r="E3785">
        <v>241</v>
      </c>
      <c r="F3785">
        <v>20205</v>
      </c>
      <c r="G3785">
        <f t="shared" si="296"/>
        <v>0</v>
      </c>
      <c r="H3785" t="str">
        <f>_xlfn.XLOOKUP(C3785,obszary!A:A,obszary!B:B)</f>
        <v>Mare Boreum</v>
      </c>
      <c r="I3785" t="str">
        <f>_xlfn.XLOOKUP($A3785,laziki!B:B,laziki!C:C)</f>
        <v>Phoenix 16</v>
      </c>
      <c r="J3785" t="str">
        <f>_xlfn.XLOOKUP(I3785,laziki!C:C,laziki!E:E)</f>
        <v>75.84N, 122.24E</v>
      </c>
      <c r="K3785">
        <f>_xlfn.XLOOKUP($A3785,laziki!B:B,laziki!D:D)</f>
        <v>2071</v>
      </c>
      <c r="L3785">
        <f t="shared" si="297"/>
        <v>2071</v>
      </c>
      <c r="M3785" s="4">
        <f t="shared" si="298"/>
        <v>0</v>
      </c>
      <c r="N3785" s="4" t="str">
        <f t="shared" si="299"/>
        <v>N</v>
      </c>
      <c r="O3785" t="str">
        <f t="shared" si="300"/>
        <v>N</v>
      </c>
    </row>
    <row r="3786" spans="1:15" x14ac:dyDescent="0.25">
      <c r="A3786">
        <v>10</v>
      </c>
      <c r="B3786" s="1">
        <v>58847</v>
      </c>
      <c r="C3786" t="s">
        <v>229</v>
      </c>
      <c r="D3786" t="s">
        <v>1662</v>
      </c>
      <c r="E3786">
        <v>47</v>
      </c>
      <c r="F3786">
        <v>12605</v>
      </c>
      <c r="G3786">
        <f t="shared" si="296"/>
        <v>12605</v>
      </c>
      <c r="H3786" t="str">
        <f>_xlfn.XLOOKUP(C3786,obszary!A:A,obszary!B:B)</f>
        <v>Margaritifer Sinus</v>
      </c>
      <c r="I3786" t="str">
        <f>_xlfn.XLOOKUP($A3786,laziki!B:B,laziki!C:C)</f>
        <v>Mariner 15</v>
      </c>
      <c r="J3786" t="str">
        <f>_xlfn.XLOOKUP(I3786,laziki!C:C,laziki!E:E)</f>
        <v>23.79S, 56.97W</v>
      </c>
      <c r="K3786">
        <f>_xlfn.XLOOKUP($A3786,laziki!B:B,laziki!D:D)</f>
        <v>2054</v>
      </c>
      <c r="L3786">
        <f t="shared" si="297"/>
        <v>2061</v>
      </c>
      <c r="M3786" s="4">
        <f t="shared" si="298"/>
        <v>7</v>
      </c>
      <c r="N3786" s="4" t="str">
        <f t="shared" si="299"/>
        <v>S</v>
      </c>
      <c r="O3786" t="str">
        <f t="shared" si="300"/>
        <v>S</v>
      </c>
    </row>
    <row r="3787" spans="1:15" x14ac:dyDescent="0.25">
      <c r="A3787">
        <v>17</v>
      </c>
      <c r="B3787" s="1">
        <v>58275</v>
      </c>
      <c r="C3787" t="s">
        <v>241</v>
      </c>
      <c r="D3787" t="s">
        <v>1661</v>
      </c>
      <c r="E3787">
        <v>157</v>
      </c>
      <c r="F3787">
        <v>1267</v>
      </c>
      <c r="G3787">
        <f t="shared" si="296"/>
        <v>0</v>
      </c>
      <c r="H3787" t="str">
        <f>_xlfn.XLOOKUP(C3787,obszary!A:A,obszary!B:B)</f>
        <v>Syrtis Major</v>
      </c>
      <c r="I3787" t="str">
        <f>_xlfn.XLOOKUP($A3787,laziki!B:B,laziki!C:C)</f>
        <v>Viking 8</v>
      </c>
      <c r="J3787" t="str">
        <f>_xlfn.XLOOKUP(I3787,laziki!C:C,laziki!E:E)</f>
        <v>21.27N, 90.13E</v>
      </c>
      <c r="K3787">
        <f>_xlfn.XLOOKUP($A3787,laziki!B:B,laziki!D:D)</f>
        <v>2054</v>
      </c>
      <c r="L3787">
        <f t="shared" si="297"/>
        <v>2059</v>
      </c>
      <c r="M3787" s="4">
        <f t="shared" si="298"/>
        <v>5</v>
      </c>
      <c r="N3787" s="4" t="str">
        <f t="shared" si="299"/>
        <v>N</v>
      </c>
      <c r="O3787" t="str">
        <f t="shared" si="300"/>
        <v>N</v>
      </c>
    </row>
    <row r="3788" spans="1:15" x14ac:dyDescent="0.25">
      <c r="A3788">
        <v>77</v>
      </c>
      <c r="B3788" s="1">
        <v>63758</v>
      </c>
      <c r="C3788" t="s">
        <v>211</v>
      </c>
      <c r="D3788" t="s">
        <v>1660</v>
      </c>
      <c r="E3788">
        <v>14</v>
      </c>
      <c r="F3788">
        <v>2054</v>
      </c>
      <c r="G3788">
        <f t="shared" si="296"/>
        <v>2054</v>
      </c>
      <c r="H3788" t="str">
        <f>_xlfn.XLOOKUP(C3788,obszary!A:A,obszary!B:B)</f>
        <v>Hellas</v>
      </c>
      <c r="I3788" t="str">
        <f>_xlfn.XLOOKUP($A3788,laziki!B:B,laziki!C:C)</f>
        <v>Rosetta 27</v>
      </c>
      <c r="J3788" t="str">
        <f>_xlfn.XLOOKUP(I3788,laziki!C:C,laziki!E:E)</f>
        <v>28.90S, 98.55E</v>
      </c>
      <c r="K3788">
        <f>_xlfn.XLOOKUP($A3788,laziki!B:B,laziki!D:D)</f>
        <v>2073</v>
      </c>
      <c r="L3788">
        <f t="shared" si="297"/>
        <v>2074</v>
      </c>
      <c r="M3788" s="4">
        <f t="shared" si="298"/>
        <v>1</v>
      </c>
      <c r="N3788" s="4" t="str">
        <f t="shared" si="299"/>
        <v>S</v>
      </c>
      <c r="O3788" t="str">
        <f t="shared" si="300"/>
        <v>S</v>
      </c>
    </row>
    <row r="3789" spans="1:15" x14ac:dyDescent="0.25">
      <c r="A3789">
        <v>2</v>
      </c>
      <c r="B3789" s="1">
        <v>56007</v>
      </c>
      <c r="C3789" t="s">
        <v>239</v>
      </c>
      <c r="D3789" t="s">
        <v>1659</v>
      </c>
      <c r="E3789">
        <v>344</v>
      </c>
      <c r="F3789">
        <v>3919</v>
      </c>
      <c r="G3789">
        <f t="shared" si="296"/>
        <v>0</v>
      </c>
      <c r="H3789" t="str">
        <f>_xlfn.XLOOKUP(C3789,obszary!A:A,obszary!B:B)</f>
        <v>Amenthes</v>
      </c>
      <c r="I3789" t="str">
        <f>_xlfn.XLOOKUP($A3789,laziki!B:B,laziki!C:C)</f>
        <v>Mariner 6</v>
      </c>
      <c r="J3789" t="str">
        <f>_xlfn.XLOOKUP(I3789,laziki!C:C,laziki!E:E)</f>
        <v>11.90N, 119.49E</v>
      </c>
      <c r="K3789">
        <f>_xlfn.XLOOKUP($A3789,laziki!B:B,laziki!D:D)</f>
        <v>2050</v>
      </c>
      <c r="L3789">
        <f t="shared" si="297"/>
        <v>2053</v>
      </c>
      <c r="M3789" s="4">
        <f t="shared" si="298"/>
        <v>3</v>
      </c>
      <c r="N3789" s="4" t="str">
        <f t="shared" si="299"/>
        <v>N</v>
      </c>
      <c r="O3789" t="str">
        <f t="shared" si="300"/>
        <v>N</v>
      </c>
    </row>
    <row r="3790" spans="1:15" x14ac:dyDescent="0.25">
      <c r="A3790">
        <v>27</v>
      </c>
      <c r="B3790" s="1">
        <v>59709</v>
      </c>
      <c r="C3790" t="s">
        <v>211</v>
      </c>
      <c r="D3790" t="s">
        <v>1658</v>
      </c>
      <c r="E3790">
        <v>85</v>
      </c>
      <c r="F3790">
        <v>3764</v>
      </c>
      <c r="G3790">
        <f t="shared" si="296"/>
        <v>3764</v>
      </c>
      <c r="H3790" t="str">
        <f>_xlfn.XLOOKUP(C3790,obszary!A:A,obszary!B:B)</f>
        <v>Hellas</v>
      </c>
      <c r="I3790" t="str">
        <f>_xlfn.XLOOKUP($A3790,laziki!B:B,laziki!C:C)</f>
        <v>Phobos 6</v>
      </c>
      <c r="J3790" t="str">
        <f>_xlfn.XLOOKUP(I3790,laziki!C:C,laziki!E:E)</f>
        <v>74.62S, 100.08E</v>
      </c>
      <c r="K3790">
        <f>_xlfn.XLOOKUP($A3790,laziki!B:B,laziki!D:D)</f>
        <v>2054</v>
      </c>
      <c r="L3790">
        <f t="shared" si="297"/>
        <v>2063</v>
      </c>
      <c r="M3790" s="4">
        <f t="shared" si="298"/>
        <v>9</v>
      </c>
      <c r="N3790" s="4" t="str">
        <f t="shared" si="299"/>
        <v>S</v>
      </c>
      <c r="O3790" t="str">
        <f t="shared" si="300"/>
        <v>S</v>
      </c>
    </row>
    <row r="3791" spans="1:15" x14ac:dyDescent="0.25">
      <c r="A3791">
        <v>87</v>
      </c>
      <c r="B3791" s="1">
        <v>63110</v>
      </c>
      <c r="C3791" t="s">
        <v>215</v>
      </c>
      <c r="D3791" t="s">
        <v>1657</v>
      </c>
      <c r="E3791">
        <v>137</v>
      </c>
      <c r="F3791">
        <v>3461</v>
      </c>
      <c r="G3791">
        <f t="shared" si="296"/>
        <v>0</v>
      </c>
      <c r="H3791" t="str">
        <f>_xlfn.XLOOKUP(C3791,obszary!A:A,obszary!B:B)</f>
        <v>Argyre</v>
      </c>
      <c r="I3791" t="str">
        <f>_xlfn.XLOOKUP($A3791,laziki!B:B,laziki!C:C)</f>
        <v>Phoenix 17</v>
      </c>
      <c r="J3791" t="str">
        <f>_xlfn.XLOOKUP(I3791,laziki!C:C,laziki!E:E)</f>
        <v>34.44S, 25.42W</v>
      </c>
      <c r="K3791">
        <f>_xlfn.XLOOKUP($A3791,laziki!B:B,laziki!D:D)</f>
        <v>2071</v>
      </c>
      <c r="L3791">
        <f t="shared" si="297"/>
        <v>2072</v>
      </c>
      <c r="M3791" s="4">
        <f t="shared" si="298"/>
        <v>1</v>
      </c>
      <c r="N3791" s="4" t="str">
        <f t="shared" si="299"/>
        <v>S</v>
      </c>
      <c r="O3791" t="str">
        <f t="shared" si="300"/>
        <v>S</v>
      </c>
    </row>
    <row r="3792" spans="1:15" x14ac:dyDescent="0.25">
      <c r="A3792">
        <v>89</v>
      </c>
      <c r="B3792" s="1">
        <v>65167</v>
      </c>
      <c r="C3792" t="s">
        <v>217</v>
      </c>
      <c r="D3792" t="s">
        <v>1656</v>
      </c>
      <c r="E3792">
        <v>59</v>
      </c>
      <c r="F3792">
        <v>13527</v>
      </c>
      <c r="G3792">
        <f t="shared" si="296"/>
        <v>13527</v>
      </c>
      <c r="H3792" t="str">
        <f>_xlfn.XLOOKUP(C3792,obszary!A:A,obszary!B:B)</f>
        <v>Thaumasia</v>
      </c>
      <c r="I3792" t="str">
        <f>_xlfn.XLOOKUP($A3792,laziki!B:B,laziki!C:C)</f>
        <v>Phoenix 22</v>
      </c>
      <c r="J3792" t="str">
        <f>_xlfn.XLOOKUP(I3792,laziki!C:C,laziki!E:E)</f>
        <v>65.07S, 96.09W</v>
      </c>
      <c r="K3792">
        <f>_xlfn.XLOOKUP($A3792,laziki!B:B,laziki!D:D)</f>
        <v>2072</v>
      </c>
      <c r="L3792">
        <f t="shared" si="297"/>
        <v>2078</v>
      </c>
      <c r="M3792" s="4">
        <f t="shared" si="298"/>
        <v>6</v>
      </c>
      <c r="N3792" s="4" t="str">
        <f t="shared" si="299"/>
        <v>S</v>
      </c>
      <c r="O3792" t="str">
        <f t="shared" si="300"/>
        <v>S</v>
      </c>
    </row>
    <row r="3793" spans="1:15" x14ac:dyDescent="0.25">
      <c r="A3793">
        <v>52</v>
      </c>
      <c r="B3793" s="1">
        <v>60996</v>
      </c>
      <c r="C3793" t="s">
        <v>249</v>
      </c>
      <c r="D3793" t="s">
        <v>1655</v>
      </c>
      <c r="E3793">
        <v>188</v>
      </c>
      <c r="F3793">
        <v>5622</v>
      </c>
      <c r="G3793">
        <f t="shared" si="296"/>
        <v>0</v>
      </c>
      <c r="H3793" t="str">
        <f>_xlfn.XLOOKUP(C3793,obszary!A:A,obszary!B:B)</f>
        <v>Tharsis</v>
      </c>
      <c r="I3793" t="str">
        <f>_xlfn.XLOOKUP($A3793,laziki!B:B,laziki!C:C)</f>
        <v>Opportunity 4</v>
      </c>
      <c r="J3793" t="str">
        <f>_xlfn.XLOOKUP(I3793,laziki!C:C,laziki!E:E)</f>
        <v>9.63N, 121.52W</v>
      </c>
      <c r="K3793">
        <f>_xlfn.XLOOKUP($A3793,laziki!B:B,laziki!D:D)</f>
        <v>2065</v>
      </c>
      <c r="L3793">
        <f t="shared" si="297"/>
        <v>2066</v>
      </c>
      <c r="M3793" s="4">
        <f t="shared" si="298"/>
        <v>1</v>
      </c>
      <c r="N3793" s="4" t="str">
        <f t="shared" si="299"/>
        <v>N</v>
      </c>
      <c r="O3793" t="str">
        <f t="shared" si="300"/>
        <v>N</v>
      </c>
    </row>
    <row r="3794" spans="1:15" x14ac:dyDescent="0.25">
      <c r="A3794">
        <v>52</v>
      </c>
      <c r="B3794" s="1">
        <v>62809</v>
      </c>
      <c r="C3794" t="s">
        <v>233</v>
      </c>
      <c r="D3794" t="s">
        <v>1654</v>
      </c>
      <c r="E3794">
        <v>77</v>
      </c>
      <c r="F3794">
        <v>6205</v>
      </c>
      <c r="G3794">
        <f t="shared" si="296"/>
        <v>6205</v>
      </c>
      <c r="H3794" t="str">
        <f>_xlfn.XLOOKUP(C3794,obszary!A:A,obszary!B:B)</f>
        <v>Phoenicis Lacus</v>
      </c>
      <c r="I3794" t="str">
        <f>_xlfn.XLOOKUP($A3794,laziki!B:B,laziki!C:C)</f>
        <v>Opportunity 4</v>
      </c>
      <c r="J3794" t="str">
        <f>_xlfn.XLOOKUP(I3794,laziki!C:C,laziki!E:E)</f>
        <v>9.63N, 121.52W</v>
      </c>
      <c r="K3794">
        <f>_xlfn.XLOOKUP($A3794,laziki!B:B,laziki!D:D)</f>
        <v>2065</v>
      </c>
      <c r="L3794">
        <f t="shared" si="297"/>
        <v>2071</v>
      </c>
      <c r="M3794" s="4">
        <f t="shared" si="298"/>
        <v>6</v>
      </c>
      <c r="N3794" s="4" t="str">
        <f t="shared" si="299"/>
        <v>S</v>
      </c>
      <c r="O3794" t="str">
        <f t="shared" si="300"/>
        <v>N</v>
      </c>
    </row>
    <row r="3795" spans="1:15" x14ac:dyDescent="0.25">
      <c r="A3795">
        <v>74</v>
      </c>
      <c r="B3795" s="1">
        <v>63087</v>
      </c>
      <c r="C3795" t="s">
        <v>243</v>
      </c>
      <c r="D3795" t="s">
        <v>1653</v>
      </c>
      <c r="E3795">
        <v>20</v>
      </c>
      <c r="F3795">
        <v>2324</v>
      </c>
      <c r="G3795">
        <f t="shared" si="296"/>
        <v>2324</v>
      </c>
      <c r="H3795" t="str">
        <f>_xlfn.XLOOKUP(C3795,obszary!A:A,obszary!B:B)</f>
        <v>Arabia</v>
      </c>
      <c r="I3795" t="str">
        <f>_xlfn.XLOOKUP($A3795,laziki!B:B,laziki!C:C)</f>
        <v>Rosetta 21</v>
      </c>
      <c r="J3795" t="str">
        <f>_xlfn.XLOOKUP(I3795,laziki!C:C,laziki!E:E)</f>
        <v>17.28N, 7.12E</v>
      </c>
      <c r="K3795">
        <f>_xlfn.XLOOKUP($A3795,laziki!B:B,laziki!D:D)</f>
        <v>2071</v>
      </c>
      <c r="L3795">
        <f t="shared" si="297"/>
        <v>2072</v>
      </c>
      <c r="M3795" s="4">
        <f t="shared" si="298"/>
        <v>1</v>
      </c>
      <c r="N3795" s="4" t="str">
        <f t="shared" si="299"/>
        <v>N</v>
      </c>
      <c r="O3795" t="str">
        <f t="shared" si="300"/>
        <v>N</v>
      </c>
    </row>
    <row r="3796" spans="1:15" x14ac:dyDescent="0.25">
      <c r="A3796">
        <v>47</v>
      </c>
      <c r="B3796" s="1">
        <v>62439</v>
      </c>
      <c r="C3796" t="s">
        <v>245</v>
      </c>
      <c r="D3796" t="s">
        <v>1652</v>
      </c>
      <c r="E3796">
        <v>63</v>
      </c>
      <c r="F3796">
        <v>2461</v>
      </c>
      <c r="G3796">
        <f t="shared" si="296"/>
        <v>2461</v>
      </c>
      <c r="H3796" t="str">
        <f>_xlfn.XLOOKUP(C3796,obszary!A:A,obszary!B:B)</f>
        <v>Oxia Palus</v>
      </c>
      <c r="I3796" t="str">
        <f>_xlfn.XLOOKUP($A3796,laziki!B:B,laziki!C:C)</f>
        <v>Spirit 14</v>
      </c>
      <c r="J3796" t="str">
        <f>_xlfn.XLOOKUP(I3796,laziki!C:C,laziki!E:E)</f>
        <v>27.30N, 17.48W</v>
      </c>
      <c r="K3796">
        <f>_xlfn.XLOOKUP($A3796,laziki!B:B,laziki!D:D)</f>
        <v>2065</v>
      </c>
      <c r="L3796">
        <f t="shared" si="297"/>
        <v>2070</v>
      </c>
      <c r="M3796" s="4">
        <f t="shared" si="298"/>
        <v>5</v>
      </c>
      <c r="N3796" s="4" t="str">
        <f t="shared" si="299"/>
        <v>N</v>
      </c>
      <c r="O3796" t="str">
        <f t="shared" si="300"/>
        <v>N</v>
      </c>
    </row>
    <row r="3797" spans="1:15" x14ac:dyDescent="0.25">
      <c r="A3797">
        <v>49</v>
      </c>
      <c r="B3797" s="1">
        <v>61722</v>
      </c>
      <c r="C3797" t="s">
        <v>229</v>
      </c>
      <c r="D3797" t="s">
        <v>1651</v>
      </c>
      <c r="E3797">
        <v>45</v>
      </c>
      <c r="F3797">
        <v>9366</v>
      </c>
      <c r="G3797">
        <f t="shared" si="296"/>
        <v>9366</v>
      </c>
      <c r="H3797" t="str">
        <f>_xlfn.XLOOKUP(C3797,obszary!A:A,obszary!B:B)</f>
        <v>Margaritifer Sinus</v>
      </c>
      <c r="I3797" t="str">
        <f>_xlfn.XLOOKUP($A3797,laziki!B:B,laziki!C:C)</f>
        <v>Spirit 16</v>
      </c>
      <c r="J3797" t="str">
        <f>_xlfn.XLOOKUP(I3797,laziki!C:C,laziki!E:E)</f>
        <v>30.54S, 24.75W</v>
      </c>
      <c r="K3797">
        <f>_xlfn.XLOOKUP($A3797,laziki!B:B,laziki!D:D)</f>
        <v>2066</v>
      </c>
      <c r="L3797">
        <f t="shared" si="297"/>
        <v>2068</v>
      </c>
      <c r="M3797" s="4">
        <f t="shared" si="298"/>
        <v>2</v>
      </c>
      <c r="N3797" s="4" t="str">
        <f t="shared" si="299"/>
        <v>S</v>
      </c>
      <c r="O3797" t="str">
        <f t="shared" si="300"/>
        <v>S</v>
      </c>
    </row>
    <row r="3798" spans="1:15" x14ac:dyDescent="0.25">
      <c r="A3798">
        <v>27</v>
      </c>
      <c r="B3798" s="1">
        <v>59767</v>
      </c>
      <c r="C3798" t="s">
        <v>209</v>
      </c>
      <c r="D3798" t="s">
        <v>1650</v>
      </c>
      <c r="E3798">
        <v>9</v>
      </c>
      <c r="F3798">
        <v>1010</v>
      </c>
      <c r="G3798">
        <f t="shared" si="296"/>
        <v>1010</v>
      </c>
      <c r="H3798" t="str">
        <f>_xlfn.XLOOKUP(C3798,obszary!A:A,obszary!B:B)</f>
        <v>Eridania</v>
      </c>
      <c r="I3798" t="str">
        <f>_xlfn.XLOOKUP($A3798,laziki!B:B,laziki!C:C)</f>
        <v>Phobos 6</v>
      </c>
      <c r="J3798" t="str">
        <f>_xlfn.XLOOKUP(I3798,laziki!C:C,laziki!E:E)</f>
        <v>74.62S, 100.08E</v>
      </c>
      <c r="K3798">
        <f>_xlfn.XLOOKUP($A3798,laziki!B:B,laziki!D:D)</f>
        <v>2054</v>
      </c>
      <c r="L3798">
        <f t="shared" si="297"/>
        <v>2063</v>
      </c>
      <c r="M3798" s="4">
        <f t="shared" si="298"/>
        <v>9</v>
      </c>
      <c r="N3798" s="4" t="str">
        <f t="shared" si="299"/>
        <v>S</v>
      </c>
      <c r="O3798" t="str">
        <f t="shared" si="300"/>
        <v>S</v>
      </c>
    </row>
    <row r="3799" spans="1:15" x14ac:dyDescent="0.25">
      <c r="A3799">
        <v>5</v>
      </c>
      <c r="B3799" s="1">
        <v>58245</v>
      </c>
      <c r="C3799" t="s">
        <v>225</v>
      </c>
      <c r="D3799" t="s">
        <v>1649</v>
      </c>
      <c r="E3799">
        <v>88</v>
      </c>
      <c r="F3799">
        <v>1788</v>
      </c>
      <c r="G3799">
        <f t="shared" si="296"/>
        <v>1788</v>
      </c>
      <c r="H3799" t="str">
        <f>_xlfn.XLOOKUP(C3799,obszary!A:A,obszary!B:B)</f>
        <v>Iapygia</v>
      </c>
      <c r="I3799" t="str">
        <f>_xlfn.XLOOKUP($A3799,laziki!B:B,laziki!C:C)</f>
        <v>Mariner 10</v>
      </c>
      <c r="J3799" t="str">
        <f>_xlfn.XLOOKUP(I3799,laziki!C:C,laziki!E:E)</f>
        <v>4.88N, 63.43E</v>
      </c>
      <c r="K3799">
        <f>_xlfn.XLOOKUP($A3799,laziki!B:B,laziki!D:D)</f>
        <v>2051</v>
      </c>
      <c r="L3799">
        <f t="shared" si="297"/>
        <v>2059</v>
      </c>
      <c r="M3799" s="4">
        <f t="shared" si="298"/>
        <v>8</v>
      </c>
      <c r="N3799" s="4" t="str">
        <f t="shared" si="299"/>
        <v>S</v>
      </c>
      <c r="O3799" t="str">
        <f t="shared" si="300"/>
        <v>N</v>
      </c>
    </row>
    <row r="3800" spans="1:15" x14ac:dyDescent="0.25">
      <c r="A3800">
        <v>51</v>
      </c>
      <c r="B3800" s="1">
        <v>60914</v>
      </c>
      <c r="C3800" t="s">
        <v>215</v>
      </c>
      <c r="D3800" t="s">
        <v>1648</v>
      </c>
      <c r="E3800">
        <v>11</v>
      </c>
      <c r="F3800">
        <v>41937</v>
      </c>
      <c r="G3800">
        <f t="shared" si="296"/>
        <v>41937</v>
      </c>
      <c r="H3800" t="str">
        <f>_xlfn.XLOOKUP(C3800,obszary!A:A,obszary!B:B)</f>
        <v>Argyre</v>
      </c>
      <c r="I3800" t="str">
        <f>_xlfn.XLOOKUP($A3800,laziki!B:B,laziki!C:C)</f>
        <v>Opportunity 3</v>
      </c>
      <c r="J3800" t="str">
        <f>_xlfn.XLOOKUP(I3800,laziki!C:C,laziki!E:E)</f>
        <v>50.59S, 47.85W</v>
      </c>
      <c r="K3800">
        <f>_xlfn.XLOOKUP($A3800,laziki!B:B,laziki!D:D)</f>
        <v>2064</v>
      </c>
      <c r="L3800">
        <f t="shared" si="297"/>
        <v>2066</v>
      </c>
      <c r="M3800" s="4">
        <f t="shared" si="298"/>
        <v>2</v>
      </c>
      <c r="N3800" s="4" t="str">
        <f t="shared" si="299"/>
        <v>S</v>
      </c>
      <c r="O3800" t="str">
        <f t="shared" si="300"/>
        <v>S</v>
      </c>
    </row>
    <row r="3801" spans="1:15" x14ac:dyDescent="0.25">
      <c r="A3801">
        <v>47</v>
      </c>
      <c r="B3801" s="1">
        <v>63583</v>
      </c>
      <c r="C3801" t="s">
        <v>245</v>
      </c>
      <c r="D3801" t="s">
        <v>1647</v>
      </c>
      <c r="E3801">
        <v>152</v>
      </c>
      <c r="F3801">
        <v>4902</v>
      </c>
      <c r="G3801">
        <f t="shared" si="296"/>
        <v>0</v>
      </c>
      <c r="H3801" t="str">
        <f>_xlfn.XLOOKUP(C3801,obszary!A:A,obszary!B:B)</f>
        <v>Oxia Palus</v>
      </c>
      <c r="I3801" t="str">
        <f>_xlfn.XLOOKUP($A3801,laziki!B:B,laziki!C:C)</f>
        <v>Spirit 14</v>
      </c>
      <c r="J3801" t="str">
        <f>_xlfn.XLOOKUP(I3801,laziki!C:C,laziki!E:E)</f>
        <v>27.30N, 17.48W</v>
      </c>
      <c r="K3801">
        <f>_xlfn.XLOOKUP($A3801,laziki!B:B,laziki!D:D)</f>
        <v>2065</v>
      </c>
      <c r="L3801">
        <f t="shared" si="297"/>
        <v>2074</v>
      </c>
      <c r="M3801" s="4">
        <f t="shared" si="298"/>
        <v>9</v>
      </c>
      <c r="N3801" s="4" t="str">
        <f t="shared" si="299"/>
        <v>N</v>
      </c>
      <c r="O3801" t="str">
        <f t="shared" si="300"/>
        <v>N</v>
      </c>
    </row>
    <row r="3802" spans="1:15" x14ac:dyDescent="0.25">
      <c r="A3802">
        <v>60</v>
      </c>
      <c r="B3802" s="1">
        <v>62561</v>
      </c>
      <c r="C3802" t="s">
        <v>215</v>
      </c>
      <c r="D3802" t="s">
        <v>1646</v>
      </c>
      <c r="E3802">
        <v>9</v>
      </c>
      <c r="F3802">
        <v>3167</v>
      </c>
      <c r="G3802">
        <f t="shared" si="296"/>
        <v>3167</v>
      </c>
      <c r="H3802" t="str">
        <f>_xlfn.XLOOKUP(C3802,obszary!A:A,obszary!B:B)</f>
        <v>Argyre</v>
      </c>
      <c r="I3802" t="str">
        <f>_xlfn.XLOOKUP($A3802,laziki!B:B,laziki!C:C)</f>
        <v>Opportunity 18</v>
      </c>
      <c r="J3802" t="str">
        <f>_xlfn.XLOOKUP(I3802,laziki!C:C,laziki!E:E)</f>
        <v>47.77S, 28.62W</v>
      </c>
      <c r="K3802">
        <f>_xlfn.XLOOKUP($A3802,laziki!B:B,laziki!D:D)</f>
        <v>2069</v>
      </c>
      <c r="L3802">
        <f t="shared" si="297"/>
        <v>2071</v>
      </c>
      <c r="M3802" s="4">
        <f t="shared" si="298"/>
        <v>2</v>
      </c>
      <c r="N3802" s="4" t="str">
        <f t="shared" si="299"/>
        <v>S</v>
      </c>
      <c r="O3802" t="str">
        <f t="shared" si="300"/>
        <v>S</v>
      </c>
    </row>
    <row r="3803" spans="1:15" x14ac:dyDescent="0.25">
      <c r="A3803">
        <v>4</v>
      </c>
      <c r="B3803" s="1">
        <v>57188</v>
      </c>
      <c r="C3803" t="s">
        <v>215</v>
      </c>
      <c r="D3803" t="s">
        <v>1645</v>
      </c>
      <c r="E3803">
        <v>152</v>
      </c>
      <c r="F3803">
        <v>1267</v>
      </c>
      <c r="G3803">
        <f t="shared" si="296"/>
        <v>0</v>
      </c>
      <c r="H3803" t="str">
        <f>_xlfn.XLOOKUP(C3803,obszary!A:A,obszary!B:B)</f>
        <v>Argyre</v>
      </c>
      <c r="I3803" t="str">
        <f>_xlfn.XLOOKUP($A3803,laziki!B:B,laziki!C:C)</f>
        <v>Mariner 9</v>
      </c>
      <c r="J3803" t="str">
        <f>_xlfn.XLOOKUP(I3803,laziki!C:C,laziki!E:E)</f>
        <v>43.20S, 21.89W</v>
      </c>
      <c r="K3803">
        <f>_xlfn.XLOOKUP($A3803,laziki!B:B,laziki!D:D)</f>
        <v>2051</v>
      </c>
      <c r="L3803">
        <f t="shared" si="297"/>
        <v>2056</v>
      </c>
      <c r="M3803" s="4">
        <f t="shared" si="298"/>
        <v>5</v>
      </c>
      <c r="N3803" s="4" t="str">
        <f t="shared" si="299"/>
        <v>S</v>
      </c>
      <c r="O3803" t="str">
        <f t="shared" si="300"/>
        <v>S</v>
      </c>
    </row>
    <row r="3804" spans="1:15" x14ac:dyDescent="0.25">
      <c r="A3804">
        <v>78</v>
      </c>
      <c r="B3804" s="1">
        <v>63961</v>
      </c>
      <c r="C3804" t="s">
        <v>251</v>
      </c>
      <c r="D3804" t="s">
        <v>1644</v>
      </c>
      <c r="E3804">
        <v>57</v>
      </c>
      <c r="F3804">
        <v>9985</v>
      </c>
      <c r="G3804">
        <f t="shared" si="296"/>
        <v>9985</v>
      </c>
      <c r="H3804" t="str">
        <f>_xlfn.XLOOKUP(C3804,obszary!A:A,obszary!B:B)</f>
        <v>Amazonis</v>
      </c>
      <c r="I3804" t="str">
        <f>_xlfn.XLOOKUP($A3804,laziki!B:B,laziki!C:C)</f>
        <v>Rosetta 28</v>
      </c>
      <c r="J3804" t="str">
        <f>_xlfn.XLOOKUP(I3804,laziki!C:C,laziki!E:E)</f>
        <v>2.95N, 160.52W</v>
      </c>
      <c r="K3804">
        <f>_xlfn.XLOOKUP($A3804,laziki!B:B,laziki!D:D)</f>
        <v>2073</v>
      </c>
      <c r="L3804">
        <f t="shared" si="297"/>
        <v>2075</v>
      </c>
      <c r="M3804" s="4">
        <f t="shared" si="298"/>
        <v>2</v>
      </c>
      <c r="N3804" s="4" t="str">
        <f t="shared" si="299"/>
        <v>N</v>
      </c>
      <c r="O3804" t="str">
        <f t="shared" si="300"/>
        <v>N</v>
      </c>
    </row>
    <row r="3805" spans="1:15" x14ac:dyDescent="0.25">
      <c r="A3805">
        <v>3</v>
      </c>
      <c r="B3805" s="1">
        <v>55811</v>
      </c>
      <c r="C3805" t="s">
        <v>219</v>
      </c>
      <c r="D3805" t="s">
        <v>1643</v>
      </c>
      <c r="E3805">
        <v>19</v>
      </c>
      <c r="F3805">
        <v>3313</v>
      </c>
      <c r="G3805">
        <f t="shared" si="296"/>
        <v>3313</v>
      </c>
      <c r="H3805" t="str">
        <f>_xlfn.XLOOKUP(C3805,obszary!A:A,obszary!B:B)</f>
        <v>Phaethontis</v>
      </c>
      <c r="I3805" t="str">
        <f>_xlfn.XLOOKUP($A3805,laziki!B:B,laziki!C:C)</f>
        <v>Mariner 7</v>
      </c>
      <c r="J3805" t="str">
        <f>_xlfn.XLOOKUP(I3805,laziki!C:C,laziki!E:E)</f>
        <v>44.90S, 130.80W</v>
      </c>
      <c r="K3805">
        <f>_xlfn.XLOOKUP($A3805,laziki!B:B,laziki!D:D)</f>
        <v>2050</v>
      </c>
      <c r="L3805">
        <f t="shared" si="297"/>
        <v>2052</v>
      </c>
      <c r="M3805" s="4">
        <f t="shared" si="298"/>
        <v>2</v>
      </c>
      <c r="N3805" s="4" t="str">
        <f t="shared" si="299"/>
        <v>S</v>
      </c>
      <c r="O3805" t="str">
        <f t="shared" si="300"/>
        <v>S</v>
      </c>
    </row>
    <row r="3806" spans="1:15" x14ac:dyDescent="0.25">
      <c r="A3806">
        <v>40</v>
      </c>
      <c r="B3806" s="1">
        <v>59867</v>
      </c>
      <c r="C3806" t="s">
        <v>221</v>
      </c>
      <c r="D3806" t="s">
        <v>1642</v>
      </c>
      <c r="E3806">
        <v>702</v>
      </c>
      <c r="F3806">
        <v>11011</v>
      </c>
      <c r="G3806">
        <f t="shared" si="296"/>
        <v>0</v>
      </c>
      <c r="H3806" t="str">
        <f>_xlfn.XLOOKUP(C3806,obszary!A:A,obszary!B:B)</f>
        <v>Aeolis</v>
      </c>
      <c r="I3806" t="str">
        <f>_xlfn.XLOOKUP($A3806,laziki!B:B,laziki!C:C)</f>
        <v>Spirit 1</v>
      </c>
      <c r="J3806" t="str">
        <f>_xlfn.XLOOKUP(I3806,laziki!C:C,laziki!E:E)</f>
        <v>23.56S, 147.94E</v>
      </c>
      <c r="K3806">
        <f>_xlfn.XLOOKUP($A3806,laziki!B:B,laziki!D:D)</f>
        <v>2062</v>
      </c>
      <c r="L3806">
        <f t="shared" si="297"/>
        <v>2063</v>
      </c>
      <c r="M3806" s="4">
        <f t="shared" si="298"/>
        <v>1</v>
      </c>
      <c r="N3806" s="4" t="str">
        <f t="shared" si="299"/>
        <v>S</v>
      </c>
      <c r="O3806" t="str">
        <f t="shared" si="300"/>
        <v>S</v>
      </c>
    </row>
    <row r="3807" spans="1:15" x14ac:dyDescent="0.25">
      <c r="A3807">
        <v>4</v>
      </c>
      <c r="B3807" s="1">
        <v>56696</v>
      </c>
      <c r="C3807" t="s">
        <v>215</v>
      </c>
      <c r="D3807" t="s">
        <v>1641</v>
      </c>
      <c r="E3807">
        <v>36</v>
      </c>
      <c r="F3807">
        <v>2739</v>
      </c>
      <c r="G3807">
        <f t="shared" si="296"/>
        <v>2739</v>
      </c>
      <c r="H3807" t="str">
        <f>_xlfn.XLOOKUP(C3807,obszary!A:A,obszary!B:B)</f>
        <v>Argyre</v>
      </c>
      <c r="I3807" t="str">
        <f>_xlfn.XLOOKUP($A3807,laziki!B:B,laziki!C:C)</f>
        <v>Mariner 9</v>
      </c>
      <c r="J3807" t="str">
        <f>_xlfn.XLOOKUP(I3807,laziki!C:C,laziki!E:E)</f>
        <v>43.20S, 21.89W</v>
      </c>
      <c r="K3807">
        <f>_xlfn.XLOOKUP($A3807,laziki!B:B,laziki!D:D)</f>
        <v>2051</v>
      </c>
      <c r="L3807">
        <f t="shared" si="297"/>
        <v>2055</v>
      </c>
      <c r="M3807" s="4">
        <f t="shared" si="298"/>
        <v>4</v>
      </c>
      <c r="N3807" s="4" t="str">
        <f t="shared" si="299"/>
        <v>S</v>
      </c>
      <c r="O3807" t="str">
        <f t="shared" si="300"/>
        <v>S</v>
      </c>
    </row>
    <row r="3808" spans="1:15" x14ac:dyDescent="0.25">
      <c r="A3808">
        <v>39</v>
      </c>
      <c r="B3808" s="1">
        <v>61402</v>
      </c>
      <c r="C3808" t="s">
        <v>207</v>
      </c>
      <c r="D3808" t="s">
        <v>1640</v>
      </c>
      <c r="E3808">
        <v>54</v>
      </c>
      <c r="F3808">
        <v>8519</v>
      </c>
      <c r="G3808">
        <f t="shared" si="296"/>
        <v>8519</v>
      </c>
      <c r="H3808" t="str">
        <f>_xlfn.XLOOKUP(C3808,obszary!A:A,obszary!B:B)</f>
        <v>Mare Australe</v>
      </c>
      <c r="I3808" t="str">
        <f>_xlfn.XLOOKUP($A3808,laziki!B:B,laziki!C:C)</f>
        <v>Pathfinder 9</v>
      </c>
      <c r="J3808" t="str">
        <f>_xlfn.XLOOKUP(I3808,laziki!C:C,laziki!E:E)</f>
        <v>59.92S, 179.01W</v>
      </c>
      <c r="K3808">
        <f>_xlfn.XLOOKUP($A3808,laziki!B:B,laziki!D:D)</f>
        <v>2062</v>
      </c>
      <c r="L3808">
        <f t="shared" si="297"/>
        <v>2068</v>
      </c>
      <c r="M3808" s="4">
        <f t="shared" si="298"/>
        <v>6</v>
      </c>
      <c r="N3808" s="4" t="str">
        <f t="shared" si="299"/>
        <v>S</v>
      </c>
      <c r="O3808" t="str">
        <f t="shared" si="300"/>
        <v>S</v>
      </c>
    </row>
    <row r="3809" spans="1:15" x14ac:dyDescent="0.25">
      <c r="A3809">
        <v>77</v>
      </c>
      <c r="B3809" s="1">
        <v>63611</v>
      </c>
      <c r="C3809" t="s">
        <v>211</v>
      </c>
      <c r="D3809" t="s">
        <v>1639</v>
      </c>
      <c r="E3809">
        <v>631</v>
      </c>
      <c r="F3809">
        <v>12178</v>
      </c>
      <c r="G3809">
        <f t="shared" si="296"/>
        <v>0</v>
      </c>
      <c r="H3809" t="str">
        <f>_xlfn.XLOOKUP(C3809,obszary!A:A,obszary!B:B)</f>
        <v>Hellas</v>
      </c>
      <c r="I3809" t="str">
        <f>_xlfn.XLOOKUP($A3809,laziki!B:B,laziki!C:C)</f>
        <v>Rosetta 27</v>
      </c>
      <c r="J3809" t="str">
        <f>_xlfn.XLOOKUP(I3809,laziki!C:C,laziki!E:E)</f>
        <v>28.90S, 98.55E</v>
      </c>
      <c r="K3809">
        <f>_xlfn.XLOOKUP($A3809,laziki!B:B,laziki!D:D)</f>
        <v>2073</v>
      </c>
      <c r="L3809">
        <f t="shared" si="297"/>
        <v>2074</v>
      </c>
      <c r="M3809" s="4">
        <f t="shared" si="298"/>
        <v>1</v>
      </c>
      <c r="N3809" s="4" t="str">
        <f t="shared" si="299"/>
        <v>S</v>
      </c>
      <c r="O3809" t="str">
        <f t="shared" si="300"/>
        <v>S</v>
      </c>
    </row>
    <row r="3810" spans="1:15" x14ac:dyDescent="0.25">
      <c r="A3810">
        <v>5</v>
      </c>
      <c r="B3810" s="1">
        <v>58048</v>
      </c>
      <c r="C3810" t="s">
        <v>241</v>
      </c>
      <c r="D3810" t="s">
        <v>1638</v>
      </c>
      <c r="E3810">
        <v>48</v>
      </c>
      <c r="F3810">
        <v>3313</v>
      </c>
      <c r="G3810">
        <f t="shared" si="296"/>
        <v>3313</v>
      </c>
      <c r="H3810" t="str">
        <f>_xlfn.XLOOKUP(C3810,obszary!A:A,obszary!B:B)</f>
        <v>Syrtis Major</v>
      </c>
      <c r="I3810" t="str">
        <f>_xlfn.XLOOKUP($A3810,laziki!B:B,laziki!C:C)</f>
        <v>Mariner 10</v>
      </c>
      <c r="J3810" t="str">
        <f>_xlfn.XLOOKUP(I3810,laziki!C:C,laziki!E:E)</f>
        <v>4.88N, 63.43E</v>
      </c>
      <c r="K3810">
        <f>_xlfn.XLOOKUP($A3810,laziki!B:B,laziki!D:D)</f>
        <v>2051</v>
      </c>
      <c r="L3810">
        <f t="shared" si="297"/>
        <v>2058</v>
      </c>
      <c r="M3810" s="4">
        <f t="shared" si="298"/>
        <v>7</v>
      </c>
      <c r="N3810" s="4" t="str">
        <f t="shared" si="299"/>
        <v>N</v>
      </c>
      <c r="O3810" t="str">
        <f t="shared" si="300"/>
        <v>N</v>
      </c>
    </row>
    <row r="3811" spans="1:15" x14ac:dyDescent="0.25">
      <c r="A3811">
        <v>84</v>
      </c>
      <c r="B3811" s="1">
        <v>62528</v>
      </c>
      <c r="C3811" t="s">
        <v>253</v>
      </c>
      <c r="D3811" t="s">
        <v>1637</v>
      </c>
      <c r="E3811">
        <v>325</v>
      </c>
      <c r="F3811">
        <v>11771</v>
      </c>
      <c r="G3811">
        <f t="shared" si="296"/>
        <v>0</v>
      </c>
      <c r="H3811" t="str">
        <f>_xlfn.XLOOKUP(C3811,obszary!A:A,obszary!B:B)</f>
        <v>Cebrenia</v>
      </c>
      <c r="I3811" t="str">
        <f>_xlfn.XLOOKUP($A3811,laziki!B:B,laziki!C:C)</f>
        <v>Phoenix 12</v>
      </c>
      <c r="J3811" t="str">
        <f>_xlfn.XLOOKUP(I3811,laziki!C:C,laziki!E:E)</f>
        <v>53.00N, 129.64E</v>
      </c>
      <c r="K3811">
        <f>_xlfn.XLOOKUP($A3811,laziki!B:B,laziki!D:D)</f>
        <v>2069</v>
      </c>
      <c r="L3811">
        <f t="shared" si="297"/>
        <v>2071</v>
      </c>
      <c r="M3811" s="4">
        <f t="shared" si="298"/>
        <v>2</v>
      </c>
      <c r="N3811" s="4" t="str">
        <f t="shared" si="299"/>
        <v>N</v>
      </c>
      <c r="O3811" t="str">
        <f t="shared" si="300"/>
        <v>N</v>
      </c>
    </row>
    <row r="3812" spans="1:15" x14ac:dyDescent="0.25">
      <c r="A3812">
        <v>32</v>
      </c>
      <c r="B3812" s="1">
        <v>59231</v>
      </c>
      <c r="C3812" t="s">
        <v>217</v>
      </c>
      <c r="D3812" t="s">
        <v>1636</v>
      </c>
      <c r="E3812">
        <v>20</v>
      </c>
      <c r="F3812">
        <v>2461</v>
      </c>
      <c r="G3812">
        <f t="shared" si="296"/>
        <v>2461</v>
      </c>
      <c r="H3812" t="str">
        <f>_xlfn.XLOOKUP(C3812,obszary!A:A,obszary!B:B)</f>
        <v>Thaumasia</v>
      </c>
      <c r="I3812" t="str">
        <f>_xlfn.XLOOKUP($A3812,laziki!B:B,laziki!C:C)</f>
        <v>Deimos 11</v>
      </c>
      <c r="J3812" t="str">
        <f>_xlfn.XLOOKUP(I3812,laziki!C:C,laziki!E:E)</f>
        <v>39.82S, 96.42W</v>
      </c>
      <c r="K3812">
        <f>_xlfn.XLOOKUP($A3812,laziki!B:B,laziki!D:D)</f>
        <v>2059</v>
      </c>
      <c r="L3812">
        <f t="shared" si="297"/>
        <v>2062</v>
      </c>
      <c r="M3812" s="4">
        <f t="shared" si="298"/>
        <v>3</v>
      </c>
      <c r="N3812" s="4" t="str">
        <f t="shared" si="299"/>
        <v>S</v>
      </c>
      <c r="O3812" t="str">
        <f t="shared" si="300"/>
        <v>S</v>
      </c>
    </row>
    <row r="3813" spans="1:15" x14ac:dyDescent="0.25">
      <c r="A3813">
        <v>23</v>
      </c>
      <c r="B3813" s="1">
        <v>56623</v>
      </c>
      <c r="C3813" t="s">
        <v>235</v>
      </c>
      <c r="D3813" t="s">
        <v>1635</v>
      </c>
      <c r="E3813">
        <v>572</v>
      </c>
      <c r="F3813">
        <v>756</v>
      </c>
      <c r="G3813">
        <f t="shared" si="296"/>
        <v>0</v>
      </c>
      <c r="H3813" t="str">
        <f>_xlfn.XLOOKUP(C3813,obszary!A:A,obszary!B:B)</f>
        <v>Memnonia</v>
      </c>
      <c r="I3813" t="str">
        <f>_xlfn.XLOOKUP($A3813,laziki!B:B,laziki!C:C)</f>
        <v>Phobos 2</v>
      </c>
      <c r="J3813" t="str">
        <f>_xlfn.XLOOKUP(I3813,laziki!C:C,laziki!E:E)</f>
        <v>23.80S, 156.02W</v>
      </c>
      <c r="K3813">
        <f>_xlfn.XLOOKUP($A3813,laziki!B:B,laziki!D:D)</f>
        <v>2053</v>
      </c>
      <c r="L3813">
        <f t="shared" si="297"/>
        <v>2055</v>
      </c>
      <c r="M3813" s="4">
        <f t="shared" si="298"/>
        <v>2</v>
      </c>
      <c r="N3813" s="4" t="str">
        <f t="shared" si="299"/>
        <v>S</v>
      </c>
      <c r="O3813" t="str">
        <f t="shared" si="300"/>
        <v>S</v>
      </c>
    </row>
    <row r="3814" spans="1:15" x14ac:dyDescent="0.25">
      <c r="A3814">
        <v>12</v>
      </c>
      <c r="B3814" s="1">
        <v>57558</v>
      </c>
      <c r="C3814" t="s">
        <v>233</v>
      </c>
      <c r="D3814" t="s">
        <v>1634</v>
      </c>
      <c r="E3814">
        <v>109</v>
      </c>
      <c r="F3814">
        <v>1656</v>
      </c>
      <c r="G3814">
        <f t="shared" si="296"/>
        <v>0</v>
      </c>
      <c r="H3814" t="str">
        <f>_xlfn.XLOOKUP(C3814,obszary!A:A,obszary!B:B)</f>
        <v>Phoenicis Lacus</v>
      </c>
      <c r="I3814" t="str">
        <f>_xlfn.XLOOKUP($A3814,laziki!B:B,laziki!C:C)</f>
        <v>Mariner 20</v>
      </c>
      <c r="J3814" t="str">
        <f>_xlfn.XLOOKUP(I3814,laziki!C:C,laziki!E:E)</f>
        <v>6.41S, 116.10W</v>
      </c>
      <c r="K3814">
        <f>_xlfn.XLOOKUP($A3814,laziki!B:B,laziki!D:D)</f>
        <v>2055</v>
      </c>
      <c r="L3814">
        <f t="shared" si="297"/>
        <v>2057</v>
      </c>
      <c r="M3814" s="4">
        <f t="shared" si="298"/>
        <v>2</v>
      </c>
      <c r="N3814" s="4" t="str">
        <f t="shared" si="299"/>
        <v>S</v>
      </c>
      <c r="O3814" t="str">
        <f t="shared" si="300"/>
        <v>S</v>
      </c>
    </row>
    <row r="3815" spans="1:15" x14ac:dyDescent="0.25">
      <c r="A3815">
        <v>10</v>
      </c>
      <c r="B3815" s="1">
        <v>57389</v>
      </c>
      <c r="C3815" t="s">
        <v>231</v>
      </c>
      <c r="D3815" t="s">
        <v>1633</v>
      </c>
      <c r="E3815">
        <v>791</v>
      </c>
      <c r="F3815">
        <v>9074</v>
      </c>
      <c r="G3815">
        <f t="shared" si="296"/>
        <v>0</v>
      </c>
      <c r="H3815" t="str">
        <f>_xlfn.XLOOKUP(C3815,obszary!A:A,obszary!B:B)</f>
        <v>Coprates</v>
      </c>
      <c r="I3815" t="str">
        <f>_xlfn.XLOOKUP($A3815,laziki!B:B,laziki!C:C)</f>
        <v>Mariner 15</v>
      </c>
      <c r="J3815" t="str">
        <f>_xlfn.XLOOKUP(I3815,laziki!C:C,laziki!E:E)</f>
        <v>23.79S, 56.97W</v>
      </c>
      <c r="K3815">
        <f>_xlfn.XLOOKUP($A3815,laziki!B:B,laziki!D:D)</f>
        <v>2054</v>
      </c>
      <c r="L3815">
        <f t="shared" si="297"/>
        <v>2057</v>
      </c>
      <c r="M3815" s="4">
        <f t="shared" si="298"/>
        <v>3</v>
      </c>
      <c r="N3815" s="4" t="str">
        <f t="shared" si="299"/>
        <v>S</v>
      </c>
      <c r="O3815" t="str">
        <f t="shared" si="300"/>
        <v>S</v>
      </c>
    </row>
    <row r="3816" spans="1:15" x14ac:dyDescent="0.25">
      <c r="A3816">
        <v>47</v>
      </c>
      <c r="B3816" s="1">
        <v>62213</v>
      </c>
      <c r="C3816" t="s">
        <v>245</v>
      </c>
      <c r="D3816" t="s">
        <v>1632</v>
      </c>
      <c r="E3816">
        <v>344</v>
      </c>
      <c r="F3816">
        <v>12605</v>
      </c>
      <c r="G3816">
        <f t="shared" si="296"/>
        <v>0</v>
      </c>
      <c r="H3816" t="str">
        <f>_xlfn.XLOOKUP(C3816,obszary!A:A,obszary!B:B)</f>
        <v>Oxia Palus</v>
      </c>
      <c r="I3816" t="str">
        <f>_xlfn.XLOOKUP($A3816,laziki!B:B,laziki!C:C)</f>
        <v>Spirit 14</v>
      </c>
      <c r="J3816" t="str">
        <f>_xlfn.XLOOKUP(I3816,laziki!C:C,laziki!E:E)</f>
        <v>27.30N, 17.48W</v>
      </c>
      <c r="K3816">
        <f>_xlfn.XLOOKUP($A3816,laziki!B:B,laziki!D:D)</f>
        <v>2065</v>
      </c>
      <c r="L3816">
        <f t="shared" si="297"/>
        <v>2070</v>
      </c>
      <c r="M3816" s="4">
        <f t="shared" si="298"/>
        <v>5</v>
      </c>
      <c r="N3816" s="4" t="str">
        <f t="shared" si="299"/>
        <v>N</v>
      </c>
      <c r="O3816" t="str">
        <f t="shared" si="300"/>
        <v>N</v>
      </c>
    </row>
    <row r="3817" spans="1:15" x14ac:dyDescent="0.25">
      <c r="A3817">
        <v>86</v>
      </c>
      <c r="B3817" s="1">
        <v>64592</v>
      </c>
      <c r="C3817" t="s">
        <v>255</v>
      </c>
      <c r="D3817" t="s">
        <v>1631</v>
      </c>
      <c r="E3817">
        <v>204</v>
      </c>
      <c r="F3817">
        <v>3022</v>
      </c>
      <c r="G3817">
        <f t="shared" si="296"/>
        <v>0</v>
      </c>
      <c r="H3817" t="str">
        <f>_xlfn.XLOOKUP(C3817,obszary!A:A,obszary!B:B)</f>
        <v>Casius</v>
      </c>
      <c r="I3817" t="str">
        <f>_xlfn.XLOOKUP($A3817,laziki!B:B,laziki!C:C)</f>
        <v>Phoenix 16</v>
      </c>
      <c r="J3817" t="str">
        <f>_xlfn.XLOOKUP(I3817,laziki!C:C,laziki!E:E)</f>
        <v>75.84N, 122.24E</v>
      </c>
      <c r="K3817">
        <f>_xlfn.XLOOKUP($A3817,laziki!B:B,laziki!D:D)</f>
        <v>2071</v>
      </c>
      <c r="L3817">
        <f t="shared" si="297"/>
        <v>2076</v>
      </c>
      <c r="M3817" s="4">
        <f t="shared" si="298"/>
        <v>5</v>
      </c>
      <c r="N3817" s="4" t="str">
        <f t="shared" si="299"/>
        <v>N</v>
      </c>
      <c r="O3817" t="str">
        <f t="shared" si="300"/>
        <v>N</v>
      </c>
    </row>
    <row r="3818" spans="1:15" x14ac:dyDescent="0.25">
      <c r="A3818">
        <v>5</v>
      </c>
      <c r="B3818" s="1">
        <v>55749</v>
      </c>
      <c r="C3818" t="s">
        <v>243</v>
      </c>
      <c r="D3818" t="s">
        <v>1630</v>
      </c>
      <c r="E3818">
        <v>631</v>
      </c>
      <c r="F3818">
        <v>3461</v>
      </c>
      <c r="G3818">
        <f t="shared" si="296"/>
        <v>0</v>
      </c>
      <c r="H3818" t="str">
        <f>_xlfn.XLOOKUP(C3818,obszary!A:A,obszary!B:B)</f>
        <v>Arabia</v>
      </c>
      <c r="I3818" t="str">
        <f>_xlfn.XLOOKUP($A3818,laziki!B:B,laziki!C:C)</f>
        <v>Mariner 10</v>
      </c>
      <c r="J3818" t="str">
        <f>_xlfn.XLOOKUP(I3818,laziki!C:C,laziki!E:E)</f>
        <v>4.88N, 63.43E</v>
      </c>
      <c r="K3818">
        <f>_xlfn.XLOOKUP($A3818,laziki!B:B,laziki!D:D)</f>
        <v>2051</v>
      </c>
      <c r="L3818">
        <f t="shared" si="297"/>
        <v>2052</v>
      </c>
      <c r="M3818" s="4">
        <f t="shared" si="298"/>
        <v>1</v>
      </c>
      <c r="N3818" s="4" t="str">
        <f t="shared" si="299"/>
        <v>N</v>
      </c>
      <c r="O3818" t="str">
        <f t="shared" si="300"/>
        <v>N</v>
      </c>
    </row>
    <row r="3819" spans="1:15" x14ac:dyDescent="0.25">
      <c r="A3819">
        <v>9</v>
      </c>
      <c r="B3819" s="1">
        <v>57361</v>
      </c>
      <c r="C3819" t="s">
        <v>229</v>
      </c>
      <c r="D3819" t="s">
        <v>1629</v>
      </c>
      <c r="E3819">
        <v>124</v>
      </c>
      <c r="F3819">
        <v>5812</v>
      </c>
      <c r="G3819">
        <f t="shared" si="296"/>
        <v>0</v>
      </c>
      <c r="H3819" t="str">
        <f>_xlfn.XLOOKUP(C3819,obszary!A:A,obszary!B:B)</f>
        <v>Margaritifer Sinus</v>
      </c>
      <c r="I3819" t="str">
        <f>_xlfn.XLOOKUP($A3819,laziki!B:B,laziki!C:C)</f>
        <v>Mariner 14</v>
      </c>
      <c r="J3819" t="str">
        <f>_xlfn.XLOOKUP(I3819,laziki!C:C,laziki!E:E)</f>
        <v>17.63S, 13.01W</v>
      </c>
      <c r="K3819">
        <f>_xlfn.XLOOKUP($A3819,laziki!B:B,laziki!D:D)</f>
        <v>2054</v>
      </c>
      <c r="L3819">
        <f t="shared" si="297"/>
        <v>2057</v>
      </c>
      <c r="M3819" s="4">
        <f t="shared" si="298"/>
        <v>3</v>
      </c>
      <c r="N3819" s="4" t="str">
        <f t="shared" si="299"/>
        <v>S</v>
      </c>
      <c r="O3819" t="str">
        <f t="shared" si="300"/>
        <v>S</v>
      </c>
    </row>
    <row r="3820" spans="1:15" x14ac:dyDescent="0.25">
      <c r="A3820">
        <v>99</v>
      </c>
      <c r="B3820" s="1">
        <v>64046</v>
      </c>
      <c r="C3820" t="s">
        <v>257</v>
      </c>
      <c r="D3820" t="s">
        <v>1628</v>
      </c>
      <c r="E3820">
        <v>905</v>
      </c>
      <c r="F3820">
        <v>20205</v>
      </c>
      <c r="G3820">
        <f t="shared" si="296"/>
        <v>0</v>
      </c>
      <c r="H3820" t="str">
        <f>_xlfn.XLOOKUP(C3820,obszary!A:A,obszary!B:B)</f>
        <v>Ismenius Lacus</v>
      </c>
      <c r="I3820" t="str">
        <f>_xlfn.XLOOKUP($A3820,laziki!B:B,laziki!C:C)</f>
        <v>Perseverance 6</v>
      </c>
      <c r="J3820" t="str">
        <f>_xlfn.XLOOKUP(I3820,laziki!C:C,laziki!E:E)</f>
        <v>34.38N, 12.41E</v>
      </c>
      <c r="K3820">
        <f>_xlfn.XLOOKUP($A3820,laziki!B:B,laziki!D:D)</f>
        <v>2070</v>
      </c>
      <c r="L3820">
        <f t="shared" si="297"/>
        <v>2075</v>
      </c>
      <c r="M3820" s="4">
        <f t="shared" si="298"/>
        <v>5</v>
      </c>
      <c r="N3820" s="4" t="str">
        <f t="shared" si="299"/>
        <v>N</v>
      </c>
      <c r="O3820" t="str">
        <f t="shared" si="300"/>
        <v>N</v>
      </c>
    </row>
    <row r="3821" spans="1:15" x14ac:dyDescent="0.25">
      <c r="A3821">
        <v>76</v>
      </c>
      <c r="B3821" s="1">
        <v>64572</v>
      </c>
      <c r="C3821" t="s">
        <v>253</v>
      </c>
      <c r="D3821" t="s">
        <v>1627</v>
      </c>
      <c r="E3821">
        <v>90</v>
      </c>
      <c r="F3821">
        <v>22220</v>
      </c>
      <c r="G3821">
        <f t="shared" si="296"/>
        <v>22220</v>
      </c>
      <c r="H3821" t="str">
        <f>_xlfn.XLOOKUP(C3821,obszary!A:A,obszary!B:B)</f>
        <v>Cebrenia</v>
      </c>
      <c r="I3821" t="str">
        <f>_xlfn.XLOOKUP($A3821,laziki!B:B,laziki!C:C)</f>
        <v>Rosetta 25</v>
      </c>
      <c r="J3821" t="str">
        <f>_xlfn.XLOOKUP(I3821,laziki!C:C,laziki!E:E)</f>
        <v>47.84N, 169.44E</v>
      </c>
      <c r="K3821">
        <f>_xlfn.XLOOKUP($A3821,laziki!B:B,laziki!D:D)</f>
        <v>2072</v>
      </c>
      <c r="L3821">
        <f t="shared" si="297"/>
        <v>2076</v>
      </c>
      <c r="M3821" s="4">
        <f t="shared" si="298"/>
        <v>4</v>
      </c>
      <c r="N3821" s="4" t="str">
        <f t="shared" si="299"/>
        <v>N</v>
      </c>
      <c r="O3821" t="str">
        <f t="shared" si="300"/>
        <v>N</v>
      </c>
    </row>
    <row r="3822" spans="1:15" x14ac:dyDescent="0.25">
      <c r="A3822">
        <v>98</v>
      </c>
      <c r="B3822" s="1">
        <v>63748</v>
      </c>
      <c r="C3822" t="s">
        <v>211</v>
      </c>
      <c r="D3822" t="s">
        <v>1626</v>
      </c>
      <c r="E3822">
        <v>25</v>
      </c>
      <c r="F3822">
        <v>9366</v>
      </c>
      <c r="G3822">
        <f t="shared" si="296"/>
        <v>9366</v>
      </c>
      <c r="H3822" t="str">
        <f>_xlfn.XLOOKUP(C3822,obszary!A:A,obszary!B:B)</f>
        <v>Hellas</v>
      </c>
      <c r="I3822" t="str">
        <f>_xlfn.XLOOKUP($A3822,laziki!B:B,laziki!C:C)</f>
        <v>Perseverance 5</v>
      </c>
      <c r="J3822" t="str">
        <f>_xlfn.XLOOKUP(I3822,laziki!C:C,laziki!E:E)</f>
        <v>48.97S, 86.32E</v>
      </c>
      <c r="K3822">
        <f>_xlfn.XLOOKUP($A3822,laziki!B:B,laziki!D:D)</f>
        <v>2070</v>
      </c>
      <c r="L3822">
        <f t="shared" si="297"/>
        <v>2074</v>
      </c>
      <c r="M3822" s="4">
        <f t="shared" si="298"/>
        <v>4</v>
      </c>
      <c r="N3822" s="4" t="str">
        <f t="shared" si="299"/>
        <v>S</v>
      </c>
      <c r="O3822" t="str">
        <f t="shared" si="300"/>
        <v>S</v>
      </c>
    </row>
    <row r="3823" spans="1:15" x14ac:dyDescent="0.25">
      <c r="A3823">
        <v>38</v>
      </c>
      <c r="B3823" s="1">
        <v>61025</v>
      </c>
      <c r="C3823" t="s">
        <v>265</v>
      </c>
      <c r="D3823" t="s">
        <v>1625</v>
      </c>
      <c r="E3823">
        <v>45</v>
      </c>
      <c r="F3823">
        <v>3461</v>
      </c>
      <c r="G3823">
        <f t="shared" si="296"/>
        <v>3461</v>
      </c>
      <c r="H3823" t="str">
        <f>_xlfn.XLOOKUP(C3823,obszary!A:A,obszary!B:B)</f>
        <v>Mare Boreum</v>
      </c>
      <c r="I3823" t="str">
        <f>_xlfn.XLOOKUP($A3823,laziki!B:B,laziki!C:C)</f>
        <v>Pathfinder 7</v>
      </c>
      <c r="J3823" t="str">
        <f>_xlfn.XLOOKUP(I3823,laziki!C:C,laziki!E:E)</f>
        <v>79.27N, 111.64W</v>
      </c>
      <c r="K3823">
        <f>_xlfn.XLOOKUP($A3823,laziki!B:B,laziki!D:D)</f>
        <v>2062</v>
      </c>
      <c r="L3823">
        <f t="shared" si="297"/>
        <v>2067</v>
      </c>
      <c r="M3823" s="4">
        <f t="shared" si="298"/>
        <v>5</v>
      </c>
      <c r="N3823" s="4" t="str">
        <f t="shared" si="299"/>
        <v>N</v>
      </c>
      <c r="O3823" t="str">
        <f t="shared" si="300"/>
        <v>N</v>
      </c>
    </row>
    <row r="3824" spans="1:15" x14ac:dyDescent="0.25">
      <c r="A3824">
        <v>31</v>
      </c>
      <c r="B3824" s="1">
        <v>59055</v>
      </c>
      <c r="C3824" t="s">
        <v>261</v>
      </c>
      <c r="D3824" t="s">
        <v>1624</v>
      </c>
      <c r="E3824">
        <v>524</v>
      </c>
      <c r="F3824">
        <v>29243</v>
      </c>
      <c r="G3824">
        <f t="shared" si="296"/>
        <v>0</v>
      </c>
      <c r="H3824" t="str">
        <f>_xlfn.XLOOKUP(C3824,obszary!A:A,obszary!B:B)</f>
        <v>Arcadia</v>
      </c>
      <c r="I3824" t="str">
        <f>_xlfn.XLOOKUP($A3824,laziki!B:B,laziki!C:C)</f>
        <v>Deimos 10</v>
      </c>
      <c r="J3824" t="str">
        <f>_xlfn.XLOOKUP(I3824,laziki!C:C,laziki!E:E)</f>
        <v>66.67N, 93.37W</v>
      </c>
      <c r="K3824">
        <f>_xlfn.XLOOKUP($A3824,laziki!B:B,laziki!D:D)</f>
        <v>2059</v>
      </c>
      <c r="L3824">
        <f t="shared" si="297"/>
        <v>2061</v>
      </c>
      <c r="M3824" s="4">
        <f t="shared" si="298"/>
        <v>2</v>
      </c>
      <c r="N3824" s="4" t="str">
        <f t="shared" si="299"/>
        <v>N</v>
      </c>
      <c r="O3824" t="str">
        <f t="shared" si="300"/>
        <v>N</v>
      </c>
    </row>
    <row r="3825" spans="1:15" x14ac:dyDescent="0.25">
      <c r="A3825">
        <v>27</v>
      </c>
      <c r="B3825" s="1">
        <v>56867</v>
      </c>
      <c r="C3825" t="s">
        <v>207</v>
      </c>
      <c r="D3825" t="s">
        <v>1623</v>
      </c>
      <c r="E3825">
        <v>292</v>
      </c>
      <c r="F3825">
        <v>38630</v>
      </c>
      <c r="G3825">
        <f t="shared" si="296"/>
        <v>0</v>
      </c>
      <c r="H3825" t="str">
        <f>_xlfn.XLOOKUP(C3825,obszary!A:A,obszary!B:B)</f>
        <v>Mare Australe</v>
      </c>
      <c r="I3825" t="str">
        <f>_xlfn.XLOOKUP($A3825,laziki!B:B,laziki!C:C)</f>
        <v>Phobos 6</v>
      </c>
      <c r="J3825" t="str">
        <f>_xlfn.XLOOKUP(I3825,laziki!C:C,laziki!E:E)</f>
        <v>74.62S, 100.08E</v>
      </c>
      <c r="K3825">
        <f>_xlfn.XLOOKUP($A3825,laziki!B:B,laziki!D:D)</f>
        <v>2054</v>
      </c>
      <c r="L3825">
        <f t="shared" si="297"/>
        <v>2055</v>
      </c>
      <c r="M3825" s="4">
        <f t="shared" si="298"/>
        <v>1</v>
      </c>
      <c r="N3825" s="4" t="str">
        <f t="shared" si="299"/>
        <v>S</v>
      </c>
      <c r="O3825" t="str">
        <f t="shared" si="300"/>
        <v>S</v>
      </c>
    </row>
    <row r="3826" spans="1:15" x14ac:dyDescent="0.25">
      <c r="A3826">
        <v>83</v>
      </c>
      <c r="B3826" s="1">
        <v>63152</v>
      </c>
      <c r="C3826" t="s">
        <v>255</v>
      </c>
      <c r="D3826" t="s">
        <v>1622</v>
      </c>
      <c r="E3826">
        <v>11</v>
      </c>
      <c r="F3826">
        <v>29243</v>
      </c>
      <c r="G3826">
        <f t="shared" si="296"/>
        <v>29243</v>
      </c>
      <c r="H3826" t="str">
        <f>_xlfn.XLOOKUP(C3826,obszary!A:A,obszary!B:B)</f>
        <v>Casius</v>
      </c>
      <c r="I3826" t="str">
        <f>_xlfn.XLOOKUP($A3826,laziki!B:B,laziki!C:C)</f>
        <v>Phoenix 11</v>
      </c>
      <c r="J3826" t="str">
        <f>_xlfn.XLOOKUP(I3826,laziki!C:C,laziki!E:E)</f>
        <v>56.07N, 79.63E</v>
      </c>
      <c r="K3826">
        <f>_xlfn.XLOOKUP($A3826,laziki!B:B,laziki!D:D)</f>
        <v>2069</v>
      </c>
      <c r="L3826">
        <f t="shared" si="297"/>
        <v>2072</v>
      </c>
      <c r="M3826" s="4">
        <f t="shared" si="298"/>
        <v>3</v>
      </c>
      <c r="N3826" s="4" t="str">
        <f t="shared" si="299"/>
        <v>N</v>
      </c>
      <c r="O3826" t="str">
        <f t="shared" si="300"/>
        <v>N</v>
      </c>
    </row>
    <row r="3827" spans="1:15" x14ac:dyDescent="0.25">
      <c r="A3827">
        <v>17</v>
      </c>
      <c r="B3827" s="1">
        <v>59344</v>
      </c>
      <c r="C3827" t="s">
        <v>225</v>
      </c>
      <c r="D3827" t="s">
        <v>1621</v>
      </c>
      <c r="E3827">
        <v>188</v>
      </c>
      <c r="F3827">
        <v>3461</v>
      </c>
      <c r="G3827">
        <f t="shared" si="296"/>
        <v>0</v>
      </c>
      <c r="H3827" t="str">
        <f>_xlfn.XLOOKUP(C3827,obszary!A:A,obszary!B:B)</f>
        <v>Iapygia</v>
      </c>
      <c r="I3827" t="str">
        <f>_xlfn.XLOOKUP($A3827,laziki!B:B,laziki!C:C)</f>
        <v>Viking 8</v>
      </c>
      <c r="J3827" t="str">
        <f>_xlfn.XLOOKUP(I3827,laziki!C:C,laziki!E:E)</f>
        <v>21.27N, 90.13E</v>
      </c>
      <c r="K3827">
        <f>_xlfn.XLOOKUP($A3827,laziki!B:B,laziki!D:D)</f>
        <v>2054</v>
      </c>
      <c r="L3827">
        <f t="shared" si="297"/>
        <v>2062</v>
      </c>
      <c r="M3827" s="4">
        <f t="shared" si="298"/>
        <v>8</v>
      </c>
      <c r="N3827" s="4" t="str">
        <f t="shared" si="299"/>
        <v>S</v>
      </c>
      <c r="O3827" t="str">
        <f t="shared" si="300"/>
        <v>N</v>
      </c>
    </row>
    <row r="3828" spans="1:15" x14ac:dyDescent="0.25">
      <c r="A3828">
        <v>18</v>
      </c>
      <c r="B3828" s="1">
        <v>58552</v>
      </c>
      <c r="C3828" t="s">
        <v>219</v>
      </c>
      <c r="D3828" t="s">
        <v>1620</v>
      </c>
      <c r="E3828">
        <v>12</v>
      </c>
      <c r="F3828">
        <v>12605</v>
      </c>
      <c r="G3828">
        <f t="shared" si="296"/>
        <v>12605</v>
      </c>
      <c r="H3828" t="str">
        <f>_xlfn.XLOOKUP(C3828,obszary!A:A,obszary!B:B)</f>
        <v>Phaethontis</v>
      </c>
      <c r="I3828" t="str">
        <f>_xlfn.XLOOKUP($A3828,laziki!B:B,laziki!C:C)</f>
        <v>Viking 10</v>
      </c>
      <c r="J3828" t="str">
        <f>_xlfn.XLOOKUP(I3828,laziki!C:C,laziki!E:E)</f>
        <v>25.21S, 169.35E</v>
      </c>
      <c r="K3828">
        <f>_xlfn.XLOOKUP($A3828,laziki!B:B,laziki!D:D)</f>
        <v>2055</v>
      </c>
      <c r="L3828">
        <f t="shared" si="297"/>
        <v>2060</v>
      </c>
      <c r="M3828" s="4">
        <f t="shared" si="298"/>
        <v>5</v>
      </c>
      <c r="N3828" s="4" t="str">
        <f t="shared" si="299"/>
        <v>S</v>
      </c>
      <c r="O3828" t="str">
        <f t="shared" si="300"/>
        <v>S</v>
      </c>
    </row>
    <row r="3829" spans="1:15" x14ac:dyDescent="0.25">
      <c r="A3829">
        <v>94</v>
      </c>
      <c r="B3829" s="1">
        <v>62279</v>
      </c>
      <c r="C3829" t="s">
        <v>209</v>
      </c>
      <c r="D3829" t="s">
        <v>1619</v>
      </c>
      <c r="E3829">
        <v>45</v>
      </c>
      <c r="F3829">
        <v>11382</v>
      </c>
      <c r="G3829">
        <f t="shared" si="296"/>
        <v>11382</v>
      </c>
      <c r="H3829" t="str">
        <f>_xlfn.XLOOKUP(C3829,obszary!A:A,obszary!B:B)</f>
        <v>Eridania</v>
      </c>
      <c r="I3829" t="str">
        <f>_xlfn.XLOOKUP($A3829,laziki!B:B,laziki!C:C)</f>
        <v>Dawn 4</v>
      </c>
      <c r="J3829" t="str">
        <f>_xlfn.XLOOKUP(I3829,laziki!C:C,laziki!E:E)</f>
        <v>46.81S, 143.88E</v>
      </c>
      <c r="K3829">
        <f>_xlfn.XLOOKUP($A3829,laziki!B:B,laziki!D:D)</f>
        <v>2066</v>
      </c>
      <c r="L3829">
        <f t="shared" si="297"/>
        <v>2070</v>
      </c>
      <c r="M3829" s="4">
        <f t="shared" si="298"/>
        <v>4</v>
      </c>
      <c r="N3829" s="4" t="str">
        <f t="shared" si="299"/>
        <v>S</v>
      </c>
      <c r="O3829" t="str">
        <f t="shared" si="300"/>
        <v>S</v>
      </c>
    </row>
    <row r="3830" spans="1:15" x14ac:dyDescent="0.25">
      <c r="A3830">
        <v>74</v>
      </c>
      <c r="B3830" s="1">
        <v>63430</v>
      </c>
      <c r="C3830" t="s">
        <v>243</v>
      </c>
      <c r="D3830" t="s">
        <v>1618</v>
      </c>
      <c r="E3830">
        <v>169</v>
      </c>
      <c r="F3830">
        <v>2880</v>
      </c>
      <c r="G3830">
        <f t="shared" si="296"/>
        <v>0</v>
      </c>
      <c r="H3830" t="str">
        <f>_xlfn.XLOOKUP(C3830,obszary!A:A,obszary!B:B)</f>
        <v>Arabia</v>
      </c>
      <c r="I3830" t="str">
        <f>_xlfn.XLOOKUP($A3830,laziki!B:B,laziki!C:C)</f>
        <v>Rosetta 21</v>
      </c>
      <c r="J3830" t="str">
        <f>_xlfn.XLOOKUP(I3830,laziki!C:C,laziki!E:E)</f>
        <v>17.28N, 7.12E</v>
      </c>
      <c r="K3830">
        <f>_xlfn.XLOOKUP($A3830,laziki!B:B,laziki!D:D)</f>
        <v>2071</v>
      </c>
      <c r="L3830">
        <f t="shared" si="297"/>
        <v>2073</v>
      </c>
      <c r="M3830" s="4">
        <f t="shared" si="298"/>
        <v>2</v>
      </c>
      <c r="N3830" s="4" t="str">
        <f t="shared" si="299"/>
        <v>N</v>
      </c>
      <c r="O3830" t="str">
        <f t="shared" si="300"/>
        <v>N</v>
      </c>
    </row>
    <row r="3831" spans="1:15" x14ac:dyDescent="0.25">
      <c r="A3831">
        <v>10</v>
      </c>
      <c r="B3831" s="1">
        <v>58711</v>
      </c>
      <c r="C3831" t="s">
        <v>217</v>
      </c>
      <c r="D3831" t="s">
        <v>1617</v>
      </c>
      <c r="E3831">
        <v>15</v>
      </c>
      <c r="F3831">
        <v>9985</v>
      </c>
      <c r="G3831">
        <f t="shared" si="296"/>
        <v>9985</v>
      </c>
      <c r="H3831" t="str">
        <f>_xlfn.XLOOKUP(C3831,obszary!A:A,obszary!B:B)</f>
        <v>Thaumasia</v>
      </c>
      <c r="I3831" t="str">
        <f>_xlfn.XLOOKUP($A3831,laziki!B:B,laziki!C:C)</f>
        <v>Mariner 15</v>
      </c>
      <c r="J3831" t="str">
        <f>_xlfn.XLOOKUP(I3831,laziki!C:C,laziki!E:E)</f>
        <v>23.79S, 56.97W</v>
      </c>
      <c r="K3831">
        <f>_xlfn.XLOOKUP($A3831,laziki!B:B,laziki!D:D)</f>
        <v>2054</v>
      </c>
      <c r="L3831">
        <f t="shared" si="297"/>
        <v>2060</v>
      </c>
      <c r="M3831" s="4">
        <f t="shared" si="298"/>
        <v>6</v>
      </c>
      <c r="N3831" s="4" t="str">
        <f t="shared" si="299"/>
        <v>S</v>
      </c>
      <c r="O3831" t="str">
        <f t="shared" si="300"/>
        <v>S</v>
      </c>
    </row>
    <row r="3832" spans="1:15" x14ac:dyDescent="0.25">
      <c r="A3832">
        <v>40</v>
      </c>
      <c r="B3832" s="1">
        <v>59718</v>
      </c>
      <c r="C3832" t="s">
        <v>221</v>
      </c>
      <c r="D3832" t="s">
        <v>1616</v>
      </c>
      <c r="E3832">
        <v>204</v>
      </c>
      <c r="F3832">
        <v>2054</v>
      </c>
      <c r="G3832">
        <f t="shared" si="296"/>
        <v>0</v>
      </c>
      <c r="H3832" t="str">
        <f>_xlfn.XLOOKUP(C3832,obszary!A:A,obszary!B:B)</f>
        <v>Aeolis</v>
      </c>
      <c r="I3832" t="str">
        <f>_xlfn.XLOOKUP($A3832,laziki!B:B,laziki!C:C)</f>
        <v>Spirit 1</v>
      </c>
      <c r="J3832" t="str">
        <f>_xlfn.XLOOKUP(I3832,laziki!C:C,laziki!E:E)</f>
        <v>23.56S, 147.94E</v>
      </c>
      <c r="K3832">
        <f>_xlfn.XLOOKUP($A3832,laziki!B:B,laziki!D:D)</f>
        <v>2062</v>
      </c>
      <c r="L3832">
        <f t="shared" si="297"/>
        <v>2063</v>
      </c>
      <c r="M3832" s="4">
        <f t="shared" si="298"/>
        <v>1</v>
      </c>
      <c r="N3832" s="4" t="str">
        <f t="shared" si="299"/>
        <v>S</v>
      </c>
      <c r="O3832" t="str">
        <f t="shared" si="300"/>
        <v>S</v>
      </c>
    </row>
    <row r="3833" spans="1:15" x14ac:dyDescent="0.25">
      <c r="A3833">
        <v>57</v>
      </c>
      <c r="B3833" s="1">
        <v>61831</v>
      </c>
      <c r="C3833" t="s">
        <v>217</v>
      </c>
      <c r="D3833" t="s">
        <v>1615</v>
      </c>
      <c r="E3833">
        <v>1057</v>
      </c>
      <c r="F3833">
        <v>7752</v>
      </c>
      <c r="G3833">
        <f t="shared" si="296"/>
        <v>0</v>
      </c>
      <c r="H3833" t="str">
        <f>_xlfn.XLOOKUP(C3833,obszary!A:A,obszary!B:B)</f>
        <v>Thaumasia</v>
      </c>
      <c r="I3833" t="str">
        <f>_xlfn.XLOOKUP($A3833,laziki!B:B,laziki!C:C)</f>
        <v>Opportunity 13</v>
      </c>
      <c r="J3833" t="str">
        <f>_xlfn.XLOOKUP(I3833,laziki!C:C,laziki!E:E)</f>
        <v>44.72S, 102.07W</v>
      </c>
      <c r="K3833">
        <f>_xlfn.XLOOKUP($A3833,laziki!B:B,laziki!D:D)</f>
        <v>2067</v>
      </c>
      <c r="L3833">
        <f t="shared" si="297"/>
        <v>2069</v>
      </c>
      <c r="M3833" s="4">
        <f t="shared" si="298"/>
        <v>2</v>
      </c>
      <c r="N3833" s="4" t="str">
        <f t="shared" si="299"/>
        <v>S</v>
      </c>
      <c r="O3833" t="str">
        <f t="shared" si="300"/>
        <v>S</v>
      </c>
    </row>
    <row r="3834" spans="1:15" x14ac:dyDescent="0.25">
      <c r="A3834">
        <v>60</v>
      </c>
      <c r="B3834" s="1">
        <v>62379</v>
      </c>
      <c r="C3834" t="s">
        <v>215</v>
      </c>
      <c r="D3834" t="s">
        <v>1614</v>
      </c>
      <c r="E3834">
        <v>12</v>
      </c>
      <c r="F3834">
        <v>4902</v>
      </c>
      <c r="G3834">
        <f t="shared" si="296"/>
        <v>4902</v>
      </c>
      <c r="H3834" t="str">
        <f>_xlfn.XLOOKUP(C3834,obszary!A:A,obszary!B:B)</f>
        <v>Argyre</v>
      </c>
      <c r="I3834" t="str">
        <f>_xlfn.XLOOKUP($A3834,laziki!B:B,laziki!C:C)</f>
        <v>Opportunity 18</v>
      </c>
      <c r="J3834" t="str">
        <f>_xlfn.XLOOKUP(I3834,laziki!C:C,laziki!E:E)</f>
        <v>47.77S, 28.62W</v>
      </c>
      <c r="K3834">
        <f>_xlfn.XLOOKUP($A3834,laziki!B:B,laziki!D:D)</f>
        <v>2069</v>
      </c>
      <c r="L3834">
        <f t="shared" si="297"/>
        <v>2070</v>
      </c>
      <c r="M3834" s="4">
        <f t="shared" si="298"/>
        <v>1</v>
      </c>
      <c r="N3834" s="4" t="str">
        <f t="shared" si="299"/>
        <v>S</v>
      </c>
      <c r="O3834" t="str">
        <f t="shared" si="300"/>
        <v>S</v>
      </c>
    </row>
    <row r="3835" spans="1:15" x14ac:dyDescent="0.25">
      <c r="A3835">
        <v>37</v>
      </c>
      <c r="B3835" s="1">
        <v>59393</v>
      </c>
      <c r="C3835" t="s">
        <v>237</v>
      </c>
      <c r="D3835" t="s">
        <v>1613</v>
      </c>
      <c r="E3835">
        <v>70</v>
      </c>
      <c r="F3835">
        <v>1396</v>
      </c>
      <c r="G3835">
        <f t="shared" si="296"/>
        <v>1396</v>
      </c>
      <c r="H3835" t="str">
        <f>_xlfn.XLOOKUP(C3835,obszary!A:A,obszary!B:B)</f>
        <v>Elysium</v>
      </c>
      <c r="I3835" t="str">
        <f>_xlfn.XLOOKUP($A3835,laziki!B:B,laziki!C:C)</f>
        <v>Pathfinder 5</v>
      </c>
      <c r="J3835" t="str">
        <f>_xlfn.XLOOKUP(I3835,laziki!C:C,laziki!E:E)</f>
        <v>10.83N, 133.81E</v>
      </c>
      <c r="K3835">
        <f>_xlfn.XLOOKUP($A3835,laziki!B:B,laziki!D:D)</f>
        <v>2061</v>
      </c>
      <c r="L3835">
        <f t="shared" si="297"/>
        <v>2062</v>
      </c>
      <c r="M3835" s="4">
        <f t="shared" si="298"/>
        <v>1</v>
      </c>
      <c r="N3835" s="4" t="str">
        <f t="shared" si="299"/>
        <v>N</v>
      </c>
      <c r="O3835" t="str">
        <f t="shared" si="300"/>
        <v>N</v>
      </c>
    </row>
    <row r="3836" spans="1:15" x14ac:dyDescent="0.25">
      <c r="A3836">
        <v>20</v>
      </c>
      <c r="B3836" s="1">
        <v>58060</v>
      </c>
      <c r="C3836" t="s">
        <v>211</v>
      </c>
      <c r="D3836" t="s">
        <v>1612</v>
      </c>
      <c r="E3836">
        <v>45</v>
      </c>
      <c r="F3836">
        <v>9366</v>
      </c>
      <c r="G3836">
        <f t="shared" si="296"/>
        <v>9366</v>
      </c>
      <c r="H3836" t="str">
        <f>_xlfn.XLOOKUP(C3836,obszary!A:A,obszary!B:B)</f>
        <v>Hellas</v>
      </c>
      <c r="I3836" t="str">
        <f>_xlfn.XLOOKUP($A3836,laziki!B:B,laziki!C:C)</f>
        <v>Viking 15</v>
      </c>
      <c r="J3836" t="str">
        <f>_xlfn.XLOOKUP(I3836,laziki!C:C,laziki!E:E)</f>
        <v>51.10S, 71.36E</v>
      </c>
      <c r="K3836">
        <f>_xlfn.XLOOKUP($A3836,laziki!B:B,laziki!D:D)</f>
        <v>2056</v>
      </c>
      <c r="L3836">
        <f t="shared" si="297"/>
        <v>2058</v>
      </c>
      <c r="M3836" s="4">
        <f t="shared" si="298"/>
        <v>2</v>
      </c>
      <c r="N3836" s="4" t="str">
        <f t="shared" si="299"/>
        <v>S</v>
      </c>
      <c r="O3836" t="str">
        <f t="shared" si="300"/>
        <v>S</v>
      </c>
    </row>
    <row r="3837" spans="1:15" x14ac:dyDescent="0.25">
      <c r="A3837">
        <v>27</v>
      </c>
      <c r="B3837" s="1">
        <v>60057</v>
      </c>
      <c r="C3837" t="s">
        <v>211</v>
      </c>
      <c r="D3837" t="s">
        <v>1611</v>
      </c>
      <c r="E3837">
        <v>57</v>
      </c>
      <c r="F3837">
        <v>11382</v>
      </c>
      <c r="G3837">
        <f t="shared" si="296"/>
        <v>11382</v>
      </c>
      <c r="H3837" t="str">
        <f>_xlfn.XLOOKUP(C3837,obszary!A:A,obszary!B:B)</f>
        <v>Hellas</v>
      </c>
      <c r="I3837" t="str">
        <f>_xlfn.XLOOKUP($A3837,laziki!B:B,laziki!C:C)</f>
        <v>Phobos 6</v>
      </c>
      <c r="J3837" t="str">
        <f>_xlfn.XLOOKUP(I3837,laziki!C:C,laziki!E:E)</f>
        <v>74.62S, 100.08E</v>
      </c>
      <c r="K3837">
        <f>_xlfn.XLOOKUP($A3837,laziki!B:B,laziki!D:D)</f>
        <v>2054</v>
      </c>
      <c r="L3837">
        <f t="shared" si="297"/>
        <v>2064</v>
      </c>
      <c r="M3837" s="4">
        <f t="shared" si="298"/>
        <v>10</v>
      </c>
      <c r="N3837" s="4" t="str">
        <f t="shared" si="299"/>
        <v>S</v>
      </c>
      <c r="O3837" t="str">
        <f t="shared" si="300"/>
        <v>S</v>
      </c>
    </row>
    <row r="3838" spans="1:15" x14ac:dyDescent="0.25">
      <c r="A3838">
        <v>27</v>
      </c>
      <c r="B3838" s="1">
        <v>57843</v>
      </c>
      <c r="C3838" t="s">
        <v>207</v>
      </c>
      <c r="D3838" t="s">
        <v>1610</v>
      </c>
      <c r="E3838">
        <v>117</v>
      </c>
      <c r="F3838">
        <v>9985</v>
      </c>
      <c r="G3838">
        <f t="shared" si="296"/>
        <v>0</v>
      </c>
      <c r="H3838" t="str">
        <f>_xlfn.XLOOKUP(C3838,obszary!A:A,obszary!B:B)</f>
        <v>Mare Australe</v>
      </c>
      <c r="I3838" t="str">
        <f>_xlfn.XLOOKUP($A3838,laziki!B:B,laziki!C:C)</f>
        <v>Phobos 6</v>
      </c>
      <c r="J3838" t="str">
        <f>_xlfn.XLOOKUP(I3838,laziki!C:C,laziki!E:E)</f>
        <v>74.62S, 100.08E</v>
      </c>
      <c r="K3838">
        <f>_xlfn.XLOOKUP($A3838,laziki!B:B,laziki!D:D)</f>
        <v>2054</v>
      </c>
      <c r="L3838">
        <f t="shared" si="297"/>
        <v>2058</v>
      </c>
      <c r="M3838" s="4">
        <f t="shared" si="298"/>
        <v>4</v>
      </c>
      <c r="N3838" s="4" t="str">
        <f t="shared" si="299"/>
        <v>S</v>
      </c>
      <c r="O3838" t="str">
        <f t="shared" si="300"/>
        <v>S</v>
      </c>
    </row>
    <row r="3839" spans="1:15" x14ac:dyDescent="0.25">
      <c r="A3839">
        <v>69</v>
      </c>
      <c r="B3839" s="1">
        <v>63150</v>
      </c>
      <c r="C3839" t="s">
        <v>265</v>
      </c>
      <c r="D3839" t="s">
        <v>1609</v>
      </c>
      <c r="E3839">
        <v>181</v>
      </c>
      <c r="F3839">
        <v>72463</v>
      </c>
      <c r="G3839">
        <f t="shared" si="296"/>
        <v>0</v>
      </c>
      <c r="H3839" t="str">
        <f>_xlfn.XLOOKUP(C3839,obszary!A:A,obszary!B:B)</f>
        <v>Mare Boreum</v>
      </c>
      <c r="I3839" t="str">
        <f>_xlfn.XLOOKUP($A3839,laziki!B:B,laziki!C:C)</f>
        <v>Rosetta 13</v>
      </c>
      <c r="J3839" t="str">
        <f>_xlfn.XLOOKUP(I3839,laziki!C:C,laziki!E:E)</f>
        <v>69.41N, 168.67E</v>
      </c>
      <c r="K3839">
        <f>_xlfn.XLOOKUP($A3839,laziki!B:B,laziki!D:D)</f>
        <v>2069</v>
      </c>
      <c r="L3839">
        <f t="shared" si="297"/>
        <v>2072</v>
      </c>
      <c r="M3839" s="4">
        <f t="shared" si="298"/>
        <v>3</v>
      </c>
      <c r="N3839" s="4" t="str">
        <f t="shared" si="299"/>
        <v>N</v>
      </c>
      <c r="O3839" t="str">
        <f t="shared" si="300"/>
        <v>N</v>
      </c>
    </row>
    <row r="3840" spans="1:15" x14ac:dyDescent="0.25">
      <c r="A3840">
        <v>82</v>
      </c>
      <c r="B3840" s="1">
        <v>63016</v>
      </c>
      <c r="C3840" t="s">
        <v>209</v>
      </c>
      <c r="D3840" t="s">
        <v>1608</v>
      </c>
      <c r="E3840">
        <v>67</v>
      </c>
      <c r="F3840">
        <v>26004</v>
      </c>
      <c r="G3840">
        <f t="shared" si="296"/>
        <v>26004</v>
      </c>
      <c r="H3840" t="str">
        <f>_xlfn.XLOOKUP(C3840,obszary!A:A,obszary!B:B)</f>
        <v>Eridania</v>
      </c>
      <c r="I3840" t="str">
        <f>_xlfn.XLOOKUP($A3840,laziki!B:B,laziki!C:C)</f>
        <v>Phoenix 7</v>
      </c>
      <c r="J3840" t="str">
        <f>_xlfn.XLOOKUP(I3840,laziki!C:C,laziki!E:E)</f>
        <v>42.36S, 157.15E</v>
      </c>
      <c r="K3840">
        <f>_xlfn.XLOOKUP($A3840,laziki!B:B,laziki!D:D)</f>
        <v>2068</v>
      </c>
      <c r="L3840">
        <f t="shared" si="297"/>
        <v>2072</v>
      </c>
      <c r="M3840" s="4">
        <f t="shared" si="298"/>
        <v>4</v>
      </c>
      <c r="N3840" s="4" t="str">
        <f t="shared" si="299"/>
        <v>S</v>
      </c>
      <c r="O3840" t="str">
        <f t="shared" si="300"/>
        <v>S</v>
      </c>
    </row>
    <row r="3841" spans="1:15" x14ac:dyDescent="0.25">
      <c r="A3841">
        <v>97</v>
      </c>
      <c r="B3841" s="1">
        <v>63069</v>
      </c>
      <c r="C3841" t="s">
        <v>259</v>
      </c>
      <c r="D3841" t="s">
        <v>1607</v>
      </c>
      <c r="E3841">
        <v>188</v>
      </c>
      <c r="F3841">
        <v>2880</v>
      </c>
      <c r="G3841">
        <f t="shared" si="296"/>
        <v>0</v>
      </c>
      <c r="H3841" t="str">
        <f>_xlfn.XLOOKUP(C3841,obszary!A:A,obszary!B:B)</f>
        <v>Mare Acidalium</v>
      </c>
      <c r="I3841" t="str">
        <f>_xlfn.XLOOKUP($A3841,laziki!B:B,laziki!C:C)</f>
        <v>Perseverance 4</v>
      </c>
      <c r="J3841" t="str">
        <f>_xlfn.XLOOKUP(I3841,laziki!C:C,laziki!E:E)</f>
        <v>80.24N, 27.18W</v>
      </c>
      <c r="K3841">
        <f>_xlfn.XLOOKUP($A3841,laziki!B:B,laziki!D:D)</f>
        <v>2069</v>
      </c>
      <c r="L3841">
        <f t="shared" si="297"/>
        <v>2072</v>
      </c>
      <c r="M3841" s="4">
        <f t="shared" si="298"/>
        <v>3</v>
      </c>
      <c r="N3841" s="4" t="str">
        <f t="shared" si="299"/>
        <v>N</v>
      </c>
      <c r="O3841" t="str">
        <f t="shared" si="300"/>
        <v>N</v>
      </c>
    </row>
    <row r="3842" spans="1:15" x14ac:dyDescent="0.25">
      <c r="A3842">
        <v>84</v>
      </c>
      <c r="B3842" s="1">
        <v>62969</v>
      </c>
      <c r="C3842" t="s">
        <v>255</v>
      </c>
      <c r="D3842" t="s">
        <v>1606</v>
      </c>
      <c r="E3842">
        <v>54</v>
      </c>
      <c r="F3842">
        <v>26004</v>
      </c>
      <c r="G3842">
        <f t="shared" si="296"/>
        <v>26004</v>
      </c>
      <c r="H3842" t="str">
        <f>_xlfn.XLOOKUP(C3842,obszary!A:A,obszary!B:B)</f>
        <v>Casius</v>
      </c>
      <c r="I3842" t="str">
        <f>_xlfn.XLOOKUP($A3842,laziki!B:B,laziki!C:C)</f>
        <v>Phoenix 12</v>
      </c>
      <c r="J3842" t="str">
        <f>_xlfn.XLOOKUP(I3842,laziki!C:C,laziki!E:E)</f>
        <v>53.00N, 129.64E</v>
      </c>
      <c r="K3842">
        <f>_xlfn.XLOOKUP($A3842,laziki!B:B,laziki!D:D)</f>
        <v>2069</v>
      </c>
      <c r="L3842">
        <f t="shared" si="297"/>
        <v>2072</v>
      </c>
      <c r="M3842" s="4">
        <f t="shared" si="298"/>
        <v>3</v>
      </c>
      <c r="N3842" s="4" t="str">
        <f t="shared" si="299"/>
        <v>N</v>
      </c>
      <c r="O3842" t="str">
        <f t="shared" si="300"/>
        <v>N</v>
      </c>
    </row>
    <row r="3843" spans="1:15" x14ac:dyDescent="0.25">
      <c r="A3843">
        <v>18</v>
      </c>
      <c r="B3843" s="1">
        <v>58511</v>
      </c>
      <c r="C3843" t="s">
        <v>235</v>
      </c>
      <c r="D3843" t="s">
        <v>1605</v>
      </c>
      <c r="E3843">
        <v>221</v>
      </c>
      <c r="F3843">
        <v>3612</v>
      </c>
      <c r="G3843">
        <f t="shared" ref="G3843:G3906" si="301">IF($E3843 &lt;= 100,F3843,0)</f>
        <v>0</v>
      </c>
      <c r="H3843" t="str">
        <f>_xlfn.XLOOKUP(C3843,obszary!A:A,obszary!B:B)</f>
        <v>Memnonia</v>
      </c>
      <c r="I3843" t="str">
        <f>_xlfn.XLOOKUP($A3843,laziki!B:B,laziki!C:C)</f>
        <v>Viking 10</v>
      </c>
      <c r="J3843" t="str">
        <f>_xlfn.XLOOKUP(I3843,laziki!C:C,laziki!E:E)</f>
        <v>25.21S, 169.35E</v>
      </c>
      <c r="K3843">
        <f>_xlfn.XLOOKUP($A3843,laziki!B:B,laziki!D:D)</f>
        <v>2055</v>
      </c>
      <c r="L3843">
        <f t="shared" ref="L3843:L3906" si="302">YEAR(B3843)</f>
        <v>2060</v>
      </c>
      <c r="M3843" s="4">
        <f t="shared" ref="M3843:M3906" si="303">L3843-K3843</f>
        <v>5</v>
      </c>
      <c r="N3843" s="4" t="str">
        <f t="shared" ref="N3843:N3906" si="304">IF(NOT(ISERROR(SEARCH("S",D3843))),"S","N")</f>
        <v>S</v>
      </c>
      <c r="O3843" t="str">
        <f t="shared" si="300"/>
        <v>S</v>
      </c>
    </row>
    <row r="3844" spans="1:15" x14ac:dyDescent="0.25">
      <c r="A3844">
        <v>50</v>
      </c>
      <c r="B3844" s="1">
        <v>60388</v>
      </c>
      <c r="C3844" t="s">
        <v>237</v>
      </c>
      <c r="D3844" t="s">
        <v>1604</v>
      </c>
      <c r="E3844">
        <v>45</v>
      </c>
      <c r="F3844">
        <v>7512</v>
      </c>
      <c r="G3844">
        <f t="shared" si="301"/>
        <v>7512</v>
      </c>
      <c r="H3844" t="str">
        <f>_xlfn.XLOOKUP(C3844,obszary!A:A,obszary!B:B)</f>
        <v>Elysium</v>
      </c>
      <c r="I3844" t="str">
        <f>_xlfn.XLOOKUP($A3844,laziki!B:B,laziki!C:C)</f>
        <v>Opportunity 2</v>
      </c>
      <c r="J3844" t="str">
        <f>_xlfn.XLOOKUP(I3844,laziki!C:C,laziki!E:E)</f>
        <v>22.61N, 142.82E</v>
      </c>
      <c r="K3844">
        <f>_xlfn.XLOOKUP($A3844,laziki!B:B,laziki!D:D)</f>
        <v>2064</v>
      </c>
      <c r="L3844">
        <f t="shared" si="302"/>
        <v>2065</v>
      </c>
      <c r="M3844" s="4">
        <f t="shared" si="303"/>
        <v>1</v>
      </c>
      <c r="N3844" s="4" t="str">
        <f t="shared" si="304"/>
        <v>N</v>
      </c>
      <c r="O3844" t="str">
        <f t="shared" si="300"/>
        <v>N</v>
      </c>
    </row>
    <row r="3845" spans="1:15" x14ac:dyDescent="0.25">
      <c r="A3845">
        <v>10</v>
      </c>
      <c r="B3845" s="1">
        <v>58662</v>
      </c>
      <c r="C3845" t="s">
        <v>231</v>
      </c>
      <c r="D3845" t="s">
        <v>1603</v>
      </c>
      <c r="E3845">
        <v>447</v>
      </c>
      <c r="F3845">
        <v>1656</v>
      </c>
      <c r="G3845">
        <f t="shared" si="301"/>
        <v>0</v>
      </c>
      <c r="H3845" t="str">
        <f>_xlfn.XLOOKUP(C3845,obszary!A:A,obszary!B:B)</f>
        <v>Coprates</v>
      </c>
      <c r="I3845" t="str">
        <f>_xlfn.XLOOKUP($A3845,laziki!B:B,laziki!C:C)</f>
        <v>Mariner 15</v>
      </c>
      <c r="J3845" t="str">
        <f>_xlfn.XLOOKUP(I3845,laziki!C:C,laziki!E:E)</f>
        <v>23.79S, 56.97W</v>
      </c>
      <c r="K3845">
        <f>_xlfn.XLOOKUP($A3845,laziki!B:B,laziki!D:D)</f>
        <v>2054</v>
      </c>
      <c r="L3845">
        <f t="shared" si="302"/>
        <v>2060</v>
      </c>
      <c r="M3845" s="4">
        <f t="shared" si="303"/>
        <v>6</v>
      </c>
      <c r="N3845" s="4" t="str">
        <f t="shared" si="304"/>
        <v>S</v>
      </c>
      <c r="O3845" t="str">
        <f t="shared" si="300"/>
        <v>S</v>
      </c>
    </row>
    <row r="3846" spans="1:15" x14ac:dyDescent="0.25">
      <c r="A3846">
        <v>52</v>
      </c>
      <c r="B3846" s="1">
        <v>62203</v>
      </c>
      <c r="C3846" t="s">
        <v>249</v>
      </c>
      <c r="D3846" t="s">
        <v>1602</v>
      </c>
      <c r="E3846">
        <v>75</v>
      </c>
      <c r="F3846">
        <v>5076</v>
      </c>
      <c r="G3846">
        <f t="shared" si="301"/>
        <v>5076</v>
      </c>
      <c r="H3846" t="str">
        <f>_xlfn.XLOOKUP(C3846,obszary!A:A,obszary!B:B)</f>
        <v>Tharsis</v>
      </c>
      <c r="I3846" t="str">
        <f>_xlfn.XLOOKUP($A3846,laziki!B:B,laziki!C:C)</f>
        <v>Opportunity 4</v>
      </c>
      <c r="J3846" t="str">
        <f>_xlfn.XLOOKUP(I3846,laziki!C:C,laziki!E:E)</f>
        <v>9.63N, 121.52W</v>
      </c>
      <c r="K3846">
        <f>_xlfn.XLOOKUP($A3846,laziki!B:B,laziki!D:D)</f>
        <v>2065</v>
      </c>
      <c r="L3846">
        <f t="shared" si="302"/>
        <v>2070</v>
      </c>
      <c r="M3846" s="4">
        <f t="shared" si="303"/>
        <v>5</v>
      </c>
      <c r="N3846" s="4" t="str">
        <f t="shared" si="304"/>
        <v>N</v>
      </c>
      <c r="O3846" t="str">
        <f t="shared" ref="O3846:O3909" si="305">IF(NOT(ISERROR(SEARCH("S",J3846))),"S","N")</f>
        <v>N</v>
      </c>
    </row>
    <row r="3847" spans="1:15" x14ac:dyDescent="0.25">
      <c r="A3847">
        <v>55</v>
      </c>
      <c r="B3847" s="1">
        <v>61155</v>
      </c>
      <c r="C3847" t="s">
        <v>237</v>
      </c>
      <c r="D3847" t="s">
        <v>1601</v>
      </c>
      <c r="E3847">
        <v>63</v>
      </c>
      <c r="F3847">
        <v>1788</v>
      </c>
      <c r="G3847">
        <f t="shared" si="301"/>
        <v>1788</v>
      </c>
      <c r="H3847" t="str">
        <f>_xlfn.XLOOKUP(C3847,obszary!A:A,obszary!B:B)</f>
        <v>Elysium</v>
      </c>
      <c r="I3847" t="str">
        <f>_xlfn.XLOOKUP($A3847,laziki!B:B,laziki!C:C)</f>
        <v>Opportunity 7</v>
      </c>
      <c r="J3847" t="str">
        <f>_xlfn.XLOOKUP(I3847,laziki!C:C,laziki!E:E)</f>
        <v>37.14N, 148.66E</v>
      </c>
      <c r="K3847">
        <f>_xlfn.XLOOKUP($A3847,laziki!B:B,laziki!D:D)</f>
        <v>2066</v>
      </c>
      <c r="L3847">
        <f t="shared" si="302"/>
        <v>2067</v>
      </c>
      <c r="M3847" s="4">
        <f t="shared" si="303"/>
        <v>1</v>
      </c>
      <c r="N3847" s="4" t="str">
        <f t="shared" si="304"/>
        <v>N</v>
      </c>
      <c r="O3847" t="str">
        <f t="shared" si="305"/>
        <v>N</v>
      </c>
    </row>
    <row r="3848" spans="1:15" x14ac:dyDescent="0.25">
      <c r="A3848">
        <v>54</v>
      </c>
      <c r="B3848" s="1">
        <v>61456</v>
      </c>
      <c r="C3848" t="s">
        <v>239</v>
      </c>
      <c r="D3848" t="s">
        <v>1600</v>
      </c>
      <c r="E3848">
        <v>50</v>
      </c>
      <c r="F3848">
        <v>3022</v>
      </c>
      <c r="G3848">
        <f t="shared" si="301"/>
        <v>3022</v>
      </c>
      <c r="H3848" t="str">
        <f>_xlfn.XLOOKUP(C3848,obszary!A:A,obszary!B:B)</f>
        <v>Amenthes</v>
      </c>
      <c r="I3848" t="str">
        <f>_xlfn.XLOOKUP($A3848,laziki!B:B,laziki!C:C)</f>
        <v>Opportunity 6</v>
      </c>
      <c r="J3848" t="str">
        <f>_xlfn.XLOOKUP(I3848,laziki!C:C,laziki!E:E)</f>
        <v>14.31N, 112.28E</v>
      </c>
      <c r="K3848">
        <f>_xlfn.XLOOKUP($A3848,laziki!B:B,laziki!D:D)</f>
        <v>2065</v>
      </c>
      <c r="L3848">
        <f t="shared" si="302"/>
        <v>2068</v>
      </c>
      <c r="M3848" s="4">
        <f t="shared" si="303"/>
        <v>3</v>
      </c>
      <c r="N3848" s="4" t="str">
        <f t="shared" si="304"/>
        <v>N</v>
      </c>
      <c r="O3848" t="str">
        <f t="shared" si="305"/>
        <v>N</v>
      </c>
    </row>
    <row r="3849" spans="1:15" x14ac:dyDescent="0.25">
      <c r="A3849">
        <v>70</v>
      </c>
      <c r="B3849" s="1">
        <v>62471</v>
      </c>
      <c r="C3849" t="s">
        <v>231</v>
      </c>
      <c r="D3849" t="s">
        <v>1599</v>
      </c>
      <c r="E3849">
        <v>447</v>
      </c>
      <c r="F3849">
        <v>8255</v>
      </c>
      <c r="G3849">
        <f t="shared" si="301"/>
        <v>0</v>
      </c>
      <c r="H3849" t="str">
        <f>_xlfn.XLOOKUP(C3849,obszary!A:A,obszary!B:B)</f>
        <v>Coprates</v>
      </c>
      <c r="I3849" t="str">
        <f>_xlfn.XLOOKUP($A3849,laziki!B:B,laziki!C:C)</f>
        <v>Rosetta 14</v>
      </c>
      <c r="J3849" t="str">
        <f>_xlfn.XLOOKUP(I3849,laziki!C:C,laziki!E:E)</f>
        <v>24.07S, 46.44W</v>
      </c>
      <c r="K3849">
        <f>_xlfn.XLOOKUP($A3849,laziki!B:B,laziki!D:D)</f>
        <v>2069</v>
      </c>
      <c r="L3849">
        <f t="shared" si="302"/>
        <v>2071</v>
      </c>
      <c r="M3849" s="4">
        <f t="shared" si="303"/>
        <v>2</v>
      </c>
      <c r="N3849" s="4" t="str">
        <f t="shared" si="304"/>
        <v>S</v>
      </c>
      <c r="O3849" t="str">
        <f t="shared" si="305"/>
        <v>S</v>
      </c>
    </row>
    <row r="3850" spans="1:15" x14ac:dyDescent="0.25">
      <c r="A3850">
        <v>52</v>
      </c>
      <c r="B3850" s="1">
        <v>61383</v>
      </c>
      <c r="C3850" t="s">
        <v>235</v>
      </c>
      <c r="D3850" t="s">
        <v>1598</v>
      </c>
      <c r="E3850">
        <v>39</v>
      </c>
      <c r="F3850">
        <v>6205</v>
      </c>
      <c r="G3850">
        <f t="shared" si="301"/>
        <v>6205</v>
      </c>
      <c r="H3850" t="str">
        <f>_xlfn.XLOOKUP(C3850,obszary!A:A,obszary!B:B)</f>
        <v>Memnonia</v>
      </c>
      <c r="I3850" t="str">
        <f>_xlfn.XLOOKUP($A3850,laziki!B:B,laziki!C:C)</f>
        <v>Opportunity 4</v>
      </c>
      <c r="J3850" t="str">
        <f>_xlfn.XLOOKUP(I3850,laziki!C:C,laziki!E:E)</f>
        <v>9.63N, 121.52W</v>
      </c>
      <c r="K3850">
        <f>_xlfn.XLOOKUP($A3850,laziki!B:B,laziki!D:D)</f>
        <v>2065</v>
      </c>
      <c r="L3850">
        <f t="shared" si="302"/>
        <v>2068</v>
      </c>
      <c r="M3850" s="4">
        <f t="shared" si="303"/>
        <v>3</v>
      </c>
      <c r="N3850" s="4" t="str">
        <f t="shared" si="304"/>
        <v>S</v>
      </c>
      <c r="O3850" t="str">
        <f t="shared" si="305"/>
        <v>N</v>
      </c>
    </row>
    <row r="3851" spans="1:15" x14ac:dyDescent="0.25">
      <c r="A3851">
        <v>9</v>
      </c>
      <c r="B3851" s="1">
        <v>58445</v>
      </c>
      <c r="C3851" t="s">
        <v>215</v>
      </c>
      <c r="D3851" t="s">
        <v>1597</v>
      </c>
      <c r="E3851">
        <v>30</v>
      </c>
      <c r="F3851">
        <v>1526</v>
      </c>
      <c r="G3851">
        <f t="shared" si="301"/>
        <v>1526</v>
      </c>
      <c r="H3851" t="str">
        <f>_xlfn.XLOOKUP(C3851,obszary!A:A,obszary!B:B)</f>
        <v>Argyre</v>
      </c>
      <c r="I3851" t="str">
        <f>_xlfn.XLOOKUP($A3851,laziki!B:B,laziki!C:C)</f>
        <v>Mariner 14</v>
      </c>
      <c r="J3851" t="str">
        <f>_xlfn.XLOOKUP(I3851,laziki!C:C,laziki!E:E)</f>
        <v>17.63S, 13.01W</v>
      </c>
      <c r="K3851">
        <f>_xlfn.XLOOKUP($A3851,laziki!B:B,laziki!D:D)</f>
        <v>2054</v>
      </c>
      <c r="L3851">
        <f t="shared" si="302"/>
        <v>2060</v>
      </c>
      <c r="M3851" s="4">
        <f t="shared" si="303"/>
        <v>6</v>
      </c>
      <c r="N3851" s="4" t="str">
        <f t="shared" si="304"/>
        <v>S</v>
      </c>
      <c r="O3851" t="str">
        <f t="shared" si="305"/>
        <v>S</v>
      </c>
    </row>
    <row r="3852" spans="1:15" x14ac:dyDescent="0.25">
      <c r="A3852">
        <v>49</v>
      </c>
      <c r="B3852" s="1">
        <v>61426</v>
      </c>
      <c r="C3852" t="s">
        <v>215</v>
      </c>
      <c r="D3852" t="s">
        <v>1596</v>
      </c>
      <c r="E3852">
        <v>447</v>
      </c>
      <c r="F3852">
        <v>756</v>
      </c>
      <c r="G3852">
        <f t="shared" si="301"/>
        <v>0</v>
      </c>
      <c r="H3852" t="str">
        <f>_xlfn.XLOOKUP(C3852,obszary!A:A,obszary!B:B)</f>
        <v>Argyre</v>
      </c>
      <c r="I3852" t="str">
        <f>_xlfn.XLOOKUP($A3852,laziki!B:B,laziki!C:C)</f>
        <v>Spirit 16</v>
      </c>
      <c r="J3852" t="str">
        <f>_xlfn.XLOOKUP(I3852,laziki!C:C,laziki!E:E)</f>
        <v>30.54S, 24.75W</v>
      </c>
      <c r="K3852">
        <f>_xlfn.XLOOKUP($A3852,laziki!B:B,laziki!D:D)</f>
        <v>2066</v>
      </c>
      <c r="L3852">
        <f t="shared" si="302"/>
        <v>2068</v>
      </c>
      <c r="M3852" s="4">
        <f t="shared" si="303"/>
        <v>2</v>
      </c>
      <c r="N3852" s="4" t="str">
        <f t="shared" si="304"/>
        <v>S</v>
      </c>
      <c r="O3852" t="str">
        <f t="shared" si="305"/>
        <v>S</v>
      </c>
    </row>
    <row r="3853" spans="1:15" x14ac:dyDescent="0.25">
      <c r="A3853">
        <v>39</v>
      </c>
      <c r="B3853" s="1">
        <v>60644</v>
      </c>
      <c r="C3853" t="s">
        <v>219</v>
      </c>
      <c r="D3853" t="s">
        <v>1595</v>
      </c>
      <c r="E3853">
        <v>157</v>
      </c>
      <c r="F3853">
        <v>3461</v>
      </c>
      <c r="G3853">
        <f t="shared" si="301"/>
        <v>0</v>
      </c>
      <c r="H3853" t="str">
        <f>_xlfn.XLOOKUP(C3853,obszary!A:A,obszary!B:B)</f>
        <v>Phaethontis</v>
      </c>
      <c r="I3853" t="str">
        <f>_xlfn.XLOOKUP($A3853,laziki!B:B,laziki!C:C)</f>
        <v>Pathfinder 9</v>
      </c>
      <c r="J3853" t="str">
        <f>_xlfn.XLOOKUP(I3853,laziki!C:C,laziki!E:E)</f>
        <v>59.92S, 179.01W</v>
      </c>
      <c r="K3853">
        <f>_xlfn.XLOOKUP($A3853,laziki!B:B,laziki!D:D)</f>
        <v>2062</v>
      </c>
      <c r="L3853">
        <f t="shared" si="302"/>
        <v>2066</v>
      </c>
      <c r="M3853" s="4">
        <f t="shared" si="303"/>
        <v>4</v>
      </c>
      <c r="N3853" s="4" t="str">
        <f t="shared" si="304"/>
        <v>S</v>
      </c>
      <c r="O3853" t="str">
        <f t="shared" si="305"/>
        <v>S</v>
      </c>
    </row>
    <row r="3854" spans="1:15" x14ac:dyDescent="0.25">
      <c r="A3854">
        <v>97</v>
      </c>
      <c r="B3854" s="1">
        <v>62986</v>
      </c>
      <c r="C3854" t="s">
        <v>265</v>
      </c>
      <c r="D3854" t="s">
        <v>1594</v>
      </c>
      <c r="E3854">
        <v>36</v>
      </c>
      <c r="F3854">
        <v>2739</v>
      </c>
      <c r="G3854">
        <f t="shared" si="301"/>
        <v>2739</v>
      </c>
      <c r="H3854" t="str">
        <f>_xlfn.XLOOKUP(C3854,obszary!A:A,obszary!B:B)</f>
        <v>Mare Boreum</v>
      </c>
      <c r="I3854" t="str">
        <f>_xlfn.XLOOKUP($A3854,laziki!B:B,laziki!C:C)</f>
        <v>Perseverance 4</v>
      </c>
      <c r="J3854" t="str">
        <f>_xlfn.XLOOKUP(I3854,laziki!C:C,laziki!E:E)</f>
        <v>80.24N, 27.18W</v>
      </c>
      <c r="K3854">
        <f>_xlfn.XLOOKUP($A3854,laziki!B:B,laziki!D:D)</f>
        <v>2069</v>
      </c>
      <c r="L3854">
        <f t="shared" si="302"/>
        <v>2072</v>
      </c>
      <c r="M3854" s="4">
        <f t="shared" si="303"/>
        <v>3</v>
      </c>
      <c r="N3854" s="4" t="str">
        <f t="shared" si="304"/>
        <v>N</v>
      </c>
      <c r="O3854" t="str">
        <f t="shared" si="305"/>
        <v>N</v>
      </c>
    </row>
    <row r="3855" spans="1:15" x14ac:dyDescent="0.25">
      <c r="A3855">
        <v>24</v>
      </c>
      <c r="B3855" s="1">
        <v>57095</v>
      </c>
      <c r="C3855" t="s">
        <v>221</v>
      </c>
      <c r="D3855" t="s">
        <v>1593</v>
      </c>
      <c r="E3855">
        <v>117</v>
      </c>
      <c r="F3855">
        <v>3919</v>
      </c>
      <c r="G3855">
        <f t="shared" si="301"/>
        <v>0</v>
      </c>
      <c r="H3855" t="str">
        <f>_xlfn.XLOOKUP(C3855,obszary!A:A,obszary!B:B)</f>
        <v>Aeolis</v>
      </c>
      <c r="I3855" t="str">
        <f>_xlfn.XLOOKUP($A3855,laziki!B:B,laziki!C:C)</f>
        <v>Phobos 3</v>
      </c>
      <c r="J3855" t="str">
        <f>_xlfn.XLOOKUP(I3855,laziki!C:C,laziki!E:E)</f>
        <v>32.13S, 131.87E</v>
      </c>
      <c r="K3855">
        <f>_xlfn.XLOOKUP($A3855,laziki!B:B,laziki!D:D)</f>
        <v>2053</v>
      </c>
      <c r="L3855">
        <f t="shared" si="302"/>
        <v>2056</v>
      </c>
      <c r="M3855" s="4">
        <f t="shared" si="303"/>
        <v>3</v>
      </c>
      <c r="N3855" s="4" t="str">
        <f t="shared" si="304"/>
        <v>S</v>
      </c>
      <c r="O3855" t="str">
        <f t="shared" si="305"/>
        <v>S</v>
      </c>
    </row>
    <row r="3856" spans="1:15" x14ac:dyDescent="0.25">
      <c r="A3856">
        <v>55</v>
      </c>
      <c r="B3856" s="1">
        <v>63241</v>
      </c>
      <c r="C3856" t="s">
        <v>253</v>
      </c>
      <c r="D3856" t="s">
        <v>1592</v>
      </c>
      <c r="E3856">
        <v>365</v>
      </c>
      <c r="F3856">
        <v>7752</v>
      </c>
      <c r="G3856">
        <f t="shared" si="301"/>
        <v>0</v>
      </c>
      <c r="H3856" t="str">
        <f>_xlfn.XLOOKUP(C3856,obszary!A:A,obszary!B:B)</f>
        <v>Cebrenia</v>
      </c>
      <c r="I3856" t="str">
        <f>_xlfn.XLOOKUP($A3856,laziki!B:B,laziki!C:C)</f>
        <v>Opportunity 7</v>
      </c>
      <c r="J3856" t="str">
        <f>_xlfn.XLOOKUP(I3856,laziki!C:C,laziki!E:E)</f>
        <v>37.14N, 148.66E</v>
      </c>
      <c r="K3856">
        <f>_xlfn.XLOOKUP($A3856,laziki!B:B,laziki!D:D)</f>
        <v>2066</v>
      </c>
      <c r="L3856">
        <f t="shared" si="302"/>
        <v>2073</v>
      </c>
      <c r="M3856" s="4">
        <f t="shared" si="303"/>
        <v>7</v>
      </c>
      <c r="N3856" s="4" t="str">
        <f t="shared" si="304"/>
        <v>N</v>
      </c>
      <c r="O3856" t="str">
        <f t="shared" si="305"/>
        <v>N</v>
      </c>
    </row>
    <row r="3857" spans="1:15" x14ac:dyDescent="0.25">
      <c r="A3857">
        <v>39</v>
      </c>
      <c r="B3857" s="1">
        <v>59739</v>
      </c>
      <c r="C3857" t="s">
        <v>219</v>
      </c>
      <c r="D3857" t="s">
        <v>1591</v>
      </c>
      <c r="E3857">
        <v>47</v>
      </c>
      <c r="F3857">
        <v>1396</v>
      </c>
      <c r="G3857">
        <f t="shared" si="301"/>
        <v>1396</v>
      </c>
      <c r="H3857" t="str">
        <f>_xlfn.XLOOKUP(C3857,obszary!A:A,obszary!B:B)</f>
        <v>Phaethontis</v>
      </c>
      <c r="I3857" t="str">
        <f>_xlfn.XLOOKUP($A3857,laziki!B:B,laziki!C:C)</f>
        <v>Pathfinder 9</v>
      </c>
      <c r="J3857" t="str">
        <f>_xlfn.XLOOKUP(I3857,laziki!C:C,laziki!E:E)</f>
        <v>59.92S, 179.01W</v>
      </c>
      <c r="K3857">
        <f>_xlfn.XLOOKUP($A3857,laziki!B:B,laziki!D:D)</f>
        <v>2062</v>
      </c>
      <c r="L3857">
        <f t="shared" si="302"/>
        <v>2063</v>
      </c>
      <c r="M3857" s="4">
        <f t="shared" si="303"/>
        <v>1</v>
      </c>
      <c r="N3857" s="4" t="str">
        <f t="shared" si="304"/>
        <v>S</v>
      </c>
      <c r="O3857" t="str">
        <f t="shared" si="305"/>
        <v>S</v>
      </c>
    </row>
    <row r="3858" spans="1:15" x14ac:dyDescent="0.25">
      <c r="A3858">
        <v>27</v>
      </c>
      <c r="B3858" s="1">
        <v>58249</v>
      </c>
      <c r="C3858" t="s">
        <v>211</v>
      </c>
      <c r="D3858" t="s">
        <v>1590</v>
      </c>
      <c r="E3858">
        <v>52</v>
      </c>
      <c r="F3858">
        <v>3461</v>
      </c>
      <c r="G3858">
        <f t="shared" si="301"/>
        <v>3461</v>
      </c>
      <c r="H3858" t="str">
        <f>_xlfn.XLOOKUP(C3858,obszary!A:A,obszary!B:B)</f>
        <v>Hellas</v>
      </c>
      <c r="I3858" t="str">
        <f>_xlfn.XLOOKUP($A3858,laziki!B:B,laziki!C:C)</f>
        <v>Phobos 6</v>
      </c>
      <c r="J3858" t="str">
        <f>_xlfn.XLOOKUP(I3858,laziki!C:C,laziki!E:E)</f>
        <v>74.62S, 100.08E</v>
      </c>
      <c r="K3858">
        <f>_xlfn.XLOOKUP($A3858,laziki!B:B,laziki!D:D)</f>
        <v>2054</v>
      </c>
      <c r="L3858">
        <f t="shared" si="302"/>
        <v>2059</v>
      </c>
      <c r="M3858" s="4">
        <f t="shared" si="303"/>
        <v>5</v>
      </c>
      <c r="N3858" s="4" t="str">
        <f t="shared" si="304"/>
        <v>S</v>
      </c>
      <c r="O3858" t="str">
        <f t="shared" si="305"/>
        <v>S</v>
      </c>
    </row>
    <row r="3859" spans="1:15" x14ac:dyDescent="0.25">
      <c r="A3859">
        <v>34</v>
      </c>
      <c r="B3859" s="1">
        <v>60265</v>
      </c>
      <c r="C3859" t="s">
        <v>239</v>
      </c>
      <c r="D3859" t="s">
        <v>1589</v>
      </c>
      <c r="E3859">
        <v>188</v>
      </c>
      <c r="F3859">
        <v>883</v>
      </c>
      <c r="G3859">
        <f t="shared" si="301"/>
        <v>0</v>
      </c>
      <c r="H3859" t="str">
        <f>_xlfn.XLOOKUP(C3859,obszary!A:A,obszary!B:B)</f>
        <v>Amenthes</v>
      </c>
      <c r="I3859" t="str">
        <f>_xlfn.XLOOKUP($A3859,laziki!B:B,laziki!C:C)</f>
        <v>Deimos 14</v>
      </c>
      <c r="J3859" t="str">
        <f>_xlfn.XLOOKUP(I3859,laziki!C:C,laziki!E:E)</f>
        <v>24.45N, 112.91E</v>
      </c>
      <c r="K3859">
        <f>_xlfn.XLOOKUP($A3859,laziki!B:B,laziki!D:D)</f>
        <v>2060</v>
      </c>
      <c r="L3859">
        <f t="shared" si="302"/>
        <v>2064</v>
      </c>
      <c r="M3859" s="4">
        <f t="shared" si="303"/>
        <v>4</v>
      </c>
      <c r="N3859" s="4" t="str">
        <f t="shared" si="304"/>
        <v>N</v>
      </c>
      <c r="O3859" t="str">
        <f t="shared" si="305"/>
        <v>N</v>
      </c>
    </row>
    <row r="3860" spans="1:15" x14ac:dyDescent="0.25">
      <c r="A3860">
        <v>98</v>
      </c>
      <c r="B3860" s="1">
        <v>63406</v>
      </c>
      <c r="C3860" t="s">
        <v>225</v>
      </c>
      <c r="D3860" t="s">
        <v>1588</v>
      </c>
      <c r="E3860">
        <v>20</v>
      </c>
      <c r="F3860">
        <v>1138</v>
      </c>
      <c r="G3860">
        <f t="shared" si="301"/>
        <v>1138</v>
      </c>
      <c r="H3860" t="str">
        <f>_xlfn.XLOOKUP(C3860,obszary!A:A,obszary!B:B)</f>
        <v>Iapygia</v>
      </c>
      <c r="I3860" t="str">
        <f>_xlfn.XLOOKUP($A3860,laziki!B:B,laziki!C:C)</f>
        <v>Perseverance 5</v>
      </c>
      <c r="J3860" t="str">
        <f>_xlfn.XLOOKUP(I3860,laziki!C:C,laziki!E:E)</f>
        <v>48.97S, 86.32E</v>
      </c>
      <c r="K3860">
        <f>_xlfn.XLOOKUP($A3860,laziki!B:B,laziki!D:D)</f>
        <v>2070</v>
      </c>
      <c r="L3860">
        <f t="shared" si="302"/>
        <v>2073</v>
      </c>
      <c r="M3860" s="4">
        <f t="shared" si="303"/>
        <v>3</v>
      </c>
      <c r="N3860" s="4" t="str">
        <f t="shared" si="304"/>
        <v>S</v>
      </c>
      <c r="O3860" t="str">
        <f t="shared" si="305"/>
        <v>S</v>
      </c>
    </row>
    <row r="3861" spans="1:15" x14ac:dyDescent="0.25">
      <c r="A3861">
        <v>8</v>
      </c>
      <c r="B3861" s="1">
        <v>56863</v>
      </c>
      <c r="C3861" t="s">
        <v>213</v>
      </c>
      <c r="D3861" t="s">
        <v>1587</v>
      </c>
      <c r="E3861">
        <v>41</v>
      </c>
      <c r="F3861">
        <v>13527</v>
      </c>
      <c r="G3861">
        <f t="shared" si="301"/>
        <v>13527</v>
      </c>
      <c r="H3861" t="str">
        <f>_xlfn.XLOOKUP(C3861,obszary!A:A,obszary!B:B)</f>
        <v>Noachis</v>
      </c>
      <c r="I3861" t="str">
        <f>_xlfn.XLOOKUP($A3861,laziki!B:B,laziki!C:C)</f>
        <v>Mariner 13</v>
      </c>
      <c r="J3861" t="str">
        <f>_xlfn.XLOOKUP(I3861,laziki!C:C,laziki!E:E)</f>
        <v>57.37S, 25.45E</v>
      </c>
      <c r="K3861">
        <f>_xlfn.XLOOKUP($A3861,laziki!B:B,laziki!D:D)</f>
        <v>2053</v>
      </c>
      <c r="L3861">
        <f t="shared" si="302"/>
        <v>2055</v>
      </c>
      <c r="M3861" s="4">
        <f t="shared" si="303"/>
        <v>2</v>
      </c>
      <c r="N3861" s="4" t="str">
        <f t="shared" si="304"/>
        <v>S</v>
      </c>
      <c r="O3861" t="str">
        <f t="shared" si="305"/>
        <v>S</v>
      </c>
    </row>
    <row r="3862" spans="1:15" x14ac:dyDescent="0.25">
      <c r="A3862">
        <v>27</v>
      </c>
      <c r="B3862" s="1">
        <v>60028</v>
      </c>
      <c r="C3862" t="s">
        <v>207</v>
      </c>
      <c r="D3862" t="s">
        <v>1586</v>
      </c>
      <c r="E3862">
        <v>221</v>
      </c>
      <c r="F3862">
        <v>7279</v>
      </c>
      <c r="G3862">
        <f t="shared" si="301"/>
        <v>0</v>
      </c>
      <c r="H3862" t="str">
        <f>_xlfn.XLOOKUP(C3862,obszary!A:A,obszary!B:B)</f>
        <v>Mare Australe</v>
      </c>
      <c r="I3862" t="str">
        <f>_xlfn.XLOOKUP($A3862,laziki!B:B,laziki!C:C)</f>
        <v>Phobos 6</v>
      </c>
      <c r="J3862" t="str">
        <f>_xlfn.XLOOKUP(I3862,laziki!C:C,laziki!E:E)</f>
        <v>74.62S, 100.08E</v>
      </c>
      <c r="K3862">
        <f>_xlfn.XLOOKUP($A3862,laziki!B:B,laziki!D:D)</f>
        <v>2054</v>
      </c>
      <c r="L3862">
        <f t="shared" si="302"/>
        <v>2064</v>
      </c>
      <c r="M3862" s="4">
        <f t="shared" si="303"/>
        <v>10</v>
      </c>
      <c r="N3862" s="4" t="str">
        <f t="shared" si="304"/>
        <v>S</v>
      </c>
      <c r="O3862" t="str">
        <f t="shared" si="305"/>
        <v>S</v>
      </c>
    </row>
    <row r="3863" spans="1:15" x14ac:dyDescent="0.25">
      <c r="A3863">
        <v>8</v>
      </c>
      <c r="B3863" s="1">
        <v>56905</v>
      </c>
      <c r="C3863" t="s">
        <v>213</v>
      </c>
      <c r="D3863" t="s">
        <v>1585</v>
      </c>
      <c r="E3863">
        <v>90</v>
      </c>
      <c r="F3863">
        <v>12605</v>
      </c>
      <c r="G3863">
        <f t="shared" si="301"/>
        <v>12605</v>
      </c>
      <c r="H3863" t="str">
        <f>_xlfn.XLOOKUP(C3863,obszary!A:A,obszary!B:B)</f>
        <v>Noachis</v>
      </c>
      <c r="I3863" t="str">
        <f>_xlfn.XLOOKUP($A3863,laziki!B:B,laziki!C:C)</f>
        <v>Mariner 13</v>
      </c>
      <c r="J3863" t="str">
        <f>_xlfn.XLOOKUP(I3863,laziki!C:C,laziki!E:E)</f>
        <v>57.37S, 25.45E</v>
      </c>
      <c r="K3863">
        <f>_xlfn.XLOOKUP($A3863,laziki!B:B,laziki!D:D)</f>
        <v>2053</v>
      </c>
      <c r="L3863">
        <f t="shared" si="302"/>
        <v>2055</v>
      </c>
      <c r="M3863" s="4">
        <f t="shared" si="303"/>
        <v>2</v>
      </c>
      <c r="N3863" s="4" t="str">
        <f t="shared" si="304"/>
        <v>S</v>
      </c>
      <c r="O3863" t="str">
        <f t="shared" si="305"/>
        <v>S</v>
      </c>
    </row>
    <row r="3864" spans="1:15" x14ac:dyDescent="0.25">
      <c r="A3864">
        <v>49</v>
      </c>
      <c r="B3864" s="1">
        <v>61457</v>
      </c>
      <c r="C3864" t="s">
        <v>215</v>
      </c>
      <c r="D3864" t="s">
        <v>1584</v>
      </c>
      <c r="E3864">
        <v>221</v>
      </c>
      <c r="F3864">
        <v>6409</v>
      </c>
      <c r="G3864">
        <f t="shared" si="301"/>
        <v>0</v>
      </c>
      <c r="H3864" t="str">
        <f>_xlfn.XLOOKUP(C3864,obszary!A:A,obszary!B:B)</f>
        <v>Argyre</v>
      </c>
      <c r="I3864" t="str">
        <f>_xlfn.XLOOKUP($A3864,laziki!B:B,laziki!C:C)</f>
        <v>Spirit 16</v>
      </c>
      <c r="J3864" t="str">
        <f>_xlfn.XLOOKUP(I3864,laziki!C:C,laziki!E:E)</f>
        <v>30.54S, 24.75W</v>
      </c>
      <c r="K3864">
        <f>_xlfn.XLOOKUP($A3864,laziki!B:B,laziki!D:D)</f>
        <v>2066</v>
      </c>
      <c r="L3864">
        <f t="shared" si="302"/>
        <v>2068</v>
      </c>
      <c r="M3864" s="4">
        <f t="shared" si="303"/>
        <v>2</v>
      </c>
      <c r="N3864" s="4" t="str">
        <f t="shared" si="304"/>
        <v>S</v>
      </c>
      <c r="O3864" t="str">
        <f t="shared" si="305"/>
        <v>S</v>
      </c>
    </row>
    <row r="3865" spans="1:15" x14ac:dyDescent="0.25">
      <c r="A3865">
        <v>26</v>
      </c>
      <c r="B3865" s="1">
        <v>58012</v>
      </c>
      <c r="C3865" t="s">
        <v>213</v>
      </c>
      <c r="D3865" t="s">
        <v>1583</v>
      </c>
      <c r="E3865">
        <v>15</v>
      </c>
      <c r="F3865">
        <v>17000</v>
      </c>
      <c r="G3865">
        <f t="shared" si="301"/>
        <v>17000</v>
      </c>
      <c r="H3865" t="str">
        <f>_xlfn.XLOOKUP(C3865,obszary!A:A,obszary!B:B)</f>
        <v>Noachis</v>
      </c>
      <c r="I3865" t="str">
        <f>_xlfn.XLOOKUP($A3865,laziki!B:B,laziki!C:C)</f>
        <v>Phobos 5</v>
      </c>
      <c r="J3865" t="str">
        <f>_xlfn.XLOOKUP(I3865,laziki!C:C,laziki!E:E)</f>
        <v>48.99S, 67.17E</v>
      </c>
      <c r="K3865">
        <f>_xlfn.XLOOKUP($A3865,laziki!B:B,laziki!D:D)</f>
        <v>2054</v>
      </c>
      <c r="L3865">
        <f t="shared" si="302"/>
        <v>2058</v>
      </c>
      <c r="M3865" s="4">
        <f t="shared" si="303"/>
        <v>4</v>
      </c>
      <c r="N3865" s="4" t="str">
        <f t="shared" si="304"/>
        <v>S</v>
      </c>
      <c r="O3865" t="str">
        <f t="shared" si="305"/>
        <v>S</v>
      </c>
    </row>
    <row r="3866" spans="1:15" x14ac:dyDescent="0.25">
      <c r="A3866">
        <v>56</v>
      </c>
      <c r="B3866" s="1">
        <v>62045</v>
      </c>
      <c r="C3866" t="s">
        <v>231</v>
      </c>
      <c r="D3866" t="s">
        <v>1582</v>
      </c>
      <c r="E3866">
        <v>93</v>
      </c>
      <c r="F3866">
        <v>5622</v>
      </c>
      <c r="G3866">
        <f t="shared" si="301"/>
        <v>5622</v>
      </c>
      <c r="H3866" t="str">
        <f>_xlfn.XLOOKUP(C3866,obszary!A:A,obszary!B:B)</f>
        <v>Coprates</v>
      </c>
      <c r="I3866" t="str">
        <f>_xlfn.XLOOKUP($A3866,laziki!B:B,laziki!C:C)</f>
        <v>Opportunity 10</v>
      </c>
      <c r="J3866" t="str">
        <f>_xlfn.XLOOKUP(I3866,laziki!C:C,laziki!E:E)</f>
        <v>35.35S, 72.67W</v>
      </c>
      <c r="K3866">
        <f>_xlfn.XLOOKUP($A3866,laziki!B:B,laziki!D:D)</f>
        <v>2067</v>
      </c>
      <c r="L3866">
        <f t="shared" si="302"/>
        <v>2069</v>
      </c>
      <c r="M3866" s="4">
        <f t="shared" si="303"/>
        <v>2</v>
      </c>
      <c r="N3866" s="4" t="str">
        <f t="shared" si="304"/>
        <v>S</v>
      </c>
      <c r="O3866" t="str">
        <f t="shared" si="305"/>
        <v>S</v>
      </c>
    </row>
    <row r="3867" spans="1:15" x14ac:dyDescent="0.25">
      <c r="A3867">
        <v>94</v>
      </c>
      <c r="B3867" s="1">
        <v>61789</v>
      </c>
      <c r="C3867" t="s">
        <v>209</v>
      </c>
      <c r="D3867" t="s">
        <v>1581</v>
      </c>
      <c r="E3867">
        <v>54</v>
      </c>
      <c r="F3867">
        <v>883</v>
      </c>
      <c r="G3867">
        <f t="shared" si="301"/>
        <v>883</v>
      </c>
      <c r="H3867" t="str">
        <f>_xlfn.XLOOKUP(C3867,obszary!A:A,obszary!B:B)</f>
        <v>Eridania</v>
      </c>
      <c r="I3867" t="str">
        <f>_xlfn.XLOOKUP($A3867,laziki!B:B,laziki!C:C)</f>
        <v>Dawn 4</v>
      </c>
      <c r="J3867" t="str">
        <f>_xlfn.XLOOKUP(I3867,laziki!C:C,laziki!E:E)</f>
        <v>46.81S, 143.88E</v>
      </c>
      <c r="K3867">
        <f>_xlfn.XLOOKUP($A3867,laziki!B:B,laziki!D:D)</f>
        <v>2066</v>
      </c>
      <c r="L3867">
        <f t="shared" si="302"/>
        <v>2069</v>
      </c>
      <c r="M3867" s="4">
        <f t="shared" si="303"/>
        <v>3</v>
      </c>
      <c r="N3867" s="4" t="str">
        <f t="shared" si="304"/>
        <v>S</v>
      </c>
      <c r="O3867" t="str">
        <f t="shared" si="305"/>
        <v>S</v>
      </c>
    </row>
    <row r="3868" spans="1:15" x14ac:dyDescent="0.25">
      <c r="A3868">
        <v>54</v>
      </c>
      <c r="B3868" s="1">
        <v>61061</v>
      </c>
      <c r="C3868" t="s">
        <v>239</v>
      </c>
      <c r="D3868" t="s">
        <v>1580</v>
      </c>
      <c r="E3868">
        <v>241</v>
      </c>
      <c r="F3868">
        <v>5436</v>
      </c>
      <c r="G3868">
        <f t="shared" si="301"/>
        <v>0</v>
      </c>
      <c r="H3868" t="str">
        <f>_xlfn.XLOOKUP(C3868,obszary!A:A,obszary!B:B)</f>
        <v>Amenthes</v>
      </c>
      <c r="I3868" t="str">
        <f>_xlfn.XLOOKUP($A3868,laziki!B:B,laziki!C:C)</f>
        <v>Opportunity 6</v>
      </c>
      <c r="J3868" t="str">
        <f>_xlfn.XLOOKUP(I3868,laziki!C:C,laziki!E:E)</f>
        <v>14.31N, 112.28E</v>
      </c>
      <c r="K3868">
        <f>_xlfn.XLOOKUP($A3868,laziki!B:B,laziki!D:D)</f>
        <v>2065</v>
      </c>
      <c r="L3868">
        <f t="shared" si="302"/>
        <v>2067</v>
      </c>
      <c r="M3868" s="4">
        <f t="shared" si="303"/>
        <v>2</v>
      </c>
      <c r="N3868" s="4" t="str">
        <f t="shared" si="304"/>
        <v>N</v>
      </c>
      <c r="O3868" t="str">
        <f t="shared" si="305"/>
        <v>N</v>
      </c>
    </row>
    <row r="3869" spans="1:15" x14ac:dyDescent="0.25">
      <c r="A3869">
        <v>67</v>
      </c>
      <c r="B3869" s="1">
        <v>62487</v>
      </c>
      <c r="C3869" t="s">
        <v>217</v>
      </c>
      <c r="D3869" t="s">
        <v>1579</v>
      </c>
      <c r="E3869">
        <v>204</v>
      </c>
      <c r="F3869">
        <v>19313</v>
      </c>
      <c r="G3869">
        <f t="shared" si="301"/>
        <v>0</v>
      </c>
      <c r="H3869" t="str">
        <f>_xlfn.XLOOKUP(C3869,obszary!A:A,obszary!B:B)</f>
        <v>Thaumasia</v>
      </c>
      <c r="I3869" t="str">
        <f>_xlfn.XLOOKUP($A3869,laziki!B:B,laziki!C:C)</f>
        <v>Rosetta 10</v>
      </c>
      <c r="J3869" t="str">
        <f>_xlfn.XLOOKUP(I3869,laziki!C:C,laziki!E:E)</f>
        <v>29.82S, 66.01W</v>
      </c>
      <c r="K3869">
        <f>_xlfn.XLOOKUP($A3869,laziki!B:B,laziki!D:D)</f>
        <v>2068</v>
      </c>
      <c r="L3869">
        <f t="shared" si="302"/>
        <v>2071</v>
      </c>
      <c r="M3869" s="4">
        <f t="shared" si="303"/>
        <v>3</v>
      </c>
      <c r="N3869" s="4" t="str">
        <f t="shared" si="304"/>
        <v>S</v>
      </c>
      <c r="O3869" t="str">
        <f t="shared" si="305"/>
        <v>S</v>
      </c>
    </row>
    <row r="3870" spans="1:15" x14ac:dyDescent="0.25">
      <c r="A3870">
        <v>63</v>
      </c>
      <c r="B3870" s="1">
        <v>61326</v>
      </c>
      <c r="C3870" t="s">
        <v>207</v>
      </c>
      <c r="D3870" t="s">
        <v>1578</v>
      </c>
      <c r="E3870">
        <v>11</v>
      </c>
      <c r="F3870">
        <v>3022</v>
      </c>
      <c r="G3870">
        <f t="shared" si="301"/>
        <v>3022</v>
      </c>
      <c r="H3870" t="str">
        <f>_xlfn.XLOOKUP(C3870,obszary!A:A,obszary!B:B)</f>
        <v>Mare Australe</v>
      </c>
      <c r="I3870" t="str">
        <f>_xlfn.XLOOKUP($A3870,laziki!B:B,laziki!C:C)</f>
        <v>Rosetta 3</v>
      </c>
      <c r="J3870" t="str">
        <f>_xlfn.XLOOKUP(I3870,laziki!C:C,laziki!E:E)</f>
        <v>54.72S, 108.92E</v>
      </c>
      <c r="K3870">
        <f>_xlfn.XLOOKUP($A3870,laziki!B:B,laziki!D:D)</f>
        <v>2066</v>
      </c>
      <c r="L3870">
        <f t="shared" si="302"/>
        <v>2067</v>
      </c>
      <c r="M3870" s="4">
        <f t="shared" si="303"/>
        <v>1</v>
      </c>
      <c r="N3870" s="4" t="str">
        <f t="shared" si="304"/>
        <v>S</v>
      </c>
      <c r="O3870" t="str">
        <f t="shared" si="305"/>
        <v>S</v>
      </c>
    </row>
    <row r="3871" spans="1:15" x14ac:dyDescent="0.25">
      <c r="A3871">
        <v>76</v>
      </c>
      <c r="B3871" s="1">
        <v>63742</v>
      </c>
      <c r="C3871" t="s">
        <v>253</v>
      </c>
      <c r="D3871" t="s">
        <v>1577</v>
      </c>
      <c r="E3871">
        <v>117</v>
      </c>
      <c r="F3871">
        <v>12605</v>
      </c>
      <c r="G3871">
        <f t="shared" si="301"/>
        <v>0</v>
      </c>
      <c r="H3871" t="str">
        <f>_xlfn.XLOOKUP(C3871,obszary!A:A,obszary!B:B)</f>
        <v>Cebrenia</v>
      </c>
      <c r="I3871" t="str">
        <f>_xlfn.XLOOKUP($A3871,laziki!B:B,laziki!C:C)</f>
        <v>Rosetta 25</v>
      </c>
      <c r="J3871" t="str">
        <f>_xlfn.XLOOKUP(I3871,laziki!C:C,laziki!E:E)</f>
        <v>47.84N, 169.44E</v>
      </c>
      <c r="K3871">
        <f>_xlfn.XLOOKUP($A3871,laziki!B:B,laziki!D:D)</f>
        <v>2072</v>
      </c>
      <c r="L3871">
        <f t="shared" si="302"/>
        <v>2074</v>
      </c>
      <c r="M3871" s="4">
        <f t="shared" si="303"/>
        <v>2</v>
      </c>
      <c r="N3871" s="4" t="str">
        <f t="shared" si="304"/>
        <v>N</v>
      </c>
      <c r="O3871" t="str">
        <f t="shared" si="305"/>
        <v>N</v>
      </c>
    </row>
    <row r="3872" spans="1:15" x14ac:dyDescent="0.25">
      <c r="A3872">
        <v>16</v>
      </c>
      <c r="B3872" s="1">
        <v>56829</v>
      </c>
      <c r="C3872" t="s">
        <v>217</v>
      </c>
      <c r="D3872" t="s">
        <v>1576</v>
      </c>
      <c r="E3872">
        <v>90</v>
      </c>
      <c r="F3872">
        <v>3919</v>
      </c>
      <c r="G3872">
        <f t="shared" si="301"/>
        <v>3919</v>
      </c>
      <c r="H3872" t="str">
        <f>_xlfn.XLOOKUP(C3872,obszary!A:A,obszary!B:B)</f>
        <v>Thaumasia</v>
      </c>
      <c r="I3872" t="str">
        <f>_xlfn.XLOOKUP($A3872,laziki!B:B,laziki!C:C)</f>
        <v>Viking 7</v>
      </c>
      <c r="J3872" t="str">
        <f>_xlfn.XLOOKUP(I3872,laziki!C:C,laziki!E:E)</f>
        <v>47.12S, 102.95W</v>
      </c>
      <c r="K3872">
        <f>_xlfn.XLOOKUP($A3872,laziki!B:B,laziki!D:D)</f>
        <v>2054</v>
      </c>
      <c r="L3872">
        <f t="shared" si="302"/>
        <v>2055</v>
      </c>
      <c r="M3872" s="4">
        <f t="shared" si="303"/>
        <v>1</v>
      </c>
      <c r="N3872" s="4" t="str">
        <f t="shared" si="304"/>
        <v>S</v>
      </c>
      <c r="O3872" t="str">
        <f t="shared" si="305"/>
        <v>S</v>
      </c>
    </row>
    <row r="3873" spans="1:15" x14ac:dyDescent="0.25">
      <c r="A3873">
        <v>17</v>
      </c>
      <c r="B3873" s="1">
        <v>58997</v>
      </c>
      <c r="C3873" t="s">
        <v>255</v>
      </c>
      <c r="D3873" t="s">
        <v>1575</v>
      </c>
      <c r="E3873">
        <v>82</v>
      </c>
      <c r="F3873">
        <v>2880</v>
      </c>
      <c r="G3873">
        <f t="shared" si="301"/>
        <v>2880</v>
      </c>
      <c r="H3873" t="str">
        <f>_xlfn.XLOOKUP(C3873,obszary!A:A,obszary!B:B)</f>
        <v>Casius</v>
      </c>
      <c r="I3873" t="str">
        <f>_xlfn.XLOOKUP($A3873,laziki!B:B,laziki!C:C)</f>
        <v>Viking 8</v>
      </c>
      <c r="J3873" t="str">
        <f>_xlfn.XLOOKUP(I3873,laziki!C:C,laziki!E:E)</f>
        <v>21.27N, 90.13E</v>
      </c>
      <c r="K3873">
        <f>_xlfn.XLOOKUP($A3873,laziki!B:B,laziki!D:D)</f>
        <v>2054</v>
      </c>
      <c r="L3873">
        <f t="shared" si="302"/>
        <v>2061</v>
      </c>
      <c r="M3873" s="4">
        <f t="shared" si="303"/>
        <v>7</v>
      </c>
      <c r="N3873" s="4" t="str">
        <f t="shared" si="304"/>
        <v>N</v>
      </c>
      <c r="O3873" t="str">
        <f t="shared" si="305"/>
        <v>N</v>
      </c>
    </row>
    <row r="3874" spans="1:15" x14ac:dyDescent="0.25">
      <c r="A3874">
        <v>26</v>
      </c>
      <c r="B3874" s="1">
        <v>58140</v>
      </c>
      <c r="C3874" t="s">
        <v>211</v>
      </c>
      <c r="D3874" t="s">
        <v>1574</v>
      </c>
      <c r="E3874">
        <v>45</v>
      </c>
      <c r="F3874">
        <v>18486</v>
      </c>
      <c r="G3874">
        <f t="shared" si="301"/>
        <v>18486</v>
      </c>
      <c r="H3874" t="str">
        <f>_xlfn.XLOOKUP(C3874,obszary!A:A,obszary!B:B)</f>
        <v>Hellas</v>
      </c>
      <c r="I3874" t="str">
        <f>_xlfn.XLOOKUP($A3874,laziki!B:B,laziki!C:C)</f>
        <v>Phobos 5</v>
      </c>
      <c r="J3874" t="str">
        <f>_xlfn.XLOOKUP(I3874,laziki!C:C,laziki!E:E)</f>
        <v>48.99S, 67.17E</v>
      </c>
      <c r="K3874">
        <f>_xlfn.XLOOKUP($A3874,laziki!B:B,laziki!D:D)</f>
        <v>2054</v>
      </c>
      <c r="L3874">
        <f t="shared" si="302"/>
        <v>2059</v>
      </c>
      <c r="M3874" s="4">
        <f t="shared" si="303"/>
        <v>5</v>
      </c>
      <c r="N3874" s="4" t="str">
        <f t="shared" si="304"/>
        <v>S</v>
      </c>
      <c r="O3874" t="str">
        <f t="shared" si="305"/>
        <v>S</v>
      </c>
    </row>
    <row r="3875" spans="1:15" x14ac:dyDescent="0.25">
      <c r="A3875">
        <v>9</v>
      </c>
      <c r="B3875" s="1">
        <v>58100</v>
      </c>
      <c r="C3875" t="s">
        <v>245</v>
      </c>
      <c r="D3875" t="s">
        <v>1573</v>
      </c>
      <c r="E3875">
        <v>70</v>
      </c>
      <c r="F3875">
        <v>3461</v>
      </c>
      <c r="G3875">
        <f t="shared" si="301"/>
        <v>3461</v>
      </c>
      <c r="H3875" t="str">
        <f>_xlfn.XLOOKUP(C3875,obszary!A:A,obszary!B:B)</f>
        <v>Oxia Palus</v>
      </c>
      <c r="I3875" t="str">
        <f>_xlfn.XLOOKUP($A3875,laziki!B:B,laziki!C:C)</f>
        <v>Mariner 14</v>
      </c>
      <c r="J3875" t="str">
        <f>_xlfn.XLOOKUP(I3875,laziki!C:C,laziki!E:E)</f>
        <v>17.63S, 13.01W</v>
      </c>
      <c r="K3875">
        <f>_xlfn.XLOOKUP($A3875,laziki!B:B,laziki!D:D)</f>
        <v>2054</v>
      </c>
      <c r="L3875">
        <f t="shared" si="302"/>
        <v>2059</v>
      </c>
      <c r="M3875" s="4">
        <f t="shared" si="303"/>
        <v>5</v>
      </c>
      <c r="N3875" s="4" t="str">
        <f t="shared" si="304"/>
        <v>N</v>
      </c>
      <c r="O3875" t="str">
        <f t="shared" si="305"/>
        <v>S</v>
      </c>
    </row>
    <row r="3876" spans="1:15" x14ac:dyDescent="0.25">
      <c r="A3876">
        <v>4</v>
      </c>
      <c r="B3876" s="1">
        <v>57421</v>
      </c>
      <c r="C3876" t="s">
        <v>215</v>
      </c>
      <c r="D3876" t="s">
        <v>1572</v>
      </c>
      <c r="E3876">
        <v>61</v>
      </c>
      <c r="F3876">
        <v>4731</v>
      </c>
      <c r="G3876">
        <f t="shared" si="301"/>
        <v>4731</v>
      </c>
      <c r="H3876" t="str">
        <f>_xlfn.XLOOKUP(C3876,obszary!A:A,obszary!B:B)</f>
        <v>Argyre</v>
      </c>
      <c r="I3876" t="str">
        <f>_xlfn.XLOOKUP($A3876,laziki!B:B,laziki!C:C)</f>
        <v>Mariner 9</v>
      </c>
      <c r="J3876" t="str">
        <f>_xlfn.XLOOKUP(I3876,laziki!C:C,laziki!E:E)</f>
        <v>43.20S, 21.89W</v>
      </c>
      <c r="K3876">
        <f>_xlfn.XLOOKUP($A3876,laziki!B:B,laziki!D:D)</f>
        <v>2051</v>
      </c>
      <c r="L3876">
        <f t="shared" si="302"/>
        <v>2057</v>
      </c>
      <c r="M3876" s="4">
        <f t="shared" si="303"/>
        <v>6</v>
      </c>
      <c r="N3876" s="4" t="str">
        <f t="shared" si="304"/>
        <v>S</v>
      </c>
      <c r="O3876" t="str">
        <f t="shared" si="305"/>
        <v>S</v>
      </c>
    </row>
    <row r="3877" spans="1:15" x14ac:dyDescent="0.25">
      <c r="A3877">
        <v>19</v>
      </c>
      <c r="B3877" s="1">
        <v>57445</v>
      </c>
      <c r="C3877" t="s">
        <v>253</v>
      </c>
      <c r="D3877" t="s">
        <v>1571</v>
      </c>
      <c r="E3877">
        <v>96</v>
      </c>
      <c r="F3877">
        <v>7052</v>
      </c>
      <c r="G3877">
        <f t="shared" si="301"/>
        <v>7052</v>
      </c>
      <c r="H3877" t="str">
        <f>_xlfn.XLOOKUP(C3877,obszary!A:A,obszary!B:B)</f>
        <v>Cebrenia</v>
      </c>
      <c r="I3877" t="str">
        <f>_xlfn.XLOOKUP($A3877,laziki!B:B,laziki!C:C)</f>
        <v>Viking 13</v>
      </c>
      <c r="J3877" t="str">
        <f>_xlfn.XLOOKUP(I3877,laziki!C:C,laziki!E:E)</f>
        <v>47.43N, 160.74E</v>
      </c>
      <c r="K3877">
        <f>_xlfn.XLOOKUP($A3877,laziki!B:B,laziki!D:D)</f>
        <v>2056</v>
      </c>
      <c r="L3877">
        <f t="shared" si="302"/>
        <v>2057</v>
      </c>
      <c r="M3877" s="4">
        <f t="shared" si="303"/>
        <v>1</v>
      </c>
      <c r="N3877" s="4" t="str">
        <f t="shared" si="304"/>
        <v>N</v>
      </c>
      <c r="O3877" t="str">
        <f t="shared" si="305"/>
        <v>N</v>
      </c>
    </row>
    <row r="3878" spans="1:15" x14ac:dyDescent="0.25">
      <c r="A3878">
        <v>47</v>
      </c>
      <c r="B3878" s="1">
        <v>62201</v>
      </c>
      <c r="C3878" t="s">
        <v>245</v>
      </c>
      <c r="D3878" t="s">
        <v>1570</v>
      </c>
      <c r="E3878">
        <v>65</v>
      </c>
      <c r="F3878">
        <v>6205</v>
      </c>
      <c r="G3878">
        <f t="shared" si="301"/>
        <v>6205</v>
      </c>
      <c r="H3878" t="str">
        <f>_xlfn.XLOOKUP(C3878,obszary!A:A,obszary!B:B)</f>
        <v>Oxia Palus</v>
      </c>
      <c r="I3878" t="str">
        <f>_xlfn.XLOOKUP($A3878,laziki!B:B,laziki!C:C)</f>
        <v>Spirit 14</v>
      </c>
      <c r="J3878" t="str">
        <f>_xlfn.XLOOKUP(I3878,laziki!C:C,laziki!E:E)</f>
        <v>27.30N, 17.48W</v>
      </c>
      <c r="K3878">
        <f>_xlfn.XLOOKUP($A3878,laziki!B:B,laziki!D:D)</f>
        <v>2065</v>
      </c>
      <c r="L3878">
        <f t="shared" si="302"/>
        <v>2070</v>
      </c>
      <c r="M3878" s="4">
        <f t="shared" si="303"/>
        <v>5</v>
      </c>
      <c r="N3878" s="4" t="str">
        <f t="shared" si="304"/>
        <v>N</v>
      </c>
      <c r="O3878" t="str">
        <f t="shared" si="305"/>
        <v>N</v>
      </c>
    </row>
    <row r="3879" spans="1:15" x14ac:dyDescent="0.25">
      <c r="A3879">
        <v>4</v>
      </c>
      <c r="B3879" s="1">
        <v>57245</v>
      </c>
      <c r="C3879" t="s">
        <v>229</v>
      </c>
      <c r="D3879" t="s">
        <v>1569</v>
      </c>
      <c r="E3879">
        <v>152</v>
      </c>
      <c r="F3879">
        <v>1656</v>
      </c>
      <c r="G3879">
        <f t="shared" si="301"/>
        <v>0</v>
      </c>
      <c r="H3879" t="str">
        <f>_xlfn.XLOOKUP(C3879,obszary!A:A,obszary!B:B)</f>
        <v>Margaritifer Sinus</v>
      </c>
      <c r="I3879" t="str">
        <f>_xlfn.XLOOKUP($A3879,laziki!B:B,laziki!C:C)</f>
        <v>Mariner 9</v>
      </c>
      <c r="J3879" t="str">
        <f>_xlfn.XLOOKUP(I3879,laziki!C:C,laziki!E:E)</f>
        <v>43.20S, 21.89W</v>
      </c>
      <c r="K3879">
        <f>_xlfn.XLOOKUP($A3879,laziki!B:B,laziki!D:D)</f>
        <v>2051</v>
      </c>
      <c r="L3879">
        <f t="shared" si="302"/>
        <v>2056</v>
      </c>
      <c r="M3879" s="4">
        <f t="shared" si="303"/>
        <v>5</v>
      </c>
      <c r="N3879" s="4" t="str">
        <f t="shared" si="304"/>
        <v>S</v>
      </c>
      <c r="O3879" t="str">
        <f t="shared" si="305"/>
        <v>S</v>
      </c>
    </row>
    <row r="3880" spans="1:15" x14ac:dyDescent="0.25">
      <c r="A3880">
        <v>94</v>
      </c>
      <c r="B3880" s="1">
        <v>63231</v>
      </c>
      <c r="C3880" t="s">
        <v>209</v>
      </c>
      <c r="D3880" t="s">
        <v>1568</v>
      </c>
      <c r="E3880">
        <v>120</v>
      </c>
      <c r="F3880">
        <v>23366</v>
      </c>
      <c r="G3880">
        <f t="shared" si="301"/>
        <v>0</v>
      </c>
      <c r="H3880" t="str">
        <f>_xlfn.XLOOKUP(C3880,obszary!A:A,obszary!B:B)</f>
        <v>Eridania</v>
      </c>
      <c r="I3880" t="str">
        <f>_xlfn.XLOOKUP($A3880,laziki!B:B,laziki!C:C)</f>
        <v>Dawn 4</v>
      </c>
      <c r="J3880" t="str">
        <f>_xlfn.XLOOKUP(I3880,laziki!C:C,laziki!E:E)</f>
        <v>46.81S, 143.88E</v>
      </c>
      <c r="K3880">
        <f>_xlfn.XLOOKUP($A3880,laziki!B:B,laziki!D:D)</f>
        <v>2066</v>
      </c>
      <c r="L3880">
        <f t="shared" si="302"/>
        <v>2073</v>
      </c>
      <c r="M3880" s="4">
        <f t="shared" si="303"/>
        <v>7</v>
      </c>
      <c r="N3880" s="4" t="str">
        <f t="shared" si="304"/>
        <v>S</v>
      </c>
      <c r="O3880" t="str">
        <f t="shared" si="305"/>
        <v>S</v>
      </c>
    </row>
    <row r="3881" spans="1:15" x14ac:dyDescent="0.25">
      <c r="A3881">
        <v>85</v>
      </c>
      <c r="B3881" s="1">
        <v>63931</v>
      </c>
      <c r="C3881" t="s">
        <v>223</v>
      </c>
      <c r="D3881" t="s">
        <v>1567</v>
      </c>
      <c r="E3881">
        <v>307</v>
      </c>
      <c r="F3881">
        <v>883</v>
      </c>
      <c r="G3881">
        <f t="shared" si="301"/>
        <v>0</v>
      </c>
      <c r="H3881" t="str">
        <f>_xlfn.XLOOKUP(C3881,obszary!A:A,obszary!B:B)</f>
        <v>Mare Tyrrhenum</v>
      </c>
      <c r="I3881" t="str">
        <f>_xlfn.XLOOKUP($A3881,laziki!B:B,laziki!C:C)</f>
        <v>Phoenix 13</v>
      </c>
      <c r="J3881" t="str">
        <f>_xlfn.XLOOKUP(I3881,laziki!C:C,laziki!E:E)</f>
        <v>6.43S, 95.96E</v>
      </c>
      <c r="K3881">
        <f>_xlfn.XLOOKUP($A3881,laziki!B:B,laziki!D:D)</f>
        <v>2070</v>
      </c>
      <c r="L3881">
        <f t="shared" si="302"/>
        <v>2075</v>
      </c>
      <c r="M3881" s="4">
        <f t="shared" si="303"/>
        <v>5</v>
      </c>
      <c r="N3881" s="4" t="str">
        <f t="shared" si="304"/>
        <v>S</v>
      </c>
      <c r="O3881" t="str">
        <f t="shared" si="305"/>
        <v>S</v>
      </c>
    </row>
    <row r="3882" spans="1:15" x14ac:dyDescent="0.25">
      <c r="A3882">
        <v>56</v>
      </c>
      <c r="B3882" s="1">
        <v>63370</v>
      </c>
      <c r="C3882" t="s">
        <v>231</v>
      </c>
      <c r="D3882" t="s">
        <v>1566</v>
      </c>
      <c r="E3882">
        <v>37</v>
      </c>
      <c r="F3882">
        <v>8255</v>
      </c>
      <c r="G3882">
        <f t="shared" si="301"/>
        <v>8255</v>
      </c>
      <c r="H3882" t="str">
        <f>_xlfn.XLOOKUP(C3882,obszary!A:A,obszary!B:B)</f>
        <v>Coprates</v>
      </c>
      <c r="I3882" t="str">
        <f>_xlfn.XLOOKUP($A3882,laziki!B:B,laziki!C:C)</f>
        <v>Opportunity 10</v>
      </c>
      <c r="J3882" t="str">
        <f>_xlfn.XLOOKUP(I3882,laziki!C:C,laziki!E:E)</f>
        <v>35.35S, 72.67W</v>
      </c>
      <c r="K3882">
        <f>_xlfn.XLOOKUP($A3882,laziki!B:B,laziki!D:D)</f>
        <v>2067</v>
      </c>
      <c r="L3882">
        <f t="shared" si="302"/>
        <v>2073</v>
      </c>
      <c r="M3882" s="4">
        <f t="shared" si="303"/>
        <v>6</v>
      </c>
      <c r="N3882" s="4" t="str">
        <f t="shared" si="304"/>
        <v>S</v>
      </c>
      <c r="O3882" t="str">
        <f t="shared" si="305"/>
        <v>S</v>
      </c>
    </row>
    <row r="3883" spans="1:15" x14ac:dyDescent="0.25">
      <c r="A3883">
        <v>20</v>
      </c>
      <c r="B3883" s="1">
        <v>57878</v>
      </c>
      <c r="C3883" t="s">
        <v>211</v>
      </c>
      <c r="D3883" t="s">
        <v>1565</v>
      </c>
      <c r="E3883">
        <v>85</v>
      </c>
      <c r="F3883">
        <v>11771</v>
      </c>
      <c r="G3883">
        <f t="shared" si="301"/>
        <v>11771</v>
      </c>
      <c r="H3883" t="str">
        <f>_xlfn.XLOOKUP(C3883,obszary!A:A,obszary!B:B)</f>
        <v>Hellas</v>
      </c>
      <c r="I3883" t="str">
        <f>_xlfn.XLOOKUP($A3883,laziki!B:B,laziki!C:C)</f>
        <v>Viking 15</v>
      </c>
      <c r="J3883" t="str">
        <f>_xlfn.XLOOKUP(I3883,laziki!C:C,laziki!E:E)</f>
        <v>51.10S, 71.36E</v>
      </c>
      <c r="K3883">
        <f>_xlfn.XLOOKUP($A3883,laziki!B:B,laziki!D:D)</f>
        <v>2056</v>
      </c>
      <c r="L3883">
        <f t="shared" si="302"/>
        <v>2058</v>
      </c>
      <c r="M3883" s="4">
        <f t="shared" si="303"/>
        <v>2</v>
      </c>
      <c r="N3883" s="4" t="str">
        <f t="shared" si="304"/>
        <v>S</v>
      </c>
      <c r="O3883" t="str">
        <f t="shared" si="305"/>
        <v>S</v>
      </c>
    </row>
    <row r="3884" spans="1:15" x14ac:dyDescent="0.25">
      <c r="A3884">
        <v>32</v>
      </c>
      <c r="B3884" s="1">
        <v>59948</v>
      </c>
      <c r="C3884" t="s">
        <v>217</v>
      </c>
      <c r="D3884" t="s">
        <v>1564</v>
      </c>
      <c r="E3884">
        <v>39</v>
      </c>
      <c r="F3884">
        <v>19313</v>
      </c>
      <c r="G3884">
        <f t="shared" si="301"/>
        <v>19313</v>
      </c>
      <c r="H3884" t="str">
        <f>_xlfn.XLOOKUP(C3884,obszary!A:A,obszary!B:B)</f>
        <v>Thaumasia</v>
      </c>
      <c r="I3884" t="str">
        <f>_xlfn.XLOOKUP($A3884,laziki!B:B,laziki!C:C)</f>
        <v>Deimos 11</v>
      </c>
      <c r="J3884" t="str">
        <f>_xlfn.XLOOKUP(I3884,laziki!C:C,laziki!E:E)</f>
        <v>39.82S, 96.42W</v>
      </c>
      <c r="K3884">
        <f>_xlfn.XLOOKUP($A3884,laziki!B:B,laziki!D:D)</f>
        <v>2059</v>
      </c>
      <c r="L3884">
        <f t="shared" si="302"/>
        <v>2064</v>
      </c>
      <c r="M3884" s="4">
        <f t="shared" si="303"/>
        <v>5</v>
      </c>
      <c r="N3884" s="4" t="str">
        <f t="shared" si="304"/>
        <v>S</v>
      </c>
      <c r="O3884" t="str">
        <f t="shared" si="305"/>
        <v>S</v>
      </c>
    </row>
    <row r="3885" spans="1:15" x14ac:dyDescent="0.25">
      <c r="A3885">
        <v>89</v>
      </c>
      <c r="B3885" s="1">
        <v>63681</v>
      </c>
      <c r="C3885" t="s">
        <v>217</v>
      </c>
      <c r="D3885" t="s">
        <v>1563</v>
      </c>
      <c r="E3885">
        <v>181</v>
      </c>
      <c r="F3885">
        <v>10654</v>
      </c>
      <c r="G3885">
        <f t="shared" si="301"/>
        <v>0</v>
      </c>
      <c r="H3885" t="str">
        <f>_xlfn.XLOOKUP(C3885,obszary!A:A,obszary!B:B)</f>
        <v>Thaumasia</v>
      </c>
      <c r="I3885" t="str">
        <f>_xlfn.XLOOKUP($A3885,laziki!B:B,laziki!C:C)</f>
        <v>Phoenix 22</v>
      </c>
      <c r="J3885" t="str">
        <f>_xlfn.XLOOKUP(I3885,laziki!C:C,laziki!E:E)</f>
        <v>65.07S, 96.09W</v>
      </c>
      <c r="K3885">
        <f>_xlfn.XLOOKUP($A3885,laziki!B:B,laziki!D:D)</f>
        <v>2072</v>
      </c>
      <c r="L3885">
        <f t="shared" si="302"/>
        <v>2074</v>
      </c>
      <c r="M3885" s="4">
        <f t="shared" si="303"/>
        <v>2</v>
      </c>
      <c r="N3885" s="4" t="str">
        <f t="shared" si="304"/>
        <v>S</v>
      </c>
      <c r="O3885" t="str">
        <f t="shared" si="305"/>
        <v>S</v>
      </c>
    </row>
    <row r="3886" spans="1:15" x14ac:dyDescent="0.25">
      <c r="A3886">
        <v>66</v>
      </c>
      <c r="B3886" s="1">
        <v>62333</v>
      </c>
      <c r="C3886" t="s">
        <v>221</v>
      </c>
      <c r="D3886" t="s">
        <v>1562</v>
      </c>
      <c r="E3886">
        <v>65</v>
      </c>
      <c r="F3886">
        <v>3612</v>
      </c>
      <c r="G3886">
        <f t="shared" si="301"/>
        <v>3612</v>
      </c>
      <c r="H3886" t="str">
        <f>_xlfn.XLOOKUP(C3886,obszary!A:A,obszary!B:B)</f>
        <v>Aeolis</v>
      </c>
      <c r="I3886" t="str">
        <f>_xlfn.XLOOKUP($A3886,laziki!B:B,laziki!C:C)</f>
        <v>Rosetta 9</v>
      </c>
      <c r="J3886" t="str">
        <f>_xlfn.XLOOKUP(I3886,laziki!C:C,laziki!E:E)</f>
        <v>17.54N, 149.60E</v>
      </c>
      <c r="K3886">
        <f>_xlfn.XLOOKUP($A3886,laziki!B:B,laziki!D:D)</f>
        <v>2067</v>
      </c>
      <c r="L3886">
        <f t="shared" si="302"/>
        <v>2070</v>
      </c>
      <c r="M3886" s="4">
        <f t="shared" si="303"/>
        <v>3</v>
      </c>
      <c r="N3886" s="4" t="str">
        <f t="shared" si="304"/>
        <v>S</v>
      </c>
      <c r="O3886" t="str">
        <f t="shared" si="305"/>
        <v>N</v>
      </c>
    </row>
    <row r="3887" spans="1:15" x14ac:dyDescent="0.25">
      <c r="A3887">
        <v>39</v>
      </c>
      <c r="B3887" s="1">
        <v>60047</v>
      </c>
      <c r="C3887" t="s">
        <v>209</v>
      </c>
      <c r="D3887" t="s">
        <v>1561</v>
      </c>
      <c r="E3887">
        <v>109</v>
      </c>
      <c r="F3887">
        <v>1010</v>
      </c>
      <c r="G3887">
        <f t="shared" si="301"/>
        <v>0</v>
      </c>
      <c r="H3887" t="str">
        <f>_xlfn.XLOOKUP(C3887,obszary!A:A,obszary!B:B)</f>
        <v>Eridania</v>
      </c>
      <c r="I3887" t="str">
        <f>_xlfn.XLOOKUP($A3887,laziki!B:B,laziki!C:C)</f>
        <v>Pathfinder 9</v>
      </c>
      <c r="J3887" t="str">
        <f>_xlfn.XLOOKUP(I3887,laziki!C:C,laziki!E:E)</f>
        <v>59.92S, 179.01W</v>
      </c>
      <c r="K3887">
        <f>_xlfn.XLOOKUP($A3887,laziki!B:B,laziki!D:D)</f>
        <v>2062</v>
      </c>
      <c r="L3887">
        <f t="shared" si="302"/>
        <v>2064</v>
      </c>
      <c r="M3887" s="4">
        <f t="shared" si="303"/>
        <v>2</v>
      </c>
      <c r="N3887" s="4" t="str">
        <f t="shared" si="304"/>
        <v>S</v>
      </c>
      <c r="O3887" t="str">
        <f t="shared" si="305"/>
        <v>S</v>
      </c>
    </row>
    <row r="3888" spans="1:15" x14ac:dyDescent="0.25">
      <c r="A3888">
        <v>26</v>
      </c>
      <c r="B3888" s="1">
        <v>56978</v>
      </c>
      <c r="C3888" t="s">
        <v>211</v>
      </c>
      <c r="D3888" t="s">
        <v>1560</v>
      </c>
      <c r="E3888">
        <v>59</v>
      </c>
      <c r="F3888">
        <v>5436</v>
      </c>
      <c r="G3888">
        <f t="shared" si="301"/>
        <v>5436</v>
      </c>
      <c r="H3888" t="str">
        <f>_xlfn.XLOOKUP(C3888,obszary!A:A,obszary!B:B)</f>
        <v>Hellas</v>
      </c>
      <c r="I3888" t="str">
        <f>_xlfn.XLOOKUP($A3888,laziki!B:B,laziki!C:C)</f>
        <v>Phobos 5</v>
      </c>
      <c r="J3888" t="str">
        <f>_xlfn.XLOOKUP(I3888,laziki!C:C,laziki!E:E)</f>
        <v>48.99S, 67.17E</v>
      </c>
      <c r="K3888">
        <f>_xlfn.XLOOKUP($A3888,laziki!B:B,laziki!D:D)</f>
        <v>2054</v>
      </c>
      <c r="L3888">
        <f t="shared" si="302"/>
        <v>2055</v>
      </c>
      <c r="M3888" s="4">
        <f t="shared" si="303"/>
        <v>1</v>
      </c>
      <c r="N3888" s="4" t="str">
        <f t="shared" si="304"/>
        <v>S</v>
      </c>
      <c r="O3888" t="str">
        <f t="shared" si="305"/>
        <v>S</v>
      </c>
    </row>
    <row r="3889" spans="1:15" x14ac:dyDescent="0.25">
      <c r="A3889">
        <v>10</v>
      </c>
      <c r="B3889" s="1">
        <v>58196</v>
      </c>
      <c r="C3889" t="s">
        <v>229</v>
      </c>
      <c r="D3889" t="s">
        <v>1559</v>
      </c>
      <c r="E3889">
        <v>59</v>
      </c>
      <c r="F3889">
        <v>6006</v>
      </c>
      <c r="G3889">
        <f t="shared" si="301"/>
        <v>6006</v>
      </c>
      <c r="H3889" t="str">
        <f>_xlfn.XLOOKUP(C3889,obszary!A:A,obszary!B:B)</f>
        <v>Margaritifer Sinus</v>
      </c>
      <c r="I3889" t="str">
        <f>_xlfn.XLOOKUP($A3889,laziki!B:B,laziki!C:C)</f>
        <v>Mariner 15</v>
      </c>
      <c r="J3889" t="str">
        <f>_xlfn.XLOOKUP(I3889,laziki!C:C,laziki!E:E)</f>
        <v>23.79S, 56.97W</v>
      </c>
      <c r="K3889">
        <f>_xlfn.XLOOKUP($A3889,laziki!B:B,laziki!D:D)</f>
        <v>2054</v>
      </c>
      <c r="L3889">
        <f t="shared" si="302"/>
        <v>2059</v>
      </c>
      <c r="M3889" s="4">
        <f t="shared" si="303"/>
        <v>5</v>
      </c>
      <c r="N3889" s="4" t="str">
        <f t="shared" si="304"/>
        <v>S</v>
      </c>
      <c r="O3889" t="str">
        <f t="shared" si="305"/>
        <v>S</v>
      </c>
    </row>
    <row r="3890" spans="1:15" x14ac:dyDescent="0.25">
      <c r="A3890">
        <v>38</v>
      </c>
      <c r="B3890" s="1">
        <v>59730</v>
      </c>
      <c r="C3890" t="s">
        <v>263</v>
      </c>
      <c r="D3890" t="s">
        <v>1558</v>
      </c>
      <c r="E3890">
        <v>147</v>
      </c>
      <c r="F3890">
        <v>4731</v>
      </c>
      <c r="G3890">
        <f t="shared" si="301"/>
        <v>0</v>
      </c>
      <c r="H3890" t="str">
        <f>_xlfn.XLOOKUP(C3890,obszary!A:A,obszary!B:B)</f>
        <v>Diacria</v>
      </c>
      <c r="I3890" t="str">
        <f>_xlfn.XLOOKUP($A3890,laziki!B:B,laziki!C:C)</f>
        <v>Pathfinder 7</v>
      </c>
      <c r="J3890" t="str">
        <f>_xlfn.XLOOKUP(I3890,laziki!C:C,laziki!E:E)</f>
        <v>79.27N, 111.64W</v>
      </c>
      <c r="K3890">
        <f>_xlfn.XLOOKUP($A3890,laziki!B:B,laziki!D:D)</f>
        <v>2062</v>
      </c>
      <c r="L3890">
        <f t="shared" si="302"/>
        <v>2063</v>
      </c>
      <c r="M3890" s="4">
        <f t="shared" si="303"/>
        <v>1</v>
      </c>
      <c r="N3890" s="4" t="str">
        <f t="shared" si="304"/>
        <v>N</v>
      </c>
      <c r="O3890" t="str">
        <f t="shared" si="305"/>
        <v>N</v>
      </c>
    </row>
    <row r="3891" spans="1:15" x14ac:dyDescent="0.25">
      <c r="A3891">
        <v>32</v>
      </c>
      <c r="B3891" s="1">
        <v>59563</v>
      </c>
      <c r="C3891" t="s">
        <v>217</v>
      </c>
      <c r="D3891" t="s">
        <v>1557</v>
      </c>
      <c r="E3891">
        <v>14</v>
      </c>
      <c r="F3891">
        <v>4076</v>
      </c>
      <c r="G3891">
        <f t="shared" si="301"/>
        <v>4076</v>
      </c>
      <c r="H3891" t="str">
        <f>_xlfn.XLOOKUP(C3891,obszary!A:A,obszary!B:B)</f>
        <v>Thaumasia</v>
      </c>
      <c r="I3891" t="str">
        <f>_xlfn.XLOOKUP($A3891,laziki!B:B,laziki!C:C)</f>
        <v>Deimos 11</v>
      </c>
      <c r="J3891" t="str">
        <f>_xlfn.XLOOKUP(I3891,laziki!C:C,laziki!E:E)</f>
        <v>39.82S, 96.42W</v>
      </c>
      <c r="K3891">
        <f>_xlfn.XLOOKUP($A3891,laziki!B:B,laziki!D:D)</f>
        <v>2059</v>
      </c>
      <c r="L3891">
        <f t="shared" si="302"/>
        <v>2063</v>
      </c>
      <c r="M3891" s="4">
        <f t="shared" si="303"/>
        <v>4</v>
      </c>
      <c r="N3891" s="4" t="str">
        <f t="shared" si="304"/>
        <v>S</v>
      </c>
      <c r="O3891" t="str">
        <f t="shared" si="305"/>
        <v>S</v>
      </c>
    </row>
    <row r="3892" spans="1:15" x14ac:dyDescent="0.25">
      <c r="A3892">
        <v>42</v>
      </c>
      <c r="B3892" s="1">
        <v>62651</v>
      </c>
      <c r="C3892" t="s">
        <v>253</v>
      </c>
      <c r="D3892" t="s">
        <v>1556</v>
      </c>
      <c r="E3892">
        <v>631</v>
      </c>
      <c r="F3892">
        <v>14551</v>
      </c>
      <c r="G3892">
        <f t="shared" si="301"/>
        <v>0</v>
      </c>
      <c r="H3892" t="str">
        <f>_xlfn.XLOOKUP(C3892,obszary!A:A,obszary!B:B)</f>
        <v>Cebrenia</v>
      </c>
      <c r="I3892" t="str">
        <f>_xlfn.XLOOKUP($A3892,laziki!B:B,laziki!C:C)</f>
        <v>Spirit 6</v>
      </c>
      <c r="J3892" t="str">
        <f>_xlfn.XLOOKUP(I3892,laziki!C:C,laziki!E:E)</f>
        <v>27.80N, 160.30E</v>
      </c>
      <c r="K3892">
        <f>_xlfn.XLOOKUP($A3892,laziki!B:B,laziki!D:D)</f>
        <v>2063</v>
      </c>
      <c r="L3892">
        <f t="shared" si="302"/>
        <v>2071</v>
      </c>
      <c r="M3892" s="4">
        <f t="shared" si="303"/>
        <v>8</v>
      </c>
      <c r="N3892" s="4" t="str">
        <f t="shared" si="304"/>
        <v>N</v>
      </c>
      <c r="O3892" t="str">
        <f t="shared" si="305"/>
        <v>N</v>
      </c>
    </row>
    <row r="3893" spans="1:15" x14ac:dyDescent="0.25">
      <c r="A3893">
        <v>77</v>
      </c>
      <c r="B3893" s="1">
        <v>64180</v>
      </c>
      <c r="C3893" t="s">
        <v>223</v>
      </c>
      <c r="D3893" t="s">
        <v>1555</v>
      </c>
      <c r="E3893">
        <v>152</v>
      </c>
      <c r="F3893">
        <v>1267</v>
      </c>
      <c r="G3893">
        <f t="shared" si="301"/>
        <v>0</v>
      </c>
      <c r="H3893" t="str">
        <f>_xlfn.XLOOKUP(C3893,obszary!A:A,obszary!B:B)</f>
        <v>Mare Tyrrhenum</v>
      </c>
      <c r="I3893" t="str">
        <f>_xlfn.XLOOKUP($A3893,laziki!B:B,laziki!C:C)</f>
        <v>Rosetta 27</v>
      </c>
      <c r="J3893" t="str">
        <f>_xlfn.XLOOKUP(I3893,laziki!C:C,laziki!E:E)</f>
        <v>28.90S, 98.55E</v>
      </c>
      <c r="K3893">
        <f>_xlfn.XLOOKUP($A3893,laziki!B:B,laziki!D:D)</f>
        <v>2073</v>
      </c>
      <c r="L3893">
        <f t="shared" si="302"/>
        <v>2075</v>
      </c>
      <c r="M3893" s="4">
        <f t="shared" si="303"/>
        <v>2</v>
      </c>
      <c r="N3893" s="4" t="str">
        <f t="shared" si="304"/>
        <v>S</v>
      </c>
      <c r="O3893" t="str">
        <f t="shared" si="305"/>
        <v>S</v>
      </c>
    </row>
    <row r="3894" spans="1:15" x14ac:dyDescent="0.25">
      <c r="A3894">
        <v>100</v>
      </c>
      <c r="B3894" s="1">
        <v>63641</v>
      </c>
      <c r="C3894" t="s">
        <v>219</v>
      </c>
      <c r="D3894" t="s">
        <v>1554</v>
      </c>
      <c r="E3894">
        <v>188</v>
      </c>
      <c r="F3894">
        <v>4076</v>
      </c>
      <c r="G3894">
        <f t="shared" si="301"/>
        <v>0</v>
      </c>
      <c r="H3894" t="str">
        <f>_xlfn.XLOOKUP(C3894,obszary!A:A,obszary!B:B)</f>
        <v>Phaethontis</v>
      </c>
      <c r="I3894" t="str">
        <f>_xlfn.XLOOKUP($A3894,laziki!B:B,laziki!C:C)</f>
        <v>Perseverance 7</v>
      </c>
      <c r="J3894" t="str">
        <f>_xlfn.XLOOKUP(I3894,laziki!C:C,laziki!E:E)</f>
        <v>61.39S, 157.42W</v>
      </c>
      <c r="K3894">
        <f>_xlfn.XLOOKUP($A3894,laziki!B:B,laziki!D:D)</f>
        <v>2070</v>
      </c>
      <c r="L3894">
        <f t="shared" si="302"/>
        <v>2074</v>
      </c>
      <c r="M3894" s="4">
        <f t="shared" si="303"/>
        <v>4</v>
      </c>
      <c r="N3894" s="4" t="str">
        <f t="shared" si="304"/>
        <v>S</v>
      </c>
      <c r="O3894" t="str">
        <f t="shared" si="305"/>
        <v>S</v>
      </c>
    </row>
    <row r="3895" spans="1:15" x14ac:dyDescent="0.25">
      <c r="A3895">
        <v>5</v>
      </c>
      <c r="B3895" s="1">
        <v>58060</v>
      </c>
      <c r="C3895" t="s">
        <v>241</v>
      </c>
      <c r="D3895" t="s">
        <v>1553</v>
      </c>
      <c r="E3895">
        <v>524</v>
      </c>
      <c r="F3895">
        <v>4563</v>
      </c>
      <c r="G3895">
        <f t="shared" si="301"/>
        <v>0</v>
      </c>
      <c r="H3895" t="str">
        <f>_xlfn.XLOOKUP(C3895,obszary!A:A,obszary!B:B)</f>
        <v>Syrtis Major</v>
      </c>
      <c r="I3895" t="str">
        <f>_xlfn.XLOOKUP($A3895,laziki!B:B,laziki!C:C)</f>
        <v>Mariner 10</v>
      </c>
      <c r="J3895" t="str">
        <f>_xlfn.XLOOKUP(I3895,laziki!C:C,laziki!E:E)</f>
        <v>4.88N, 63.43E</v>
      </c>
      <c r="K3895">
        <f>_xlfn.XLOOKUP($A3895,laziki!B:B,laziki!D:D)</f>
        <v>2051</v>
      </c>
      <c r="L3895">
        <f t="shared" si="302"/>
        <v>2058</v>
      </c>
      <c r="M3895" s="4">
        <f t="shared" si="303"/>
        <v>7</v>
      </c>
      <c r="N3895" s="4" t="str">
        <f t="shared" si="304"/>
        <v>N</v>
      </c>
      <c r="O3895" t="str">
        <f t="shared" si="305"/>
        <v>N</v>
      </c>
    </row>
    <row r="3896" spans="1:15" x14ac:dyDescent="0.25">
      <c r="A3896">
        <v>45</v>
      </c>
      <c r="B3896" s="1">
        <v>61103</v>
      </c>
      <c r="C3896" t="s">
        <v>225</v>
      </c>
      <c r="D3896" t="s">
        <v>1552</v>
      </c>
      <c r="E3896">
        <v>43</v>
      </c>
      <c r="F3896">
        <v>7512</v>
      </c>
      <c r="G3896">
        <f t="shared" si="301"/>
        <v>7512</v>
      </c>
      <c r="H3896" t="str">
        <f>_xlfn.XLOOKUP(C3896,obszary!A:A,obszary!B:B)</f>
        <v>Iapygia</v>
      </c>
      <c r="I3896" t="str">
        <f>_xlfn.XLOOKUP($A3896,laziki!B:B,laziki!C:C)</f>
        <v>Spirit 12</v>
      </c>
      <c r="J3896" t="str">
        <f>_xlfn.XLOOKUP(I3896,laziki!C:C,laziki!E:E)</f>
        <v>0.43S, 61.64E</v>
      </c>
      <c r="K3896">
        <f>_xlfn.XLOOKUP($A3896,laziki!B:B,laziki!D:D)</f>
        <v>2064</v>
      </c>
      <c r="L3896">
        <f t="shared" si="302"/>
        <v>2067</v>
      </c>
      <c r="M3896" s="4">
        <f t="shared" si="303"/>
        <v>3</v>
      </c>
      <c r="N3896" s="4" t="str">
        <f t="shared" si="304"/>
        <v>S</v>
      </c>
      <c r="O3896" t="str">
        <f t="shared" si="305"/>
        <v>S</v>
      </c>
    </row>
    <row r="3897" spans="1:15" x14ac:dyDescent="0.25">
      <c r="A3897">
        <v>2</v>
      </c>
      <c r="B3897" s="1">
        <v>55262</v>
      </c>
      <c r="C3897" t="s">
        <v>223</v>
      </c>
      <c r="D3897" t="s">
        <v>1551</v>
      </c>
      <c r="E3897">
        <v>147</v>
      </c>
      <c r="F3897">
        <v>5812</v>
      </c>
      <c r="G3897">
        <f t="shared" si="301"/>
        <v>0</v>
      </c>
      <c r="H3897" t="str">
        <f>_xlfn.XLOOKUP(C3897,obszary!A:A,obszary!B:B)</f>
        <v>Mare Tyrrhenum</v>
      </c>
      <c r="I3897" t="str">
        <f>_xlfn.XLOOKUP($A3897,laziki!B:B,laziki!C:C)</f>
        <v>Mariner 6</v>
      </c>
      <c r="J3897" t="str">
        <f>_xlfn.XLOOKUP(I3897,laziki!C:C,laziki!E:E)</f>
        <v>11.90N, 119.49E</v>
      </c>
      <c r="K3897">
        <f>_xlfn.XLOOKUP($A3897,laziki!B:B,laziki!D:D)</f>
        <v>2050</v>
      </c>
      <c r="L3897">
        <f t="shared" si="302"/>
        <v>2051</v>
      </c>
      <c r="M3897" s="4">
        <f t="shared" si="303"/>
        <v>1</v>
      </c>
      <c r="N3897" s="4" t="str">
        <f t="shared" si="304"/>
        <v>S</v>
      </c>
      <c r="O3897" t="str">
        <f t="shared" si="305"/>
        <v>N</v>
      </c>
    </row>
    <row r="3898" spans="1:15" x14ac:dyDescent="0.25">
      <c r="A3898">
        <v>12</v>
      </c>
      <c r="B3898" s="1">
        <v>57645</v>
      </c>
      <c r="C3898" t="s">
        <v>249</v>
      </c>
      <c r="D3898" t="s">
        <v>1550</v>
      </c>
      <c r="E3898">
        <v>365</v>
      </c>
      <c r="F3898">
        <v>3612</v>
      </c>
      <c r="G3898">
        <f t="shared" si="301"/>
        <v>0</v>
      </c>
      <c r="H3898" t="str">
        <f>_xlfn.XLOOKUP(C3898,obszary!A:A,obszary!B:B)</f>
        <v>Tharsis</v>
      </c>
      <c r="I3898" t="str">
        <f>_xlfn.XLOOKUP($A3898,laziki!B:B,laziki!C:C)</f>
        <v>Mariner 20</v>
      </c>
      <c r="J3898" t="str">
        <f>_xlfn.XLOOKUP(I3898,laziki!C:C,laziki!E:E)</f>
        <v>6.41S, 116.10W</v>
      </c>
      <c r="K3898">
        <f>_xlfn.XLOOKUP($A3898,laziki!B:B,laziki!D:D)</f>
        <v>2055</v>
      </c>
      <c r="L3898">
        <f t="shared" si="302"/>
        <v>2057</v>
      </c>
      <c r="M3898" s="4">
        <f t="shared" si="303"/>
        <v>2</v>
      </c>
      <c r="N3898" s="4" t="str">
        <f t="shared" si="304"/>
        <v>N</v>
      </c>
      <c r="O3898" t="str">
        <f t="shared" si="305"/>
        <v>S</v>
      </c>
    </row>
    <row r="3899" spans="1:15" x14ac:dyDescent="0.25">
      <c r="A3899">
        <v>41</v>
      </c>
      <c r="B3899" s="1">
        <v>60253</v>
      </c>
      <c r="C3899" t="s">
        <v>257</v>
      </c>
      <c r="D3899" t="s">
        <v>1549</v>
      </c>
      <c r="E3899">
        <v>50</v>
      </c>
      <c r="F3899">
        <v>1788</v>
      </c>
      <c r="G3899">
        <f t="shared" si="301"/>
        <v>1788</v>
      </c>
      <c r="H3899" t="str">
        <f>_xlfn.XLOOKUP(C3899,obszary!A:A,obszary!B:B)</f>
        <v>Ismenius Lacus</v>
      </c>
      <c r="I3899" t="str">
        <f>_xlfn.XLOOKUP($A3899,laziki!B:B,laziki!C:C)</f>
        <v>Spirit 5</v>
      </c>
      <c r="J3899" t="str">
        <f>_xlfn.XLOOKUP(I3899,laziki!C:C,laziki!E:E)</f>
        <v>66.19N, 33.82E</v>
      </c>
      <c r="K3899">
        <f>_xlfn.XLOOKUP($A3899,laziki!B:B,laziki!D:D)</f>
        <v>2063</v>
      </c>
      <c r="L3899">
        <f t="shared" si="302"/>
        <v>2064</v>
      </c>
      <c r="M3899" s="4">
        <f t="shared" si="303"/>
        <v>1</v>
      </c>
      <c r="N3899" s="4" t="str">
        <f t="shared" si="304"/>
        <v>N</v>
      </c>
      <c r="O3899" t="str">
        <f t="shared" si="305"/>
        <v>N</v>
      </c>
    </row>
    <row r="3900" spans="1:15" x14ac:dyDescent="0.25">
      <c r="A3900">
        <v>89</v>
      </c>
      <c r="B3900" s="1">
        <v>63440</v>
      </c>
      <c r="C3900" t="s">
        <v>217</v>
      </c>
      <c r="D3900" t="s">
        <v>1548</v>
      </c>
      <c r="E3900">
        <v>34</v>
      </c>
      <c r="F3900">
        <v>17718</v>
      </c>
      <c r="G3900">
        <f t="shared" si="301"/>
        <v>17718</v>
      </c>
      <c r="H3900" t="str">
        <f>_xlfn.XLOOKUP(C3900,obszary!A:A,obszary!B:B)</f>
        <v>Thaumasia</v>
      </c>
      <c r="I3900" t="str">
        <f>_xlfn.XLOOKUP($A3900,laziki!B:B,laziki!C:C)</f>
        <v>Phoenix 22</v>
      </c>
      <c r="J3900" t="str">
        <f>_xlfn.XLOOKUP(I3900,laziki!C:C,laziki!E:E)</f>
        <v>65.07S, 96.09W</v>
      </c>
      <c r="K3900">
        <f>_xlfn.XLOOKUP($A3900,laziki!B:B,laziki!D:D)</f>
        <v>2072</v>
      </c>
      <c r="L3900">
        <f t="shared" si="302"/>
        <v>2073</v>
      </c>
      <c r="M3900" s="4">
        <f t="shared" si="303"/>
        <v>1</v>
      </c>
      <c r="N3900" s="4" t="str">
        <f t="shared" si="304"/>
        <v>S</v>
      </c>
      <c r="O3900" t="str">
        <f t="shared" si="305"/>
        <v>S</v>
      </c>
    </row>
    <row r="3901" spans="1:15" x14ac:dyDescent="0.25">
      <c r="A3901">
        <v>77</v>
      </c>
      <c r="B3901" s="1">
        <v>64961</v>
      </c>
      <c r="C3901" t="s">
        <v>223</v>
      </c>
      <c r="D3901" t="s">
        <v>1547</v>
      </c>
      <c r="E3901">
        <v>96</v>
      </c>
      <c r="F3901">
        <v>5436</v>
      </c>
      <c r="G3901">
        <f t="shared" si="301"/>
        <v>5436</v>
      </c>
      <c r="H3901" t="str">
        <f>_xlfn.XLOOKUP(C3901,obszary!A:A,obszary!B:B)</f>
        <v>Mare Tyrrhenum</v>
      </c>
      <c r="I3901" t="str">
        <f>_xlfn.XLOOKUP($A3901,laziki!B:B,laziki!C:C)</f>
        <v>Rosetta 27</v>
      </c>
      <c r="J3901" t="str">
        <f>_xlfn.XLOOKUP(I3901,laziki!C:C,laziki!E:E)</f>
        <v>28.90S, 98.55E</v>
      </c>
      <c r="K3901">
        <f>_xlfn.XLOOKUP($A3901,laziki!B:B,laziki!D:D)</f>
        <v>2073</v>
      </c>
      <c r="L3901">
        <f t="shared" si="302"/>
        <v>2077</v>
      </c>
      <c r="M3901" s="4">
        <f t="shared" si="303"/>
        <v>4</v>
      </c>
      <c r="N3901" s="4" t="str">
        <f t="shared" si="304"/>
        <v>S</v>
      </c>
      <c r="O3901" t="str">
        <f t="shared" si="305"/>
        <v>S</v>
      </c>
    </row>
    <row r="3902" spans="1:15" x14ac:dyDescent="0.25">
      <c r="A3902">
        <v>28</v>
      </c>
      <c r="B3902" s="1">
        <v>58209</v>
      </c>
      <c r="C3902" t="s">
        <v>207</v>
      </c>
      <c r="D3902" t="s">
        <v>1546</v>
      </c>
      <c r="E3902">
        <v>85</v>
      </c>
      <c r="F3902">
        <v>3313</v>
      </c>
      <c r="G3902">
        <f t="shared" si="301"/>
        <v>3313</v>
      </c>
      <c r="H3902" t="str">
        <f>_xlfn.XLOOKUP(C3902,obszary!A:A,obszary!B:B)</f>
        <v>Mare Australe</v>
      </c>
      <c r="I3902" t="str">
        <f>_xlfn.XLOOKUP($A3902,laziki!B:B,laziki!C:C)</f>
        <v>Deimos 3</v>
      </c>
      <c r="J3902" t="str">
        <f>_xlfn.XLOOKUP(I3902,laziki!C:C,laziki!E:E)</f>
        <v>63.27S, 66.46W</v>
      </c>
      <c r="K3902">
        <f>_xlfn.XLOOKUP($A3902,laziki!B:B,laziki!D:D)</f>
        <v>2058</v>
      </c>
      <c r="L3902">
        <f t="shared" si="302"/>
        <v>2059</v>
      </c>
      <c r="M3902" s="4">
        <f t="shared" si="303"/>
        <v>1</v>
      </c>
      <c r="N3902" s="4" t="str">
        <f t="shared" si="304"/>
        <v>S</v>
      </c>
      <c r="O3902" t="str">
        <f t="shared" si="305"/>
        <v>S</v>
      </c>
    </row>
    <row r="3903" spans="1:15" x14ac:dyDescent="0.25">
      <c r="A3903">
        <v>9</v>
      </c>
      <c r="B3903" s="1">
        <v>56929</v>
      </c>
      <c r="C3903" t="s">
        <v>229</v>
      </c>
      <c r="D3903" t="s">
        <v>1545</v>
      </c>
      <c r="E3903">
        <v>524</v>
      </c>
      <c r="F3903">
        <v>5812</v>
      </c>
      <c r="G3903">
        <f t="shared" si="301"/>
        <v>0</v>
      </c>
      <c r="H3903" t="str">
        <f>_xlfn.XLOOKUP(C3903,obszary!A:A,obszary!B:B)</f>
        <v>Margaritifer Sinus</v>
      </c>
      <c r="I3903" t="str">
        <f>_xlfn.XLOOKUP($A3903,laziki!B:B,laziki!C:C)</f>
        <v>Mariner 14</v>
      </c>
      <c r="J3903" t="str">
        <f>_xlfn.XLOOKUP(I3903,laziki!C:C,laziki!E:E)</f>
        <v>17.63S, 13.01W</v>
      </c>
      <c r="K3903">
        <f>_xlfn.XLOOKUP($A3903,laziki!B:B,laziki!D:D)</f>
        <v>2054</v>
      </c>
      <c r="L3903">
        <f t="shared" si="302"/>
        <v>2055</v>
      </c>
      <c r="M3903" s="4">
        <f t="shared" si="303"/>
        <v>1</v>
      </c>
      <c r="N3903" s="4" t="str">
        <f t="shared" si="304"/>
        <v>S</v>
      </c>
      <c r="O3903" t="str">
        <f t="shared" si="305"/>
        <v>S</v>
      </c>
    </row>
    <row r="3904" spans="1:15" x14ac:dyDescent="0.25">
      <c r="A3904">
        <v>52</v>
      </c>
      <c r="B3904" s="1">
        <v>62049</v>
      </c>
      <c r="C3904" t="s">
        <v>233</v>
      </c>
      <c r="D3904" t="s">
        <v>1544</v>
      </c>
      <c r="E3904">
        <v>1057</v>
      </c>
      <c r="F3904">
        <v>5812</v>
      </c>
      <c r="G3904">
        <f t="shared" si="301"/>
        <v>0</v>
      </c>
      <c r="H3904" t="str">
        <f>_xlfn.XLOOKUP(C3904,obszary!A:A,obszary!B:B)</f>
        <v>Phoenicis Lacus</v>
      </c>
      <c r="I3904" t="str">
        <f>_xlfn.XLOOKUP($A3904,laziki!B:B,laziki!C:C)</f>
        <v>Opportunity 4</v>
      </c>
      <c r="J3904" t="str">
        <f>_xlfn.XLOOKUP(I3904,laziki!C:C,laziki!E:E)</f>
        <v>9.63N, 121.52W</v>
      </c>
      <c r="K3904">
        <f>_xlfn.XLOOKUP($A3904,laziki!B:B,laziki!D:D)</f>
        <v>2065</v>
      </c>
      <c r="L3904">
        <f t="shared" si="302"/>
        <v>2069</v>
      </c>
      <c r="M3904" s="4">
        <f t="shared" si="303"/>
        <v>4</v>
      </c>
      <c r="N3904" s="4" t="str">
        <f t="shared" si="304"/>
        <v>S</v>
      </c>
      <c r="O3904" t="str">
        <f t="shared" si="305"/>
        <v>N</v>
      </c>
    </row>
    <row r="3905" spans="1:15" x14ac:dyDescent="0.25">
      <c r="A3905">
        <v>74</v>
      </c>
      <c r="B3905" s="1">
        <v>63506</v>
      </c>
      <c r="C3905" t="s">
        <v>243</v>
      </c>
      <c r="D3905" t="s">
        <v>1543</v>
      </c>
      <c r="E3905">
        <v>157</v>
      </c>
      <c r="F3905">
        <v>3167</v>
      </c>
      <c r="G3905">
        <f t="shared" si="301"/>
        <v>0</v>
      </c>
      <c r="H3905" t="str">
        <f>_xlfn.XLOOKUP(C3905,obszary!A:A,obszary!B:B)</f>
        <v>Arabia</v>
      </c>
      <c r="I3905" t="str">
        <f>_xlfn.XLOOKUP($A3905,laziki!B:B,laziki!C:C)</f>
        <v>Rosetta 21</v>
      </c>
      <c r="J3905" t="str">
        <f>_xlfn.XLOOKUP(I3905,laziki!C:C,laziki!E:E)</f>
        <v>17.28N, 7.12E</v>
      </c>
      <c r="K3905">
        <f>_xlfn.XLOOKUP($A3905,laziki!B:B,laziki!D:D)</f>
        <v>2071</v>
      </c>
      <c r="L3905">
        <f t="shared" si="302"/>
        <v>2073</v>
      </c>
      <c r="M3905" s="4">
        <f t="shared" si="303"/>
        <v>2</v>
      </c>
      <c r="N3905" s="4" t="str">
        <f t="shared" si="304"/>
        <v>N</v>
      </c>
      <c r="O3905" t="str">
        <f t="shared" si="305"/>
        <v>N</v>
      </c>
    </row>
    <row r="3906" spans="1:15" x14ac:dyDescent="0.25">
      <c r="A3906">
        <v>5</v>
      </c>
      <c r="B3906" s="1">
        <v>56591</v>
      </c>
      <c r="C3906" t="s">
        <v>243</v>
      </c>
      <c r="D3906" t="s">
        <v>1542</v>
      </c>
      <c r="E3906">
        <v>106</v>
      </c>
      <c r="F3906">
        <v>3461</v>
      </c>
      <c r="G3906">
        <f t="shared" si="301"/>
        <v>0</v>
      </c>
      <c r="H3906" t="str">
        <f>_xlfn.XLOOKUP(C3906,obszary!A:A,obszary!B:B)</f>
        <v>Arabia</v>
      </c>
      <c r="I3906" t="str">
        <f>_xlfn.XLOOKUP($A3906,laziki!B:B,laziki!C:C)</f>
        <v>Mariner 10</v>
      </c>
      <c r="J3906" t="str">
        <f>_xlfn.XLOOKUP(I3906,laziki!C:C,laziki!E:E)</f>
        <v>4.88N, 63.43E</v>
      </c>
      <c r="K3906">
        <f>_xlfn.XLOOKUP($A3906,laziki!B:B,laziki!D:D)</f>
        <v>2051</v>
      </c>
      <c r="L3906">
        <f t="shared" si="302"/>
        <v>2054</v>
      </c>
      <c r="M3906" s="4">
        <f t="shared" si="303"/>
        <v>3</v>
      </c>
      <c r="N3906" s="4" t="str">
        <f t="shared" si="304"/>
        <v>N</v>
      </c>
      <c r="O3906" t="str">
        <f t="shared" si="305"/>
        <v>N</v>
      </c>
    </row>
    <row r="3907" spans="1:15" x14ac:dyDescent="0.25">
      <c r="A3907">
        <v>3</v>
      </c>
      <c r="B3907" s="1">
        <v>55397</v>
      </c>
      <c r="C3907" t="s">
        <v>219</v>
      </c>
      <c r="D3907" t="s">
        <v>1541</v>
      </c>
      <c r="E3907">
        <v>212</v>
      </c>
      <c r="F3907">
        <v>3313</v>
      </c>
      <c r="G3907">
        <f t="shared" ref="G3907:G3970" si="306">IF($E3907 &lt;= 100,F3907,0)</f>
        <v>0</v>
      </c>
      <c r="H3907" t="str">
        <f>_xlfn.XLOOKUP(C3907,obszary!A:A,obszary!B:B)</f>
        <v>Phaethontis</v>
      </c>
      <c r="I3907" t="str">
        <f>_xlfn.XLOOKUP($A3907,laziki!B:B,laziki!C:C)</f>
        <v>Mariner 7</v>
      </c>
      <c r="J3907" t="str">
        <f>_xlfn.XLOOKUP(I3907,laziki!C:C,laziki!E:E)</f>
        <v>44.90S, 130.80W</v>
      </c>
      <c r="K3907">
        <f>_xlfn.XLOOKUP($A3907,laziki!B:B,laziki!D:D)</f>
        <v>2050</v>
      </c>
      <c r="L3907">
        <f t="shared" ref="L3907:L3970" si="307">YEAR(B3907)</f>
        <v>2051</v>
      </c>
      <c r="M3907" s="4">
        <f t="shared" ref="M3907:M3970" si="308">L3907-K3907</f>
        <v>1</v>
      </c>
      <c r="N3907" s="4" t="str">
        <f t="shared" ref="N3907:N3970" si="309">IF(NOT(ISERROR(SEARCH("S",D3907))),"S","N")</f>
        <v>S</v>
      </c>
      <c r="O3907" t="str">
        <f t="shared" si="305"/>
        <v>S</v>
      </c>
    </row>
    <row r="3908" spans="1:15" x14ac:dyDescent="0.25">
      <c r="A3908">
        <v>53</v>
      </c>
      <c r="B3908" s="1">
        <v>61532</v>
      </c>
      <c r="C3908" t="s">
        <v>219</v>
      </c>
      <c r="D3908" t="s">
        <v>1540</v>
      </c>
      <c r="E3908">
        <v>169</v>
      </c>
      <c r="F3908">
        <v>5622</v>
      </c>
      <c r="G3908">
        <f t="shared" si="306"/>
        <v>0</v>
      </c>
      <c r="H3908" t="str">
        <f>_xlfn.XLOOKUP(C3908,obszary!A:A,obszary!B:B)</f>
        <v>Phaethontis</v>
      </c>
      <c r="I3908" t="str">
        <f>_xlfn.XLOOKUP($A3908,laziki!B:B,laziki!C:C)</f>
        <v>Opportunity 5</v>
      </c>
      <c r="J3908" t="str">
        <f>_xlfn.XLOOKUP(I3908,laziki!C:C,laziki!E:E)</f>
        <v>70.62S, 159.12W</v>
      </c>
      <c r="K3908">
        <f>_xlfn.XLOOKUP($A3908,laziki!B:B,laziki!D:D)</f>
        <v>2065</v>
      </c>
      <c r="L3908">
        <f t="shared" si="307"/>
        <v>2068</v>
      </c>
      <c r="M3908" s="4">
        <f t="shared" si="308"/>
        <v>3</v>
      </c>
      <c r="N3908" s="4" t="str">
        <f t="shared" si="309"/>
        <v>S</v>
      </c>
      <c r="O3908" t="str">
        <f t="shared" si="305"/>
        <v>S</v>
      </c>
    </row>
    <row r="3909" spans="1:15" x14ac:dyDescent="0.25">
      <c r="A3909">
        <v>28</v>
      </c>
      <c r="B3909" s="1">
        <v>58564</v>
      </c>
      <c r="C3909" t="s">
        <v>217</v>
      </c>
      <c r="D3909" t="s">
        <v>1539</v>
      </c>
      <c r="E3909">
        <v>117</v>
      </c>
      <c r="F3909">
        <v>9366</v>
      </c>
      <c r="G3909">
        <f t="shared" si="306"/>
        <v>0</v>
      </c>
      <c r="H3909" t="str">
        <f>_xlfn.XLOOKUP(C3909,obszary!A:A,obszary!B:B)</f>
        <v>Thaumasia</v>
      </c>
      <c r="I3909" t="str">
        <f>_xlfn.XLOOKUP($A3909,laziki!B:B,laziki!C:C)</f>
        <v>Deimos 3</v>
      </c>
      <c r="J3909" t="str">
        <f>_xlfn.XLOOKUP(I3909,laziki!C:C,laziki!E:E)</f>
        <v>63.27S, 66.46W</v>
      </c>
      <c r="K3909">
        <f>_xlfn.XLOOKUP($A3909,laziki!B:B,laziki!D:D)</f>
        <v>2058</v>
      </c>
      <c r="L3909">
        <f t="shared" si="307"/>
        <v>2060</v>
      </c>
      <c r="M3909" s="4">
        <f t="shared" si="308"/>
        <v>2</v>
      </c>
      <c r="N3909" s="4" t="str">
        <f t="shared" si="309"/>
        <v>S</v>
      </c>
      <c r="O3909" t="str">
        <f t="shared" si="305"/>
        <v>S</v>
      </c>
    </row>
    <row r="3910" spans="1:15" x14ac:dyDescent="0.25">
      <c r="A3910">
        <v>86</v>
      </c>
      <c r="B3910" s="1">
        <v>62926</v>
      </c>
      <c r="C3910" t="s">
        <v>265</v>
      </c>
      <c r="D3910" t="s">
        <v>1538</v>
      </c>
      <c r="E3910">
        <v>47</v>
      </c>
      <c r="F3910">
        <v>7752</v>
      </c>
      <c r="G3910">
        <f t="shared" si="306"/>
        <v>7752</v>
      </c>
      <c r="H3910" t="str">
        <f>_xlfn.XLOOKUP(C3910,obszary!A:A,obszary!B:B)</f>
        <v>Mare Boreum</v>
      </c>
      <c r="I3910" t="str">
        <f>_xlfn.XLOOKUP($A3910,laziki!B:B,laziki!C:C)</f>
        <v>Phoenix 16</v>
      </c>
      <c r="J3910" t="str">
        <f>_xlfn.XLOOKUP(I3910,laziki!C:C,laziki!E:E)</f>
        <v>75.84N, 122.24E</v>
      </c>
      <c r="K3910">
        <f>_xlfn.XLOOKUP($A3910,laziki!B:B,laziki!D:D)</f>
        <v>2071</v>
      </c>
      <c r="L3910">
        <f t="shared" si="307"/>
        <v>2072</v>
      </c>
      <c r="M3910" s="4">
        <f t="shared" si="308"/>
        <v>1</v>
      </c>
      <c r="N3910" s="4" t="str">
        <f t="shared" si="309"/>
        <v>N</v>
      </c>
      <c r="O3910" t="str">
        <f t="shared" ref="O3910:O3973" si="310">IF(NOT(ISERROR(SEARCH("S",J3910))),"S","N")</f>
        <v>N</v>
      </c>
    </row>
    <row r="3911" spans="1:15" x14ac:dyDescent="0.25">
      <c r="A3911">
        <v>54</v>
      </c>
      <c r="B3911" s="1">
        <v>61635</v>
      </c>
      <c r="C3911" t="s">
        <v>239</v>
      </c>
      <c r="D3911" t="s">
        <v>1537</v>
      </c>
      <c r="E3911">
        <v>147</v>
      </c>
      <c r="F3911">
        <v>883</v>
      </c>
      <c r="G3911">
        <f t="shared" si="306"/>
        <v>0</v>
      </c>
      <c r="H3911" t="str">
        <f>_xlfn.XLOOKUP(C3911,obszary!A:A,obszary!B:B)</f>
        <v>Amenthes</v>
      </c>
      <c r="I3911" t="str">
        <f>_xlfn.XLOOKUP($A3911,laziki!B:B,laziki!C:C)</f>
        <v>Opportunity 6</v>
      </c>
      <c r="J3911" t="str">
        <f>_xlfn.XLOOKUP(I3911,laziki!C:C,laziki!E:E)</f>
        <v>14.31N, 112.28E</v>
      </c>
      <c r="K3911">
        <f>_xlfn.XLOOKUP($A3911,laziki!B:B,laziki!D:D)</f>
        <v>2065</v>
      </c>
      <c r="L3911">
        <f t="shared" si="307"/>
        <v>2068</v>
      </c>
      <c r="M3911" s="4">
        <f t="shared" si="308"/>
        <v>3</v>
      </c>
      <c r="N3911" s="4" t="str">
        <f t="shared" si="309"/>
        <v>N</v>
      </c>
      <c r="O3911" t="str">
        <f t="shared" si="310"/>
        <v>N</v>
      </c>
    </row>
    <row r="3912" spans="1:15" x14ac:dyDescent="0.25">
      <c r="A3912">
        <v>12</v>
      </c>
      <c r="B3912" s="1">
        <v>57834</v>
      </c>
      <c r="C3912" t="s">
        <v>233</v>
      </c>
      <c r="D3912" t="s">
        <v>1536</v>
      </c>
      <c r="E3912">
        <v>113</v>
      </c>
      <c r="F3912">
        <v>3022</v>
      </c>
      <c r="G3912">
        <f t="shared" si="306"/>
        <v>0</v>
      </c>
      <c r="H3912" t="str">
        <f>_xlfn.XLOOKUP(C3912,obszary!A:A,obszary!B:B)</f>
        <v>Phoenicis Lacus</v>
      </c>
      <c r="I3912" t="str">
        <f>_xlfn.XLOOKUP($A3912,laziki!B:B,laziki!C:C)</f>
        <v>Mariner 20</v>
      </c>
      <c r="J3912" t="str">
        <f>_xlfn.XLOOKUP(I3912,laziki!C:C,laziki!E:E)</f>
        <v>6.41S, 116.10W</v>
      </c>
      <c r="K3912">
        <f>_xlfn.XLOOKUP($A3912,laziki!B:B,laziki!D:D)</f>
        <v>2055</v>
      </c>
      <c r="L3912">
        <f t="shared" si="307"/>
        <v>2058</v>
      </c>
      <c r="M3912" s="4">
        <f t="shared" si="308"/>
        <v>3</v>
      </c>
      <c r="N3912" s="4" t="str">
        <f t="shared" si="309"/>
        <v>S</v>
      </c>
      <c r="O3912" t="str">
        <f t="shared" si="310"/>
        <v>S</v>
      </c>
    </row>
    <row r="3913" spans="1:15" x14ac:dyDescent="0.25">
      <c r="A3913">
        <v>89</v>
      </c>
      <c r="B3913" s="1">
        <v>64042</v>
      </c>
      <c r="C3913" t="s">
        <v>207</v>
      </c>
      <c r="D3913" t="s">
        <v>1535</v>
      </c>
      <c r="E3913">
        <v>572</v>
      </c>
      <c r="F3913">
        <v>11011</v>
      </c>
      <c r="G3913">
        <f t="shared" si="306"/>
        <v>0</v>
      </c>
      <c r="H3913" t="str">
        <f>_xlfn.XLOOKUP(C3913,obszary!A:A,obszary!B:B)</f>
        <v>Mare Australe</v>
      </c>
      <c r="I3913" t="str">
        <f>_xlfn.XLOOKUP($A3913,laziki!B:B,laziki!C:C)</f>
        <v>Phoenix 22</v>
      </c>
      <c r="J3913" t="str">
        <f>_xlfn.XLOOKUP(I3913,laziki!C:C,laziki!E:E)</f>
        <v>65.07S, 96.09W</v>
      </c>
      <c r="K3913">
        <f>_xlfn.XLOOKUP($A3913,laziki!B:B,laziki!D:D)</f>
        <v>2072</v>
      </c>
      <c r="L3913">
        <f t="shared" si="307"/>
        <v>2075</v>
      </c>
      <c r="M3913" s="4">
        <f t="shared" si="308"/>
        <v>3</v>
      </c>
      <c r="N3913" s="4" t="str">
        <f t="shared" si="309"/>
        <v>S</v>
      </c>
      <c r="O3913" t="str">
        <f t="shared" si="310"/>
        <v>S</v>
      </c>
    </row>
    <row r="3914" spans="1:15" x14ac:dyDescent="0.25">
      <c r="A3914">
        <v>32</v>
      </c>
      <c r="B3914" s="1">
        <v>58827</v>
      </c>
      <c r="C3914" t="s">
        <v>217</v>
      </c>
      <c r="D3914" t="s">
        <v>1534</v>
      </c>
      <c r="E3914">
        <v>325</v>
      </c>
      <c r="F3914">
        <v>14025</v>
      </c>
      <c r="G3914">
        <f t="shared" si="306"/>
        <v>0</v>
      </c>
      <c r="H3914" t="str">
        <f>_xlfn.XLOOKUP(C3914,obszary!A:A,obszary!B:B)</f>
        <v>Thaumasia</v>
      </c>
      <c r="I3914" t="str">
        <f>_xlfn.XLOOKUP($A3914,laziki!B:B,laziki!C:C)</f>
        <v>Deimos 11</v>
      </c>
      <c r="J3914" t="str">
        <f>_xlfn.XLOOKUP(I3914,laziki!C:C,laziki!E:E)</f>
        <v>39.82S, 96.42W</v>
      </c>
      <c r="K3914">
        <f>_xlfn.XLOOKUP($A3914,laziki!B:B,laziki!D:D)</f>
        <v>2059</v>
      </c>
      <c r="L3914">
        <f t="shared" si="307"/>
        <v>2061</v>
      </c>
      <c r="M3914" s="4">
        <f t="shared" si="308"/>
        <v>2</v>
      </c>
      <c r="N3914" s="4" t="str">
        <f t="shared" si="309"/>
        <v>S</v>
      </c>
      <c r="O3914" t="str">
        <f t="shared" si="310"/>
        <v>S</v>
      </c>
    </row>
    <row r="3915" spans="1:15" x14ac:dyDescent="0.25">
      <c r="A3915">
        <v>19</v>
      </c>
      <c r="B3915" s="1">
        <v>58073</v>
      </c>
      <c r="C3915" t="s">
        <v>253</v>
      </c>
      <c r="D3915" t="s">
        <v>1533</v>
      </c>
      <c r="E3915">
        <v>1270</v>
      </c>
      <c r="F3915">
        <v>6409</v>
      </c>
      <c r="G3915">
        <f t="shared" si="306"/>
        <v>0</v>
      </c>
      <c r="H3915" t="str">
        <f>_xlfn.XLOOKUP(C3915,obszary!A:A,obszary!B:B)</f>
        <v>Cebrenia</v>
      </c>
      <c r="I3915" t="str">
        <f>_xlfn.XLOOKUP($A3915,laziki!B:B,laziki!C:C)</f>
        <v>Viking 13</v>
      </c>
      <c r="J3915" t="str">
        <f>_xlfn.XLOOKUP(I3915,laziki!C:C,laziki!E:E)</f>
        <v>47.43N, 160.74E</v>
      </c>
      <c r="K3915">
        <f>_xlfn.XLOOKUP($A3915,laziki!B:B,laziki!D:D)</f>
        <v>2056</v>
      </c>
      <c r="L3915">
        <f t="shared" si="307"/>
        <v>2058</v>
      </c>
      <c r="M3915" s="4">
        <f t="shared" si="308"/>
        <v>2</v>
      </c>
      <c r="N3915" s="4" t="str">
        <f t="shared" si="309"/>
        <v>N</v>
      </c>
      <c r="O3915" t="str">
        <f t="shared" si="310"/>
        <v>N</v>
      </c>
    </row>
    <row r="3916" spans="1:15" x14ac:dyDescent="0.25">
      <c r="A3916">
        <v>76</v>
      </c>
      <c r="B3916" s="1">
        <v>63972</v>
      </c>
      <c r="C3916" t="s">
        <v>253</v>
      </c>
      <c r="D3916" t="s">
        <v>1532</v>
      </c>
      <c r="E3916">
        <v>117</v>
      </c>
      <c r="F3916">
        <v>1138</v>
      </c>
      <c r="G3916">
        <f t="shared" si="306"/>
        <v>0</v>
      </c>
      <c r="H3916" t="str">
        <f>_xlfn.XLOOKUP(C3916,obszary!A:A,obszary!B:B)</f>
        <v>Cebrenia</v>
      </c>
      <c r="I3916" t="str">
        <f>_xlfn.XLOOKUP($A3916,laziki!B:B,laziki!C:C)</f>
        <v>Rosetta 25</v>
      </c>
      <c r="J3916" t="str">
        <f>_xlfn.XLOOKUP(I3916,laziki!C:C,laziki!E:E)</f>
        <v>47.84N, 169.44E</v>
      </c>
      <c r="K3916">
        <f>_xlfn.XLOOKUP($A3916,laziki!B:B,laziki!D:D)</f>
        <v>2072</v>
      </c>
      <c r="L3916">
        <f t="shared" si="307"/>
        <v>2075</v>
      </c>
      <c r="M3916" s="4">
        <f t="shared" si="308"/>
        <v>3</v>
      </c>
      <c r="N3916" s="4" t="str">
        <f t="shared" si="309"/>
        <v>N</v>
      </c>
      <c r="O3916" t="str">
        <f t="shared" si="310"/>
        <v>N</v>
      </c>
    </row>
    <row r="3917" spans="1:15" x14ac:dyDescent="0.25">
      <c r="A3917">
        <v>100</v>
      </c>
      <c r="B3917" s="1">
        <v>63737</v>
      </c>
      <c r="C3917" t="s">
        <v>207</v>
      </c>
      <c r="D3917" t="s">
        <v>1531</v>
      </c>
      <c r="E3917">
        <v>231</v>
      </c>
      <c r="F3917">
        <v>9366</v>
      </c>
      <c r="G3917">
        <f t="shared" si="306"/>
        <v>0</v>
      </c>
      <c r="H3917" t="str">
        <f>_xlfn.XLOOKUP(C3917,obszary!A:A,obszary!B:B)</f>
        <v>Mare Australe</v>
      </c>
      <c r="I3917" t="str">
        <f>_xlfn.XLOOKUP($A3917,laziki!B:B,laziki!C:C)</f>
        <v>Perseverance 7</v>
      </c>
      <c r="J3917" t="str">
        <f>_xlfn.XLOOKUP(I3917,laziki!C:C,laziki!E:E)</f>
        <v>61.39S, 157.42W</v>
      </c>
      <c r="K3917">
        <f>_xlfn.XLOOKUP($A3917,laziki!B:B,laziki!D:D)</f>
        <v>2070</v>
      </c>
      <c r="L3917">
        <f t="shared" si="307"/>
        <v>2074</v>
      </c>
      <c r="M3917" s="4">
        <f t="shared" si="308"/>
        <v>4</v>
      </c>
      <c r="N3917" s="4" t="str">
        <f t="shared" si="309"/>
        <v>S</v>
      </c>
      <c r="O3917" t="str">
        <f t="shared" si="310"/>
        <v>S</v>
      </c>
    </row>
    <row r="3918" spans="1:15" x14ac:dyDescent="0.25">
      <c r="A3918">
        <v>98</v>
      </c>
      <c r="B3918" s="1">
        <v>63188</v>
      </c>
      <c r="C3918" t="s">
        <v>211</v>
      </c>
      <c r="D3918" t="s">
        <v>1530</v>
      </c>
      <c r="E3918">
        <v>416</v>
      </c>
      <c r="F3918">
        <v>5812</v>
      </c>
      <c r="G3918">
        <f t="shared" si="306"/>
        <v>0</v>
      </c>
      <c r="H3918" t="str">
        <f>_xlfn.XLOOKUP(C3918,obszary!A:A,obszary!B:B)</f>
        <v>Hellas</v>
      </c>
      <c r="I3918" t="str">
        <f>_xlfn.XLOOKUP($A3918,laziki!B:B,laziki!C:C)</f>
        <v>Perseverance 5</v>
      </c>
      <c r="J3918" t="str">
        <f>_xlfn.XLOOKUP(I3918,laziki!C:C,laziki!E:E)</f>
        <v>48.97S, 86.32E</v>
      </c>
      <c r="K3918">
        <f>_xlfn.XLOOKUP($A3918,laziki!B:B,laziki!D:D)</f>
        <v>2070</v>
      </c>
      <c r="L3918">
        <f t="shared" si="307"/>
        <v>2072</v>
      </c>
      <c r="M3918" s="4">
        <f t="shared" si="308"/>
        <v>2</v>
      </c>
      <c r="N3918" s="4" t="str">
        <f t="shared" si="309"/>
        <v>S</v>
      </c>
      <c r="O3918" t="str">
        <f t="shared" si="310"/>
        <v>S</v>
      </c>
    </row>
    <row r="3919" spans="1:15" x14ac:dyDescent="0.25">
      <c r="A3919">
        <v>82</v>
      </c>
      <c r="B3919" s="1">
        <v>62354</v>
      </c>
      <c r="C3919" t="s">
        <v>221</v>
      </c>
      <c r="D3919" t="s">
        <v>1529</v>
      </c>
      <c r="E3919">
        <v>96</v>
      </c>
      <c r="F3919">
        <v>4398</v>
      </c>
      <c r="G3919">
        <f t="shared" si="306"/>
        <v>4398</v>
      </c>
      <c r="H3919" t="str">
        <f>_xlfn.XLOOKUP(C3919,obszary!A:A,obszary!B:B)</f>
        <v>Aeolis</v>
      </c>
      <c r="I3919" t="str">
        <f>_xlfn.XLOOKUP($A3919,laziki!B:B,laziki!C:C)</f>
        <v>Phoenix 7</v>
      </c>
      <c r="J3919" t="str">
        <f>_xlfn.XLOOKUP(I3919,laziki!C:C,laziki!E:E)</f>
        <v>42.36S, 157.15E</v>
      </c>
      <c r="K3919">
        <f>_xlfn.XLOOKUP($A3919,laziki!B:B,laziki!D:D)</f>
        <v>2068</v>
      </c>
      <c r="L3919">
        <f t="shared" si="307"/>
        <v>2070</v>
      </c>
      <c r="M3919" s="4">
        <f t="shared" si="308"/>
        <v>2</v>
      </c>
      <c r="N3919" s="4" t="str">
        <f t="shared" si="309"/>
        <v>S</v>
      </c>
      <c r="O3919" t="str">
        <f t="shared" si="310"/>
        <v>S</v>
      </c>
    </row>
    <row r="3920" spans="1:15" x14ac:dyDescent="0.25">
      <c r="A3920">
        <v>45</v>
      </c>
      <c r="B3920" s="1">
        <v>60828</v>
      </c>
      <c r="C3920" t="s">
        <v>225</v>
      </c>
      <c r="D3920" t="s">
        <v>1528</v>
      </c>
      <c r="E3920">
        <v>365</v>
      </c>
      <c r="F3920">
        <v>2739</v>
      </c>
      <c r="G3920">
        <f t="shared" si="306"/>
        <v>0</v>
      </c>
      <c r="H3920" t="str">
        <f>_xlfn.XLOOKUP(C3920,obszary!A:A,obszary!B:B)</f>
        <v>Iapygia</v>
      </c>
      <c r="I3920" t="str">
        <f>_xlfn.XLOOKUP($A3920,laziki!B:B,laziki!C:C)</f>
        <v>Spirit 12</v>
      </c>
      <c r="J3920" t="str">
        <f>_xlfn.XLOOKUP(I3920,laziki!C:C,laziki!E:E)</f>
        <v>0.43S, 61.64E</v>
      </c>
      <c r="K3920">
        <f>_xlfn.XLOOKUP($A3920,laziki!B:B,laziki!D:D)</f>
        <v>2064</v>
      </c>
      <c r="L3920">
        <f t="shared" si="307"/>
        <v>2066</v>
      </c>
      <c r="M3920" s="4">
        <f t="shared" si="308"/>
        <v>2</v>
      </c>
      <c r="N3920" s="4" t="str">
        <f t="shared" si="309"/>
        <v>S</v>
      </c>
      <c r="O3920" t="str">
        <f t="shared" si="310"/>
        <v>S</v>
      </c>
    </row>
    <row r="3921" spans="1:15" x14ac:dyDescent="0.25">
      <c r="A3921">
        <v>4</v>
      </c>
      <c r="B3921" s="1">
        <v>57093</v>
      </c>
      <c r="C3921" t="s">
        <v>215</v>
      </c>
      <c r="D3921" t="s">
        <v>1527</v>
      </c>
      <c r="E3921">
        <v>12</v>
      </c>
      <c r="F3921">
        <v>3461</v>
      </c>
      <c r="G3921">
        <f t="shared" si="306"/>
        <v>3461</v>
      </c>
      <c r="H3921" t="str">
        <f>_xlfn.XLOOKUP(C3921,obszary!A:A,obszary!B:B)</f>
        <v>Argyre</v>
      </c>
      <c r="I3921" t="str">
        <f>_xlfn.XLOOKUP($A3921,laziki!B:B,laziki!C:C)</f>
        <v>Mariner 9</v>
      </c>
      <c r="J3921" t="str">
        <f>_xlfn.XLOOKUP(I3921,laziki!C:C,laziki!E:E)</f>
        <v>43.20S, 21.89W</v>
      </c>
      <c r="K3921">
        <f>_xlfn.XLOOKUP($A3921,laziki!B:B,laziki!D:D)</f>
        <v>2051</v>
      </c>
      <c r="L3921">
        <f t="shared" si="307"/>
        <v>2056</v>
      </c>
      <c r="M3921" s="4">
        <f t="shared" si="308"/>
        <v>5</v>
      </c>
      <c r="N3921" s="4" t="str">
        <f t="shared" si="309"/>
        <v>S</v>
      </c>
      <c r="O3921" t="str">
        <f t="shared" si="310"/>
        <v>S</v>
      </c>
    </row>
    <row r="3922" spans="1:15" x14ac:dyDescent="0.25">
      <c r="A3922">
        <v>31</v>
      </c>
      <c r="B3922" s="1">
        <v>59415</v>
      </c>
      <c r="C3922" t="s">
        <v>265</v>
      </c>
      <c r="D3922" t="s">
        <v>1526</v>
      </c>
      <c r="E3922">
        <v>124</v>
      </c>
      <c r="F3922">
        <v>7752</v>
      </c>
      <c r="G3922">
        <f t="shared" si="306"/>
        <v>0</v>
      </c>
      <c r="H3922" t="str">
        <f>_xlfn.XLOOKUP(C3922,obszary!A:A,obszary!B:B)</f>
        <v>Mare Boreum</v>
      </c>
      <c r="I3922" t="str">
        <f>_xlfn.XLOOKUP($A3922,laziki!B:B,laziki!C:C)</f>
        <v>Deimos 10</v>
      </c>
      <c r="J3922" t="str">
        <f>_xlfn.XLOOKUP(I3922,laziki!C:C,laziki!E:E)</f>
        <v>66.67N, 93.37W</v>
      </c>
      <c r="K3922">
        <f>_xlfn.XLOOKUP($A3922,laziki!B:B,laziki!D:D)</f>
        <v>2059</v>
      </c>
      <c r="L3922">
        <f t="shared" si="307"/>
        <v>2062</v>
      </c>
      <c r="M3922" s="4">
        <f t="shared" si="308"/>
        <v>3</v>
      </c>
      <c r="N3922" s="4" t="str">
        <f t="shared" si="309"/>
        <v>N</v>
      </c>
      <c r="O3922" t="str">
        <f t="shared" si="310"/>
        <v>N</v>
      </c>
    </row>
    <row r="3923" spans="1:15" x14ac:dyDescent="0.25">
      <c r="A3923">
        <v>55</v>
      </c>
      <c r="B3923" s="1">
        <v>62599</v>
      </c>
      <c r="C3923" t="s">
        <v>253</v>
      </c>
      <c r="D3923" t="s">
        <v>1525</v>
      </c>
      <c r="E3923">
        <v>157</v>
      </c>
      <c r="F3923">
        <v>15109</v>
      </c>
      <c r="G3923">
        <f t="shared" si="306"/>
        <v>0</v>
      </c>
      <c r="H3923" t="str">
        <f>_xlfn.XLOOKUP(C3923,obszary!A:A,obszary!B:B)</f>
        <v>Cebrenia</v>
      </c>
      <c r="I3923" t="str">
        <f>_xlfn.XLOOKUP($A3923,laziki!B:B,laziki!C:C)</f>
        <v>Opportunity 7</v>
      </c>
      <c r="J3923" t="str">
        <f>_xlfn.XLOOKUP(I3923,laziki!C:C,laziki!E:E)</f>
        <v>37.14N, 148.66E</v>
      </c>
      <c r="K3923">
        <f>_xlfn.XLOOKUP($A3923,laziki!B:B,laziki!D:D)</f>
        <v>2066</v>
      </c>
      <c r="L3923">
        <f t="shared" si="307"/>
        <v>2071</v>
      </c>
      <c r="M3923" s="4">
        <f t="shared" si="308"/>
        <v>5</v>
      </c>
      <c r="N3923" s="4" t="str">
        <f t="shared" si="309"/>
        <v>N</v>
      </c>
      <c r="O3923" t="str">
        <f t="shared" si="310"/>
        <v>N</v>
      </c>
    </row>
    <row r="3924" spans="1:15" x14ac:dyDescent="0.25">
      <c r="A3924">
        <v>23</v>
      </c>
      <c r="B3924" s="1">
        <v>57680</v>
      </c>
      <c r="C3924" t="s">
        <v>235</v>
      </c>
      <c r="D3924" t="s">
        <v>1524</v>
      </c>
      <c r="E3924">
        <v>221</v>
      </c>
      <c r="F3924">
        <v>1138</v>
      </c>
      <c r="G3924">
        <f t="shared" si="306"/>
        <v>0</v>
      </c>
      <c r="H3924" t="str">
        <f>_xlfn.XLOOKUP(C3924,obszary!A:A,obszary!B:B)</f>
        <v>Memnonia</v>
      </c>
      <c r="I3924" t="str">
        <f>_xlfn.XLOOKUP($A3924,laziki!B:B,laziki!C:C)</f>
        <v>Phobos 2</v>
      </c>
      <c r="J3924" t="str">
        <f>_xlfn.XLOOKUP(I3924,laziki!C:C,laziki!E:E)</f>
        <v>23.80S, 156.02W</v>
      </c>
      <c r="K3924">
        <f>_xlfn.XLOOKUP($A3924,laziki!B:B,laziki!D:D)</f>
        <v>2053</v>
      </c>
      <c r="L3924">
        <f t="shared" si="307"/>
        <v>2057</v>
      </c>
      <c r="M3924" s="4">
        <f t="shared" si="308"/>
        <v>4</v>
      </c>
      <c r="N3924" s="4" t="str">
        <f t="shared" si="309"/>
        <v>S</v>
      </c>
      <c r="O3924" t="str">
        <f t="shared" si="310"/>
        <v>S</v>
      </c>
    </row>
    <row r="3925" spans="1:15" x14ac:dyDescent="0.25">
      <c r="A3925">
        <v>55</v>
      </c>
      <c r="B3925" s="1">
        <v>61787</v>
      </c>
      <c r="C3925" t="s">
        <v>237</v>
      </c>
      <c r="D3925" t="s">
        <v>1523</v>
      </c>
      <c r="E3925">
        <v>15</v>
      </c>
      <c r="F3925">
        <v>4563</v>
      </c>
      <c r="G3925">
        <f t="shared" si="306"/>
        <v>4563</v>
      </c>
      <c r="H3925" t="str">
        <f>_xlfn.XLOOKUP(C3925,obszary!A:A,obszary!B:B)</f>
        <v>Elysium</v>
      </c>
      <c r="I3925" t="str">
        <f>_xlfn.XLOOKUP($A3925,laziki!B:B,laziki!C:C)</f>
        <v>Opportunity 7</v>
      </c>
      <c r="J3925" t="str">
        <f>_xlfn.XLOOKUP(I3925,laziki!C:C,laziki!E:E)</f>
        <v>37.14N, 148.66E</v>
      </c>
      <c r="K3925">
        <f>_xlfn.XLOOKUP($A3925,laziki!B:B,laziki!D:D)</f>
        <v>2066</v>
      </c>
      <c r="L3925">
        <f t="shared" si="307"/>
        <v>2069</v>
      </c>
      <c r="M3925" s="4">
        <f t="shared" si="308"/>
        <v>3</v>
      </c>
      <c r="N3925" s="4" t="str">
        <f t="shared" si="309"/>
        <v>N</v>
      </c>
      <c r="O3925" t="str">
        <f t="shared" si="310"/>
        <v>N</v>
      </c>
    </row>
    <row r="3926" spans="1:15" x14ac:dyDescent="0.25">
      <c r="A3926">
        <v>20</v>
      </c>
      <c r="B3926" s="1">
        <v>58534</v>
      </c>
      <c r="C3926" t="s">
        <v>213</v>
      </c>
      <c r="D3926" t="s">
        <v>1522</v>
      </c>
      <c r="E3926">
        <v>482</v>
      </c>
      <c r="F3926">
        <v>10654</v>
      </c>
      <c r="G3926">
        <f t="shared" si="306"/>
        <v>0</v>
      </c>
      <c r="H3926" t="str">
        <f>_xlfn.XLOOKUP(C3926,obszary!A:A,obszary!B:B)</f>
        <v>Noachis</v>
      </c>
      <c r="I3926" t="str">
        <f>_xlfn.XLOOKUP($A3926,laziki!B:B,laziki!C:C)</f>
        <v>Viking 15</v>
      </c>
      <c r="J3926" t="str">
        <f>_xlfn.XLOOKUP(I3926,laziki!C:C,laziki!E:E)</f>
        <v>51.10S, 71.36E</v>
      </c>
      <c r="K3926">
        <f>_xlfn.XLOOKUP($A3926,laziki!B:B,laziki!D:D)</f>
        <v>2056</v>
      </c>
      <c r="L3926">
        <f t="shared" si="307"/>
        <v>2060</v>
      </c>
      <c r="M3926" s="4">
        <f t="shared" si="308"/>
        <v>4</v>
      </c>
      <c r="N3926" s="4" t="str">
        <f t="shared" si="309"/>
        <v>S</v>
      </c>
      <c r="O3926" t="str">
        <f t="shared" si="310"/>
        <v>S</v>
      </c>
    </row>
    <row r="3927" spans="1:15" x14ac:dyDescent="0.25">
      <c r="A3927">
        <v>27</v>
      </c>
      <c r="B3927" s="1">
        <v>58436</v>
      </c>
      <c r="C3927" t="s">
        <v>211</v>
      </c>
      <c r="D3927" t="s">
        <v>1521</v>
      </c>
      <c r="E3927">
        <v>524</v>
      </c>
      <c r="F3927">
        <v>17000</v>
      </c>
      <c r="G3927">
        <f t="shared" si="306"/>
        <v>0</v>
      </c>
      <c r="H3927" t="str">
        <f>_xlfn.XLOOKUP(C3927,obszary!A:A,obszary!B:B)</f>
        <v>Hellas</v>
      </c>
      <c r="I3927" t="str">
        <f>_xlfn.XLOOKUP($A3927,laziki!B:B,laziki!C:C)</f>
        <v>Phobos 6</v>
      </c>
      <c r="J3927" t="str">
        <f>_xlfn.XLOOKUP(I3927,laziki!C:C,laziki!E:E)</f>
        <v>74.62S, 100.08E</v>
      </c>
      <c r="K3927">
        <f>_xlfn.XLOOKUP($A3927,laziki!B:B,laziki!D:D)</f>
        <v>2054</v>
      </c>
      <c r="L3927">
        <f t="shared" si="307"/>
        <v>2059</v>
      </c>
      <c r="M3927" s="4">
        <f t="shared" si="308"/>
        <v>5</v>
      </c>
      <c r="N3927" s="4" t="str">
        <f t="shared" si="309"/>
        <v>S</v>
      </c>
      <c r="O3927" t="str">
        <f t="shared" si="310"/>
        <v>S</v>
      </c>
    </row>
    <row r="3928" spans="1:15" x14ac:dyDescent="0.25">
      <c r="A3928">
        <v>26</v>
      </c>
      <c r="B3928" s="1">
        <v>57146</v>
      </c>
      <c r="C3928" t="s">
        <v>213</v>
      </c>
      <c r="D3928" t="s">
        <v>1520</v>
      </c>
      <c r="E3928">
        <v>221</v>
      </c>
      <c r="F3928">
        <v>8519</v>
      </c>
      <c r="G3928">
        <f t="shared" si="306"/>
        <v>0</v>
      </c>
      <c r="H3928" t="str">
        <f>_xlfn.XLOOKUP(C3928,obszary!A:A,obszary!B:B)</f>
        <v>Noachis</v>
      </c>
      <c r="I3928" t="str">
        <f>_xlfn.XLOOKUP($A3928,laziki!B:B,laziki!C:C)</f>
        <v>Phobos 5</v>
      </c>
      <c r="J3928" t="str">
        <f>_xlfn.XLOOKUP(I3928,laziki!C:C,laziki!E:E)</f>
        <v>48.99S, 67.17E</v>
      </c>
      <c r="K3928">
        <f>_xlfn.XLOOKUP($A3928,laziki!B:B,laziki!D:D)</f>
        <v>2054</v>
      </c>
      <c r="L3928">
        <f t="shared" si="307"/>
        <v>2056</v>
      </c>
      <c r="M3928" s="4">
        <f t="shared" si="308"/>
        <v>2</v>
      </c>
      <c r="N3928" s="4" t="str">
        <f t="shared" si="309"/>
        <v>S</v>
      </c>
      <c r="O3928" t="str">
        <f t="shared" si="310"/>
        <v>S</v>
      </c>
    </row>
    <row r="3929" spans="1:15" x14ac:dyDescent="0.25">
      <c r="A3929">
        <v>10</v>
      </c>
      <c r="B3929" s="1">
        <v>57009</v>
      </c>
      <c r="C3929" t="s">
        <v>217</v>
      </c>
      <c r="D3929" t="s">
        <v>1519</v>
      </c>
      <c r="E3929">
        <v>128</v>
      </c>
      <c r="F3929">
        <v>2188</v>
      </c>
      <c r="G3929">
        <f t="shared" si="306"/>
        <v>0</v>
      </c>
      <c r="H3929" t="str">
        <f>_xlfn.XLOOKUP(C3929,obszary!A:A,obszary!B:B)</f>
        <v>Thaumasia</v>
      </c>
      <c r="I3929" t="str">
        <f>_xlfn.XLOOKUP($A3929,laziki!B:B,laziki!C:C)</f>
        <v>Mariner 15</v>
      </c>
      <c r="J3929" t="str">
        <f>_xlfn.XLOOKUP(I3929,laziki!C:C,laziki!E:E)</f>
        <v>23.79S, 56.97W</v>
      </c>
      <c r="K3929">
        <f>_xlfn.XLOOKUP($A3929,laziki!B:B,laziki!D:D)</f>
        <v>2054</v>
      </c>
      <c r="L3929">
        <f t="shared" si="307"/>
        <v>2056</v>
      </c>
      <c r="M3929" s="4">
        <f t="shared" si="308"/>
        <v>2</v>
      </c>
      <c r="N3929" s="4" t="str">
        <f t="shared" si="309"/>
        <v>S</v>
      </c>
      <c r="O3929" t="str">
        <f t="shared" si="310"/>
        <v>S</v>
      </c>
    </row>
    <row r="3930" spans="1:15" x14ac:dyDescent="0.25">
      <c r="A3930">
        <v>98</v>
      </c>
      <c r="B3930" s="1">
        <v>62754</v>
      </c>
      <c r="C3930" t="s">
        <v>211</v>
      </c>
      <c r="D3930" t="s">
        <v>1518</v>
      </c>
      <c r="E3930">
        <v>791</v>
      </c>
      <c r="F3930">
        <v>15109</v>
      </c>
      <c r="G3930">
        <f t="shared" si="306"/>
        <v>0</v>
      </c>
      <c r="H3930" t="str">
        <f>_xlfn.XLOOKUP(C3930,obszary!A:A,obszary!B:B)</f>
        <v>Hellas</v>
      </c>
      <c r="I3930" t="str">
        <f>_xlfn.XLOOKUP($A3930,laziki!B:B,laziki!C:C)</f>
        <v>Perseverance 5</v>
      </c>
      <c r="J3930" t="str">
        <f>_xlfn.XLOOKUP(I3930,laziki!C:C,laziki!E:E)</f>
        <v>48.97S, 86.32E</v>
      </c>
      <c r="K3930">
        <f>_xlfn.XLOOKUP($A3930,laziki!B:B,laziki!D:D)</f>
        <v>2070</v>
      </c>
      <c r="L3930">
        <f t="shared" si="307"/>
        <v>2071</v>
      </c>
      <c r="M3930" s="4">
        <f t="shared" si="308"/>
        <v>1</v>
      </c>
      <c r="N3930" s="4" t="str">
        <f t="shared" si="309"/>
        <v>S</v>
      </c>
      <c r="O3930" t="str">
        <f t="shared" si="310"/>
        <v>S</v>
      </c>
    </row>
    <row r="3931" spans="1:15" x14ac:dyDescent="0.25">
      <c r="A3931">
        <v>5</v>
      </c>
      <c r="B3931" s="1">
        <v>57244</v>
      </c>
      <c r="C3931" t="s">
        <v>225</v>
      </c>
      <c r="D3931" t="s">
        <v>1517</v>
      </c>
      <c r="E3931">
        <v>61</v>
      </c>
      <c r="F3931">
        <v>1920</v>
      </c>
      <c r="G3931">
        <f t="shared" si="306"/>
        <v>1920</v>
      </c>
      <c r="H3931" t="str">
        <f>_xlfn.XLOOKUP(C3931,obszary!A:A,obszary!B:B)</f>
        <v>Iapygia</v>
      </c>
      <c r="I3931" t="str">
        <f>_xlfn.XLOOKUP($A3931,laziki!B:B,laziki!C:C)</f>
        <v>Mariner 10</v>
      </c>
      <c r="J3931" t="str">
        <f>_xlfn.XLOOKUP(I3931,laziki!C:C,laziki!E:E)</f>
        <v>4.88N, 63.43E</v>
      </c>
      <c r="K3931">
        <f>_xlfn.XLOOKUP($A3931,laziki!B:B,laziki!D:D)</f>
        <v>2051</v>
      </c>
      <c r="L3931">
        <f t="shared" si="307"/>
        <v>2056</v>
      </c>
      <c r="M3931" s="4">
        <f t="shared" si="308"/>
        <v>5</v>
      </c>
      <c r="N3931" s="4" t="str">
        <f t="shared" si="309"/>
        <v>S</v>
      </c>
      <c r="O3931" t="str">
        <f t="shared" si="310"/>
        <v>N</v>
      </c>
    </row>
    <row r="3932" spans="1:15" x14ac:dyDescent="0.25">
      <c r="A3932">
        <v>42</v>
      </c>
      <c r="B3932" s="1">
        <v>61331</v>
      </c>
      <c r="C3932" t="s">
        <v>237</v>
      </c>
      <c r="D3932" t="s">
        <v>1516</v>
      </c>
      <c r="E3932">
        <v>133</v>
      </c>
      <c r="F3932">
        <v>756</v>
      </c>
      <c r="G3932">
        <f t="shared" si="306"/>
        <v>0</v>
      </c>
      <c r="H3932" t="str">
        <f>_xlfn.XLOOKUP(C3932,obszary!A:A,obszary!B:B)</f>
        <v>Elysium</v>
      </c>
      <c r="I3932" t="str">
        <f>_xlfn.XLOOKUP($A3932,laziki!B:B,laziki!C:C)</f>
        <v>Spirit 6</v>
      </c>
      <c r="J3932" t="str">
        <f>_xlfn.XLOOKUP(I3932,laziki!C:C,laziki!E:E)</f>
        <v>27.80N, 160.30E</v>
      </c>
      <c r="K3932">
        <f>_xlfn.XLOOKUP($A3932,laziki!B:B,laziki!D:D)</f>
        <v>2063</v>
      </c>
      <c r="L3932">
        <f t="shared" si="307"/>
        <v>2067</v>
      </c>
      <c r="M3932" s="4">
        <f t="shared" si="308"/>
        <v>4</v>
      </c>
      <c r="N3932" s="4" t="str">
        <f t="shared" si="309"/>
        <v>N</v>
      </c>
      <c r="O3932" t="str">
        <f t="shared" si="310"/>
        <v>N</v>
      </c>
    </row>
    <row r="3933" spans="1:15" x14ac:dyDescent="0.25">
      <c r="A3933">
        <v>47</v>
      </c>
      <c r="B3933" s="1">
        <v>64022</v>
      </c>
      <c r="C3933" t="s">
        <v>259</v>
      </c>
      <c r="D3933" t="s">
        <v>1515</v>
      </c>
      <c r="E3933">
        <v>45</v>
      </c>
      <c r="F3933">
        <v>2461</v>
      </c>
      <c r="G3933">
        <f t="shared" si="306"/>
        <v>2461</v>
      </c>
      <c r="H3933" t="str">
        <f>_xlfn.XLOOKUP(C3933,obszary!A:A,obszary!B:B)</f>
        <v>Mare Acidalium</v>
      </c>
      <c r="I3933" t="str">
        <f>_xlfn.XLOOKUP($A3933,laziki!B:B,laziki!C:C)</f>
        <v>Spirit 14</v>
      </c>
      <c r="J3933" t="str">
        <f>_xlfn.XLOOKUP(I3933,laziki!C:C,laziki!E:E)</f>
        <v>27.30N, 17.48W</v>
      </c>
      <c r="K3933">
        <f>_xlfn.XLOOKUP($A3933,laziki!B:B,laziki!D:D)</f>
        <v>2065</v>
      </c>
      <c r="L3933">
        <f t="shared" si="307"/>
        <v>2075</v>
      </c>
      <c r="M3933" s="4">
        <f t="shared" si="308"/>
        <v>10</v>
      </c>
      <c r="N3933" s="4" t="str">
        <f t="shared" si="309"/>
        <v>N</v>
      </c>
      <c r="O3933" t="str">
        <f t="shared" si="310"/>
        <v>N</v>
      </c>
    </row>
    <row r="3934" spans="1:15" x14ac:dyDescent="0.25">
      <c r="A3934">
        <v>44</v>
      </c>
      <c r="B3934" s="1">
        <v>61556</v>
      </c>
      <c r="C3934" t="s">
        <v>255</v>
      </c>
      <c r="D3934" t="s">
        <v>1514</v>
      </c>
      <c r="E3934">
        <v>152</v>
      </c>
      <c r="F3934">
        <v>629</v>
      </c>
      <c r="G3934">
        <f t="shared" si="306"/>
        <v>0</v>
      </c>
      <c r="H3934" t="str">
        <f>_xlfn.XLOOKUP(C3934,obszary!A:A,obszary!B:B)</f>
        <v>Casius</v>
      </c>
      <c r="I3934" t="str">
        <f>_xlfn.XLOOKUP($A3934,laziki!B:B,laziki!C:C)</f>
        <v>Spirit 11</v>
      </c>
      <c r="J3934" t="str">
        <f>_xlfn.XLOOKUP(I3934,laziki!C:C,laziki!E:E)</f>
        <v>64.61N, 131.25E</v>
      </c>
      <c r="K3934">
        <f>_xlfn.XLOOKUP($A3934,laziki!B:B,laziki!D:D)</f>
        <v>2064</v>
      </c>
      <c r="L3934">
        <f t="shared" si="307"/>
        <v>2068</v>
      </c>
      <c r="M3934" s="4">
        <f t="shared" si="308"/>
        <v>4</v>
      </c>
      <c r="N3934" s="4" t="str">
        <f t="shared" si="309"/>
        <v>N</v>
      </c>
      <c r="O3934" t="str">
        <f t="shared" si="310"/>
        <v>N</v>
      </c>
    </row>
    <row r="3935" spans="1:15" x14ac:dyDescent="0.25">
      <c r="A3935">
        <v>42</v>
      </c>
      <c r="B3935" s="1">
        <v>60739</v>
      </c>
      <c r="C3935" t="s">
        <v>237</v>
      </c>
      <c r="D3935" t="s">
        <v>1513</v>
      </c>
      <c r="E3935">
        <v>1270</v>
      </c>
      <c r="F3935">
        <v>6006</v>
      </c>
      <c r="G3935">
        <f t="shared" si="306"/>
        <v>0</v>
      </c>
      <c r="H3935" t="str">
        <f>_xlfn.XLOOKUP(C3935,obszary!A:A,obszary!B:B)</f>
        <v>Elysium</v>
      </c>
      <c r="I3935" t="str">
        <f>_xlfn.XLOOKUP($A3935,laziki!B:B,laziki!C:C)</f>
        <v>Spirit 6</v>
      </c>
      <c r="J3935" t="str">
        <f>_xlfn.XLOOKUP(I3935,laziki!C:C,laziki!E:E)</f>
        <v>27.80N, 160.30E</v>
      </c>
      <c r="K3935">
        <f>_xlfn.XLOOKUP($A3935,laziki!B:B,laziki!D:D)</f>
        <v>2063</v>
      </c>
      <c r="L3935">
        <f t="shared" si="307"/>
        <v>2066</v>
      </c>
      <c r="M3935" s="4">
        <f t="shared" si="308"/>
        <v>3</v>
      </c>
      <c r="N3935" s="4" t="str">
        <f t="shared" si="309"/>
        <v>N</v>
      </c>
      <c r="O3935" t="str">
        <f t="shared" si="310"/>
        <v>N</v>
      </c>
    </row>
    <row r="3936" spans="1:15" x14ac:dyDescent="0.25">
      <c r="A3936">
        <v>24</v>
      </c>
      <c r="B3936" s="1">
        <v>57026</v>
      </c>
      <c r="C3936" t="s">
        <v>209</v>
      </c>
      <c r="D3936" t="s">
        <v>1512</v>
      </c>
      <c r="E3936">
        <v>307</v>
      </c>
      <c r="F3936">
        <v>629</v>
      </c>
      <c r="G3936">
        <f t="shared" si="306"/>
        <v>0</v>
      </c>
      <c r="H3936" t="str">
        <f>_xlfn.XLOOKUP(C3936,obszary!A:A,obszary!B:B)</f>
        <v>Eridania</v>
      </c>
      <c r="I3936" t="str">
        <f>_xlfn.XLOOKUP($A3936,laziki!B:B,laziki!C:C)</f>
        <v>Phobos 3</v>
      </c>
      <c r="J3936" t="str">
        <f>_xlfn.XLOOKUP(I3936,laziki!C:C,laziki!E:E)</f>
        <v>32.13S, 131.87E</v>
      </c>
      <c r="K3936">
        <f>_xlfn.XLOOKUP($A3936,laziki!B:B,laziki!D:D)</f>
        <v>2053</v>
      </c>
      <c r="L3936">
        <f t="shared" si="307"/>
        <v>2056</v>
      </c>
      <c r="M3936" s="4">
        <f t="shared" si="308"/>
        <v>3</v>
      </c>
      <c r="N3936" s="4" t="str">
        <f t="shared" si="309"/>
        <v>S</v>
      </c>
      <c r="O3936" t="str">
        <f t="shared" si="310"/>
        <v>S</v>
      </c>
    </row>
    <row r="3937" spans="1:15" x14ac:dyDescent="0.25">
      <c r="A3937">
        <v>82</v>
      </c>
      <c r="B3937" s="1">
        <v>62789</v>
      </c>
      <c r="C3937" t="s">
        <v>209</v>
      </c>
      <c r="D3937" t="s">
        <v>1511</v>
      </c>
      <c r="E3937">
        <v>45</v>
      </c>
      <c r="F3937">
        <v>12605</v>
      </c>
      <c r="G3937">
        <f t="shared" si="306"/>
        <v>12605</v>
      </c>
      <c r="H3937" t="str">
        <f>_xlfn.XLOOKUP(C3937,obszary!A:A,obszary!B:B)</f>
        <v>Eridania</v>
      </c>
      <c r="I3937" t="str">
        <f>_xlfn.XLOOKUP($A3937,laziki!B:B,laziki!C:C)</f>
        <v>Phoenix 7</v>
      </c>
      <c r="J3937" t="str">
        <f>_xlfn.XLOOKUP(I3937,laziki!C:C,laziki!E:E)</f>
        <v>42.36S, 157.15E</v>
      </c>
      <c r="K3937">
        <f>_xlfn.XLOOKUP($A3937,laziki!B:B,laziki!D:D)</f>
        <v>2068</v>
      </c>
      <c r="L3937">
        <f t="shared" si="307"/>
        <v>2071</v>
      </c>
      <c r="M3937" s="4">
        <f t="shared" si="308"/>
        <v>3</v>
      </c>
      <c r="N3937" s="4" t="str">
        <f t="shared" si="309"/>
        <v>S</v>
      </c>
      <c r="O3937" t="str">
        <f t="shared" si="310"/>
        <v>S</v>
      </c>
    </row>
    <row r="3938" spans="1:15" x14ac:dyDescent="0.25">
      <c r="A3938">
        <v>22</v>
      </c>
      <c r="B3938" s="1">
        <v>56835</v>
      </c>
      <c r="C3938" t="s">
        <v>227</v>
      </c>
      <c r="D3938" t="s">
        <v>1510</v>
      </c>
      <c r="E3938">
        <v>142</v>
      </c>
      <c r="F3938">
        <v>756</v>
      </c>
      <c r="G3938">
        <f t="shared" si="306"/>
        <v>0</v>
      </c>
      <c r="H3938" t="str">
        <f>_xlfn.XLOOKUP(C3938,obszary!A:A,obszary!B:B)</f>
        <v>Sinus Sabaeus</v>
      </c>
      <c r="I3938" t="str">
        <f>_xlfn.XLOOKUP($A3938,laziki!B:B,laziki!C:C)</f>
        <v>Phobos 1</v>
      </c>
      <c r="J3938" t="str">
        <f>_xlfn.XLOOKUP(I3938,laziki!C:C,laziki!E:E)</f>
        <v>5.89N, 39.91E</v>
      </c>
      <c r="K3938">
        <f>_xlfn.XLOOKUP($A3938,laziki!B:B,laziki!D:D)</f>
        <v>2053</v>
      </c>
      <c r="L3938">
        <f t="shared" si="307"/>
        <v>2055</v>
      </c>
      <c r="M3938" s="4">
        <f t="shared" si="308"/>
        <v>2</v>
      </c>
      <c r="N3938" s="4" t="str">
        <f t="shared" si="309"/>
        <v>S</v>
      </c>
      <c r="O3938" t="str">
        <f t="shared" si="310"/>
        <v>N</v>
      </c>
    </row>
    <row r="3939" spans="1:15" x14ac:dyDescent="0.25">
      <c r="A3939">
        <v>5</v>
      </c>
      <c r="B3939" s="1">
        <v>58856</v>
      </c>
      <c r="C3939" t="s">
        <v>241</v>
      </c>
      <c r="D3939" t="s">
        <v>1509</v>
      </c>
      <c r="E3939">
        <v>204</v>
      </c>
      <c r="F3939">
        <v>2599</v>
      </c>
      <c r="G3939">
        <f t="shared" si="306"/>
        <v>0</v>
      </c>
      <c r="H3939" t="str">
        <f>_xlfn.XLOOKUP(C3939,obszary!A:A,obszary!B:B)</f>
        <v>Syrtis Major</v>
      </c>
      <c r="I3939" t="str">
        <f>_xlfn.XLOOKUP($A3939,laziki!B:B,laziki!C:C)</f>
        <v>Mariner 10</v>
      </c>
      <c r="J3939" t="str">
        <f>_xlfn.XLOOKUP(I3939,laziki!C:C,laziki!E:E)</f>
        <v>4.88N, 63.43E</v>
      </c>
      <c r="K3939">
        <f>_xlfn.XLOOKUP($A3939,laziki!B:B,laziki!D:D)</f>
        <v>2051</v>
      </c>
      <c r="L3939">
        <f t="shared" si="307"/>
        <v>2061</v>
      </c>
      <c r="M3939" s="4">
        <f t="shared" si="308"/>
        <v>10</v>
      </c>
      <c r="N3939" s="4" t="str">
        <f t="shared" si="309"/>
        <v>N</v>
      </c>
      <c r="O3939" t="str">
        <f t="shared" si="310"/>
        <v>N</v>
      </c>
    </row>
    <row r="3940" spans="1:15" x14ac:dyDescent="0.25">
      <c r="A3940">
        <v>86</v>
      </c>
      <c r="B3940" s="1">
        <v>63646</v>
      </c>
      <c r="C3940" t="s">
        <v>265</v>
      </c>
      <c r="D3940" t="s">
        <v>1508</v>
      </c>
      <c r="E3940">
        <v>36</v>
      </c>
      <c r="F3940">
        <v>3167</v>
      </c>
      <c r="G3940">
        <f t="shared" si="306"/>
        <v>3167</v>
      </c>
      <c r="H3940" t="str">
        <f>_xlfn.XLOOKUP(C3940,obszary!A:A,obszary!B:B)</f>
        <v>Mare Boreum</v>
      </c>
      <c r="I3940" t="str">
        <f>_xlfn.XLOOKUP($A3940,laziki!B:B,laziki!C:C)</f>
        <v>Phoenix 16</v>
      </c>
      <c r="J3940" t="str">
        <f>_xlfn.XLOOKUP(I3940,laziki!C:C,laziki!E:E)</f>
        <v>75.84N, 122.24E</v>
      </c>
      <c r="K3940">
        <f>_xlfn.XLOOKUP($A3940,laziki!B:B,laziki!D:D)</f>
        <v>2071</v>
      </c>
      <c r="L3940">
        <f t="shared" si="307"/>
        <v>2074</v>
      </c>
      <c r="M3940" s="4">
        <f t="shared" si="308"/>
        <v>3</v>
      </c>
      <c r="N3940" s="4" t="str">
        <f t="shared" si="309"/>
        <v>N</v>
      </c>
      <c r="O3940" t="str">
        <f t="shared" si="310"/>
        <v>N</v>
      </c>
    </row>
    <row r="3941" spans="1:15" x14ac:dyDescent="0.25">
      <c r="A3941">
        <v>98</v>
      </c>
      <c r="B3941" s="1">
        <v>64098</v>
      </c>
      <c r="C3941" t="s">
        <v>211</v>
      </c>
      <c r="D3941" t="s">
        <v>1507</v>
      </c>
      <c r="E3941">
        <v>344</v>
      </c>
      <c r="F3941">
        <v>11382</v>
      </c>
      <c r="G3941">
        <f t="shared" si="306"/>
        <v>0</v>
      </c>
      <c r="H3941" t="str">
        <f>_xlfn.XLOOKUP(C3941,obszary!A:A,obszary!B:B)</f>
        <v>Hellas</v>
      </c>
      <c r="I3941" t="str">
        <f>_xlfn.XLOOKUP($A3941,laziki!B:B,laziki!C:C)</f>
        <v>Perseverance 5</v>
      </c>
      <c r="J3941" t="str">
        <f>_xlfn.XLOOKUP(I3941,laziki!C:C,laziki!E:E)</f>
        <v>48.97S, 86.32E</v>
      </c>
      <c r="K3941">
        <f>_xlfn.XLOOKUP($A3941,laziki!B:B,laziki!D:D)</f>
        <v>2070</v>
      </c>
      <c r="L3941">
        <f t="shared" si="307"/>
        <v>2075</v>
      </c>
      <c r="M3941" s="4">
        <f t="shared" si="308"/>
        <v>5</v>
      </c>
      <c r="N3941" s="4" t="str">
        <f t="shared" si="309"/>
        <v>S</v>
      </c>
      <c r="O3941" t="str">
        <f t="shared" si="310"/>
        <v>S</v>
      </c>
    </row>
    <row r="3942" spans="1:15" x14ac:dyDescent="0.25">
      <c r="A3942">
        <v>35</v>
      </c>
      <c r="B3942" s="1">
        <v>58976</v>
      </c>
      <c r="C3942" t="s">
        <v>233</v>
      </c>
      <c r="D3942" t="s">
        <v>1506</v>
      </c>
      <c r="E3942">
        <v>702</v>
      </c>
      <c r="F3942">
        <v>10654</v>
      </c>
      <c r="G3942">
        <f t="shared" si="306"/>
        <v>0</v>
      </c>
      <c r="H3942" t="str">
        <f>_xlfn.XLOOKUP(C3942,obszary!A:A,obszary!B:B)</f>
        <v>Phoenicis Lacus</v>
      </c>
      <c r="I3942" t="str">
        <f>_xlfn.XLOOKUP($A3942,laziki!B:B,laziki!C:C)</f>
        <v>Pathfinder 2</v>
      </c>
      <c r="J3942" t="str">
        <f>_xlfn.XLOOKUP(I3942,laziki!C:C,laziki!E:E)</f>
        <v>16.90S, 101.43W</v>
      </c>
      <c r="K3942">
        <f>_xlfn.XLOOKUP($A3942,laziki!B:B,laziki!D:D)</f>
        <v>2060</v>
      </c>
      <c r="L3942">
        <f t="shared" si="307"/>
        <v>2061</v>
      </c>
      <c r="M3942" s="4">
        <f t="shared" si="308"/>
        <v>1</v>
      </c>
      <c r="N3942" s="4" t="str">
        <f t="shared" si="309"/>
        <v>S</v>
      </c>
      <c r="O3942" t="str">
        <f t="shared" si="310"/>
        <v>S</v>
      </c>
    </row>
    <row r="3943" spans="1:15" x14ac:dyDescent="0.25">
      <c r="A3943">
        <v>27</v>
      </c>
      <c r="B3943" s="1">
        <v>59513</v>
      </c>
      <c r="C3943" t="s">
        <v>211</v>
      </c>
      <c r="D3943" t="s">
        <v>1505</v>
      </c>
      <c r="E3943">
        <v>7</v>
      </c>
      <c r="F3943">
        <v>4398</v>
      </c>
      <c r="G3943">
        <f t="shared" si="306"/>
        <v>4398</v>
      </c>
      <c r="H3943" t="str">
        <f>_xlfn.XLOOKUP(C3943,obszary!A:A,obszary!B:B)</f>
        <v>Hellas</v>
      </c>
      <c r="I3943" t="str">
        <f>_xlfn.XLOOKUP($A3943,laziki!B:B,laziki!C:C)</f>
        <v>Phobos 6</v>
      </c>
      <c r="J3943" t="str">
        <f>_xlfn.XLOOKUP(I3943,laziki!C:C,laziki!E:E)</f>
        <v>74.62S, 100.08E</v>
      </c>
      <c r="K3943">
        <f>_xlfn.XLOOKUP($A3943,laziki!B:B,laziki!D:D)</f>
        <v>2054</v>
      </c>
      <c r="L3943">
        <f t="shared" si="307"/>
        <v>2062</v>
      </c>
      <c r="M3943" s="4">
        <f t="shared" si="308"/>
        <v>8</v>
      </c>
      <c r="N3943" s="4" t="str">
        <f t="shared" si="309"/>
        <v>S</v>
      </c>
      <c r="O3943" t="str">
        <f t="shared" si="310"/>
        <v>S</v>
      </c>
    </row>
    <row r="3944" spans="1:15" x14ac:dyDescent="0.25">
      <c r="A3944">
        <v>77</v>
      </c>
      <c r="B3944" s="1">
        <v>63649</v>
      </c>
      <c r="C3944" t="s">
        <v>223</v>
      </c>
      <c r="D3944" t="s">
        <v>1504</v>
      </c>
      <c r="E3944">
        <v>181</v>
      </c>
      <c r="F3944">
        <v>4563</v>
      </c>
      <c r="G3944">
        <f t="shared" si="306"/>
        <v>0</v>
      </c>
      <c r="H3944" t="str">
        <f>_xlfn.XLOOKUP(C3944,obszary!A:A,obszary!B:B)</f>
        <v>Mare Tyrrhenum</v>
      </c>
      <c r="I3944" t="str">
        <f>_xlfn.XLOOKUP($A3944,laziki!B:B,laziki!C:C)</f>
        <v>Rosetta 27</v>
      </c>
      <c r="J3944" t="str">
        <f>_xlfn.XLOOKUP(I3944,laziki!C:C,laziki!E:E)</f>
        <v>28.90S, 98.55E</v>
      </c>
      <c r="K3944">
        <f>_xlfn.XLOOKUP($A3944,laziki!B:B,laziki!D:D)</f>
        <v>2073</v>
      </c>
      <c r="L3944">
        <f t="shared" si="307"/>
        <v>2074</v>
      </c>
      <c r="M3944" s="4">
        <f t="shared" si="308"/>
        <v>1</v>
      </c>
      <c r="N3944" s="4" t="str">
        <f t="shared" si="309"/>
        <v>S</v>
      </c>
      <c r="O3944" t="str">
        <f t="shared" si="310"/>
        <v>S</v>
      </c>
    </row>
    <row r="3945" spans="1:15" x14ac:dyDescent="0.25">
      <c r="A3945">
        <v>56</v>
      </c>
      <c r="B3945" s="1">
        <v>61848</v>
      </c>
      <c r="C3945" t="s">
        <v>217</v>
      </c>
      <c r="D3945" t="s">
        <v>1503</v>
      </c>
      <c r="E3945">
        <v>41</v>
      </c>
      <c r="F3945">
        <v>14025</v>
      </c>
      <c r="G3945">
        <f t="shared" si="306"/>
        <v>14025</v>
      </c>
      <c r="H3945" t="str">
        <f>_xlfn.XLOOKUP(C3945,obszary!A:A,obszary!B:B)</f>
        <v>Thaumasia</v>
      </c>
      <c r="I3945" t="str">
        <f>_xlfn.XLOOKUP($A3945,laziki!B:B,laziki!C:C)</f>
        <v>Opportunity 10</v>
      </c>
      <c r="J3945" t="str">
        <f>_xlfn.XLOOKUP(I3945,laziki!C:C,laziki!E:E)</f>
        <v>35.35S, 72.67W</v>
      </c>
      <c r="K3945">
        <f>_xlfn.XLOOKUP($A3945,laziki!B:B,laziki!D:D)</f>
        <v>2067</v>
      </c>
      <c r="L3945">
        <f t="shared" si="307"/>
        <v>2069</v>
      </c>
      <c r="M3945" s="4">
        <f t="shared" si="308"/>
        <v>2</v>
      </c>
      <c r="N3945" s="4" t="str">
        <f t="shared" si="309"/>
        <v>S</v>
      </c>
      <c r="O3945" t="str">
        <f t="shared" si="310"/>
        <v>S</v>
      </c>
    </row>
    <row r="3946" spans="1:15" x14ac:dyDescent="0.25">
      <c r="A3946">
        <v>69</v>
      </c>
      <c r="B3946" s="1">
        <v>62978</v>
      </c>
      <c r="C3946" t="s">
        <v>253</v>
      </c>
      <c r="D3946" t="s">
        <v>1502</v>
      </c>
      <c r="E3946">
        <v>24</v>
      </c>
      <c r="F3946">
        <v>35789</v>
      </c>
      <c r="G3946">
        <f t="shared" si="306"/>
        <v>35789</v>
      </c>
      <c r="H3946" t="str">
        <f>_xlfn.XLOOKUP(C3946,obszary!A:A,obszary!B:B)</f>
        <v>Cebrenia</v>
      </c>
      <c r="I3946" t="str">
        <f>_xlfn.XLOOKUP($A3946,laziki!B:B,laziki!C:C)</f>
        <v>Rosetta 13</v>
      </c>
      <c r="J3946" t="str">
        <f>_xlfn.XLOOKUP(I3946,laziki!C:C,laziki!E:E)</f>
        <v>69.41N, 168.67E</v>
      </c>
      <c r="K3946">
        <f>_xlfn.XLOOKUP($A3946,laziki!B:B,laziki!D:D)</f>
        <v>2069</v>
      </c>
      <c r="L3946">
        <f t="shared" si="307"/>
        <v>2072</v>
      </c>
      <c r="M3946" s="4">
        <f t="shared" si="308"/>
        <v>3</v>
      </c>
      <c r="N3946" s="4" t="str">
        <f t="shared" si="309"/>
        <v>N</v>
      </c>
      <c r="O3946" t="str">
        <f t="shared" si="310"/>
        <v>N</v>
      </c>
    </row>
    <row r="3947" spans="1:15" x14ac:dyDescent="0.25">
      <c r="A3947">
        <v>39</v>
      </c>
      <c r="B3947" s="1">
        <v>61525</v>
      </c>
      <c r="C3947" t="s">
        <v>219</v>
      </c>
      <c r="D3947" t="s">
        <v>1501</v>
      </c>
      <c r="E3947">
        <v>59</v>
      </c>
      <c r="F3947">
        <v>5622</v>
      </c>
      <c r="G3947">
        <f t="shared" si="306"/>
        <v>5622</v>
      </c>
      <c r="H3947" t="str">
        <f>_xlfn.XLOOKUP(C3947,obszary!A:A,obszary!B:B)</f>
        <v>Phaethontis</v>
      </c>
      <c r="I3947" t="str">
        <f>_xlfn.XLOOKUP($A3947,laziki!B:B,laziki!C:C)</f>
        <v>Pathfinder 9</v>
      </c>
      <c r="J3947" t="str">
        <f>_xlfn.XLOOKUP(I3947,laziki!C:C,laziki!E:E)</f>
        <v>59.92S, 179.01W</v>
      </c>
      <c r="K3947">
        <f>_xlfn.XLOOKUP($A3947,laziki!B:B,laziki!D:D)</f>
        <v>2062</v>
      </c>
      <c r="L3947">
        <f t="shared" si="307"/>
        <v>2068</v>
      </c>
      <c r="M3947" s="4">
        <f t="shared" si="308"/>
        <v>6</v>
      </c>
      <c r="N3947" s="4" t="str">
        <f t="shared" si="309"/>
        <v>S</v>
      </c>
      <c r="O3947" t="str">
        <f t="shared" si="310"/>
        <v>S</v>
      </c>
    </row>
    <row r="3948" spans="1:15" x14ac:dyDescent="0.25">
      <c r="A3948">
        <v>41</v>
      </c>
      <c r="B3948" s="1">
        <v>62322</v>
      </c>
      <c r="C3948" t="s">
        <v>257</v>
      </c>
      <c r="D3948" t="s">
        <v>1500</v>
      </c>
      <c r="E3948">
        <v>85</v>
      </c>
      <c r="F3948">
        <v>18486</v>
      </c>
      <c r="G3948">
        <f t="shared" si="306"/>
        <v>18486</v>
      </c>
      <c r="H3948" t="str">
        <f>_xlfn.XLOOKUP(C3948,obszary!A:A,obszary!B:B)</f>
        <v>Ismenius Lacus</v>
      </c>
      <c r="I3948" t="str">
        <f>_xlfn.XLOOKUP($A3948,laziki!B:B,laziki!C:C)</f>
        <v>Spirit 5</v>
      </c>
      <c r="J3948" t="str">
        <f>_xlfn.XLOOKUP(I3948,laziki!C:C,laziki!E:E)</f>
        <v>66.19N, 33.82E</v>
      </c>
      <c r="K3948">
        <f>_xlfn.XLOOKUP($A3948,laziki!B:B,laziki!D:D)</f>
        <v>2063</v>
      </c>
      <c r="L3948">
        <f t="shared" si="307"/>
        <v>2070</v>
      </c>
      <c r="M3948" s="4">
        <f t="shared" si="308"/>
        <v>7</v>
      </c>
      <c r="N3948" s="4" t="str">
        <f t="shared" si="309"/>
        <v>N</v>
      </c>
      <c r="O3948" t="str">
        <f t="shared" si="310"/>
        <v>N</v>
      </c>
    </row>
    <row r="3949" spans="1:15" x14ac:dyDescent="0.25">
      <c r="A3949">
        <v>90</v>
      </c>
      <c r="B3949" s="1">
        <v>63389</v>
      </c>
      <c r="C3949" t="s">
        <v>219</v>
      </c>
      <c r="D3949" t="s">
        <v>1499</v>
      </c>
      <c r="E3949">
        <v>231</v>
      </c>
      <c r="F3949">
        <v>9074</v>
      </c>
      <c r="G3949">
        <f t="shared" si="306"/>
        <v>0</v>
      </c>
      <c r="H3949" t="str">
        <f>_xlfn.XLOOKUP(C3949,obszary!A:A,obszary!B:B)</f>
        <v>Phaethontis</v>
      </c>
      <c r="I3949" t="str">
        <f>_xlfn.XLOOKUP($A3949,laziki!B:B,laziki!C:C)</f>
        <v>Phoenix 23</v>
      </c>
      <c r="J3949" t="str">
        <f>_xlfn.XLOOKUP(I3949,laziki!C:C,laziki!E:E)</f>
        <v>65.99S, 161.89W</v>
      </c>
      <c r="K3949">
        <f>_xlfn.XLOOKUP($A3949,laziki!B:B,laziki!D:D)</f>
        <v>2072</v>
      </c>
      <c r="L3949">
        <f t="shared" si="307"/>
        <v>2073</v>
      </c>
      <c r="M3949" s="4">
        <f t="shared" si="308"/>
        <v>1</v>
      </c>
      <c r="N3949" s="4" t="str">
        <f t="shared" si="309"/>
        <v>S</v>
      </c>
      <c r="O3949" t="str">
        <f t="shared" si="310"/>
        <v>S</v>
      </c>
    </row>
    <row r="3950" spans="1:15" x14ac:dyDescent="0.25">
      <c r="A3950">
        <v>79</v>
      </c>
      <c r="B3950" s="1">
        <v>64023</v>
      </c>
      <c r="C3950" t="s">
        <v>239</v>
      </c>
      <c r="D3950" t="s">
        <v>1498</v>
      </c>
      <c r="E3950">
        <v>152</v>
      </c>
      <c r="F3950">
        <v>2880</v>
      </c>
      <c r="G3950">
        <f t="shared" si="306"/>
        <v>0</v>
      </c>
      <c r="H3950" t="str">
        <f>_xlfn.XLOOKUP(C3950,obszary!A:A,obszary!B:B)</f>
        <v>Amenthes</v>
      </c>
      <c r="I3950" t="str">
        <f>_xlfn.XLOOKUP($A3950,laziki!B:B,laziki!C:C)</f>
        <v>Rosetta 29</v>
      </c>
      <c r="J3950" t="str">
        <f>_xlfn.XLOOKUP(I3950,laziki!C:C,laziki!E:E)</f>
        <v>18.24N, 120.68E</v>
      </c>
      <c r="K3950">
        <f>_xlfn.XLOOKUP($A3950,laziki!B:B,laziki!D:D)</f>
        <v>2073</v>
      </c>
      <c r="L3950">
        <f t="shared" si="307"/>
        <v>2075</v>
      </c>
      <c r="M3950" s="4">
        <f t="shared" si="308"/>
        <v>2</v>
      </c>
      <c r="N3950" s="4" t="str">
        <f t="shared" si="309"/>
        <v>N</v>
      </c>
      <c r="O3950" t="str">
        <f t="shared" si="310"/>
        <v>N</v>
      </c>
    </row>
    <row r="3951" spans="1:15" x14ac:dyDescent="0.25">
      <c r="A3951">
        <v>32</v>
      </c>
      <c r="B3951" s="1">
        <v>59518</v>
      </c>
      <c r="C3951" t="s">
        <v>217</v>
      </c>
      <c r="D3951" t="s">
        <v>1497</v>
      </c>
      <c r="E3951">
        <v>142</v>
      </c>
      <c r="F3951">
        <v>26004</v>
      </c>
      <c r="G3951">
        <f t="shared" si="306"/>
        <v>0</v>
      </c>
      <c r="H3951" t="str">
        <f>_xlfn.XLOOKUP(C3951,obszary!A:A,obszary!B:B)</f>
        <v>Thaumasia</v>
      </c>
      <c r="I3951" t="str">
        <f>_xlfn.XLOOKUP($A3951,laziki!B:B,laziki!C:C)</f>
        <v>Deimos 11</v>
      </c>
      <c r="J3951" t="str">
        <f>_xlfn.XLOOKUP(I3951,laziki!C:C,laziki!E:E)</f>
        <v>39.82S, 96.42W</v>
      </c>
      <c r="K3951">
        <f>_xlfn.XLOOKUP($A3951,laziki!B:B,laziki!D:D)</f>
        <v>2059</v>
      </c>
      <c r="L3951">
        <f t="shared" si="307"/>
        <v>2062</v>
      </c>
      <c r="M3951" s="4">
        <f t="shared" si="308"/>
        <v>3</v>
      </c>
      <c r="N3951" s="4" t="str">
        <f t="shared" si="309"/>
        <v>S</v>
      </c>
      <c r="O3951" t="str">
        <f t="shared" si="310"/>
        <v>S</v>
      </c>
    </row>
    <row r="3952" spans="1:15" x14ac:dyDescent="0.25">
      <c r="A3952">
        <v>76</v>
      </c>
      <c r="B3952" s="1">
        <v>65367</v>
      </c>
      <c r="C3952" t="s">
        <v>237</v>
      </c>
      <c r="D3952" t="s">
        <v>1496</v>
      </c>
      <c r="E3952">
        <v>39</v>
      </c>
      <c r="F3952">
        <v>16330</v>
      </c>
      <c r="G3952">
        <f t="shared" si="306"/>
        <v>16330</v>
      </c>
      <c r="H3952" t="str">
        <f>_xlfn.XLOOKUP(C3952,obszary!A:A,obszary!B:B)</f>
        <v>Elysium</v>
      </c>
      <c r="I3952" t="str">
        <f>_xlfn.XLOOKUP($A3952,laziki!B:B,laziki!C:C)</f>
        <v>Rosetta 25</v>
      </c>
      <c r="J3952" t="str">
        <f>_xlfn.XLOOKUP(I3952,laziki!C:C,laziki!E:E)</f>
        <v>47.84N, 169.44E</v>
      </c>
      <c r="K3952">
        <f>_xlfn.XLOOKUP($A3952,laziki!B:B,laziki!D:D)</f>
        <v>2072</v>
      </c>
      <c r="L3952">
        <f t="shared" si="307"/>
        <v>2078</v>
      </c>
      <c r="M3952" s="4">
        <f t="shared" si="308"/>
        <v>6</v>
      </c>
      <c r="N3952" s="4" t="str">
        <f t="shared" si="309"/>
        <v>N</v>
      </c>
      <c r="O3952" t="str">
        <f t="shared" si="310"/>
        <v>N</v>
      </c>
    </row>
    <row r="3953" spans="1:15" x14ac:dyDescent="0.25">
      <c r="A3953">
        <v>10</v>
      </c>
      <c r="B3953" s="1">
        <v>59349</v>
      </c>
      <c r="C3953" t="s">
        <v>217</v>
      </c>
      <c r="D3953" t="s">
        <v>1495</v>
      </c>
      <c r="E3953">
        <v>181</v>
      </c>
      <c r="F3953">
        <v>5255</v>
      </c>
      <c r="G3953">
        <f t="shared" si="306"/>
        <v>0</v>
      </c>
      <c r="H3953" t="str">
        <f>_xlfn.XLOOKUP(C3953,obszary!A:A,obszary!B:B)</f>
        <v>Thaumasia</v>
      </c>
      <c r="I3953" t="str">
        <f>_xlfn.XLOOKUP($A3953,laziki!B:B,laziki!C:C)</f>
        <v>Mariner 15</v>
      </c>
      <c r="J3953" t="str">
        <f>_xlfn.XLOOKUP(I3953,laziki!C:C,laziki!E:E)</f>
        <v>23.79S, 56.97W</v>
      </c>
      <c r="K3953">
        <f>_xlfn.XLOOKUP($A3953,laziki!B:B,laziki!D:D)</f>
        <v>2054</v>
      </c>
      <c r="L3953">
        <f t="shared" si="307"/>
        <v>2062</v>
      </c>
      <c r="M3953" s="4">
        <f t="shared" si="308"/>
        <v>8</v>
      </c>
      <c r="N3953" s="4" t="str">
        <f t="shared" si="309"/>
        <v>S</v>
      </c>
      <c r="O3953" t="str">
        <f t="shared" si="310"/>
        <v>S</v>
      </c>
    </row>
    <row r="3954" spans="1:15" x14ac:dyDescent="0.25">
      <c r="A3954">
        <v>34</v>
      </c>
      <c r="B3954" s="1">
        <v>59451</v>
      </c>
      <c r="C3954" t="s">
        <v>253</v>
      </c>
      <c r="D3954" t="s">
        <v>1494</v>
      </c>
      <c r="E3954">
        <v>325</v>
      </c>
      <c r="F3954">
        <v>24621</v>
      </c>
      <c r="G3954">
        <f t="shared" si="306"/>
        <v>0</v>
      </c>
      <c r="H3954" t="str">
        <f>_xlfn.XLOOKUP(C3954,obszary!A:A,obszary!B:B)</f>
        <v>Cebrenia</v>
      </c>
      <c r="I3954" t="str">
        <f>_xlfn.XLOOKUP($A3954,laziki!B:B,laziki!C:C)</f>
        <v>Deimos 14</v>
      </c>
      <c r="J3954" t="str">
        <f>_xlfn.XLOOKUP(I3954,laziki!C:C,laziki!E:E)</f>
        <v>24.45N, 112.91E</v>
      </c>
      <c r="K3954">
        <f>_xlfn.XLOOKUP($A3954,laziki!B:B,laziki!D:D)</f>
        <v>2060</v>
      </c>
      <c r="L3954">
        <f t="shared" si="307"/>
        <v>2062</v>
      </c>
      <c r="M3954" s="4">
        <f t="shared" si="308"/>
        <v>2</v>
      </c>
      <c r="N3954" s="4" t="str">
        <f t="shared" si="309"/>
        <v>N</v>
      </c>
      <c r="O3954" t="str">
        <f t="shared" si="310"/>
        <v>N</v>
      </c>
    </row>
    <row r="3955" spans="1:15" x14ac:dyDescent="0.25">
      <c r="A3955">
        <v>62</v>
      </c>
      <c r="B3955" s="1">
        <v>61707</v>
      </c>
      <c r="C3955" t="s">
        <v>225</v>
      </c>
      <c r="D3955" t="s">
        <v>1493</v>
      </c>
      <c r="E3955">
        <v>169</v>
      </c>
      <c r="F3955">
        <v>5436</v>
      </c>
      <c r="G3955">
        <f t="shared" si="306"/>
        <v>0</v>
      </c>
      <c r="H3955" t="str">
        <f>_xlfn.XLOOKUP(C3955,obszary!A:A,obszary!B:B)</f>
        <v>Iapygia</v>
      </c>
      <c r="I3955" t="str">
        <f>_xlfn.XLOOKUP($A3955,laziki!B:B,laziki!C:C)</f>
        <v>Rosetta 1</v>
      </c>
      <c r="J3955" t="str">
        <f>_xlfn.XLOOKUP(I3955,laziki!C:C,laziki!E:E)</f>
        <v>3.33S, 27.57E</v>
      </c>
      <c r="K3955">
        <f>_xlfn.XLOOKUP($A3955,laziki!B:B,laziki!D:D)</f>
        <v>2065</v>
      </c>
      <c r="L3955">
        <f t="shared" si="307"/>
        <v>2068</v>
      </c>
      <c r="M3955" s="4">
        <f t="shared" si="308"/>
        <v>3</v>
      </c>
      <c r="N3955" s="4" t="str">
        <f t="shared" si="309"/>
        <v>S</v>
      </c>
      <c r="O3955" t="str">
        <f t="shared" si="310"/>
        <v>S</v>
      </c>
    </row>
    <row r="3956" spans="1:15" x14ac:dyDescent="0.25">
      <c r="A3956">
        <v>66</v>
      </c>
      <c r="B3956" s="1">
        <v>61878</v>
      </c>
      <c r="C3956" t="s">
        <v>253</v>
      </c>
      <c r="D3956" t="s">
        <v>1492</v>
      </c>
      <c r="E3956">
        <v>128</v>
      </c>
      <c r="F3956">
        <v>12178</v>
      </c>
      <c r="G3956">
        <f t="shared" si="306"/>
        <v>0</v>
      </c>
      <c r="H3956" t="str">
        <f>_xlfn.XLOOKUP(C3956,obszary!A:A,obszary!B:B)</f>
        <v>Cebrenia</v>
      </c>
      <c r="I3956" t="str">
        <f>_xlfn.XLOOKUP($A3956,laziki!B:B,laziki!C:C)</f>
        <v>Rosetta 9</v>
      </c>
      <c r="J3956" t="str">
        <f>_xlfn.XLOOKUP(I3956,laziki!C:C,laziki!E:E)</f>
        <v>17.54N, 149.60E</v>
      </c>
      <c r="K3956">
        <f>_xlfn.XLOOKUP($A3956,laziki!B:B,laziki!D:D)</f>
        <v>2067</v>
      </c>
      <c r="L3956">
        <f t="shared" si="307"/>
        <v>2069</v>
      </c>
      <c r="M3956" s="4">
        <f t="shared" si="308"/>
        <v>2</v>
      </c>
      <c r="N3956" s="4" t="str">
        <f t="shared" si="309"/>
        <v>N</v>
      </c>
      <c r="O3956" t="str">
        <f t="shared" si="310"/>
        <v>N</v>
      </c>
    </row>
    <row r="3957" spans="1:15" x14ac:dyDescent="0.25">
      <c r="A3957">
        <v>66</v>
      </c>
      <c r="B3957" s="1">
        <v>63106</v>
      </c>
      <c r="C3957" t="s">
        <v>237</v>
      </c>
      <c r="D3957" t="s">
        <v>1491</v>
      </c>
      <c r="E3957">
        <v>30</v>
      </c>
      <c r="F3957">
        <v>2188</v>
      </c>
      <c r="G3957">
        <f t="shared" si="306"/>
        <v>2188</v>
      </c>
      <c r="H3957" t="str">
        <f>_xlfn.XLOOKUP(C3957,obszary!A:A,obszary!B:B)</f>
        <v>Elysium</v>
      </c>
      <c r="I3957" t="str">
        <f>_xlfn.XLOOKUP($A3957,laziki!B:B,laziki!C:C)</f>
        <v>Rosetta 9</v>
      </c>
      <c r="J3957" t="str">
        <f>_xlfn.XLOOKUP(I3957,laziki!C:C,laziki!E:E)</f>
        <v>17.54N, 149.60E</v>
      </c>
      <c r="K3957">
        <f>_xlfn.XLOOKUP($A3957,laziki!B:B,laziki!D:D)</f>
        <v>2067</v>
      </c>
      <c r="L3957">
        <f t="shared" si="307"/>
        <v>2072</v>
      </c>
      <c r="M3957" s="4">
        <f t="shared" si="308"/>
        <v>5</v>
      </c>
      <c r="N3957" s="4" t="str">
        <f t="shared" si="309"/>
        <v>N</v>
      </c>
      <c r="O3957" t="str">
        <f t="shared" si="310"/>
        <v>N</v>
      </c>
    </row>
    <row r="3958" spans="1:15" x14ac:dyDescent="0.25">
      <c r="A3958">
        <v>35</v>
      </c>
      <c r="B3958" s="1">
        <v>60219</v>
      </c>
      <c r="C3958" t="s">
        <v>217</v>
      </c>
      <c r="D3958" t="s">
        <v>1490</v>
      </c>
      <c r="E3958">
        <v>57</v>
      </c>
      <c r="F3958">
        <v>2739</v>
      </c>
      <c r="G3958">
        <f t="shared" si="306"/>
        <v>2739</v>
      </c>
      <c r="H3958" t="str">
        <f>_xlfn.XLOOKUP(C3958,obszary!A:A,obszary!B:B)</f>
        <v>Thaumasia</v>
      </c>
      <c r="I3958" t="str">
        <f>_xlfn.XLOOKUP($A3958,laziki!B:B,laziki!C:C)</f>
        <v>Pathfinder 2</v>
      </c>
      <c r="J3958" t="str">
        <f>_xlfn.XLOOKUP(I3958,laziki!C:C,laziki!E:E)</f>
        <v>16.90S, 101.43W</v>
      </c>
      <c r="K3958">
        <f>_xlfn.XLOOKUP($A3958,laziki!B:B,laziki!D:D)</f>
        <v>2060</v>
      </c>
      <c r="L3958">
        <f t="shared" si="307"/>
        <v>2064</v>
      </c>
      <c r="M3958" s="4">
        <f t="shared" si="308"/>
        <v>4</v>
      </c>
      <c r="N3958" s="4" t="str">
        <f t="shared" si="309"/>
        <v>S</v>
      </c>
      <c r="O3958" t="str">
        <f t="shared" si="310"/>
        <v>S</v>
      </c>
    </row>
    <row r="3959" spans="1:15" x14ac:dyDescent="0.25">
      <c r="A3959">
        <v>77</v>
      </c>
      <c r="B3959" s="1">
        <v>65021</v>
      </c>
      <c r="C3959" t="s">
        <v>211</v>
      </c>
      <c r="D3959" t="s">
        <v>1489</v>
      </c>
      <c r="E3959">
        <v>14</v>
      </c>
      <c r="F3959">
        <v>10313</v>
      </c>
      <c r="G3959">
        <f t="shared" si="306"/>
        <v>10313</v>
      </c>
      <c r="H3959" t="str">
        <f>_xlfn.XLOOKUP(C3959,obszary!A:A,obszary!B:B)</f>
        <v>Hellas</v>
      </c>
      <c r="I3959" t="str">
        <f>_xlfn.XLOOKUP($A3959,laziki!B:B,laziki!C:C)</f>
        <v>Rosetta 27</v>
      </c>
      <c r="J3959" t="str">
        <f>_xlfn.XLOOKUP(I3959,laziki!C:C,laziki!E:E)</f>
        <v>28.90S, 98.55E</v>
      </c>
      <c r="K3959">
        <f>_xlfn.XLOOKUP($A3959,laziki!B:B,laziki!D:D)</f>
        <v>2073</v>
      </c>
      <c r="L3959">
        <f t="shared" si="307"/>
        <v>2078</v>
      </c>
      <c r="M3959" s="4">
        <f t="shared" si="308"/>
        <v>5</v>
      </c>
      <c r="N3959" s="4" t="str">
        <f t="shared" si="309"/>
        <v>S</v>
      </c>
      <c r="O3959" t="str">
        <f t="shared" si="310"/>
        <v>S</v>
      </c>
    </row>
    <row r="3960" spans="1:15" x14ac:dyDescent="0.25">
      <c r="A3960">
        <v>55</v>
      </c>
      <c r="B3960" s="1">
        <v>62421</v>
      </c>
      <c r="C3960" t="s">
        <v>239</v>
      </c>
      <c r="D3960" t="s">
        <v>1488</v>
      </c>
      <c r="E3960">
        <v>63</v>
      </c>
      <c r="F3960">
        <v>3919</v>
      </c>
      <c r="G3960">
        <f t="shared" si="306"/>
        <v>3919</v>
      </c>
      <c r="H3960" t="str">
        <f>_xlfn.XLOOKUP(C3960,obszary!A:A,obszary!B:B)</f>
        <v>Amenthes</v>
      </c>
      <c r="I3960" t="str">
        <f>_xlfn.XLOOKUP($A3960,laziki!B:B,laziki!C:C)</f>
        <v>Opportunity 7</v>
      </c>
      <c r="J3960" t="str">
        <f>_xlfn.XLOOKUP(I3960,laziki!C:C,laziki!E:E)</f>
        <v>37.14N, 148.66E</v>
      </c>
      <c r="K3960">
        <f>_xlfn.XLOOKUP($A3960,laziki!B:B,laziki!D:D)</f>
        <v>2066</v>
      </c>
      <c r="L3960">
        <f t="shared" si="307"/>
        <v>2070</v>
      </c>
      <c r="M3960" s="4">
        <f t="shared" si="308"/>
        <v>4</v>
      </c>
      <c r="N3960" s="4" t="str">
        <f t="shared" si="309"/>
        <v>N</v>
      </c>
      <c r="O3960" t="str">
        <f t="shared" si="310"/>
        <v>N</v>
      </c>
    </row>
    <row r="3961" spans="1:15" x14ac:dyDescent="0.25">
      <c r="A3961">
        <v>86</v>
      </c>
      <c r="B3961" s="1">
        <v>62989</v>
      </c>
      <c r="C3961" t="s">
        <v>255</v>
      </c>
      <c r="D3961" t="s">
        <v>1487</v>
      </c>
      <c r="E3961">
        <v>572</v>
      </c>
      <c r="F3961">
        <v>13527</v>
      </c>
      <c r="G3961">
        <f t="shared" si="306"/>
        <v>0</v>
      </c>
      <c r="H3961" t="str">
        <f>_xlfn.XLOOKUP(C3961,obszary!A:A,obszary!B:B)</f>
        <v>Casius</v>
      </c>
      <c r="I3961" t="str">
        <f>_xlfn.XLOOKUP($A3961,laziki!B:B,laziki!C:C)</f>
        <v>Phoenix 16</v>
      </c>
      <c r="J3961" t="str">
        <f>_xlfn.XLOOKUP(I3961,laziki!C:C,laziki!E:E)</f>
        <v>75.84N, 122.24E</v>
      </c>
      <c r="K3961">
        <f>_xlfn.XLOOKUP($A3961,laziki!B:B,laziki!D:D)</f>
        <v>2071</v>
      </c>
      <c r="L3961">
        <f t="shared" si="307"/>
        <v>2072</v>
      </c>
      <c r="M3961" s="4">
        <f t="shared" si="308"/>
        <v>1</v>
      </c>
      <c r="N3961" s="4" t="str">
        <f t="shared" si="309"/>
        <v>N</v>
      </c>
      <c r="O3961" t="str">
        <f t="shared" si="310"/>
        <v>N</v>
      </c>
    </row>
    <row r="3962" spans="1:15" x14ac:dyDescent="0.25">
      <c r="A3962">
        <v>84</v>
      </c>
      <c r="B3962" s="1">
        <v>63096</v>
      </c>
      <c r="C3962" t="s">
        <v>253</v>
      </c>
      <c r="D3962" t="s">
        <v>1486</v>
      </c>
      <c r="E3962">
        <v>905</v>
      </c>
      <c r="F3962">
        <v>29243</v>
      </c>
      <c r="G3962">
        <f t="shared" si="306"/>
        <v>0</v>
      </c>
      <c r="H3962" t="str">
        <f>_xlfn.XLOOKUP(C3962,obszary!A:A,obszary!B:B)</f>
        <v>Cebrenia</v>
      </c>
      <c r="I3962" t="str">
        <f>_xlfn.XLOOKUP($A3962,laziki!B:B,laziki!C:C)</f>
        <v>Phoenix 12</v>
      </c>
      <c r="J3962" t="str">
        <f>_xlfn.XLOOKUP(I3962,laziki!C:C,laziki!E:E)</f>
        <v>53.00N, 129.64E</v>
      </c>
      <c r="K3962">
        <f>_xlfn.XLOOKUP($A3962,laziki!B:B,laziki!D:D)</f>
        <v>2069</v>
      </c>
      <c r="L3962">
        <f t="shared" si="307"/>
        <v>2072</v>
      </c>
      <c r="M3962" s="4">
        <f t="shared" si="308"/>
        <v>3</v>
      </c>
      <c r="N3962" s="4" t="str">
        <f t="shared" si="309"/>
        <v>N</v>
      </c>
      <c r="O3962" t="str">
        <f t="shared" si="310"/>
        <v>N</v>
      </c>
    </row>
    <row r="3963" spans="1:15" x14ac:dyDescent="0.25">
      <c r="A3963">
        <v>2</v>
      </c>
      <c r="B3963" s="1">
        <v>55585</v>
      </c>
      <c r="C3963" t="s">
        <v>237</v>
      </c>
      <c r="D3963" t="s">
        <v>1485</v>
      </c>
      <c r="E3963">
        <v>96</v>
      </c>
      <c r="F3963">
        <v>1138</v>
      </c>
      <c r="G3963">
        <f t="shared" si="306"/>
        <v>1138</v>
      </c>
      <c r="H3963" t="str">
        <f>_xlfn.XLOOKUP(C3963,obszary!A:A,obszary!B:B)</f>
        <v>Elysium</v>
      </c>
      <c r="I3963" t="str">
        <f>_xlfn.XLOOKUP($A3963,laziki!B:B,laziki!C:C)</f>
        <v>Mariner 6</v>
      </c>
      <c r="J3963" t="str">
        <f>_xlfn.XLOOKUP(I3963,laziki!C:C,laziki!E:E)</f>
        <v>11.90N, 119.49E</v>
      </c>
      <c r="K3963">
        <f>_xlfn.XLOOKUP($A3963,laziki!B:B,laziki!D:D)</f>
        <v>2050</v>
      </c>
      <c r="L3963">
        <f t="shared" si="307"/>
        <v>2052</v>
      </c>
      <c r="M3963" s="4">
        <f t="shared" si="308"/>
        <v>2</v>
      </c>
      <c r="N3963" s="4" t="str">
        <f t="shared" si="309"/>
        <v>N</v>
      </c>
      <c r="O3963" t="str">
        <f t="shared" si="310"/>
        <v>N</v>
      </c>
    </row>
    <row r="3964" spans="1:15" x14ac:dyDescent="0.25">
      <c r="A3964">
        <v>52</v>
      </c>
      <c r="B3964" s="1">
        <v>63065</v>
      </c>
      <c r="C3964" t="s">
        <v>235</v>
      </c>
      <c r="D3964" t="s">
        <v>1484</v>
      </c>
      <c r="E3964">
        <v>204</v>
      </c>
      <c r="F3964">
        <v>3919</v>
      </c>
      <c r="G3964">
        <f t="shared" si="306"/>
        <v>0</v>
      </c>
      <c r="H3964" t="str">
        <f>_xlfn.XLOOKUP(C3964,obszary!A:A,obszary!B:B)</f>
        <v>Memnonia</v>
      </c>
      <c r="I3964" t="str">
        <f>_xlfn.XLOOKUP($A3964,laziki!B:B,laziki!C:C)</f>
        <v>Opportunity 4</v>
      </c>
      <c r="J3964" t="str">
        <f>_xlfn.XLOOKUP(I3964,laziki!C:C,laziki!E:E)</f>
        <v>9.63N, 121.52W</v>
      </c>
      <c r="K3964">
        <f>_xlfn.XLOOKUP($A3964,laziki!B:B,laziki!D:D)</f>
        <v>2065</v>
      </c>
      <c r="L3964">
        <f t="shared" si="307"/>
        <v>2072</v>
      </c>
      <c r="M3964" s="4">
        <f t="shared" si="308"/>
        <v>7</v>
      </c>
      <c r="N3964" s="4" t="str">
        <f t="shared" si="309"/>
        <v>S</v>
      </c>
      <c r="O3964" t="str">
        <f t="shared" si="310"/>
        <v>N</v>
      </c>
    </row>
    <row r="3965" spans="1:15" x14ac:dyDescent="0.25">
      <c r="A3965">
        <v>83</v>
      </c>
      <c r="B3965" s="1">
        <v>62949</v>
      </c>
      <c r="C3965" t="s">
        <v>265</v>
      </c>
      <c r="D3965" t="s">
        <v>1483</v>
      </c>
      <c r="E3965">
        <v>212</v>
      </c>
      <c r="F3965">
        <v>5436</v>
      </c>
      <c r="G3965">
        <f t="shared" si="306"/>
        <v>0</v>
      </c>
      <c r="H3965" t="str">
        <f>_xlfn.XLOOKUP(C3965,obszary!A:A,obszary!B:B)</f>
        <v>Mare Boreum</v>
      </c>
      <c r="I3965" t="str">
        <f>_xlfn.XLOOKUP($A3965,laziki!B:B,laziki!C:C)</f>
        <v>Phoenix 11</v>
      </c>
      <c r="J3965" t="str">
        <f>_xlfn.XLOOKUP(I3965,laziki!C:C,laziki!E:E)</f>
        <v>56.07N, 79.63E</v>
      </c>
      <c r="K3965">
        <f>_xlfn.XLOOKUP($A3965,laziki!B:B,laziki!D:D)</f>
        <v>2069</v>
      </c>
      <c r="L3965">
        <f t="shared" si="307"/>
        <v>2072</v>
      </c>
      <c r="M3965" s="4">
        <f t="shared" si="308"/>
        <v>3</v>
      </c>
      <c r="N3965" s="4" t="str">
        <f t="shared" si="309"/>
        <v>N</v>
      </c>
      <c r="O3965" t="str">
        <f t="shared" si="310"/>
        <v>N</v>
      </c>
    </row>
    <row r="3966" spans="1:15" x14ac:dyDescent="0.25">
      <c r="A3966">
        <v>12</v>
      </c>
      <c r="B3966" s="1">
        <v>57131</v>
      </c>
      <c r="C3966" t="s">
        <v>249</v>
      </c>
      <c r="D3966" t="s">
        <v>1482</v>
      </c>
      <c r="E3966">
        <v>106</v>
      </c>
      <c r="F3966">
        <v>5436</v>
      </c>
      <c r="G3966">
        <f t="shared" si="306"/>
        <v>0</v>
      </c>
      <c r="H3966" t="str">
        <f>_xlfn.XLOOKUP(C3966,obszary!A:A,obszary!B:B)</f>
        <v>Tharsis</v>
      </c>
      <c r="I3966" t="str">
        <f>_xlfn.XLOOKUP($A3966,laziki!B:B,laziki!C:C)</f>
        <v>Mariner 20</v>
      </c>
      <c r="J3966" t="str">
        <f>_xlfn.XLOOKUP(I3966,laziki!C:C,laziki!E:E)</f>
        <v>6.41S, 116.10W</v>
      </c>
      <c r="K3966">
        <f>_xlfn.XLOOKUP($A3966,laziki!B:B,laziki!D:D)</f>
        <v>2055</v>
      </c>
      <c r="L3966">
        <f t="shared" si="307"/>
        <v>2056</v>
      </c>
      <c r="M3966" s="4">
        <f t="shared" si="308"/>
        <v>1</v>
      </c>
      <c r="N3966" s="4" t="str">
        <f t="shared" si="309"/>
        <v>N</v>
      </c>
      <c r="O3966" t="str">
        <f t="shared" si="310"/>
        <v>S</v>
      </c>
    </row>
    <row r="3967" spans="1:15" x14ac:dyDescent="0.25">
      <c r="A3967">
        <v>47</v>
      </c>
      <c r="B3967" s="1">
        <v>63985</v>
      </c>
      <c r="C3967" t="s">
        <v>259</v>
      </c>
      <c r="D3967" t="s">
        <v>1481</v>
      </c>
      <c r="E3967">
        <v>34</v>
      </c>
      <c r="F3967">
        <v>1010</v>
      </c>
      <c r="G3967">
        <f t="shared" si="306"/>
        <v>1010</v>
      </c>
      <c r="H3967" t="str">
        <f>_xlfn.XLOOKUP(C3967,obszary!A:A,obszary!B:B)</f>
        <v>Mare Acidalium</v>
      </c>
      <c r="I3967" t="str">
        <f>_xlfn.XLOOKUP($A3967,laziki!B:B,laziki!C:C)</f>
        <v>Spirit 14</v>
      </c>
      <c r="J3967" t="str">
        <f>_xlfn.XLOOKUP(I3967,laziki!C:C,laziki!E:E)</f>
        <v>27.30N, 17.48W</v>
      </c>
      <c r="K3967">
        <f>_xlfn.XLOOKUP($A3967,laziki!B:B,laziki!D:D)</f>
        <v>2065</v>
      </c>
      <c r="L3967">
        <f t="shared" si="307"/>
        <v>2075</v>
      </c>
      <c r="M3967" s="4">
        <f t="shared" si="308"/>
        <v>10</v>
      </c>
      <c r="N3967" s="4" t="str">
        <f t="shared" si="309"/>
        <v>N</v>
      </c>
      <c r="O3967" t="str">
        <f t="shared" si="310"/>
        <v>N</v>
      </c>
    </row>
    <row r="3968" spans="1:15" x14ac:dyDescent="0.25">
      <c r="A3968">
        <v>27</v>
      </c>
      <c r="B3968" s="1">
        <v>58395</v>
      </c>
      <c r="C3968" t="s">
        <v>207</v>
      </c>
      <c r="D3968" t="s">
        <v>1480</v>
      </c>
      <c r="E3968">
        <v>88</v>
      </c>
      <c r="F3968">
        <v>9074</v>
      </c>
      <c r="G3968">
        <f t="shared" si="306"/>
        <v>9074</v>
      </c>
      <c r="H3968" t="str">
        <f>_xlfn.XLOOKUP(C3968,obszary!A:A,obszary!B:B)</f>
        <v>Mare Australe</v>
      </c>
      <c r="I3968" t="str">
        <f>_xlfn.XLOOKUP($A3968,laziki!B:B,laziki!C:C)</f>
        <v>Phobos 6</v>
      </c>
      <c r="J3968" t="str">
        <f>_xlfn.XLOOKUP(I3968,laziki!C:C,laziki!E:E)</f>
        <v>74.62S, 100.08E</v>
      </c>
      <c r="K3968">
        <f>_xlfn.XLOOKUP($A3968,laziki!B:B,laziki!D:D)</f>
        <v>2054</v>
      </c>
      <c r="L3968">
        <f t="shared" si="307"/>
        <v>2059</v>
      </c>
      <c r="M3968" s="4">
        <f t="shared" si="308"/>
        <v>5</v>
      </c>
      <c r="N3968" s="4" t="str">
        <f t="shared" si="309"/>
        <v>S</v>
      </c>
      <c r="O3968" t="str">
        <f t="shared" si="310"/>
        <v>S</v>
      </c>
    </row>
    <row r="3969" spans="1:15" x14ac:dyDescent="0.25">
      <c r="A3969">
        <v>88</v>
      </c>
      <c r="B3969" s="1">
        <v>63078</v>
      </c>
      <c r="C3969" t="s">
        <v>229</v>
      </c>
      <c r="D3969" t="s">
        <v>1479</v>
      </c>
      <c r="E3969">
        <v>252</v>
      </c>
      <c r="F3969">
        <v>5255</v>
      </c>
      <c r="G3969">
        <f t="shared" si="306"/>
        <v>0</v>
      </c>
      <c r="H3969" t="str">
        <f>_xlfn.XLOOKUP(C3969,obszary!A:A,obszary!B:B)</f>
        <v>Margaritifer Sinus</v>
      </c>
      <c r="I3969" t="str">
        <f>_xlfn.XLOOKUP($A3969,laziki!B:B,laziki!C:C)</f>
        <v>Phoenix 19</v>
      </c>
      <c r="J3969" t="str">
        <f>_xlfn.XLOOKUP(I3969,laziki!C:C,laziki!E:E)</f>
        <v>12.19S, 23.63W</v>
      </c>
      <c r="K3969">
        <f>_xlfn.XLOOKUP($A3969,laziki!B:B,laziki!D:D)</f>
        <v>2071</v>
      </c>
      <c r="L3969">
        <f t="shared" si="307"/>
        <v>2072</v>
      </c>
      <c r="M3969" s="4">
        <f t="shared" si="308"/>
        <v>1</v>
      </c>
      <c r="N3969" s="4" t="str">
        <f t="shared" si="309"/>
        <v>S</v>
      </c>
      <c r="O3969" t="str">
        <f t="shared" si="310"/>
        <v>S</v>
      </c>
    </row>
    <row r="3970" spans="1:15" x14ac:dyDescent="0.25">
      <c r="A3970">
        <v>52</v>
      </c>
      <c r="B3970" s="1">
        <v>61069</v>
      </c>
      <c r="C3970" t="s">
        <v>249</v>
      </c>
      <c r="D3970" t="s">
        <v>1478</v>
      </c>
      <c r="E3970">
        <v>137</v>
      </c>
      <c r="F3970">
        <v>5255</v>
      </c>
      <c r="G3970">
        <f t="shared" si="306"/>
        <v>0</v>
      </c>
      <c r="H3970" t="str">
        <f>_xlfn.XLOOKUP(C3970,obszary!A:A,obszary!B:B)</f>
        <v>Tharsis</v>
      </c>
      <c r="I3970" t="str">
        <f>_xlfn.XLOOKUP($A3970,laziki!B:B,laziki!C:C)</f>
        <v>Opportunity 4</v>
      </c>
      <c r="J3970" t="str">
        <f>_xlfn.XLOOKUP(I3970,laziki!C:C,laziki!E:E)</f>
        <v>9.63N, 121.52W</v>
      </c>
      <c r="K3970">
        <f>_xlfn.XLOOKUP($A3970,laziki!B:B,laziki!D:D)</f>
        <v>2065</v>
      </c>
      <c r="L3970">
        <f t="shared" si="307"/>
        <v>2067</v>
      </c>
      <c r="M3970" s="4">
        <f t="shared" si="308"/>
        <v>2</v>
      </c>
      <c r="N3970" s="4" t="str">
        <f t="shared" si="309"/>
        <v>N</v>
      </c>
      <c r="O3970" t="str">
        <f t="shared" si="310"/>
        <v>N</v>
      </c>
    </row>
    <row r="3971" spans="1:15" x14ac:dyDescent="0.25">
      <c r="A3971">
        <v>32</v>
      </c>
      <c r="B3971" s="1">
        <v>59863</v>
      </c>
      <c r="C3971" t="s">
        <v>217</v>
      </c>
      <c r="D3971" t="s">
        <v>1477</v>
      </c>
      <c r="E3971">
        <v>50</v>
      </c>
      <c r="F3971">
        <v>63326</v>
      </c>
      <c r="G3971">
        <f t="shared" ref="G3971:G4034" si="311">IF($E3971 &lt;= 100,F3971,0)</f>
        <v>63326</v>
      </c>
      <c r="H3971" t="str">
        <f>_xlfn.XLOOKUP(C3971,obszary!A:A,obszary!B:B)</f>
        <v>Thaumasia</v>
      </c>
      <c r="I3971" t="str">
        <f>_xlfn.XLOOKUP($A3971,laziki!B:B,laziki!C:C)</f>
        <v>Deimos 11</v>
      </c>
      <c r="J3971" t="str">
        <f>_xlfn.XLOOKUP(I3971,laziki!C:C,laziki!E:E)</f>
        <v>39.82S, 96.42W</v>
      </c>
      <c r="K3971">
        <f>_xlfn.XLOOKUP($A3971,laziki!B:B,laziki!D:D)</f>
        <v>2059</v>
      </c>
      <c r="L3971">
        <f t="shared" ref="L3971:L4034" si="312">YEAR(B3971)</f>
        <v>2063</v>
      </c>
      <c r="M3971" s="4">
        <f t="shared" ref="M3971:M4034" si="313">L3971-K3971</f>
        <v>4</v>
      </c>
      <c r="N3971" s="4" t="str">
        <f t="shared" ref="N3971:N4034" si="314">IF(NOT(ISERROR(SEARCH("S",D3971))),"S","N")</f>
        <v>S</v>
      </c>
      <c r="O3971" t="str">
        <f t="shared" si="310"/>
        <v>S</v>
      </c>
    </row>
    <row r="3972" spans="1:15" x14ac:dyDescent="0.25">
      <c r="A3972">
        <v>77</v>
      </c>
      <c r="B3972" s="1">
        <v>64041</v>
      </c>
      <c r="C3972" t="s">
        <v>211</v>
      </c>
      <c r="D3972" t="s">
        <v>1476</v>
      </c>
      <c r="E3972">
        <v>24</v>
      </c>
      <c r="F3972">
        <v>5255</v>
      </c>
      <c r="G3972">
        <f t="shared" si="311"/>
        <v>5255</v>
      </c>
      <c r="H3972" t="str">
        <f>_xlfn.XLOOKUP(C3972,obszary!A:A,obszary!B:B)</f>
        <v>Hellas</v>
      </c>
      <c r="I3972" t="str">
        <f>_xlfn.XLOOKUP($A3972,laziki!B:B,laziki!C:C)</f>
        <v>Rosetta 27</v>
      </c>
      <c r="J3972" t="str">
        <f>_xlfn.XLOOKUP(I3972,laziki!C:C,laziki!E:E)</f>
        <v>28.90S, 98.55E</v>
      </c>
      <c r="K3972">
        <f>_xlfn.XLOOKUP($A3972,laziki!B:B,laziki!D:D)</f>
        <v>2073</v>
      </c>
      <c r="L3972">
        <f t="shared" si="312"/>
        <v>2075</v>
      </c>
      <c r="M3972" s="4">
        <f t="shared" si="313"/>
        <v>2</v>
      </c>
      <c r="N3972" s="4" t="str">
        <f t="shared" si="314"/>
        <v>S</v>
      </c>
      <c r="O3972" t="str">
        <f t="shared" si="310"/>
        <v>S</v>
      </c>
    </row>
    <row r="3973" spans="1:15" x14ac:dyDescent="0.25">
      <c r="A3973">
        <v>31</v>
      </c>
      <c r="B3973" s="1">
        <v>60559</v>
      </c>
      <c r="C3973" t="s">
        <v>261</v>
      </c>
      <c r="D3973" t="s">
        <v>1475</v>
      </c>
      <c r="E3973">
        <v>175</v>
      </c>
      <c r="F3973">
        <v>1920</v>
      </c>
      <c r="G3973">
        <f t="shared" si="311"/>
        <v>0</v>
      </c>
      <c r="H3973" t="str">
        <f>_xlfn.XLOOKUP(C3973,obszary!A:A,obszary!B:B)</f>
        <v>Arcadia</v>
      </c>
      <c r="I3973" t="str">
        <f>_xlfn.XLOOKUP($A3973,laziki!B:B,laziki!C:C)</f>
        <v>Deimos 10</v>
      </c>
      <c r="J3973" t="str">
        <f>_xlfn.XLOOKUP(I3973,laziki!C:C,laziki!E:E)</f>
        <v>66.67N, 93.37W</v>
      </c>
      <c r="K3973">
        <f>_xlfn.XLOOKUP($A3973,laziki!B:B,laziki!D:D)</f>
        <v>2059</v>
      </c>
      <c r="L3973">
        <f t="shared" si="312"/>
        <v>2065</v>
      </c>
      <c r="M3973" s="4">
        <f t="shared" si="313"/>
        <v>6</v>
      </c>
      <c r="N3973" s="4" t="str">
        <f t="shared" si="314"/>
        <v>N</v>
      </c>
      <c r="O3973" t="str">
        <f t="shared" si="310"/>
        <v>N</v>
      </c>
    </row>
    <row r="3974" spans="1:15" x14ac:dyDescent="0.25">
      <c r="A3974">
        <v>48</v>
      </c>
      <c r="B3974" s="1">
        <v>60997</v>
      </c>
      <c r="C3974" t="s">
        <v>253</v>
      </c>
      <c r="D3974" t="s">
        <v>1474</v>
      </c>
      <c r="E3974">
        <v>152</v>
      </c>
      <c r="F3974">
        <v>13527</v>
      </c>
      <c r="G3974">
        <f t="shared" si="311"/>
        <v>0</v>
      </c>
      <c r="H3974" t="str">
        <f>_xlfn.XLOOKUP(C3974,obszary!A:A,obszary!B:B)</f>
        <v>Cebrenia</v>
      </c>
      <c r="I3974" t="str">
        <f>_xlfn.XLOOKUP($A3974,laziki!B:B,laziki!C:C)</f>
        <v>Spirit 15</v>
      </c>
      <c r="J3974" t="str">
        <f>_xlfn.XLOOKUP(I3974,laziki!C:C,laziki!E:E)</f>
        <v>55.77N, 134.40E</v>
      </c>
      <c r="K3974">
        <f>_xlfn.XLOOKUP($A3974,laziki!B:B,laziki!D:D)</f>
        <v>2066</v>
      </c>
      <c r="L3974">
        <f t="shared" si="312"/>
        <v>2066</v>
      </c>
      <c r="M3974" s="4">
        <f t="shared" si="313"/>
        <v>0</v>
      </c>
      <c r="N3974" s="4" t="str">
        <f t="shared" si="314"/>
        <v>N</v>
      </c>
      <c r="O3974" t="str">
        <f t="shared" ref="O3974:O4037" si="315">IF(NOT(ISERROR(SEARCH("S",J3974))),"S","N")</f>
        <v>N</v>
      </c>
    </row>
    <row r="3975" spans="1:15" x14ac:dyDescent="0.25">
      <c r="A3975">
        <v>26</v>
      </c>
      <c r="B3975" s="1">
        <v>57390</v>
      </c>
      <c r="C3975" t="s">
        <v>211</v>
      </c>
      <c r="D3975" t="s">
        <v>1473</v>
      </c>
      <c r="E3975">
        <v>163</v>
      </c>
      <c r="F3975">
        <v>26004</v>
      </c>
      <c r="G3975">
        <f t="shared" si="311"/>
        <v>0</v>
      </c>
      <c r="H3975" t="str">
        <f>_xlfn.XLOOKUP(C3975,obszary!A:A,obszary!B:B)</f>
        <v>Hellas</v>
      </c>
      <c r="I3975" t="str">
        <f>_xlfn.XLOOKUP($A3975,laziki!B:B,laziki!C:C)</f>
        <v>Phobos 5</v>
      </c>
      <c r="J3975" t="str">
        <f>_xlfn.XLOOKUP(I3975,laziki!C:C,laziki!E:E)</f>
        <v>48.99S, 67.17E</v>
      </c>
      <c r="K3975">
        <f>_xlfn.XLOOKUP($A3975,laziki!B:B,laziki!D:D)</f>
        <v>2054</v>
      </c>
      <c r="L3975">
        <f t="shared" si="312"/>
        <v>2057</v>
      </c>
      <c r="M3975" s="4">
        <f t="shared" si="313"/>
        <v>3</v>
      </c>
      <c r="N3975" s="4" t="str">
        <f t="shared" si="314"/>
        <v>S</v>
      </c>
      <c r="O3975" t="str">
        <f t="shared" si="315"/>
        <v>S</v>
      </c>
    </row>
    <row r="3976" spans="1:15" x14ac:dyDescent="0.25">
      <c r="A3976">
        <v>72</v>
      </c>
      <c r="B3976" s="1">
        <v>63910</v>
      </c>
      <c r="C3976" t="s">
        <v>217</v>
      </c>
      <c r="D3976" t="s">
        <v>1472</v>
      </c>
      <c r="E3976">
        <v>344</v>
      </c>
      <c r="F3976">
        <v>3313</v>
      </c>
      <c r="G3976">
        <f t="shared" si="311"/>
        <v>0</v>
      </c>
      <c r="H3976" t="str">
        <f>_xlfn.XLOOKUP(C3976,obszary!A:A,obszary!B:B)</f>
        <v>Thaumasia</v>
      </c>
      <c r="I3976" t="str">
        <f>_xlfn.XLOOKUP($A3976,laziki!B:B,laziki!C:C)</f>
        <v>Rosetta 16</v>
      </c>
      <c r="J3976" t="str">
        <f>_xlfn.XLOOKUP(I3976,laziki!C:C,laziki!E:E)</f>
        <v>29.49S, 118.42W</v>
      </c>
      <c r="K3976">
        <f>_xlfn.XLOOKUP($A3976,laziki!B:B,laziki!D:D)</f>
        <v>2071</v>
      </c>
      <c r="L3976">
        <f t="shared" si="312"/>
        <v>2074</v>
      </c>
      <c r="M3976" s="4">
        <f t="shared" si="313"/>
        <v>3</v>
      </c>
      <c r="N3976" s="4" t="str">
        <f t="shared" si="314"/>
        <v>S</v>
      </c>
      <c r="O3976" t="str">
        <f t="shared" si="315"/>
        <v>S</v>
      </c>
    </row>
    <row r="3977" spans="1:15" x14ac:dyDescent="0.25">
      <c r="A3977">
        <v>2</v>
      </c>
      <c r="B3977" s="1">
        <v>57603</v>
      </c>
      <c r="C3977" t="s">
        <v>255</v>
      </c>
      <c r="D3977" t="s">
        <v>1471</v>
      </c>
      <c r="E3977">
        <v>292</v>
      </c>
      <c r="F3977">
        <v>1396</v>
      </c>
      <c r="G3977">
        <f t="shared" si="311"/>
        <v>0</v>
      </c>
      <c r="H3977" t="str">
        <f>_xlfn.XLOOKUP(C3977,obszary!A:A,obszary!B:B)</f>
        <v>Casius</v>
      </c>
      <c r="I3977" t="str">
        <f>_xlfn.XLOOKUP($A3977,laziki!B:B,laziki!C:C)</f>
        <v>Mariner 6</v>
      </c>
      <c r="J3977" t="str">
        <f>_xlfn.XLOOKUP(I3977,laziki!C:C,laziki!E:E)</f>
        <v>11.90N, 119.49E</v>
      </c>
      <c r="K3977">
        <f>_xlfn.XLOOKUP($A3977,laziki!B:B,laziki!D:D)</f>
        <v>2050</v>
      </c>
      <c r="L3977">
        <f t="shared" si="312"/>
        <v>2057</v>
      </c>
      <c r="M3977" s="4">
        <f t="shared" si="313"/>
        <v>7</v>
      </c>
      <c r="N3977" s="4" t="str">
        <f t="shared" si="314"/>
        <v>N</v>
      </c>
      <c r="O3977" t="str">
        <f t="shared" si="315"/>
        <v>N</v>
      </c>
    </row>
    <row r="3978" spans="1:15" x14ac:dyDescent="0.25">
      <c r="A3978">
        <v>2</v>
      </c>
      <c r="B3978" s="1">
        <v>56605</v>
      </c>
      <c r="C3978" t="s">
        <v>223</v>
      </c>
      <c r="D3978" t="s">
        <v>1470</v>
      </c>
      <c r="E3978">
        <v>1270</v>
      </c>
      <c r="F3978">
        <v>9366</v>
      </c>
      <c r="G3978">
        <f t="shared" si="311"/>
        <v>0</v>
      </c>
      <c r="H3978" t="str">
        <f>_xlfn.XLOOKUP(C3978,obszary!A:A,obszary!B:B)</f>
        <v>Mare Tyrrhenum</v>
      </c>
      <c r="I3978" t="str">
        <f>_xlfn.XLOOKUP($A3978,laziki!B:B,laziki!C:C)</f>
        <v>Mariner 6</v>
      </c>
      <c r="J3978" t="str">
        <f>_xlfn.XLOOKUP(I3978,laziki!C:C,laziki!E:E)</f>
        <v>11.90N, 119.49E</v>
      </c>
      <c r="K3978">
        <f>_xlfn.XLOOKUP($A3978,laziki!B:B,laziki!D:D)</f>
        <v>2050</v>
      </c>
      <c r="L3978">
        <f t="shared" si="312"/>
        <v>2054</v>
      </c>
      <c r="M3978" s="4">
        <f t="shared" si="313"/>
        <v>4</v>
      </c>
      <c r="N3978" s="4" t="str">
        <f t="shared" si="314"/>
        <v>S</v>
      </c>
      <c r="O3978" t="str">
        <f t="shared" si="315"/>
        <v>N</v>
      </c>
    </row>
    <row r="3979" spans="1:15" x14ac:dyDescent="0.25">
      <c r="A3979">
        <v>17</v>
      </c>
      <c r="B3979" s="1">
        <v>57325</v>
      </c>
      <c r="C3979" t="s">
        <v>241</v>
      </c>
      <c r="D3979" t="s">
        <v>1469</v>
      </c>
      <c r="E3979">
        <v>113</v>
      </c>
      <c r="F3979">
        <v>7052</v>
      </c>
      <c r="G3979">
        <f t="shared" si="311"/>
        <v>0</v>
      </c>
      <c r="H3979" t="str">
        <f>_xlfn.XLOOKUP(C3979,obszary!A:A,obszary!B:B)</f>
        <v>Syrtis Major</v>
      </c>
      <c r="I3979" t="str">
        <f>_xlfn.XLOOKUP($A3979,laziki!B:B,laziki!C:C)</f>
        <v>Viking 8</v>
      </c>
      <c r="J3979" t="str">
        <f>_xlfn.XLOOKUP(I3979,laziki!C:C,laziki!E:E)</f>
        <v>21.27N, 90.13E</v>
      </c>
      <c r="K3979">
        <f>_xlfn.XLOOKUP($A3979,laziki!B:B,laziki!D:D)</f>
        <v>2054</v>
      </c>
      <c r="L3979">
        <f t="shared" si="312"/>
        <v>2056</v>
      </c>
      <c r="M3979" s="4">
        <f t="shared" si="313"/>
        <v>2</v>
      </c>
      <c r="N3979" s="4" t="str">
        <f t="shared" si="314"/>
        <v>N</v>
      </c>
      <c r="O3979" t="str">
        <f t="shared" si="315"/>
        <v>N</v>
      </c>
    </row>
    <row r="3980" spans="1:15" x14ac:dyDescent="0.25">
      <c r="A3980">
        <v>82</v>
      </c>
      <c r="B3980" s="1">
        <v>62225</v>
      </c>
      <c r="C3980" t="s">
        <v>209</v>
      </c>
      <c r="D3980" t="s">
        <v>1468</v>
      </c>
      <c r="E3980">
        <v>36</v>
      </c>
      <c r="F3980">
        <v>18486</v>
      </c>
      <c r="G3980">
        <f t="shared" si="311"/>
        <v>18486</v>
      </c>
      <c r="H3980" t="str">
        <f>_xlfn.XLOOKUP(C3980,obszary!A:A,obszary!B:B)</f>
        <v>Eridania</v>
      </c>
      <c r="I3980" t="str">
        <f>_xlfn.XLOOKUP($A3980,laziki!B:B,laziki!C:C)</f>
        <v>Phoenix 7</v>
      </c>
      <c r="J3980" t="str">
        <f>_xlfn.XLOOKUP(I3980,laziki!C:C,laziki!E:E)</f>
        <v>42.36S, 157.15E</v>
      </c>
      <c r="K3980">
        <f>_xlfn.XLOOKUP($A3980,laziki!B:B,laziki!D:D)</f>
        <v>2068</v>
      </c>
      <c r="L3980">
        <f t="shared" si="312"/>
        <v>2070</v>
      </c>
      <c r="M3980" s="4">
        <f t="shared" si="313"/>
        <v>2</v>
      </c>
      <c r="N3980" s="4" t="str">
        <f t="shared" si="314"/>
        <v>S</v>
      </c>
      <c r="O3980" t="str">
        <f t="shared" si="315"/>
        <v>S</v>
      </c>
    </row>
    <row r="3981" spans="1:15" x14ac:dyDescent="0.25">
      <c r="A3981">
        <v>58</v>
      </c>
      <c r="B3981" s="1">
        <v>62053</v>
      </c>
      <c r="C3981" t="s">
        <v>207</v>
      </c>
      <c r="D3981" t="s">
        <v>1467</v>
      </c>
      <c r="E3981">
        <v>117</v>
      </c>
      <c r="F3981">
        <v>38630</v>
      </c>
      <c r="G3981">
        <f t="shared" si="311"/>
        <v>0</v>
      </c>
      <c r="H3981" t="str">
        <f>_xlfn.XLOOKUP(C3981,obszary!A:A,obszary!B:B)</f>
        <v>Mare Australe</v>
      </c>
      <c r="I3981" t="str">
        <f>_xlfn.XLOOKUP($A3981,laziki!B:B,laziki!C:C)</f>
        <v>Opportunity 15</v>
      </c>
      <c r="J3981" t="str">
        <f>_xlfn.XLOOKUP(I3981,laziki!C:C,laziki!E:E)</f>
        <v>56.96S, 5.44W</v>
      </c>
      <c r="K3981">
        <f>_xlfn.XLOOKUP($A3981,laziki!B:B,laziki!D:D)</f>
        <v>2068</v>
      </c>
      <c r="L3981">
        <f t="shared" si="312"/>
        <v>2069</v>
      </c>
      <c r="M3981" s="4">
        <f t="shared" si="313"/>
        <v>1</v>
      </c>
      <c r="N3981" s="4" t="str">
        <f t="shared" si="314"/>
        <v>S</v>
      </c>
      <c r="O3981" t="str">
        <f t="shared" si="315"/>
        <v>S</v>
      </c>
    </row>
    <row r="3982" spans="1:15" x14ac:dyDescent="0.25">
      <c r="A3982">
        <v>10</v>
      </c>
      <c r="B3982" s="1">
        <v>58031</v>
      </c>
      <c r="C3982" t="s">
        <v>217</v>
      </c>
      <c r="D3982" t="s">
        <v>1466</v>
      </c>
      <c r="E3982">
        <v>905</v>
      </c>
      <c r="F3982">
        <v>22220</v>
      </c>
      <c r="G3982">
        <f t="shared" si="311"/>
        <v>0</v>
      </c>
      <c r="H3982" t="str">
        <f>_xlfn.XLOOKUP(C3982,obszary!A:A,obszary!B:B)</f>
        <v>Thaumasia</v>
      </c>
      <c r="I3982" t="str">
        <f>_xlfn.XLOOKUP($A3982,laziki!B:B,laziki!C:C)</f>
        <v>Mariner 15</v>
      </c>
      <c r="J3982" t="str">
        <f>_xlfn.XLOOKUP(I3982,laziki!C:C,laziki!E:E)</f>
        <v>23.79S, 56.97W</v>
      </c>
      <c r="K3982">
        <f>_xlfn.XLOOKUP($A3982,laziki!B:B,laziki!D:D)</f>
        <v>2054</v>
      </c>
      <c r="L3982">
        <f t="shared" si="312"/>
        <v>2058</v>
      </c>
      <c r="M3982" s="4">
        <f t="shared" si="313"/>
        <v>4</v>
      </c>
      <c r="N3982" s="4" t="str">
        <f t="shared" si="314"/>
        <v>S</v>
      </c>
      <c r="O3982" t="str">
        <f t="shared" si="315"/>
        <v>S</v>
      </c>
    </row>
    <row r="3983" spans="1:15" x14ac:dyDescent="0.25">
      <c r="A3983">
        <v>47</v>
      </c>
      <c r="B3983" s="1">
        <v>64297</v>
      </c>
      <c r="C3983" t="s">
        <v>259</v>
      </c>
      <c r="D3983" t="s">
        <v>1465</v>
      </c>
      <c r="E3983">
        <v>24</v>
      </c>
      <c r="F3983">
        <v>756</v>
      </c>
      <c r="G3983">
        <f t="shared" si="311"/>
        <v>756</v>
      </c>
      <c r="H3983" t="str">
        <f>_xlfn.XLOOKUP(C3983,obszary!A:A,obszary!B:B)</f>
        <v>Mare Acidalium</v>
      </c>
      <c r="I3983" t="str">
        <f>_xlfn.XLOOKUP($A3983,laziki!B:B,laziki!C:C)</f>
        <v>Spirit 14</v>
      </c>
      <c r="J3983" t="str">
        <f>_xlfn.XLOOKUP(I3983,laziki!C:C,laziki!E:E)</f>
        <v>27.30N, 17.48W</v>
      </c>
      <c r="K3983">
        <f>_xlfn.XLOOKUP($A3983,laziki!B:B,laziki!D:D)</f>
        <v>2065</v>
      </c>
      <c r="L3983">
        <f t="shared" si="312"/>
        <v>2076</v>
      </c>
      <c r="M3983" s="4">
        <f t="shared" si="313"/>
        <v>11</v>
      </c>
      <c r="N3983" s="4" t="str">
        <f t="shared" si="314"/>
        <v>N</v>
      </c>
      <c r="O3983" t="str">
        <f t="shared" si="315"/>
        <v>N</v>
      </c>
    </row>
    <row r="3984" spans="1:15" x14ac:dyDescent="0.25">
      <c r="A3984">
        <v>27</v>
      </c>
      <c r="B3984" s="1">
        <v>58659</v>
      </c>
      <c r="C3984" t="s">
        <v>207</v>
      </c>
      <c r="D3984" t="s">
        <v>1464</v>
      </c>
      <c r="E3984">
        <v>365</v>
      </c>
      <c r="F3984">
        <v>45837</v>
      </c>
      <c r="G3984">
        <f t="shared" si="311"/>
        <v>0</v>
      </c>
      <c r="H3984" t="str">
        <f>_xlfn.XLOOKUP(C3984,obszary!A:A,obszary!B:B)</f>
        <v>Mare Australe</v>
      </c>
      <c r="I3984" t="str">
        <f>_xlfn.XLOOKUP($A3984,laziki!B:B,laziki!C:C)</f>
        <v>Phobos 6</v>
      </c>
      <c r="J3984" t="str">
        <f>_xlfn.XLOOKUP(I3984,laziki!C:C,laziki!E:E)</f>
        <v>74.62S, 100.08E</v>
      </c>
      <c r="K3984">
        <f>_xlfn.XLOOKUP($A3984,laziki!B:B,laziki!D:D)</f>
        <v>2054</v>
      </c>
      <c r="L3984">
        <f t="shared" si="312"/>
        <v>2060</v>
      </c>
      <c r="M3984" s="4">
        <f t="shared" si="313"/>
        <v>6</v>
      </c>
      <c r="N3984" s="4" t="str">
        <f t="shared" si="314"/>
        <v>S</v>
      </c>
      <c r="O3984" t="str">
        <f t="shared" si="315"/>
        <v>S</v>
      </c>
    </row>
    <row r="3985" spans="1:15" x14ac:dyDescent="0.25">
      <c r="A3985">
        <v>55</v>
      </c>
      <c r="B3985" s="1">
        <v>62567</v>
      </c>
      <c r="C3985" t="s">
        <v>253</v>
      </c>
      <c r="D3985" t="s">
        <v>1463</v>
      </c>
      <c r="E3985">
        <v>63</v>
      </c>
      <c r="F3985">
        <v>7752</v>
      </c>
      <c r="G3985">
        <f t="shared" si="311"/>
        <v>7752</v>
      </c>
      <c r="H3985" t="str">
        <f>_xlfn.XLOOKUP(C3985,obszary!A:A,obszary!B:B)</f>
        <v>Cebrenia</v>
      </c>
      <c r="I3985" t="str">
        <f>_xlfn.XLOOKUP($A3985,laziki!B:B,laziki!C:C)</f>
        <v>Opportunity 7</v>
      </c>
      <c r="J3985" t="str">
        <f>_xlfn.XLOOKUP(I3985,laziki!C:C,laziki!E:E)</f>
        <v>37.14N, 148.66E</v>
      </c>
      <c r="K3985">
        <f>_xlfn.XLOOKUP($A3985,laziki!B:B,laziki!D:D)</f>
        <v>2066</v>
      </c>
      <c r="L3985">
        <f t="shared" si="312"/>
        <v>2071</v>
      </c>
      <c r="M3985" s="4">
        <f t="shared" si="313"/>
        <v>5</v>
      </c>
      <c r="N3985" s="4" t="str">
        <f t="shared" si="314"/>
        <v>N</v>
      </c>
      <c r="O3985" t="str">
        <f t="shared" si="315"/>
        <v>N</v>
      </c>
    </row>
    <row r="3986" spans="1:15" x14ac:dyDescent="0.25">
      <c r="A3986">
        <v>9</v>
      </c>
      <c r="B3986" s="1">
        <v>57419</v>
      </c>
      <c r="C3986" t="s">
        <v>213</v>
      </c>
      <c r="D3986" t="s">
        <v>1462</v>
      </c>
      <c r="E3986">
        <v>100</v>
      </c>
      <c r="F3986">
        <v>4235</v>
      </c>
      <c r="G3986">
        <f t="shared" si="311"/>
        <v>4235</v>
      </c>
      <c r="H3986" t="str">
        <f>_xlfn.XLOOKUP(C3986,obszary!A:A,obszary!B:B)</f>
        <v>Noachis</v>
      </c>
      <c r="I3986" t="str">
        <f>_xlfn.XLOOKUP($A3986,laziki!B:B,laziki!C:C)</f>
        <v>Mariner 14</v>
      </c>
      <c r="J3986" t="str">
        <f>_xlfn.XLOOKUP(I3986,laziki!C:C,laziki!E:E)</f>
        <v>17.63S, 13.01W</v>
      </c>
      <c r="K3986">
        <f>_xlfn.XLOOKUP($A3986,laziki!B:B,laziki!D:D)</f>
        <v>2054</v>
      </c>
      <c r="L3986">
        <f t="shared" si="312"/>
        <v>2057</v>
      </c>
      <c r="M3986" s="4">
        <f t="shared" si="313"/>
        <v>3</v>
      </c>
      <c r="N3986" s="4" t="str">
        <f t="shared" si="314"/>
        <v>S</v>
      </c>
      <c r="O3986" t="str">
        <f t="shared" si="315"/>
        <v>S</v>
      </c>
    </row>
    <row r="3987" spans="1:15" x14ac:dyDescent="0.25">
      <c r="A3987">
        <v>98</v>
      </c>
      <c r="B3987" s="1">
        <v>63061</v>
      </c>
      <c r="C3987" t="s">
        <v>211</v>
      </c>
      <c r="D3987" t="s">
        <v>1461</v>
      </c>
      <c r="E3987">
        <v>100</v>
      </c>
      <c r="F3987">
        <v>1656</v>
      </c>
      <c r="G3987">
        <f t="shared" si="311"/>
        <v>1656</v>
      </c>
      <c r="H3987" t="str">
        <f>_xlfn.XLOOKUP(C3987,obszary!A:A,obszary!B:B)</f>
        <v>Hellas</v>
      </c>
      <c r="I3987" t="str">
        <f>_xlfn.XLOOKUP($A3987,laziki!B:B,laziki!C:C)</f>
        <v>Perseverance 5</v>
      </c>
      <c r="J3987" t="str">
        <f>_xlfn.XLOOKUP(I3987,laziki!C:C,laziki!E:E)</f>
        <v>48.97S, 86.32E</v>
      </c>
      <c r="K3987">
        <f>_xlfn.XLOOKUP($A3987,laziki!B:B,laziki!D:D)</f>
        <v>2070</v>
      </c>
      <c r="L3987">
        <f t="shared" si="312"/>
        <v>2072</v>
      </c>
      <c r="M3987" s="4">
        <f t="shared" si="313"/>
        <v>2</v>
      </c>
      <c r="N3987" s="4" t="str">
        <f t="shared" si="314"/>
        <v>S</v>
      </c>
      <c r="O3987" t="str">
        <f t="shared" si="315"/>
        <v>S</v>
      </c>
    </row>
    <row r="3988" spans="1:15" x14ac:dyDescent="0.25">
      <c r="A3988">
        <v>78</v>
      </c>
      <c r="B3988" s="1">
        <v>64159</v>
      </c>
      <c r="C3988" t="s">
        <v>251</v>
      </c>
      <c r="D3988" t="s">
        <v>1460</v>
      </c>
      <c r="E3988">
        <v>39</v>
      </c>
      <c r="F3988">
        <v>6409</v>
      </c>
      <c r="G3988">
        <f t="shared" si="311"/>
        <v>6409</v>
      </c>
      <c r="H3988" t="str">
        <f>_xlfn.XLOOKUP(C3988,obszary!A:A,obszary!B:B)</f>
        <v>Amazonis</v>
      </c>
      <c r="I3988" t="str">
        <f>_xlfn.XLOOKUP($A3988,laziki!B:B,laziki!C:C)</f>
        <v>Rosetta 28</v>
      </c>
      <c r="J3988" t="str">
        <f>_xlfn.XLOOKUP(I3988,laziki!C:C,laziki!E:E)</f>
        <v>2.95N, 160.52W</v>
      </c>
      <c r="K3988">
        <f>_xlfn.XLOOKUP($A3988,laziki!B:B,laziki!D:D)</f>
        <v>2073</v>
      </c>
      <c r="L3988">
        <f t="shared" si="312"/>
        <v>2075</v>
      </c>
      <c r="M3988" s="4">
        <f t="shared" si="313"/>
        <v>2</v>
      </c>
      <c r="N3988" s="4" t="str">
        <f t="shared" si="314"/>
        <v>N</v>
      </c>
      <c r="O3988" t="str">
        <f t="shared" si="315"/>
        <v>N</v>
      </c>
    </row>
    <row r="3989" spans="1:15" x14ac:dyDescent="0.25">
      <c r="A3989">
        <v>11</v>
      </c>
      <c r="B3989" s="1">
        <v>57545</v>
      </c>
      <c r="C3989" t="s">
        <v>215</v>
      </c>
      <c r="D3989" t="s">
        <v>1459</v>
      </c>
      <c r="E3989">
        <v>106</v>
      </c>
      <c r="F3989">
        <v>6006</v>
      </c>
      <c r="G3989">
        <f t="shared" si="311"/>
        <v>0</v>
      </c>
      <c r="H3989" t="str">
        <f>_xlfn.XLOOKUP(C3989,obszary!A:A,obszary!B:B)</f>
        <v>Argyre</v>
      </c>
      <c r="I3989" t="str">
        <f>_xlfn.XLOOKUP($A3989,laziki!B:B,laziki!C:C)</f>
        <v>Mariner 16</v>
      </c>
      <c r="J3989" t="str">
        <f>_xlfn.XLOOKUP(I3989,laziki!C:C,laziki!E:E)</f>
        <v>59.42S, 15.97W</v>
      </c>
      <c r="K3989">
        <f>_xlfn.XLOOKUP($A3989,laziki!B:B,laziki!D:D)</f>
        <v>2055</v>
      </c>
      <c r="L3989">
        <f t="shared" si="312"/>
        <v>2057</v>
      </c>
      <c r="M3989" s="4">
        <f t="shared" si="313"/>
        <v>2</v>
      </c>
      <c r="N3989" s="4" t="str">
        <f t="shared" si="314"/>
        <v>S</v>
      </c>
      <c r="O3989" t="str">
        <f t="shared" si="315"/>
        <v>S</v>
      </c>
    </row>
    <row r="3990" spans="1:15" x14ac:dyDescent="0.25">
      <c r="A3990">
        <v>27</v>
      </c>
      <c r="B3990" s="1">
        <v>59104</v>
      </c>
      <c r="C3990" t="s">
        <v>207</v>
      </c>
      <c r="D3990" t="s">
        <v>1458</v>
      </c>
      <c r="E3990">
        <v>19</v>
      </c>
      <c r="F3990">
        <v>16330</v>
      </c>
      <c r="G3990">
        <f t="shared" si="311"/>
        <v>16330</v>
      </c>
      <c r="H3990" t="str">
        <f>_xlfn.XLOOKUP(C3990,obszary!A:A,obszary!B:B)</f>
        <v>Mare Australe</v>
      </c>
      <c r="I3990" t="str">
        <f>_xlfn.XLOOKUP($A3990,laziki!B:B,laziki!C:C)</f>
        <v>Phobos 6</v>
      </c>
      <c r="J3990" t="str">
        <f>_xlfn.XLOOKUP(I3990,laziki!C:C,laziki!E:E)</f>
        <v>74.62S, 100.08E</v>
      </c>
      <c r="K3990">
        <f>_xlfn.XLOOKUP($A3990,laziki!B:B,laziki!D:D)</f>
        <v>2054</v>
      </c>
      <c r="L3990">
        <f t="shared" si="312"/>
        <v>2061</v>
      </c>
      <c r="M3990" s="4">
        <f t="shared" si="313"/>
        <v>7</v>
      </c>
      <c r="N3990" s="4" t="str">
        <f t="shared" si="314"/>
        <v>S</v>
      </c>
      <c r="O3990" t="str">
        <f t="shared" si="315"/>
        <v>S</v>
      </c>
    </row>
    <row r="3991" spans="1:15" x14ac:dyDescent="0.25">
      <c r="A3991">
        <v>77</v>
      </c>
      <c r="B3991" s="1">
        <v>64411</v>
      </c>
      <c r="C3991" t="s">
        <v>223</v>
      </c>
      <c r="D3991" t="s">
        <v>1457</v>
      </c>
      <c r="E3991">
        <v>24</v>
      </c>
      <c r="F3991">
        <v>1656</v>
      </c>
      <c r="G3991">
        <f t="shared" si="311"/>
        <v>1656</v>
      </c>
      <c r="H3991" t="str">
        <f>_xlfn.XLOOKUP(C3991,obszary!A:A,obszary!B:B)</f>
        <v>Mare Tyrrhenum</v>
      </c>
      <c r="I3991" t="str">
        <f>_xlfn.XLOOKUP($A3991,laziki!B:B,laziki!C:C)</f>
        <v>Rosetta 27</v>
      </c>
      <c r="J3991" t="str">
        <f>_xlfn.XLOOKUP(I3991,laziki!C:C,laziki!E:E)</f>
        <v>28.90S, 98.55E</v>
      </c>
      <c r="K3991">
        <f>_xlfn.XLOOKUP($A3991,laziki!B:B,laziki!D:D)</f>
        <v>2073</v>
      </c>
      <c r="L3991">
        <f t="shared" si="312"/>
        <v>2076</v>
      </c>
      <c r="M3991" s="4">
        <f t="shared" si="313"/>
        <v>3</v>
      </c>
      <c r="N3991" s="4" t="str">
        <f t="shared" si="314"/>
        <v>S</v>
      </c>
      <c r="O3991" t="str">
        <f t="shared" si="315"/>
        <v>S</v>
      </c>
    </row>
    <row r="3992" spans="1:15" x14ac:dyDescent="0.25">
      <c r="A3992">
        <v>62</v>
      </c>
      <c r="B3992" s="1">
        <v>61531</v>
      </c>
      <c r="C3992" t="s">
        <v>243</v>
      </c>
      <c r="D3992" t="s">
        <v>1456</v>
      </c>
      <c r="E3992">
        <v>67</v>
      </c>
      <c r="F3992">
        <v>8000</v>
      </c>
      <c r="G3992">
        <f t="shared" si="311"/>
        <v>8000</v>
      </c>
      <c r="H3992" t="str">
        <f>_xlfn.XLOOKUP(C3992,obszary!A:A,obszary!B:B)</f>
        <v>Arabia</v>
      </c>
      <c r="I3992" t="str">
        <f>_xlfn.XLOOKUP($A3992,laziki!B:B,laziki!C:C)</f>
        <v>Rosetta 1</v>
      </c>
      <c r="J3992" t="str">
        <f>_xlfn.XLOOKUP(I3992,laziki!C:C,laziki!E:E)</f>
        <v>3.33S, 27.57E</v>
      </c>
      <c r="K3992">
        <f>_xlfn.XLOOKUP($A3992,laziki!B:B,laziki!D:D)</f>
        <v>2065</v>
      </c>
      <c r="L3992">
        <f t="shared" si="312"/>
        <v>2068</v>
      </c>
      <c r="M3992" s="4">
        <f t="shared" si="313"/>
        <v>3</v>
      </c>
      <c r="N3992" s="4" t="str">
        <f t="shared" si="314"/>
        <v>N</v>
      </c>
      <c r="O3992" t="str">
        <f t="shared" si="315"/>
        <v>S</v>
      </c>
    </row>
    <row r="3993" spans="1:15" x14ac:dyDescent="0.25">
      <c r="A3993">
        <v>45</v>
      </c>
      <c r="B3993" s="1">
        <v>60456</v>
      </c>
      <c r="C3993" t="s">
        <v>241</v>
      </c>
      <c r="D3993" t="s">
        <v>1455</v>
      </c>
      <c r="E3993">
        <v>90</v>
      </c>
      <c r="F3993">
        <v>1396</v>
      </c>
      <c r="G3993">
        <f t="shared" si="311"/>
        <v>1396</v>
      </c>
      <c r="H3993" t="str">
        <f>_xlfn.XLOOKUP(C3993,obszary!A:A,obszary!B:B)</f>
        <v>Syrtis Major</v>
      </c>
      <c r="I3993" t="str">
        <f>_xlfn.XLOOKUP($A3993,laziki!B:B,laziki!C:C)</f>
        <v>Spirit 12</v>
      </c>
      <c r="J3993" t="str">
        <f>_xlfn.XLOOKUP(I3993,laziki!C:C,laziki!E:E)</f>
        <v>0.43S, 61.64E</v>
      </c>
      <c r="K3993">
        <f>_xlfn.XLOOKUP($A3993,laziki!B:B,laziki!D:D)</f>
        <v>2064</v>
      </c>
      <c r="L3993">
        <f t="shared" si="312"/>
        <v>2065</v>
      </c>
      <c r="M3993" s="4">
        <f t="shared" si="313"/>
        <v>1</v>
      </c>
      <c r="N3993" s="4" t="str">
        <f t="shared" si="314"/>
        <v>N</v>
      </c>
      <c r="O3993" t="str">
        <f t="shared" si="315"/>
        <v>S</v>
      </c>
    </row>
    <row r="3994" spans="1:15" x14ac:dyDescent="0.25">
      <c r="A3994">
        <v>45</v>
      </c>
      <c r="B3994" s="1">
        <v>61030</v>
      </c>
      <c r="C3994" t="s">
        <v>225</v>
      </c>
      <c r="D3994" t="s">
        <v>1454</v>
      </c>
      <c r="E3994">
        <v>88</v>
      </c>
      <c r="F3994">
        <v>4076</v>
      </c>
      <c r="G3994">
        <f t="shared" si="311"/>
        <v>4076</v>
      </c>
      <c r="H3994" t="str">
        <f>_xlfn.XLOOKUP(C3994,obszary!A:A,obszary!B:B)</f>
        <v>Iapygia</v>
      </c>
      <c r="I3994" t="str">
        <f>_xlfn.XLOOKUP($A3994,laziki!B:B,laziki!C:C)</f>
        <v>Spirit 12</v>
      </c>
      <c r="J3994" t="str">
        <f>_xlfn.XLOOKUP(I3994,laziki!C:C,laziki!E:E)</f>
        <v>0.43S, 61.64E</v>
      </c>
      <c r="K3994">
        <f>_xlfn.XLOOKUP($A3994,laziki!B:B,laziki!D:D)</f>
        <v>2064</v>
      </c>
      <c r="L3994">
        <f t="shared" si="312"/>
        <v>2067</v>
      </c>
      <c r="M3994" s="4">
        <f t="shared" si="313"/>
        <v>3</v>
      </c>
      <c r="N3994" s="4" t="str">
        <f t="shared" si="314"/>
        <v>S</v>
      </c>
      <c r="O3994" t="str">
        <f t="shared" si="315"/>
        <v>S</v>
      </c>
    </row>
    <row r="3995" spans="1:15" x14ac:dyDescent="0.25">
      <c r="A3995">
        <v>2</v>
      </c>
      <c r="B3995" s="1">
        <v>57078</v>
      </c>
      <c r="C3995" t="s">
        <v>223</v>
      </c>
      <c r="D3995" t="s">
        <v>1453</v>
      </c>
      <c r="E3995">
        <v>96</v>
      </c>
      <c r="F3995">
        <v>883</v>
      </c>
      <c r="G3995">
        <f t="shared" si="311"/>
        <v>883</v>
      </c>
      <c r="H3995" t="str">
        <f>_xlfn.XLOOKUP(C3995,obszary!A:A,obszary!B:B)</f>
        <v>Mare Tyrrhenum</v>
      </c>
      <c r="I3995" t="str">
        <f>_xlfn.XLOOKUP($A3995,laziki!B:B,laziki!C:C)</f>
        <v>Mariner 6</v>
      </c>
      <c r="J3995" t="str">
        <f>_xlfn.XLOOKUP(I3995,laziki!C:C,laziki!E:E)</f>
        <v>11.90N, 119.49E</v>
      </c>
      <c r="K3995">
        <f>_xlfn.XLOOKUP($A3995,laziki!B:B,laziki!D:D)</f>
        <v>2050</v>
      </c>
      <c r="L3995">
        <f t="shared" si="312"/>
        <v>2056</v>
      </c>
      <c r="M3995" s="4">
        <f t="shared" si="313"/>
        <v>6</v>
      </c>
      <c r="N3995" s="4" t="str">
        <f t="shared" si="314"/>
        <v>S</v>
      </c>
      <c r="O3995" t="str">
        <f t="shared" si="315"/>
        <v>N</v>
      </c>
    </row>
    <row r="3996" spans="1:15" x14ac:dyDescent="0.25">
      <c r="A3996">
        <v>2</v>
      </c>
      <c r="B3996" s="1">
        <v>55417</v>
      </c>
      <c r="C3996" t="s">
        <v>221</v>
      </c>
      <c r="D3996" t="s">
        <v>1452</v>
      </c>
      <c r="E3996">
        <v>221</v>
      </c>
      <c r="F3996">
        <v>6618</v>
      </c>
      <c r="G3996">
        <f t="shared" si="311"/>
        <v>0</v>
      </c>
      <c r="H3996" t="str">
        <f>_xlfn.XLOOKUP(C3996,obszary!A:A,obszary!B:B)</f>
        <v>Aeolis</v>
      </c>
      <c r="I3996" t="str">
        <f>_xlfn.XLOOKUP($A3996,laziki!B:B,laziki!C:C)</f>
        <v>Mariner 6</v>
      </c>
      <c r="J3996" t="str">
        <f>_xlfn.XLOOKUP(I3996,laziki!C:C,laziki!E:E)</f>
        <v>11.90N, 119.49E</v>
      </c>
      <c r="K3996">
        <f>_xlfn.XLOOKUP($A3996,laziki!B:B,laziki!D:D)</f>
        <v>2050</v>
      </c>
      <c r="L3996">
        <f t="shared" si="312"/>
        <v>2051</v>
      </c>
      <c r="M3996" s="4">
        <f t="shared" si="313"/>
        <v>1</v>
      </c>
      <c r="N3996" s="4" t="str">
        <f t="shared" si="314"/>
        <v>S</v>
      </c>
      <c r="O3996" t="str">
        <f t="shared" si="315"/>
        <v>N</v>
      </c>
    </row>
    <row r="3997" spans="1:15" x14ac:dyDescent="0.25">
      <c r="A3997">
        <v>44</v>
      </c>
      <c r="B3997" s="1">
        <v>62765</v>
      </c>
      <c r="C3997" t="s">
        <v>265</v>
      </c>
      <c r="D3997" t="s">
        <v>1451</v>
      </c>
      <c r="E3997">
        <v>54</v>
      </c>
      <c r="F3997">
        <v>1920</v>
      </c>
      <c r="G3997">
        <f t="shared" si="311"/>
        <v>1920</v>
      </c>
      <c r="H3997" t="str">
        <f>_xlfn.XLOOKUP(C3997,obszary!A:A,obszary!B:B)</f>
        <v>Mare Boreum</v>
      </c>
      <c r="I3997" t="str">
        <f>_xlfn.XLOOKUP($A3997,laziki!B:B,laziki!C:C)</f>
        <v>Spirit 11</v>
      </c>
      <c r="J3997" t="str">
        <f>_xlfn.XLOOKUP(I3997,laziki!C:C,laziki!E:E)</f>
        <v>64.61N, 131.25E</v>
      </c>
      <c r="K3997">
        <f>_xlfn.XLOOKUP($A3997,laziki!B:B,laziki!D:D)</f>
        <v>2064</v>
      </c>
      <c r="L3997">
        <f t="shared" si="312"/>
        <v>2071</v>
      </c>
      <c r="M3997" s="4">
        <f t="shared" si="313"/>
        <v>7</v>
      </c>
      <c r="N3997" s="4" t="str">
        <f t="shared" si="314"/>
        <v>N</v>
      </c>
      <c r="O3997" t="str">
        <f t="shared" si="315"/>
        <v>N</v>
      </c>
    </row>
    <row r="3998" spans="1:15" x14ac:dyDescent="0.25">
      <c r="A3998">
        <v>60</v>
      </c>
      <c r="B3998" s="1">
        <v>62335</v>
      </c>
      <c r="C3998" t="s">
        <v>215</v>
      </c>
      <c r="D3998" t="s">
        <v>1450</v>
      </c>
      <c r="E3998">
        <v>124</v>
      </c>
      <c r="F3998">
        <v>33322</v>
      </c>
      <c r="G3998">
        <f t="shared" si="311"/>
        <v>0</v>
      </c>
      <c r="H3998" t="str">
        <f>_xlfn.XLOOKUP(C3998,obszary!A:A,obszary!B:B)</f>
        <v>Argyre</v>
      </c>
      <c r="I3998" t="str">
        <f>_xlfn.XLOOKUP($A3998,laziki!B:B,laziki!C:C)</f>
        <v>Opportunity 18</v>
      </c>
      <c r="J3998" t="str">
        <f>_xlfn.XLOOKUP(I3998,laziki!C:C,laziki!E:E)</f>
        <v>47.77S, 28.62W</v>
      </c>
      <c r="K3998">
        <f>_xlfn.XLOOKUP($A3998,laziki!B:B,laziki!D:D)</f>
        <v>2069</v>
      </c>
      <c r="L3998">
        <f t="shared" si="312"/>
        <v>2070</v>
      </c>
      <c r="M3998" s="4">
        <f t="shared" si="313"/>
        <v>1</v>
      </c>
      <c r="N3998" s="4" t="str">
        <f t="shared" si="314"/>
        <v>S</v>
      </c>
      <c r="O3998" t="str">
        <f t="shared" si="315"/>
        <v>S</v>
      </c>
    </row>
    <row r="3999" spans="1:15" x14ac:dyDescent="0.25">
      <c r="A3999">
        <v>26</v>
      </c>
      <c r="B3999" s="1">
        <v>56935</v>
      </c>
      <c r="C3999" t="s">
        <v>207</v>
      </c>
      <c r="D3999" t="s">
        <v>1449</v>
      </c>
      <c r="E3999">
        <v>88</v>
      </c>
      <c r="F3999">
        <v>19313</v>
      </c>
      <c r="G3999">
        <f t="shared" si="311"/>
        <v>19313</v>
      </c>
      <c r="H3999" t="str">
        <f>_xlfn.XLOOKUP(C3999,obszary!A:A,obszary!B:B)</f>
        <v>Mare Australe</v>
      </c>
      <c r="I3999" t="str">
        <f>_xlfn.XLOOKUP($A3999,laziki!B:B,laziki!C:C)</f>
        <v>Phobos 5</v>
      </c>
      <c r="J3999" t="str">
        <f>_xlfn.XLOOKUP(I3999,laziki!C:C,laziki!E:E)</f>
        <v>48.99S, 67.17E</v>
      </c>
      <c r="K3999">
        <f>_xlfn.XLOOKUP($A3999,laziki!B:B,laziki!D:D)</f>
        <v>2054</v>
      </c>
      <c r="L3999">
        <f t="shared" si="312"/>
        <v>2055</v>
      </c>
      <c r="M3999" s="4">
        <f t="shared" si="313"/>
        <v>1</v>
      </c>
      <c r="N3999" s="4" t="str">
        <f t="shared" si="314"/>
        <v>S</v>
      </c>
      <c r="O3999" t="str">
        <f t="shared" si="315"/>
        <v>S</v>
      </c>
    </row>
    <row r="4000" spans="1:15" x14ac:dyDescent="0.25">
      <c r="A4000">
        <v>2</v>
      </c>
      <c r="B4000" s="1">
        <v>56563</v>
      </c>
      <c r="C4000" t="s">
        <v>237</v>
      </c>
      <c r="D4000" t="s">
        <v>1448</v>
      </c>
      <c r="E4000">
        <v>61</v>
      </c>
      <c r="F4000">
        <v>8000</v>
      </c>
      <c r="G4000">
        <f t="shared" si="311"/>
        <v>8000</v>
      </c>
      <c r="H4000" t="str">
        <f>_xlfn.XLOOKUP(C4000,obszary!A:A,obszary!B:B)</f>
        <v>Elysium</v>
      </c>
      <c r="I4000" t="str">
        <f>_xlfn.XLOOKUP($A4000,laziki!B:B,laziki!C:C)</f>
        <v>Mariner 6</v>
      </c>
      <c r="J4000" t="str">
        <f>_xlfn.XLOOKUP(I4000,laziki!C:C,laziki!E:E)</f>
        <v>11.90N, 119.49E</v>
      </c>
      <c r="K4000">
        <f>_xlfn.XLOOKUP($A4000,laziki!B:B,laziki!D:D)</f>
        <v>2050</v>
      </c>
      <c r="L4000">
        <f t="shared" si="312"/>
        <v>2054</v>
      </c>
      <c r="M4000" s="4">
        <f t="shared" si="313"/>
        <v>4</v>
      </c>
      <c r="N4000" s="4" t="str">
        <f t="shared" si="314"/>
        <v>N</v>
      </c>
      <c r="O4000" t="str">
        <f t="shared" si="315"/>
        <v>N</v>
      </c>
    </row>
    <row r="4001" spans="1:15" x14ac:dyDescent="0.25">
      <c r="A4001">
        <v>2</v>
      </c>
      <c r="B4001" s="1">
        <v>57448</v>
      </c>
      <c r="C4001" t="s">
        <v>221</v>
      </c>
      <c r="D4001" t="s">
        <v>1447</v>
      </c>
      <c r="E4001">
        <v>447</v>
      </c>
      <c r="F4001">
        <v>6006</v>
      </c>
      <c r="G4001">
        <f t="shared" si="311"/>
        <v>0</v>
      </c>
      <c r="H4001" t="str">
        <f>_xlfn.XLOOKUP(C4001,obszary!A:A,obszary!B:B)</f>
        <v>Aeolis</v>
      </c>
      <c r="I4001" t="str">
        <f>_xlfn.XLOOKUP($A4001,laziki!B:B,laziki!C:C)</f>
        <v>Mariner 6</v>
      </c>
      <c r="J4001" t="str">
        <f>_xlfn.XLOOKUP(I4001,laziki!C:C,laziki!E:E)</f>
        <v>11.90N, 119.49E</v>
      </c>
      <c r="K4001">
        <f>_xlfn.XLOOKUP($A4001,laziki!B:B,laziki!D:D)</f>
        <v>2050</v>
      </c>
      <c r="L4001">
        <f t="shared" si="312"/>
        <v>2057</v>
      </c>
      <c r="M4001" s="4">
        <f t="shared" si="313"/>
        <v>7</v>
      </c>
      <c r="N4001" s="4" t="str">
        <f t="shared" si="314"/>
        <v>S</v>
      </c>
      <c r="O4001" t="str">
        <f t="shared" si="315"/>
        <v>N</v>
      </c>
    </row>
    <row r="4002" spans="1:15" x14ac:dyDescent="0.25">
      <c r="A4002">
        <v>98</v>
      </c>
      <c r="B4002" s="1">
        <v>63324</v>
      </c>
      <c r="C4002" t="s">
        <v>211</v>
      </c>
      <c r="D4002" t="s">
        <v>1446</v>
      </c>
      <c r="E4002">
        <v>292</v>
      </c>
      <c r="F4002">
        <v>18486</v>
      </c>
      <c r="G4002">
        <f t="shared" si="311"/>
        <v>0</v>
      </c>
      <c r="H4002" t="str">
        <f>_xlfn.XLOOKUP(C4002,obszary!A:A,obszary!B:B)</f>
        <v>Hellas</v>
      </c>
      <c r="I4002" t="str">
        <f>_xlfn.XLOOKUP($A4002,laziki!B:B,laziki!C:C)</f>
        <v>Perseverance 5</v>
      </c>
      <c r="J4002" t="str">
        <f>_xlfn.XLOOKUP(I4002,laziki!C:C,laziki!E:E)</f>
        <v>48.97S, 86.32E</v>
      </c>
      <c r="K4002">
        <f>_xlfn.XLOOKUP($A4002,laziki!B:B,laziki!D:D)</f>
        <v>2070</v>
      </c>
      <c r="L4002">
        <f t="shared" si="312"/>
        <v>2073</v>
      </c>
      <c r="M4002" s="4">
        <f t="shared" si="313"/>
        <v>3</v>
      </c>
      <c r="N4002" s="4" t="str">
        <f t="shared" si="314"/>
        <v>S</v>
      </c>
      <c r="O4002" t="str">
        <f t="shared" si="315"/>
        <v>S</v>
      </c>
    </row>
    <row r="4003" spans="1:15" x14ac:dyDescent="0.25">
      <c r="A4003">
        <v>13</v>
      </c>
      <c r="B4003" s="1">
        <v>56207</v>
      </c>
      <c r="C4003" t="s">
        <v>253</v>
      </c>
      <c r="D4003" t="s">
        <v>1445</v>
      </c>
      <c r="E4003">
        <v>90</v>
      </c>
      <c r="F4003">
        <v>5255</v>
      </c>
      <c r="G4003">
        <f t="shared" si="311"/>
        <v>5255</v>
      </c>
      <c r="H4003" t="str">
        <f>_xlfn.XLOOKUP(C4003,obszary!A:A,obszary!B:B)</f>
        <v>Cebrenia</v>
      </c>
      <c r="I4003" t="str">
        <f>_xlfn.XLOOKUP($A4003,laziki!B:B,laziki!C:C)</f>
        <v>Viking 2</v>
      </c>
      <c r="J4003" t="str">
        <f>_xlfn.XLOOKUP(I4003,laziki!C:C,laziki!E:E)</f>
        <v>60.72N, 122.46E</v>
      </c>
      <c r="K4003">
        <f>_xlfn.XLOOKUP($A4003,laziki!B:B,laziki!D:D)</f>
        <v>2052</v>
      </c>
      <c r="L4003">
        <f t="shared" si="312"/>
        <v>2053</v>
      </c>
      <c r="M4003" s="4">
        <f t="shared" si="313"/>
        <v>1</v>
      </c>
      <c r="N4003" s="4" t="str">
        <f t="shared" si="314"/>
        <v>N</v>
      </c>
      <c r="O4003" t="str">
        <f t="shared" si="315"/>
        <v>N</v>
      </c>
    </row>
    <row r="4004" spans="1:15" x14ac:dyDescent="0.25">
      <c r="A4004">
        <v>59</v>
      </c>
      <c r="B4004" s="1">
        <v>62056</v>
      </c>
      <c r="C4004" t="s">
        <v>209</v>
      </c>
      <c r="D4004" t="s">
        <v>1444</v>
      </c>
      <c r="E4004">
        <v>905</v>
      </c>
      <c r="F4004">
        <v>10313</v>
      </c>
      <c r="G4004">
        <f t="shared" si="311"/>
        <v>0</v>
      </c>
      <c r="H4004" t="str">
        <f>_xlfn.XLOOKUP(C4004,obszary!A:A,obszary!B:B)</f>
        <v>Eridania</v>
      </c>
      <c r="I4004" t="str">
        <f>_xlfn.XLOOKUP($A4004,laziki!B:B,laziki!C:C)</f>
        <v>Opportunity 16</v>
      </c>
      <c r="J4004" t="str">
        <f>_xlfn.XLOOKUP(I4004,laziki!C:C,laziki!E:E)</f>
        <v>41.83S, 120.38E</v>
      </c>
      <c r="K4004">
        <f>_xlfn.XLOOKUP($A4004,laziki!B:B,laziki!D:D)</f>
        <v>2068</v>
      </c>
      <c r="L4004">
        <f t="shared" si="312"/>
        <v>2069</v>
      </c>
      <c r="M4004" s="4">
        <f t="shared" si="313"/>
        <v>1</v>
      </c>
      <c r="N4004" s="4" t="str">
        <f t="shared" si="314"/>
        <v>S</v>
      </c>
      <c r="O4004" t="str">
        <f t="shared" si="315"/>
        <v>S</v>
      </c>
    </row>
    <row r="4005" spans="1:15" x14ac:dyDescent="0.25">
      <c r="A4005">
        <v>42</v>
      </c>
      <c r="B4005" s="1">
        <v>61557</v>
      </c>
      <c r="C4005" t="s">
        <v>263</v>
      </c>
      <c r="D4005" t="s">
        <v>1443</v>
      </c>
      <c r="E4005">
        <v>63</v>
      </c>
      <c r="F4005">
        <v>4902</v>
      </c>
      <c r="G4005">
        <f t="shared" si="311"/>
        <v>4902</v>
      </c>
      <c r="H4005" t="str">
        <f>_xlfn.XLOOKUP(C4005,obszary!A:A,obszary!B:B)</f>
        <v>Diacria</v>
      </c>
      <c r="I4005" t="str">
        <f>_xlfn.XLOOKUP($A4005,laziki!B:B,laziki!C:C)</f>
        <v>Spirit 6</v>
      </c>
      <c r="J4005" t="str">
        <f>_xlfn.XLOOKUP(I4005,laziki!C:C,laziki!E:E)</f>
        <v>27.80N, 160.30E</v>
      </c>
      <c r="K4005">
        <f>_xlfn.XLOOKUP($A4005,laziki!B:B,laziki!D:D)</f>
        <v>2063</v>
      </c>
      <c r="L4005">
        <f t="shared" si="312"/>
        <v>2068</v>
      </c>
      <c r="M4005" s="4">
        <f t="shared" si="313"/>
        <v>5</v>
      </c>
      <c r="N4005" s="4" t="str">
        <f t="shared" si="314"/>
        <v>N</v>
      </c>
      <c r="O4005" t="str">
        <f t="shared" si="315"/>
        <v>N</v>
      </c>
    </row>
    <row r="4006" spans="1:15" x14ac:dyDescent="0.25">
      <c r="A4006">
        <v>47</v>
      </c>
      <c r="B4006" s="1">
        <v>61392</v>
      </c>
      <c r="C4006" t="s">
        <v>245</v>
      </c>
      <c r="D4006" t="s">
        <v>1442</v>
      </c>
      <c r="E4006">
        <v>188</v>
      </c>
      <c r="F4006">
        <v>4076</v>
      </c>
      <c r="G4006">
        <f t="shared" si="311"/>
        <v>0</v>
      </c>
      <c r="H4006" t="str">
        <f>_xlfn.XLOOKUP(C4006,obszary!A:A,obszary!B:B)</f>
        <v>Oxia Palus</v>
      </c>
      <c r="I4006" t="str">
        <f>_xlfn.XLOOKUP($A4006,laziki!B:B,laziki!C:C)</f>
        <v>Spirit 14</v>
      </c>
      <c r="J4006" t="str">
        <f>_xlfn.XLOOKUP(I4006,laziki!C:C,laziki!E:E)</f>
        <v>27.30N, 17.48W</v>
      </c>
      <c r="K4006">
        <f>_xlfn.XLOOKUP($A4006,laziki!B:B,laziki!D:D)</f>
        <v>2065</v>
      </c>
      <c r="L4006">
        <f t="shared" si="312"/>
        <v>2068</v>
      </c>
      <c r="M4006" s="4">
        <f t="shared" si="313"/>
        <v>3</v>
      </c>
      <c r="N4006" s="4" t="str">
        <f t="shared" si="314"/>
        <v>N</v>
      </c>
      <c r="O4006" t="str">
        <f t="shared" si="315"/>
        <v>N</v>
      </c>
    </row>
    <row r="4007" spans="1:15" x14ac:dyDescent="0.25">
      <c r="A4007">
        <v>94</v>
      </c>
      <c r="B4007" s="1">
        <v>62390</v>
      </c>
      <c r="C4007" t="s">
        <v>209</v>
      </c>
      <c r="D4007" t="s">
        <v>1441</v>
      </c>
      <c r="E4007">
        <v>36</v>
      </c>
      <c r="F4007">
        <v>23366</v>
      </c>
      <c r="G4007">
        <f t="shared" si="311"/>
        <v>23366</v>
      </c>
      <c r="H4007" t="str">
        <f>_xlfn.XLOOKUP(C4007,obszary!A:A,obszary!B:B)</f>
        <v>Eridania</v>
      </c>
      <c r="I4007" t="str">
        <f>_xlfn.XLOOKUP($A4007,laziki!B:B,laziki!C:C)</f>
        <v>Dawn 4</v>
      </c>
      <c r="J4007" t="str">
        <f>_xlfn.XLOOKUP(I4007,laziki!C:C,laziki!E:E)</f>
        <v>46.81S, 143.88E</v>
      </c>
      <c r="K4007">
        <f>_xlfn.XLOOKUP($A4007,laziki!B:B,laziki!D:D)</f>
        <v>2066</v>
      </c>
      <c r="L4007">
        <f t="shared" si="312"/>
        <v>2070</v>
      </c>
      <c r="M4007" s="4">
        <f t="shared" si="313"/>
        <v>4</v>
      </c>
      <c r="N4007" s="4" t="str">
        <f t="shared" si="314"/>
        <v>S</v>
      </c>
      <c r="O4007" t="str">
        <f t="shared" si="315"/>
        <v>S</v>
      </c>
    </row>
    <row r="4008" spans="1:15" x14ac:dyDescent="0.25">
      <c r="A4008">
        <v>6</v>
      </c>
      <c r="B4008" s="1">
        <v>55964</v>
      </c>
      <c r="C4008" t="s">
        <v>265</v>
      </c>
      <c r="D4008" t="s">
        <v>1440</v>
      </c>
      <c r="E4008">
        <v>24</v>
      </c>
      <c r="F4008">
        <v>5255</v>
      </c>
      <c r="G4008">
        <f t="shared" si="311"/>
        <v>5255</v>
      </c>
      <c r="H4008" t="str">
        <f>_xlfn.XLOOKUP(C4008,obszary!A:A,obszary!B:B)</f>
        <v>Mare Boreum</v>
      </c>
      <c r="I4008" t="str">
        <f>_xlfn.XLOOKUP($A4008,laziki!B:B,laziki!C:C)</f>
        <v>Mariner 11</v>
      </c>
      <c r="J4008" t="str">
        <f>_xlfn.XLOOKUP(I4008,laziki!C:C,laziki!E:E)</f>
        <v>77.71N, 148.53E</v>
      </c>
      <c r="K4008">
        <f>_xlfn.XLOOKUP($A4008,laziki!B:B,laziki!D:D)</f>
        <v>2052</v>
      </c>
      <c r="L4008">
        <f t="shared" si="312"/>
        <v>2053</v>
      </c>
      <c r="M4008" s="4">
        <f t="shared" si="313"/>
        <v>1</v>
      </c>
      <c r="N4008" s="4" t="str">
        <f t="shared" si="314"/>
        <v>N</v>
      </c>
      <c r="O4008" t="str">
        <f t="shared" si="315"/>
        <v>N</v>
      </c>
    </row>
    <row r="4009" spans="1:15" x14ac:dyDescent="0.25">
      <c r="A4009">
        <v>50</v>
      </c>
      <c r="B4009" s="1">
        <v>60360</v>
      </c>
      <c r="C4009" t="s">
        <v>237</v>
      </c>
      <c r="D4009" t="s">
        <v>1439</v>
      </c>
      <c r="E4009">
        <v>100</v>
      </c>
      <c r="F4009">
        <v>6409</v>
      </c>
      <c r="G4009">
        <f t="shared" si="311"/>
        <v>6409</v>
      </c>
      <c r="H4009" t="str">
        <f>_xlfn.XLOOKUP(C4009,obszary!A:A,obszary!B:B)</f>
        <v>Elysium</v>
      </c>
      <c r="I4009" t="str">
        <f>_xlfn.XLOOKUP($A4009,laziki!B:B,laziki!C:C)</f>
        <v>Opportunity 2</v>
      </c>
      <c r="J4009" t="str">
        <f>_xlfn.XLOOKUP(I4009,laziki!C:C,laziki!E:E)</f>
        <v>22.61N, 142.82E</v>
      </c>
      <c r="K4009">
        <f>_xlfn.XLOOKUP($A4009,laziki!B:B,laziki!D:D)</f>
        <v>2064</v>
      </c>
      <c r="L4009">
        <f t="shared" si="312"/>
        <v>2065</v>
      </c>
      <c r="M4009" s="4">
        <f t="shared" si="313"/>
        <v>1</v>
      </c>
      <c r="N4009" s="4" t="str">
        <f t="shared" si="314"/>
        <v>N</v>
      </c>
      <c r="O4009" t="str">
        <f t="shared" si="315"/>
        <v>N</v>
      </c>
    </row>
    <row r="4010" spans="1:15" x14ac:dyDescent="0.25">
      <c r="A4010">
        <v>9</v>
      </c>
      <c r="B4010" s="1">
        <v>58580</v>
      </c>
      <c r="C4010" t="s">
        <v>215</v>
      </c>
      <c r="D4010" t="s">
        <v>1438</v>
      </c>
      <c r="E4010">
        <v>9</v>
      </c>
      <c r="F4010">
        <v>10313</v>
      </c>
      <c r="G4010">
        <f t="shared" si="311"/>
        <v>10313</v>
      </c>
      <c r="H4010" t="str">
        <f>_xlfn.XLOOKUP(C4010,obszary!A:A,obszary!B:B)</f>
        <v>Argyre</v>
      </c>
      <c r="I4010" t="str">
        <f>_xlfn.XLOOKUP($A4010,laziki!B:B,laziki!C:C)</f>
        <v>Mariner 14</v>
      </c>
      <c r="J4010" t="str">
        <f>_xlfn.XLOOKUP(I4010,laziki!C:C,laziki!E:E)</f>
        <v>17.63S, 13.01W</v>
      </c>
      <c r="K4010">
        <f>_xlfn.XLOOKUP($A4010,laziki!B:B,laziki!D:D)</f>
        <v>2054</v>
      </c>
      <c r="L4010">
        <f t="shared" si="312"/>
        <v>2060</v>
      </c>
      <c r="M4010" s="4">
        <f t="shared" si="313"/>
        <v>6</v>
      </c>
      <c r="N4010" s="4" t="str">
        <f t="shared" si="314"/>
        <v>S</v>
      </c>
      <c r="O4010" t="str">
        <f t="shared" si="315"/>
        <v>S</v>
      </c>
    </row>
    <row r="4011" spans="1:15" x14ac:dyDescent="0.25">
      <c r="A4011">
        <v>75</v>
      </c>
      <c r="B4011" s="1">
        <v>64087</v>
      </c>
      <c r="C4011" t="s">
        <v>211</v>
      </c>
      <c r="D4011" t="s">
        <v>1437</v>
      </c>
      <c r="E4011">
        <v>90</v>
      </c>
      <c r="F4011">
        <v>8519</v>
      </c>
      <c r="G4011">
        <f t="shared" si="311"/>
        <v>8519</v>
      </c>
      <c r="H4011" t="str">
        <f>_xlfn.XLOOKUP(C4011,obszary!A:A,obszary!B:B)</f>
        <v>Hellas</v>
      </c>
      <c r="I4011" t="str">
        <f>_xlfn.XLOOKUP($A4011,laziki!B:B,laziki!C:C)</f>
        <v>Rosetta 22</v>
      </c>
      <c r="J4011" t="str">
        <f>_xlfn.XLOOKUP(I4011,laziki!C:C,laziki!E:E)</f>
        <v>43.21S, 109.99E</v>
      </c>
      <c r="K4011">
        <f>_xlfn.XLOOKUP($A4011,laziki!B:B,laziki!D:D)</f>
        <v>2071</v>
      </c>
      <c r="L4011">
        <f t="shared" si="312"/>
        <v>2075</v>
      </c>
      <c r="M4011" s="4">
        <f t="shared" si="313"/>
        <v>4</v>
      </c>
      <c r="N4011" s="4" t="str">
        <f t="shared" si="314"/>
        <v>S</v>
      </c>
      <c r="O4011" t="str">
        <f t="shared" si="315"/>
        <v>S</v>
      </c>
    </row>
    <row r="4012" spans="1:15" x14ac:dyDescent="0.25">
      <c r="A4012">
        <v>4</v>
      </c>
      <c r="B4012" s="1">
        <v>57226</v>
      </c>
      <c r="C4012" t="s">
        <v>215</v>
      </c>
      <c r="D4012" t="s">
        <v>1436</v>
      </c>
      <c r="E4012">
        <v>59</v>
      </c>
      <c r="F4012">
        <v>18486</v>
      </c>
      <c r="G4012">
        <f t="shared" si="311"/>
        <v>18486</v>
      </c>
      <c r="H4012" t="str">
        <f>_xlfn.XLOOKUP(C4012,obszary!A:A,obszary!B:B)</f>
        <v>Argyre</v>
      </c>
      <c r="I4012" t="str">
        <f>_xlfn.XLOOKUP($A4012,laziki!B:B,laziki!C:C)</f>
        <v>Mariner 9</v>
      </c>
      <c r="J4012" t="str">
        <f>_xlfn.XLOOKUP(I4012,laziki!C:C,laziki!E:E)</f>
        <v>43.20S, 21.89W</v>
      </c>
      <c r="K4012">
        <f>_xlfn.XLOOKUP($A4012,laziki!B:B,laziki!D:D)</f>
        <v>2051</v>
      </c>
      <c r="L4012">
        <f t="shared" si="312"/>
        <v>2056</v>
      </c>
      <c r="M4012" s="4">
        <f t="shared" si="313"/>
        <v>5</v>
      </c>
      <c r="N4012" s="4" t="str">
        <f t="shared" si="314"/>
        <v>S</v>
      </c>
      <c r="O4012" t="str">
        <f t="shared" si="315"/>
        <v>S</v>
      </c>
    </row>
    <row r="4013" spans="1:15" x14ac:dyDescent="0.25">
      <c r="A4013">
        <v>5</v>
      </c>
      <c r="B4013" s="1">
        <v>58487</v>
      </c>
      <c r="C4013" t="s">
        <v>225</v>
      </c>
      <c r="D4013" t="s">
        <v>1435</v>
      </c>
      <c r="E4013">
        <v>41</v>
      </c>
      <c r="F4013">
        <v>5436</v>
      </c>
      <c r="G4013">
        <f t="shared" si="311"/>
        <v>5436</v>
      </c>
      <c r="H4013" t="str">
        <f>_xlfn.XLOOKUP(C4013,obszary!A:A,obszary!B:B)</f>
        <v>Iapygia</v>
      </c>
      <c r="I4013" t="str">
        <f>_xlfn.XLOOKUP($A4013,laziki!B:B,laziki!C:C)</f>
        <v>Mariner 10</v>
      </c>
      <c r="J4013" t="str">
        <f>_xlfn.XLOOKUP(I4013,laziki!C:C,laziki!E:E)</f>
        <v>4.88N, 63.43E</v>
      </c>
      <c r="K4013">
        <f>_xlfn.XLOOKUP($A4013,laziki!B:B,laziki!D:D)</f>
        <v>2051</v>
      </c>
      <c r="L4013">
        <f t="shared" si="312"/>
        <v>2060</v>
      </c>
      <c r="M4013" s="4">
        <f t="shared" si="313"/>
        <v>9</v>
      </c>
      <c r="N4013" s="4" t="str">
        <f t="shared" si="314"/>
        <v>S</v>
      </c>
      <c r="O4013" t="str">
        <f t="shared" si="315"/>
        <v>N</v>
      </c>
    </row>
    <row r="4014" spans="1:15" x14ac:dyDescent="0.25">
      <c r="A4014">
        <v>5</v>
      </c>
      <c r="B4014" s="1">
        <v>56100</v>
      </c>
      <c r="C4014" t="s">
        <v>225</v>
      </c>
      <c r="D4014" t="s">
        <v>1434</v>
      </c>
      <c r="E4014">
        <v>65</v>
      </c>
      <c r="F4014">
        <v>5436</v>
      </c>
      <c r="G4014">
        <f t="shared" si="311"/>
        <v>5436</v>
      </c>
      <c r="H4014" t="str">
        <f>_xlfn.XLOOKUP(C4014,obszary!A:A,obszary!B:B)</f>
        <v>Iapygia</v>
      </c>
      <c r="I4014" t="str">
        <f>_xlfn.XLOOKUP($A4014,laziki!B:B,laziki!C:C)</f>
        <v>Mariner 10</v>
      </c>
      <c r="J4014" t="str">
        <f>_xlfn.XLOOKUP(I4014,laziki!C:C,laziki!E:E)</f>
        <v>4.88N, 63.43E</v>
      </c>
      <c r="K4014">
        <f>_xlfn.XLOOKUP($A4014,laziki!B:B,laziki!D:D)</f>
        <v>2051</v>
      </c>
      <c r="L4014">
        <f t="shared" si="312"/>
        <v>2053</v>
      </c>
      <c r="M4014" s="4">
        <f t="shared" si="313"/>
        <v>2</v>
      </c>
      <c r="N4014" s="4" t="str">
        <f t="shared" si="314"/>
        <v>S</v>
      </c>
      <c r="O4014" t="str">
        <f t="shared" si="315"/>
        <v>N</v>
      </c>
    </row>
    <row r="4015" spans="1:15" x14ac:dyDescent="0.25">
      <c r="A4015">
        <v>53</v>
      </c>
      <c r="B4015" s="1">
        <v>61670</v>
      </c>
      <c r="C4015" t="s">
        <v>207</v>
      </c>
      <c r="D4015" t="s">
        <v>1433</v>
      </c>
      <c r="E4015">
        <v>96</v>
      </c>
      <c r="F4015">
        <v>14551</v>
      </c>
      <c r="G4015">
        <f t="shared" si="311"/>
        <v>14551</v>
      </c>
      <c r="H4015" t="str">
        <f>_xlfn.XLOOKUP(C4015,obszary!A:A,obszary!B:B)</f>
        <v>Mare Australe</v>
      </c>
      <c r="I4015" t="str">
        <f>_xlfn.XLOOKUP($A4015,laziki!B:B,laziki!C:C)</f>
        <v>Opportunity 5</v>
      </c>
      <c r="J4015" t="str">
        <f>_xlfn.XLOOKUP(I4015,laziki!C:C,laziki!E:E)</f>
        <v>70.62S, 159.12W</v>
      </c>
      <c r="K4015">
        <f>_xlfn.XLOOKUP($A4015,laziki!B:B,laziki!D:D)</f>
        <v>2065</v>
      </c>
      <c r="L4015">
        <f t="shared" si="312"/>
        <v>2068</v>
      </c>
      <c r="M4015" s="4">
        <f t="shared" si="313"/>
        <v>3</v>
      </c>
      <c r="N4015" s="4" t="str">
        <f t="shared" si="314"/>
        <v>S</v>
      </c>
      <c r="O4015" t="str">
        <f t="shared" si="315"/>
        <v>S</v>
      </c>
    </row>
    <row r="4016" spans="1:15" x14ac:dyDescent="0.25">
      <c r="A4016">
        <v>32</v>
      </c>
      <c r="B4016" s="1">
        <v>59891</v>
      </c>
      <c r="C4016" t="s">
        <v>217</v>
      </c>
      <c r="D4016" t="s">
        <v>1432</v>
      </c>
      <c r="E4016">
        <v>133</v>
      </c>
      <c r="F4016">
        <v>2461</v>
      </c>
      <c r="G4016">
        <f t="shared" si="311"/>
        <v>0</v>
      </c>
      <c r="H4016" t="str">
        <f>_xlfn.XLOOKUP(C4016,obszary!A:A,obszary!B:B)</f>
        <v>Thaumasia</v>
      </c>
      <c r="I4016" t="str">
        <f>_xlfn.XLOOKUP($A4016,laziki!B:B,laziki!C:C)</f>
        <v>Deimos 11</v>
      </c>
      <c r="J4016" t="str">
        <f>_xlfn.XLOOKUP(I4016,laziki!C:C,laziki!E:E)</f>
        <v>39.82S, 96.42W</v>
      </c>
      <c r="K4016">
        <f>_xlfn.XLOOKUP($A4016,laziki!B:B,laziki!D:D)</f>
        <v>2059</v>
      </c>
      <c r="L4016">
        <f t="shared" si="312"/>
        <v>2063</v>
      </c>
      <c r="M4016" s="4">
        <f t="shared" si="313"/>
        <v>4</v>
      </c>
      <c r="N4016" s="4" t="str">
        <f t="shared" si="314"/>
        <v>S</v>
      </c>
      <c r="O4016" t="str">
        <f t="shared" si="315"/>
        <v>S</v>
      </c>
    </row>
    <row r="4017" spans="1:15" x14ac:dyDescent="0.25">
      <c r="A4017">
        <v>69</v>
      </c>
      <c r="B4017" s="1">
        <v>64413</v>
      </c>
      <c r="C4017" t="s">
        <v>265</v>
      </c>
      <c r="D4017" t="s">
        <v>1431</v>
      </c>
      <c r="E4017">
        <v>11</v>
      </c>
      <c r="F4017">
        <v>10654</v>
      </c>
      <c r="G4017">
        <f t="shared" si="311"/>
        <v>10654</v>
      </c>
      <c r="H4017" t="str">
        <f>_xlfn.XLOOKUP(C4017,obszary!A:A,obszary!B:B)</f>
        <v>Mare Boreum</v>
      </c>
      <c r="I4017" t="str">
        <f>_xlfn.XLOOKUP($A4017,laziki!B:B,laziki!C:C)</f>
        <v>Rosetta 13</v>
      </c>
      <c r="J4017" t="str">
        <f>_xlfn.XLOOKUP(I4017,laziki!C:C,laziki!E:E)</f>
        <v>69.41N, 168.67E</v>
      </c>
      <c r="K4017">
        <f>_xlfn.XLOOKUP($A4017,laziki!B:B,laziki!D:D)</f>
        <v>2069</v>
      </c>
      <c r="L4017">
        <f t="shared" si="312"/>
        <v>2076</v>
      </c>
      <c r="M4017" s="4">
        <f t="shared" si="313"/>
        <v>7</v>
      </c>
      <c r="N4017" s="4" t="str">
        <f t="shared" si="314"/>
        <v>N</v>
      </c>
      <c r="O4017" t="str">
        <f t="shared" si="315"/>
        <v>N</v>
      </c>
    </row>
    <row r="4018" spans="1:15" x14ac:dyDescent="0.25">
      <c r="A4018">
        <v>20</v>
      </c>
      <c r="B4018" s="1">
        <v>58471</v>
      </c>
      <c r="C4018" t="s">
        <v>213</v>
      </c>
      <c r="D4018" t="s">
        <v>1430</v>
      </c>
      <c r="E4018">
        <v>365</v>
      </c>
      <c r="F4018">
        <v>11771</v>
      </c>
      <c r="G4018">
        <f t="shared" si="311"/>
        <v>0</v>
      </c>
      <c r="H4018" t="str">
        <f>_xlfn.XLOOKUP(C4018,obszary!A:A,obszary!B:B)</f>
        <v>Noachis</v>
      </c>
      <c r="I4018" t="str">
        <f>_xlfn.XLOOKUP($A4018,laziki!B:B,laziki!C:C)</f>
        <v>Viking 15</v>
      </c>
      <c r="J4018" t="str">
        <f>_xlfn.XLOOKUP(I4018,laziki!C:C,laziki!E:E)</f>
        <v>51.10S, 71.36E</v>
      </c>
      <c r="K4018">
        <f>_xlfn.XLOOKUP($A4018,laziki!B:B,laziki!D:D)</f>
        <v>2056</v>
      </c>
      <c r="L4018">
        <f t="shared" si="312"/>
        <v>2060</v>
      </c>
      <c r="M4018" s="4">
        <f t="shared" si="313"/>
        <v>4</v>
      </c>
      <c r="N4018" s="4" t="str">
        <f t="shared" si="314"/>
        <v>S</v>
      </c>
      <c r="O4018" t="str">
        <f t="shared" si="315"/>
        <v>S</v>
      </c>
    </row>
    <row r="4019" spans="1:15" x14ac:dyDescent="0.25">
      <c r="A4019">
        <v>23</v>
      </c>
      <c r="B4019" s="1">
        <v>57411</v>
      </c>
      <c r="C4019" t="s">
        <v>235</v>
      </c>
      <c r="D4019" t="s">
        <v>1429</v>
      </c>
      <c r="E4019">
        <v>96</v>
      </c>
      <c r="F4019">
        <v>6006</v>
      </c>
      <c r="G4019">
        <f t="shared" si="311"/>
        <v>6006</v>
      </c>
      <c r="H4019" t="str">
        <f>_xlfn.XLOOKUP(C4019,obszary!A:A,obszary!B:B)</f>
        <v>Memnonia</v>
      </c>
      <c r="I4019" t="str">
        <f>_xlfn.XLOOKUP($A4019,laziki!B:B,laziki!C:C)</f>
        <v>Phobos 2</v>
      </c>
      <c r="J4019" t="str">
        <f>_xlfn.XLOOKUP(I4019,laziki!C:C,laziki!E:E)</f>
        <v>23.80S, 156.02W</v>
      </c>
      <c r="K4019">
        <f>_xlfn.XLOOKUP($A4019,laziki!B:B,laziki!D:D)</f>
        <v>2053</v>
      </c>
      <c r="L4019">
        <f t="shared" si="312"/>
        <v>2057</v>
      </c>
      <c r="M4019" s="4">
        <f t="shared" si="313"/>
        <v>4</v>
      </c>
      <c r="N4019" s="4" t="str">
        <f t="shared" si="314"/>
        <v>S</v>
      </c>
      <c r="O4019" t="str">
        <f t="shared" si="315"/>
        <v>S</v>
      </c>
    </row>
    <row r="4020" spans="1:15" x14ac:dyDescent="0.25">
      <c r="A4020">
        <v>6</v>
      </c>
      <c r="B4020" s="1">
        <v>55996</v>
      </c>
      <c r="C4020" t="s">
        <v>265</v>
      </c>
      <c r="D4020" t="s">
        <v>1428</v>
      </c>
      <c r="E4020">
        <v>30</v>
      </c>
      <c r="F4020">
        <v>1526</v>
      </c>
      <c r="G4020">
        <f t="shared" si="311"/>
        <v>1526</v>
      </c>
      <c r="H4020" t="str">
        <f>_xlfn.XLOOKUP(C4020,obszary!A:A,obszary!B:B)</f>
        <v>Mare Boreum</v>
      </c>
      <c r="I4020" t="str">
        <f>_xlfn.XLOOKUP($A4020,laziki!B:B,laziki!C:C)</f>
        <v>Mariner 11</v>
      </c>
      <c r="J4020" t="str">
        <f>_xlfn.XLOOKUP(I4020,laziki!C:C,laziki!E:E)</f>
        <v>77.71N, 148.53E</v>
      </c>
      <c r="K4020">
        <f>_xlfn.XLOOKUP($A4020,laziki!B:B,laziki!D:D)</f>
        <v>2052</v>
      </c>
      <c r="L4020">
        <f t="shared" si="312"/>
        <v>2053</v>
      </c>
      <c r="M4020" s="4">
        <f t="shared" si="313"/>
        <v>1</v>
      </c>
      <c r="N4020" s="4" t="str">
        <f t="shared" si="314"/>
        <v>N</v>
      </c>
      <c r="O4020" t="str">
        <f t="shared" si="315"/>
        <v>N</v>
      </c>
    </row>
    <row r="4021" spans="1:15" x14ac:dyDescent="0.25">
      <c r="A4021">
        <v>55</v>
      </c>
      <c r="B4021" s="1">
        <v>61543</v>
      </c>
      <c r="C4021" t="s">
        <v>253</v>
      </c>
      <c r="D4021" t="s">
        <v>1427</v>
      </c>
      <c r="E4021">
        <v>52</v>
      </c>
      <c r="F4021">
        <v>5255</v>
      </c>
      <c r="G4021">
        <f t="shared" si="311"/>
        <v>5255</v>
      </c>
      <c r="H4021" t="str">
        <f>_xlfn.XLOOKUP(C4021,obszary!A:A,obszary!B:B)</f>
        <v>Cebrenia</v>
      </c>
      <c r="I4021" t="str">
        <f>_xlfn.XLOOKUP($A4021,laziki!B:B,laziki!C:C)</f>
        <v>Opportunity 7</v>
      </c>
      <c r="J4021" t="str">
        <f>_xlfn.XLOOKUP(I4021,laziki!C:C,laziki!E:E)</f>
        <v>37.14N, 148.66E</v>
      </c>
      <c r="K4021">
        <f>_xlfn.XLOOKUP($A4021,laziki!B:B,laziki!D:D)</f>
        <v>2066</v>
      </c>
      <c r="L4021">
        <f t="shared" si="312"/>
        <v>2068</v>
      </c>
      <c r="M4021" s="4">
        <f t="shared" si="313"/>
        <v>2</v>
      </c>
      <c r="N4021" s="4" t="str">
        <f t="shared" si="314"/>
        <v>N</v>
      </c>
      <c r="O4021" t="str">
        <f t="shared" si="315"/>
        <v>N</v>
      </c>
    </row>
    <row r="4022" spans="1:15" x14ac:dyDescent="0.25">
      <c r="A4022">
        <v>100</v>
      </c>
      <c r="B4022" s="1">
        <v>63851</v>
      </c>
      <c r="C4022" t="s">
        <v>219</v>
      </c>
      <c r="D4022" t="s">
        <v>1426</v>
      </c>
      <c r="E4022">
        <v>85</v>
      </c>
      <c r="F4022">
        <v>2324</v>
      </c>
      <c r="G4022">
        <f t="shared" si="311"/>
        <v>2324</v>
      </c>
      <c r="H4022" t="str">
        <f>_xlfn.XLOOKUP(C4022,obszary!A:A,obszary!B:B)</f>
        <v>Phaethontis</v>
      </c>
      <c r="I4022" t="str">
        <f>_xlfn.XLOOKUP($A4022,laziki!B:B,laziki!C:C)</f>
        <v>Perseverance 7</v>
      </c>
      <c r="J4022" t="str">
        <f>_xlfn.XLOOKUP(I4022,laziki!C:C,laziki!E:E)</f>
        <v>61.39S, 157.42W</v>
      </c>
      <c r="K4022">
        <f>_xlfn.XLOOKUP($A4022,laziki!B:B,laziki!D:D)</f>
        <v>2070</v>
      </c>
      <c r="L4022">
        <f t="shared" si="312"/>
        <v>2074</v>
      </c>
      <c r="M4022" s="4">
        <f t="shared" si="313"/>
        <v>4</v>
      </c>
      <c r="N4022" s="4" t="str">
        <f t="shared" si="314"/>
        <v>S</v>
      </c>
      <c r="O4022" t="str">
        <f t="shared" si="315"/>
        <v>S</v>
      </c>
    </row>
    <row r="4023" spans="1:15" x14ac:dyDescent="0.25">
      <c r="A4023">
        <v>98</v>
      </c>
      <c r="B4023" s="1">
        <v>62561</v>
      </c>
      <c r="C4023" t="s">
        <v>211</v>
      </c>
      <c r="D4023" t="s">
        <v>1425</v>
      </c>
      <c r="E4023">
        <v>120</v>
      </c>
      <c r="F4023">
        <v>56210</v>
      </c>
      <c r="G4023">
        <f t="shared" si="311"/>
        <v>0</v>
      </c>
      <c r="H4023" t="str">
        <f>_xlfn.XLOOKUP(C4023,obszary!A:A,obszary!B:B)</f>
        <v>Hellas</v>
      </c>
      <c r="I4023" t="str">
        <f>_xlfn.XLOOKUP($A4023,laziki!B:B,laziki!C:C)</f>
        <v>Perseverance 5</v>
      </c>
      <c r="J4023" t="str">
        <f>_xlfn.XLOOKUP(I4023,laziki!C:C,laziki!E:E)</f>
        <v>48.97S, 86.32E</v>
      </c>
      <c r="K4023">
        <f>_xlfn.XLOOKUP($A4023,laziki!B:B,laziki!D:D)</f>
        <v>2070</v>
      </c>
      <c r="L4023">
        <f t="shared" si="312"/>
        <v>2071</v>
      </c>
      <c r="M4023" s="4">
        <f t="shared" si="313"/>
        <v>1</v>
      </c>
      <c r="N4023" s="4" t="str">
        <f t="shared" si="314"/>
        <v>S</v>
      </c>
      <c r="O4023" t="str">
        <f t="shared" si="315"/>
        <v>S</v>
      </c>
    </row>
    <row r="4024" spans="1:15" x14ac:dyDescent="0.25">
      <c r="A4024">
        <v>5</v>
      </c>
      <c r="B4024" s="1">
        <v>56061</v>
      </c>
      <c r="C4024" t="s">
        <v>225</v>
      </c>
      <c r="D4024" t="s">
        <v>1424</v>
      </c>
      <c r="E4024">
        <v>163</v>
      </c>
      <c r="F4024">
        <v>5812</v>
      </c>
      <c r="G4024">
        <f t="shared" si="311"/>
        <v>0</v>
      </c>
      <c r="H4024" t="str">
        <f>_xlfn.XLOOKUP(C4024,obszary!A:A,obszary!B:B)</f>
        <v>Iapygia</v>
      </c>
      <c r="I4024" t="str">
        <f>_xlfn.XLOOKUP($A4024,laziki!B:B,laziki!C:C)</f>
        <v>Mariner 10</v>
      </c>
      <c r="J4024" t="str">
        <f>_xlfn.XLOOKUP(I4024,laziki!C:C,laziki!E:E)</f>
        <v>4.88N, 63.43E</v>
      </c>
      <c r="K4024">
        <f>_xlfn.XLOOKUP($A4024,laziki!B:B,laziki!D:D)</f>
        <v>2051</v>
      </c>
      <c r="L4024">
        <f t="shared" si="312"/>
        <v>2053</v>
      </c>
      <c r="M4024" s="4">
        <f t="shared" si="313"/>
        <v>2</v>
      </c>
      <c r="N4024" s="4" t="str">
        <f t="shared" si="314"/>
        <v>S</v>
      </c>
      <c r="O4024" t="str">
        <f t="shared" si="315"/>
        <v>N</v>
      </c>
    </row>
    <row r="4025" spans="1:15" x14ac:dyDescent="0.25">
      <c r="A4025">
        <v>84</v>
      </c>
      <c r="B4025" s="1">
        <v>63026</v>
      </c>
      <c r="C4025" t="s">
        <v>253</v>
      </c>
      <c r="D4025" t="s">
        <v>1423</v>
      </c>
      <c r="E4025">
        <v>124</v>
      </c>
      <c r="F4025">
        <v>56210</v>
      </c>
      <c r="G4025">
        <f t="shared" si="311"/>
        <v>0</v>
      </c>
      <c r="H4025" t="str">
        <f>_xlfn.XLOOKUP(C4025,obszary!A:A,obszary!B:B)</f>
        <v>Cebrenia</v>
      </c>
      <c r="I4025" t="str">
        <f>_xlfn.XLOOKUP($A4025,laziki!B:B,laziki!C:C)</f>
        <v>Phoenix 12</v>
      </c>
      <c r="J4025" t="str">
        <f>_xlfn.XLOOKUP(I4025,laziki!C:C,laziki!E:E)</f>
        <v>53.00N, 129.64E</v>
      </c>
      <c r="K4025">
        <f>_xlfn.XLOOKUP($A4025,laziki!B:B,laziki!D:D)</f>
        <v>2069</v>
      </c>
      <c r="L4025">
        <f t="shared" si="312"/>
        <v>2072</v>
      </c>
      <c r="M4025" s="4">
        <f t="shared" si="313"/>
        <v>3</v>
      </c>
      <c r="N4025" s="4" t="str">
        <f t="shared" si="314"/>
        <v>N</v>
      </c>
      <c r="O4025" t="str">
        <f t="shared" si="315"/>
        <v>N</v>
      </c>
    </row>
    <row r="4026" spans="1:15" x14ac:dyDescent="0.25">
      <c r="A4026">
        <v>7</v>
      </c>
      <c r="B4026" s="1">
        <v>56458</v>
      </c>
      <c r="C4026" t="s">
        <v>259</v>
      </c>
      <c r="D4026" t="s">
        <v>1422</v>
      </c>
      <c r="E4026">
        <v>29</v>
      </c>
      <c r="F4026">
        <v>5812</v>
      </c>
      <c r="G4026">
        <f t="shared" si="311"/>
        <v>5812</v>
      </c>
      <c r="H4026" t="str">
        <f>_xlfn.XLOOKUP(C4026,obszary!A:A,obszary!B:B)</f>
        <v>Mare Acidalium</v>
      </c>
      <c r="I4026" t="str">
        <f>_xlfn.XLOOKUP($A4026,laziki!B:B,laziki!C:C)</f>
        <v>Mariner 12</v>
      </c>
      <c r="J4026" t="str">
        <f>_xlfn.XLOOKUP(I4026,laziki!C:C,laziki!E:E)</f>
        <v>53.29N, 45.78W</v>
      </c>
      <c r="K4026">
        <f>_xlfn.XLOOKUP($A4026,laziki!B:B,laziki!D:D)</f>
        <v>2053</v>
      </c>
      <c r="L4026">
        <f t="shared" si="312"/>
        <v>2054</v>
      </c>
      <c r="M4026" s="4">
        <f t="shared" si="313"/>
        <v>1</v>
      </c>
      <c r="N4026" s="4" t="str">
        <f t="shared" si="314"/>
        <v>N</v>
      </c>
      <c r="O4026" t="str">
        <f t="shared" si="315"/>
        <v>N</v>
      </c>
    </row>
    <row r="4027" spans="1:15" x14ac:dyDescent="0.25">
      <c r="A4027">
        <v>95</v>
      </c>
      <c r="B4027" s="1">
        <v>62671</v>
      </c>
      <c r="C4027" t="s">
        <v>247</v>
      </c>
      <c r="D4027" t="s">
        <v>1421</v>
      </c>
      <c r="E4027">
        <v>70</v>
      </c>
      <c r="F4027">
        <v>5812</v>
      </c>
      <c r="G4027">
        <f t="shared" si="311"/>
        <v>5812</v>
      </c>
      <c r="H4027" t="str">
        <f>_xlfn.XLOOKUP(C4027,obszary!A:A,obszary!B:B)</f>
        <v>Lunae Palus</v>
      </c>
      <c r="I4027" t="str">
        <f>_xlfn.XLOOKUP($A4027,laziki!B:B,laziki!C:C)</f>
        <v>Dawn 6</v>
      </c>
      <c r="J4027" t="str">
        <f>_xlfn.XLOOKUP(I4027,laziki!C:C,laziki!E:E)</f>
        <v>8.80N, 79.73W</v>
      </c>
      <c r="K4027">
        <f>_xlfn.XLOOKUP($A4027,laziki!B:B,laziki!D:D)</f>
        <v>2067</v>
      </c>
      <c r="L4027">
        <f t="shared" si="312"/>
        <v>2071</v>
      </c>
      <c r="M4027" s="4">
        <f t="shared" si="313"/>
        <v>4</v>
      </c>
      <c r="N4027" s="4" t="str">
        <f t="shared" si="314"/>
        <v>N</v>
      </c>
      <c r="O4027" t="str">
        <f t="shared" si="315"/>
        <v>N</v>
      </c>
    </row>
    <row r="4028" spans="1:15" x14ac:dyDescent="0.25">
      <c r="A4028">
        <v>86</v>
      </c>
      <c r="B4028" s="1">
        <v>63130</v>
      </c>
      <c r="C4028" t="s">
        <v>255</v>
      </c>
      <c r="D4028" t="s">
        <v>1420</v>
      </c>
      <c r="E4028">
        <v>22</v>
      </c>
      <c r="F4028">
        <v>20205</v>
      </c>
      <c r="G4028">
        <f t="shared" si="311"/>
        <v>20205</v>
      </c>
      <c r="H4028" t="str">
        <f>_xlfn.XLOOKUP(C4028,obszary!A:A,obszary!B:B)</f>
        <v>Casius</v>
      </c>
      <c r="I4028" t="str">
        <f>_xlfn.XLOOKUP($A4028,laziki!B:B,laziki!C:C)</f>
        <v>Phoenix 16</v>
      </c>
      <c r="J4028" t="str">
        <f>_xlfn.XLOOKUP(I4028,laziki!C:C,laziki!E:E)</f>
        <v>75.84N, 122.24E</v>
      </c>
      <c r="K4028">
        <f>_xlfn.XLOOKUP($A4028,laziki!B:B,laziki!D:D)</f>
        <v>2071</v>
      </c>
      <c r="L4028">
        <f t="shared" si="312"/>
        <v>2072</v>
      </c>
      <c r="M4028" s="4">
        <f t="shared" si="313"/>
        <v>1</v>
      </c>
      <c r="N4028" s="4" t="str">
        <f t="shared" si="314"/>
        <v>N</v>
      </c>
      <c r="O4028" t="str">
        <f t="shared" si="315"/>
        <v>N</v>
      </c>
    </row>
    <row r="4029" spans="1:15" x14ac:dyDescent="0.25">
      <c r="A4029">
        <v>82</v>
      </c>
      <c r="B4029" s="1">
        <v>62125</v>
      </c>
      <c r="C4029" t="s">
        <v>209</v>
      </c>
      <c r="D4029" t="s">
        <v>1419</v>
      </c>
      <c r="E4029">
        <v>106</v>
      </c>
      <c r="F4029">
        <v>883</v>
      </c>
      <c r="G4029">
        <f t="shared" si="311"/>
        <v>0</v>
      </c>
      <c r="H4029" t="str">
        <f>_xlfn.XLOOKUP(C4029,obszary!A:A,obszary!B:B)</f>
        <v>Eridania</v>
      </c>
      <c r="I4029" t="str">
        <f>_xlfn.XLOOKUP($A4029,laziki!B:B,laziki!C:C)</f>
        <v>Phoenix 7</v>
      </c>
      <c r="J4029" t="str">
        <f>_xlfn.XLOOKUP(I4029,laziki!C:C,laziki!E:E)</f>
        <v>42.36S, 157.15E</v>
      </c>
      <c r="K4029">
        <f>_xlfn.XLOOKUP($A4029,laziki!B:B,laziki!D:D)</f>
        <v>2068</v>
      </c>
      <c r="L4029">
        <f t="shared" si="312"/>
        <v>2070</v>
      </c>
      <c r="M4029" s="4">
        <f t="shared" si="313"/>
        <v>2</v>
      </c>
      <c r="N4029" s="4" t="str">
        <f t="shared" si="314"/>
        <v>S</v>
      </c>
      <c r="O4029" t="str">
        <f t="shared" si="315"/>
        <v>S</v>
      </c>
    </row>
    <row r="4030" spans="1:15" x14ac:dyDescent="0.25">
      <c r="A4030">
        <v>47</v>
      </c>
      <c r="B4030" s="1">
        <v>60966</v>
      </c>
      <c r="C4030" t="s">
        <v>259</v>
      </c>
      <c r="D4030" t="s">
        <v>1418</v>
      </c>
      <c r="E4030">
        <v>163</v>
      </c>
      <c r="F4030">
        <v>11382</v>
      </c>
      <c r="G4030">
        <f t="shared" si="311"/>
        <v>0</v>
      </c>
      <c r="H4030" t="str">
        <f>_xlfn.XLOOKUP(C4030,obszary!A:A,obszary!B:B)</f>
        <v>Mare Acidalium</v>
      </c>
      <c r="I4030" t="str">
        <f>_xlfn.XLOOKUP($A4030,laziki!B:B,laziki!C:C)</f>
        <v>Spirit 14</v>
      </c>
      <c r="J4030" t="str">
        <f>_xlfn.XLOOKUP(I4030,laziki!C:C,laziki!E:E)</f>
        <v>27.30N, 17.48W</v>
      </c>
      <c r="K4030">
        <f>_xlfn.XLOOKUP($A4030,laziki!B:B,laziki!D:D)</f>
        <v>2065</v>
      </c>
      <c r="L4030">
        <f t="shared" si="312"/>
        <v>2066</v>
      </c>
      <c r="M4030" s="4">
        <f t="shared" si="313"/>
        <v>1</v>
      </c>
      <c r="N4030" s="4" t="str">
        <f t="shared" si="314"/>
        <v>N</v>
      </c>
      <c r="O4030" t="str">
        <f t="shared" si="315"/>
        <v>N</v>
      </c>
    </row>
    <row r="4031" spans="1:15" x14ac:dyDescent="0.25">
      <c r="A4031">
        <v>10</v>
      </c>
      <c r="B4031" s="1">
        <v>57461</v>
      </c>
      <c r="C4031" t="s">
        <v>217</v>
      </c>
      <c r="D4031" t="s">
        <v>1417</v>
      </c>
      <c r="E4031">
        <v>63</v>
      </c>
      <c r="F4031">
        <v>2461</v>
      </c>
      <c r="G4031">
        <f t="shared" si="311"/>
        <v>2461</v>
      </c>
      <c r="H4031" t="str">
        <f>_xlfn.XLOOKUP(C4031,obszary!A:A,obszary!B:B)</f>
        <v>Thaumasia</v>
      </c>
      <c r="I4031" t="str">
        <f>_xlfn.XLOOKUP($A4031,laziki!B:B,laziki!C:C)</f>
        <v>Mariner 15</v>
      </c>
      <c r="J4031" t="str">
        <f>_xlfn.XLOOKUP(I4031,laziki!C:C,laziki!E:E)</f>
        <v>23.79S, 56.97W</v>
      </c>
      <c r="K4031">
        <f>_xlfn.XLOOKUP($A4031,laziki!B:B,laziki!D:D)</f>
        <v>2054</v>
      </c>
      <c r="L4031">
        <f t="shared" si="312"/>
        <v>2057</v>
      </c>
      <c r="M4031" s="4">
        <f t="shared" si="313"/>
        <v>3</v>
      </c>
      <c r="N4031" s="4" t="str">
        <f t="shared" si="314"/>
        <v>S</v>
      </c>
      <c r="O4031" t="str">
        <f t="shared" si="315"/>
        <v>S</v>
      </c>
    </row>
    <row r="4032" spans="1:15" x14ac:dyDescent="0.25">
      <c r="A4032">
        <v>35</v>
      </c>
      <c r="B4032" s="1">
        <v>59936</v>
      </c>
      <c r="C4032" t="s">
        <v>233</v>
      </c>
      <c r="D4032" t="s">
        <v>1416</v>
      </c>
      <c r="E4032">
        <v>572</v>
      </c>
      <c r="F4032">
        <v>10654</v>
      </c>
      <c r="G4032">
        <f t="shared" si="311"/>
        <v>0</v>
      </c>
      <c r="H4032" t="str">
        <f>_xlfn.XLOOKUP(C4032,obszary!A:A,obszary!B:B)</f>
        <v>Phoenicis Lacus</v>
      </c>
      <c r="I4032" t="str">
        <f>_xlfn.XLOOKUP($A4032,laziki!B:B,laziki!C:C)</f>
        <v>Pathfinder 2</v>
      </c>
      <c r="J4032" t="str">
        <f>_xlfn.XLOOKUP(I4032,laziki!C:C,laziki!E:E)</f>
        <v>16.90S, 101.43W</v>
      </c>
      <c r="K4032">
        <f>_xlfn.XLOOKUP($A4032,laziki!B:B,laziki!D:D)</f>
        <v>2060</v>
      </c>
      <c r="L4032">
        <f t="shared" si="312"/>
        <v>2064</v>
      </c>
      <c r="M4032" s="4">
        <f t="shared" si="313"/>
        <v>4</v>
      </c>
      <c r="N4032" s="4" t="str">
        <f t="shared" si="314"/>
        <v>S</v>
      </c>
      <c r="O4032" t="str">
        <f t="shared" si="315"/>
        <v>S</v>
      </c>
    </row>
    <row r="4033" spans="1:15" x14ac:dyDescent="0.25">
      <c r="A4033">
        <v>56</v>
      </c>
      <c r="B4033" s="1">
        <v>61891</v>
      </c>
      <c r="C4033" t="s">
        <v>215</v>
      </c>
      <c r="D4033" t="s">
        <v>1415</v>
      </c>
      <c r="E4033">
        <v>32</v>
      </c>
      <c r="F4033">
        <v>3919</v>
      </c>
      <c r="G4033">
        <f t="shared" si="311"/>
        <v>3919</v>
      </c>
      <c r="H4033" t="str">
        <f>_xlfn.XLOOKUP(C4033,obszary!A:A,obszary!B:B)</f>
        <v>Argyre</v>
      </c>
      <c r="I4033" t="str">
        <f>_xlfn.XLOOKUP($A4033,laziki!B:B,laziki!C:C)</f>
        <v>Opportunity 10</v>
      </c>
      <c r="J4033" t="str">
        <f>_xlfn.XLOOKUP(I4033,laziki!C:C,laziki!E:E)</f>
        <v>35.35S, 72.67W</v>
      </c>
      <c r="K4033">
        <f>_xlfn.XLOOKUP($A4033,laziki!B:B,laziki!D:D)</f>
        <v>2067</v>
      </c>
      <c r="L4033">
        <f t="shared" si="312"/>
        <v>2069</v>
      </c>
      <c r="M4033" s="4">
        <f t="shared" si="313"/>
        <v>2</v>
      </c>
      <c r="N4033" s="4" t="str">
        <f t="shared" si="314"/>
        <v>S</v>
      </c>
      <c r="O4033" t="str">
        <f t="shared" si="315"/>
        <v>S</v>
      </c>
    </row>
    <row r="4034" spans="1:15" x14ac:dyDescent="0.25">
      <c r="A4034">
        <v>91</v>
      </c>
      <c r="B4034" s="1">
        <v>63551</v>
      </c>
      <c r="C4034" t="s">
        <v>265</v>
      </c>
      <c r="D4034" t="s">
        <v>1414</v>
      </c>
      <c r="E4034">
        <v>24</v>
      </c>
      <c r="F4034">
        <v>9366</v>
      </c>
      <c r="G4034">
        <f t="shared" si="311"/>
        <v>9366</v>
      </c>
      <c r="H4034" t="str">
        <f>_xlfn.XLOOKUP(C4034,obszary!A:A,obszary!B:B)</f>
        <v>Mare Boreum</v>
      </c>
      <c r="I4034" t="str">
        <f>_xlfn.XLOOKUP($A4034,laziki!B:B,laziki!C:C)</f>
        <v>Phoenix 27</v>
      </c>
      <c r="J4034" t="str">
        <f>_xlfn.XLOOKUP(I4034,laziki!C:C,laziki!E:E)</f>
        <v>75.27N, 138.32W</v>
      </c>
      <c r="K4034">
        <f>_xlfn.XLOOKUP($A4034,laziki!B:B,laziki!D:D)</f>
        <v>2073</v>
      </c>
      <c r="L4034">
        <f t="shared" si="312"/>
        <v>2073</v>
      </c>
      <c r="M4034" s="4">
        <f t="shared" si="313"/>
        <v>0</v>
      </c>
      <c r="N4034" s="4" t="str">
        <f t="shared" si="314"/>
        <v>N</v>
      </c>
      <c r="O4034" t="str">
        <f t="shared" si="315"/>
        <v>N</v>
      </c>
    </row>
    <row r="4035" spans="1:15" x14ac:dyDescent="0.25">
      <c r="A4035">
        <v>53</v>
      </c>
      <c r="B4035" s="1">
        <v>61398</v>
      </c>
      <c r="C4035" t="s">
        <v>219</v>
      </c>
      <c r="D4035" t="s">
        <v>1413</v>
      </c>
      <c r="E4035">
        <v>196</v>
      </c>
      <c r="F4035">
        <v>1788</v>
      </c>
      <c r="G4035">
        <f t="shared" ref="G4035:G4098" si="316">IF($E4035 &lt;= 100,F4035,0)</f>
        <v>0</v>
      </c>
      <c r="H4035" t="str">
        <f>_xlfn.XLOOKUP(C4035,obszary!A:A,obszary!B:B)</f>
        <v>Phaethontis</v>
      </c>
      <c r="I4035" t="str">
        <f>_xlfn.XLOOKUP($A4035,laziki!B:B,laziki!C:C)</f>
        <v>Opportunity 5</v>
      </c>
      <c r="J4035" t="str">
        <f>_xlfn.XLOOKUP(I4035,laziki!C:C,laziki!E:E)</f>
        <v>70.62S, 159.12W</v>
      </c>
      <c r="K4035">
        <f>_xlfn.XLOOKUP($A4035,laziki!B:B,laziki!D:D)</f>
        <v>2065</v>
      </c>
      <c r="L4035">
        <f t="shared" ref="L4035:L4098" si="317">YEAR(B4035)</f>
        <v>2068</v>
      </c>
      <c r="M4035" s="4">
        <f t="shared" ref="M4035:M4098" si="318">L4035-K4035</f>
        <v>3</v>
      </c>
      <c r="N4035" s="4" t="str">
        <f t="shared" ref="N4035:N4098" si="319">IF(NOT(ISERROR(SEARCH("S",D4035))),"S","N")</f>
        <v>S</v>
      </c>
      <c r="O4035" t="str">
        <f t="shared" si="315"/>
        <v>S</v>
      </c>
    </row>
    <row r="4036" spans="1:15" x14ac:dyDescent="0.25">
      <c r="A4036">
        <v>23</v>
      </c>
      <c r="B4036" s="1">
        <v>57026</v>
      </c>
      <c r="C4036" t="s">
        <v>219</v>
      </c>
      <c r="D4036" t="s">
        <v>1412</v>
      </c>
      <c r="E4036">
        <v>157</v>
      </c>
      <c r="F4036">
        <v>6618</v>
      </c>
      <c r="G4036">
        <f t="shared" si="316"/>
        <v>0</v>
      </c>
      <c r="H4036" t="str">
        <f>_xlfn.XLOOKUP(C4036,obszary!A:A,obszary!B:B)</f>
        <v>Phaethontis</v>
      </c>
      <c r="I4036" t="str">
        <f>_xlfn.XLOOKUP($A4036,laziki!B:B,laziki!C:C)</f>
        <v>Phobos 2</v>
      </c>
      <c r="J4036" t="str">
        <f>_xlfn.XLOOKUP(I4036,laziki!C:C,laziki!E:E)</f>
        <v>23.80S, 156.02W</v>
      </c>
      <c r="K4036">
        <f>_xlfn.XLOOKUP($A4036,laziki!B:B,laziki!D:D)</f>
        <v>2053</v>
      </c>
      <c r="L4036">
        <f t="shared" si="317"/>
        <v>2056</v>
      </c>
      <c r="M4036" s="4">
        <f t="shared" si="318"/>
        <v>3</v>
      </c>
      <c r="N4036" s="4" t="str">
        <f t="shared" si="319"/>
        <v>S</v>
      </c>
      <c r="O4036" t="str">
        <f t="shared" si="315"/>
        <v>S</v>
      </c>
    </row>
    <row r="4037" spans="1:15" x14ac:dyDescent="0.25">
      <c r="A4037">
        <v>19</v>
      </c>
      <c r="B4037" s="1">
        <v>57379</v>
      </c>
      <c r="C4037" t="s">
        <v>253</v>
      </c>
      <c r="D4037" t="s">
        <v>1411</v>
      </c>
      <c r="E4037">
        <v>365</v>
      </c>
      <c r="F4037">
        <v>1138</v>
      </c>
      <c r="G4037">
        <f t="shared" si="316"/>
        <v>0</v>
      </c>
      <c r="H4037" t="str">
        <f>_xlfn.XLOOKUP(C4037,obszary!A:A,obszary!B:B)</f>
        <v>Cebrenia</v>
      </c>
      <c r="I4037" t="str">
        <f>_xlfn.XLOOKUP($A4037,laziki!B:B,laziki!C:C)</f>
        <v>Viking 13</v>
      </c>
      <c r="J4037" t="str">
        <f>_xlfn.XLOOKUP(I4037,laziki!C:C,laziki!E:E)</f>
        <v>47.43N, 160.74E</v>
      </c>
      <c r="K4037">
        <f>_xlfn.XLOOKUP($A4037,laziki!B:B,laziki!D:D)</f>
        <v>2056</v>
      </c>
      <c r="L4037">
        <f t="shared" si="317"/>
        <v>2057</v>
      </c>
      <c r="M4037" s="4">
        <f t="shared" si="318"/>
        <v>1</v>
      </c>
      <c r="N4037" s="4" t="str">
        <f t="shared" si="319"/>
        <v>N</v>
      </c>
      <c r="O4037" t="str">
        <f t="shared" si="315"/>
        <v>N</v>
      </c>
    </row>
    <row r="4038" spans="1:15" x14ac:dyDescent="0.25">
      <c r="A4038">
        <v>77</v>
      </c>
      <c r="B4038" s="1">
        <v>64605</v>
      </c>
      <c r="C4038" t="s">
        <v>223</v>
      </c>
      <c r="D4038" t="s">
        <v>1410</v>
      </c>
      <c r="E4038">
        <v>52</v>
      </c>
      <c r="F4038">
        <v>3461</v>
      </c>
      <c r="G4038">
        <f t="shared" si="316"/>
        <v>3461</v>
      </c>
      <c r="H4038" t="str">
        <f>_xlfn.XLOOKUP(C4038,obszary!A:A,obszary!B:B)</f>
        <v>Mare Tyrrhenum</v>
      </c>
      <c r="I4038" t="str">
        <f>_xlfn.XLOOKUP($A4038,laziki!B:B,laziki!C:C)</f>
        <v>Rosetta 27</v>
      </c>
      <c r="J4038" t="str">
        <f>_xlfn.XLOOKUP(I4038,laziki!C:C,laziki!E:E)</f>
        <v>28.90S, 98.55E</v>
      </c>
      <c r="K4038">
        <f>_xlfn.XLOOKUP($A4038,laziki!B:B,laziki!D:D)</f>
        <v>2073</v>
      </c>
      <c r="L4038">
        <f t="shared" si="317"/>
        <v>2076</v>
      </c>
      <c r="M4038" s="4">
        <f t="shared" si="318"/>
        <v>3</v>
      </c>
      <c r="N4038" s="4" t="str">
        <f t="shared" si="319"/>
        <v>S</v>
      </c>
      <c r="O4038" t="str">
        <f t="shared" ref="O4038:O4101" si="320">IF(NOT(ISERROR(SEARCH("S",J4038))),"S","N")</f>
        <v>S</v>
      </c>
    </row>
    <row r="4039" spans="1:15" x14ac:dyDescent="0.25">
      <c r="A4039">
        <v>28</v>
      </c>
      <c r="B4039" s="1">
        <v>58801</v>
      </c>
      <c r="C4039" t="s">
        <v>217</v>
      </c>
      <c r="D4039" t="s">
        <v>1409</v>
      </c>
      <c r="E4039">
        <v>572</v>
      </c>
      <c r="F4039">
        <v>38630</v>
      </c>
      <c r="G4039">
        <f t="shared" si="316"/>
        <v>0</v>
      </c>
      <c r="H4039" t="str">
        <f>_xlfn.XLOOKUP(C4039,obszary!A:A,obszary!B:B)</f>
        <v>Thaumasia</v>
      </c>
      <c r="I4039" t="str">
        <f>_xlfn.XLOOKUP($A4039,laziki!B:B,laziki!C:C)</f>
        <v>Deimos 3</v>
      </c>
      <c r="J4039" t="str">
        <f>_xlfn.XLOOKUP(I4039,laziki!C:C,laziki!E:E)</f>
        <v>63.27S, 66.46W</v>
      </c>
      <c r="K4039">
        <f>_xlfn.XLOOKUP($A4039,laziki!B:B,laziki!D:D)</f>
        <v>2058</v>
      </c>
      <c r="L4039">
        <f t="shared" si="317"/>
        <v>2060</v>
      </c>
      <c r="M4039" s="4">
        <f t="shared" si="318"/>
        <v>2</v>
      </c>
      <c r="N4039" s="4" t="str">
        <f t="shared" si="319"/>
        <v>S</v>
      </c>
      <c r="O4039" t="str">
        <f t="shared" si="320"/>
        <v>S</v>
      </c>
    </row>
    <row r="4040" spans="1:15" x14ac:dyDescent="0.25">
      <c r="A4040">
        <v>69</v>
      </c>
      <c r="B4040" s="1">
        <v>62115</v>
      </c>
      <c r="C4040" t="s">
        <v>253</v>
      </c>
      <c r="D4040" t="s">
        <v>1408</v>
      </c>
      <c r="E4040">
        <v>416</v>
      </c>
      <c r="F4040">
        <v>17718</v>
      </c>
      <c r="G4040">
        <f t="shared" si="316"/>
        <v>0</v>
      </c>
      <c r="H4040" t="str">
        <f>_xlfn.XLOOKUP(C4040,obszary!A:A,obszary!B:B)</f>
        <v>Cebrenia</v>
      </c>
      <c r="I4040" t="str">
        <f>_xlfn.XLOOKUP($A4040,laziki!B:B,laziki!C:C)</f>
        <v>Rosetta 13</v>
      </c>
      <c r="J4040" t="str">
        <f>_xlfn.XLOOKUP(I4040,laziki!C:C,laziki!E:E)</f>
        <v>69.41N, 168.67E</v>
      </c>
      <c r="K4040">
        <f>_xlfn.XLOOKUP($A4040,laziki!B:B,laziki!D:D)</f>
        <v>2069</v>
      </c>
      <c r="L4040">
        <f t="shared" si="317"/>
        <v>2070</v>
      </c>
      <c r="M4040" s="4">
        <f t="shared" si="318"/>
        <v>1</v>
      </c>
      <c r="N4040" s="4" t="str">
        <f t="shared" si="319"/>
        <v>N</v>
      </c>
      <c r="O4040" t="str">
        <f t="shared" si="320"/>
        <v>N</v>
      </c>
    </row>
    <row r="4041" spans="1:15" x14ac:dyDescent="0.25">
      <c r="A4041">
        <v>74</v>
      </c>
      <c r="B4041" s="1">
        <v>63114</v>
      </c>
      <c r="C4041" t="s">
        <v>243</v>
      </c>
      <c r="D4041" t="s">
        <v>1407</v>
      </c>
      <c r="E4041">
        <v>36</v>
      </c>
      <c r="F4041">
        <v>9366</v>
      </c>
      <c r="G4041">
        <f t="shared" si="316"/>
        <v>9366</v>
      </c>
      <c r="H4041" t="str">
        <f>_xlfn.XLOOKUP(C4041,obszary!A:A,obszary!B:B)</f>
        <v>Arabia</v>
      </c>
      <c r="I4041" t="str">
        <f>_xlfn.XLOOKUP($A4041,laziki!B:B,laziki!C:C)</f>
        <v>Rosetta 21</v>
      </c>
      <c r="J4041" t="str">
        <f>_xlfn.XLOOKUP(I4041,laziki!C:C,laziki!E:E)</f>
        <v>17.28N, 7.12E</v>
      </c>
      <c r="K4041">
        <f>_xlfn.XLOOKUP($A4041,laziki!B:B,laziki!D:D)</f>
        <v>2071</v>
      </c>
      <c r="L4041">
        <f t="shared" si="317"/>
        <v>2072</v>
      </c>
      <c r="M4041" s="4">
        <f t="shared" si="318"/>
        <v>1</v>
      </c>
      <c r="N4041" s="4" t="str">
        <f t="shared" si="319"/>
        <v>N</v>
      </c>
      <c r="O4041" t="str">
        <f t="shared" si="320"/>
        <v>N</v>
      </c>
    </row>
    <row r="4042" spans="1:15" x14ac:dyDescent="0.25">
      <c r="A4042">
        <v>56</v>
      </c>
      <c r="B4042" s="1">
        <v>61633</v>
      </c>
      <c r="C4042" t="s">
        <v>231</v>
      </c>
      <c r="D4042" t="s">
        <v>1406</v>
      </c>
      <c r="E4042">
        <v>482</v>
      </c>
      <c r="F4042">
        <v>7512</v>
      </c>
      <c r="G4042">
        <f t="shared" si="316"/>
        <v>0</v>
      </c>
      <c r="H4042" t="str">
        <f>_xlfn.XLOOKUP(C4042,obszary!A:A,obszary!B:B)</f>
        <v>Coprates</v>
      </c>
      <c r="I4042" t="str">
        <f>_xlfn.XLOOKUP($A4042,laziki!B:B,laziki!C:C)</f>
        <v>Opportunity 10</v>
      </c>
      <c r="J4042" t="str">
        <f>_xlfn.XLOOKUP(I4042,laziki!C:C,laziki!E:E)</f>
        <v>35.35S, 72.67W</v>
      </c>
      <c r="K4042">
        <f>_xlfn.XLOOKUP($A4042,laziki!B:B,laziki!D:D)</f>
        <v>2067</v>
      </c>
      <c r="L4042">
        <f t="shared" si="317"/>
        <v>2068</v>
      </c>
      <c r="M4042" s="4">
        <f t="shared" si="318"/>
        <v>1</v>
      </c>
      <c r="N4042" s="4" t="str">
        <f t="shared" si="319"/>
        <v>S</v>
      </c>
      <c r="O4042" t="str">
        <f t="shared" si="320"/>
        <v>S</v>
      </c>
    </row>
    <row r="4043" spans="1:15" x14ac:dyDescent="0.25">
      <c r="A4043">
        <v>54</v>
      </c>
      <c r="B4043" s="1">
        <v>61534</v>
      </c>
      <c r="C4043" t="s">
        <v>239</v>
      </c>
      <c r="D4043" t="s">
        <v>1405</v>
      </c>
      <c r="E4043">
        <v>175</v>
      </c>
      <c r="F4043">
        <v>4563</v>
      </c>
      <c r="G4043">
        <f t="shared" si="316"/>
        <v>0</v>
      </c>
      <c r="H4043" t="str">
        <f>_xlfn.XLOOKUP(C4043,obszary!A:A,obszary!B:B)</f>
        <v>Amenthes</v>
      </c>
      <c r="I4043" t="str">
        <f>_xlfn.XLOOKUP($A4043,laziki!B:B,laziki!C:C)</f>
        <v>Opportunity 6</v>
      </c>
      <c r="J4043" t="str">
        <f>_xlfn.XLOOKUP(I4043,laziki!C:C,laziki!E:E)</f>
        <v>14.31N, 112.28E</v>
      </c>
      <c r="K4043">
        <f>_xlfn.XLOOKUP($A4043,laziki!B:B,laziki!D:D)</f>
        <v>2065</v>
      </c>
      <c r="L4043">
        <f t="shared" si="317"/>
        <v>2068</v>
      </c>
      <c r="M4043" s="4">
        <f t="shared" si="318"/>
        <v>3</v>
      </c>
      <c r="N4043" s="4" t="str">
        <f t="shared" si="319"/>
        <v>N</v>
      </c>
      <c r="O4043" t="str">
        <f t="shared" si="320"/>
        <v>N</v>
      </c>
    </row>
    <row r="4044" spans="1:15" x14ac:dyDescent="0.25">
      <c r="A4044">
        <v>55</v>
      </c>
      <c r="B4044" s="1">
        <v>61206</v>
      </c>
      <c r="C4044" t="s">
        <v>237</v>
      </c>
      <c r="D4044" t="s">
        <v>1404</v>
      </c>
      <c r="E4044">
        <v>29</v>
      </c>
      <c r="F4044">
        <v>1656</v>
      </c>
      <c r="G4044">
        <f t="shared" si="316"/>
        <v>1656</v>
      </c>
      <c r="H4044" t="str">
        <f>_xlfn.XLOOKUP(C4044,obszary!A:A,obszary!B:B)</f>
        <v>Elysium</v>
      </c>
      <c r="I4044" t="str">
        <f>_xlfn.XLOOKUP($A4044,laziki!B:B,laziki!C:C)</f>
        <v>Opportunity 7</v>
      </c>
      <c r="J4044" t="str">
        <f>_xlfn.XLOOKUP(I4044,laziki!C:C,laziki!E:E)</f>
        <v>37.14N, 148.66E</v>
      </c>
      <c r="K4044">
        <f>_xlfn.XLOOKUP($A4044,laziki!B:B,laziki!D:D)</f>
        <v>2066</v>
      </c>
      <c r="L4044">
        <f t="shared" si="317"/>
        <v>2067</v>
      </c>
      <c r="M4044" s="4">
        <f t="shared" si="318"/>
        <v>1</v>
      </c>
      <c r="N4044" s="4" t="str">
        <f t="shared" si="319"/>
        <v>N</v>
      </c>
      <c r="O4044" t="str">
        <f t="shared" si="320"/>
        <v>N</v>
      </c>
    </row>
    <row r="4045" spans="1:15" x14ac:dyDescent="0.25">
      <c r="A4045">
        <v>47</v>
      </c>
      <c r="B4045" s="1">
        <v>63167</v>
      </c>
      <c r="C4045" t="s">
        <v>245</v>
      </c>
      <c r="D4045" t="s">
        <v>1403</v>
      </c>
      <c r="E4045">
        <v>75</v>
      </c>
      <c r="F4045">
        <v>2324</v>
      </c>
      <c r="G4045">
        <f t="shared" si="316"/>
        <v>2324</v>
      </c>
      <c r="H4045" t="str">
        <f>_xlfn.XLOOKUP(C4045,obszary!A:A,obszary!B:B)</f>
        <v>Oxia Palus</v>
      </c>
      <c r="I4045" t="str">
        <f>_xlfn.XLOOKUP($A4045,laziki!B:B,laziki!C:C)</f>
        <v>Spirit 14</v>
      </c>
      <c r="J4045" t="str">
        <f>_xlfn.XLOOKUP(I4045,laziki!C:C,laziki!E:E)</f>
        <v>27.30N, 17.48W</v>
      </c>
      <c r="K4045">
        <f>_xlfn.XLOOKUP($A4045,laziki!B:B,laziki!D:D)</f>
        <v>2065</v>
      </c>
      <c r="L4045">
        <f t="shared" si="317"/>
        <v>2072</v>
      </c>
      <c r="M4045" s="4">
        <f t="shared" si="318"/>
        <v>7</v>
      </c>
      <c r="N4045" s="4" t="str">
        <f t="shared" si="319"/>
        <v>N</v>
      </c>
      <c r="O4045" t="str">
        <f t="shared" si="320"/>
        <v>N</v>
      </c>
    </row>
    <row r="4046" spans="1:15" x14ac:dyDescent="0.25">
      <c r="A4046">
        <v>42</v>
      </c>
      <c r="B4046" s="1">
        <v>62388</v>
      </c>
      <c r="C4046" t="s">
        <v>237</v>
      </c>
      <c r="D4046" t="s">
        <v>1402</v>
      </c>
      <c r="E4046">
        <v>175</v>
      </c>
      <c r="F4046">
        <v>10313</v>
      </c>
      <c r="G4046">
        <f t="shared" si="316"/>
        <v>0</v>
      </c>
      <c r="H4046" t="str">
        <f>_xlfn.XLOOKUP(C4046,obszary!A:A,obszary!B:B)</f>
        <v>Elysium</v>
      </c>
      <c r="I4046" t="str">
        <f>_xlfn.XLOOKUP($A4046,laziki!B:B,laziki!C:C)</f>
        <v>Spirit 6</v>
      </c>
      <c r="J4046" t="str">
        <f>_xlfn.XLOOKUP(I4046,laziki!C:C,laziki!E:E)</f>
        <v>27.80N, 160.30E</v>
      </c>
      <c r="K4046">
        <f>_xlfn.XLOOKUP($A4046,laziki!B:B,laziki!D:D)</f>
        <v>2063</v>
      </c>
      <c r="L4046">
        <f t="shared" si="317"/>
        <v>2070</v>
      </c>
      <c r="M4046" s="4">
        <f t="shared" si="318"/>
        <v>7</v>
      </c>
      <c r="N4046" s="4" t="str">
        <f t="shared" si="319"/>
        <v>N</v>
      </c>
      <c r="O4046" t="str">
        <f t="shared" si="320"/>
        <v>N</v>
      </c>
    </row>
    <row r="4047" spans="1:15" x14ac:dyDescent="0.25">
      <c r="A4047">
        <v>5</v>
      </c>
      <c r="B4047" s="1">
        <v>57823</v>
      </c>
      <c r="C4047" t="s">
        <v>241</v>
      </c>
      <c r="D4047" t="s">
        <v>1401</v>
      </c>
      <c r="E4047">
        <v>59</v>
      </c>
      <c r="F4047">
        <v>8000</v>
      </c>
      <c r="G4047">
        <f t="shared" si="316"/>
        <v>8000</v>
      </c>
      <c r="H4047" t="str">
        <f>_xlfn.XLOOKUP(C4047,obszary!A:A,obszary!B:B)</f>
        <v>Syrtis Major</v>
      </c>
      <c r="I4047" t="str">
        <f>_xlfn.XLOOKUP($A4047,laziki!B:B,laziki!C:C)</f>
        <v>Mariner 10</v>
      </c>
      <c r="J4047" t="str">
        <f>_xlfn.XLOOKUP(I4047,laziki!C:C,laziki!E:E)</f>
        <v>4.88N, 63.43E</v>
      </c>
      <c r="K4047">
        <f>_xlfn.XLOOKUP($A4047,laziki!B:B,laziki!D:D)</f>
        <v>2051</v>
      </c>
      <c r="L4047">
        <f t="shared" si="317"/>
        <v>2058</v>
      </c>
      <c r="M4047" s="4">
        <f t="shared" si="318"/>
        <v>7</v>
      </c>
      <c r="N4047" s="4" t="str">
        <f t="shared" si="319"/>
        <v>N</v>
      </c>
      <c r="O4047" t="str">
        <f t="shared" si="320"/>
        <v>N</v>
      </c>
    </row>
    <row r="4048" spans="1:15" x14ac:dyDescent="0.25">
      <c r="A4048">
        <v>77</v>
      </c>
      <c r="B4048" s="1">
        <v>64471</v>
      </c>
      <c r="C4048" t="s">
        <v>211</v>
      </c>
      <c r="D4048" t="s">
        <v>1400</v>
      </c>
      <c r="E4048">
        <v>59</v>
      </c>
      <c r="F4048">
        <v>756</v>
      </c>
      <c r="G4048">
        <f t="shared" si="316"/>
        <v>756</v>
      </c>
      <c r="H4048" t="str">
        <f>_xlfn.XLOOKUP(C4048,obszary!A:A,obszary!B:B)</f>
        <v>Hellas</v>
      </c>
      <c r="I4048" t="str">
        <f>_xlfn.XLOOKUP($A4048,laziki!B:B,laziki!C:C)</f>
        <v>Rosetta 27</v>
      </c>
      <c r="J4048" t="str">
        <f>_xlfn.XLOOKUP(I4048,laziki!C:C,laziki!E:E)</f>
        <v>28.90S, 98.55E</v>
      </c>
      <c r="K4048">
        <f>_xlfn.XLOOKUP($A4048,laziki!B:B,laziki!D:D)</f>
        <v>2073</v>
      </c>
      <c r="L4048">
        <f t="shared" si="317"/>
        <v>2076</v>
      </c>
      <c r="M4048" s="4">
        <f t="shared" si="318"/>
        <v>3</v>
      </c>
      <c r="N4048" s="4" t="str">
        <f t="shared" si="319"/>
        <v>S</v>
      </c>
      <c r="O4048" t="str">
        <f t="shared" si="320"/>
        <v>S</v>
      </c>
    </row>
    <row r="4049" spans="1:15" x14ac:dyDescent="0.25">
      <c r="A4049">
        <v>101</v>
      </c>
      <c r="B4049" s="1">
        <v>63211</v>
      </c>
      <c r="C4049" t="s">
        <v>253</v>
      </c>
      <c r="D4049" t="s">
        <v>1399</v>
      </c>
      <c r="E4049">
        <v>67</v>
      </c>
      <c r="F4049">
        <v>3461</v>
      </c>
      <c r="G4049">
        <f t="shared" si="316"/>
        <v>3461</v>
      </c>
      <c r="H4049" t="str">
        <f>_xlfn.XLOOKUP(C4049,obszary!A:A,obszary!B:B)</f>
        <v>Cebrenia</v>
      </c>
      <c r="I4049" t="str">
        <f>_xlfn.XLOOKUP($A4049,laziki!B:B,laziki!C:C)</f>
        <v>Perseverance 8</v>
      </c>
      <c r="J4049" t="str">
        <f>_xlfn.XLOOKUP(I4049,laziki!C:C,laziki!E:E)</f>
        <v>53.93N, 163.34E</v>
      </c>
      <c r="K4049">
        <f>_xlfn.XLOOKUP($A4049,laziki!B:B,laziki!D:D)</f>
        <v>2071</v>
      </c>
      <c r="L4049">
        <f t="shared" si="317"/>
        <v>2073</v>
      </c>
      <c r="M4049" s="4">
        <f t="shared" si="318"/>
        <v>2</v>
      </c>
      <c r="N4049" s="4" t="str">
        <f t="shared" si="319"/>
        <v>N</v>
      </c>
      <c r="O4049" t="str">
        <f t="shared" si="320"/>
        <v>N</v>
      </c>
    </row>
    <row r="4050" spans="1:15" x14ac:dyDescent="0.25">
      <c r="A4050">
        <v>89</v>
      </c>
      <c r="B4050" s="1">
        <v>63655</v>
      </c>
      <c r="C4050" t="s">
        <v>217</v>
      </c>
      <c r="D4050" t="s">
        <v>1398</v>
      </c>
      <c r="E4050">
        <v>241</v>
      </c>
      <c r="F4050">
        <v>6832</v>
      </c>
      <c r="G4050">
        <f t="shared" si="316"/>
        <v>0</v>
      </c>
      <c r="H4050" t="str">
        <f>_xlfn.XLOOKUP(C4050,obszary!A:A,obszary!B:B)</f>
        <v>Thaumasia</v>
      </c>
      <c r="I4050" t="str">
        <f>_xlfn.XLOOKUP($A4050,laziki!B:B,laziki!C:C)</f>
        <v>Phoenix 22</v>
      </c>
      <c r="J4050" t="str">
        <f>_xlfn.XLOOKUP(I4050,laziki!C:C,laziki!E:E)</f>
        <v>65.07S, 96.09W</v>
      </c>
      <c r="K4050">
        <f>_xlfn.XLOOKUP($A4050,laziki!B:B,laziki!D:D)</f>
        <v>2072</v>
      </c>
      <c r="L4050">
        <f t="shared" si="317"/>
        <v>2074</v>
      </c>
      <c r="M4050" s="4">
        <f t="shared" si="318"/>
        <v>2</v>
      </c>
      <c r="N4050" s="4" t="str">
        <f t="shared" si="319"/>
        <v>S</v>
      </c>
      <c r="O4050" t="str">
        <f t="shared" si="320"/>
        <v>S</v>
      </c>
    </row>
    <row r="4051" spans="1:15" x14ac:dyDescent="0.25">
      <c r="A4051">
        <v>83</v>
      </c>
      <c r="B4051" s="1">
        <v>62711</v>
      </c>
      <c r="C4051" t="s">
        <v>265</v>
      </c>
      <c r="D4051" t="s">
        <v>1397</v>
      </c>
      <c r="E4051">
        <v>70</v>
      </c>
      <c r="F4051">
        <v>1788</v>
      </c>
      <c r="G4051">
        <f t="shared" si="316"/>
        <v>1788</v>
      </c>
      <c r="H4051" t="str">
        <f>_xlfn.XLOOKUP(C4051,obszary!A:A,obszary!B:B)</f>
        <v>Mare Boreum</v>
      </c>
      <c r="I4051" t="str">
        <f>_xlfn.XLOOKUP($A4051,laziki!B:B,laziki!C:C)</f>
        <v>Phoenix 11</v>
      </c>
      <c r="J4051" t="str">
        <f>_xlfn.XLOOKUP(I4051,laziki!C:C,laziki!E:E)</f>
        <v>56.07N, 79.63E</v>
      </c>
      <c r="K4051">
        <f>_xlfn.XLOOKUP($A4051,laziki!B:B,laziki!D:D)</f>
        <v>2069</v>
      </c>
      <c r="L4051">
        <f t="shared" si="317"/>
        <v>2071</v>
      </c>
      <c r="M4051" s="4">
        <f t="shared" si="318"/>
        <v>2</v>
      </c>
      <c r="N4051" s="4" t="str">
        <f t="shared" si="319"/>
        <v>N</v>
      </c>
      <c r="O4051" t="str">
        <f t="shared" si="320"/>
        <v>N</v>
      </c>
    </row>
    <row r="4052" spans="1:15" x14ac:dyDescent="0.25">
      <c r="A4052">
        <v>17</v>
      </c>
      <c r="B4052" s="1">
        <v>57005</v>
      </c>
      <c r="C4052" t="s">
        <v>241</v>
      </c>
      <c r="D4052" t="s">
        <v>1396</v>
      </c>
      <c r="E4052">
        <v>47</v>
      </c>
      <c r="F4052">
        <v>2739</v>
      </c>
      <c r="G4052">
        <f t="shared" si="316"/>
        <v>2739</v>
      </c>
      <c r="H4052" t="str">
        <f>_xlfn.XLOOKUP(C4052,obszary!A:A,obszary!B:B)</f>
        <v>Syrtis Major</v>
      </c>
      <c r="I4052" t="str">
        <f>_xlfn.XLOOKUP($A4052,laziki!B:B,laziki!C:C)</f>
        <v>Viking 8</v>
      </c>
      <c r="J4052" t="str">
        <f>_xlfn.XLOOKUP(I4052,laziki!C:C,laziki!E:E)</f>
        <v>21.27N, 90.13E</v>
      </c>
      <c r="K4052">
        <f>_xlfn.XLOOKUP($A4052,laziki!B:B,laziki!D:D)</f>
        <v>2054</v>
      </c>
      <c r="L4052">
        <f t="shared" si="317"/>
        <v>2056</v>
      </c>
      <c r="M4052" s="4">
        <f t="shared" si="318"/>
        <v>2</v>
      </c>
      <c r="N4052" s="4" t="str">
        <f t="shared" si="319"/>
        <v>N</v>
      </c>
      <c r="O4052" t="str">
        <f t="shared" si="320"/>
        <v>N</v>
      </c>
    </row>
    <row r="4053" spans="1:15" x14ac:dyDescent="0.25">
      <c r="A4053">
        <v>6</v>
      </c>
      <c r="B4053" s="1">
        <v>56051</v>
      </c>
      <c r="C4053" t="s">
        <v>265</v>
      </c>
      <c r="D4053" t="s">
        <v>1395</v>
      </c>
      <c r="E4053">
        <v>24</v>
      </c>
      <c r="F4053">
        <v>33322</v>
      </c>
      <c r="G4053">
        <f t="shared" si="316"/>
        <v>33322</v>
      </c>
      <c r="H4053" t="str">
        <f>_xlfn.XLOOKUP(C4053,obszary!A:A,obszary!B:B)</f>
        <v>Mare Boreum</v>
      </c>
      <c r="I4053" t="str">
        <f>_xlfn.XLOOKUP($A4053,laziki!B:B,laziki!C:C)</f>
        <v>Mariner 11</v>
      </c>
      <c r="J4053" t="str">
        <f>_xlfn.XLOOKUP(I4053,laziki!C:C,laziki!E:E)</f>
        <v>77.71N, 148.53E</v>
      </c>
      <c r="K4053">
        <f>_xlfn.XLOOKUP($A4053,laziki!B:B,laziki!D:D)</f>
        <v>2052</v>
      </c>
      <c r="L4053">
        <f t="shared" si="317"/>
        <v>2053</v>
      </c>
      <c r="M4053" s="4">
        <f t="shared" si="318"/>
        <v>1</v>
      </c>
      <c r="N4053" s="4" t="str">
        <f t="shared" si="319"/>
        <v>N</v>
      </c>
      <c r="O4053" t="str">
        <f t="shared" si="320"/>
        <v>N</v>
      </c>
    </row>
    <row r="4054" spans="1:15" x14ac:dyDescent="0.25">
      <c r="A4054">
        <v>47</v>
      </c>
      <c r="B4054" s="1">
        <v>63934</v>
      </c>
      <c r="C4054" t="s">
        <v>259</v>
      </c>
      <c r="D4054" t="s">
        <v>1394</v>
      </c>
      <c r="E4054">
        <v>90</v>
      </c>
      <c r="F4054">
        <v>14551</v>
      </c>
      <c r="G4054">
        <f t="shared" si="316"/>
        <v>14551</v>
      </c>
      <c r="H4054" t="str">
        <f>_xlfn.XLOOKUP(C4054,obszary!A:A,obszary!B:B)</f>
        <v>Mare Acidalium</v>
      </c>
      <c r="I4054" t="str">
        <f>_xlfn.XLOOKUP($A4054,laziki!B:B,laziki!C:C)</f>
        <v>Spirit 14</v>
      </c>
      <c r="J4054" t="str">
        <f>_xlfn.XLOOKUP(I4054,laziki!C:C,laziki!E:E)</f>
        <v>27.30N, 17.48W</v>
      </c>
      <c r="K4054">
        <f>_xlfn.XLOOKUP($A4054,laziki!B:B,laziki!D:D)</f>
        <v>2065</v>
      </c>
      <c r="L4054">
        <f t="shared" si="317"/>
        <v>2075</v>
      </c>
      <c r="M4054" s="4">
        <f t="shared" si="318"/>
        <v>10</v>
      </c>
      <c r="N4054" s="4" t="str">
        <f t="shared" si="319"/>
        <v>N</v>
      </c>
      <c r="O4054" t="str">
        <f t="shared" si="320"/>
        <v>N</v>
      </c>
    </row>
    <row r="4055" spans="1:15" x14ac:dyDescent="0.25">
      <c r="A4055">
        <v>99</v>
      </c>
      <c r="B4055" s="1">
        <v>63347</v>
      </c>
      <c r="C4055" t="s">
        <v>243</v>
      </c>
      <c r="D4055" t="s">
        <v>1393</v>
      </c>
      <c r="E4055">
        <v>631</v>
      </c>
      <c r="F4055">
        <v>4563</v>
      </c>
      <c r="G4055">
        <f t="shared" si="316"/>
        <v>0</v>
      </c>
      <c r="H4055" t="str">
        <f>_xlfn.XLOOKUP(C4055,obszary!A:A,obszary!B:B)</f>
        <v>Arabia</v>
      </c>
      <c r="I4055" t="str">
        <f>_xlfn.XLOOKUP($A4055,laziki!B:B,laziki!C:C)</f>
        <v>Perseverance 6</v>
      </c>
      <c r="J4055" t="str">
        <f>_xlfn.XLOOKUP(I4055,laziki!C:C,laziki!E:E)</f>
        <v>34.38N, 12.41E</v>
      </c>
      <c r="K4055">
        <f>_xlfn.XLOOKUP($A4055,laziki!B:B,laziki!D:D)</f>
        <v>2070</v>
      </c>
      <c r="L4055">
        <f t="shared" si="317"/>
        <v>2073</v>
      </c>
      <c r="M4055" s="4">
        <f t="shared" si="318"/>
        <v>3</v>
      </c>
      <c r="N4055" s="4" t="str">
        <f t="shared" si="319"/>
        <v>N</v>
      </c>
      <c r="O4055" t="str">
        <f t="shared" si="320"/>
        <v>N</v>
      </c>
    </row>
    <row r="4056" spans="1:15" x14ac:dyDescent="0.25">
      <c r="A4056">
        <v>6</v>
      </c>
      <c r="B4056" s="1">
        <v>56443</v>
      </c>
      <c r="C4056" t="s">
        <v>265</v>
      </c>
      <c r="D4056" t="s">
        <v>1392</v>
      </c>
      <c r="E4056">
        <v>37</v>
      </c>
      <c r="F4056">
        <v>10654</v>
      </c>
      <c r="G4056">
        <f t="shared" si="316"/>
        <v>10654</v>
      </c>
      <c r="H4056" t="str">
        <f>_xlfn.XLOOKUP(C4056,obszary!A:A,obszary!B:B)</f>
        <v>Mare Boreum</v>
      </c>
      <c r="I4056" t="str">
        <f>_xlfn.XLOOKUP($A4056,laziki!B:B,laziki!C:C)</f>
        <v>Mariner 11</v>
      </c>
      <c r="J4056" t="str">
        <f>_xlfn.XLOOKUP(I4056,laziki!C:C,laziki!E:E)</f>
        <v>77.71N, 148.53E</v>
      </c>
      <c r="K4056">
        <f>_xlfn.XLOOKUP($A4056,laziki!B:B,laziki!D:D)</f>
        <v>2052</v>
      </c>
      <c r="L4056">
        <f t="shared" si="317"/>
        <v>2054</v>
      </c>
      <c r="M4056" s="4">
        <f t="shared" si="318"/>
        <v>2</v>
      </c>
      <c r="N4056" s="4" t="str">
        <f t="shared" si="319"/>
        <v>N</v>
      </c>
      <c r="O4056" t="str">
        <f t="shared" si="320"/>
        <v>N</v>
      </c>
    </row>
    <row r="4057" spans="1:15" x14ac:dyDescent="0.25">
      <c r="A4057">
        <v>71</v>
      </c>
      <c r="B4057" s="1">
        <v>63101</v>
      </c>
      <c r="C4057" t="s">
        <v>219</v>
      </c>
      <c r="D4057" t="s">
        <v>1391</v>
      </c>
      <c r="E4057">
        <v>241</v>
      </c>
      <c r="F4057">
        <v>7279</v>
      </c>
      <c r="G4057">
        <f t="shared" si="316"/>
        <v>0</v>
      </c>
      <c r="H4057" t="str">
        <f>_xlfn.XLOOKUP(C4057,obszary!A:A,obszary!B:B)</f>
        <v>Phaethontis</v>
      </c>
      <c r="I4057" t="str">
        <f>_xlfn.XLOOKUP($A4057,laziki!B:B,laziki!C:C)</f>
        <v>Rosetta 15</v>
      </c>
      <c r="J4057" t="str">
        <f>_xlfn.XLOOKUP(I4057,laziki!C:C,laziki!E:E)</f>
        <v>50.96S, 146.33W</v>
      </c>
      <c r="K4057">
        <f>_xlfn.XLOOKUP($A4057,laziki!B:B,laziki!D:D)</f>
        <v>2070</v>
      </c>
      <c r="L4057">
        <f t="shared" si="317"/>
        <v>2072</v>
      </c>
      <c r="M4057" s="4">
        <f t="shared" si="318"/>
        <v>2</v>
      </c>
      <c r="N4057" s="4" t="str">
        <f t="shared" si="319"/>
        <v>S</v>
      </c>
      <c r="O4057" t="str">
        <f t="shared" si="320"/>
        <v>S</v>
      </c>
    </row>
    <row r="4058" spans="1:15" x14ac:dyDescent="0.25">
      <c r="A4058">
        <v>9</v>
      </c>
      <c r="B4058" s="1">
        <v>58007</v>
      </c>
      <c r="C4058" t="s">
        <v>215</v>
      </c>
      <c r="D4058" t="s">
        <v>1390</v>
      </c>
      <c r="E4058">
        <v>24</v>
      </c>
      <c r="F4058">
        <v>22220</v>
      </c>
      <c r="G4058">
        <f t="shared" si="316"/>
        <v>22220</v>
      </c>
      <c r="H4058" t="str">
        <f>_xlfn.XLOOKUP(C4058,obszary!A:A,obszary!B:B)</f>
        <v>Argyre</v>
      </c>
      <c r="I4058" t="str">
        <f>_xlfn.XLOOKUP($A4058,laziki!B:B,laziki!C:C)</f>
        <v>Mariner 14</v>
      </c>
      <c r="J4058" t="str">
        <f>_xlfn.XLOOKUP(I4058,laziki!C:C,laziki!E:E)</f>
        <v>17.63S, 13.01W</v>
      </c>
      <c r="K4058">
        <f>_xlfn.XLOOKUP($A4058,laziki!B:B,laziki!D:D)</f>
        <v>2054</v>
      </c>
      <c r="L4058">
        <f t="shared" si="317"/>
        <v>2058</v>
      </c>
      <c r="M4058" s="4">
        <f t="shared" si="318"/>
        <v>4</v>
      </c>
      <c r="N4058" s="4" t="str">
        <f t="shared" si="319"/>
        <v>S</v>
      </c>
      <c r="O4058" t="str">
        <f t="shared" si="320"/>
        <v>S</v>
      </c>
    </row>
    <row r="4059" spans="1:15" x14ac:dyDescent="0.25">
      <c r="A4059">
        <v>34</v>
      </c>
      <c r="B4059" s="1">
        <v>60452</v>
      </c>
      <c r="C4059" t="s">
        <v>239</v>
      </c>
      <c r="D4059" t="s">
        <v>1389</v>
      </c>
      <c r="E4059">
        <v>39</v>
      </c>
      <c r="F4059">
        <v>3313</v>
      </c>
      <c r="G4059">
        <f t="shared" si="316"/>
        <v>3313</v>
      </c>
      <c r="H4059" t="str">
        <f>_xlfn.XLOOKUP(C4059,obszary!A:A,obszary!B:B)</f>
        <v>Amenthes</v>
      </c>
      <c r="I4059" t="str">
        <f>_xlfn.XLOOKUP($A4059,laziki!B:B,laziki!C:C)</f>
        <v>Deimos 14</v>
      </c>
      <c r="J4059" t="str">
        <f>_xlfn.XLOOKUP(I4059,laziki!C:C,laziki!E:E)</f>
        <v>24.45N, 112.91E</v>
      </c>
      <c r="K4059">
        <f>_xlfn.XLOOKUP($A4059,laziki!B:B,laziki!D:D)</f>
        <v>2060</v>
      </c>
      <c r="L4059">
        <f t="shared" si="317"/>
        <v>2065</v>
      </c>
      <c r="M4059" s="4">
        <f t="shared" si="318"/>
        <v>5</v>
      </c>
      <c r="N4059" s="4" t="str">
        <f t="shared" si="319"/>
        <v>N</v>
      </c>
      <c r="O4059" t="str">
        <f t="shared" si="320"/>
        <v>N</v>
      </c>
    </row>
    <row r="4060" spans="1:15" x14ac:dyDescent="0.25">
      <c r="A4060">
        <v>85</v>
      </c>
      <c r="B4060" s="1">
        <v>63500</v>
      </c>
      <c r="C4060" t="s">
        <v>225</v>
      </c>
      <c r="D4060" t="s">
        <v>1388</v>
      </c>
      <c r="E4060">
        <v>252</v>
      </c>
      <c r="F4060">
        <v>6006</v>
      </c>
      <c r="G4060">
        <f t="shared" si="316"/>
        <v>0</v>
      </c>
      <c r="H4060" t="str">
        <f>_xlfn.XLOOKUP(C4060,obszary!A:A,obszary!B:B)</f>
        <v>Iapygia</v>
      </c>
      <c r="I4060" t="str">
        <f>_xlfn.XLOOKUP($A4060,laziki!B:B,laziki!C:C)</f>
        <v>Phoenix 13</v>
      </c>
      <c r="J4060" t="str">
        <f>_xlfn.XLOOKUP(I4060,laziki!C:C,laziki!E:E)</f>
        <v>6.43S, 95.96E</v>
      </c>
      <c r="K4060">
        <f>_xlfn.XLOOKUP($A4060,laziki!B:B,laziki!D:D)</f>
        <v>2070</v>
      </c>
      <c r="L4060">
        <f t="shared" si="317"/>
        <v>2073</v>
      </c>
      <c r="M4060" s="4">
        <f t="shared" si="318"/>
        <v>3</v>
      </c>
      <c r="N4060" s="4" t="str">
        <f t="shared" si="319"/>
        <v>S</v>
      </c>
      <c r="O4060" t="str">
        <f t="shared" si="320"/>
        <v>S</v>
      </c>
    </row>
    <row r="4061" spans="1:15" x14ac:dyDescent="0.25">
      <c r="A4061">
        <v>64</v>
      </c>
      <c r="B4061" s="1">
        <v>61400</v>
      </c>
      <c r="C4061" t="s">
        <v>211</v>
      </c>
      <c r="D4061" t="s">
        <v>1387</v>
      </c>
      <c r="E4061">
        <v>24</v>
      </c>
      <c r="F4061">
        <v>24621</v>
      </c>
      <c r="G4061">
        <f t="shared" si="316"/>
        <v>24621</v>
      </c>
      <c r="H4061" t="str">
        <f>_xlfn.XLOOKUP(C4061,obszary!A:A,obszary!B:B)</f>
        <v>Hellas</v>
      </c>
      <c r="I4061" t="str">
        <f>_xlfn.XLOOKUP($A4061,laziki!B:B,laziki!C:C)</f>
        <v>Rosetta 7</v>
      </c>
      <c r="J4061" t="str">
        <f>_xlfn.XLOOKUP(I4061,laziki!C:C,laziki!E:E)</f>
        <v>48.64S, 67.03E</v>
      </c>
      <c r="K4061">
        <f>_xlfn.XLOOKUP($A4061,laziki!B:B,laziki!D:D)</f>
        <v>2067</v>
      </c>
      <c r="L4061">
        <f t="shared" si="317"/>
        <v>2068</v>
      </c>
      <c r="M4061" s="4">
        <f t="shared" si="318"/>
        <v>1</v>
      </c>
      <c r="N4061" s="4" t="str">
        <f t="shared" si="319"/>
        <v>S</v>
      </c>
      <c r="O4061" t="str">
        <f t="shared" si="320"/>
        <v>S</v>
      </c>
    </row>
    <row r="4062" spans="1:15" x14ac:dyDescent="0.25">
      <c r="A4062">
        <v>47</v>
      </c>
      <c r="B4062" s="1">
        <v>62792</v>
      </c>
      <c r="C4062" t="s">
        <v>245</v>
      </c>
      <c r="D4062" t="s">
        <v>1386</v>
      </c>
      <c r="E4062">
        <v>82</v>
      </c>
      <c r="F4062">
        <v>5076</v>
      </c>
      <c r="G4062">
        <f t="shared" si="316"/>
        <v>5076</v>
      </c>
      <c r="H4062" t="str">
        <f>_xlfn.XLOOKUP(C4062,obszary!A:A,obszary!B:B)</f>
        <v>Oxia Palus</v>
      </c>
      <c r="I4062" t="str">
        <f>_xlfn.XLOOKUP($A4062,laziki!B:B,laziki!C:C)</f>
        <v>Spirit 14</v>
      </c>
      <c r="J4062" t="str">
        <f>_xlfn.XLOOKUP(I4062,laziki!C:C,laziki!E:E)</f>
        <v>27.30N, 17.48W</v>
      </c>
      <c r="K4062">
        <f>_xlfn.XLOOKUP($A4062,laziki!B:B,laziki!D:D)</f>
        <v>2065</v>
      </c>
      <c r="L4062">
        <f t="shared" si="317"/>
        <v>2071</v>
      </c>
      <c r="M4062" s="4">
        <f t="shared" si="318"/>
        <v>6</v>
      </c>
      <c r="N4062" s="4" t="str">
        <f t="shared" si="319"/>
        <v>N</v>
      </c>
      <c r="O4062" t="str">
        <f t="shared" si="320"/>
        <v>N</v>
      </c>
    </row>
    <row r="4063" spans="1:15" x14ac:dyDescent="0.25">
      <c r="A4063">
        <v>26</v>
      </c>
      <c r="B4063" s="1">
        <v>58083</v>
      </c>
      <c r="C4063" t="s">
        <v>211</v>
      </c>
      <c r="D4063" t="s">
        <v>1385</v>
      </c>
      <c r="E4063">
        <v>212</v>
      </c>
      <c r="F4063">
        <v>7512</v>
      </c>
      <c r="G4063">
        <f t="shared" si="316"/>
        <v>0</v>
      </c>
      <c r="H4063" t="str">
        <f>_xlfn.XLOOKUP(C4063,obszary!A:A,obszary!B:B)</f>
        <v>Hellas</v>
      </c>
      <c r="I4063" t="str">
        <f>_xlfn.XLOOKUP($A4063,laziki!B:B,laziki!C:C)</f>
        <v>Phobos 5</v>
      </c>
      <c r="J4063" t="str">
        <f>_xlfn.XLOOKUP(I4063,laziki!C:C,laziki!E:E)</f>
        <v>48.99S, 67.17E</v>
      </c>
      <c r="K4063">
        <f>_xlfn.XLOOKUP($A4063,laziki!B:B,laziki!D:D)</f>
        <v>2054</v>
      </c>
      <c r="L4063">
        <f t="shared" si="317"/>
        <v>2059</v>
      </c>
      <c r="M4063" s="4">
        <f t="shared" si="318"/>
        <v>5</v>
      </c>
      <c r="N4063" s="4" t="str">
        <f t="shared" si="319"/>
        <v>S</v>
      </c>
      <c r="O4063" t="str">
        <f t="shared" si="320"/>
        <v>S</v>
      </c>
    </row>
    <row r="4064" spans="1:15" x14ac:dyDescent="0.25">
      <c r="A4064">
        <v>94</v>
      </c>
      <c r="B4064" s="1">
        <v>61846</v>
      </c>
      <c r="C4064" t="s">
        <v>209</v>
      </c>
      <c r="D4064" t="s">
        <v>1384</v>
      </c>
      <c r="E4064">
        <v>59</v>
      </c>
      <c r="F4064">
        <v>56210</v>
      </c>
      <c r="G4064">
        <f t="shared" si="316"/>
        <v>56210</v>
      </c>
      <c r="H4064" t="str">
        <f>_xlfn.XLOOKUP(C4064,obszary!A:A,obszary!B:B)</f>
        <v>Eridania</v>
      </c>
      <c r="I4064" t="str">
        <f>_xlfn.XLOOKUP($A4064,laziki!B:B,laziki!C:C)</f>
        <v>Dawn 4</v>
      </c>
      <c r="J4064" t="str">
        <f>_xlfn.XLOOKUP(I4064,laziki!C:C,laziki!E:E)</f>
        <v>46.81S, 143.88E</v>
      </c>
      <c r="K4064">
        <f>_xlfn.XLOOKUP($A4064,laziki!B:B,laziki!D:D)</f>
        <v>2066</v>
      </c>
      <c r="L4064">
        <f t="shared" si="317"/>
        <v>2069</v>
      </c>
      <c r="M4064" s="4">
        <f t="shared" si="318"/>
        <v>3</v>
      </c>
      <c r="N4064" s="4" t="str">
        <f t="shared" si="319"/>
        <v>S</v>
      </c>
      <c r="O4064" t="str">
        <f t="shared" si="320"/>
        <v>S</v>
      </c>
    </row>
    <row r="4065" spans="1:15" x14ac:dyDescent="0.25">
      <c r="A4065">
        <v>77</v>
      </c>
      <c r="B4065" s="1">
        <v>64658</v>
      </c>
      <c r="C4065" t="s">
        <v>223</v>
      </c>
      <c r="D4065" t="s">
        <v>1383</v>
      </c>
      <c r="E4065">
        <v>24</v>
      </c>
      <c r="F4065">
        <v>1267</v>
      </c>
      <c r="G4065">
        <f t="shared" si="316"/>
        <v>1267</v>
      </c>
      <c r="H4065" t="str">
        <f>_xlfn.XLOOKUP(C4065,obszary!A:A,obszary!B:B)</f>
        <v>Mare Tyrrhenum</v>
      </c>
      <c r="I4065" t="str">
        <f>_xlfn.XLOOKUP($A4065,laziki!B:B,laziki!C:C)</f>
        <v>Rosetta 27</v>
      </c>
      <c r="J4065" t="str">
        <f>_xlfn.XLOOKUP(I4065,laziki!C:C,laziki!E:E)</f>
        <v>28.90S, 98.55E</v>
      </c>
      <c r="K4065">
        <f>_xlfn.XLOOKUP($A4065,laziki!B:B,laziki!D:D)</f>
        <v>2073</v>
      </c>
      <c r="L4065">
        <f t="shared" si="317"/>
        <v>2077</v>
      </c>
      <c r="M4065" s="4">
        <f t="shared" si="318"/>
        <v>4</v>
      </c>
      <c r="N4065" s="4" t="str">
        <f t="shared" si="319"/>
        <v>S</v>
      </c>
      <c r="O4065" t="str">
        <f t="shared" si="320"/>
        <v>S</v>
      </c>
    </row>
    <row r="4066" spans="1:15" x14ac:dyDescent="0.25">
      <c r="A4066">
        <v>17</v>
      </c>
      <c r="B4066" s="1">
        <v>59405</v>
      </c>
      <c r="C4066" t="s">
        <v>255</v>
      </c>
      <c r="D4066" t="s">
        <v>1382</v>
      </c>
      <c r="E4066">
        <v>124</v>
      </c>
      <c r="F4066">
        <v>5255</v>
      </c>
      <c r="G4066">
        <f t="shared" si="316"/>
        <v>0</v>
      </c>
      <c r="H4066" t="str">
        <f>_xlfn.XLOOKUP(C4066,obszary!A:A,obszary!B:B)</f>
        <v>Casius</v>
      </c>
      <c r="I4066" t="str">
        <f>_xlfn.XLOOKUP($A4066,laziki!B:B,laziki!C:C)</f>
        <v>Viking 8</v>
      </c>
      <c r="J4066" t="str">
        <f>_xlfn.XLOOKUP(I4066,laziki!C:C,laziki!E:E)</f>
        <v>21.27N, 90.13E</v>
      </c>
      <c r="K4066">
        <f>_xlfn.XLOOKUP($A4066,laziki!B:B,laziki!D:D)</f>
        <v>2054</v>
      </c>
      <c r="L4066">
        <f t="shared" si="317"/>
        <v>2062</v>
      </c>
      <c r="M4066" s="4">
        <f t="shared" si="318"/>
        <v>8</v>
      </c>
      <c r="N4066" s="4" t="str">
        <f t="shared" si="319"/>
        <v>N</v>
      </c>
      <c r="O4066" t="str">
        <f t="shared" si="320"/>
        <v>N</v>
      </c>
    </row>
    <row r="4067" spans="1:15" x14ac:dyDescent="0.25">
      <c r="A4067">
        <v>75</v>
      </c>
      <c r="B4067" s="1">
        <v>63591</v>
      </c>
      <c r="C4067" t="s">
        <v>209</v>
      </c>
      <c r="D4067" t="s">
        <v>1381</v>
      </c>
      <c r="E4067">
        <v>277</v>
      </c>
      <c r="F4067">
        <v>33322</v>
      </c>
      <c r="G4067">
        <f t="shared" si="316"/>
        <v>0</v>
      </c>
      <c r="H4067" t="str">
        <f>_xlfn.XLOOKUP(C4067,obszary!A:A,obszary!B:B)</f>
        <v>Eridania</v>
      </c>
      <c r="I4067" t="str">
        <f>_xlfn.XLOOKUP($A4067,laziki!B:B,laziki!C:C)</f>
        <v>Rosetta 22</v>
      </c>
      <c r="J4067" t="str">
        <f>_xlfn.XLOOKUP(I4067,laziki!C:C,laziki!E:E)</f>
        <v>43.21S, 109.99E</v>
      </c>
      <c r="K4067">
        <f>_xlfn.XLOOKUP($A4067,laziki!B:B,laziki!D:D)</f>
        <v>2071</v>
      </c>
      <c r="L4067">
        <f t="shared" si="317"/>
        <v>2074</v>
      </c>
      <c r="M4067" s="4">
        <f t="shared" si="318"/>
        <v>3</v>
      </c>
      <c r="N4067" s="4" t="str">
        <f t="shared" si="319"/>
        <v>S</v>
      </c>
      <c r="O4067" t="str">
        <f t="shared" si="320"/>
        <v>S</v>
      </c>
    </row>
    <row r="4068" spans="1:15" x14ac:dyDescent="0.25">
      <c r="A4068">
        <v>26</v>
      </c>
      <c r="B4068" s="1">
        <v>57762</v>
      </c>
      <c r="C4068" t="s">
        <v>213</v>
      </c>
      <c r="D4068" t="s">
        <v>1380</v>
      </c>
      <c r="E4068">
        <v>41</v>
      </c>
      <c r="F4068">
        <v>5436</v>
      </c>
      <c r="G4068">
        <f t="shared" si="316"/>
        <v>5436</v>
      </c>
      <c r="H4068" t="str">
        <f>_xlfn.XLOOKUP(C4068,obszary!A:A,obszary!B:B)</f>
        <v>Noachis</v>
      </c>
      <c r="I4068" t="str">
        <f>_xlfn.XLOOKUP($A4068,laziki!B:B,laziki!C:C)</f>
        <v>Phobos 5</v>
      </c>
      <c r="J4068" t="str">
        <f>_xlfn.XLOOKUP(I4068,laziki!C:C,laziki!E:E)</f>
        <v>48.99S, 67.17E</v>
      </c>
      <c r="K4068">
        <f>_xlfn.XLOOKUP($A4068,laziki!B:B,laziki!D:D)</f>
        <v>2054</v>
      </c>
      <c r="L4068">
        <f t="shared" si="317"/>
        <v>2058</v>
      </c>
      <c r="M4068" s="4">
        <f t="shared" si="318"/>
        <v>4</v>
      </c>
      <c r="N4068" s="4" t="str">
        <f t="shared" si="319"/>
        <v>S</v>
      </c>
      <c r="O4068" t="str">
        <f t="shared" si="320"/>
        <v>S</v>
      </c>
    </row>
    <row r="4069" spans="1:15" x14ac:dyDescent="0.25">
      <c r="A4069">
        <v>32</v>
      </c>
      <c r="B4069" s="1">
        <v>60850</v>
      </c>
      <c r="C4069" t="s">
        <v>217</v>
      </c>
      <c r="D4069" t="s">
        <v>1379</v>
      </c>
      <c r="E4069">
        <v>482</v>
      </c>
      <c r="F4069">
        <v>13527</v>
      </c>
      <c r="G4069">
        <f t="shared" si="316"/>
        <v>0</v>
      </c>
      <c r="H4069" t="str">
        <f>_xlfn.XLOOKUP(C4069,obszary!A:A,obszary!B:B)</f>
        <v>Thaumasia</v>
      </c>
      <c r="I4069" t="str">
        <f>_xlfn.XLOOKUP($A4069,laziki!B:B,laziki!C:C)</f>
        <v>Deimos 11</v>
      </c>
      <c r="J4069" t="str">
        <f>_xlfn.XLOOKUP(I4069,laziki!C:C,laziki!E:E)</f>
        <v>39.82S, 96.42W</v>
      </c>
      <c r="K4069">
        <f>_xlfn.XLOOKUP($A4069,laziki!B:B,laziki!D:D)</f>
        <v>2059</v>
      </c>
      <c r="L4069">
        <f t="shared" si="317"/>
        <v>2066</v>
      </c>
      <c r="M4069" s="4">
        <f t="shared" si="318"/>
        <v>7</v>
      </c>
      <c r="N4069" s="4" t="str">
        <f t="shared" si="319"/>
        <v>S</v>
      </c>
      <c r="O4069" t="str">
        <f t="shared" si="320"/>
        <v>S</v>
      </c>
    </row>
    <row r="4070" spans="1:15" x14ac:dyDescent="0.25">
      <c r="A4070">
        <v>15</v>
      </c>
      <c r="B4070" s="1">
        <v>56697</v>
      </c>
      <c r="C4070" t="s">
        <v>235</v>
      </c>
      <c r="D4070" t="s">
        <v>1378</v>
      </c>
      <c r="E4070">
        <v>96</v>
      </c>
      <c r="F4070">
        <v>10654</v>
      </c>
      <c r="G4070">
        <f t="shared" si="316"/>
        <v>10654</v>
      </c>
      <c r="H4070" t="str">
        <f>_xlfn.XLOOKUP(C4070,obszary!A:A,obszary!B:B)</f>
        <v>Memnonia</v>
      </c>
      <c r="I4070" t="str">
        <f>_xlfn.XLOOKUP($A4070,laziki!B:B,laziki!C:C)</f>
        <v>Viking 5</v>
      </c>
      <c r="J4070" t="str">
        <f>_xlfn.XLOOKUP(I4070,laziki!C:C,laziki!E:E)</f>
        <v>33.52S, 162.36W</v>
      </c>
      <c r="K4070">
        <f>_xlfn.XLOOKUP($A4070,laziki!B:B,laziki!D:D)</f>
        <v>2053</v>
      </c>
      <c r="L4070">
        <f t="shared" si="317"/>
        <v>2055</v>
      </c>
      <c r="M4070" s="4">
        <f t="shared" si="318"/>
        <v>2</v>
      </c>
      <c r="N4070" s="4" t="str">
        <f t="shared" si="319"/>
        <v>S</v>
      </c>
      <c r="O4070" t="str">
        <f t="shared" si="320"/>
        <v>S</v>
      </c>
    </row>
    <row r="4071" spans="1:15" x14ac:dyDescent="0.25">
      <c r="A4071">
        <v>29</v>
      </c>
      <c r="B4071" s="1">
        <v>59104</v>
      </c>
      <c r="C4071" t="s">
        <v>235</v>
      </c>
      <c r="D4071" t="s">
        <v>1377</v>
      </c>
      <c r="E4071">
        <v>57</v>
      </c>
      <c r="F4071">
        <v>9985</v>
      </c>
      <c r="G4071">
        <f t="shared" si="316"/>
        <v>9985</v>
      </c>
      <c r="H4071" t="str">
        <f>_xlfn.XLOOKUP(C4071,obszary!A:A,obszary!B:B)</f>
        <v>Memnonia</v>
      </c>
      <c r="I4071" t="str">
        <f>_xlfn.XLOOKUP($A4071,laziki!B:B,laziki!C:C)</f>
        <v>Deimos 4</v>
      </c>
      <c r="J4071" t="str">
        <f>_xlfn.XLOOKUP(I4071,laziki!C:C,laziki!E:E)</f>
        <v>33.88S, 148.04W</v>
      </c>
      <c r="K4071">
        <f>_xlfn.XLOOKUP($A4071,laziki!B:B,laziki!D:D)</f>
        <v>2058</v>
      </c>
      <c r="L4071">
        <f t="shared" si="317"/>
        <v>2061</v>
      </c>
      <c r="M4071" s="4">
        <f t="shared" si="318"/>
        <v>3</v>
      </c>
      <c r="N4071" s="4" t="str">
        <f t="shared" si="319"/>
        <v>S</v>
      </c>
      <c r="O4071" t="str">
        <f t="shared" si="320"/>
        <v>S</v>
      </c>
    </row>
    <row r="4072" spans="1:15" x14ac:dyDescent="0.25">
      <c r="A4072">
        <v>29</v>
      </c>
      <c r="B4072" s="1">
        <v>58282</v>
      </c>
      <c r="C4072" t="s">
        <v>235</v>
      </c>
      <c r="D4072" t="s">
        <v>1376</v>
      </c>
      <c r="E4072">
        <v>63</v>
      </c>
      <c r="F4072">
        <v>1267</v>
      </c>
      <c r="G4072">
        <f t="shared" si="316"/>
        <v>1267</v>
      </c>
      <c r="H4072" t="str">
        <f>_xlfn.XLOOKUP(C4072,obszary!A:A,obszary!B:B)</f>
        <v>Memnonia</v>
      </c>
      <c r="I4072" t="str">
        <f>_xlfn.XLOOKUP($A4072,laziki!B:B,laziki!C:C)</f>
        <v>Deimos 4</v>
      </c>
      <c r="J4072" t="str">
        <f>_xlfn.XLOOKUP(I4072,laziki!C:C,laziki!E:E)</f>
        <v>33.88S, 148.04W</v>
      </c>
      <c r="K4072">
        <f>_xlfn.XLOOKUP($A4072,laziki!B:B,laziki!D:D)</f>
        <v>2058</v>
      </c>
      <c r="L4072">
        <f t="shared" si="317"/>
        <v>2059</v>
      </c>
      <c r="M4072" s="4">
        <f t="shared" si="318"/>
        <v>1</v>
      </c>
      <c r="N4072" s="4" t="str">
        <f t="shared" si="319"/>
        <v>S</v>
      </c>
      <c r="O4072" t="str">
        <f t="shared" si="320"/>
        <v>S</v>
      </c>
    </row>
    <row r="4073" spans="1:15" x14ac:dyDescent="0.25">
      <c r="A4073">
        <v>83</v>
      </c>
      <c r="B4073" s="1">
        <v>62879</v>
      </c>
      <c r="C4073" t="s">
        <v>265</v>
      </c>
      <c r="D4073" t="s">
        <v>1375</v>
      </c>
      <c r="E4073">
        <v>88</v>
      </c>
      <c r="F4073">
        <v>31157</v>
      </c>
      <c r="G4073">
        <f t="shared" si="316"/>
        <v>31157</v>
      </c>
      <c r="H4073" t="str">
        <f>_xlfn.XLOOKUP(C4073,obszary!A:A,obszary!B:B)</f>
        <v>Mare Boreum</v>
      </c>
      <c r="I4073" t="str">
        <f>_xlfn.XLOOKUP($A4073,laziki!B:B,laziki!C:C)</f>
        <v>Phoenix 11</v>
      </c>
      <c r="J4073" t="str">
        <f>_xlfn.XLOOKUP(I4073,laziki!C:C,laziki!E:E)</f>
        <v>56.07N, 79.63E</v>
      </c>
      <c r="K4073">
        <f>_xlfn.XLOOKUP($A4073,laziki!B:B,laziki!D:D)</f>
        <v>2069</v>
      </c>
      <c r="L4073">
        <f t="shared" si="317"/>
        <v>2072</v>
      </c>
      <c r="M4073" s="4">
        <f t="shared" si="318"/>
        <v>3</v>
      </c>
      <c r="N4073" s="4" t="str">
        <f t="shared" si="319"/>
        <v>N</v>
      </c>
      <c r="O4073" t="str">
        <f t="shared" si="320"/>
        <v>N</v>
      </c>
    </row>
    <row r="4074" spans="1:15" x14ac:dyDescent="0.25">
      <c r="A4074">
        <v>33</v>
      </c>
      <c r="B4074" s="1">
        <v>58960</v>
      </c>
      <c r="C4074" t="s">
        <v>257</v>
      </c>
      <c r="D4074" t="s">
        <v>1374</v>
      </c>
      <c r="E4074">
        <v>100</v>
      </c>
      <c r="F4074">
        <v>1010</v>
      </c>
      <c r="G4074">
        <f t="shared" si="316"/>
        <v>1010</v>
      </c>
      <c r="H4074" t="str">
        <f>_xlfn.XLOOKUP(C4074,obszary!A:A,obszary!B:B)</f>
        <v>Ismenius Lacus</v>
      </c>
      <c r="I4074" t="str">
        <f>_xlfn.XLOOKUP($A4074,laziki!B:B,laziki!C:C)</f>
        <v>Deimos 13</v>
      </c>
      <c r="J4074" t="str">
        <f>_xlfn.XLOOKUP(I4074,laziki!C:C,laziki!E:E)</f>
        <v>73.37N, 48.09E</v>
      </c>
      <c r="K4074">
        <f>_xlfn.XLOOKUP($A4074,laziki!B:B,laziki!D:D)</f>
        <v>2060</v>
      </c>
      <c r="L4074">
        <f t="shared" si="317"/>
        <v>2061</v>
      </c>
      <c r="M4074" s="4">
        <f t="shared" si="318"/>
        <v>1</v>
      </c>
      <c r="N4074" s="4" t="str">
        <f t="shared" si="319"/>
        <v>N</v>
      </c>
      <c r="O4074" t="str">
        <f t="shared" si="320"/>
        <v>N</v>
      </c>
    </row>
    <row r="4075" spans="1:15" x14ac:dyDescent="0.25">
      <c r="A4075">
        <v>65</v>
      </c>
      <c r="B4075" s="1">
        <v>61947</v>
      </c>
      <c r="C4075" t="s">
        <v>229</v>
      </c>
      <c r="D4075" t="s">
        <v>1373</v>
      </c>
      <c r="E4075">
        <v>221</v>
      </c>
      <c r="F4075">
        <v>3764</v>
      </c>
      <c r="G4075">
        <f t="shared" si="316"/>
        <v>0</v>
      </c>
      <c r="H4075" t="str">
        <f>_xlfn.XLOOKUP(C4075,obszary!A:A,obszary!B:B)</f>
        <v>Margaritifer Sinus</v>
      </c>
      <c r="I4075" t="str">
        <f>_xlfn.XLOOKUP($A4075,laziki!B:B,laziki!C:C)</f>
        <v>Rosetta 8</v>
      </c>
      <c r="J4075" t="str">
        <f>_xlfn.XLOOKUP(I4075,laziki!C:C,laziki!E:E)</f>
        <v>3.05S, 8.90W</v>
      </c>
      <c r="K4075">
        <f>_xlfn.XLOOKUP($A4075,laziki!B:B,laziki!D:D)</f>
        <v>2067</v>
      </c>
      <c r="L4075">
        <f t="shared" si="317"/>
        <v>2069</v>
      </c>
      <c r="M4075" s="4">
        <f t="shared" si="318"/>
        <v>2</v>
      </c>
      <c r="N4075" s="4" t="str">
        <f t="shared" si="319"/>
        <v>S</v>
      </c>
      <c r="O4075" t="str">
        <f t="shared" si="320"/>
        <v>S</v>
      </c>
    </row>
    <row r="4076" spans="1:15" x14ac:dyDescent="0.25">
      <c r="A4076">
        <v>24</v>
      </c>
      <c r="B4076" s="1">
        <v>56871</v>
      </c>
      <c r="C4076" t="s">
        <v>223</v>
      </c>
      <c r="D4076" t="s">
        <v>1372</v>
      </c>
      <c r="E4076">
        <v>482</v>
      </c>
      <c r="F4076">
        <v>1267</v>
      </c>
      <c r="G4076">
        <f t="shared" si="316"/>
        <v>0</v>
      </c>
      <c r="H4076" t="str">
        <f>_xlfn.XLOOKUP(C4076,obszary!A:A,obszary!B:B)</f>
        <v>Mare Tyrrhenum</v>
      </c>
      <c r="I4076" t="str">
        <f>_xlfn.XLOOKUP($A4076,laziki!B:B,laziki!C:C)</f>
        <v>Phobos 3</v>
      </c>
      <c r="J4076" t="str">
        <f>_xlfn.XLOOKUP(I4076,laziki!C:C,laziki!E:E)</f>
        <v>32.13S, 131.87E</v>
      </c>
      <c r="K4076">
        <f>_xlfn.XLOOKUP($A4076,laziki!B:B,laziki!D:D)</f>
        <v>2053</v>
      </c>
      <c r="L4076">
        <f t="shared" si="317"/>
        <v>2055</v>
      </c>
      <c r="M4076" s="4">
        <f t="shared" si="318"/>
        <v>2</v>
      </c>
      <c r="N4076" s="4" t="str">
        <f t="shared" si="319"/>
        <v>S</v>
      </c>
      <c r="O4076" t="str">
        <f t="shared" si="320"/>
        <v>S</v>
      </c>
    </row>
    <row r="4077" spans="1:15" x14ac:dyDescent="0.25">
      <c r="A4077">
        <v>92</v>
      </c>
      <c r="B4077" s="1">
        <v>63930</v>
      </c>
      <c r="C4077" t="s">
        <v>265</v>
      </c>
      <c r="D4077" t="s">
        <v>1371</v>
      </c>
      <c r="E4077">
        <v>43</v>
      </c>
      <c r="F4077">
        <v>3612</v>
      </c>
      <c r="G4077">
        <f t="shared" si="316"/>
        <v>3612</v>
      </c>
      <c r="H4077" t="str">
        <f>_xlfn.XLOOKUP(C4077,obszary!A:A,obszary!B:B)</f>
        <v>Mare Boreum</v>
      </c>
      <c r="I4077" t="str">
        <f>_xlfn.XLOOKUP($A4077,laziki!B:B,laziki!C:C)</f>
        <v>Phoenix 28</v>
      </c>
      <c r="J4077" t="str">
        <f>_xlfn.XLOOKUP(I4077,laziki!C:C,laziki!E:E)</f>
        <v>77.60N, 60.62E</v>
      </c>
      <c r="K4077">
        <f>_xlfn.XLOOKUP($A4077,laziki!B:B,laziki!D:D)</f>
        <v>2073</v>
      </c>
      <c r="L4077">
        <f t="shared" si="317"/>
        <v>2075</v>
      </c>
      <c r="M4077" s="4">
        <f t="shared" si="318"/>
        <v>2</v>
      </c>
      <c r="N4077" s="4" t="str">
        <f t="shared" si="319"/>
        <v>N</v>
      </c>
      <c r="O4077" t="str">
        <f t="shared" si="320"/>
        <v>N</v>
      </c>
    </row>
    <row r="4078" spans="1:15" x14ac:dyDescent="0.25">
      <c r="A4078">
        <v>17</v>
      </c>
      <c r="B4078" s="1">
        <v>59434</v>
      </c>
      <c r="C4078" t="s">
        <v>255</v>
      </c>
      <c r="D4078" t="s">
        <v>1370</v>
      </c>
      <c r="E4078">
        <v>702</v>
      </c>
      <c r="F4078">
        <v>4563</v>
      </c>
      <c r="G4078">
        <f t="shared" si="316"/>
        <v>0</v>
      </c>
      <c r="H4078" t="str">
        <f>_xlfn.XLOOKUP(C4078,obszary!A:A,obszary!B:B)</f>
        <v>Casius</v>
      </c>
      <c r="I4078" t="str">
        <f>_xlfn.XLOOKUP($A4078,laziki!B:B,laziki!C:C)</f>
        <v>Viking 8</v>
      </c>
      <c r="J4078" t="str">
        <f>_xlfn.XLOOKUP(I4078,laziki!C:C,laziki!E:E)</f>
        <v>21.27N, 90.13E</v>
      </c>
      <c r="K4078">
        <f>_xlfn.XLOOKUP($A4078,laziki!B:B,laziki!D:D)</f>
        <v>2054</v>
      </c>
      <c r="L4078">
        <f t="shared" si="317"/>
        <v>2062</v>
      </c>
      <c r="M4078" s="4">
        <f t="shared" si="318"/>
        <v>8</v>
      </c>
      <c r="N4078" s="4" t="str">
        <f t="shared" si="319"/>
        <v>N</v>
      </c>
      <c r="O4078" t="str">
        <f t="shared" si="320"/>
        <v>N</v>
      </c>
    </row>
    <row r="4079" spans="1:15" x14ac:dyDescent="0.25">
      <c r="A4079">
        <v>66</v>
      </c>
      <c r="B4079" s="1">
        <v>62693</v>
      </c>
      <c r="C4079" t="s">
        <v>237</v>
      </c>
      <c r="D4079" t="s">
        <v>1369</v>
      </c>
      <c r="E4079">
        <v>61</v>
      </c>
      <c r="F4079">
        <v>8791</v>
      </c>
      <c r="G4079">
        <f t="shared" si="316"/>
        <v>8791</v>
      </c>
      <c r="H4079" t="str">
        <f>_xlfn.XLOOKUP(C4079,obszary!A:A,obszary!B:B)</f>
        <v>Elysium</v>
      </c>
      <c r="I4079" t="str">
        <f>_xlfn.XLOOKUP($A4079,laziki!B:B,laziki!C:C)</f>
        <v>Rosetta 9</v>
      </c>
      <c r="J4079" t="str">
        <f>_xlfn.XLOOKUP(I4079,laziki!C:C,laziki!E:E)</f>
        <v>17.54N, 149.60E</v>
      </c>
      <c r="K4079">
        <f>_xlfn.XLOOKUP($A4079,laziki!B:B,laziki!D:D)</f>
        <v>2067</v>
      </c>
      <c r="L4079">
        <f t="shared" si="317"/>
        <v>2071</v>
      </c>
      <c r="M4079" s="4">
        <f t="shared" si="318"/>
        <v>4</v>
      </c>
      <c r="N4079" s="4" t="str">
        <f t="shared" si="319"/>
        <v>N</v>
      </c>
      <c r="O4079" t="str">
        <f t="shared" si="320"/>
        <v>N</v>
      </c>
    </row>
    <row r="4080" spans="1:15" x14ac:dyDescent="0.25">
      <c r="A4080">
        <v>41</v>
      </c>
      <c r="B4080" s="1">
        <v>61882</v>
      </c>
      <c r="C4080" t="s">
        <v>265</v>
      </c>
      <c r="D4080" t="s">
        <v>1368</v>
      </c>
      <c r="E4080">
        <v>416</v>
      </c>
      <c r="F4080">
        <v>3461</v>
      </c>
      <c r="G4080">
        <f t="shared" si="316"/>
        <v>0</v>
      </c>
      <c r="H4080" t="str">
        <f>_xlfn.XLOOKUP(C4080,obszary!A:A,obszary!B:B)</f>
        <v>Mare Boreum</v>
      </c>
      <c r="I4080" t="str">
        <f>_xlfn.XLOOKUP($A4080,laziki!B:B,laziki!C:C)</f>
        <v>Spirit 5</v>
      </c>
      <c r="J4080" t="str">
        <f>_xlfn.XLOOKUP(I4080,laziki!C:C,laziki!E:E)</f>
        <v>66.19N, 33.82E</v>
      </c>
      <c r="K4080">
        <f>_xlfn.XLOOKUP($A4080,laziki!B:B,laziki!D:D)</f>
        <v>2063</v>
      </c>
      <c r="L4080">
        <f t="shared" si="317"/>
        <v>2069</v>
      </c>
      <c r="M4080" s="4">
        <f t="shared" si="318"/>
        <v>6</v>
      </c>
      <c r="N4080" s="4" t="str">
        <f t="shared" si="319"/>
        <v>N</v>
      </c>
      <c r="O4080" t="str">
        <f t="shared" si="320"/>
        <v>N</v>
      </c>
    </row>
    <row r="4081" spans="1:15" x14ac:dyDescent="0.25">
      <c r="A4081">
        <v>56</v>
      </c>
      <c r="B4081" s="1">
        <v>61533</v>
      </c>
      <c r="C4081" t="s">
        <v>217</v>
      </c>
      <c r="D4081" t="s">
        <v>1367</v>
      </c>
      <c r="E4081">
        <v>631</v>
      </c>
      <c r="F4081">
        <v>2461</v>
      </c>
      <c r="G4081">
        <f t="shared" si="316"/>
        <v>0</v>
      </c>
      <c r="H4081" t="str">
        <f>_xlfn.XLOOKUP(C4081,obszary!A:A,obszary!B:B)</f>
        <v>Thaumasia</v>
      </c>
      <c r="I4081" t="str">
        <f>_xlfn.XLOOKUP($A4081,laziki!B:B,laziki!C:C)</f>
        <v>Opportunity 10</v>
      </c>
      <c r="J4081" t="str">
        <f>_xlfn.XLOOKUP(I4081,laziki!C:C,laziki!E:E)</f>
        <v>35.35S, 72.67W</v>
      </c>
      <c r="K4081">
        <f>_xlfn.XLOOKUP($A4081,laziki!B:B,laziki!D:D)</f>
        <v>2067</v>
      </c>
      <c r="L4081">
        <f t="shared" si="317"/>
        <v>2068</v>
      </c>
      <c r="M4081" s="4">
        <f t="shared" si="318"/>
        <v>1</v>
      </c>
      <c r="N4081" s="4" t="str">
        <f t="shared" si="319"/>
        <v>S</v>
      </c>
      <c r="O4081" t="str">
        <f t="shared" si="320"/>
        <v>S</v>
      </c>
    </row>
    <row r="4082" spans="1:15" x14ac:dyDescent="0.25">
      <c r="A4082">
        <v>84</v>
      </c>
      <c r="B4082" s="1">
        <v>62926</v>
      </c>
      <c r="C4082" t="s">
        <v>253</v>
      </c>
      <c r="D4082" t="s">
        <v>1366</v>
      </c>
      <c r="E4082">
        <v>82</v>
      </c>
      <c r="F4082">
        <v>1010</v>
      </c>
      <c r="G4082">
        <f t="shared" si="316"/>
        <v>1010</v>
      </c>
      <c r="H4082" t="str">
        <f>_xlfn.XLOOKUP(C4082,obszary!A:A,obszary!B:B)</f>
        <v>Cebrenia</v>
      </c>
      <c r="I4082" t="str">
        <f>_xlfn.XLOOKUP($A4082,laziki!B:B,laziki!C:C)</f>
        <v>Phoenix 12</v>
      </c>
      <c r="J4082" t="str">
        <f>_xlfn.XLOOKUP(I4082,laziki!C:C,laziki!E:E)</f>
        <v>53.00N, 129.64E</v>
      </c>
      <c r="K4082">
        <f>_xlfn.XLOOKUP($A4082,laziki!B:B,laziki!D:D)</f>
        <v>2069</v>
      </c>
      <c r="L4082">
        <f t="shared" si="317"/>
        <v>2072</v>
      </c>
      <c r="M4082" s="4">
        <f t="shared" si="318"/>
        <v>3</v>
      </c>
      <c r="N4082" s="4" t="str">
        <f t="shared" si="319"/>
        <v>N</v>
      </c>
      <c r="O4082" t="str">
        <f t="shared" si="320"/>
        <v>N</v>
      </c>
    </row>
    <row r="4083" spans="1:15" x14ac:dyDescent="0.25">
      <c r="A4083">
        <v>31</v>
      </c>
      <c r="B4083" s="1">
        <v>58539</v>
      </c>
      <c r="C4083" t="s">
        <v>261</v>
      </c>
      <c r="D4083" t="s">
        <v>1365</v>
      </c>
      <c r="E4083">
        <v>27</v>
      </c>
      <c r="F4083">
        <v>31157</v>
      </c>
      <c r="G4083">
        <f t="shared" si="316"/>
        <v>31157</v>
      </c>
      <c r="H4083" t="str">
        <f>_xlfn.XLOOKUP(C4083,obszary!A:A,obszary!B:B)</f>
        <v>Arcadia</v>
      </c>
      <c r="I4083" t="str">
        <f>_xlfn.XLOOKUP($A4083,laziki!B:B,laziki!C:C)</f>
        <v>Deimos 10</v>
      </c>
      <c r="J4083" t="str">
        <f>_xlfn.XLOOKUP(I4083,laziki!C:C,laziki!E:E)</f>
        <v>66.67N, 93.37W</v>
      </c>
      <c r="K4083">
        <f>_xlfn.XLOOKUP($A4083,laziki!B:B,laziki!D:D)</f>
        <v>2059</v>
      </c>
      <c r="L4083">
        <f t="shared" si="317"/>
        <v>2060</v>
      </c>
      <c r="M4083" s="4">
        <f t="shared" si="318"/>
        <v>1</v>
      </c>
      <c r="N4083" s="4" t="str">
        <f t="shared" si="319"/>
        <v>N</v>
      </c>
      <c r="O4083" t="str">
        <f t="shared" si="320"/>
        <v>N</v>
      </c>
    </row>
    <row r="4084" spans="1:15" x14ac:dyDescent="0.25">
      <c r="A4084">
        <v>63</v>
      </c>
      <c r="B4084" s="1">
        <v>61224</v>
      </c>
      <c r="C4084" t="s">
        <v>211</v>
      </c>
      <c r="D4084" t="s">
        <v>1364</v>
      </c>
      <c r="E4084">
        <v>277</v>
      </c>
      <c r="F4084">
        <v>4731</v>
      </c>
      <c r="G4084">
        <f t="shared" si="316"/>
        <v>0</v>
      </c>
      <c r="H4084" t="str">
        <f>_xlfn.XLOOKUP(C4084,obszary!A:A,obszary!B:B)</f>
        <v>Hellas</v>
      </c>
      <c r="I4084" t="str">
        <f>_xlfn.XLOOKUP($A4084,laziki!B:B,laziki!C:C)</f>
        <v>Rosetta 3</v>
      </c>
      <c r="J4084" t="str">
        <f>_xlfn.XLOOKUP(I4084,laziki!C:C,laziki!E:E)</f>
        <v>54.72S, 108.92E</v>
      </c>
      <c r="K4084">
        <f>_xlfn.XLOOKUP($A4084,laziki!B:B,laziki!D:D)</f>
        <v>2066</v>
      </c>
      <c r="L4084">
        <f t="shared" si="317"/>
        <v>2067</v>
      </c>
      <c r="M4084" s="4">
        <f t="shared" si="318"/>
        <v>1</v>
      </c>
      <c r="N4084" s="4" t="str">
        <f t="shared" si="319"/>
        <v>S</v>
      </c>
      <c r="O4084" t="str">
        <f t="shared" si="320"/>
        <v>S</v>
      </c>
    </row>
    <row r="4085" spans="1:15" x14ac:dyDescent="0.25">
      <c r="A4085">
        <v>66</v>
      </c>
      <c r="B4085" s="1">
        <v>63291</v>
      </c>
      <c r="C4085" t="s">
        <v>237</v>
      </c>
      <c r="D4085" t="s">
        <v>1363</v>
      </c>
      <c r="E4085">
        <v>37</v>
      </c>
      <c r="F4085">
        <v>2054</v>
      </c>
      <c r="G4085">
        <f t="shared" si="316"/>
        <v>2054</v>
      </c>
      <c r="H4085" t="str">
        <f>_xlfn.XLOOKUP(C4085,obszary!A:A,obszary!B:B)</f>
        <v>Elysium</v>
      </c>
      <c r="I4085" t="str">
        <f>_xlfn.XLOOKUP($A4085,laziki!B:B,laziki!C:C)</f>
        <v>Rosetta 9</v>
      </c>
      <c r="J4085" t="str">
        <f>_xlfn.XLOOKUP(I4085,laziki!C:C,laziki!E:E)</f>
        <v>17.54N, 149.60E</v>
      </c>
      <c r="K4085">
        <f>_xlfn.XLOOKUP($A4085,laziki!B:B,laziki!D:D)</f>
        <v>2067</v>
      </c>
      <c r="L4085">
        <f t="shared" si="317"/>
        <v>2073</v>
      </c>
      <c r="M4085" s="4">
        <f t="shared" si="318"/>
        <v>6</v>
      </c>
      <c r="N4085" s="4" t="str">
        <f t="shared" si="319"/>
        <v>N</v>
      </c>
      <c r="O4085" t="str">
        <f t="shared" si="320"/>
        <v>N</v>
      </c>
    </row>
    <row r="4086" spans="1:15" x14ac:dyDescent="0.25">
      <c r="A4086">
        <v>78</v>
      </c>
      <c r="B4086" s="1">
        <v>64143</v>
      </c>
      <c r="C4086" t="s">
        <v>235</v>
      </c>
      <c r="D4086" t="s">
        <v>1362</v>
      </c>
      <c r="E4086">
        <v>196</v>
      </c>
      <c r="F4086">
        <v>8000</v>
      </c>
      <c r="G4086">
        <f t="shared" si="316"/>
        <v>0</v>
      </c>
      <c r="H4086" t="str">
        <f>_xlfn.XLOOKUP(C4086,obszary!A:A,obszary!B:B)</f>
        <v>Memnonia</v>
      </c>
      <c r="I4086" t="str">
        <f>_xlfn.XLOOKUP($A4086,laziki!B:B,laziki!C:C)</f>
        <v>Rosetta 28</v>
      </c>
      <c r="J4086" t="str">
        <f>_xlfn.XLOOKUP(I4086,laziki!C:C,laziki!E:E)</f>
        <v>2.95N, 160.52W</v>
      </c>
      <c r="K4086">
        <f>_xlfn.XLOOKUP($A4086,laziki!B:B,laziki!D:D)</f>
        <v>2073</v>
      </c>
      <c r="L4086">
        <f t="shared" si="317"/>
        <v>2075</v>
      </c>
      <c r="M4086" s="4">
        <f t="shared" si="318"/>
        <v>2</v>
      </c>
      <c r="N4086" s="4" t="str">
        <f t="shared" si="319"/>
        <v>S</v>
      </c>
      <c r="O4086" t="str">
        <f t="shared" si="320"/>
        <v>N</v>
      </c>
    </row>
    <row r="4087" spans="1:15" x14ac:dyDescent="0.25">
      <c r="A4087">
        <v>37</v>
      </c>
      <c r="B4087" s="1">
        <v>59311</v>
      </c>
      <c r="C4087" t="s">
        <v>237</v>
      </c>
      <c r="D4087" t="s">
        <v>1361</v>
      </c>
      <c r="E4087">
        <v>124</v>
      </c>
      <c r="F4087">
        <v>9985</v>
      </c>
      <c r="G4087">
        <f t="shared" si="316"/>
        <v>0</v>
      </c>
      <c r="H4087" t="str">
        <f>_xlfn.XLOOKUP(C4087,obszary!A:A,obszary!B:B)</f>
        <v>Elysium</v>
      </c>
      <c r="I4087" t="str">
        <f>_xlfn.XLOOKUP($A4087,laziki!B:B,laziki!C:C)</f>
        <v>Pathfinder 5</v>
      </c>
      <c r="J4087" t="str">
        <f>_xlfn.XLOOKUP(I4087,laziki!C:C,laziki!E:E)</f>
        <v>10.83N, 133.81E</v>
      </c>
      <c r="K4087">
        <f>_xlfn.XLOOKUP($A4087,laziki!B:B,laziki!D:D)</f>
        <v>2061</v>
      </c>
      <c r="L4087">
        <f t="shared" si="317"/>
        <v>2062</v>
      </c>
      <c r="M4087" s="4">
        <f t="shared" si="318"/>
        <v>1</v>
      </c>
      <c r="N4087" s="4" t="str">
        <f t="shared" si="319"/>
        <v>N</v>
      </c>
      <c r="O4087" t="str">
        <f t="shared" si="320"/>
        <v>N</v>
      </c>
    </row>
    <row r="4088" spans="1:15" x14ac:dyDescent="0.25">
      <c r="A4088">
        <v>48</v>
      </c>
      <c r="B4088" s="1">
        <v>61099</v>
      </c>
      <c r="C4088" t="s">
        <v>253</v>
      </c>
      <c r="D4088" t="s">
        <v>1360</v>
      </c>
      <c r="E4088">
        <v>47</v>
      </c>
      <c r="F4088">
        <v>38630</v>
      </c>
      <c r="G4088">
        <f t="shared" si="316"/>
        <v>38630</v>
      </c>
      <c r="H4088" t="str">
        <f>_xlfn.XLOOKUP(C4088,obszary!A:A,obszary!B:B)</f>
        <v>Cebrenia</v>
      </c>
      <c r="I4088" t="str">
        <f>_xlfn.XLOOKUP($A4088,laziki!B:B,laziki!C:C)</f>
        <v>Spirit 15</v>
      </c>
      <c r="J4088" t="str">
        <f>_xlfn.XLOOKUP(I4088,laziki!C:C,laziki!E:E)</f>
        <v>55.77N, 134.40E</v>
      </c>
      <c r="K4088">
        <f>_xlfn.XLOOKUP($A4088,laziki!B:B,laziki!D:D)</f>
        <v>2066</v>
      </c>
      <c r="L4088">
        <f t="shared" si="317"/>
        <v>2067</v>
      </c>
      <c r="M4088" s="4">
        <f t="shared" si="318"/>
        <v>1</v>
      </c>
      <c r="N4088" s="4" t="str">
        <f t="shared" si="319"/>
        <v>N</v>
      </c>
      <c r="O4088" t="str">
        <f t="shared" si="320"/>
        <v>N</v>
      </c>
    </row>
    <row r="4089" spans="1:15" x14ac:dyDescent="0.25">
      <c r="A4089">
        <v>29</v>
      </c>
      <c r="B4089" s="1">
        <v>58348</v>
      </c>
      <c r="C4089" t="s">
        <v>235</v>
      </c>
      <c r="D4089" t="s">
        <v>1359</v>
      </c>
      <c r="E4089">
        <v>50</v>
      </c>
      <c r="F4089">
        <v>5076</v>
      </c>
      <c r="G4089">
        <f t="shared" si="316"/>
        <v>5076</v>
      </c>
      <c r="H4089" t="str">
        <f>_xlfn.XLOOKUP(C4089,obszary!A:A,obszary!B:B)</f>
        <v>Memnonia</v>
      </c>
      <c r="I4089" t="str">
        <f>_xlfn.XLOOKUP($A4089,laziki!B:B,laziki!C:C)</f>
        <v>Deimos 4</v>
      </c>
      <c r="J4089" t="str">
        <f>_xlfn.XLOOKUP(I4089,laziki!C:C,laziki!E:E)</f>
        <v>33.88S, 148.04W</v>
      </c>
      <c r="K4089">
        <f>_xlfn.XLOOKUP($A4089,laziki!B:B,laziki!D:D)</f>
        <v>2058</v>
      </c>
      <c r="L4089">
        <f t="shared" si="317"/>
        <v>2059</v>
      </c>
      <c r="M4089" s="4">
        <f t="shared" si="318"/>
        <v>1</v>
      </c>
      <c r="N4089" s="4" t="str">
        <f t="shared" si="319"/>
        <v>S</v>
      </c>
      <c r="O4089" t="str">
        <f t="shared" si="320"/>
        <v>S</v>
      </c>
    </row>
    <row r="4090" spans="1:15" x14ac:dyDescent="0.25">
      <c r="A4090">
        <v>13</v>
      </c>
      <c r="B4090" s="1">
        <v>56178</v>
      </c>
      <c r="C4090" t="s">
        <v>265</v>
      </c>
      <c r="D4090" t="s">
        <v>1358</v>
      </c>
      <c r="E4090">
        <v>54</v>
      </c>
      <c r="F4090">
        <v>15700</v>
      </c>
      <c r="G4090">
        <f t="shared" si="316"/>
        <v>15700</v>
      </c>
      <c r="H4090" t="str">
        <f>_xlfn.XLOOKUP(C4090,obszary!A:A,obszary!B:B)</f>
        <v>Mare Boreum</v>
      </c>
      <c r="I4090" t="str">
        <f>_xlfn.XLOOKUP($A4090,laziki!B:B,laziki!C:C)</f>
        <v>Viking 2</v>
      </c>
      <c r="J4090" t="str">
        <f>_xlfn.XLOOKUP(I4090,laziki!C:C,laziki!E:E)</f>
        <v>60.72N, 122.46E</v>
      </c>
      <c r="K4090">
        <f>_xlfn.XLOOKUP($A4090,laziki!B:B,laziki!D:D)</f>
        <v>2052</v>
      </c>
      <c r="L4090">
        <f t="shared" si="317"/>
        <v>2053</v>
      </c>
      <c r="M4090" s="4">
        <f t="shared" si="318"/>
        <v>1</v>
      </c>
      <c r="N4090" s="4" t="str">
        <f t="shared" si="319"/>
        <v>N</v>
      </c>
      <c r="O4090" t="str">
        <f t="shared" si="320"/>
        <v>N</v>
      </c>
    </row>
    <row r="4091" spans="1:15" x14ac:dyDescent="0.25">
      <c r="A4091">
        <v>56</v>
      </c>
      <c r="B4091" s="1">
        <v>62297</v>
      </c>
      <c r="C4091" t="s">
        <v>231</v>
      </c>
      <c r="D4091" t="s">
        <v>1357</v>
      </c>
      <c r="E4091">
        <v>100</v>
      </c>
      <c r="F4091">
        <v>4902</v>
      </c>
      <c r="G4091">
        <f t="shared" si="316"/>
        <v>4902</v>
      </c>
      <c r="H4091" t="str">
        <f>_xlfn.XLOOKUP(C4091,obszary!A:A,obszary!B:B)</f>
        <v>Coprates</v>
      </c>
      <c r="I4091" t="str">
        <f>_xlfn.XLOOKUP($A4091,laziki!B:B,laziki!C:C)</f>
        <v>Opportunity 10</v>
      </c>
      <c r="J4091" t="str">
        <f>_xlfn.XLOOKUP(I4091,laziki!C:C,laziki!E:E)</f>
        <v>35.35S, 72.67W</v>
      </c>
      <c r="K4091">
        <f>_xlfn.XLOOKUP($A4091,laziki!B:B,laziki!D:D)</f>
        <v>2067</v>
      </c>
      <c r="L4091">
        <f t="shared" si="317"/>
        <v>2070</v>
      </c>
      <c r="M4091" s="4">
        <f t="shared" si="318"/>
        <v>3</v>
      </c>
      <c r="N4091" s="4" t="str">
        <f t="shared" si="319"/>
        <v>S</v>
      </c>
      <c r="O4091" t="str">
        <f t="shared" si="320"/>
        <v>S</v>
      </c>
    </row>
    <row r="4092" spans="1:15" x14ac:dyDescent="0.25">
      <c r="A4092">
        <v>17</v>
      </c>
      <c r="B4092" s="1">
        <v>57530</v>
      </c>
      <c r="C4092" t="s">
        <v>239</v>
      </c>
      <c r="D4092" t="s">
        <v>1356</v>
      </c>
      <c r="E4092">
        <v>88</v>
      </c>
      <c r="F4092">
        <v>1920</v>
      </c>
      <c r="G4092">
        <f t="shared" si="316"/>
        <v>1920</v>
      </c>
      <c r="H4092" t="str">
        <f>_xlfn.XLOOKUP(C4092,obszary!A:A,obszary!B:B)</f>
        <v>Amenthes</v>
      </c>
      <c r="I4092" t="str">
        <f>_xlfn.XLOOKUP($A4092,laziki!B:B,laziki!C:C)</f>
        <v>Viking 8</v>
      </c>
      <c r="J4092" t="str">
        <f>_xlfn.XLOOKUP(I4092,laziki!C:C,laziki!E:E)</f>
        <v>21.27N, 90.13E</v>
      </c>
      <c r="K4092">
        <f>_xlfn.XLOOKUP($A4092,laziki!B:B,laziki!D:D)</f>
        <v>2054</v>
      </c>
      <c r="L4092">
        <f t="shared" si="317"/>
        <v>2057</v>
      </c>
      <c r="M4092" s="4">
        <f t="shared" si="318"/>
        <v>3</v>
      </c>
      <c r="N4092" s="4" t="str">
        <f t="shared" si="319"/>
        <v>N</v>
      </c>
      <c r="O4092" t="str">
        <f t="shared" si="320"/>
        <v>N</v>
      </c>
    </row>
    <row r="4093" spans="1:15" x14ac:dyDescent="0.25">
      <c r="A4093">
        <v>69</v>
      </c>
      <c r="B4093" s="1">
        <v>63741</v>
      </c>
      <c r="C4093" t="s">
        <v>265</v>
      </c>
      <c r="D4093" t="s">
        <v>1355</v>
      </c>
      <c r="E4093">
        <v>17</v>
      </c>
      <c r="F4093">
        <v>13527</v>
      </c>
      <c r="G4093">
        <f t="shared" si="316"/>
        <v>13527</v>
      </c>
      <c r="H4093" t="str">
        <f>_xlfn.XLOOKUP(C4093,obszary!A:A,obszary!B:B)</f>
        <v>Mare Boreum</v>
      </c>
      <c r="I4093" t="str">
        <f>_xlfn.XLOOKUP($A4093,laziki!B:B,laziki!C:C)</f>
        <v>Rosetta 13</v>
      </c>
      <c r="J4093" t="str">
        <f>_xlfn.XLOOKUP(I4093,laziki!C:C,laziki!E:E)</f>
        <v>69.41N, 168.67E</v>
      </c>
      <c r="K4093">
        <f>_xlfn.XLOOKUP($A4093,laziki!B:B,laziki!D:D)</f>
        <v>2069</v>
      </c>
      <c r="L4093">
        <f t="shared" si="317"/>
        <v>2074</v>
      </c>
      <c r="M4093" s="4">
        <f t="shared" si="318"/>
        <v>5</v>
      </c>
      <c r="N4093" s="4" t="str">
        <f t="shared" si="319"/>
        <v>N</v>
      </c>
      <c r="O4093" t="str">
        <f t="shared" si="320"/>
        <v>N</v>
      </c>
    </row>
    <row r="4094" spans="1:15" x14ac:dyDescent="0.25">
      <c r="A4094">
        <v>21</v>
      </c>
      <c r="B4094" s="1">
        <v>57586</v>
      </c>
      <c r="C4094" t="s">
        <v>233</v>
      </c>
      <c r="D4094" t="s">
        <v>1354</v>
      </c>
      <c r="E4094">
        <v>70</v>
      </c>
      <c r="F4094">
        <v>7052</v>
      </c>
      <c r="G4094">
        <f t="shared" si="316"/>
        <v>7052</v>
      </c>
      <c r="H4094" t="str">
        <f>_xlfn.XLOOKUP(C4094,obszary!A:A,obszary!B:B)</f>
        <v>Phoenicis Lacus</v>
      </c>
      <c r="I4094" t="str">
        <f>_xlfn.XLOOKUP($A4094,laziki!B:B,laziki!C:C)</f>
        <v>Viking 17</v>
      </c>
      <c r="J4094" t="str">
        <f>_xlfn.XLOOKUP(I4094,laziki!C:C,laziki!E:E)</f>
        <v>11.38S, 119.54W</v>
      </c>
      <c r="K4094">
        <f>_xlfn.XLOOKUP($A4094,laziki!B:B,laziki!D:D)</f>
        <v>2056</v>
      </c>
      <c r="L4094">
        <f t="shared" si="317"/>
        <v>2057</v>
      </c>
      <c r="M4094" s="4">
        <f t="shared" si="318"/>
        <v>1</v>
      </c>
      <c r="N4094" s="4" t="str">
        <f t="shared" si="319"/>
        <v>S</v>
      </c>
      <c r="O4094" t="str">
        <f t="shared" si="320"/>
        <v>S</v>
      </c>
    </row>
    <row r="4095" spans="1:15" x14ac:dyDescent="0.25">
      <c r="A4095">
        <v>60</v>
      </c>
      <c r="B4095" s="1">
        <v>62109</v>
      </c>
      <c r="C4095" t="s">
        <v>215</v>
      </c>
      <c r="D4095" t="s">
        <v>1353</v>
      </c>
      <c r="E4095">
        <v>47</v>
      </c>
      <c r="F4095">
        <v>3764</v>
      </c>
      <c r="G4095">
        <f t="shared" si="316"/>
        <v>3764</v>
      </c>
      <c r="H4095" t="str">
        <f>_xlfn.XLOOKUP(C4095,obszary!A:A,obszary!B:B)</f>
        <v>Argyre</v>
      </c>
      <c r="I4095" t="str">
        <f>_xlfn.XLOOKUP($A4095,laziki!B:B,laziki!C:C)</f>
        <v>Opportunity 18</v>
      </c>
      <c r="J4095" t="str">
        <f>_xlfn.XLOOKUP(I4095,laziki!C:C,laziki!E:E)</f>
        <v>47.77S, 28.62W</v>
      </c>
      <c r="K4095">
        <f>_xlfn.XLOOKUP($A4095,laziki!B:B,laziki!D:D)</f>
        <v>2069</v>
      </c>
      <c r="L4095">
        <f t="shared" si="317"/>
        <v>2070</v>
      </c>
      <c r="M4095" s="4">
        <f t="shared" si="318"/>
        <v>1</v>
      </c>
      <c r="N4095" s="4" t="str">
        <f t="shared" si="319"/>
        <v>S</v>
      </c>
      <c r="O4095" t="str">
        <f t="shared" si="320"/>
        <v>S</v>
      </c>
    </row>
    <row r="4096" spans="1:15" x14ac:dyDescent="0.25">
      <c r="A4096">
        <v>17</v>
      </c>
      <c r="B4096" s="1">
        <v>58897</v>
      </c>
      <c r="C4096" t="s">
        <v>239</v>
      </c>
      <c r="D4096" t="s">
        <v>1352</v>
      </c>
      <c r="E4096">
        <v>93</v>
      </c>
      <c r="F4096">
        <v>6205</v>
      </c>
      <c r="G4096">
        <f t="shared" si="316"/>
        <v>6205</v>
      </c>
      <c r="H4096" t="str">
        <f>_xlfn.XLOOKUP(C4096,obszary!A:A,obszary!B:B)</f>
        <v>Amenthes</v>
      </c>
      <c r="I4096" t="str">
        <f>_xlfn.XLOOKUP($A4096,laziki!B:B,laziki!C:C)</f>
        <v>Viking 8</v>
      </c>
      <c r="J4096" t="str">
        <f>_xlfn.XLOOKUP(I4096,laziki!C:C,laziki!E:E)</f>
        <v>21.27N, 90.13E</v>
      </c>
      <c r="K4096">
        <f>_xlfn.XLOOKUP($A4096,laziki!B:B,laziki!D:D)</f>
        <v>2054</v>
      </c>
      <c r="L4096">
        <f t="shared" si="317"/>
        <v>2061</v>
      </c>
      <c r="M4096" s="4">
        <f t="shared" si="318"/>
        <v>7</v>
      </c>
      <c r="N4096" s="4" t="str">
        <f t="shared" si="319"/>
        <v>N</v>
      </c>
      <c r="O4096" t="str">
        <f t="shared" si="320"/>
        <v>N</v>
      </c>
    </row>
    <row r="4097" spans="1:15" x14ac:dyDescent="0.25">
      <c r="A4097">
        <v>44</v>
      </c>
      <c r="B4097" s="1">
        <v>62065</v>
      </c>
      <c r="C4097" t="s">
        <v>253</v>
      </c>
      <c r="D4097" t="s">
        <v>1351</v>
      </c>
      <c r="E4097">
        <v>344</v>
      </c>
      <c r="F4097">
        <v>1920</v>
      </c>
      <c r="G4097">
        <f t="shared" si="316"/>
        <v>0</v>
      </c>
      <c r="H4097" t="str">
        <f>_xlfn.XLOOKUP(C4097,obszary!A:A,obszary!B:B)</f>
        <v>Cebrenia</v>
      </c>
      <c r="I4097" t="str">
        <f>_xlfn.XLOOKUP($A4097,laziki!B:B,laziki!C:C)</f>
        <v>Spirit 11</v>
      </c>
      <c r="J4097" t="str">
        <f>_xlfn.XLOOKUP(I4097,laziki!C:C,laziki!E:E)</f>
        <v>64.61N, 131.25E</v>
      </c>
      <c r="K4097">
        <f>_xlfn.XLOOKUP($A4097,laziki!B:B,laziki!D:D)</f>
        <v>2064</v>
      </c>
      <c r="L4097">
        <f t="shared" si="317"/>
        <v>2069</v>
      </c>
      <c r="M4097" s="4">
        <f t="shared" si="318"/>
        <v>5</v>
      </c>
      <c r="N4097" s="4" t="str">
        <f t="shared" si="319"/>
        <v>N</v>
      </c>
      <c r="O4097" t="str">
        <f t="shared" si="320"/>
        <v>N</v>
      </c>
    </row>
    <row r="4098" spans="1:15" x14ac:dyDescent="0.25">
      <c r="A4098">
        <v>37</v>
      </c>
      <c r="B4098" s="1">
        <v>59726</v>
      </c>
      <c r="C4098" t="s">
        <v>237</v>
      </c>
      <c r="D4098" t="s">
        <v>1350</v>
      </c>
      <c r="E4098">
        <v>67</v>
      </c>
      <c r="F4098">
        <v>6618</v>
      </c>
      <c r="G4098">
        <f t="shared" si="316"/>
        <v>6618</v>
      </c>
      <c r="H4098" t="str">
        <f>_xlfn.XLOOKUP(C4098,obszary!A:A,obszary!B:B)</f>
        <v>Elysium</v>
      </c>
      <c r="I4098" t="str">
        <f>_xlfn.XLOOKUP($A4098,laziki!B:B,laziki!C:C)</f>
        <v>Pathfinder 5</v>
      </c>
      <c r="J4098" t="str">
        <f>_xlfn.XLOOKUP(I4098,laziki!C:C,laziki!E:E)</f>
        <v>10.83N, 133.81E</v>
      </c>
      <c r="K4098">
        <f>_xlfn.XLOOKUP($A4098,laziki!B:B,laziki!D:D)</f>
        <v>2061</v>
      </c>
      <c r="L4098">
        <f t="shared" si="317"/>
        <v>2063</v>
      </c>
      <c r="M4098" s="4">
        <f t="shared" si="318"/>
        <v>2</v>
      </c>
      <c r="N4098" s="4" t="str">
        <f t="shared" si="319"/>
        <v>N</v>
      </c>
      <c r="O4098" t="str">
        <f t="shared" si="320"/>
        <v>N</v>
      </c>
    </row>
    <row r="4099" spans="1:15" x14ac:dyDescent="0.25">
      <c r="A4099">
        <v>32</v>
      </c>
      <c r="B4099" s="1">
        <v>61275</v>
      </c>
      <c r="C4099" t="s">
        <v>217</v>
      </c>
      <c r="D4099" t="s">
        <v>1349</v>
      </c>
      <c r="E4099">
        <v>29</v>
      </c>
      <c r="F4099">
        <v>1920</v>
      </c>
      <c r="G4099">
        <f t="shared" ref="G4099:G4162" si="321">IF($E4099 &lt;= 100,F4099,0)</f>
        <v>1920</v>
      </c>
      <c r="H4099" t="str">
        <f>_xlfn.XLOOKUP(C4099,obszary!A:A,obszary!B:B)</f>
        <v>Thaumasia</v>
      </c>
      <c r="I4099" t="str">
        <f>_xlfn.XLOOKUP($A4099,laziki!B:B,laziki!C:C)</f>
        <v>Deimos 11</v>
      </c>
      <c r="J4099" t="str">
        <f>_xlfn.XLOOKUP(I4099,laziki!C:C,laziki!E:E)</f>
        <v>39.82S, 96.42W</v>
      </c>
      <c r="K4099">
        <f>_xlfn.XLOOKUP($A4099,laziki!B:B,laziki!D:D)</f>
        <v>2059</v>
      </c>
      <c r="L4099">
        <f t="shared" ref="L4099:L4162" si="322">YEAR(B4099)</f>
        <v>2067</v>
      </c>
      <c r="M4099" s="4">
        <f t="shared" ref="M4099:M4162" si="323">L4099-K4099</f>
        <v>8</v>
      </c>
      <c r="N4099" s="4" t="str">
        <f t="shared" ref="N4099:N4162" si="324">IF(NOT(ISERROR(SEARCH("S",D4099))),"S","N")</f>
        <v>S</v>
      </c>
      <c r="O4099" t="str">
        <f t="shared" si="320"/>
        <v>S</v>
      </c>
    </row>
    <row r="4100" spans="1:15" x14ac:dyDescent="0.25">
      <c r="A4100">
        <v>98</v>
      </c>
      <c r="B4100" s="1">
        <v>62709</v>
      </c>
      <c r="C4100" t="s">
        <v>211</v>
      </c>
      <c r="D4100" t="s">
        <v>1348</v>
      </c>
      <c r="E4100">
        <v>22</v>
      </c>
      <c r="F4100">
        <v>3764</v>
      </c>
      <c r="G4100">
        <f t="shared" si="321"/>
        <v>3764</v>
      </c>
      <c r="H4100" t="str">
        <f>_xlfn.XLOOKUP(C4100,obszary!A:A,obszary!B:B)</f>
        <v>Hellas</v>
      </c>
      <c r="I4100" t="str">
        <f>_xlfn.XLOOKUP($A4100,laziki!B:B,laziki!C:C)</f>
        <v>Perseverance 5</v>
      </c>
      <c r="J4100" t="str">
        <f>_xlfn.XLOOKUP(I4100,laziki!C:C,laziki!E:E)</f>
        <v>48.97S, 86.32E</v>
      </c>
      <c r="K4100">
        <f>_xlfn.XLOOKUP($A4100,laziki!B:B,laziki!D:D)</f>
        <v>2070</v>
      </c>
      <c r="L4100">
        <f t="shared" si="322"/>
        <v>2071</v>
      </c>
      <c r="M4100" s="4">
        <f t="shared" si="323"/>
        <v>1</v>
      </c>
      <c r="N4100" s="4" t="str">
        <f t="shared" si="324"/>
        <v>S</v>
      </c>
      <c r="O4100" t="str">
        <f t="shared" si="320"/>
        <v>S</v>
      </c>
    </row>
    <row r="4101" spans="1:15" x14ac:dyDescent="0.25">
      <c r="A4101">
        <v>78</v>
      </c>
      <c r="B4101" s="1">
        <v>64218</v>
      </c>
      <c r="C4101" t="s">
        <v>235</v>
      </c>
      <c r="D4101" t="s">
        <v>1347</v>
      </c>
      <c r="E4101">
        <v>88</v>
      </c>
      <c r="F4101">
        <v>1656</v>
      </c>
      <c r="G4101">
        <f t="shared" si="321"/>
        <v>1656</v>
      </c>
      <c r="H4101" t="str">
        <f>_xlfn.XLOOKUP(C4101,obszary!A:A,obszary!B:B)</f>
        <v>Memnonia</v>
      </c>
      <c r="I4101" t="str">
        <f>_xlfn.XLOOKUP($A4101,laziki!B:B,laziki!C:C)</f>
        <v>Rosetta 28</v>
      </c>
      <c r="J4101" t="str">
        <f>_xlfn.XLOOKUP(I4101,laziki!C:C,laziki!E:E)</f>
        <v>2.95N, 160.52W</v>
      </c>
      <c r="K4101">
        <f>_xlfn.XLOOKUP($A4101,laziki!B:B,laziki!D:D)</f>
        <v>2073</v>
      </c>
      <c r="L4101">
        <f t="shared" si="322"/>
        <v>2075</v>
      </c>
      <c r="M4101" s="4">
        <f t="shared" si="323"/>
        <v>2</v>
      </c>
      <c r="N4101" s="4" t="str">
        <f t="shared" si="324"/>
        <v>S</v>
      </c>
      <c r="O4101" t="str">
        <f t="shared" si="320"/>
        <v>N</v>
      </c>
    </row>
    <row r="4102" spans="1:15" x14ac:dyDescent="0.25">
      <c r="A4102">
        <v>4</v>
      </c>
      <c r="B4102" s="1">
        <v>55818</v>
      </c>
      <c r="C4102" t="s">
        <v>229</v>
      </c>
      <c r="D4102" t="s">
        <v>1346</v>
      </c>
      <c r="E4102">
        <v>231</v>
      </c>
      <c r="F4102">
        <v>1920</v>
      </c>
      <c r="G4102">
        <f t="shared" si="321"/>
        <v>0</v>
      </c>
      <c r="H4102" t="str">
        <f>_xlfn.XLOOKUP(C4102,obszary!A:A,obszary!B:B)</f>
        <v>Margaritifer Sinus</v>
      </c>
      <c r="I4102" t="str">
        <f>_xlfn.XLOOKUP($A4102,laziki!B:B,laziki!C:C)</f>
        <v>Mariner 9</v>
      </c>
      <c r="J4102" t="str">
        <f>_xlfn.XLOOKUP(I4102,laziki!C:C,laziki!E:E)</f>
        <v>43.20S, 21.89W</v>
      </c>
      <c r="K4102">
        <f>_xlfn.XLOOKUP($A4102,laziki!B:B,laziki!D:D)</f>
        <v>2051</v>
      </c>
      <c r="L4102">
        <f t="shared" si="322"/>
        <v>2052</v>
      </c>
      <c r="M4102" s="4">
        <f t="shared" si="323"/>
        <v>1</v>
      </c>
      <c r="N4102" s="4" t="str">
        <f t="shared" si="324"/>
        <v>S</v>
      </c>
      <c r="O4102" t="str">
        <f t="shared" ref="O4102:O4165" si="325">IF(NOT(ISERROR(SEARCH("S",J4102))),"S","N")</f>
        <v>S</v>
      </c>
    </row>
    <row r="4103" spans="1:15" x14ac:dyDescent="0.25">
      <c r="A4103">
        <v>2</v>
      </c>
      <c r="B4103" s="1">
        <v>56223</v>
      </c>
      <c r="C4103" t="s">
        <v>223</v>
      </c>
      <c r="D4103" t="s">
        <v>1345</v>
      </c>
      <c r="E4103">
        <v>152</v>
      </c>
      <c r="F4103">
        <v>629</v>
      </c>
      <c r="G4103">
        <f t="shared" si="321"/>
        <v>0</v>
      </c>
      <c r="H4103" t="str">
        <f>_xlfn.XLOOKUP(C4103,obszary!A:A,obszary!B:B)</f>
        <v>Mare Tyrrhenum</v>
      </c>
      <c r="I4103" t="str">
        <f>_xlfn.XLOOKUP($A4103,laziki!B:B,laziki!C:C)</f>
        <v>Mariner 6</v>
      </c>
      <c r="J4103" t="str">
        <f>_xlfn.XLOOKUP(I4103,laziki!C:C,laziki!E:E)</f>
        <v>11.90N, 119.49E</v>
      </c>
      <c r="K4103">
        <f>_xlfn.XLOOKUP($A4103,laziki!B:B,laziki!D:D)</f>
        <v>2050</v>
      </c>
      <c r="L4103">
        <f t="shared" si="322"/>
        <v>2053</v>
      </c>
      <c r="M4103" s="4">
        <f t="shared" si="323"/>
        <v>3</v>
      </c>
      <c r="N4103" s="4" t="str">
        <f t="shared" si="324"/>
        <v>S</v>
      </c>
      <c r="O4103" t="str">
        <f t="shared" si="325"/>
        <v>N</v>
      </c>
    </row>
    <row r="4104" spans="1:15" x14ac:dyDescent="0.25">
      <c r="A4104">
        <v>27</v>
      </c>
      <c r="B4104" s="1">
        <v>59645</v>
      </c>
      <c r="C4104" t="s">
        <v>211</v>
      </c>
      <c r="D4104" t="s">
        <v>1344</v>
      </c>
      <c r="E4104">
        <v>482</v>
      </c>
      <c r="F4104">
        <v>31157</v>
      </c>
      <c r="G4104">
        <f t="shared" si="321"/>
        <v>0</v>
      </c>
      <c r="H4104" t="str">
        <f>_xlfn.XLOOKUP(C4104,obszary!A:A,obszary!B:B)</f>
        <v>Hellas</v>
      </c>
      <c r="I4104" t="str">
        <f>_xlfn.XLOOKUP($A4104,laziki!B:B,laziki!C:C)</f>
        <v>Phobos 6</v>
      </c>
      <c r="J4104" t="str">
        <f>_xlfn.XLOOKUP(I4104,laziki!C:C,laziki!E:E)</f>
        <v>74.62S, 100.08E</v>
      </c>
      <c r="K4104">
        <f>_xlfn.XLOOKUP($A4104,laziki!B:B,laziki!D:D)</f>
        <v>2054</v>
      </c>
      <c r="L4104">
        <f t="shared" si="322"/>
        <v>2063</v>
      </c>
      <c r="M4104" s="4">
        <f t="shared" si="323"/>
        <v>9</v>
      </c>
      <c r="N4104" s="4" t="str">
        <f t="shared" si="324"/>
        <v>S</v>
      </c>
      <c r="O4104" t="str">
        <f t="shared" si="325"/>
        <v>S</v>
      </c>
    </row>
    <row r="4105" spans="1:15" x14ac:dyDescent="0.25">
      <c r="A4105">
        <v>27</v>
      </c>
      <c r="B4105" s="1">
        <v>59840</v>
      </c>
      <c r="C4105" t="s">
        <v>211</v>
      </c>
      <c r="D4105" t="s">
        <v>1343</v>
      </c>
      <c r="E4105">
        <v>905</v>
      </c>
      <c r="F4105">
        <v>3167</v>
      </c>
      <c r="G4105">
        <f t="shared" si="321"/>
        <v>0</v>
      </c>
      <c r="H4105" t="str">
        <f>_xlfn.XLOOKUP(C4105,obszary!A:A,obszary!B:B)</f>
        <v>Hellas</v>
      </c>
      <c r="I4105" t="str">
        <f>_xlfn.XLOOKUP($A4105,laziki!B:B,laziki!C:C)</f>
        <v>Phobos 6</v>
      </c>
      <c r="J4105" t="str">
        <f>_xlfn.XLOOKUP(I4105,laziki!C:C,laziki!E:E)</f>
        <v>74.62S, 100.08E</v>
      </c>
      <c r="K4105">
        <f>_xlfn.XLOOKUP($A4105,laziki!B:B,laziki!D:D)</f>
        <v>2054</v>
      </c>
      <c r="L4105">
        <f t="shared" si="322"/>
        <v>2063</v>
      </c>
      <c r="M4105" s="4">
        <f t="shared" si="323"/>
        <v>9</v>
      </c>
      <c r="N4105" s="4" t="str">
        <f t="shared" si="324"/>
        <v>S</v>
      </c>
      <c r="O4105" t="str">
        <f t="shared" si="325"/>
        <v>S</v>
      </c>
    </row>
    <row r="4106" spans="1:15" x14ac:dyDescent="0.25">
      <c r="A4106">
        <v>77</v>
      </c>
      <c r="B4106" s="1">
        <v>64621</v>
      </c>
      <c r="C4106" t="s">
        <v>225</v>
      </c>
      <c r="D4106" t="s">
        <v>1342</v>
      </c>
      <c r="E4106">
        <v>631</v>
      </c>
      <c r="F4106">
        <v>2324</v>
      </c>
      <c r="G4106">
        <f t="shared" si="321"/>
        <v>0</v>
      </c>
      <c r="H4106" t="str">
        <f>_xlfn.XLOOKUP(C4106,obszary!A:A,obszary!B:B)</f>
        <v>Iapygia</v>
      </c>
      <c r="I4106" t="str">
        <f>_xlfn.XLOOKUP($A4106,laziki!B:B,laziki!C:C)</f>
        <v>Rosetta 27</v>
      </c>
      <c r="J4106" t="str">
        <f>_xlfn.XLOOKUP(I4106,laziki!C:C,laziki!E:E)</f>
        <v>28.90S, 98.55E</v>
      </c>
      <c r="K4106">
        <f>_xlfn.XLOOKUP($A4106,laziki!B:B,laziki!D:D)</f>
        <v>2073</v>
      </c>
      <c r="L4106">
        <f t="shared" si="322"/>
        <v>2076</v>
      </c>
      <c r="M4106" s="4">
        <f t="shared" si="323"/>
        <v>3</v>
      </c>
      <c r="N4106" s="4" t="str">
        <f t="shared" si="324"/>
        <v>S</v>
      </c>
      <c r="O4106" t="str">
        <f t="shared" si="325"/>
        <v>S</v>
      </c>
    </row>
    <row r="4107" spans="1:15" x14ac:dyDescent="0.25">
      <c r="A4107">
        <v>44</v>
      </c>
      <c r="B4107" s="1">
        <v>61625</v>
      </c>
      <c r="C4107" t="s">
        <v>255</v>
      </c>
      <c r="D4107" t="s">
        <v>1341</v>
      </c>
      <c r="E4107">
        <v>77</v>
      </c>
      <c r="F4107">
        <v>6205</v>
      </c>
      <c r="G4107">
        <f t="shared" si="321"/>
        <v>6205</v>
      </c>
      <c r="H4107" t="str">
        <f>_xlfn.XLOOKUP(C4107,obszary!A:A,obszary!B:B)</f>
        <v>Casius</v>
      </c>
      <c r="I4107" t="str">
        <f>_xlfn.XLOOKUP($A4107,laziki!B:B,laziki!C:C)</f>
        <v>Spirit 11</v>
      </c>
      <c r="J4107" t="str">
        <f>_xlfn.XLOOKUP(I4107,laziki!C:C,laziki!E:E)</f>
        <v>64.61N, 131.25E</v>
      </c>
      <c r="K4107">
        <f>_xlfn.XLOOKUP($A4107,laziki!B:B,laziki!D:D)</f>
        <v>2064</v>
      </c>
      <c r="L4107">
        <f t="shared" si="322"/>
        <v>2068</v>
      </c>
      <c r="M4107" s="4">
        <f t="shared" si="323"/>
        <v>4</v>
      </c>
      <c r="N4107" s="4" t="str">
        <f t="shared" si="324"/>
        <v>N</v>
      </c>
      <c r="O4107" t="str">
        <f t="shared" si="325"/>
        <v>N</v>
      </c>
    </row>
    <row r="4108" spans="1:15" x14ac:dyDescent="0.25">
      <c r="A4108">
        <v>82</v>
      </c>
      <c r="B4108" s="1">
        <v>62506</v>
      </c>
      <c r="C4108" t="s">
        <v>209</v>
      </c>
      <c r="D4108" t="s">
        <v>1340</v>
      </c>
      <c r="E4108">
        <v>702</v>
      </c>
      <c r="F4108">
        <v>10313</v>
      </c>
      <c r="G4108">
        <f t="shared" si="321"/>
        <v>0</v>
      </c>
      <c r="H4108" t="str">
        <f>_xlfn.XLOOKUP(C4108,obszary!A:A,obszary!B:B)</f>
        <v>Eridania</v>
      </c>
      <c r="I4108" t="str">
        <f>_xlfn.XLOOKUP($A4108,laziki!B:B,laziki!C:C)</f>
        <v>Phoenix 7</v>
      </c>
      <c r="J4108" t="str">
        <f>_xlfn.XLOOKUP(I4108,laziki!C:C,laziki!E:E)</f>
        <v>42.36S, 157.15E</v>
      </c>
      <c r="K4108">
        <f>_xlfn.XLOOKUP($A4108,laziki!B:B,laziki!D:D)</f>
        <v>2068</v>
      </c>
      <c r="L4108">
        <f t="shared" si="322"/>
        <v>2071</v>
      </c>
      <c r="M4108" s="4">
        <f t="shared" si="323"/>
        <v>3</v>
      </c>
      <c r="N4108" s="4" t="str">
        <f t="shared" si="324"/>
        <v>S</v>
      </c>
      <c r="O4108" t="str">
        <f t="shared" si="325"/>
        <v>S</v>
      </c>
    </row>
    <row r="4109" spans="1:15" x14ac:dyDescent="0.25">
      <c r="A4109">
        <v>60</v>
      </c>
      <c r="B4109" s="1">
        <v>62593</v>
      </c>
      <c r="C4109" t="s">
        <v>215</v>
      </c>
      <c r="D4109" t="s">
        <v>1339</v>
      </c>
      <c r="E4109">
        <v>41</v>
      </c>
      <c r="F4109">
        <v>1656</v>
      </c>
      <c r="G4109">
        <f t="shared" si="321"/>
        <v>1656</v>
      </c>
      <c r="H4109" t="str">
        <f>_xlfn.XLOOKUP(C4109,obszary!A:A,obszary!B:B)</f>
        <v>Argyre</v>
      </c>
      <c r="I4109" t="str">
        <f>_xlfn.XLOOKUP($A4109,laziki!B:B,laziki!C:C)</f>
        <v>Opportunity 18</v>
      </c>
      <c r="J4109" t="str">
        <f>_xlfn.XLOOKUP(I4109,laziki!C:C,laziki!E:E)</f>
        <v>47.77S, 28.62W</v>
      </c>
      <c r="K4109">
        <f>_xlfn.XLOOKUP($A4109,laziki!B:B,laziki!D:D)</f>
        <v>2069</v>
      </c>
      <c r="L4109">
        <f t="shared" si="322"/>
        <v>2071</v>
      </c>
      <c r="M4109" s="4">
        <f t="shared" si="323"/>
        <v>2</v>
      </c>
      <c r="N4109" s="4" t="str">
        <f t="shared" si="324"/>
        <v>S</v>
      </c>
      <c r="O4109" t="str">
        <f t="shared" si="325"/>
        <v>S</v>
      </c>
    </row>
    <row r="4110" spans="1:15" x14ac:dyDescent="0.25">
      <c r="A4110">
        <v>18</v>
      </c>
      <c r="B4110" s="1">
        <v>57934</v>
      </c>
      <c r="C4110" t="s">
        <v>219</v>
      </c>
      <c r="D4110" t="s">
        <v>1338</v>
      </c>
      <c r="E4110">
        <v>147</v>
      </c>
      <c r="F4110">
        <v>8791</v>
      </c>
      <c r="G4110">
        <f t="shared" si="321"/>
        <v>0</v>
      </c>
      <c r="H4110" t="str">
        <f>_xlfn.XLOOKUP(C4110,obszary!A:A,obszary!B:B)</f>
        <v>Phaethontis</v>
      </c>
      <c r="I4110" t="str">
        <f>_xlfn.XLOOKUP($A4110,laziki!B:B,laziki!C:C)</f>
        <v>Viking 10</v>
      </c>
      <c r="J4110" t="str">
        <f>_xlfn.XLOOKUP(I4110,laziki!C:C,laziki!E:E)</f>
        <v>25.21S, 169.35E</v>
      </c>
      <c r="K4110">
        <f>_xlfn.XLOOKUP($A4110,laziki!B:B,laziki!D:D)</f>
        <v>2055</v>
      </c>
      <c r="L4110">
        <f t="shared" si="322"/>
        <v>2058</v>
      </c>
      <c r="M4110" s="4">
        <f t="shared" si="323"/>
        <v>3</v>
      </c>
      <c r="N4110" s="4" t="str">
        <f t="shared" si="324"/>
        <v>S</v>
      </c>
      <c r="O4110" t="str">
        <f t="shared" si="325"/>
        <v>S</v>
      </c>
    </row>
    <row r="4111" spans="1:15" x14ac:dyDescent="0.25">
      <c r="A4111">
        <v>86</v>
      </c>
      <c r="B4111" s="1">
        <v>63996</v>
      </c>
      <c r="C4111" t="s">
        <v>255</v>
      </c>
      <c r="D4111" t="s">
        <v>1337</v>
      </c>
      <c r="E4111">
        <v>1057</v>
      </c>
      <c r="F4111">
        <v>3919</v>
      </c>
      <c r="G4111">
        <f t="shared" si="321"/>
        <v>0</v>
      </c>
      <c r="H4111" t="str">
        <f>_xlfn.XLOOKUP(C4111,obszary!A:A,obszary!B:B)</f>
        <v>Casius</v>
      </c>
      <c r="I4111" t="str">
        <f>_xlfn.XLOOKUP($A4111,laziki!B:B,laziki!C:C)</f>
        <v>Phoenix 16</v>
      </c>
      <c r="J4111" t="str">
        <f>_xlfn.XLOOKUP(I4111,laziki!C:C,laziki!E:E)</f>
        <v>75.84N, 122.24E</v>
      </c>
      <c r="K4111">
        <f>_xlfn.XLOOKUP($A4111,laziki!B:B,laziki!D:D)</f>
        <v>2071</v>
      </c>
      <c r="L4111">
        <f t="shared" si="322"/>
        <v>2075</v>
      </c>
      <c r="M4111" s="4">
        <f t="shared" si="323"/>
        <v>4</v>
      </c>
      <c r="N4111" s="4" t="str">
        <f t="shared" si="324"/>
        <v>N</v>
      </c>
      <c r="O4111" t="str">
        <f t="shared" si="325"/>
        <v>N</v>
      </c>
    </row>
    <row r="4112" spans="1:15" x14ac:dyDescent="0.25">
      <c r="A4112">
        <v>89</v>
      </c>
      <c r="B4112" s="1">
        <v>64062</v>
      </c>
      <c r="C4112" t="s">
        <v>207</v>
      </c>
      <c r="D4112" t="s">
        <v>1336</v>
      </c>
      <c r="E4112">
        <v>88</v>
      </c>
      <c r="F4112">
        <v>1267</v>
      </c>
      <c r="G4112">
        <f t="shared" si="321"/>
        <v>1267</v>
      </c>
      <c r="H4112" t="str">
        <f>_xlfn.XLOOKUP(C4112,obszary!A:A,obszary!B:B)</f>
        <v>Mare Australe</v>
      </c>
      <c r="I4112" t="str">
        <f>_xlfn.XLOOKUP($A4112,laziki!B:B,laziki!C:C)</f>
        <v>Phoenix 22</v>
      </c>
      <c r="J4112" t="str">
        <f>_xlfn.XLOOKUP(I4112,laziki!C:C,laziki!E:E)</f>
        <v>65.07S, 96.09W</v>
      </c>
      <c r="K4112">
        <f>_xlfn.XLOOKUP($A4112,laziki!B:B,laziki!D:D)</f>
        <v>2072</v>
      </c>
      <c r="L4112">
        <f t="shared" si="322"/>
        <v>2075</v>
      </c>
      <c r="M4112" s="4">
        <f t="shared" si="323"/>
        <v>3</v>
      </c>
      <c r="N4112" s="4" t="str">
        <f t="shared" si="324"/>
        <v>S</v>
      </c>
      <c r="O4112" t="str">
        <f t="shared" si="325"/>
        <v>S</v>
      </c>
    </row>
    <row r="4113" spans="1:15" x14ac:dyDescent="0.25">
      <c r="A4113">
        <v>10</v>
      </c>
      <c r="B4113" s="1">
        <v>58561</v>
      </c>
      <c r="C4113" t="s">
        <v>229</v>
      </c>
      <c r="D4113" t="s">
        <v>1335</v>
      </c>
      <c r="E4113">
        <v>34</v>
      </c>
      <c r="F4113">
        <v>5622</v>
      </c>
      <c r="G4113">
        <f t="shared" si="321"/>
        <v>5622</v>
      </c>
      <c r="H4113" t="str">
        <f>_xlfn.XLOOKUP(C4113,obszary!A:A,obszary!B:B)</f>
        <v>Margaritifer Sinus</v>
      </c>
      <c r="I4113" t="str">
        <f>_xlfn.XLOOKUP($A4113,laziki!B:B,laziki!C:C)</f>
        <v>Mariner 15</v>
      </c>
      <c r="J4113" t="str">
        <f>_xlfn.XLOOKUP(I4113,laziki!C:C,laziki!E:E)</f>
        <v>23.79S, 56.97W</v>
      </c>
      <c r="K4113">
        <f>_xlfn.XLOOKUP($A4113,laziki!B:B,laziki!D:D)</f>
        <v>2054</v>
      </c>
      <c r="L4113">
        <f t="shared" si="322"/>
        <v>2060</v>
      </c>
      <c r="M4113" s="4">
        <f t="shared" si="323"/>
        <v>6</v>
      </c>
      <c r="N4113" s="4" t="str">
        <f t="shared" si="324"/>
        <v>S</v>
      </c>
      <c r="O4113" t="str">
        <f t="shared" si="325"/>
        <v>S</v>
      </c>
    </row>
    <row r="4114" spans="1:15" x14ac:dyDescent="0.25">
      <c r="A4114">
        <v>41</v>
      </c>
      <c r="B4114" s="1">
        <v>60615</v>
      </c>
      <c r="C4114" t="s">
        <v>265</v>
      </c>
      <c r="D4114" t="s">
        <v>1334</v>
      </c>
      <c r="E4114">
        <v>27</v>
      </c>
      <c r="F4114">
        <v>31157</v>
      </c>
      <c r="G4114">
        <f t="shared" si="321"/>
        <v>31157</v>
      </c>
      <c r="H4114" t="str">
        <f>_xlfn.XLOOKUP(C4114,obszary!A:A,obszary!B:B)</f>
        <v>Mare Boreum</v>
      </c>
      <c r="I4114" t="str">
        <f>_xlfn.XLOOKUP($A4114,laziki!B:B,laziki!C:C)</f>
        <v>Spirit 5</v>
      </c>
      <c r="J4114" t="str">
        <f>_xlfn.XLOOKUP(I4114,laziki!C:C,laziki!E:E)</f>
        <v>66.19N, 33.82E</v>
      </c>
      <c r="K4114">
        <f>_xlfn.XLOOKUP($A4114,laziki!B:B,laziki!D:D)</f>
        <v>2063</v>
      </c>
      <c r="L4114">
        <f t="shared" si="322"/>
        <v>2065</v>
      </c>
      <c r="M4114" s="4">
        <f t="shared" si="323"/>
        <v>2</v>
      </c>
      <c r="N4114" s="4" t="str">
        <f t="shared" si="324"/>
        <v>N</v>
      </c>
      <c r="O4114" t="str">
        <f t="shared" si="325"/>
        <v>N</v>
      </c>
    </row>
    <row r="4115" spans="1:15" x14ac:dyDescent="0.25">
      <c r="A4115">
        <v>27</v>
      </c>
      <c r="B4115" s="1">
        <v>57177</v>
      </c>
      <c r="C4115" t="s">
        <v>211</v>
      </c>
      <c r="D4115" t="s">
        <v>1333</v>
      </c>
      <c r="E4115">
        <v>85</v>
      </c>
      <c r="F4115">
        <v>8791</v>
      </c>
      <c r="G4115">
        <f t="shared" si="321"/>
        <v>8791</v>
      </c>
      <c r="H4115" t="str">
        <f>_xlfn.XLOOKUP(C4115,obszary!A:A,obszary!B:B)</f>
        <v>Hellas</v>
      </c>
      <c r="I4115" t="str">
        <f>_xlfn.XLOOKUP($A4115,laziki!B:B,laziki!C:C)</f>
        <v>Phobos 6</v>
      </c>
      <c r="J4115" t="str">
        <f>_xlfn.XLOOKUP(I4115,laziki!C:C,laziki!E:E)</f>
        <v>74.62S, 100.08E</v>
      </c>
      <c r="K4115">
        <f>_xlfn.XLOOKUP($A4115,laziki!B:B,laziki!D:D)</f>
        <v>2054</v>
      </c>
      <c r="L4115">
        <f t="shared" si="322"/>
        <v>2056</v>
      </c>
      <c r="M4115" s="4">
        <f t="shared" si="323"/>
        <v>2</v>
      </c>
      <c r="N4115" s="4" t="str">
        <f t="shared" si="324"/>
        <v>S</v>
      </c>
      <c r="O4115" t="str">
        <f t="shared" si="325"/>
        <v>S</v>
      </c>
    </row>
    <row r="4116" spans="1:15" x14ac:dyDescent="0.25">
      <c r="A4116">
        <v>41</v>
      </c>
      <c r="B4116" s="1">
        <v>61110</v>
      </c>
      <c r="C4116" t="s">
        <v>257</v>
      </c>
      <c r="D4116" t="s">
        <v>1332</v>
      </c>
      <c r="E4116">
        <v>231</v>
      </c>
      <c r="F4116">
        <v>17718</v>
      </c>
      <c r="G4116">
        <f t="shared" si="321"/>
        <v>0</v>
      </c>
      <c r="H4116" t="str">
        <f>_xlfn.XLOOKUP(C4116,obszary!A:A,obszary!B:B)</f>
        <v>Ismenius Lacus</v>
      </c>
      <c r="I4116" t="str">
        <f>_xlfn.XLOOKUP($A4116,laziki!B:B,laziki!C:C)</f>
        <v>Spirit 5</v>
      </c>
      <c r="J4116" t="str">
        <f>_xlfn.XLOOKUP(I4116,laziki!C:C,laziki!E:E)</f>
        <v>66.19N, 33.82E</v>
      </c>
      <c r="K4116">
        <f>_xlfn.XLOOKUP($A4116,laziki!B:B,laziki!D:D)</f>
        <v>2063</v>
      </c>
      <c r="L4116">
        <f t="shared" si="322"/>
        <v>2067</v>
      </c>
      <c r="M4116" s="4">
        <f t="shared" si="323"/>
        <v>4</v>
      </c>
      <c r="N4116" s="4" t="str">
        <f t="shared" si="324"/>
        <v>N</v>
      </c>
      <c r="O4116" t="str">
        <f t="shared" si="325"/>
        <v>N</v>
      </c>
    </row>
    <row r="4117" spans="1:15" x14ac:dyDescent="0.25">
      <c r="A4117">
        <v>13</v>
      </c>
      <c r="B4117" s="1">
        <v>56758</v>
      </c>
      <c r="C4117" t="s">
        <v>255</v>
      </c>
      <c r="D4117" t="s">
        <v>1331</v>
      </c>
      <c r="E4117">
        <v>169</v>
      </c>
      <c r="F4117">
        <v>27536</v>
      </c>
      <c r="G4117">
        <f t="shared" si="321"/>
        <v>0</v>
      </c>
      <c r="H4117" t="str">
        <f>_xlfn.XLOOKUP(C4117,obszary!A:A,obszary!B:B)</f>
        <v>Casius</v>
      </c>
      <c r="I4117" t="str">
        <f>_xlfn.XLOOKUP($A4117,laziki!B:B,laziki!C:C)</f>
        <v>Viking 2</v>
      </c>
      <c r="J4117" t="str">
        <f>_xlfn.XLOOKUP(I4117,laziki!C:C,laziki!E:E)</f>
        <v>60.72N, 122.46E</v>
      </c>
      <c r="K4117">
        <f>_xlfn.XLOOKUP($A4117,laziki!B:B,laziki!D:D)</f>
        <v>2052</v>
      </c>
      <c r="L4117">
        <f t="shared" si="322"/>
        <v>2055</v>
      </c>
      <c r="M4117" s="4">
        <f t="shared" si="323"/>
        <v>3</v>
      </c>
      <c r="N4117" s="4" t="str">
        <f t="shared" si="324"/>
        <v>N</v>
      </c>
      <c r="O4117" t="str">
        <f t="shared" si="325"/>
        <v>N</v>
      </c>
    </row>
    <row r="4118" spans="1:15" x14ac:dyDescent="0.25">
      <c r="A4118">
        <v>27</v>
      </c>
      <c r="B4118" s="1">
        <v>57333</v>
      </c>
      <c r="C4118" t="s">
        <v>211</v>
      </c>
      <c r="D4118" t="s">
        <v>1330</v>
      </c>
      <c r="E4118">
        <v>1270</v>
      </c>
      <c r="F4118">
        <v>15109</v>
      </c>
      <c r="G4118">
        <f t="shared" si="321"/>
        <v>0</v>
      </c>
      <c r="H4118" t="str">
        <f>_xlfn.XLOOKUP(C4118,obszary!A:A,obszary!B:B)</f>
        <v>Hellas</v>
      </c>
      <c r="I4118" t="str">
        <f>_xlfn.XLOOKUP($A4118,laziki!B:B,laziki!C:C)</f>
        <v>Phobos 6</v>
      </c>
      <c r="J4118" t="str">
        <f>_xlfn.XLOOKUP(I4118,laziki!C:C,laziki!E:E)</f>
        <v>74.62S, 100.08E</v>
      </c>
      <c r="K4118">
        <f>_xlfn.XLOOKUP($A4118,laziki!B:B,laziki!D:D)</f>
        <v>2054</v>
      </c>
      <c r="L4118">
        <f t="shared" si="322"/>
        <v>2056</v>
      </c>
      <c r="M4118" s="4">
        <f t="shared" si="323"/>
        <v>2</v>
      </c>
      <c r="N4118" s="4" t="str">
        <f t="shared" si="324"/>
        <v>S</v>
      </c>
      <c r="O4118" t="str">
        <f t="shared" si="325"/>
        <v>S</v>
      </c>
    </row>
    <row r="4119" spans="1:15" x14ac:dyDescent="0.25">
      <c r="A4119">
        <v>39</v>
      </c>
      <c r="B4119" s="1">
        <v>60369</v>
      </c>
      <c r="C4119" t="s">
        <v>207</v>
      </c>
      <c r="D4119" t="s">
        <v>1329</v>
      </c>
      <c r="E4119">
        <v>67</v>
      </c>
      <c r="F4119">
        <v>2188</v>
      </c>
      <c r="G4119">
        <f t="shared" si="321"/>
        <v>2188</v>
      </c>
      <c r="H4119" t="str">
        <f>_xlfn.XLOOKUP(C4119,obszary!A:A,obszary!B:B)</f>
        <v>Mare Australe</v>
      </c>
      <c r="I4119" t="str">
        <f>_xlfn.XLOOKUP($A4119,laziki!B:B,laziki!C:C)</f>
        <v>Pathfinder 9</v>
      </c>
      <c r="J4119" t="str">
        <f>_xlfn.XLOOKUP(I4119,laziki!C:C,laziki!E:E)</f>
        <v>59.92S, 179.01W</v>
      </c>
      <c r="K4119">
        <f>_xlfn.XLOOKUP($A4119,laziki!B:B,laziki!D:D)</f>
        <v>2062</v>
      </c>
      <c r="L4119">
        <f t="shared" si="322"/>
        <v>2065</v>
      </c>
      <c r="M4119" s="4">
        <f t="shared" si="323"/>
        <v>3</v>
      </c>
      <c r="N4119" s="4" t="str">
        <f t="shared" si="324"/>
        <v>S</v>
      </c>
      <c r="O4119" t="str">
        <f t="shared" si="325"/>
        <v>S</v>
      </c>
    </row>
    <row r="4120" spans="1:15" x14ac:dyDescent="0.25">
      <c r="A4120">
        <v>65</v>
      </c>
      <c r="B4120" s="1">
        <v>61658</v>
      </c>
      <c r="C4120" t="s">
        <v>245</v>
      </c>
      <c r="D4120" t="s">
        <v>1328</v>
      </c>
      <c r="E4120">
        <v>75</v>
      </c>
      <c r="F4120">
        <v>2188</v>
      </c>
      <c r="G4120">
        <f t="shared" si="321"/>
        <v>2188</v>
      </c>
      <c r="H4120" t="str">
        <f>_xlfn.XLOOKUP(C4120,obszary!A:A,obszary!B:B)</f>
        <v>Oxia Palus</v>
      </c>
      <c r="I4120" t="str">
        <f>_xlfn.XLOOKUP($A4120,laziki!B:B,laziki!C:C)</f>
        <v>Rosetta 8</v>
      </c>
      <c r="J4120" t="str">
        <f>_xlfn.XLOOKUP(I4120,laziki!C:C,laziki!E:E)</f>
        <v>3.05S, 8.90W</v>
      </c>
      <c r="K4120">
        <f>_xlfn.XLOOKUP($A4120,laziki!B:B,laziki!D:D)</f>
        <v>2067</v>
      </c>
      <c r="L4120">
        <f t="shared" si="322"/>
        <v>2068</v>
      </c>
      <c r="M4120" s="4">
        <f t="shared" si="323"/>
        <v>1</v>
      </c>
      <c r="N4120" s="4" t="str">
        <f t="shared" si="324"/>
        <v>N</v>
      </c>
      <c r="O4120" t="str">
        <f t="shared" si="325"/>
        <v>S</v>
      </c>
    </row>
    <row r="4121" spans="1:15" x14ac:dyDescent="0.25">
      <c r="A4121">
        <v>77</v>
      </c>
      <c r="B4121" s="1">
        <v>64552</v>
      </c>
      <c r="C4121" t="s">
        <v>211</v>
      </c>
      <c r="D4121" t="s">
        <v>1327</v>
      </c>
      <c r="E4121">
        <v>27</v>
      </c>
      <c r="F4121">
        <v>10313</v>
      </c>
      <c r="G4121">
        <f t="shared" si="321"/>
        <v>10313</v>
      </c>
      <c r="H4121" t="str">
        <f>_xlfn.XLOOKUP(C4121,obszary!A:A,obszary!B:B)</f>
        <v>Hellas</v>
      </c>
      <c r="I4121" t="str">
        <f>_xlfn.XLOOKUP($A4121,laziki!B:B,laziki!C:C)</f>
        <v>Rosetta 27</v>
      </c>
      <c r="J4121" t="str">
        <f>_xlfn.XLOOKUP(I4121,laziki!C:C,laziki!E:E)</f>
        <v>28.90S, 98.55E</v>
      </c>
      <c r="K4121">
        <f>_xlfn.XLOOKUP($A4121,laziki!B:B,laziki!D:D)</f>
        <v>2073</v>
      </c>
      <c r="L4121">
        <f t="shared" si="322"/>
        <v>2076</v>
      </c>
      <c r="M4121" s="4">
        <f t="shared" si="323"/>
        <v>3</v>
      </c>
      <c r="N4121" s="4" t="str">
        <f t="shared" si="324"/>
        <v>S</v>
      </c>
      <c r="O4121" t="str">
        <f t="shared" si="325"/>
        <v>S</v>
      </c>
    </row>
    <row r="4122" spans="1:15" x14ac:dyDescent="0.25">
      <c r="A4122">
        <v>37</v>
      </c>
      <c r="B4122" s="1">
        <v>59876</v>
      </c>
      <c r="C4122" t="s">
        <v>239</v>
      </c>
      <c r="D4122" t="s">
        <v>1326</v>
      </c>
      <c r="E4122">
        <v>142</v>
      </c>
      <c r="F4122">
        <v>2461</v>
      </c>
      <c r="G4122">
        <f t="shared" si="321"/>
        <v>0</v>
      </c>
      <c r="H4122" t="str">
        <f>_xlfn.XLOOKUP(C4122,obszary!A:A,obszary!B:B)</f>
        <v>Amenthes</v>
      </c>
      <c r="I4122" t="str">
        <f>_xlfn.XLOOKUP($A4122,laziki!B:B,laziki!C:C)</f>
        <v>Pathfinder 5</v>
      </c>
      <c r="J4122" t="str">
        <f>_xlfn.XLOOKUP(I4122,laziki!C:C,laziki!E:E)</f>
        <v>10.83N, 133.81E</v>
      </c>
      <c r="K4122">
        <f>_xlfn.XLOOKUP($A4122,laziki!B:B,laziki!D:D)</f>
        <v>2061</v>
      </c>
      <c r="L4122">
        <f t="shared" si="322"/>
        <v>2063</v>
      </c>
      <c r="M4122" s="4">
        <f t="shared" si="323"/>
        <v>2</v>
      </c>
      <c r="N4122" s="4" t="str">
        <f t="shared" si="324"/>
        <v>N</v>
      </c>
      <c r="O4122" t="str">
        <f t="shared" si="325"/>
        <v>N</v>
      </c>
    </row>
    <row r="4123" spans="1:15" x14ac:dyDescent="0.25">
      <c r="A4123">
        <v>95</v>
      </c>
      <c r="B4123" s="1">
        <v>61478</v>
      </c>
      <c r="C4123" t="s">
        <v>231</v>
      </c>
      <c r="D4123" t="s">
        <v>1325</v>
      </c>
      <c r="E4123">
        <v>34</v>
      </c>
      <c r="F4123">
        <v>6205</v>
      </c>
      <c r="G4123">
        <f t="shared" si="321"/>
        <v>6205</v>
      </c>
      <c r="H4123" t="str">
        <f>_xlfn.XLOOKUP(C4123,obszary!A:A,obszary!B:B)</f>
        <v>Coprates</v>
      </c>
      <c r="I4123" t="str">
        <f>_xlfn.XLOOKUP($A4123,laziki!B:B,laziki!C:C)</f>
        <v>Dawn 6</v>
      </c>
      <c r="J4123" t="str">
        <f>_xlfn.XLOOKUP(I4123,laziki!C:C,laziki!E:E)</f>
        <v>8.80N, 79.73W</v>
      </c>
      <c r="K4123">
        <f>_xlfn.XLOOKUP($A4123,laziki!B:B,laziki!D:D)</f>
        <v>2067</v>
      </c>
      <c r="L4123">
        <f t="shared" si="322"/>
        <v>2068</v>
      </c>
      <c r="M4123" s="4">
        <f t="shared" si="323"/>
        <v>1</v>
      </c>
      <c r="N4123" s="4" t="str">
        <f t="shared" si="324"/>
        <v>S</v>
      </c>
      <c r="O4123" t="str">
        <f t="shared" si="325"/>
        <v>N</v>
      </c>
    </row>
    <row r="4124" spans="1:15" x14ac:dyDescent="0.25">
      <c r="A4124">
        <v>94</v>
      </c>
      <c r="B4124" s="1">
        <v>62827</v>
      </c>
      <c r="C4124" t="s">
        <v>209</v>
      </c>
      <c r="D4124" t="s">
        <v>1324</v>
      </c>
      <c r="E4124">
        <v>82</v>
      </c>
      <c r="F4124">
        <v>1656</v>
      </c>
      <c r="G4124">
        <f t="shared" si="321"/>
        <v>1656</v>
      </c>
      <c r="H4124" t="str">
        <f>_xlfn.XLOOKUP(C4124,obszary!A:A,obszary!B:B)</f>
        <v>Eridania</v>
      </c>
      <c r="I4124" t="str">
        <f>_xlfn.XLOOKUP($A4124,laziki!B:B,laziki!C:C)</f>
        <v>Dawn 4</v>
      </c>
      <c r="J4124" t="str">
        <f>_xlfn.XLOOKUP(I4124,laziki!C:C,laziki!E:E)</f>
        <v>46.81S, 143.88E</v>
      </c>
      <c r="K4124">
        <f>_xlfn.XLOOKUP($A4124,laziki!B:B,laziki!D:D)</f>
        <v>2066</v>
      </c>
      <c r="L4124">
        <f t="shared" si="322"/>
        <v>2072</v>
      </c>
      <c r="M4124" s="4">
        <f t="shared" si="323"/>
        <v>6</v>
      </c>
      <c r="N4124" s="4" t="str">
        <f t="shared" si="324"/>
        <v>S</v>
      </c>
      <c r="O4124" t="str">
        <f t="shared" si="325"/>
        <v>S</v>
      </c>
    </row>
    <row r="4125" spans="1:15" x14ac:dyDescent="0.25">
      <c r="A4125">
        <v>66</v>
      </c>
      <c r="B4125" s="1">
        <v>61610</v>
      </c>
      <c r="C4125" t="s">
        <v>253</v>
      </c>
      <c r="D4125" t="s">
        <v>1323</v>
      </c>
      <c r="E4125">
        <v>45</v>
      </c>
      <c r="F4125">
        <v>3919</v>
      </c>
      <c r="G4125">
        <f t="shared" si="321"/>
        <v>3919</v>
      </c>
      <c r="H4125" t="str">
        <f>_xlfn.XLOOKUP(C4125,obszary!A:A,obszary!B:B)</f>
        <v>Cebrenia</v>
      </c>
      <c r="I4125" t="str">
        <f>_xlfn.XLOOKUP($A4125,laziki!B:B,laziki!C:C)</f>
        <v>Rosetta 9</v>
      </c>
      <c r="J4125" t="str">
        <f>_xlfn.XLOOKUP(I4125,laziki!C:C,laziki!E:E)</f>
        <v>17.54N, 149.60E</v>
      </c>
      <c r="K4125">
        <f>_xlfn.XLOOKUP($A4125,laziki!B:B,laziki!D:D)</f>
        <v>2067</v>
      </c>
      <c r="L4125">
        <f t="shared" si="322"/>
        <v>2068</v>
      </c>
      <c r="M4125" s="4">
        <f t="shared" si="323"/>
        <v>1</v>
      </c>
      <c r="N4125" s="4" t="str">
        <f t="shared" si="324"/>
        <v>N</v>
      </c>
      <c r="O4125" t="str">
        <f t="shared" si="325"/>
        <v>N</v>
      </c>
    </row>
    <row r="4126" spans="1:15" x14ac:dyDescent="0.25">
      <c r="A4126">
        <v>74</v>
      </c>
      <c r="B4126" s="1">
        <v>63479</v>
      </c>
      <c r="C4126" t="s">
        <v>243</v>
      </c>
      <c r="D4126" t="s">
        <v>1322</v>
      </c>
      <c r="E4126">
        <v>14</v>
      </c>
      <c r="F4126">
        <v>12178</v>
      </c>
      <c r="G4126">
        <f t="shared" si="321"/>
        <v>12178</v>
      </c>
      <c r="H4126" t="str">
        <f>_xlfn.XLOOKUP(C4126,obszary!A:A,obszary!B:B)</f>
        <v>Arabia</v>
      </c>
      <c r="I4126" t="str">
        <f>_xlfn.XLOOKUP($A4126,laziki!B:B,laziki!C:C)</f>
        <v>Rosetta 21</v>
      </c>
      <c r="J4126" t="str">
        <f>_xlfn.XLOOKUP(I4126,laziki!C:C,laziki!E:E)</f>
        <v>17.28N, 7.12E</v>
      </c>
      <c r="K4126">
        <f>_xlfn.XLOOKUP($A4126,laziki!B:B,laziki!D:D)</f>
        <v>2071</v>
      </c>
      <c r="L4126">
        <f t="shared" si="322"/>
        <v>2073</v>
      </c>
      <c r="M4126" s="4">
        <f t="shared" si="323"/>
        <v>2</v>
      </c>
      <c r="N4126" s="4" t="str">
        <f t="shared" si="324"/>
        <v>N</v>
      </c>
      <c r="O4126" t="str">
        <f t="shared" si="325"/>
        <v>N</v>
      </c>
    </row>
    <row r="4127" spans="1:15" x14ac:dyDescent="0.25">
      <c r="A4127">
        <v>25</v>
      </c>
      <c r="B4127" s="1">
        <v>57007</v>
      </c>
      <c r="C4127" t="s">
        <v>219</v>
      </c>
      <c r="D4127" t="s">
        <v>1321</v>
      </c>
      <c r="E4127">
        <v>15</v>
      </c>
      <c r="F4127">
        <v>5812</v>
      </c>
      <c r="G4127">
        <f t="shared" si="321"/>
        <v>5812</v>
      </c>
      <c r="H4127" t="str">
        <f>_xlfn.XLOOKUP(C4127,obszary!A:A,obszary!B:B)</f>
        <v>Phaethontis</v>
      </c>
      <c r="I4127" t="str">
        <f>_xlfn.XLOOKUP($A4127,laziki!B:B,laziki!C:C)</f>
        <v>Phobos 4</v>
      </c>
      <c r="J4127" t="str">
        <f>_xlfn.XLOOKUP(I4127,laziki!C:C,laziki!E:E)</f>
        <v>51.58S, 161.55W</v>
      </c>
      <c r="K4127">
        <f>_xlfn.XLOOKUP($A4127,laziki!B:B,laziki!D:D)</f>
        <v>2054</v>
      </c>
      <c r="L4127">
        <f t="shared" si="322"/>
        <v>2056</v>
      </c>
      <c r="M4127" s="4">
        <f t="shared" si="323"/>
        <v>2</v>
      </c>
      <c r="N4127" s="4" t="str">
        <f t="shared" si="324"/>
        <v>S</v>
      </c>
      <c r="O4127" t="str">
        <f t="shared" si="325"/>
        <v>S</v>
      </c>
    </row>
    <row r="4128" spans="1:15" x14ac:dyDescent="0.25">
      <c r="A4128">
        <v>44</v>
      </c>
      <c r="B4128" s="1">
        <v>61379</v>
      </c>
      <c r="C4128" t="s">
        <v>265</v>
      </c>
      <c r="D4128" t="s">
        <v>1320</v>
      </c>
      <c r="E4128">
        <v>702</v>
      </c>
      <c r="F4128">
        <v>18486</v>
      </c>
      <c r="G4128">
        <f t="shared" si="321"/>
        <v>0</v>
      </c>
      <c r="H4128" t="str">
        <f>_xlfn.XLOOKUP(C4128,obszary!A:A,obszary!B:B)</f>
        <v>Mare Boreum</v>
      </c>
      <c r="I4128" t="str">
        <f>_xlfn.XLOOKUP($A4128,laziki!B:B,laziki!C:C)</f>
        <v>Spirit 11</v>
      </c>
      <c r="J4128" t="str">
        <f>_xlfn.XLOOKUP(I4128,laziki!C:C,laziki!E:E)</f>
        <v>64.61N, 131.25E</v>
      </c>
      <c r="K4128">
        <f>_xlfn.XLOOKUP($A4128,laziki!B:B,laziki!D:D)</f>
        <v>2064</v>
      </c>
      <c r="L4128">
        <f t="shared" si="322"/>
        <v>2068</v>
      </c>
      <c r="M4128" s="4">
        <f t="shared" si="323"/>
        <v>4</v>
      </c>
      <c r="N4128" s="4" t="str">
        <f t="shared" si="324"/>
        <v>N</v>
      </c>
      <c r="O4128" t="str">
        <f t="shared" si="325"/>
        <v>N</v>
      </c>
    </row>
    <row r="4129" spans="1:15" x14ac:dyDescent="0.25">
      <c r="A4129">
        <v>56</v>
      </c>
      <c r="B4129" s="1">
        <v>62104</v>
      </c>
      <c r="C4129" t="s">
        <v>233</v>
      </c>
      <c r="D4129" t="s">
        <v>1319</v>
      </c>
      <c r="E4129">
        <v>124</v>
      </c>
      <c r="F4129">
        <v>7512</v>
      </c>
      <c r="G4129">
        <f t="shared" si="321"/>
        <v>0</v>
      </c>
      <c r="H4129" t="str">
        <f>_xlfn.XLOOKUP(C4129,obszary!A:A,obszary!B:B)</f>
        <v>Phoenicis Lacus</v>
      </c>
      <c r="I4129" t="str">
        <f>_xlfn.XLOOKUP($A4129,laziki!B:B,laziki!C:C)</f>
        <v>Opportunity 10</v>
      </c>
      <c r="J4129" t="str">
        <f>_xlfn.XLOOKUP(I4129,laziki!C:C,laziki!E:E)</f>
        <v>35.35S, 72.67W</v>
      </c>
      <c r="K4129">
        <f>_xlfn.XLOOKUP($A4129,laziki!B:B,laziki!D:D)</f>
        <v>2067</v>
      </c>
      <c r="L4129">
        <f t="shared" si="322"/>
        <v>2070</v>
      </c>
      <c r="M4129" s="4">
        <f t="shared" si="323"/>
        <v>3</v>
      </c>
      <c r="N4129" s="4" t="str">
        <f t="shared" si="324"/>
        <v>S</v>
      </c>
      <c r="O4129" t="str">
        <f t="shared" si="325"/>
        <v>S</v>
      </c>
    </row>
    <row r="4130" spans="1:15" x14ac:dyDescent="0.25">
      <c r="A4130">
        <v>31</v>
      </c>
      <c r="B4130" s="1">
        <v>60496</v>
      </c>
      <c r="C4130" t="s">
        <v>265</v>
      </c>
      <c r="D4130" t="s">
        <v>1318</v>
      </c>
      <c r="E4130">
        <v>163</v>
      </c>
      <c r="F4130">
        <v>4398</v>
      </c>
      <c r="G4130">
        <f t="shared" si="321"/>
        <v>0</v>
      </c>
      <c r="H4130" t="str">
        <f>_xlfn.XLOOKUP(C4130,obszary!A:A,obszary!B:B)</f>
        <v>Mare Boreum</v>
      </c>
      <c r="I4130" t="str">
        <f>_xlfn.XLOOKUP($A4130,laziki!B:B,laziki!C:C)</f>
        <v>Deimos 10</v>
      </c>
      <c r="J4130" t="str">
        <f>_xlfn.XLOOKUP(I4130,laziki!C:C,laziki!E:E)</f>
        <v>66.67N, 93.37W</v>
      </c>
      <c r="K4130">
        <f>_xlfn.XLOOKUP($A4130,laziki!B:B,laziki!D:D)</f>
        <v>2059</v>
      </c>
      <c r="L4130">
        <f t="shared" si="322"/>
        <v>2065</v>
      </c>
      <c r="M4130" s="4">
        <f t="shared" si="323"/>
        <v>6</v>
      </c>
      <c r="N4130" s="4" t="str">
        <f t="shared" si="324"/>
        <v>N</v>
      </c>
      <c r="O4130" t="str">
        <f t="shared" si="325"/>
        <v>N</v>
      </c>
    </row>
    <row r="4131" spans="1:15" x14ac:dyDescent="0.25">
      <c r="A4131">
        <v>30</v>
      </c>
      <c r="B4131" s="1">
        <v>58624</v>
      </c>
      <c r="C4131" t="s">
        <v>261</v>
      </c>
      <c r="D4131" t="s">
        <v>1317</v>
      </c>
      <c r="E4131">
        <v>1270</v>
      </c>
      <c r="F4131">
        <v>5255</v>
      </c>
      <c r="G4131">
        <f t="shared" si="321"/>
        <v>0</v>
      </c>
      <c r="H4131" t="str">
        <f>_xlfn.XLOOKUP(C4131,obszary!A:A,obszary!B:B)</f>
        <v>Arcadia</v>
      </c>
      <c r="I4131" t="str">
        <f>_xlfn.XLOOKUP($A4131,laziki!B:B,laziki!C:C)</f>
        <v>Deimos 8</v>
      </c>
      <c r="J4131" t="str">
        <f>_xlfn.XLOOKUP(I4131,laziki!C:C,laziki!E:E)</f>
        <v>21.43N, 76.62W</v>
      </c>
      <c r="K4131">
        <f>_xlfn.XLOOKUP($A4131,laziki!B:B,laziki!D:D)</f>
        <v>2058</v>
      </c>
      <c r="L4131">
        <f t="shared" si="322"/>
        <v>2060</v>
      </c>
      <c r="M4131" s="4">
        <f t="shared" si="323"/>
        <v>2</v>
      </c>
      <c r="N4131" s="4" t="str">
        <f t="shared" si="324"/>
        <v>N</v>
      </c>
      <c r="O4131" t="str">
        <f t="shared" si="325"/>
        <v>N</v>
      </c>
    </row>
    <row r="4132" spans="1:15" x14ac:dyDescent="0.25">
      <c r="A4132">
        <v>30</v>
      </c>
      <c r="B4132" s="1">
        <v>59039</v>
      </c>
      <c r="C4132" t="s">
        <v>261</v>
      </c>
      <c r="D4132" t="s">
        <v>1316</v>
      </c>
      <c r="E4132">
        <v>113</v>
      </c>
      <c r="F4132">
        <v>4563</v>
      </c>
      <c r="G4132">
        <f t="shared" si="321"/>
        <v>0</v>
      </c>
      <c r="H4132" t="str">
        <f>_xlfn.XLOOKUP(C4132,obszary!A:A,obszary!B:B)</f>
        <v>Arcadia</v>
      </c>
      <c r="I4132" t="str">
        <f>_xlfn.XLOOKUP($A4132,laziki!B:B,laziki!C:C)</f>
        <v>Deimos 8</v>
      </c>
      <c r="J4132" t="str">
        <f>_xlfn.XLOOKUP(I4132,laziki!C:C,laziki!E:E)</f>
        <v>21.43N, 76.62W</v>
      </c>
      <c r="K4132">
        <f>_xlfn.XLOOKUP($A4132,laziki!B:B,laziki!D:D)</f>
        <v>2058</v>
      </c>
      <c r="L4132">
        <f t="shared" si="322"/>
        <v>2061</v>
      </c>
      <c r="M4132" s="4">
        <f t="shared" si="323"/>
        <v>3</v>
      </c>
      <c r="N4132" s="4" t="str">
        <f t="shared" si="324"/>
        <v>N</v>
      </c>
      <c r="O4132" t="str">
        <f t="shared" si="325"/>
        <v>N</v>
      </c>
    </row>
    <row r="4133" spans="1:15" x14ac:dyDescent="0.25">
      <c r="A4133">
        <v>2</v>
      </c>
      <c r="B4133" s="1">
        <v>56130</v>
      </c>
      <c r="C4133" t="s">
        <v>221</v>
      </c>
      <c r="D4133" t="s">
        <v>1315</v>
      </c>
      <c r="E4133">
        <v>447</v>
      </c>
      <c r="F4133">
        <v>8791</v>
      </c>
      <c r="G4133">
        <f t="shared" si="321"/>
        <v>0</v>
      </c>
      <c r="H4133" t="str">
        <f>_xlfn.XLOOKUP(C4133,obszary!A:A,obszary!B:B)</f>
        <v>Aeolis</v>
      </c>
      <c r="I4133" t="str">
        <f>_xlfn.XLOOKUP($A4133,laziki!B:B,laziki!C:C)</f>
        <v>Mariner 6</v>
      </c>
      <c r="J4133" t="str">
        <f>_xlfn.XLOOKUP(I4133,laziki!C:C,laziki!E:E)</f>
        <v>11.90N, 119.49E</v>
      </c>
      <c r="K4133">
        <f>_xlfn.XLOOKUP($A4133,laziki!B:B,laziki!D:D)</f>
        <v>2050</v>
      </c>
      <c r="L4133">
        <f t="shared" si="322"/>
        <v>2053</v>
      </c>
      <c r="M4133" s="4">
        <f t="shared" si="323"/>
        <v>3</v>
      </c>
      <c r="N4133" s="4" t="str">
        <f t="shared" si="324"/>
        <v>S</v>
      </c>
      <c r="O4133" t="str">
        <f t="shared" si="325"/>
        <v>N</v>
      </c>
    </row>
    <row r="4134" spans="1:15" x14ac:dyDescent="0.25">
      <c r="A4134">
        <v>52</v>
      </c>
      <c r="B4134" s="1">
        <v>63391</v>
      </c>
      <c r="C4134" t="s">
        <v>233</v>
      </c>
      <c r="D4134" t="s">
        <v>1314</v>
      </c>
      <c r="E4134">
        <v>93</v>
      </c>
      <c r="F4134">
        <v>1526</v>
      </c>
      <c r="G4134">
        <f t="shared" si="321"/>
        <v>1526</v>
      </c>
      <c r="H4134" t="str">
        <f>_xlfn.XLOOKUP(C4134,obszary!A:A,obszary!B:B)</f>
        <v>Phoenicis Lacus</v>
      </c>
      <c r="I4134" t="str">
        <f>_xlfn.XLOOKUP($A4134,laziki!B:B,laziki!C:C)</f>
        <v>Opportunity 4</v>
      </c>
      <c r="J4134" t="str">
        <f>_xlfn.XLOOKUP(I4134,laziki!C:C,laziki!E:E)</f>
        <v>9.63N, 121.52W</v>
      </c>
      <c r="K4134">
        <f>_xlfn.XLOOKUP($A4134,laziki!B:B,laziki!D:D)</f>
        <v>2065</v>
      </c>
      <c r="L4134">
        <f t="shared" si="322"/>
        <v>2073</v>
      </c>
      <c r="M4134" s="4">
        <f t="shared" si="323"/>
        <v>8</v>
      </c>
      <c r="N4134" s="4" t="str">
        <f t="shared" si="324"/>
        <v>S</v>
      </c>
      <c r="O4134" t="str">
        <f t="shared" si="325"/>
        <v>N</v>
      </c>
    </row>
    <row r="4135" spans="1:15" x14ac:dyDescent="0.25">
      <c r="A4135">
        <v>52</v>
      </c>
      <c r="B4135" s="1">
        <v>62946</v>
      </c>
      <c r="C4135" t="s">
        <v>233</v>
      </c>
      <c r="D4135" t="s">
        <v>1313</v>
      </c>
      <c r="E4135">
        <v>264</v>
      </c>
      <c r="F4135">
        <v>4076</v>
      </c>
      <c r="G4135">
        <f t="shared" si="321"/>
        <v>0</v>
      </c>
      <c r="H4135" t="str">
        <f>_xlfn.XLOOKUP(C4135,obszary!A:A,obszary!B:B)</f>
        <v>Phoenicis Lacus</v>
      </c>
      <c r="I4135" t="str">
        <f>_xlfn.XLOOKUP($A4135,laziki!B:B,laziki!C:C)</f>
        <v>Opportunity 4</v>
      </c>
      <c r="J4135" t="str">
        <f>_xlfn.XLOOKUP(I4135,laziki!C:C,laziki!E:E)</f>
        <v>9.63N, 121.52W</v>
      </c>
      <c r="K4135">
        <f>_xlfn.XLOOKUP($A4135,laziki!B:B,laziki!D:D)</f>
        <v>2065</v>
      </c>
      <c r="L4135">
        <f t="shared" si="322"/>
        <v>2072</v>
      </c>
      <c r="M4135" s="4">
        <f t="shared" si="323"/>
        <v>7</v>
      </c>
      <c r="N4135" s="4" t="str">
        <f t="shared" si="324"/>
        <v>S</v>
      </c>
      <c r="O4135" t="str">
        <f t="shared" si="325"/>
        <v>N</v>
      </c>
    </row>
    <row r="4136" spans="1:15" x14ac:dyDescent="0.25">
      <c r="A4136">
        <v>28</v>
      </c>
      <c r="B4136" s="1">
        <v>58705</v>
      </c>
      <c r="C4136" t="s">
        <v>217</v>
      </c>
      <c r="D4136" t="s">
        <v>1312</v>
      </c>
      <c r="E4136">
        <v>524</v>
      </c>
      <c r="F4136">
        <v>4235</v>
      </c>
      <c r="G4136">
        <f t="shared" si="321"/>
        <v>0</v>
      </c>
      <c r="H4136" t="str">
        <f>_xlfn.XLOOKUP(C4136,obszary!A:A,obszary!B:B)</f>
        <v>Thaumasia</v>
      </c>
      <c r="I4136" t="str">
        <f>_xlfn.XLOOKUP($A4136,laziki!B:B,laziki!C:C)</f>
        <v>Deimos 3</v>
      </c>
      <c r="J4136" t="str">
        <f>_xlfn.XLOOKUP(I4136,laziki!C:C,laziki!E:E)</f>
        <v>63.27S, 66.46W</v>
      </c>
      <c r="K4136">
        <f>_xlfn.XLOOKUP($A4136,laziki!B:B,laziki!D:D)</f>
        <v>2058</v>
      </c>
      <c r="L4136">
        <f t="shared" si="322"/>
        <v>2060</v>
      </c>
      <c r="M4136" s="4">
        <f t="shared" si="323"/>
        <v>2</v>
      </c>
      <c r="N4136" s="4" t="str">
        <f t="shared" si="324"/>
        <v>S</v>
      </c>
      <c r="O4136" t="str">
        <f t="shared" si="325"/>
        <v>S</v>
      </c>
    </row>
    <row r="4137" spans="1:15" x14ac:dyDescent="0.25">
      <c r="A4137">
        <v>3</v>
      </c>
      <c r="B4137" s="1">
        <v>55531</v>
      </c>
      <c r="C4137" t="s">
        <v>219</v>
      </c>
      <c r="D4137" t="s">
        <v>1311</v>
      </c>
      <c r="E4137">
        <v>1270</v>
      </c>
      <c r="F4137">
        <v>2188</v>
      </c>
      <c r="G4137">
        <f t="shared" si="321"/>
        <v>0</v>
      </c>
      <c r="H4137" t="str">
        <f>_xlfn.XLOOKUP(C4137,obszary!A:A,obszary!B:B)</f>
        <v>Phaethontis</v>
      </c>
      <c r="I4137" t="str">
        <f>_xlfn.XLOOKUP($A4137,laziki!B:B,laziki!C:C)</f>
        <v>Mariner 7</v>
      </c>
      <c r="J4137" t="str">
        <f>_xlfn.XLOOKUP(I4137,laziki!C:C,laziki!E:E)</f>
        <v>44.90S, 130.80W</v>
      </c>
      <c r="K4137">
        <f>_xlfn.XLOOKUP($A4137,laziki!B:B,laziki!D:D)</f>
        <v>2050</v>
      </c>
      <c r="L4137">
        <f t="shared" si="322"/>
        <v>2052</v>
      </c>
      <c r="M4137" s="4">
        <f t="shared" si="323"/>
        <v>2</v>
      </c>
      <c r="N4137" s="4" t="str">
        <f t="shared" si="324"/>
        <v>S</v>
      </c>
      <c r="O4137" t="str">
        <f t="shared" si="325"/>
        <v>S</v>
      </c>
    </row>
    <row r="4138" spans="1:15" x14ac:dyDescent="0.25">
      <c r="A4138">
        <v>17</v>
      </c>
      <c r="B4138" s="1">
        <v>58774</v>
      </c>
      <c r="C4138" t="s">
        <v>241</v>
      </c>
      <c r="D4138" t="s">
        <v>1310</v>
      </c>
      <c r="E4138">
        <v>82</v>
      </c>
      <c r="F4138">
        <v>4731</v>
      </c>
      <c r="G4138">
        <f t="shared" si="321"/>
        <v>4731</v>
      </c>
      <c r="H4138" t="str">
        <f>_xlfn.XLOOKUP(C4138,obszary!A:A,obszary!B:B)</f>
        <v>Syrtis Major</v>
      </c>
      <c r="I4138" t="str">
        <f>_xlfn.XLOOKUP($A4138,laziki!B:B,laziki!C:C)</f>
        <v>Viking 8</v>
      </c>
      <c r="J4138" t="str">
        <f>_xlfn.XLOOKUP(I4138,laziki!C:C,laziki!E:E)</f>
        <v>21.27N, 90.13E</v>
      </c>
      <c r="K4138">
        <f>_xlfn.XLOOKUP($A4138,laziki!B:B,laziki!D:D)</f>
        <v>2054</v>
      </c>
      <c r="L4138">
        <f t="shared" si="322"/>
        <v>2060</v>
      </c>
      <c r="M4138" s="4">
        <f t="shared" si="323"/>
        <v>6</v>
      </c>
      <c r="N4138" s="4" t="str">
        <f t="shared" si="324"/>
        <v>N</v>
      </c>
      <c r="O4138" t="str">
        <f t="shared" si="325"/>
        <v>N</v>
      </c>
    </row>
    <row r="4139" spans="1:15" x14ac:dyDescent="0.25">
      <c r="A4139">
        <v>52</v>
      </c>
      <c r="B4139" s="1">
        <v>61570</v>
      </c>
      <c r="C4139" t="s">
        <v>249</v>
      </c>
      <c r="D4139" t="s">
        <v>1309</v>
      </c>
      <c r="E4139">
        <v>117</v>
      </c>
      <c r="F4139">
        <v>7752</v>
      </c>
      <c r="G4139">
        <f t="shared" si="321"/>
        <v>0</v>
      </c>
      <c r="H4139" t="str">
        <f>_xlfn.XLOOKUP(C4139,obszary!A:A,obszary!B:B)</f>
        <v>Tharsis</v>
      </c>
      <c r="I4139" t="str">
        <f>_xlfn.XLOOKUP($A4139,laziki!B:B,laziki!C:C)</f>
        <v>Opportunity 4</v>
      </c>
      <c r="J4139" t="str">
        <f>_xlfn.XLOOKUP(I4139,laziki!C:C,laziki!E:E)</f>
        <v>9.63N, 121.52W</v>
      </c>
      <c r="K4139">
        <f>_xlfn.XLOOKUP($A4139,laziki!B:B,laziki!D:D)</f>
        <v>2065</v>
      </c>
      <c r="L4139">
        <f t="shared" si="322"/>
        <v>2068</v>
      </c>
      <c r="M4139" s="4">
        <f t="shared" si="323"/>
        <v>3</v>
      </c>
      <c r="N4139" s="4" t="str">
        <f t="shared" si="324"/>
        <v>N</v>
      </c>
      <c r="O4139" t="str">
        <f t="shared" si="325"/>
        <v>N</v>
      </c>
    </row>
    <row r="4140" spans="1:15" x14ac:dyDescent="0.25">
      <c r="A4140">
        <v>44</v>
      </c>
      <c r="B4140" s="1">
        <v>60768</v>
      </c>
      <c r="C4140" t="s">
        <v>255</v>
      </c>
      <c r="D4140" t="s">
        <v>1308</v>
      </c>
      <c r="E4140">
        <v>17</v>
      </c>
      <c r="F4140">
        <v>20205</v>
      </c>
      <c r="G4140">
        <f t="shared" si="321"/>
        <v>20205</v>
      </c>
      <c r="H4140" t="str">
        <f>_xlfn.XLOOKUP(C4140,obszary!A:A,obszary!B:B)</f>
        <v>Casius</v>
      </c>
      <c r="I4140" t="str">
        <f>_xlfn.XLOOKUP($A4140,laziki!B:B,laziki!C:C)</f>
        <v>Spirit 11</v>
      </c>
      <c r="J4140" t="str">
        <f>_xlfn.XLOOKUP(I4140,laziki!C:C,laziki!E:E)</f>
        <v>64.61N, 131.25E</v>
      </c>
      <c r="K4140">
        <f>_xlfn.XLOOKUP($A4140,laziki!B:B,laziki!D:D)</f>
        <v>2064</v>
      </c>
      <c r="L4140">
        <f t="shared" si="322"/>
        <v>2066</v>
      </c>
      <c r="M4140" s="4">
        <f t="shared" si="323"/>
        <v>2</v>
      </c>
      <c r="N4140" s="4" t="str">
        <f t="shared" si="324"/>
        <v>N</v>
      </c>
      <c r="O4140" t="str">
        <f t="shared" si="325"/>
        <v>N</v>
      </c>
    </row>
    <row r="4141" spans="1:15" x14ac:dyDescent="0.25">
      <c r="A4141">
        <v>45</v>
      </c>
      <c r="B4141" s="1">
        <v>60746</v>
      </c>
      <c r="C4141" t="s">
        <v>241</v>
      </c>
      <c r="D4141" t="s">
        <v>1307</v>
      </c>
      <c r="E4141">
        <v>32</v>
      </c>
      <c r="F4141">
        <v>756</v>
      </c>
      <c r="G4141">
        <f t="shared" si="321"/>
        <v>756</v>
      </c>
      <c r="H4141" t="str">
        <f>_xlfn.XLOOKUP(C4141,obszary!A:A,obszary!B:B)</f>
        <v>Syrtis Major</v>
      </c>
      <c r="I4141" t="str">
        <f>_xlfn.XLOOKUP($A4141,laziki!B:B,laziki!C:C)</f>
        <v>Spirit 12</v>
      </c>
      <c r="J4141" t="str">
        <f>_xlfn.XLOOKUP(I4141,laziki!C:C,laziki!E:E)</f>
        <v>0.43S, 61.64E</v>
      </c>
      <c r="K4141">
        <f>_xlfn.XLOOKUP($A4141,laziki!B:B,laziki!D:D)</f>
        <v>2064</v>
      </c>
      <c r="L4141">
        <f t="shared" si="322"/>
        <v>2066</v>
      </c>
      <c r="M4141" s="4">
        <f t="shared" si="323"/>
        <v>2</v>
      </c>
      <c r="N4141" s="4" t="str">
        <f t="shared" si="324"/>
        <v>N</v>
      </c>
      <c r="O4141" t="str">
        <f t="shared" si="325"/>
        <v>S</v>
      </c>
    </row>
    <row r="4142" spans="1:15" x14ac:dyDescent="0.25">
      <c r="A4142">
        <v>10</v>
      </c>
      <c r="B4142" s="1">
        <v>59600</v>
      </c>
      <c r="C4142" t="s">
        <v>231</v>
      </c>
      <c r="D4142" t="s">
        <v>1306</v>
      </c>
      <c r="E4142">
        <v>791</v>
      </c>
      <c r="F4142">
        <v>2880</v>
      </c>
      <c r="G4142">
        <f t="shared" si="321"/>
        <v>0</v>
      </c>
      <c r="H4142" t="str">
        <f>_xlfn.XLOOKUP(C4142,obszary!A:A,obszary!B:B)</f>
        <v>Coprates</v>
      </c>
      <c r="I4142" t="str">
        <f>_xlfn.XLOOKUP($A4142,laziki!B:B,laziki!C:C)</f>
        <v>Mariner 15</v>
      </c>
      <c r="J4142" t="str">
        <f>_xlfn.XLOOKUP(I4142,laziki!C:C,laziki!E:E)</f>
        <v>23.79S, 56.97W</v>
      </c>
      <c r="K4142">
        <f>_xlfn.XLOOKUP($A4142,laziki!B:B,laziki!D:D)</f>
        <v>2054</v>
      </c>
      <c r="L4142">
        <f t="shared" si="322"/>
        <v>2063</v>
      </c>
      <c r="M4142" s="4">
        <f t="shared" si="323"/>
        <v>9</v>
      </c>
      <c r="N4142" s="4" t="str">
        <f t="shared" si="324"/>
        <v>S</v>
      </c>
      <c r="O4142" t="str">
        <f t="shared" si="325"/>
        <v>S</v>
      </c>
    </row>
    <row r="4143" spans="1:15" x14ac:dyDescent="0.25">
      <c r="A4143">
        <v>5</v>
      </c>
      <c r="B4143" s="1">
        <v>57997</v>
      </c>
      <c r="C4143" t="s">
        <v>241</v>
      </c>
      <c r="D4143" t="s">
        <v>1305</v>
      </c>
      <c r="E4143">
        <v>54</v>
      </c>
      <c r="F4143">
        <v>7512</v>
      </c>
      <c r="G4143">
        <f t="shared" si="321"/>
        <v>7512</v>
      </c>
      <c r="H4143" t="str">
        <f>_xlfn.XLOOKUP(C4143,obszary!A:A,obszary!B:B)</f>
        <v>Syrtis Major</v>
      </c>
      <c r="I4143" t="str">
        <f>_xlfn.XLOOKUP($A4143,laziki!B:B,laziki!C:C)</f>
        <v>Mariner 10</v>
      </c>
      <c r="J4143" t="str">
        <f>_xlfn.XLOOKUP(I4143,laziki!C:C,laziki!E:E)</f>
        <v>4.88N, 63.43E</v>
      </c>
      <c r="K4143">
        <f>_xlfn.XLOOKUP($A4143,laziki!B:B,laziki!D:D)</f>
        <v>2051</v>
      </c>
      <c r="L4143">
        <f t="shared" si="322"/>
        <v>2058</v>
      </c>
      <c r="M4143" s="4">
        <f t="shared" si="323"/>
        <v>7</v>
      </c>
      <c r="N4143" s="4" t="str">
        <f t="shared" si="324"/>
        <v>N</v>
      </c>
      <c r="O4143" t="str">
        <f t="shared" si="325"/>
        <v>N</v>
      </c>
    </row>
    <row r="4144" spans="1:15" x14ac:dyDescent="0.25">
      <c r="A4144">
        <v>10</v>
      </c>
      <c r="B4144" s="1">
        <v>58574</v>
      </c>
      <c r="C4144" t="s">
        <v>215</v>
      </c>
      <c r="D4144" t="s">
        <v>1304</v>
      </c>
      <c r="E4144">
        <v>50</v>
      </c>
      <c r="F4144">
        <v>15700</v>
      </c>
      <c r="G4144">
        <f t="shared" si="321"/>
        <v>15700</v>
      </c>
      <c r="H4144" t="str">
        <f>_xlfn.XLOOKUP(C4144,obszary!A:A,obszary!B:B)</f>
        <v>Argyre</v>
      </c>
      <c r="I4144" t="str">
        <f>_xlfn.XLOOKUP($A4144,laziki!B:B,laziki!C:C)</f>
        <v>Mariner 15</v>
      </c>
      <c r="J4144" t="str">
        <f>_xlfn.XLOOKUP(I4144,laziki!C:C,laziki!E:E)</f>
        <v>23.79S, 56.97W</v>
      </c>
      <c r="K4144">
        <f>_xlfn.XLOOKUP($A4144,laziki!B:B,laziki!D:D)</f>
        <v>2054</v>
      </c>
      <c r="L4144">
        <f t="shared" si="322"/>
        <v>2060</v>
      </c>
      <c r="M4144" s="4">
        <f t="shared" si="323"/>
        <v>6</v>
      </c>
      <c r="N4144" s="4" t="str">
        <f t="shared" si="324"/>
        <v>S</v>
      </c>
      <c r="O4144" t="str">
        <f t="shared" si="325"/>
        <v>S</v>
      </c>
    </row>
    <row r="4145" spans="1:15" x14ac:dyDescent="0.25">
      <c r="A4145">
        <v>62</v>
      </c>
      <c r="B4145" s="1">
        <v>61148</v>
      </c>
      <c r="C4145" t="s">
        <v>243</v>
      </c>
      <c r="D4145" t="s">
        <v>1303</v>
      </c>
      <c r="E4145">
        <v>113</v>
      </c>
      <c r="F4145">
        <v>5622</v>
      </c>
      <c r="G4145">
        <f t="shared" si="321"/>
        <v>0</v>
      </c>
      <c r="H4145" t="str">
        <f>_xlfn.XLOOKUP(C4145,obszary!A:A,obszary!B:B)</f>
        <v>Arabia</v>
      </c>
      <c r="I4145" t="str">
        <f>_xlfn.XLOOKUP($A4145,laziki!B:B,laziki!C:C)</f>
        <v>Rosetta 1</v>
      </c>
      <c r="J4145" t="str">
        <f>_xlfn.XLOOKUP(I4145,laziki!C:C,laziki!E:E)</f>
        <v>3.33S, 27.57E</v>
      </c>
      <c r="K4145">
        <f>_xlfn.XLOOKUP($A4145,laziki!B:B,laziki!D:D)</f>
        <v>2065</v>
      </c>
      <c r="L4145">
        <f t="shared" si="322"/>
        <v>2067</v>
      </c>
      <c r="M4145" s="4">
        <f t="shared" si="323"/>
        <v>2</v>
      </c>
      <c r="N4145" s="4" t="str">
        <f t="shared" si="324"/>
        <v>N</v>
      </c>
      <c r="O4145" t="str">
        <f t="shared" si="325"/>
        <v>S</v>
      </c>
    </row>
    <row r="4146" spans="1:15" x14ac:dyDescent="0.25">
      <c r="A4146">
        <v>53</v>
      </c>
      <c r="B4146" s="1">
        <v>61069</v>
      </c>
      <c r="C4146" t="s">
        <v>207</v>
      </c>
      <c r="D4146" t="s">
        <v>1302</v>
      </c>
      <c r="E4146">
        <v>524</v>
      </c>
      <c r="F4146">
        <v>19313</v>
      </c>
      <c r="G4146">
        <f t="shared" si="321"/>
        <v>0</v>
      </c>
      <c r="H4146" t="str">
        <f>_xlfn.XLOOKUP(C4146,obszary!A:A,obszary!B:B)</f>
        <v>Mare Australe</v>
      </c>
      <c r="I4146" t="str">
        <f>_xlfn.XLOOKUP($A4146,laziki!B:B,laziki!C:C)</f>
        <v>Opportunity 5</v>
      </c>
      <c r="J4146" t="str">
        <f>_xlfn.XLOOKUP(I4146,laziki!C:C,laziki!E:E)</f>
        <v>70.62S, 159.12W</v>
      </c>
      <c r="K4146">
        <f>_xlfn.XLOOKUP($A4146,laziki!B:B,laziki!D:D)</f>
        <v>2065</v>
      </c>
      <c r="L4146">
        <f t="shared" si="322"/>
        <v>2067</v>
      </c>
      <c r="M4146" s="4">
        <f t="shared" si="323"/>
        <v>2</v>
      </c>
      <c r="N4146" s="4" t="str">
        <f t="shared" si="324"/>
        <v>S</v>
      </c>
      <c r="O4146" t="str">
        <f t="shared" si="325"/>
        <v>S</v>
      </c>
    </row>
    <row r="4147" spans="1:15" x14ac:dyDescent="0.25">
      <c r="A4147">
        <v>83</v>
      </c>
      <c r="B4147" s="1">
        <v>62141</v>
      </c>
      <c r="C4147" t="s">
        <v>265</v>
      </c>
      <c r="D4147" t="s">
        <v>1301</v>
      </c>
      <c r="E4147">
        <v>20</v>
      </c>
      <c r="F4147">
        <v>84631</v>
      </c>
      <c r="G4147">
        <f t="shared" si="321"/>
        <v>84631</v>
      </c>
      <c r="H4147" t="str">
        <f>_xlfn.XLOOKUP(C4147,obszary!A:A,obszary!B:B)</f>
        <v>Mare Boreum</v>
      </c>
      <c r="I4147" t="str">
        <f>_xlfn.XLOOKUP($A4147,laziki!B:B,laziki!C:C)</f>
        <v>Phoenix 11</v>
      </c>
      <c r="J4147" t="str">
        <f>_xlfn.XLOOKUP(I4147,laziki!C:C,laziki!E:E)</f>
        <v>56.07N, 79.63E</v>
      </c>
      <c r="K4147">
        <f>_xlfn.XLOOKUP($A4147,laziki!B:B,laziki!D:D)</f>
        <v>2069</v>
      </c>
      <c r="L4147">
        <f t="shared" si="322"/>
        <v>2070</v>
      </c>
      <c r="M4147" s="4">
        <f t="shared" si="323"/>
        <v>1</v>
      </c>
      <c r="N4147" s="4" t="str">
        <f t="shared" si="324"/>
        <v>N</v>
      </c>
      <c r="O4147" t="str">
        <f t="shared" si="325"/>
        <v>N</v>
      </c>
    </row>
    <row r="4148" spans="1:15" x14ac:dyDescent="0.25">
      <c r="A4148">
        <v>43</v>
      </c>
      <c r="B4148" s="1">
        <v>60542</v>
      </c>
      <c r="C4148" t="s">
        <v>233</v>
      </c>
      <c r="D4148" t="s">
        <v>1300</v>
      </c>
      <c r="E4148">
        <v>90</v>
      </c>
      <c r="F4148">
        <v>2739</v>
      </c>
      <c r="G4148">
        <f t="shared" si="321"/>
        <v>2739</v>
      </c>
      <c r="H4148" t="str">
        <f>_xlfn.XLOOKUP(C4148,obszary!A:A,obszary!B:B)</f>
        <v>Phoenicis Lacus</v>
      </c>
      <c r="I4148" t="str">
        <f>_xlfn.XLOOKUP($A4148,laziki!B:B,laziki!C:C)</f>
        <v>Spirit 7</v>
      </c>
      <c r="J4148" t="str">
        <f>_xlfn.XLOOKUP(I4148,laziki!C:C,laziki!E:E)</f>
        <v>13.98S, 98.57W</v>
      </c>
      <c r="K4148">
        <f>_xlfn.XLOOKUP($A4148,laziki!B:B,laziki!D:D)</f>
        <v>2063</v>
      </c>
      <c r="L4148">
        <f t="shared" si="322"/>
        <v>2065</v>
      </c>
      <c r="M4148" s="4">
        <f t="shared" si="323"/>
        <v>2</v>
      </c>
      <c r="N4148" s="4" t="str">
        <f t="shared" si="324"/>
        <v>S</v>
      </c>
      <c r="O4148" t="str">
        <f t="shared" si="325"/>
        <v>S</v>
      </c>
    </row>
    <row r="4149" spans="1:15" x14ac:dyDescent="0.25">
      <c r="A4149">
        <v>82</v>
      </c>
      <c r="B4149" s="1">
        <v>62944</v>
      </c>
      <c r="C4149" t="s">
        <v>209</v>
      </c>
      <c r="D4149" t="s">
        <v>1299</v>
      </c>
      <c r="E4149">
        <v>241</v>
      </c>
      <c r="F4149">
        <v>31157</v>
      </c>
      <c r="G4149">
        <f t="shared" si="321"/>
        <v>0</v>
      </c>
      <c r="H4149" t="str">
        <f>_xlfn.XLOOKUP(C4149,obszary!A:A,obszary!B:B)</f>
        <v>Eridania</v>
      </c>
      <c r="I4149" t="str">
        <f>_xlfn.XLOOKUP($A4149,laziki!B:B,laziki!C:C)</f>
        <v>Phoenix 7</v>
      </c>
      <c r="J4149" t="str">
        <f>_xlfn.XLOOKUP(I4149,laziki!C:C,laziki!E:E)</f>
        <v>42.36S, 157.15E</v>
      </c>
      <c r="K4149">
        <f>_xlfn.XLOOKUP($A4149,laziki!B:B,laziki!D:D)</f>
        <v>2068</v>
      </c>
      <c r="L4149">
        <f t="shared" si="322"/>
        <v>2072</v>
      </c>
      <c r="M4149" s="4">
        <f t="shared" si="323"/>
        <v>4</v>
      </c>
      <c r="N4149" s="4" t="str">
        <f t="shared" si="324"/>
        <v>S</v>
      </c>
      <c r="O4149" t="str">
        <f t="shared" si="325"/>
        <v>S</v>
      </c>
    </row>
    <row r="4150" spans="1:15" x14ac:dyDescent="0.25">
      <c r="A4150">
        <v>5</v>
      </c>
      <c r="B4150" s="1">
        <v>57140</v>
      </c>
      <c r="C4150" t="s">
        <v>241</v>
      </c>
      <c r="D4150" t="s">
        <v>1298</v>
      </c>
      <c r="E4150">
        <v>30</v>
      </c>
      <c r="F4150">
        <v>8255</v>
      </c>
      <c r="G4150">
        <f t="shared" si="321"/>
        <v>8255</v>
      </c>
      <c r="H4150" t="str">
        <f>_xlfn.XLOOKUP(C4150,obszary!A:A,obszary!B:B)</f>
        <v>Syrtis Major</v>
      </c>
      <c r="I4150" t="str">
        <f>_xlfn.XLOOKUP($A4150,laziki!B:B,laziki!C:C)</f>
        <v>Mariner 10</v>
      </c>
      <c r="J4150" t="str">
        <f>_xlfn.XLOOKUP(I4150,laziki!C:C,laziki!E:E)</f>
        <v>4.88N, 63.43E</v>
      </c>
      <c r="K4150">
        <f>_xlfn.XLOOKUP($A4150,laziki!B:B,laziki!D:D)</f>
        <v>2051</v>
      </c>
      <c r="L4150">
        <f t="shared" si="322"/>
        <v>2056</v>
      </c>
      <c r="M4150" s="4">
        <f t="shared" si="323"/>
        <v>5</v>
      </c>
      <c r="N4150" s="4" t="str">
        <f t="shared" si="324"/>
        <v>N</v>
      </c>
      <c r="O4150" t="str">
        <f t="shared" si="325"/>
        <v>N</v>
      </c>
    </row>
    <row r="4151" spans="1:15" x14ac:dyDescent="0.25">
      <c r="A4151">
        <v>35</v>
      </c>
      <c r="B4151" s="1">
        <v>59218</v>
      </c>
      <c r="C4151" t="s">
        <v>217</v>
      </c>
      <c r="D4151" t="s">
        <v>1297</v>
      </c>
      <c r="E4151">
        <v>344</v>
      </c>
      <c r="F4151">
        <v>17000</v>
      </c>
      <c r="G4151">
        <f t="shared" si="321"/>
        <v>0</v>
      </c>
      <c r="H4151" t="str">
        <f>_xlfn.XLOOKUP(C4151,obszary!A:A,obszary!B:B)</f>
        <v>Thaumasia</v>
      </c>
      <c r="I4151" t="str">
        <f>_xlfn.XLOOKUP($A4151,laziki!B:B,laziki!C:C)</f>
        <v>Pathfinder 2</v>
      </c>
      <c r="J4151" t="str">
        <f>_xlfn.XLOOKUP(I4151,laziki!C:C,laziki!E:E)</f>
        <v>16.90S, 101.43W</v>
      </c>
      <c r="K4151">
        <f>_xlfn.XLOOKUP($A4151,laziki!B:B,laziki!D:D)</f>
        <v>2060</v>
      </c>
      <c r="L4151">
        <f t="shared" si="322"/>
        <v>2062</v>
      </c>
      <c r="M4151" s="4">
        <f t="shared" si="323"/>
        <v>2</v>
      </c>
      <c r="N4151" s="4" t="str">
        <f t="shared" si="324"/>
        <v>S</v>
      </c>
      <c r="O4151" t="str">
        <f t="shared" si="325"/>
        <v>S</v>
      </c>
    </row>
    <row r="4152" spans="1:15" x14ac:dyDescent="0.25">
      <c r="A4152">
        <v>35</v>
      </c>
      <c r="B4152" s="1">
        <v>60332</v>
      </c>
      <c r="C4152" t="s">
        <v>231</v>
      </c>
      <c r="D4152" t="s">
        <v>1296</v>
      </c>
      <c r="E4152">
        <v>264</v>
      </c>
      <c r="F4152">
        <v>629</v>
      </c>
      <c r="G4152">
        <f t="shared" si="321"/>
        <v>0</v>
      </c>
      <c r="H4152" t="str">
        <f>_xlfn.XLOOKUP(C4152,obszary!A:A,obszary!B:B)</f>
        <v>Coprates</v>
      </c>
      <c r="I4152" t="str">
        <f>_xlfn.XLOOKUP($A4152,laziki!B:B,laziki!C:C)</f>
        <v>Pathfinder 2</v>
      </c>
      <c r="J4152" t="str">
        <f>_xlfn.XLOOKUP(I4152,laziki!C:C,laziki!E:E)</f>
        <v>16.90S, 101.43W</v>
      </c>
      <c r="K4152">
        <f>_xlfn.XLOOKUP($A4152,laziki!B:B,laziki!D:D)</f>
        <v>2060</v>
      </c>
      <c r="L4152">
        <f t="shared" si="322"/>
        <v>2065</v>
      </c>
      <c r="M4152" s="4">
        <f t="shared" si="323"/>
        <v>5</v>
      </c>
      <c r="N4152" s="4" t="str">
        <f t="shared" si="324"/>
        <v>S</v>
      </c>
      <c r="O4152" t="str">
        <f t="shared" si="325"/>
        <v>S</v>
      </c>
    </row>
    <row r="4153" spans="1:15" x14ac:dyDescent="0.25">
      <c r="A4153">
        <v>26</v>
      </c>
      <c r="B4153" s="1">
        <v>57046</v>
      </c>
      <c r="C4153" t="s">
        <v>207</v>
      </c>
      <c r="D4153" t="s">
        <v>1295</v>
      </c>
      <c r="E4153">
        <v>344</v>
      </c>
      <c r="F4153">
        <v>629</v>
      </c>
      <c r="G4153">
        <f t="shared" si="321"/>
        <v>0</v>
      </c>
      <c r="H4153" t="str">
        <f>_xlfn.XLOOKUP(C4153,obszary!A:A,obszary!B:B)</f>
        <v>Mare Australe</v>
      </c>
      <c r="I4153" t="str">
        <f>_xlfn.XLOOKUP($A4153,laziki!B:B,laziki!C:C)</f>
        <v>Phobos 5</v>
      </c>
      <c r="J4153" t="str">
        <f>_xlfn.XLOOKUP(I4153,laziki!C:C,laziki!E:E)</f>
        <v>48.99S, 67.17E</v>
      </c>
      <c r="K4153">
        <f>_xlfn.XLOOKUP($A4153,laziki!B:B,laziki!D:D)</f>
        <v>2054</v>
      </c>
      <c r="L4153">
        <f t="shared" si="322"/>
        <v>2056</v>
      </c>
      <c r="M4153" s="4">
        <f t="shared" si="323"/>
        <v>2</v>
      </c>
      <c r="N4153" s="4" t="str">
        <f t="shared" si="324"/>
        <v>S</v>
      </c>
      <c r="O4153" t="str">
        <f t="shared" si="325"/>
        <v>S</v>
      </c>
    </row>
    <row r="4154" spans="1:15" x14ac:dyDescent="0.25">
      <c r="A4154">
        <v>94</v>
      </c>
      <c r="B4154" s="1">
        <v>63339</v>
      </c>
      <c r="C4154" t="s">
        <v>209</v>
      </c>
      <c r="D4154" t="s">
        <v>1294</v>
      </c>
      <c r="E4154">
        <v>41</v>
      </c>
      <c r="F4154">
        <v>883</v>
      </c>
      <c r="G4154">
        <f t="shared" si="321"/>
        <v>883</v>
      </c>
      <c r="H4154" t="str">
        <f>_xlfn.XLOOKUP(C4154,obszary!A:A,obszary!B:B)</f>
        <v>Eridania</v>
      </c>
      <c r="I4154" t="str">
        <f>_xlfn.XLOOKUP($A4154,laziki!B:B,laziki!C:C)</f>
        <v>Dawn 4</v>
      </c>
      <c r="J4154" t="str">
        <f>_xlfn.XLOOKUP(I4154,laziki!C:C,laziki!E:E)</f>
        <v>46.81S, 143.88E</v>
      </c>
      <c r="K4154">
        <f>_xlfn.XLOOKUP($A4154,laziki!B:B,laziki!D:D)</f>
        <v>2066</v>
      </c>
      <c r="L4154">
        <f t="shared" si="322"/>
        <v>2073</v>
      </c>
      <c r="M4154" s="4">
        <f t="shared" si="323"/>
        <v>7</v>
      </c>
      <c r="N4154" s="4" t="str">
        <f t="shared" si="324"/>
        <v>S</v>
      </c>
      <c r="O4154" t="str">
        <f t="shared" si="325"/>
        <v>S</v>
      </c>
    </row>
    <row r="4155" spans="1:15" x14ac:dyDescent="0.25">
      <c r="A4155">
        <v>52</v>
      </c>
      <c r="B4155" s="1">
        <v>62671</v>
      </c>
      <c r="C4155" t="s">
        <v>233</v>
      </c>
      <c r="D4155" t="s">
        <v>1293</v>
      </c>
      <c r="E4155">
        <v>221</v>
      </c>
      <c r="F4155">
        <v>8519</v>
      </c>
      <c r="G4155">
        <f t="shared" si="321"/>
        <v>0</v>
      </c>
      <c r="H4155" t="str">
        <f>_xlfn.XLOOKUP(C4155,obszary!A:A,obszary!B:B)</f>
        <v>Phoenicis Lacus</v>
      </c>
      <c r="I4155" t="str">
        <f>_xlfn.XLOOKUP($A4155,laziki!B:B,laziki!C:C)</f>
        <v>Opportunity 4</v>
      </c>
      <c r="J4155" t="str">
        <f>_xlfn.XLOOKUP(I4155,laziki!C:C,laziki!E:E)</f>
        <v>9.63N, 121.52W</v>
      </c>
      <c r="K4155">
        <f>_xlfn.XLOOKUP($A4155,laziki!B:B,laziki!D:D)</f>
        <v>2065</v>
      </c>
      <c r="L4155">
        <f t="shared" si="322"/>
        <v>2071</v>
      </c>
      <c r="M4155" s="4">
        <f t="shared" si="323"/>
        <v>6</v>
      </c>
      <c r="N4155" s="4" t="str">
        <f t="shared" si="324"/>
        <v>S</v>
      </c>
      <c r="O4155" t="str">
        <f t="shared" si="325"/>
        <v>N</v>
      </c>
    </row>
    <row r="4156" spans="1:15" x14ac:dyDescent="0.25">
      <c r="A4156">
        <v>17</v>
      </c>
      <c r="B4156" s="1">
        <v>56844</v>
      </c>
      <c r="C4156" t="s">
        <v>255</v>
      </c>
      <c r="D4156" t="s">
        <v>1292</v>
      </c>
      <c r="E4156">
        <v>48</v>
      </c>
      <c r="F4156">
        <v>6618</v>
      </c>
      <c r="G4156">
        <f t="shared" si="321"/>
        <v>6618</v>
      </c>
      <c r="H4156" t="str">
        <f>_xlfn.XLOOKUP(C4156,obszary!A:A,obszary!B:B)</f>
        <v>Casius</v>
      </c>
      <c r="I4156" t="str">
        <f>_xlfn.XLOOKUP($A4156,laziki!B:B,laziki!C:C)</f>
        <v>Viking 8</v>
      </c>
      <c r="J4156" t="str">
        <f>_xlfn.XLOOKUP(I4156,laziki!C:C,laziki!E:E)</f>
        <v>21.27N, 90.13E</v>
      </c>
      <c r="K4156">
        <f>_xlfn.XLOOKUP($A4156,laziki!B:B,laziki!D:D)</f>
        <v>2054</v>
      </c>
      <c r="L4156">
        <f t="shared" si="322"/>
        <v>2055</v>
      </c>
      <c r="M4156" s="4">
        <f t="shared" si="323"/>
        <v>1</v>
      </c>
      <c r="N4156" s="4" t="str">
        <f t="shared" si="324"/>
        <v>N</v>
      </c>
      <c r="O4156" t="str">
        <f t="shared" si="325"/>
        <v>N</v>
      </c>
    </row>
    <row r="4157" spans="1:15" x14ac:dyDescent="0.25">
      <c r="A4157">
        <v>94</v>
      </c>
      <c r="B4157" s="1">
        <v>61475</v>
      </c>
      <c r="C4157" t="s">
        <v>209</v>
      </c>
      <c r="D4157" t="s">
        <v>1291</v>
      </c>
      <c r="E4157">
        <v>109</v>
      </c>
      <c r="F4157">
        <v>31157</v>
      </c>
      <c r="G4157">
        <f t="shared" si="321"/>
        <v>0</v>
      </c>
      <c r="H4157" t="str">
        <f>_xlfn.XLOOKUP(C4157,obszary!A:A,obszary!B:B)</f>
        <v>Eridania</v>
      </c>
      <c r="I4157" t="str">
        <f>_xlfn.XLOOKUP($A4157,laziki!B:B,laziki!C:C)</f>
        <v>Dawn 4</v>
      </c>
      <c r="J4157" t="str">
        <f>_xlfn.XLOOKUP(I4157,laziki!C:C,laziki!E:E)</f>
        <v>46.81S, 143.88E</v>
      </c>
      <c r="K4157">
        <f>_xlfn.XLOOKUP($A4157,laziki!B:B,laziki!D:D)</f>
        <v>2066</v>
      </c>
      <c r="L4157">
        <f t="shared" si="322"/>
        <v>2068</v>
      </c>
      <c r="M4157" s="4">
        <f t="shared" si="323"/>
        <v>2</v>
      </c>
      <c r="N4157" s="4" t="str">
        <f t="shared" si="324"/>
        <v>S</v>
      </c>
      <c r="O4157" t="str">
        <f t="shared" si="325"/>
        <v>S</v>
      </c>
    </row>
    <row r="4158" spans="1:15" x14ac:dyDescent="0.25">
      <c r="A4158">
        <v>77</v>
      </c>
      <c r="B4158" s="1">
        <v>64914</v>
      </c>
      <c r="C4158" t="s">
        <v>211</v>
      </c>
      <c r="D4158" t="s">
        <v>1290</v>
      </c>
      <c r="E4158">
        <v>80</v>
      </c>
      <c r="F4158">
        <v>10313</v>
      </c>
      <c r="G4158">
        <f t="shared" si="321"/>
        <v>10313</v>
      </c>
      <c r="H4158" t="str">
        <f>_xlfn.XLOOKUP(C4158,obszary!A:A,obszary!B:B)</f>
        <v>Hellas</v>
      </c>
      <c r="I4158" t="str">
        <f>_xlfn.XLOOKUP($A4158,laziki!B:B,laziki!C:C)</f>
        <v>Rosetta 27</v>
      </c>
      <c r="J4158" t="str">
        <f>_xlfn.XLOOKUP(I4158,laziki!C:C,laziki!E:E)</f>
        <v>28.90S, 98.55E</v>
      </c>
      <c r="K4158">
        <f>_xlfn.XLOOKUP($A4158,laziki!B:B,laziki!D:D)</f>
        <v>2073</v>
      </c>
      <c r="L4158">
        <f t="shared" si="322"/>
        <v>2077</v>
      </c>
      <c r="M4158" s="4">
        <f t="shared" si="323"/>
        <v>4</v>
      </c>
      <c r="N4158" s="4" t="str">
        <f t="shared" si="324"/>
        <v>S</v>
      </c>
      <c r="O4158" t="str">
        <f t="shared" si="325"/>
        <v>S</v>
      </c>
    </row>
    <row r="4159" spans="1:15" x14ac:dyDescent="0.25">
      <c r="A4159">
        <v>81</v>
      </c>
      <c r="B4159" s="1">
        <v>61800</v>
      </c>
      <c r="C4159" t="s">
        <v>235</v>
      </c>
      <c r="D4159" t="s">
        <v>1289</v>
      </c>
      <c r="E4159">
        <v>142</v>
      </c>
      <c r="F4159">
        <v>10654</v>
      </c>
      <c r="G4159">
        <f t="shared" si="321"/>
        <v>0</v>
      </c>
      <c r="H4159" t="str">
        <f>_xlfn.XLOOKUP(C4159,obszary!A:A,obszary!B:B)</f>
        <v>Memnonia</v>
      </c>
      <c r="I4159" t="str">
        <f>_xlfn.XLOOKUP($A4159,laziki!B:B,laziki!C:C)</f>
        <v>Phoenix 3</v>
      </c>
      <c r="J4159" t="str">
        <f>_xlfn.XLOOKUP(I4159,laziki!C:C,laziki!E:E)</f>
        <v>4.04S, 171.74W</v>
      </c>
      <c r="K4159">
        <f>_xlfn.XLOOKUP($A4159,laziki!B:B,laziki!D:D)</f>
        <v>2068</v>
      </c>
      <c r="L4159">
        <f t="shared" si="322"/>
        <v>2069</v>
      </c>
      <c r="M4159" s="4">
        <f t="shared" si="323"/>
        <v>1</v>
      </c>
      <c r="N4159" s="4" t="str">
        <f t="shared" si="324"/>
        <v>S</v>
      </c>
      <c r="O4159" t="str">
        <f t="shared" si="325"/>
        <v>S</v>
      </c>
    </row>
    <row r="4160" spans="1:15" x14ac:dyDescent="0.25">
      <c r="A4160">
        <v>47</v>
      </c>
      <c r="B4160" s="1">
        <v>63251</v>
      </c>
      <c r="C4160" t="s">
        <v>259</v>
      </c>
      <c r="D4160" t="s">
        <v>1288</v>
      </c>
      <c r="E4160">
        <v>41</v>
      </c>
      <c r="F4160">
        <v>7512</v>
      </c>
      <c r="G4160">
        <f t="shared" si="321"/>
        <v>7512</v>
      </c>
      <c r="H4160" t="str">
        <f>_xlfn.XLOOKUP(C4160,obszary!A:A,obszary!B:B)</f>
        <v>Mare Acidalium</v>
      </c>
      <c r="I4160" t="str">
        <f>_xlfn.XLOOKUP($A4160,laziki!B:B,laziki!C:C)</f>
        <v>Spirit 14</v>
      </c>
      <c r="J4160" t="str">
        <f>_xlfn.XLOOKUP(I4160,laziki!C:C,laziki!E:E)</f>
        <v>27.30N, 17.48W</v>
      </c>
      <c r="K4160">
        <f>_xlfn.XLOOKUP($A4160,laziki!B:B,laziki!D:D)</f>
        <v>2065</v>
      </c>
      <c r="L4160">
        <f t="shared" si="322"/>
        <v>2073</v>
      </c>
      <c r="M4160" s="4">
        <f t="shared" si="323"/>
        <v>8</v>
      </c>
      <c r="N4160" s="4" t="str">
        <f t="shared" si="324"/>
        <v>N</v>
      </c>
      <c r="O4160" t="str">
        <f t="shared" si="325"/>
        <v>N</v>
      </c>
    </row>
    <row r="4161" spans="1:15" x14ac:dyDescent="0.25">
      <c r="A4161">
        <v>60</v>
      </c>
      <c r="B4161" s="1">
        <v>62613</v>
      </c>
      <c r="C4161" t="s">
        <v>215</v>
      </c>
      <c r="D4161" t="s">
        <v>1287</v>
      </c>
      <c r="E4161">
        <v>196</v>
      </c>
      <c r="F4161">
        <v>6205</v>
      </c>
      <c r="G4161">
        <f t="shared" si="321"/>
        <v>0</v>
      </c>
      <c r="H4161" t="str">
        <f>_xlfn.XLOOKUP(C4161,obszary!A:A,obszary!B:B)</f>
        <v>Argyre</v>
      </c>
      <c r="I4161" t="str">
        <f>_xlfn.XLOOKUP($A4161,laziki!B:B,laziki!C:C)</f>
        <v>Opportunity 18</v>
      </c>
      <c r="J4161" t="str">
        <f>_xlfn.XLOOKUP(I4161,laziki!C:C,laziki!E:E)</f>
        <v>47.77S, 28.62W</v>
      </c>
      <c r="K4161">
        <f>_xlfn.XLOOKUP($A4161,laziki!B:B,laziki!D:D)</f>
        <v>2069</v>
      </c>
      <c r="L4161">
        <f t="shared" si="322"/>
        <v>2071</v>
      </c>
      <c r="M4161" s="4">
        <f t="shared" si="323"/>
        <v>2</v>
      </c>
      <c r="N4161" s="4" t="str">
        <f t="shared" si="324"/>
        <v>S</v>
      </c>
      <c r="O4161" t="str">
        <f t="shared" si="325"/>
        <v>S</v>
      </c>
    </row>
    <row r="4162" spans="1:15" x14ac:dyDescent="0.25">
      <c r="A4162">
        <v>99</v>
      </c>
      <c r="B4162" s="1">
        <v>62722</v>
      </c>
      <c r="C4162" t="s">
        <v>259</v>
      </c>
      <c r="D4162" t="s">
        <v>1286</v>
      </c>
      <c r="E4162">
        <v>65</v>
      </c>
      <c r="F4162">
        <v>2739</v>
      </c>
      <c r="G4162">
        <f t="shared" si="321"/>
        <v>2739</v>
      </c>
      <c r="H4162" t="str">
        <f>_xlfn.XLOOKUP(C4162,obszary!A:A,obszary!B:B)</f>
        <v>Mare Acidalium</v>
      </c>
      <c r="I4162" t="str">
        <f>_xlfn.XLOOKUP($A4162,laziki!B:B,laziki!C:C)</f>
        <v>Perseverance 6</v>
      </c>
      <c r="J4162" t="str">
        <f>_xlfn.XLOOKUP(I4162,laziki!C:C,laziki!E:E)</f>
        <v>34.38N, 12.41E</v>
      </c>
      <c r="K4162">
        <f>_xlfn.XLOOKUP($A4162,laziki!B:B,laziki!D:D)</f>
        <v>2070</v>
      </c>
      <c r="L4162">
        <f t="shared" si="322"/>
        <v>2071</v>
      </c>
      <c r="M4162" s="4">
        <f t="shared" si="323"/>
        <v>1</v>
      </c>
      <c r="N4162" s="4" t="str">
        <f t="shared" si="324"/>
        <v>N</v>
      </c>
      <c r="O4162" t="str">
        <f t="shared" si="325"/>
        <v>N</v>
      </c>
    </row>
    <row r="4163" spans="1:15" x14ac:dyDescent="0.25">
      <c r="A4163">
        <v>94</v>
      </c>
      <c r="B4163" s="1">
        <v>62050</v>
      </c>
      <c r="C4163" t="s">
        <v>209</v>
      </c>
      <c r="D4163" t="s">
        <v>1285</v>
      </c>
      <c r="E4163">
        <v>103</v>
      </c>
      <c r="F4163">
        <v>1920</v>
      </c>
      <c r="G4163">
        <f t="shared" ref="G4163:G4226" si="326">IF($E4163 &lt;= 100,F4163,0)</f>
        <v>0</v>
      </c>
      <c r="H4163" t="str">
        <f>_xlfn.XLOOKUP(C4163,obszary!A:A,obszary!B:B)</f>
        <v>Eridania</v>
      </c>
      <c r="I4163" t="str">
        <f>_xlfn.XLOOKUP($A4163,laziki!B:B,laziki!C:C)</f>
        <v>Dawn 4</v>
      </c>
      <c r="J4163" t="str">
        <f>_xlfn.XLOOKUP(I4163,laziki!C:C,laziki!E:E)</f>
        <v>46.81S, 143.88E</v>
      </c>
      <c r="K4163">
        <f>_xlfn.XLOOKUP($A4163,laziki!B:B,laziki!D:D)</f>
        <v>2066</v>
      </c>
      <c r="L4163">
        <f t="shared" ref="L4163:L4226" si="327">YEAR(B4163)</f>
        <v>2069</v>
      </c>
      <c r="M4163" s="4">
        <f t="shared" ref="M4163:M4226" si="328">L4163-K4163</f>
        <v>3</v>
      </c>
      <c r="N4163" s="4" t="str">
        <f t="shared" ref="N4163:N4226" si="329">IF(NOT(ISERROR(SEARCH("S",D4163))),"S","N")</f>
        <v>S</v>
      </c>
      <c r="O4163" t="str">
        <f t="shared" si="325"/>
        <v>S</v>
      </c>
    </row>
    <row r="4164" spans="1:15" x14ac:dyDescent="0.25">
      <c r="A4164">
        <v>13</v>
      </c>
      <c r="B4164" s="1">
        <v>56345</v>
      </c>
      <c r="C4164" t="s">
        <v>253</v>
      </c>
      <c r="D4164" t="s">
        <v>1284</v>
      </c>
      <c r="E4164">
        <v>77</v>
      </c>
      <c r="F4164">
        <v>2324</v>
      </c>
      <c r="G4164">
        <f t="shared" si="326"/>
        <v>2324</v>
      </c>
      <c r="H4164" t="str">
        <f>_xlfn.XLOOKUP(C4164,obszary!A:A,obszary!B:B)</f>
        <v>Cebrenia</v>
      </c>
      <c r="I4164" t="str">
        <f>_xlfn.XLOOKUP($A4164,laziki!B:B,laziki!C:C)</f>
        <v>Viking 2</v>
      </c>
      <c r="J4164" t="str">
        <f>_xlfn.XLOOKUP(I4164,laziki!C:C,laziki!E:E)</f>
        <v>60.72N, 122.46E</v>
      </c>
      <c r="K4164">
        <f>_xlfn.XLOOKUP($A4164,laziki!B:B,laziki!D:D)</f>
        <v>2052</v>
      </c>
      <c r="L4164">
        <f t="shared" si="327"/>
        <v>2054</v>
      </c>
      <c r="M4164" s="4">
        <f t="shared" si="328"/>
        <v>2</v>
      </c>
      <c r="N4164" s="4" t="str">
        <f t="shared" si="329"/>
        <v>N</v>
      </c>
      <c r="O4164" t="str">
        <f t="shared" si="325"/>
        <v>N</v>
      </c>
    </row>
    <row r="4165" spans="1:15" x14ac:dyDescent="0.25">
      <c r="A4165">
        <v>41</v>
      </c>
      <c r="B4165" s="1">
        <v>62164</v>
      </c>
      <c r="C4165" t="s">
        <v>257</v>
      </c>
      <c r="D4165" t="s">
        <v>1283</v>
      </c>
      <c r="E4165">
        <v>93</v>
      </c>
      <c r="F4165">
        <v>1920</v>
      </c>
      <c r="G4165">
        <f t="shared" si="326"/>
        <v>1920</v>
      </c>
      <c r="H4165" t="str">
        <f>_xlfn.XLOOKUP(C4165,obszary!A:A,obszary!B:B)</f>
        <v>Ismenius Lacus</v>
      </c>
      <c r="I4165" t="str">
        <f>_xlfn.XLOOKUP($A4165,laziki!B:B,laziki!C:C)</f>
        <v>Spirit 5</v>
      </c>
      <c r="J4165" t="str">
        <f>_xlfn.XLOOKUP(I4165,laziki!C:C,laziki!E:E)</f>
        <v>66.19N, 33.82E</v>
      </c>
      <c r="K4165">
        <f>_xlfn.XLOOKUP($A4165,laziki!B:B,laziki!D:D)</f>
        <v>2063</v>
      </c>
      <c r="L4165">
        <f t="shared" si="327"/>
        <v>2070</v>
      </c>
      <c r="M4165" s="4">
        <f t="shared" si="328"/>
        <v>7</v>
      </c>
      <c r="N4165" s="4" t="str">
        <f t="shared" si="329"/>
        <v>N</v>
      </c>
      <c r="O4165" t="str">
        <f t="shared" si="325"/>
        <v>N</v>
      </c>
    </row>
    <row r="4166" spans="1:15" x14ac:dyDescent="0.25">
      <c r="A4166">
        <v>9</v>
      </c>
      <c r="B4166" s="1">
        <v>57092</v>
      </c>
      <c r="C4166" t="s">
        <v>227</v>
      </c>
      <c r="D4166" t="s">
        <v>1282</v>
      </c>
      <c r="E4166">
        <v>181</v>
      </c>
      <c r="F4166">
        <v>9985</v>
      </c>
      <c r="G4166">
        <f t="shared" si="326"/>
        <v>0</v>
      </c>
      <c r="H4166" t="str">
        <f>_xlfn.XLOOKUP(C4166,obszary!A:A,obszary!B:B)</f>
        <v>Sinus Sabaeus</v>
      </c>
      <c r="I4166" t="str">
        <f>_xlfn.XLOOKUP($A4166,laziki!B:B,laziki!C:C)</f>
        <v>Mariner 14</v>
      </c>
      <c r="J4166" t="str">
        <f>_xlfn.XLOOKUP(I4166,laziki!C:C,laziki!E:E)</f>
        <v>17.63S, 13.01W</v>
      </c>
      <c r="K4166">
        <f>_xlfn.XLOOKUP($A4166,laziki!B:B,laziki!D:D)</f>
        <v>2054</v>
      </c>
      <c r="L4166">
        <f t="shared" si="327"/>
        <v>2056</v>
      </c>
      <c r="M4166" s="4">
        <f t="shared" si="328"/>
        <v>2</v>
      </c>
      <c r="N4166" s="4" t="str">
        <f t="shared" si="329"/>
        <v>S</v>
      </c>
      <c r="O4166" t="str">
        <f t="shared" ref="O4166:O4229" si="330">IF(NOT(ISERROR(SEARCH("S",J4166))),"S","N")</f>
        <v>S</v>
      </c>
    </row>
    <row r="4167" spans="1:15" x14ac:dyDescent="0.25">
      <c r="A4167">
        <v>18</v>
      </c>
      <c r="B4167" s="1">
        <v>57755</v>
      </c>
      <c r="C4167" t="s">
        <v>221</v>
      </c>
      <c r="D4167" t="s">
        <v>1281</v>
      </c>
      <c r="E4167">
        <v>37</v>
      </c>
      <c r="F4167">
        <v>2054</v>
      </c>
      <c r="G4167">
        <f t="shared" si="326"/>
        <v>2054</v>
      </c>
      <c r="H4167" t="str">
        <f>_xlfn.XLOOKUP(C4167,obszary!A:A,obszary!B:B)</f>
        <v>Aeolis</v>
      </c>
      <c r="I4167" t="str">
        <f>_xlfn.XLOOKUP($A4167,laziki!B:B,laziki!C:C)</f>
        <v>Viking 10</v>
      </c>
      <c r="J4167" t="str">
        <f>_xlfn.XLOOKUP(I4167,laziki!C:C,laziki!E:E)</f>
        <v>25.21S, 169.35E</v>
      </c>
      <c r="K4167">
        <f>_xlfn.XLOOKUP($A4167,laziki!B:B,laziki!D:D)</f>
        <v>2055</v>
      </c>
      <c r="L4167">
        <f t="shared" si="327"/>
        <v>2058</v>
      </c>
      <c r="M4167" s="4">
        <f t="shared" si="328"/>
        <v>3</v>
      </c>
      <c r="N4167" s="4" t="str">
        <f t="shared" si="329"/>
        <v>S</v>
      </c>
      <c r="O4167" t="str">
        <f t="shared" si="330"/>
        <v>S</v>
      </c>
    </row>
    <row r="4168" spans="1:15" x14ac:dyDescent="0.25">
      <c r="A4168">
        <v>89</v>
      </c>
      <c r="B4168" s="1">
        <v>64683</v>
      </c>
      <c r="C4168" t="s">
        <v>207</v>
      </c>
      <c r="D4168" t="s">
        <v>1280</v>
      </c>
      <c r="E4168">
        <v>7</v>
      </c>
      <c r="F4168">
        <v>35789</v>
      </c>
      <c r="G4168">
        <f t="shared" si="326"/>
        <v>35789</v>
      </c>
      <c r="H4168" t="str">
        <f>_xlfn.XLOOKUP(C4168,obszary!A:A,obszary!B:B)</f>
        <v>Mare Australe</v>
      </c>
      <c r="I4168" t="str">
        <f>_xlfn.XLOOKUP($A4168,laziki!B:B,laziki!C:C)</f>
        <v>Phoenix 22</v>
      </c>
      <c r="J4168" t="str">
        <f>_xlfn.XLOOKUP(I4168,laziki!C:C,laziki!E:E)</f>
        <v>65.07S, 96.09W</v>
      </c>
      <c r="K4168">
        <f>_xlfn.XLOOKUP($A4168,laziki!B:B,laziki!D:D)</f>
        <v>2072</v>
      </c>
      <c r="L4168">
        <f t="shared" si="327"/>
        <v>2077</v>
      </c>
      <c r="M4168" s="4">
        <f t="shared" si="328"/>
        <v>5</v>
      </c>
      <c r="N4168" s="4" t="str">
        <f t="shared" si="329"/>
        <v>S</v>
      </c>
      <c r="O4168" t="str">
        <f t="shared" si="330"/>
        <v>S</v>
      </c>
    </row>
    <row r="4169" spans="1:15" x14ac:dyDescent="0.25">
      <c r="A4169">
        <v>4</v>
      </c>
      <c r="B4169" s="1">
        <v>56319</v>
      </c>
      <c r="C4169" t="s">
        <v>215</v>
      </c>
      <c r="D4169" t="s">
        <v>1279</v>
      </c>
      <c r="E4169">
        <v>12</v>
      </c>
      <c r="F4169">
        <v>10313</v>
      </c>
      <c r="G4169">
        <f t="shared" si="326"/>
        <v>10313</v>
      </c>
      <c r="H4169" t="str">
        <f>_xlfn.XLOOKUP(C4169,obszary!A:A,obszary!B:B)</f>
        <v>Argyre</v>
      </c>
      <c r="I4169" t="str">
        <f>_xlfn.XLOOKUP($A4169,laziki!B:B,laziki!C:C)</f>
        <v>Mariner 9</v>
      </c>
      <c r="J4169" t="str">
        <f>_xlfn.XLOOKUP(I4169,laziki!C:C,laziki!E:E)</f>
        <v>43.20S, 21.89W</v>
      </c>
      <c r="K4169">
        <f>_xlfn.XLOOKUP($A4169,laziki!B:B,laziki!D:D)</f>
        <v>2051</v>
      </c>
      <c r="L4169">
        <f t="shared" si="327"/>
        <v>2054</v>
      </c>
      <c r="M4169" s="4">
        <f t="shared" si="328"/>
        <v>3</v>
      </c>
      <c r="N4169" s="4" t="str">
        <f t="shared" si="329"/>
        <v>S</v>
      </c>
      <c r="O4169" t="str">
        <f t="shared" si="330"/>
        <v>S</v>
      </c>
    </row>
    <row r="4170" spans="1:15" x14ac:dyDescent="0.25">
      <c r="A4170">
        <v>64</v>
      </c>
      <c r="B4170" s="1">
        <v>61513</v>
      </c>
      <c r="C4170" t="s">
        <v>211</v>
      </c>
      <c r="D4170" t="s">
        <v>1278</v>
      </c>
      <c r="E4170">
        <v>157</v>
      </c>
      <c r="F4170">
        <v>3919</v>
      </c>
      <c r="G4170">
        <f t="shared" si="326"/>
        <v>0</v>
      </c>
      <c r="H4170" t="str">
        <f>_xlfn.XLOOKUP(C4170,obszary!A:A,obszary!B:B)</f>
        <v>Hellas</v>
      </c>
      <c r="I4170" t="str">
        <f>_xlfn.XLOOKUP($A4170,laziki!B:B,laziki!C:C)</f>
        <v>Rosetta 7</v>
      </c>
      <c r="J4170" t="str">
        <f>_xlfn.XLOOKUP(I4170,laziki!C:C,laziki!E:E)</f>
        <v>48.64S, 67.03E</v>
      </c>
      <c r="K4170">
        <f>_xlfn.XLOOKUP($A4170,laziki!B:B,laziki!D:D)</f>
        <v>2067</v>
      </c>
      <c r="L4170">
        <f t="shared" si="327"/>
        <v>2068</v>
      </c>
      <c r="M4170" s="4">
        <f t="shared" si="328"/>
        <v>1</v>
      </c>
      <c r="N4170" s="4" t="str">
        <f t="shared" si="329"/>
        <v>S</v>
      </c>
      <c r="O4170" t="str">
        <f t="shared" si="330"/>
        <v>S</v>
      </c>
    </row>
    <row r="4171" spans="1:15" x14ac:dyDescent="0.25">
      <c r="A4171">
        <v>5</v>
      </c>
      <c r="B4171" s="1">
        <v>57715</v>
      </c>
      <c r="C4171" t="s">
        <v>225</v>
      </c>
      <c r="D4171" t="s">
        <v>1277</v>
      </c>
      <c r="E4171">
        <v>389</v>
      </c>
      <c r="F4171">
        <v>7279</v>
      </c>
      <c r="G4171">
        <f t="shared" si="326"/>
        <v>0</v>
      </c>
      <c r="H4171" t="str">
        <f>_xlfn.XLOOKUP(C4171,obszary!A:A,obszary!B:B)</f>
        <v>Iapygia</v>
      </c>
      <c r="I4171" t="str">
        <f>_xlfn.XLOOKUP($A4171,laziki!B:B,laziki!C:C)</f>
        <v>Mariner 10</v>
      </c>
      <c r="J4171" t="str">
        <f>_xlfn.XLOOKUP(I4171,laziki!C:C,laziki!E:E)</f>
        <v>4.88N, 63.43E</v>
      </c>
      <c r="K4171">
        <f>_xlfn.XLOOKUP($A4171,laziki!B:B,laziki!D:D)</f>
        <v>2051</v>
      </c>
      <c r="L4171">
        <f t="shared" si="327"/>
        <v>2058</v>
      </c>
      <c r="M4171" s="4">
        <f t="shared" si="328"/>
        <v>7</v>
      </c>
      <c r="N4171" s="4" t="str">
        <f t="shared" si="329"/>
        <v>S</v>
      </c>
      <c r="O4171" t="str">
        <f t="shared" si="330"/>
        <v>N</v>
      </c>
    </row>
    <row r="4172" spans="1:15" x14ac:dyDescent="0.25">
      <c r="A4172">
        <v>31</v>
      </c>
      <c r="B4172" s="1">
        <v>60444</v>
      </c>
      <c r="C4172" t="s">
        <v>265</v>
      </c>
      <c r="D4172" t="s">
        <v>1276</v>
      </c>
      <c r="E4172">
        <v>572</v>
      </c>
      <c r="F4172">
        <v>63326</v>
      </c>
      <c r="G4172">
        <f t="shared" si="326"/>
        <v>0</v>
      </c>
      <c r="H4172" t="str">
        <f>_xlfn.XLOOKUP(C4172,obszary!A:A,obszary!B:B)</f>
        <v>Mare Boreum</v>
      </c>
      <c r="I4172" t="str">
        <f>_xlfn.XLOOKUP($A4172,laziki!B:B,laziki!C:C)</f>
        <v>Deimos 10</v>
      </c>
      <c r="J4172" t="str">
        <f>_xlfn.XLOOKUP(I4172,laziki!C:C,laziki!E:E)</f>
        <v>66.67N, 93.37W</v>
      </c>
      <c r="K4172">
        <f>_xlfn.XLOOKUP($A4172,laziki!B:B,laziki!D:D)</f>
        <v>2059</v>
      </c>
      <c r="L4172">
        <f t="shared" si="327"/>
        <v>2065</v>
      </c>
      <c r="M4172" s="4">
        <f t="shared" si="328"/>
        <v>6</v>
      </c>
      <c r="N4172" s="4" t="str">
        <f t="shared" si="329"/>
        <v>N</v>
      </c>
      <c r="O4172" t="str">
        <f t="shared" si="330"/>
        <v>N</v>
      </c>
    </row>
    <row r="4173" spans="1:15" x14ac:dyDescent="0.25">
      <c r="A4173">
        <v>34</v>
      </c>
      <c r="B4173" s="1">
        <v>59797</v>
      </c>
      <c r="C4173" t="s">
        <v>239</v>
      </c>
      <c r="D4173" t="s">
        <v>1275</v>
      </c>
      <c r="E4173">
        <v>117</v>
      </c>
      <c r="F4173">
        <v>2880</v>
      </c>
      <c r="G4173">
        <f t="shared" si="326"/>
        <v>0</v>
      </c>
      <c r="H4173" t="str">
        <f>_xlfn.XLOOKUP(C4173,obszary!A:A,obszary!B:B)</f>
        <v>Amenthes</v>
      </c>
      <c r="I4173" t="str">
        <f>_xlfn.XLOOKUP($A4173,laziki!B:B,laziki!C:C)</f>
        <v>Deimos 14</v>
      </c>
      <c r="J4173" t="str">
        <f>_xlfn.XLOOKUP(I4173,laziki!C:C,laziki!E:E)</f>
        <v>24.45N, 112.91E</v>
      </c>
      <c r="K4173">
        <f>_xlfn.XLOOKUP($A4173,laziki!B:B,laziki!D:D)</f>
        <v>2060</v>
      </c>
      <c r="L4173">
        <f t="shared" si="327"/>
        <v>2063</v>
      </c>
      <c r="M4173" s="4">
        <f t="shared" si="328"/>
        <v>3</v>
      </c>
      <c r="N4173" s="4" t="str">
        <f t="shared" si="329"/>
        <v>N</v>
      </c>
      <c r="O4173" t="str">
        <f t="shared" si="330"/>
        <v>N</v>
      </c>
    </row>
    <row r="4174" spans="1:15" x14ac:dyDescent="0.25">
      <c r="A4174">
        <v>14</v>
      </c>
      <c r="B4174" s="1">
        <v>56367</v>
      </c>
      <c r="C4174" t="s">
        <v>245</v>
      </c>
      <c r="D4174" t="s">
        <v>1274</v>
      </c>
      <c r="E4174">
        <v>117</v>
      </c>
      <c r="F4174">
        <v>8519</v>
      </c>
      <c r="G4174">
        <f t="shared" si="326"/>
        <v>0</v>
      </c>
      <c r="H4174" t="str">
        <f>_xlfn.XLOOKUP(C4174,obszary!A:A,obszary!B:B)</f>
        <v>Oxia Palus</v>
      </c>
      <c r="I4174" t="str">
        <f>_xlfn.XLOOKUP($A4174,laziki!B:B,laziki!C:C)</f>
        <v>Viking 4</v>
      </c>
      <c r="J4174" t="str">
        <f>_xlfn.XLOOKUP(I4174,laziki!C:C,laziki!E:E)</f>
        <v>18.71N, 17.14W</v>
      </c>
      <c r="K4174">
        <f>_xlfn.XLOOKUP($A4174,laziki!B:B,laziki!D:D)</f>
        <v>2053</v>
      </c>
      <c r="L4174">
        <f t="shared" si="327"/>
        <v>2054</v>
      </c>
      <c r="M4174" s="4">
        <f t="shared" si="328"/>
        <v>1</v>
      </c>
      <c r="N4174" s="4" t="str">
        <f t="shared" si="329"/>
        <v>N</v>
      </c>
      <c r="O4174" t="str">
        <f t="shared" si="330"/>
        <v>N</v>
      </c>
    </row>
    <row r="4175" spans="1:15" x14ac:dyDescent="0.25">
      <c r="A4175">
        <v>98</v>
      </c>
      <c r="B4175" s="1">
        <v>63967</v>
      </c>
      <c r="C4175" t="s">
        <v>207</v>
      </c>
      <c r="D4175" t="s">
        <v>1273</v>
      </c>
      <c r="E4175">
        <v>90</v>
      </c>
      <c r="F4175">
        <v>21171</v>
      </c>
      <c r="G4175">
        <f t="shared" si="326"/>
        <v>21171</v>
      </c>
      <c r="H4175" t="str">
        <f>_xlfn.XLOOKUP(C4175,obszary!A:A,obszary!B:B)</f>
        <v>Mare Australe</v>
      </c>
      <c r="I4175" t="str">
        <f>_xlfn.XLOOKUP($A4175,laziki!B:B,laziki!C:C)</f>
        <v>Perseverance 5</v>
      </c>
      <c r="J4175" t="str">
        <f>_xlfn.XLOOKUP(I4175,laziki!C:C,laziki!E:E)</f>
        <v>48.97S, 86.32E</v>
      </c>
      <c r="K4175">
        <f>_xlfn.XLOOKUP($A4175,laziki!B:B,laziki!D:D)</f>
        <v>2070</v>
      </c>
      <c r="L4175">
        <f t="shared" si="327"/>
        <v>2075</v>
      </c>
      <c r="M4175" s="4">
        <f t="shared" si="328"/>
        <v>5</v>
      </c>
      <c r="N4175" s="4" t="str">
        <f t="shared" si="329"/>
        <v>S</v>
      </c>
      <c r="O4175" t="str">
        <f t="shared" si="330"/>
        <v>S</v>
      </c>
    </row>
    <row r="4176" spans="1:15" x14ac:dyDescent="0.25">
      <c r="A4176">
        <v>41</v>
      </c>
      <c r="B4176" s="1">
        <v>59983</v>
      </c>
      <c r="C4176" t="s">
        <v>265</v>
      </c>
      <c r="D4176" t="s">
        <v>1272</v>
      </c>
      <c r="E4176">
        <v>277</v>
      </c>
      <c r="F4176">
        <v>11771</v>
      </c>
      <c r="G4176">
        <f t="shared" si="326"/>
        <v>0</v>
      </c>
      <c r="H4176" t="str">
        <f>_xlfn.XLOOKUP(C4176,obszary!A:A,obszary!B:B)</f>
        <v>Mare Boreum</v>
      </c>
      <c r="I4176" t="str">
        <f>_xlfn.XLOOKUP($A4176,laziki!B:B,laziki!C:C)</f>
        <v>Spirit 5</v>
      </c>
      <c r="J4176" t="str">
        <f>_xlfn.XLOOKUP(I4176,laziki!C:C,laziki!E:E)</f>
        <v>66.19N, 33.82E</v>
      </c>
      <c r="K4176">
        <f>_xlfn.XLOOKUP($A4176,laziki!B:B,laziki!D:D)</f>
        <v>2063</v>
      </c>
      <c r="L4176">
        <f t="shared" si="327"/>
        <v>2064</v>
      </c>
      <c r="M4176" s="4">
        <f t="shared" si="328"/>
        <v>1</v>
      </c>
      <c r="N4176" s="4" t="str">
        <f t="shared" si="329"/>
        <v>N</v>
      </c>
      <c r="O4176" t="str">
        <f t="shared" si="330"/>
        <v>N</v>
      </c>
    </row>
    <row r="4177" spans="1:15" x14ac:dyDescent="0.25">
      <c r="A4177">
        <v>52</v>
      </c>
      <c r="B4177" s="1">
        <v>61089</v>
      </c>
      <c r="C4177" t="s">
        <v>249</v>
      </c>
      <c r="D4177" t="s">
        <v>1271</v>
      </c>
      <c r="E4177">
        <v>241</v>
      </c>
      <c r="F4177">
        <v>6205</v>
      </c>
      <c r="G4177">
        <f t="shared" si="326"/>
        <v>0</v>
      </c>
      <c r="H4177" t="str">
        <f>_xlfn.XLOOKUP(C4177,obszary!A:A,obszary!B:B)</f>
        <v>Tharsis</v>
      </c>
      <c r="I4177" t="str">
        <f>_xlfn.XLOOKUP($A4177,laziki!B:B,laziki!C:C)</f>
        <v>Opportunity 4</v>
      </c>
      <c r="J4177" t="str">
        <f>_xlfn.XLOOKUP(I4177,laziki!C:C,laziki!E:E)</f>
        <v>9.63N, 121.52W</v>
      </c>
      <c r="K4177">
        <f>_xlfn.XLOOKUP($A4177,laziki!B:B,laziki!D:D)</f>
        <v>2065</v>
      </c>
      <c r="L4177">
        <f t="shared" si="327"/>
        <v>2067</v>
      </c>
      <c r="M4177" s="4">
        <f t="shared" si="328"/>
        <v>2</v>
      </c>
      <c r="N4177" s="4" t="str">
        <f t="shared" si="329"/>
        <v>N</v>
      </c>
      <c r="O4177" t="str">
        <f t="shared" si="330"/>
        <v>N</v>
      </c>
    </row>
    <row r="4178" spans="1:15" x14ac:dyDescent="0.25">
      <c r="A4178">
        <v>86</v>
      </c>
      <c r="B4178" s="1">
        <v>63213</v>
      </c>
      <c r="C4178" t="s">
        <v>265</v>
      </c>
      <c r="D4178" t="s">
        <v>1270</v>
      </c>
      <c r="E4178">
        <v>905</v>
      </c>
      <c r="F4178">
        <v>1788</v>
      </c>
      <c r="G4178">
        <f t="shared" si="326"/>
        <v>0</v>
      </c>
      <c r="H4178" t="str">
        <f>_xlfn.XLOOKUP(C4178,obszary!A:A,obszary!B:B)</f>
        <v>Mare Boreum</v>
      </c>
      <c r="I4178" t="str">
        <f>_xlfn.XLOOKUP($A4178,laziki!B:B,laziki!C:C)</f>
        <v>Phoenix 16</v>
      </c>
      <c r="J4178" t="str">
        <f>_xlfn.XLOOKUP(I4178,laziki!C:C,laziki!E:E)</f>
        <v>75.84N, 122.24E</v>
      </c>
      <c r="K4178">
        <f>_xlfn.XLOOKUP($A4178,laziki!B:B,laziki!D:D)</f>
        <v>2071</v>
      </c>
      <c r="L4178">
        <f t="shared" si="327"/>
        <v>2073</v>
      </c>
      <c r="M4178" s="4">
        <f t="shared" si="328"/>
        <v>2</v>
      </c>
      <c r="N4178" s="4" t="str">
        <f t="shared" si="329"/>
        <v>N</v>
      </c>
      <c r="O4178" t="str">
        <f t="shared" si="330"/>
        <v>N</v>
      </c>
    </row>
    <row r="4179" spans="1:15" x14ac:dyDescent="0.25">
      <c r="A4179">
        <v>84</v>
      </c>
      <c r="B4179" s="1">
        <v>62637</v>
      </c>
      <c r="C4179" t="s">
        <v>255</v>
      </c>
      <c r="D4179" t="s">
        <v>1269</v>
      </c>
      <c r="E4179">
        <v>212</v>
      </c>
      <c r="F4179">
        <v>6205</v>
      </c>
      <c r="G4179">
        <f t="shared" si="326"/>
        <v>0</v>
      </c>
      <c r="H4179" t="str">
        <f>_xlfn.XLOOKUP(C4179,obszary!A:A,obszary!B:B)</f>
        <v>Casius</v>
      </c>
      <c r="I4179" t="str">
        <f>_xlfn.XLOOKUP($A4179,laziki!B:B,laziki!C:C)</f>
        <v>Phoenix 12</v>
      </c>
      <c r="J4179" t="str">
        <f>_xlfn.XLOOKUP(I4179,laziki!C:C,laziki!E:E)</f>
        <v>53.00N, 129.64E</v>
      </c>
      <c r="K4179">
        <f>_xlfn.XLOOKUP($A4179,laziki!B:B,laziki!D:D)</f>
        <v>2069</v>
      </c>
      <c r="L4179">
        <f t="shared" si="327"/>
        <v>2071</v>
      </c>
      <c r="M4179" s="4">
        <f t="shared" si="328"/>
        <v>2</v>
      </c>
      <c r="N4179" s="4" t="str">
        <f t="shared" si="329"/>
        <v>N</v>
      </c>
      <c r="O4179" t="str">
        <f t="shared" si="330"/>
        <v>N</v>
      </c>
    </row>
    <row r="4180" spans="1:15" x14ac:dyDescent="0.25">
      <c r="A4180">
        <v>52</v>
      </c>
      <c r="B4180" s="1">
        <v>62017</v>
      </c>
      <c r="C4180" t="s">
        <v>233</v>
      </c>
      <c r="D4180" t="s">
        <v>1268</v>
      </c>
      <c r="E4180">
        <v>109</v>
      </c>
      <c r="F4180">
        <v>3919</v>
      </c>
      <c r="G4180">
        <f t="shared" si="326"/>
        <v>0</v>
      </c>
      <c r="H4180" t="str">
        <f>_xlfn.XLOOKUP(C4180,obszary!A:A,obszary!B:B)</f>
        <v>Phoenicis Lacus</v>
      </c>
      <c r="I4180" t="str">
        <f>_xlfn.XLOOKUP($A4180,laziki!B:B,laziki!C:C)</f>
        <v>Opportunity 4</v>
      </c>
      <c r="J4180" t="str">
        <f>_xlfn.XLOOKUP(I4180,laziki!C:C,laziki!E:E)</f>
        <v>9.63N, 121.52W</v>
      </c>
      <c r="K4180">
        <f>_xlfn.XLOOKUP($A4180,laziki!B:B,laziki!D:D)</f>
        <v>2065</v>
      </c>
      <c r="L4180">
        <f t="shared" si="327"/>
        <v>2069</v>
      </c>
      <c r="M4180" s="4">
        <f t="shared" si="328"/>
        <v>4</v>
      </c>
      <c r="N4180" s="4" t="str">
        <f t="shared" si="329"/>
        <v>S</v>
      </c>
      <c r="O4180" t="str">
        <f t="shared" si="330"/>
        <v>N</v>
      </c>
    </row>
    <row r="4181" spans="1:15" x14ac:dyDescent="0.25">
      <c r="A4181">
        <v>22</v>
      </c>
      <c r="B4181" s="1">
        <v>57385</v>
      </c>
      <c r="C4181" t="s">
        <v>227</v>
      </c>
      <c r="D4181" t="s">
        <v>1267</v>
      </c>
      <c r="E4181">
        <v>188</v>
      </c>
      <c r="F4181">
        <v>3612</v>
      </c>
      <c r="G4181">
        <f t="shared" si="326"/>
        <v>0</v>
      </c>
      <c r="H4181" t="str">
        <f>_xlfn.XLOOKUP(C4181,obszary!A:A,obszary!B:B)</f>
        <v>Sinus Sabaeus</v>
      </c>
      <c r="I4181" t="str">
        <f>_xlfn.XLOOKUP($A4181,laziki!B:B,laziki!C:C)</f>
        <v>Phobos 1</v>
      </c>
      <c r="J4181" t="str">
        <f>_xlfn.XLOOKUP(I4181,laziki!C:C,laziki!E:E)</f>
        <v>5.89N, 39.91E</v>
      </c>
      <c r="K4181">
        <f>_xlfn.XLOOKUP($A4181,laziki!B:B,laziki!D:D)</f>
        <v>2053</v>
      </c>
      <c r="L4181">
        <f t="shared" si="327"/>
        <v>2057</v>
      </c>
      <c r="M4181" s="4">
        <f t="shared" si="328"/>
        <v>4</v>
      </c>
      <c r="N4181" s="4" t="str">
        <f t="shared" si="329"/>
        <v>S</v>
      </c>
      <c r="O4181" t="str">
        <f t="shared" si="330"/>
        <v>N</v>
      </c>
    </row>
    <row r="4182" spans="1:15" x14ac:dyDescent="0.25">
      <c r="A4182">
        <v>32</v>
      </c>
      <c r="B4182" s="1">
        <v>60591</v>
      </c>
      <c r="C4182" t="s">
        <v>233</v>
      </c>
      <c r="D4182" t="s">
        <v>1266</v>
      </c>
      <c r="E4182">
        <v>241</v>
      </c>
      <c r="F4182">
        <v>756</v>
      </c>
      <c r="G4182">
        <f t="shared" si="326"/>
        <v>0</v>
      </c>
      <c r="H4182" t="str">
        <f>_xlfn.XLOOKUP(C4182,obszary!A:A,obszary!B:B)</f>
        <v>Phoenicis Lacus</v>
      </c>
      <c r="I4182" t="str">
        <f>_xlfn.XLOOKUP($A4182,laziki!B:B,laziki!C:C)</f>
        <v>Deimos 11</v>
      </c>
      <c r="J4182" t="str">
        <f>_xlfn.XLOOKUP(I4182,laziki!C:C,laziki!E:E)</f>
        <v>39.82S, 96.42W</v>
      </c>
      <c r="K4182">
        <f>_xlfn.XLOOKUP($A4182,laziki!B:B,laziki!D:D)</f>
        <v>2059</v>
      </c>
      <c r="L4182">
        <f t="shared" si="327"/>
        <v>2065</v>
      </c>
      <c r="M4182" s="4">
        <f t="shared" si="328"/>
        <v>6</v>
      </c>
      <c r="N4182" s="4" t="str">
        <f t="shared" si="329"/>
        <v>S</v>
      </c>
      <c r="O4182" t="str">
        <f t="shared" si="330"/>
        <v>S</v>
      </c>
    </row>
    <row r="4183" spans="1:15" x14ac:dyDescent="0.25">
      <c r="A4183">
        <v>76</v>
      </c>
      <c r="B4183" s="1">
        <v>64864</v>
      </c>
      <c r="C4183" t="s">
        <v>251</v>
      </c>
      <c r="D4183" t="s">
        <v>1265</v>
      </c>
      <c r="E4183">
        <v>93</v>
      </c>
      <c r="F4183">
        <v>4076</v>
      </c>
      <c r="G4183">
        <f t="shared" si="326"/>
        <v>4076</v>
      </c>
      <c r="H4183" t="str">
        <f>_xlfn.XLOOKUP(C4183,obszary!A:A,obszary!B:B)</f>
        <v>Amazonis</v>
      </c>
      <c r="I4183" t="str">
        <f>_xlfn.XLOOKUP($A4183,laziki!B:B,laziki!C:C)</f>
        <v>Rosetta 25</v>
      </c>
      <c r="J4183" t="str">
        <f>_xlfn.XLOOKUP(I4183,laziki!C:C,laziki!E:E)</f>
        <v>47.84N, 169.44E</v>
      </c>
      <c r="K4183">
        <f>_xlfn.XLOOKUP($A4183,laziki!B:B,laziki!D:D)</f>
        <v>2072</v>
      </c>
      <c r="L4183">
        <f t="shared" si="327"/>
        <v>2077</v>
      </c>
      <c r="M4183" s="4">
        <f t="shared" si="328"/>
        <v>5</v>
      </c>
      <c r="N4183" s="4" t="str">
        <f t="shared" si="329"/>
        <v>N</v>
      </c>
      <c r="O4183" t="str">
        <f t="shared" si="330"/>
        <v>N</v>
      </c>
    </row>
    <row r="4184" spans="1:15" x14ac:dyDescent="0.25">
      <c r="A4184">
        <v>86</v>
      </c>
      <c r="B4184" s="1">
        <v>64213</v>
      </c>
      <c r="C4184" t="s">
        <v>253</v>
      </c>
      <c r="D4184" t="s">
        <v>1264</v>
      </c>
      <c r="E4184">
        <v>34</v>
      </c>
      <c r="F4184">
        <v>3461</v>
      </c>
      <c r="G4184">
        <f t="shared" si="326"/>
        <v>3461</v>
      </c>
      <c r="H4184" t="str">
        <f>_xlfn.XLOOKUP(C4184,obszary!A:A,obszary!B:B)</f>
        <v>Cebrenia</v>
      </c>
      <c r="I4184" t="str">
        <f>_xlfn.XLOOKUP($A4184,laziki!B:B,laziki!C:C)</f>
        <v>Phoenix 16</v>
      </c>
      <c r="J4184" t="str">
        <f>_xlfn.XLOOKUP(I4184,laziki!C:C,laziki!E:E)</f>
        <v>75.84N, 122.24E</v>
      </c>
      <c r="K4184">
        <f>_xlfn.XLOOKUP($A4184,laziki!B:B,laziki!D:D)</f>
        <v>2071</v>
      </c>
      <c r="L4184">
        <f t="shared" si="327"/>
        <v>2075</v>
      </c>
      <c r="M4184" s="4">
        <f t="shared" si="328"/>
        <v>4</v>
      </c>
      <c r="N4184" s="4" t="str">
        <f t="shared" si="329"/>
        <v>N</v>
      </c>
      <c r="O4184" t="str">
        <f t="shared" si="330"/>
        <v>N</v>
      </c>
    </row>
    <row r="4185" spans="1:15" x14ac:dyDescent="0.25">
      <c r="A4185">
        <v>25</v>
      </c>
      <c r="B4185" s="1">
        <v>56683</v>
      </c>
      <c r="C4185" t="s">
        <v>219</v>
      </c>
      <c r="D4185" t="s">
        <v>1263</v>
      </c>
      <c r="E4185">
        <v>292</v>
      </c>
      <c r="F4185">
        <v>13054</v>
      </c>
      <c r="G4185">
        <f t="shared" si="326"/>
        <v>0</v>
      </c>
      <c r="H4185" t="str">
        <f>_xlfn.XLOOKUP(C4185,obszary!A:A,obszary!B:B)</f>
        <v>Phaethontis</v>
      </c>
      <c r="I4185" t="str">
        <f>_xlfn.XLOOKUP($A4185,laziki!B:B,laziki!C:C)</f>
        <v>Phobos 4</v>
      </c>
      <c r="J4185" t="str">
        <f>_xlfn.XLOOKUP(I4185,laziki!C:C,laziki!E:E)</f>
        <v>51.58S, 161.55W</v>
      </c>
      <c r="K4185">
        <f>_xlfn.XLOOKUP($A4185,laziki!B:B,laziki!D:D)</f>
        <v>2054</v>
      </c>
      <c r="L4185">
        <f t="shared" si="327"/>
        <v>2055</v>
      </c>
      <c r="M4185" s="4">
        <f t="shared" si="328"/>
        <v>1</v>
      </c>
      <c r="N4185" s="4" t="str">
        <f t="shared" si="329"/>
        <v>S</v>
      </c>
      <c r="O4185" t="str">
        <f t="shared" si="330"/>
        <v>S</v>
      </c>
    </row>
    <row r="4186" spans="1:15" x14ac:dyDescent="0.25">
      <c r="A4186">
        <v>89</v>
      </c>
      <c r="B4186" s="1">
        <v>63564</v>
      </c>
      <c r="C4186" t="s">
        <v>217</v>
      </c>
      <c r="D4186" t="s">
        <v>1262</v>
      </c>
      <c r="E4186">
        <v>124</v>
      </c>
      <c r="F4186">
        <v>5436</v>
      </c>
      <c r="G4186">
        <f t="shared" si="326"/>
        <v>0</v>
      </c>
      <c r="H4186" t="str">
        <f>_xlfn.XLOOKUP(C4186,obszary!A:A,obszary!B:B)</f>
        <v>Thaumasia</v>
      </c>
      <c r="I4186" t="str">
        <f>_xlfn.XLOOKUP($A4186,laziki!B:B,laziki!C:C)</f>
        <v>Phoenix 22</v>
      </c>
      <c r="J4186" t="str">
        <f>_xlfn.XLOOKUP(I4186,laziki!C:C,laziki!E:E)</f>
        <v>65.07S, 96.09W</v>
      </c>
      <c r="K4186">
        <f>_xlfn.XLOOKUP($A4186,laziki!B:B,laziki!D:D)</f>
        <v>2072</v>
      </c>
      <c r="L4186">
        <f t="shared" si="327"/>
        <v>2074</v>
      </c>
      <c r="M4186" s="4">
        <f t="shared" si="328"/>
        <v>2</v>
      </c>
      <c r="N4186" s="4" t="str">
        <f t="shared" si="329"/>
        <v>S</v>
      </c>
      <c r="O4186" t="str">
        <f t="shared" si="330"/>
        <v>S</v>
      </c>
    </row>
    <row r="4187" spans="1:15" x14ac:dyDescent="0.25">
      <c r="A4187">
        <v>52</v>
      </c>
      <c r="B4187" s="1">
        <v>62904</v>
      </c>
      <c r="C4187" t="s">
        <v>251</v>
      </c>
      <c r="D4187" t="s">
        <v>1261</v>
      </c>
      <c r="E4187">
        <v>152</v>
      </c>
      <c r="F4187">
        <v>1010</v>
      </c>
      <c r="G4187">
        <f t="shared" si="326"/>
        <v>0</v>
      </c>
      <c r="H4187" t="str">
        <f>_xlfn.XLOOKUP(C4187,obszary!A:A,obszary!B:B)</f>
        <v>Amazonis</v>
      </c>
      <c r="I4187" t="str">
        <f>_xlfn.XLOOKUP($A4187,laziki!B:B,laziki!C:C)</f>
        <v>Opportunity 4</v>
      </c>
      <c r="J4187" t="str">
        <f>_xlfn.XLOOKUP(I4187,laziki!C:C,laziki!E:E)</f>
        <v>9.63N, 121.52W</v>
      </c>
      <c r="K4187">
        <f>_xlfn.XLOOKUP($A4187,laziki!B:B,laziki!D:D)</f>
        <v>2065</v>
      </c>
      <c r="L4187">
        <f t="shared" si="327"/>
        <v>2072</v>
      </c>
      <c r="M4187" s="4">
        <f t="shared" si="328"/>
        <v>7</v>
      </c>
      <c r="N4187" s="4" t="str">
        <f t="shared" si="329"/>
        <v>N</v>
      </c>
      <c r="O4187" t="str">
        <f t="shared" si="330"/>
        <v>N</v>
      </c>
    </row>
    <row r="4188" spans="1:15" x14ac:dyDescent="0.25">
      <c r="A4188">
        <v>23</v>
      </c>
      <c r="B4188" s="1">
        <v>57256</v>
      </c>
      <c r="C4188" t="s">
        <v>235</v>
      </c>
      <c r="D4188" t="s">
        <v>1260</v>
      </c>
      <c r="E4188">
        <v>631</v>
      </c>
      <c r="F4188">
        <v>1267</v>
      </c>
      <c r="G4188">
        <f t="shared" si="326"/>
        <v>0</v>
      </c>
      <c r="H4188" t="str">
        <f>_xlfn.XLOOKUP(C4188,obszary!A:A,obszary!B:B)</f>
        <v>Memnonia</v>
      </c>
      <c r="I4188" t="str">
        <f>_xlfn.XLOOKUP($A4188,laziki!B:B,laziki!C:C)</f>
        <v>Phobos 2</v>
      </c>
      <c r="J4188" t="str">
        <f>_xlfn.XLOOKUP(I4188,laziki!C:C,laziki!E:E)</f>
        <v>23.80S, 156.02W</v>
      </c>
      <c r="K4188">
        <f>_xlfn.XLOOKUP($A4188,laziki!B:B,laziki!D:D)</f>
        <v>2053</v>
      </c>
      <c r="L4188">
        <f t="shared" si="327"/>
        <v>2056</v>
      </c>
      <c r="M4188" s="4">
        <f t="shared" si="328"/>
        <v>3</v>
      </c>
      <c r="N4188" s="4" t="str">
        <f t="shared" si="329"/>
        <v>S</v>
      </c>
      <c r="O4188" t="str">
        <f t="shared" si="330"/>
        <v>S</v>
      </c>
    </row>
    <row r="4189" spans="1:15" x14ac:dyDescent="0.25">
      <c r="A4189">
        <v>22</v>
      </c>
      <c r="B4189" s="1">
        <v>57008</v>
      </c>
      <c r="C4189" t="s">
        <v>225</v>
      </c>
      <c r="D4189" t="s">
        <v>1259</v>
      </c>
      <c r="E4189">
        <v>103</v>
      </c>
      <c r="F4189">
        <v>3461</v>
      </c>
      <c r="G4189">
        <f t="shared" si="326"/>
        <v>0</v>
      </c>
      <c r="H4189" t="str">
        <f>_xlfn.XLOOKUP(C4189,obszary!A:A,obszary!B:B)</f>
        <v>Iapygia</v>
      </c>
      <c r="I4189" t="str">
        <f>_xlfn.XLOOKUP($A4189,laziki!B:B,laziki!C:C)</f>
        <v>Phobos 1</v>
      </c>
      <c r="J4189" t="str">
        <f>_xlfn.XLOOKUP(I4189,laziki!C:C,laziki!E:E)</f>
        <v>5.89N, 39.91E</v>
      </c>
      <c r="K4189">
        <f>_xlfn.XLOOKUP($A4189,laziki!B:B,laziki!D:D)</f>
        <v>2053</v>
      </c>
      <c r="L4189">
        <f t="shared" si="327"/>
        <v>2056</v>
      </c>
      <c r="M4189" s="4">
        <f t="shared" si="328"/>
        <v>3</v>
      </c>
      <c r="N4189" s="4" t="str">
        <f t="shared" si="329"/>
        <v>S</v>
      </c>
      <c r="O4189" t="str">
        <f t="shared" si="330"/>
        <v>N</v>
      </c>
    </row>
    <row r="4190" spans="1:15" x14ac:dyDescent="0.25">
      <c r="A4190">
        <v>28</v>
      </c>
      <c r="B4190" s="1">
        <v>59238</v>
      </c>
      <c r="C4190" t="s">
        <v>207</v>
      </c>
      <c r="D4190" t="s">
        <v>1258</v>
      </c>
      <c r="E4190">
        <v>212</v>
      </c>
      <c r="F4190">
        <v>13054</v>
      </c>
      <c r="G4190">
        <f t="shared" si="326"/>
        <v>0</v>
      </c>
      <c r="H4190" t="str">
        <f>_xlfn.XLOOKUP(C4190,obszary!A:A,obszary!B:B)</f>
        <v>Mare Australe</v>
      </c>
      <c r="I4190" t="str">
        <f>_xlfn.XLOOKUP($A4190,laziki!B:B,laziki!C:C)</f>
        <v>Deimos 3</v>
      </c>
      <c r="J4190" t="str">
        <f>_xlfn.XLOOKUP(I4190,laziki!C:C,laziki!E:E)</f>
        <v>63.27S, 66.46W</v>
      </c>
      <c r="K4190">
        <f>_xlfn.XLOOKUP($A4190,laziki!B:B,laziki!D:D)</f>
        <v>2058</v>
      </c>
      <c r="L4190">
        <f t="shared" si="327"/>
        <v>2062</v>
      </c>
      <c r="M4190" s="4">
        <f t="shared" si="328"/>
        <v>4</v>
      </c>
      <c r="N4190" s="4" t="str">
        <f t="shared" si="329"/>
        <v>S</v>
      </c>
      <c r="O4190" t="str">
        <f t="shared" si="330"/>
        <v>S</v>
      </c>
    </row>
    <row r="4191" spans="1:15" x14ac:dyDescent="0.25">
      <c r="A4191">
        <v>20</v>
      </c>
      <c r="B4191" s="1">
        <v>57929</v>
      </c>
      <c r="C4191" t="s">
        <v>213</v>
      </c>
      <c r="D4191" t="s">
        <v>1257</v>
      </c>
      <c r="E4191">
        <v>80</v>
      </c>
      <c r="F4191">
        <v>17718</v>
      </c>
      <c r="G4191">
        <f t="shared" si="326"/>
        <v>17718</v>
      </c>
      <c r="H4191" t="str">
        <f>_xlfn.XLOOKUP(C4191,obszary!A:A,obszary!B:B)</f>
        <v>Noachis</v>
      </c>
      <c r="I4191" t="str">
        <f>_xlfn.XLOOKUP($A4191,laziki!B:B,laziki!C:C)</f>
        <v>Viking 15</v>
      </c>
      <c r="J4191" t="str">
        <f>_xlfn.XLOOKUP(I4191,laziki!C:C,laziki!E:E)</f>
        <v>51.10S, 71.36E</v>
      </c>
      <c r="K4191">
        <f>_xlfn.XLOOKUP($A4191,laziki!B:B,laziki!D:D)</f>
        <v>2056</v>
      </c>
      <c r="L4191">
        <f t="shared" si="327"/>
        <v>2058</v>
      </c>
      <c r="M4191" s="4">
        <f t="shared" si="328"/>
        <v>2</v>
      </c>
      <c r="N4191" s="4" t="str">
        <f t="shared" si="329"/>
        <v>S</v>
      </c>
      <c r="O4191" t="str">
        <f t="shared" si="330"/>
        <v>S</v>
      </c>
    </row>
    <row r="4192" spans="1:15" x14ac:dyDescent="0.25">
      <c r="A4192">
        <v>44</v>
      </c>
      <c r="B4192" s="1">
        <v>61234</v>
      </c>
      <c r="C4192" t="s">
        <v>265</v>
      </c>
      <c r="D4192" t="s">
        <v>1256</v>
      </c>
      <c r="E4192">
        <v>43</v>
      </c>
      <c r="F4192">
        <v>5255</v>
      </c>
      <c r="G4192">
        <f t="shared" si="326"/>
        <v>5255</v>
      </c>
      <c r="H4192" t="str">
        <f>_xlfn.XLOOKUP(C4192,obszary!A:A,obszary!B:B)</f>
        <v>Mare Boreum</v>
      </c>
      <c r="I4192" t="str">
        <f>_xlfn.XLOOKUP($A4192,laziki!B:B,laziki!C:C)</f>
        <v>Spirit 11</v>
      </c>
      <c r="J4192" t="str">
        <f>_xlfn.XLOOKUP(I4192,laziki!C:C,laziki!E:E)</f>
        <v>64.61N, 131.25E</v>
      </c>
      <c r="K4192">
        <f>_xlfn.XLOOKUP($A4192,laziki!B:B,laziki!D:D)</f>
        <v>2064</v>
      </c>
      <c r="L4192">
        <f t="shared" si="327"/>
        <v>2067</v>
      </c>
      <c r="M4192" s="4">
        <f t="shared" si="328"/>
        <v>3</v>
      </c>
      <c r="N4192" s="4" t="str">
        <f t="shared" si="329"/>
        <v>N</v>
      </c>
      <c r="O4192" t="str">
        <f t="shared" si="330"/>
        <v>N</v>
      </c>
    </row>
    <row r="4193" spans="1:15" x14ac:dyDescent="0.25">
      <c r="A4193">
        <v>55</v>
      </c>
      <c r="B4193" s="1">
        <v>62489</v>
      </c>
      <c r="C4193" t="s">
        <v>253</v>
      </c>
      <c r="D4193" t="s">
        <v>1255</v>
      </c>
      <c r="E4193">
        <v>196</v>
      </c>
      <c r="F4193">
        <v>883</v>
      </c>
      <c r="G4193">
        <f t="shared" si="326"/>
        <v>0</v>
      </c>
      <c r="H4193" t="str">
        <f>_xlfn.XLOOKUP(C4193,obszary!A:A,obszary!B:B)</f>
        <v>Cebrenia</v>
      </c>
      <c r="I4193" t="str">
        <f>_xlfn.XLOOKUP($A4193,laziki!B:B,laziki!C:C)</f>
        <v>Opportunity 7</v>
      </c>
      <c r="J4193" t="str">
        <f>_xlfn.XLOOKUP(I4193,laziki!C:C,laziki!E:E)</f>
        <v>37.14N, 148.66E</v>
      </c>
      <c r="K4193">
        <f>_xlfn.XLOOKUP($A4193,laziki!B:B,laziki!D:D)</f>
        <v>2066</v>
      </c>
      <c r="L4193">
        <f t="shared" si="327"/>
        <v>2071</v>
      </c>
      <c r="M4193" s="4">
        <f t="shared" si="328"/>
        <v>5</v>
      </c>
      <c r="N4193" s="4" t="str">
        <f t="shared" si="329"/>
        <v>N</v>
      </c>
      <c r="O4193" t="str">
        <f t="shared" si="330"/>
        <v>N</v>
      </c>
    </row>
    <row r="4194" spans="1:15" x14ac:dyDescent="0.25">
      <c r="A4194">
        <v>49</v>
      </c>
      <c r="B4194" s="1">
        <v>61645</v>
      </c>
      <c r="C4194" t="s">
        <v>229</v>
      </c>
      <c r="D4194" t="s">
        <v>1254</v>
      </c>
      <c r="E4194">
        <v>117</v>
      </c>
      <c r="F4194">
        <v>10313</v>
      </c>
      <c r="G4194">
        <f t="shared" si="326"/>
        <v>0</v>
      </c>
      <c r="H4194" t="str">
        <f>_xlfn.XLOOKUP(C4194,obszary!A:A,obszary!B:B)</f>
        <v>Margaritifer Sinus</v>
      </c>
      <c r="I4194" t="str">
        <f>_xlfn.XLOOKUP($A4194,laziki!B:B,laziki!C:C)</f>
        <v>Spirit 16</v>
      </c>
      <c r="J4194" t="str">
        <f>_xlfn.XLOOKUP(I4194,laziki!C:C,laziki!E:E)</f>
        <v>30.54S, 24.75W</v>
      </c>
      <c r="K4194">
        <f>_xlfn.XLOOKUP($A4194,laziki!B:B,laziki!D:D)</f>
        <v>2066</v>
      </c>
      <c r="L4194">
        <f t="shared" si="327"/>
        <v>2068</v>
      </c>
      <c r="M4194" s="4">
        <f t="shared" si="328"/>
        <v>2</v>
      </c>
      <c r="N4194" s="4" t="str">
        <f t="shared" si="329"/>
        <v>S</v>
      </c>
      <c r="O4194" t="str">
        <f t="shared" si="330"/>
        <v>S</v>
      </c>
    </row>
    <row r="4195" spans="1:15" x14ac:dyDescent="0.25">
      <c r="A4195">
        <v>32</v>
      </c>
      <c r="B4195" s="1">
        <v>58811</v>
      </c>
      <c r="C4195" t="s">
        <v>217</v>
      </c>
      <c r="D4195" t="s">
        <v>1253</v>
      </c>
      <c r="E4195">
        <v>96</v>
      </c>
      <c r="F4195">
        <v>2188</v>
      </c>
      <c r="G4195">
        <f t="shared" si="326"/>
        <v>2188</v>
      </c>
      <c r="H4195" t="str">
        <f>_xlfn.XLOOKUP(C4195,obszary!A:A,obszary!B:B)</f>
        <v>Thaumasia</v>
      </c>
      <c r="I4195" t="str">
        <f>_xlfn.XLOOKUP($A4195,laziki!B:B,laziki!C:C)</f>
        <v>Deimos 11</v>
      </c>
      <c r="J4195" t="str">
        <f>_xlfn.XLOOKUP(I4195,laziki!C:C,laziki!E:E)</f>
        <v>39.82S, 96.42W</v>
      </c>
      <c r="K4195">
        <f>_xlfn.XLOOKUP($A4195,laziki!B:B,laziki!D:D)</f>
        <v>2059</v>
      </c>
      <c r="L4195">
        <f t="shared" si="327"/>
        <v>2061</v>
      </c>
      <c r="M4195" s="4">
        <f t="shared" si="328"/>
        <v>2</v>
      </c>
      <c r="N4195" s="4" t="str">
        <f t="shared" si="329"/>
        <v>S</v>
      </c>
      <c r="O4195" t="str">
        <f t="shared" si="330"/>
        <v>S</v>
      </c>
    </row>
    <row r="4196" spans="1:15" x14ac:dyDescent="0.25">
      <c r="A4196">
        <v>38</v>
      </c>
      <c r="B4196" s="1">
        <v>60899</v>
      </c>
      <c r="C4196" t="s">
        <v>265</v>
      </c>
      <c r="D4196" t="s">
        <v>1252</v>
      </c>
      <c r="E4196">
        <v>27</v>
      </c>
      <c r="F4196">
        <v>1656</v>
      </c>
      <c r="G4196">
        <f t="shared" si="326"/>
        <v>1656</v>
      </c>
      <c r="H4196" t="str">
        <f>_xlfn.XLOOKUP(C4196,obszary!A:A,obszary!B:B)</f>
        <v>Mare Boreum</v>
      </c>
      <c r="I4196" t="str">
        <f>_xlfn.XLOOKUP($A4196,laziki!B:B,laziki!C:C)</f>
        <v>Pathfinder 7</v>
      </c>
      <c r="J4196" t="str">
        <f>_xlfn.XLOOKUP(I4196,laziki!C:C,laziki!E:E)</f>
        <v>79.27N, 111.64W</v>
      </c>
      <c r="K4196">
        <f>_xlfn.XLOOKUP($A4196,laziki!B:B,laziki!D:D)</f>
        <v>2062</v>
      </c>
      <c r="L4196">
        <f t="shared" si="327"/>
        <v>2066</v>
      </c>
      <c r="M4196" s="4">
        <f t="shared" si="328"/>
        <v>4</v>
      </c>
      <c r="N4196" s="4" t="str">
        <f t="shared" si="329"/>
        <v>N</v>
      </c>
      <c r="O4196" t="str">
        <f t="shared" si="330"/>
        <v>N</v>
      </c>
    </row>
    <row r="4197" spans="1:15" x14ac:dyDescent="0.25">
      <c r="A4197">
        <v>56</v>
      </c>
      <c r="B4197" s="1">
        <v>63500</v>
      </c>
      <c r="C4197" t="s">
        <v>231</v>
      </c>
      <c r="D4197" t="s">
        <v>1251</v>
      </c>
      <c r="E4197">
        <v>39</v>
      </c>
      <c r="F4197">
        <v>5076</v>
      </c>
      <c r="G4197">
        <f t="shared" si="326"/>
        <v>5076</v>
      </c>
      <c r="H4197" t="str">
        <f>_xlfn.XLOOKUP(C4197,obszary!A:A,obszary!B:B)</f>
        <v>Coprates</v>
      </c>
      <c r="I4197" t="str">
        <f>_xlfn.XLOOKUP($A4197,laziki!B:B,laziki!C:C)</f>
        <v>Opportunity 10</v>
      </c>
      <c r="J4197" t="str">
        <f>_xlfn.XLOOKUP(I4197,laziki!C:C,laziki!E:E)</f>
        <v>35.35S, 72.67W</v>
      </c>
      <c r="K4197">
        <f>_xlfn.XLOOKUP($A4197,laziki!B:B,laziki!D:D)</f>
        <v>2067</v>
      </c>
      <c r="L4197">
        <f t="shared" si="327"/>
        <v>2073</v>
      </c>
      <c r="M4197" s="4">
        <f t="shared" si="328"/>
        <v>6</v>
      </c>
      <c r="N4197" s="4" t="str">
        <f t="shared" si="329"/>
        <v>S</v>
      </c>
      <c r="O4197" t="str">
        <f t="shared" si="330"/>
        <v>S</v>
      </c>
    </row>
    <row r="4198" spans="1:15" x14ac:dyDescent="0.25">
      <c r="A4198">
        <v>73</v>
      </c>
      <c r="B4198" s="1">
        <v>63096</v>
      </c>
      <c r="C4198" t="s">
        <v>215</v>
      </c>
      <c r="D4198" t="s">
        <v>1250</v>
      </c>
      <c r="E4198">
        <v>100</v>
      </c>
      <c r="F4198">
        <v>8519</v>
      </c>
      <c r="G4198">
        <f t="shared" si="326"/>
        <v>8519</v>
      </c>
      <c r="H4198" t="str">
        <f>_xlfn.XLOOKUP(C4198,obszary!A:A,obszary!B:B)</f>
        <v>Argyre</v>
      </c>
      <c r="I4198" t="str">
        <f>_xlfn.XLOOKUP($A4198,laziki!B:B,laziki!C:C)</f>
        <v>Rosetta 20</v>
      </c>
      <c r="J4198" t="str">
        <f>_xlfn.XLOOKUP(I4198,laziki!C:C,laziki!E:E)</f>
        <v>69.31S, 68.72W</v>
      </c>
      <c r="K4198">
        <f>_xlfn.XLOOKUP($A4198,laziki!B:B,laziki!D:D)</f>
        <v>2071</v>
      </c>
      <c r="L4198">
        <f t="shared" si="327"/>
        <v>2072</v>
      </c>
      <c r="M4198" s="4">
        <f t="shared" si="328"/>
        <v>1</v>
      </c>
      <c r="N4198" s="4" t="str">
        <f t="shared" si="329"/>
        <v>S</v>
      </c>
      <c r="O4198" t="str">
        <f t="shared" si="330"/>
        <v>S</v>
      </c>
    </row>
    <row r="4199" spans="1:15" x14ac:dyDescent="0.25">
      <c r="A4199">
        <v>38</v>
      </c>
      <c r="B4199" s="1">
        <v>59502</v>
      </c>
      <c r="C4199" t="s">
        <v>261</v>
      </c>
      <c r="D4199" t="s">
        <v>1249</v>
      </c>
      <c r="E4199">
        <v>7</v>
      </c>
      <c r="F4199">
        <v>9366</v>
      </c>
      <c r="G4199">
        <f t="shared" si="326"/>
        <v>9366</v>
      </c>
      <c r="H4199" t="str">
        <f>_xlfn.XLOOKUP(C4199,obszary!A:A,obszary!B:B)</f>
        <v>Arcadia</v>
      </c>
      <c r="I4199" t="str">
        <f>_xlfn.XLOOKUP($A4199,laziki!B:B,laziki!C:C)</f>
        <v>Pathfinder 7</v>
      </c>
      <c r="J4199" t="str">
        <f>_xlfn.XLOOKUP(I4199,laziki!C:C,laziki!E:E)</f>
        <v>79.27N, 111.64W</v>
      </c>
      <c r="K4199">
        <f>_xlfn.XLOOKUP($A4199,laziki!B:B,laziki!D:D)</f>
        <v>2062</v>
      </c>
      <c r="L4199">
        <f t="shared" si="327"/>
        <v>2062</v>
      </c>
      <c r="M4199" s="4">
        <f t="shared" si="328"/>
        <v>0</v>
      </c>
      <c r="N4199" s="4" t="str">
        <f t="shared" si="329"/>
        <v>N</v>
      </c>
      <c r="O4199" t="str">
        <f t="shared" si="330"/>
        <v>N</v>
      </c>
    </row>
    <row r="4200" spans="1:15" x14ac:dyDescent="0.25">
      <c r="A4200">
        <v>32</v>
      </c>
      <c r="B4200" s="1">
        <v>61140</v>
      </c>
      <c r="C4200" t="s">
        <v>233</v>
      </c>
      <c r="D4200" t="s">
        <v>1248</v>
      </c>
      <c r="E4200">
        <v>416</v>
      </c>
      <c r="F4200">
        <v>2599</v>
      </c>
      <c r="G4200">
        <f t="shared" si="326"/>
        <v>0</v>
      </c>
      <c r="H4200" t="str">
        <f>_xlfn.XLOOKUP(C4200,obszary!A:A,obszary!B:B)</f>
        <v>Phoenicis Lacus</v>
      </c>
      <c r="I4200" t="str">
        <f>_xlfn.XLOOKUP($A4200,laziki!B:B,laziki!C:C)</f>
        <v>Deimos 11</v>
      </c>
      <c r="J4200" t="str">
        <f>_xlfn.XLOOKUP(I4200,laziki!C:C,laziki!E:E)</f>
        <v>39.82S, 96.42W</v>
      </c>
      <c r="K4200">
        <f>_xlfn.XLOOKUP($A4200,laziki!B:B,laziki!D:D)</f>
        <v>2059</v>
      </c>
      <c r="L4200">
        <f t="shared" si="327"/>
        <v>2067</v>
      </c>
      <c r="M4200" s="4">
        <f t="shared" si="328"/>
        <v>8</v>
      </c>
      <c r="N4200" s="4" t="str">
        <f t="shared" si="329"/>
        <v>S</v>
      </c>
      <c r="O4200" t="str">
        <f t="shared" si="330"/>
        <v>S</v>
      </c>
    </row>
    <row r="4201" spans="1:15" x14ac:dyDescent="0.25">
      <c r="A4201">
        <v>89</v>
      </c>
      <c r="B4201" s="1">
        <v>64208</v>
      </c>
      <c r="C4201" t="s">
        <v>207</v>
      </c>
      <c r="D4201" t="s">
        <v>1247</v>
      </c>
      <c r="E4201">
        <v>17</v>
      </c>
      <c r="F4201">
        <v>21171</v>
      </c>
      <c r="G4201">
        <f t="shared" si="326"/>
        <v>21171</v>
      </c>
      <c r="H4201" t="str">
        <f>_xlfn.XLOOKUP(C4201,obszary!A:A,obszary!B:B)</f>
        <v>Mare Australe</v>
      </c>
      <c r="I4201" t="str">
        <f>_xlfn.XLOOKUP($A4201,laziki!B:B,laziki!C:C)</f>
        <v>Phoenix 22</v>
      </c>
      <c r="J4201" t="str">
        <f>_xlfn.XLOOKUP(I4201,laziki!C:C,laziki!E:E)</f>
        <v>65.07S, 96.09W</v>
      </c>
      <c r="K4201">
        <f>_xlfn.XLOOKUP($A4201,laziki!B:B,laziki!D:D)</f>
        <v>2072</v>
      </c>
      <c r="L4201">
        <f t="shared" si="327"/>
        <v>2075</v>
      </c>
      <c r="M4201" s="4">
        <f t="shared" si="328"/>
        <v>3</v>
      </c>
      <c r="N4201" s="4" t="str">
        <f t="shared" si="329"/>
        <v>S</v>
      </c>
      <c r="O4201" t="str">
        <f t="shared" si="330"/>
        <v>S</v>
      </c>
    </row>
    <row r="4202" spans="1:15" x14ac:dyDescent="0.25">
      <c r="A4202">
        <v>55</v>
      </c>
      <c r="B4202" s="1">
        <v>63498</v>
      </c>
      <c r="C4202" t="s">
        <v>253</v>
      </c>
      <c r="D4202" t="s">
        <v>1246</v>
      </c>
      <c r="E4202">
        <v>1270</v>
      </c>
      <c r="F4202">
        <v>6205</v>
      </c>
      <c r="G4202">
        <f t="shared" si="326"/>
        <v>0</v>
      </c>
      <c r="H4202" t="str">
        <f>_xlfn.XLOOKUP(C4202,obszary!A:A,obszary!B:B)</f>
        <v>Cebrenia</v>
      </c>
      <c r="I4202" t="str">
        <f>_xlfn.XLOOKUP($A4202,laziki!B:B,laziki!C:C)</f>
        <v>Opportunity 7</v>
      </c>
      <c r="J4202" t="str">
        <f>_xlfn.XLOOKUP(I4202,laziki!C:C,laziki!E:E)</f>
        <v>37.14N, 148.66E</v>
      </c>
      <c r="K4202">
        <f>_xlfn.XLOOKUP($A4202,laziki!B:B,laziki!D:D)</f>
        <v>2066</v>
      </c>
      <c r="L4202">
        <f t="shared" si="327"/>
        <v>2073</v>
      </c>
      <c r="M4202" s="4">
        <f t="shared" si="328"/>
        <v>7</v>
      </c>
      <c r="N4202" s="4" t="str">
        <f t="shared" si="329"/>
        <v>N</v>
      </c>
      <c r="O4202" t="str">
        <f t="shared" si="330"/>
        <v>N</v>
      </c>
    </row>
    <row r="4203" spans="1:15" x14ac:dyDescent="0.25">
      <c r="A4203">
        <v>66</v>
      </c>
      <c r="B4203" s="1">
        <v>62992</v>
      </c>
      <c r="C4203" t="s">
        <v>253</v>
      </c>
      <c r="D4203" t="s">
        <v>1245</v>
      </c>
      <c r="E4203">
        <v>482</v>
      </c>
      <c r="F4203">
        <v>3022</v>
      </c>
      <c r="G4203">
        <f t="shared" si="326"/>
        <v>0</v>
      </c>
      <c r="H4203" t="str">
        <f>_xlfn.XLOOKUP(C4203,obszary!A:A,obszary!B:B)</f>
        <v>Cebrenia</v>
      </c>
      <c r="I4203" t="str">
        <f>_xlfn.XLOOKUP($A4203,laziki!B:B,laziki!C:C)</f>
        <v>Rosetta 9</v>
      </c>
      <c r="J4203" t="str">
        <f>_xlfn.XLOOKUP(I4203,laziki!C:C,laziki!E:E)</f>
        <v>17.54N, 149.60E</v>
      </c>
      <c r="K4203">
        <f>_xlfn.XLOOKUP($A4203,laziki!B:B,laziki!D:D)</f>
        <v>2067</v>
      </c>
      <c r="L4203">
        <f t="shared" si="327"/>
        <v>2072</v>
      </c>
      <c r="M4203" s="4">
        <f t="shared" si="328"/>
        <v>5</v>
      </c>
      <c r="N4203" s="4" t="str">
        <f t="shared" si="329"/>
        <v>N</v>
      </c>
      <c r="O4203" t="str">
        <f t="shared" si="330"/>
        <v>N</v>
      </c>
    </row>
    <row r="4204" spans="1:15" x14ac:dyDescent="0.25">
      <c r="A4204">
        <v>32</v>
      </c>
      <c r="B4204" s="1">
        <v>58510</v>
      </c>
      <c r="C4204" t="s">
        <v>217</v>
      </c>
      <c r="D4204" t="s">
        <v>1244</v>
      </c>
      <c r="E4204">
        <v>32</v>
      </c>
      <c r="F4204">
        <v>15700</v>
      </c>
      <c r="G4204">
        <f t="shared" si="326"/>
        <v>15700</v>
      </c>
      <c r="H4204" t="str">
        <f>_xlfn.XLOOKUP(C4204,obszary!A:A,obszary!B:B)</f>
        <v>Thaumasia</v>
      </c>
      <c r="I4204" t="str">
        <f>_xlfn.XLOOKUP($A4204,laziki!B:B,laziki!C:C)</f>
        <v>Deimos 11</v>
      </c>
      <c r="J4204" t="str">
        <f>_xlfn.XLOOKUP(I4204,laziki!C:C,laziki!E:E)</f>
        <v>39.82S, 96.42W</v>
      </c>
      <c r="K4204">
        <f>_xlfn.XLOOKUP($A4204,laziki!B:B,laziki!D:D)</f>
        <v>2059</v>
      </c>
      <c r="L4204">
        <f t="shared" si="327"/>
        <v>2060</v>
      </c>
      <c r="M4204" s="4">
        <f t="shared" si="328"/>
        <v>1</v>
      </c>
      <c r="N4204" s="4" t="str">
        <f t="shared" si="329"/>
        <v>S</v>
      </c>
      <c r="O4204" t="str">
        <f t="shared" si="330"/>
        <v>S</v>
      </c>
    </row>
    <row r="4205" spans="1:15" x14ac:dyDescent="0.25">
      <c r="A4205">
        <v>38</v>
      </c>
      <c r="B4205" s="1">
        <v>61164</v>
      </c>
      <c r="C4205" t="s">
        <v>261</v>
      </c>
      <c r="D4205" t="s">
        <v>1243</v>
      </c>
      <c r="E4205">
        <v>88</v>
      </c>
      <c r="F4205">
        <v>13527</v>
      </c>
      <c r="G4205">
        <f t="shared" si="326"/>
        <v>13527</v>
      </c>
      <c r="H4205" t="str">
        <f>_xlfn.XLOOKUP(C4205,obszary!A:A,obszary!B:B)</f>
        <v>Arcadia</v>
      </c>
      <c r="I4205" t="str">
        <f>_xlfn.XLOOKUP($A4205,laziki!B:B,laziki!C:C)</f>
        <v>Pathfinder 7</v>
      </c>
      <c r="J4205" t="str">
        <f>_xlfn.XLOOKUP(I4205,laziki!C:C,laziki!E:E)</f>
        <v>79.27N, 111.64W</v>
      </c>
      <c r="K4205">
        <f>_xlfn.XLOOKUP($A4205,laziki!B:B,laziki!D:D)</f>
        <v>2062</v>
      </c>
      <c r="L4205">
        <f t="shared" si="327"/>
        <v>2067</v>
      </c>
      <c r="M4205" s="4">
        <f t="shared" si="328"/>
        <v>5</v>
      </c>
      <c r="N4205" s="4" t="str">
        <f t="shared" si="329"/>
        <v>N</v>
      </c>
      <c r="O4205" t="str">
        <f t="shared" si="330"/>
        <v>N</v>
      </c>
    </row>
    <row r="4206" spans="1:15" x14ac:dyDescent="0.25">
      <c r="A4206">
        <v>79</v>
      </c>
      <c r="B4206" s="1">
        <v>63843</v>
      </c>
      <c r="C4206" t="s">
        <v>237</v>
      </c>
      <c r="D4206" t="s">
        <v>1242</v>
      </c>
      <c r="E4206">
        <v>292</v>
      </c>
      <c r="F4206">
        <v>3461</v>
      </c>
      <c r="G4206">
        <f t="shared" si="326"/>
        <v>0</v>
      </c>
      <c r="H4206" t="str">
        <f>_xlfn.XLOOKUP(C4206,obszary!A:A,obszary!B:B)</f>
        <v>Elysium</v>
      </c>
      <c r="I4206" t="str">
        <f>_xlfn.XLOOKUP($A4206,laziki!B:B,laziki!C:C)</f>
        <v>Rosetta 29</v>
      </c>
      <c r="J4206" t="str">
        <f>_xlfn.XLOOKUP(I4206,laziki!C:C,laziki!E:E)</f>
        <v>18.24N, 120.68E</v>
      </c>
      <c r="K4206">
        <f>_xlfn.XLOOKUP($A4206,laziki!B:B,laziki!D:D)</f>
        <v>2073</v>
      </c>
      <c r="L4206">
        <f t="shared" si="327"/>
        <v>2074</v>
      </c>
      <c r="M4206" s="4">
        <f t="shared" si="328"/>
        <v>1</v>
      </c>
      <c r="N4206" s="4" t="str">
        <f t="shared" si="329"/>
        <v>N</v>
      </c>
      <c r="O4206" t="str">
        <f t="shared" si="330"/>
        <v>N</v>
      </c>
    </row>
    <row r="4207" spans="1:15" x14ac:dyDescent="0.25">
      <c r="A4207">
        <v>2</v>
      </c>
      <c r="B4207" s="1">
        <v>56868</v>
      </c>
      <c r="C4207" t="s">
        <v>223</v>
      </c>
      <c r="D4207" t="s">
        <v>1241</v>
      </c>
      <c r="E4207">
        <v>41</v>
      </c>
      <c r="F4207">
        <v>5436</v>
      </c>
      <c r="G4207">
        <f t="shared" si="326"/>
        <v>5436</v>
      </c>
      <c r="H4207" t="str">
        <f>_xlfn.XLOOKUP(C4207,obszary!A:A,obszary!B:B)</f>
        <v>Mare Tyrrhenum</v>
      </c>
      <c r="I4207" t="str">
        <f>_xlfn.XLOOKUP($A4207,laziki!B:B,laziki!C:C)</f>
        <v>Mariner 6</v>
      </c>
      <c r="J4207" t="str">
        <f>_xlfn.XLOOKUP(I4207,laziki!C:C,laziki!E:E)</f>
        <v>11.90N, 119.49E</v>
      </c>
      <c r="K4207">
        <f>_xlfn.XLOOKUP($A4207,laziki!B:B,laziki!D:D)</f>
        <v>2050</v>
      </c>
      <c r="L4207">
        <f t="shared" si="327"/>
        <v>2055</v>
      </c>
      <c r="M4207" s="4">
        <f t="shared" si="328"/>
        <v>5</v>
      </c>
      <c r="N4207" s="4" t="str">
        <f t="shared" si="329"/>
        <v>S</v>
      </c>
      <c r="O4207" t="str">
        <f t="shared" si="330"/>
        <v>N</v>
      </c>
    </row>
    <row r="4208" spans="1:15" x14ac:dyDescent="0.25">
      <c r="A4208">
        <v>24</v>
      </c>
      <c r="B4208" s="1">
        <v>56912</v>
      </c>
      <c r="C4208" t="s">
        <v>209</v>
      </c>
      <c r="D4208" t="s">
        <v>1240</v>
      </c>
      <c r="E4208">
        <v>169</v>
      </c>
      <c r="F4208">
        <v>17000</v>
      </c>
      <c r="G4208">
        <f t="shared" si="326"/>
        <v>0</v>
      </c>
      <c r="H4208" t="str">
        <f>_xlfn.XLOOKUP(C4208,obszary!A:A,obszary!B:B)</f>
        <v>Eridania</v>
      </c>
      <c r="I4208" t="str">
        <f>_xlfn.XLOOKUP($A4208,laziki!B:B,laziki!C:C)</f>
        <v>Phobos 3</v>
      </c>
      <c r="J4208" t="str">
        <f>_xlfn.XLOOKUP(I4208,laziki!C:C,laziki!E:E)</f>
        <v>32.13S, 131.87E</v>
      </c>
      <c r="K4208">
        <f>_xlfn.XLOOKUP($A4208,laziki!B:B,laziki!D:D)</f>
        <v>2053</v>
      </c>
      <c r="L4208">
        <f t="shared" si="327"/>
        <v>2055</v>
      </c>
      <c r="M4208" s="4">
        <f t="shared" si="328"/>
        <v>2</v>
      </c>
      <c r="N4208" s="4" t="str">
        <f t="shared" si="329"/>
        <v>S</v>
      </c>
      <c r="O4208" t="str">
        <f t="shared" si="330"/>
        <v>S</v>
      </c>
    </row>
    <row r="4209" spans="1:15" x14ac:dyDescent="0.25">
      <c r="A4209">
        <v>77</v>
      </c>
      <c r="B4209" s="1">
        <v>64795</v>
      </c>
      <c r="C4209" t="s">
        <v>223</v>
      </c>
      <c r="D4209" t="s">
        <v>1239</v>
      </c>
      <c r="E4209">
        <v>63</v>
      </c>
      <c r="F4209">
        <v>4902</v>
      </c>
      <c r="G4209">
        <f t="shared" si="326"/>
        <v>4902</v>
      </c>
      <c r="H4209" t="str">
        <f>_xlfn.XLOOKUP(C4209,obszary!A:A,obszary!B:B)</f>
        <v>Mare Tyrrhenum</v>
      </c>
      <c r="I4209" t="str">
        <f>_xlfn.XLOOKUP($A4209,laziki!B:B,laziki!C:C)</f>
        <v>Rosetta 27</v>
      </c>
      <c r="J4209" t="str">
        <f>_xlfn.XLOOKUP(I4209,laziki!C:C,laziki!E:E)</f>
        <v>28.90S, 98.55E</v>
      </c>
      <c r="K4209">
        <f>_xlfn.XLOOKUP($A4209,laziki!B:B,laziki!D:D)</f>
        <v>2073</v>
      </c>
      <c r="L4209">
        <f t="shared" si="327"/>
        <v>2077</v>
      </c>
      <c r="M4209" s="4">
        <f t="shared" si="328"/>
        <v>4</v>
      </c>
      <c r="N4209" s="4" t="str">
        <f t="shared" si="329"/>
        <v>S</v>
      </c>
      <c r="O4209" t="str">
        <f t="shared" si="330"/>
        <v>S</v>
      </c>
    </row>
    <row r="4210" spans="1:15" x14ac:dyDescent="0.25">
      <c r="A4210">
        <v>50</v>
      </c>
      <c r="B4210" s="1">
        <v>60544</v>
      </c>
      <c r="C4210" t="s">
        <v>237</v>
      </c>
      <c r="D4210" t="s">
        <v>1238</v>
      </c>
      <c r="E4210">
        <v>67</v>
      </c>
      <c r="F4210">
        <v>9985</v>
      </c>
      <c r="G4210">
        <f t="shared" si="326"/>
        <v>9985</v>
      </c>
      <c r="H4210" t="str">
        <f>_xlfn.XLOOKUP(C4210,obszary!A:A,obszary!B:B)</f>
        <v>Elysium</v>
      </c>
      <c r="I4210" t="str">
        <f>_xlfn.XLOOKUP($A4210,laziki!B:B,laziki!C:C)</f>
        <v>Opportunity 2</v>
      </c>
      <c r="J4210" t="str">
        <f>_xlfn.XLOOKUP(I4210,laziki!C:C,laziki!E:E)</f>
        <v>22.61N, 142.82E</v>
      </c>
      <c r="K4210">
        <f>_xlfn.XLOOKUP($A4210,laziki!B:B,laziki!D:D)</f>
        <v>2064</v>
      </c>
      <c r="L4210">
        <f t="shared" si="327"/>
        <v>2065</v>
      </c>
      <c r="M4210" s="4">
        <f t="shared" si="328"/>
        <v>1</v>
      </c>
      <c r="N4210" s="4" t="str">
        <f t="shared" si="329"/>
        <v>N</v>
      </c>
      <c r="O4210" t="str">
        <f t="shared" si="330"/>
        <v>N</v>
      </c>
    </row>
    <row r="4211" spans="1:15" x14ac:dyDescent="0.25">
      <c r="A4211">
        <v>27</v>
      </c>
      <c r="B4211" s="1">
        <v>59146</v>
      </c>
      <c r="C4211" t="s">
        <v>211</v>
      </c>
      <c r="D4211" t="s">
        <v>1237</v>
      </c>
      <c r="E4211">
        <v>65</v>
      </c>
      <c r="F4211">
        <v>4076</v>
      </c>
      <c r="G4211">
        <f t="shared" si="326"/>
        <v>4076</v>
      </c>
      <c r="H4211" t="str">
        <f>_xlfn.XLOOKUP(C4211,obszary!A:A,obszary!B:B)</f>
        <v>Hellas</v>
      </c>
      <c r="I4211" t="str">
        <f>_xlfn.XLOOKUP($A4211,laziki!B:B,laziki!C:C)</f>
        <v>Phobos 6</v>
      </c>
      <c r="J4211" t="str">
        <f>_xlfn.XLOOKUP(I4211,laziki!C:C,laziki!E:E)</f>
        <v>74.62S, 100.08E</v>
      </c>
      <c r="K4211">
        <f>_xlfn.XLOOKUP($A4211,laziki!B:B,laziki!D:D)</f>
        <v>2054</v>
      </c>
      <c r="L4211">
        <f t="shared" si="327"/>
        <v>2061</v>
      </c>
      <c r="M4211" s="4">
        <f t="shared" si="328"/>
        <v>7</v>
      </c>
      <c r="N4211" s="4" t="str">
        <f t="shared" si="329"/>
        <v>S</v>
      </c>
      <c r="O4211" t="str">
        <f t="shared" si="330"/>
        <v>S</v>
      </c>
    </row>
    <row r="4212" spans="1:15" x14ac:dyDescent="0.25">
      <c r="A4212">
        <v>47</v>
      </c>
      <c r="B4212" s="1">
        <v>60982</v>
      </c>
      <c r="C4212" t="s">
        <v>245</v>
      </c>
      <c r="D4212" t="s">
        <v>1236</v>
      </c>
      <c r="E4212">
        <v>252</v>
      </c>
      <c r="F4212">
        <v>6006</v>
      </c>
      <c r="G4212">
        <f t="shared" si="326"/>
        <v>0</v>
      </c>
      <c r="H4212" t="str">
        <f>_xlfn.XLOOKUP(C4212,obszary!A:A,obszary!B:B)</f>
        <v>Oxia Palus</v>
      </c>
      <c r="I4212" t="str">
        <f>_xlfn.XLOOKUP($A4212,laziki!B:B,laziki!C:C)</f>
        <v>Spirit 14</v>
      </c>
      <c r="J4212" t="str">
        <f>_xlfn.XLOOKUP(I4212,laziki!C:C,laziki!E:E)</f>
        <v>27.30N, 17.48W</v>
      </c>
      <c r="K4212">
        <f>_xlfn.XLOOKUP($A4212,laziki!B:B,laziki!D:D)</f>
        <v>2065</v>
      </c>
      <c r="L4212">
        <f t="shared" si="327"/>
        <v>2066</v>
      </c>
      <c r="M4212" s="4">
        <f t="shared" si="328"/>
        <v>1</v>
      </c>
      <c r="N4212" s="4" t="str">
        <f t="shared" si="329"/>
        <v>N</v>
      </c>
      <c r="O4212" t="str">
        <f t="shared" si="330"/>
        <v>N</v>
      </c>
    </row>
    <row r="4213" spans="1:15" x14ac:dyDescent="0.25">
      <c r="A4213">
        <v>69</v>
      </c>
      <c r="B4213" s="1">
        <v>64118</v>
      </c>
      <c r="C4213" t="s">
        <v>265</v>
      </c>
      <c r="D4213" t="s">
        <v>1235</v>
      </c>
      <c r="E4213">
        <v>50</v>
      </c>
      <c r="F4213">
        <v>6205</v>
      </c>
      <c r="G4213">
        <f t="shared" si="326"/>
        <v>6205</v>
      </c>
      <c r="H4213" t="str">
        <f>_xlfn.XLOOKUP(C4213,obszary!A:A,obszary!B:B)</f>
        <v>Mare Boreum</v>
      </c>
      <c r="I4213" t="str">
        <f>_xlfn.XLOOKUP($A4213,laziki!B:B,laziki!C:C)</f>
        <v>Rosetta 13</v>
      </c>
      <c r="J4213" t="str">
        <f>_xlfn.XLOOKUP(I4213,laziki!C:C,laziki!E:E)</f>
        <v>69.41N, 168.67E</v>
      </c>
      <c r="K4213">
        <f>_xlfn.XLOOKUP($A4213,laziki!B:B,laziki!D:D)</f>
        <v>2069</v>
      </c>
      <c r="L4213">
        <f t="shared" si="327"/>
        <v>2075</v>
      </c>
      <c r="M4213" s="4">
        <f t="shared" si="328"/>
        <v>6</v>
      </c>
      <c r="N4213" s="4" t="str">
        <f t="shared" si="329"/>
        <v>N</v>
      </c>
      <c r="O4213" t="str">
        <f t="shared" si="330"/>
        <v>N</v>
      </c>
    </row>
    <row r="4214" spans="1:15" x14ac:dyDescent="0.25">
      <c r="A4214">
        <v>85</v>
      </c>
      <c r="B4214" s="1">
        <v>63356</v>
      </c>
      <c r="C4214" t="s">
        <v>239</v>
      </c>
      <c r="D4214" t="s">
        <v>1234</v>
      </c>
      <c r="E4214">
        <v>181</v>
      </c>
      <c r="F4214">
        <v>1010</v>
      </c>
      <c r="G4214">
        <f t="shared" si="326"/>
        <v>0</v>
      </c>
      <c r="H4214" t="str">
        <f>_xlfn.XLOOKUP(C4214,obszary!A:A,obszary!B:B)</f>
        <v>Amenthes</v>
      </c>
      <c r="I4214" t="str">
        <f>_xlfn.XLOOKUP($A4214,laziki!B:B,laziki!C:C)</f>
        <v>Phoenix 13</v>
      </c>
      <c r="J4214" t="str">
        <f>_xlfn.XLOOKUP(I4214,laziki!C:C,laziki!E:E)</f>
        <v>6.43S, 95.96E</v>
      </c>
      <c r="K4214">
        <f>_xlfn.XLOOKUP($A4214,laziki!B:B,laziki!D:D)</f>
        <v>2070</v>
      </c>
      <c r="L4214">
        <f t="shared" si="327"/>
        <v>2073</v>
      </c>
      <c r="M4214" s="4">
        <f t="shared" si="328"/>
        <v>3</v>
      </c>
      <c r="N4214" s="4" t="str">
        <f t="shared" si="329"/>
        <v>N</v>
      </c>
      <c r="O4214" t="str">
        <f t="shared" si="330"/>
        <v>S</v>
      </c>
    </row>
    <row r="4215" spans="1:15" x14ac:dyDescent="0.25">
      <c r="A4215">
        <v>66</v>
      </c>
      <c r="B4215" s="1">
        <v>61679</v>
      </c>
      <c r="C4215" t="s">
        <v>237</v>
      </c>
      <c r="D4215" t="s">
        <v>1233</v>
      </c>
      <c r="E4215">
        <v>77</v>
      </c>
      <c r="F4215">
        <v>5436</v>
      </c>
      <c r="G4215">
        <f t="shared" si="326"/>
        <v>5436</v>
      </c>
      <c r="H4215" t="str">
        <f>_xlfn.XLOOKUP(C4215,obszary!A:A,obszary!B:B)</f>
        <v>Elysium</v>
      </c>
      <c r="I4215" t="str">
        <f>_xlfn.XLOOKUP($A4215,laziki!B:B,laziki!C:C)</f>
        <v>Rosetta 9</v>
      </c>
      <c r="J4215" t="str">
        <f>_xlfn.XLOOKUP(I4215,laziki!C:C,laziki!E:E)</f>
        <v>17.54N, 149.60E</v>
      </c>
      <c r="K4215">
        <f>_xlfn.XLOOKUP($A4215,laziki!B:B,laziki!D:D)</f>
        <v>2067</v>
      </c>
      <c r="L4215">
        <f t="shared" si="327"/>
        <v>2068</v>
      </c>
      <c r="M4215" s="4">
        <f t="shared" si="328"/>
        <v>1</v>
      </c>
      <c r="N4215" s="4" t="str">
        <f t="shared" si="329"/>
        <v>N</v>
      </c>
      <c r="O4215" t="str">
        <f t="shared" si="330"/>
        <v>N</v>
      </c>
    </row>
    <row r="4216" spans="1:15" x14ac:dyDescent="0.25">
      <c r="A4216">
        <v>10</v>
      </c>
      <c r="B4216" s="1">
        <v>59275</v>
      </c>
      <c r="C4216" t="s">
        <v>215</v>
      </c>
      <c r="D4216" t="s">
        <v>1232</v>
      </c>
      <c r="E4216">
        <v>72</v>
      </c>
      <c r="F4216">
        <v>33322</v>
      </c>
      <c r="G4216">
        <f t="shared" si="326"/>
        <v>33322</v>
      </c>
      <c r="H4216" t="str">
        <f>_xlfn.XLOOKUP(C4216,obszary!A:A,obszary!B:B)</f>
        <v>Argyre</v>
      </c>
      <c r="I4216" t="str">
        <f>_xlfn.XLOOKUP($A4216,laziki!B:B,laziki!C:C)</f>
        <v>Mariner 15</v>
      </c>
      <c r="J4216" t="str">
        <f>_xlfn.XLOOKUP(I4216,laziki!C:C,laziki!E:E)</f>
        <v>23.79S, 56.97W</v>
      </c>
      <c r="K4216">
        <f>_xlfn.XLOOKUP($A4216,laziki!B:B,laziki!D:D)</f>
        <v>2054</v>
      </c>
      <c r="L4216">
        <f t="shared" si="327"/>
        <v>2062</v>
      </c>
      <c r="M4216" s="4">
        <f t="shared" si="328"/>
        <v>8</v>
      </c>
      <c r="N4216" s="4" t="str">
        <f t="shared" si="329"/>
        <v>S</v>
      </c>
      <c r="O4216" t="str">
        <f t="shared" si="330"/>
        <v>S</v>
      </c>
    </row>
    <row r="4217" spans="1:15" x14ac:dyDescent="0.25">
      <c r="A4217">
        <v>94</v>
      </c>
      <c r="B4217" s="1">
        <v>62935</v>
      </c>
      <c r="C4217" t="s">
        <v>209</v>
      </c>
      <c r="D4217" t="s">
        <v>1231</v>
      </c>
      <c r="E4217">
        <v>277</v>
      </c>
      <c r="F4217">
        <v>12605</v>
      </c>
      <c r="G4217">
        <f t="shared" si="326"/>
        <v>0</v>
      </c>
      <c r="H4217" t="str">
        <f>_xlfn.XLOOKUP(C4217,obszary!A:A,obszary!B:B)</f>
        <v>Eridania</v>
      </c>
      <c r="I4217" t="str">
        <f>_xlfn.XLOOKUP($A4217,laziki!B:B,laziki!C:C)</f>
        <v>Dawn 4</v>
      </c>
      <c r="J4217" t="str">
        <f>_xlfn.XLOOKUP(I4217,laziki!C:C,laziki!E:E)</f>
        <v>46.81S, 143.88E</v>
      </c>
      <c r="K4217">
        <f>_xlfn.XLOOKUP($A4217,laziki!B:B,laziki!D:D)</f>
        <v>2066</v>
      </c>
      <c r="L4217">
        <f t="shared" si="327"/>
        <v>2072</v>
      </c>
      <c r="M4217" s="4">
        <f t="shared" si="328"/>
        <v>6</v>
      </c>
      <c r="N4217" s="4" t="str">
        <f t="shared" si="329"/>
        <v>S</v>
      </c>
      <c r="O4217" t="str">
        <f t="shared" si="330"/>
        <v>S</v>
      </c>
    </row>
    <row r="4218" spans="1:15" x14ac:dyDescent="0.25">
      <c r="A4218">
        <v>9</v>
      </c>
      <c r="B4218" s="1">
        <v>57055</v>
      </c>
      <c r="C4218" t="s">
        <v>243</v>
      </c>
      <c r="D4218" t="s">
        <v>1230</v>
      </c>
      <c r="E4218">
        <v>264</v>
      </c>
      <c r="F4218">
        <v>6409</v>
      </c>
      <c r="G4218">
        <f t="shared" si="326"/>
        <v>0</v>
      </c>
      <c r="H4218" t="str">
        <f>_xlfn.XLOOKUP(C4218,obszary!A:A,obszary!B:B)</f>
        <v>Arabia</v>
      </c>
      <c r="I4218" t="str">
        <f>_xlfn.XLOOKUP($A4218,laziki!B:B,laziki!C:C)</f>
        <v>Mariner 14</v>
      </c>
      <c r="J4218" t="str">
        <f>_xlfn.XLOOKUP(I4218,laziki!C:C,laziki!E:E)</f>
        <v>17.63S, 13.01W</v>
      </c>
      <c r="K4218">
        <f>_xlfn.XLOOKUP($A4218,laziki!B:B,laziki!D:D)</f>
        <v>2054</v>
      </c>
      <c r="L4218">
        <f t="shared" si="327"/>
        <v>2056</v>
      </c>
      <c r="M4218" s="4">
        <f t="shared" si="328"/>
        <v>2</v>
      </c>
      <c r="N4218" s="4" t="str">
        <f t="shared" si="329"/>
        <v>N</v>
      </c>
      <c r="O4218" t="str">
        <f t="shared" si="330"/>
        <v>S</v>
      </c>
    </row>
    <row r="4219" spans="1:15" x14ac:dyDescent="0.25">
      <c r="A4219">
        <v>60</v>
      </c>
      <c r="B4219" s="1">
        <v>63035</v>
      </c>
      <c r="C4219" t="s">
        <v>215</v>
      </c>
      <c r="D4219" t="s">
        <v>1229</v>
      </c>
      <c r="E4219">
        <v>72</v>
      </c>
      <c r="F4219">
        <v>883</v>
      </c>
      <c r="G4219">
        <f t="shared" si="326"/>
        <v>883</v>
      </c>
      <c r="H4219" t="str">
        <f>_xlfn.XLOOKUP(C4219,obszary!A:A,obszary!B:B)</f>
        <v>Argyre</v>
      </c>
      <c r="I4219" t="str">
        <f>_xlfn.XLOOKUP($A4219,laziki!B:B,laziki!C:C)</f>
        <v>Opportunity 18</v>
      </c>
      <c r="J4219" t="str">
        <f>_xlfn.XLOOKUP(I4219,laziki!C:C,laziki!E:E)</f>
        <v>47.77S, 28.62W</v>
      </c>
      <c r="K4219">
        <f>_xlfn.XLOOKUP($A4219,laziki!B:B,laziki!D:D)</f>
        <v>2069</v>
      </c>
      <c r="L4219">
        <f t="shared" si="327"/>
        <v>2072</v>
      </c>
      <c r="M4219" s="4">
        <f t="shared" si="328"/>
        <v>3</v>
      </c>
      <c r="N4219" s="4" t="str">
        <f t="shared" si="329"/>
        <v>S</v>
      </c>
      <c r="O4219" t="str">
        <f t="shared" si="330"/>
        <v>S</v>
      </c>
    </row>
    <row r="4220" spans="1:15" x14ac:dyDescent="0.25">
      <c r="A4220">
        <v>56</v>
      </c>
      <c r="B4220" s="1">
        <v>62659</v>
      </c>
      <c r="C4220" t="s">
        <v>215</v>
      </c>
      <c r="D4220" t="s">
        <v>1228</v>
      </c>
      <c r="E4220">
        <v>1270</v>
      </c>
      <c r="F4220">
        <v>17000</v>
      </c>
      <c r="G4220">
        <f t="shared" si="326"/>
        <v>0</v>
      </c>
      <c r="H4220" t="str">
        <f>_xlfn.XLOOKUP(C4220,obszary!A:A,obszary!B:B)</f>
        <v>Argyre</v>
      </c>
      <c r="I4220" t="str">
        <f>_xlfn.XLOOKUP($A4220,laziki!B:B,laziki!C:C)</f>
        <v>Opportunity 10</v>
      </c>
      <c r="J4220" t="str">
        <f>_xlfn.XLOOKUP(I4220,laziki!C:C,laziki!E:E)</f>
        <v>35.35S, 72.67W</v>
      </c>
      <c r="K4220">
        <f>_xlfn.XLOOKUP($A4220,laziki!B:B,laziki!D:D)</f>
        <v>2067</v>
      </c>
      <c r="L4220">
        <f t="shared" si="327"/>
        <v>2071</v>
      </c>
      <c r="M4220" s="4">
        <f t="shared" si="328"/>
        <v>4</v>
      </c>
      <c r="N4220" s="4" t="str">
        <f t="shared" si="329"/>
        <v>S</v>
      </c>
      <c r="O4220" t="str">
        <f t="shared" si="330"/>
        <v>S</v>
      </c>
    </row>
    <row r="4221" spans="1:15" x14ac:dyDescent="0.25">
      <c r="A4221">
        <v>30</v>
      </c>
      <c r="B4221" s="1">
        <v>58565</v>
      </c>
      <c r="C4221" t="s">
        <v>261</v>
      </c>
      <c r="D4221" t="s">
        <v>1227</v>
      </c>
      <c r="E4221">
        <v>142</v>
      </c>
      <c r="F4221">
        <v>13527</v>
      </c>
      <c r="G4221">
        <f t="shared" si="326"/>
        <v>0</v>
      </c>
      <c r="H4221" t="str">
        <f>_xlfn.XLOOKUP(C4221,obszary!A:A,obszary!B:B)</f>
        <v>Arcadia</v>
      </c>
      <c r="I4221" t="str">
        <f>_xlfn.XLOOKUP($A4221,laziki!B:B,laziki!C:C)</f>
        <v>Deimos 8</v>
      </c>
      <c r="J4221" t="str">
        <f>_xlfn.XLOOKUP(I4221,laziki!C:C,laziki!E:E)</f>
        <v>21.43N, 76.62W</v>
      </c>
      <c r="K4221">
        <f>_xlfn.XLOOKUP($A4221,laziki!B:B,laziki!D:D)</f>
        <v>2058</v>
      </c>
      <c r="L4221">
        <f t="shared" si="327"/>
        <v>2060</v>
      </c>
      <c r="M4221" s="4">
        <f t="shared" si="328"/>
        <v>2</v>
      </c>
      <c r="N4221" s="4" t="str">
        <f t="shared" si="329"/>
        <v>N</v>
      </c>
      <c r="O4221" t="str">
        <f t="shared" si="330"/>
        <v>N</v>
      </c>
    </row>
    <row r="4222" spans="1:15" x14ac:dyDescent="0.25">
      <c r="A4222">
        <v>60</v>
      </c>
      <c r="B4222" s="1">
        <v>62528</v>
      </c>
      <c r="C4222" t="s">
        <v>215</v>
      </c>
      <c r="D4222" t="s">
        <v>1226</v>
      </c>
      <c r="E4222">
        <v>54</v>
      </c>
      <c r="F4222">
        <v>2880</v>
      </c>
      <c r="G4222">
        <f t="shared" si="326"/>
        <v>2880</v>
      </c>
      <c r="H4222" t="str">
        <f>_xlfn.XLOOKUP(C4222,obszary!A:A,obszary!B:B)</f>
        <v>Argyre</v>
      </c>
      <c r="I4222" t="str">
        <f>_xlfn.XLOOKUP($A4222,laziki!B:B,laziki!C:C)</f>
        <v>Opportunity 18</v>
      </c>
      <c r="J4222" t="str">
        <f>_xlfn.XLOOKUP(I4222,laziki!C:C,laziki!E:E)</f>
        <v>47.77S, 28.62W</v>
      </c>
      <c r="K4222">
        <f>_xlfn.XLOOKUP($A4222,laziki!B:B,laziki!D:D)</f>
        <v>2069</v>
      </c>
      <c r="L4222">
        <f t="shared" si="327"/>
        <v>2071</v>
      </c>
      <c r="M4222" s="4">
        <f t="shared" si="328"/>
        <v>2</v>
      </c>
      <c r="N4222" s="4" t="str">
        <f t="shared" si="329"/>
        <v>S</v>
      </c>
      <c r="O4222" t="str">
        <f t="shared" si="330"/>
        <v>S</v>
      </c>
    </row>
    <row r="4223" spans="1:15" x14ac:dyDescent="0.25">
      <c r="A4223">
        <v>56</v>
      </c>
      <c r="B4223" s="1">
        <v>61354</v>
      </c>
      <c r="C4223" t="s">
        <v>217</v>
      </c>
      <c r="D4223" t="s">
        <v>1225</v>
      </c>
      <c r="E4223">
        <v>34</v>
      </c>
      <c r="F4223">
        <v>3461</v>
      </c>
      <c r="G4223">
        <f t="shared" si="326"/>
        <v>3461</v>
      </c>
      <c r="H4223" t="str">
        <f>_xlfn.XLOOKUP(C4223,obszary!A:A,obszary!B:B)</f>
        <v>Thaumasia</v>
      </c>
      <c r="I4223" t="str">
        <f>_xlfn.XLOOKUP($A4223,laziki!B:B,laziki!C:C)</f>
        <v>Opportunity 10</v>
      </c>
      <c r="J4223" t="str">
        <f>_xlfn.XLOOKUP(I4223,laziki!C:C,laziki!E:E)</f>
        <v>35.35S, 72.67W</v>
      </c>
      <c r="K4223">
        <f>_xlfn.XLOOKUP($A4223,laziki!B:B,laziki!D:D)</f>
        <v>2067</v>
      </c>
      <c r="L4223">
        <f t="shared" si="327"/>
        <v>2067</v>
      </c>
      <c r="M4223" s="4">
        <f t="shared" si="328"/>
        <v>0</v>
      </c>
      <c r="N4223" s="4" t="str">
        <f t="shared" si="329"/>
        <v>S</v>
      </c>
      <c r="O4223" t="str">
        <f t="shared" si="330"/>
        <v>S</v>
      </c>
    </row>
    <row r="4224" spans="1:15" x14ac:dyDescent="0.25">
      <c r="A4224">
        <v>3</v>
      </c>
      <c r="B4224" s="1">
        <v>55555</v>
      </c>
      <c r="C4224" t="s">
        <v>219</v>
      </c>
      <c r="D4224" t="s">
        <v>1224</v>
      </c>
      <c r="E4224">
        <v>447</v>
      </c>
      <c r="F4224">
        <v>9366</v>
      </c>
      <c r="G4224">
        <f t="shared" si="326"/>
        <v>0</v>
      </c>
      <c r="H4224" t="str">
        <f>_xlfn.XLOOKUP(C4224,obszary!A:A,obszary!B:B)</f>
        <v>Phaethontis</v>
      </c>
      <c r="I4224" t="str">
        <f>_xlfn.XLOOKUP($A4224,laziki!B:B,laziki!C:C)</f>
        <v>Mariner 7</v>
      </c>
      <c r="J4224" t="str">
        <f>_xlfn.XLOOKUP(I4224,laziki!C:C,laziki!E:E)</f>
        <v>44.90S, 130.80W</v>
      </c>
      <c r="K4224">
        <f>_xlfn.XLOOKUP($A4224,laziki!B:B,laziki!D:D)</f>
        <v>2050</v>
      </c>
      <c r="L4224">
        <f t="shared" si="327"/>
        <v>2052</v>
      </c>
      <c r="M4224" s="4">
        <f t="shared" si="328"/>
        <v>2</v>
      </c>
      <c r="N4224" s="4" t="str">
        <f t="shared" si="329"/>
        <v>S</v>
      </c>
      <c r="O4224" t="str">
        <f t="shared" si="330"/>
        <v>S</v>
      </c>
    </row>
    <row r="4225" spans="1:15" x14ac:dyDescent="0.25">
      <c r="A4225">
        <v>5</v>
      </c>
      <c r="B4225" s="1">
        <v>55942</v>
      </c>
      <c r="C4225" t="s">
        <v>225</v>
      </c>
      <c r="D4225" t="s">
        <v>1223</v>
      </c>
      <c r="E4225">
        <v>188</v>
      </c>
      <c r="F4225">
        <v>7512</v>
      </c>
      <c r="G4225">
        <f t="shared" si="326"/>
        <v>0</v>
      </c>
      <c r="H4225" t="str">
        <f>_xlfn.XLOOKUP(C4225,obszary!A:A,obszary!B:B)</f>
        <v>Iapygia</v>
      </c>
      <c r="I4225" t="str">
        <f>_xlfn.XLOOKUP($A4225,laziki!B:B,laziki!C:C)</f>
        <v>Mariner 10</v>
      </c>
      <c r="J4225" t="str">
        <f>_xlfn.XLOOKUP(I4225,laziki!C:C,laziki!E:E)</f>
        <v>4.88N, 63.43E</v>
      </c>
      <c r="K4225">
        <f>_xlfn.XLOOKUP($A4225,laziki!B:B,laziki!D:D)</f>
        <v>2051</v>
      </c>
      <c r="L4225">
        <f t="shared" si="327"/>
        <v>2053</v>
      </c>
      <c r="M4225" s="4">
        <f t="shared" si="328"/>
        <v>2</v>
      </c>
      <c r="N4225" s="4" t="str">
        <f t="shared" si="329"/>
        <v>S</v>
      </c>
      <c r="O4225" t="str">
        <f t="shared" si="330"/>
        <v>N</v>
      </c>
    </row>
    <row r="4226" spans="1:15" x14ac:dyDescent="0.25">
      <c r="A4226">
        <v>87</v>
      </c>
      <c r="B4226" s="1">
        <v>63271</v>
      </c>
      <c r="C4226" t="s">
        <v>215</v>
      </c>
      <c r="D4226" t="s">
        <v>1222</v>
      </c>
      <c r="E4226">
        <v>75</v>
      </c>
      <c r="F4226">
        <v>6832</v>
      </c>
      <c r="G4226">
        <f t="shared" si="326"/>
        <v>6832</v>
      </c>
      <c r="H4226" t="str">
        <f>_xlfn.XLOOKUP(C4226,obszary!A:A,obszary!B:B)</f>
        <v>Argyre</v>
      </c>
      <c r="I4226" t="str">
        <f>_xlfn.XLOOKUP($A4226,laziki!B:B,laziki!C:C)</f>
        <v>Phoenix 17</v>
      </c>
      <c r="J4226" t="str">
        <f>_xlfn.XLOOKUP(I4226,laziki!C:C,laziki!E:E)</f>
        <v>34.44S, 25.42W</v>
      </c>
      <c r="K4226">
        <f>_xlfn.XLOOKUP($A4226,laziki!B:B,laziki!D:D)</f>
        <v>2071</v>
      </c>
      <c r="L4226">
        <f t="shared" si="327"/>
        <v>2073</v>
      </c>
      <c r="M4226" s="4">
        <f t="shared" si="328"/>
        <v>2</v>
      </c>
      <c r="N4226" s="4" t="str">
        <f t="shared" si="329"/>
        <v>S</v>
      </c>
      <c r="O4226" t="str">
        <f t="shared" si="330"/>
        <v>S</v>
      </c>
    </row>
    <row r="4227" spans="1:15" x14ac:dyDescent="0.25">
      <c r="A4227">
        <v>69</v>
      </c>
      <c r="B4227" s="1">
        <v>64050</v>
      </c>
      <c r="C4227" t="s">
        <v>265</v>
      </c>
      <c r="D4227" t="s">
        <v>1221</v>
      </c>
      <c r="E4227">
        <v>50</v>
      </c>
      <c r="F4227">
        <v>10313</v>
      </c>
      <c r="G4227">
        <f t="shared" ref="G4227:G4290" si="331">IF($E4227 &lt;= 100,F4227,0)</f>
        <v>10313</v>
      </c>
      <c r="H4227" t="str">
        <f>_xlfn.XLOOKUP(C4227,obszary!A:A,obszary!B:B)</f>
        <v>Mare Boreum</v>
      </c>
      <c r="I4227" t="str">
        <f>_xlfn.XLOOKUP($A4227,laziki!B:B,laziki!C:C)</f>
        <v>Rosetta 13</v>
      </c>
      <c r="J4227" t="str">
        <f>_xlfn.XLOOKUP(I4227,laziki!C:C,laziki!E:E)</f>
        <v>69.41N, 168.67E</v>
      </c>
      <c r="K4227">
        <f>_xlfn.XLOOKUP($A4227,laziki!B:B,laziki!D:D)</f>
        <v>2069</v>
      </c>
      <c r="L4227">
        <f t="shared" ref="L4227:L4290" si="332">YEAR(B4227)</f>
        <v>2075</v>
      </c>
      <c r="M4227" s="4">
        <f t="shared" ref="M4227:M4290" si="333">L4227-K4227</f>
        <v>6</v>
      </c>
      <c r="N4227" s="4" t="str">
        <f t="shared" ref="N4227:N4290" si="334">IF(NOT(ISERROR(SEARCH("S",D4227))),"S","N")</f>
        <v>N</v>
      </c>
      <c r="O4227" t="str">
        <f t="shared" si="330"/>
        <v>N</v>
      </c>
    </row>
    <row r="4228" spans="1:15" x14ac:dyDescent="0.25">
      <c r="A4228">
        <v>35</v>
      </c>
      <c r="B4228" s="1">
        <v>59142</v>
      </c>
      <c r="C4228" t="s">
        <v>233</v>
      </c>
      <c r="D4228" t="s">
        <v>1220</v>
      </c>
      <c r="E4228">
        <v>50</v>
      </c>
      <c r="F4228">
        <v>1656</v>
      </c>
      <c r="G4228">
        <f t="shared" si="331"/>
        <v>1656</v>
      </c>
      <c r="H4228" t="str">
        <f>_xlfn.XLOOKUP(C4228,obszary!A:A,obszary!B:B)</f>
        <v>Phoenicis Lacus</v>
      </c>
      <c r="I4228" t="str">
        <f>_xlfn.XLOOKUP($A4228,laziki!B:B,laziki!C:C)</f>
        <v>Pathfinder 2</v>
      </c>
      <c r="J4228" t="str">
        <f>_xlfn.XLOOKUP(I4228,laziki!C:C,laziki!E:E)</f>
        <v>16.90S, 101.43W</v>
      </c>
      <c r="K4228">
        <f>_xlfn.XLOOKUP($A4228,laziki!B:B,laziki!D:D)</f>
        <v>2060</v>
      </c>
      <c r="L4228">
        <f t="shared" si="332"/>
        <v>2061</v>
      </c>
      <c r="M4228" s="4">
        <f t="shared" si="333"/>
        <v>1</v>
      </c>
      <c r="N4228" s="4" t="str">
        <f t="shared" si="334"/>
        <v>S</v>
      </c>
      <c r="O4228" t="str">
        <f t="shared" si="330"/>
        <v>S</v>
      </c>
    </row>
    <row r="4229" spans="1:15" x14ac:dyDescent="0.25">
      <c r="A4229">
        <v>29</v>
      </c>
      <c r="B4229" s="1">
        <v>58784</v>
      </c>
      <c r="C4229" t="s">
        <v>233</v>
      </c>
      <c r="D4229" t="s">
        <v>1219</v>
      </c>
      <c r="E4229">
        <v>57</v>
      </c>
      <c r="F4229">
        <v>1010</v>
      </c>
      <c r="G4229">
        <f t="shared" si="331"/>
        <v>1010</v>
      </c>
      <c r="H4229" t="str">
        <f>_xlfn.XLOOKUP(C4229,obszary!A:A,obszary!B:B)</f>
        <v>Phoenicis Lacus</v>
      </c>
      <c r="I4229" t="str">
        <f>_xlfn.XLOOKUP($A4229,laziki!B:B,laziki!C:C)</f>
        <v>Deimos 4</v>
      </c>
      <c r="J4229" t="str">
        <f>_xlfn.XLOOKUP(I4229,laziki!C:C,laziki!E:E)</f>
        <v>33.88S, 148.04W</v>
      </c>
      <c r="K4229">
        <f>_xlfn.XLOOKUP($A4229,laziki!B:B,laziki!D:D)</f>
        <v>2058</v>
      </c>
      <c r="L4229">
        <f t="shared" si="332"/>
        <v>2060</v>
      </c>
      <c r="M4229" s="4">
        <f t="shared" si="333"/>
        <v>2</v>
      </c>
      <c r="N4229" s="4" t="str">
        <f t="shared" si="334"/>
        <v>S</v>
      </c>
      <c r="O4229" t="str">
        <f t="shared" si="330"/>
        <v>S</v>
      </c>
    </row>
    <row r="4230" spans="1:15" x14ac:dyDescent="0.25">
      <c r="A4230">
        <v>34</v>
      </c>
      <c r="B4230" s="1">
        <v>59995</v>
      </c>
      <c r="C4230" t="s">
        <v>239</v>
      </c>
      <c r="D4230" t="s">
        <v>1218</v>
      </c>
      <c r="E4230">
        <v>791</v>
      </c>
      <c r="F4230">
        <v>4563</v>
      </c>
      <c r="G4230">
        <f t="shared" si="331"/>
        <v>0</v>
      </c>
      <c r="H4230" t="str">
        <f>_xlfn.XLOOKUP(C4230,obszary!A:A,obszary!B:B)</f>
        <v>Amenthes</v>
      </c>
      <c r="I4230" t="str">
        <f>_xlfn.XLOOKUP($A4230,laziki!B:B,laziki!C:C)</f>
        <v>Deimos 14</v>
      </c>
      <c r="J4230" t="str">
        <f>_xlfn.XLOOKUP(I4230,laziki!C:C,laziki!E:E)</f>
        <v>24.45N, 112.91E</v>
      </c>
      <c r="K4230">
        <f>_xlfn.XLOOKUP($A4230,laziki!B:B,laziki!D:D)</f>
        <v>2060</v>
      </c>
      <c r="L4230">
        <f t="shared" si="332"/>
        <v>2064</v>
      </c>
      <c r="M4230" s="4">
        <f t="shared" si="333"/>
        <v>4</v>
      </c>
      <c r="N4230" s="4" t="str">
        <f t="shared" si="334"/>
        <v>N</v>
      </c>
      <c r="O4230" t="str">
        <f t="shared" ref="O4230:O4293" si="335">IF(NOT(ISERROR(SEARCH("S",J4230))),"S","N")</f>
        <v>N</v>
      </c>
    </row>
    <row r="4231" spans="1:15" x14ac:dyDescent="0.25">
      <c r="A4231">
        <v>49</v>
      </c>
      <c r="B4231" s="1">
        <v>61757</v>
      </c>
      <c r="C4231" t="s">
        <v>215</v>
      </c>
      <c r="D4231" t="s">
        <v>1217</v>
      </c>
      <c r="E4231">
        <v>93</v>
      </c>
      <c r="F4231">
        <v>1396</v>
      </c>
      <c r="G4231">
        <f t="shared" si="331"/>
        <v>1396</v>
      </c>
      <c r="H4231" t="str">
        <f>_xlfn.XLOOKUP(C4231,obszary!A:A,obszary!B:B)</f>
        <v>Argyre</v>
      </c>
      <c r="I4231" t="str">
        <f>_xlfn.XLOOKUP($A4231,laziki!B:B,laziki!C:C)</f>
        <v>Spirit 16</v>
      </c>
      <c r="J4231" t="str">
        <f>_xlfn.XLOOKUP(I4231,laziki!C:C,laziki!E:E)</f>
        <v>30.54S, 24.75W</v>
      </c>
      <c r="K4231">
        <f>_xlfn.XLOOKUP($A4231,laziki!B:B,laziki!D:D)</f>
        <v>2066</v>
      </c>
      <c r="L4231">
        <f t="shared" si="332"/>
        <v>2069</v>
      </c>
      <c r="M4231" s="4">
        <f t="shared" si="333"/>
        <v>3</v>
      </c>
      <c r="N4231" s="4" t="str">
        <f t="shared" si="334"/>
        <v>S</v>
      </c>
      <c r="O4231" t="str">
        <f t="shared" si="335"/>
        <v>S</v>
      </c>
    </row>
    <row r="4232" spans="1:15" x14ac:dyDescent="0.25">
      <c r="A4232">
        <v>32</v>
      </c>
      <c r="B4232" s="1">
        <v>60492</v>
      </c>
      <c r="C4232" t="s">
        <v>217</v>
      </c>
      <c r="D4232" t="s">
        <v>1216</v>
      </c>
      <c r="E4232">
        <v>344</v>
      </c>
      <c r="F4232">
        <v>17718</v>
      </c>
      <c r="G4232">
        <f t="shared" si="331"/>
        <v>0</v>
      </c>
      <c r="H4232" t="str">
        <f>_xlfn.XLOOKUP(C4232,obszary!A:A,obszary!B:B)</f>
        <v>Thaumasia</v>
      </c>
      <c r="I4232" t="str">
        <f>_xlfn.XLOOKUP($A4232,laziki!B:B,laziki!C:C)</f>
        <v>Deimos 11</v>
      </c>
      <c r="J4232" t="str">
        <f>_xlfn.XLOOKUP(I4232,laziki!C:C,laziki!E:E)</f>
        <v>39.82S, 96.42W</v>
      </c>
      <c r="K4232">
        <f>_xlfn.XLOOKUP($A4232,laziki!B:B,laziki!D:D)</f>
        <v>2059</v>
      </c>
      <c r="L4232">
        <f t="shared" si="332"/>
        <v>2065</v>
      </c>
      <c r="M4232" s="4">
        <f t="shared" si="333"/>
        <v>6</v>
      </c>
      <c r="N4232" s="4" t="str">
        <f t="shared" si="334"/>
        <v>S</v>
      </c>
      <c r="O4232" t="str">
        <f t="shared" si="335"/>
        <v>S</v>
      </c>
    </row>
    <row r="4233" spans="1:15" x14ac:dyDescent="0.25">
      <c r="A4233">
        <v>46</v>
      </c>
      <c r="B4233" s="1">
        <v>61181</v>
      </c>
      <c r="C4233" t="s">
        <v>207</v>
      </c>
      <c r="D4233" t="s">
        <v>1215</v>
      </c>
      <c r="E4233">
        <v>24</v>
      </c>
      <c r="F4233">
        <v>1396</v>
      </c>
      <c r="G4233">
        <f t="shared" si="331"/>
        <v>1396</v>
      </c>
      <c r="H4233" t="str">
        <f>_xlfn.XLOOKUP(C4233,obszary!A:A,obszary!B:B)</f>
        <v>Mare Australe</v>
      </c>
      <c r="I4233" t="str">
        <f>_xlfn.XLOOKUP($A4233,laziki!B:B,laziki!C:C)</f>
        <v>Spirit 13</v>
      </c>
      <c r="J4233" t="str">
        <f>_xlfn.XLOOKUP(I4233,laziki!C:C,laziki!E:E)</f>
        <v>58.80S, 113.46W</v>
      </c>
      <c r="K4233">
        <f>_xlfn.XLOOKUP($A4233,laziki!B:B,laziki!D:D)</f>
        <v>2065</v>
      </c>
      <c r="L4233">
        <f t="shared" si="332"/>
        <v>2067</v>
      </c>
      <c r="M4233" s="4">
        <f t="shared" si="333"/>
        <v>2</v>
      </c>
      <c r="N4233" s="4" t="str">
        <f t="shared" si="334"/>
        <v>S</v>
      </c>
      <c r="O4233" t="str">
        <f t="shared" si="335"/>
        <v>S</v>
      </c>
    </row>
    <row r="4234" spans="1:15" x14ac:dyDescent="0.25">
      <c r="A4234">
        <v>5</v>
      </c>
      <c r="B4234" s="1">
        <v>58647</v>
      </c>
      <c r="C4234" t="s">
        <v>227</v>
      </c>
      <c r="D4234" t="s">
        <v>1214</v>
      </c>
      <c r="E4234">
        <v>572</v>
      </c>
      <c r="F4234">
        <v>3612</v>
      </c>
      <c r="G4234">
        <f t="shared" si="331"/>
        <v>0</v>
      </c>
      <c r="H4234" t="str">
        <f>_xlfn.XLOOKUP(C4234,obszary!A:A,obszary!B:B)</f>
        <v>Sinus Sabaeus</v>
      </c>
      <c r="I4234" t="str">
        <f>_xlfn.XLOOKUP($A4234,laziki!B:B,laziki!C:C)</f>
        <v>Mariner 10</v>
      </c>
      <c r="J4234" t="str">
        <f>_xlfn.XLOOKUP(I4234,laziki!C:C,laziki!E:E)</f>
        <v>4.88N, 63.43E</v>
      </c>
      <c r="K4234">
        <f>_xlfn.XLOOKUP($A4234,laziki!B:B,laziki!D:D)</f>
        <v>2051</v>
      </c>
      <c r="L4234">
        <f t="shared" si="332"/>
        <v>2060</v>
      </c>
      <c r="M4234" s="4">
        <f t="shared" si="333"/>
        <v>9</v>
      </c>
      <c r="N4234" s="4" t="str">
        <f t="shared" si="334"/>
        <v>S</v>
      </c>
      <c r="O4234" t="str">
        <f t="shared" si="335"/>
        <v>N</v>
      </c>
    </row>
    <row r="4235" spans="1:15" x14ac:dyDescent="0.25">
      <c r="A4235">
        <v>11</v>
      </c>
      <c r="B4235" s="1">
        <v>57607</v>
      </c>
      <c r="C4235" t="s">
        <v>215</v>
      </c>
      <c r="D4235" t="s">
        <v>1213</v>
      </c>
      <c r="E4235">
        <v>25</v>
      </c>
      <c r="F4235">
        <v>22220</v>
      </c>
      <c r="G4235">
        <f t="shared" si="331"/>
        <v>22220</v>
      </c>
      <c r="H4235" t="str">
        <f>_xlfn.XLOOKUP(C4235,obszary!A:A,obszary!B:B)</f>
        <v>Argyre</v>
      </c>
      <c r="I4235" t="str">
        <f>_xlfn.XLOOKUP($A4235,laziki!B:B,laziki!C:C)</f>
        <v>Mariner 16</v>
      </c>
      <c r="J4235" t="str">
        <f>_xlfn.XLOOKUP(I4235,laziki!C:C,laziki!E:E)</f>
        <v>59.42S, 15.97W</v>
      </c>
      <c r="K4235">
        <f>_xlfn.XLOOKUP($A4235,laziki!B:B,laziki!D:D)</f>
        <v>2055</v>
      </c>
      <c r="L4235">
        <f t="shared" si="332"/>
        <v>2057</v>
      </c>
      <c r="M4235" s="4">
        <f t="shared" si="333"/>
        <v>2</v>
      </c>
      <c r="N4235" s="4" t="str">
        <f t="shared" si="334"/>
        <v>S</v>
      </c>
      <c r="O4235" t="str">
        <f t="shared" si="335"/>
        <v>S</v>
      </c>
    </row>
    <row r="4236" spans="1:15" x14ac:dyDescent="0.25">
      <c r="A4236">
        <v>52</v>
      </c>
      <c r="B4236" s="1">
        <v>63488</v>
      </c>
      <c r="C4236" t="s">
        <v>249</v>
      </c>
      <c r="D4236" t="s">
        <v>1212</v>
      </c>
      <c r="E4236">
        <v>93</v>
      </c>
      <c r="F4236">
        <v>6006</v>
      </c>
      <c r="G4236">
        <f t="shared" si="331"/>
        <v>6006</v>
      </c>
      <c r="H4236" t="str">
        <f>_xlfn.XLOOKUP(C4236,obszary!A:A,obszary!B:B)</f>
        <v>Tharsis</v>
      </c>
      <c r="I4236" t="str">
        <f>_xlfn.XLOOKUP($A4236,laziki!B:B,laziki!C:C)</f>
        <v>Opportunity 4</v>
      </c>
      <c r="J4236" t="str">
        <f>_xlfn.XLOOKUP(I4236,laziki!C:C,laziki!E:E)</f>
        <v>9.63N, 121.52W</v>
      </c>
      <c r="K4236">
        <f>_xlfn.XLOOKUP($A4236,laziki!B:B,laziki!D:D)</f>
        <v>2065</v>
      </c>
      <c r="L4236">
        <f t="shared" si="332"/>
        <v>2073</v>
      </c>
      <c r="M4236" s="4">
        <f t="shared" si="333"/>
        <v>8</v>
      </c>
      <c r="N4236" s="4" t="str">
        <f t="shared" si="334"/>
        <v>N</v>
      </c>
      <c r="O4236" t="str">
        <f t="shared" si="335"/>
        <v>N</v>
      </c>
    </row>
    <row r="4237" spans="1:15" x14ac:dyDescent="0.25">
      <c r="A4237">
        <v>26</v>
      </c>
      <c r="B4237" s="1">
        <v>57340</v>
      </c>
      <c r="C4237" t="s">
        <v>225</v>
      </c>
      <c r="D4237" t="s">
        <v>1211</v>
      </c>
      <c r="E4237">
        <v>124</v>
      </c>
      <c r="F4237">
        <v>2880</v>
      </c>
      <c r="G4237">
        <f t="shared" si="331"/>
        <v>0</v>
      </c>
      <c r="H4237" t="str">
        <f>_xlfn.XLOOKUP(C4237,obszary!A:A,obszary!B:B)</f>
        <v>Iapygia</v>
      </c>
      <c r="I4237" t="str">
        <f>_xlfn.XLOOKUP($A4237,laziki!B:B,laziki!C:C)</f>
        <v>Phobos 5</v>
      </c>
      <c r="J4237" t="str">
        <f>_xlfn.XLOOKUP(I4237,laziki!C:C,laziki!E:E)</f>
        <v>48.99S, 67.17E</v>
      </c>
      <c r="K4237">
        <f>_xlfn.XLOOKUP($A4237,laziki!B:B,laziki!D:D)</f>
        <v>2054</v>
      </c>
      <c r="L4237">
        <f t="shared" si="332"/>
        <v>2056</v>
      </c>
      <c r="M4237" s="4">
        <f t="shared" si="333"/>
        <v>2</v>
      </c>
      <c r="N4237" s="4" t="str">
        <f t="shared" si="334"/>
        <v>S</v>
      </c>
      <c r="O4237" t="str">
        <f t="shared" si="335"/>
        <v>S</v>
      </c>
    </row>
    <row r="4238" spans="1:15" x14ac:dyDescent="0.25">
      <c r="A4238">
        <v>99</v>
      </c>
      <c r="B4238" s="1">
        <v>62606</v>
      </c>
      <c r="C4238" t="s">
        <v>259</v>
      </c>
      <c r="D4238" t="s">
        <v>1210</v>
      </c>
      <c r="E4238">
        <v>36</v>
      </c>
      <c r="F4238">
        <v>4902</v>
      </c>
      <c r="G4238">
        <f t="shared" si="331"/>
        <v>4902</v>
      </c>
      <c r="H4238" t="str">
        <f>_xlfn.XLOOKUP(C4238,obszary!A:A,obszary!B:B)</f>
        <v>Mare Acidalium</v>
      </c>
      <c r="I4238" t="str">
        <f>_xlfn.XLOOKUP($A4238,laziki!B:B,laziki!C:C)</f>
        <v>Perseverance 6</v>
      </c>
      <c r="J4238" t="str">
        <f>_xlfn.XLOOKUP(I4238,laziki!C:C,laziki!E:E)</f>
        <v>34.38N, 12.41E</v>
      </c>
      <c r="K4238">
        <f>_xlfn.XLOOKUP($A4238,laziki!B:B,laziki!D:D)</f>
        <v>2070</v>
      </c>
      <c r="L4238">
        <f t="shared" si="332"/>
        <v>2071</v>
      </c>
      <c r="M4238" s="4">
        <f t="shared" si="333"/>
        <v>1</v>
      </c>
      <c r="N4238" s="4" t="str">
        <f t="shared" si="334"/>
        <v>N</v>
      </c>
      <c r="O4238" t="str">
        <f t="shared" si="335"/>
        <v>N</v>
      </c>
    </row>
    <row r="4239" spans="1:15" x14ac:dyDescent="0.25">
      <c r="A4239">
        <v>44</v>
      </c>
      <c r="B4239" s="1">
        <v>60839</v>
      </c>
      <c r="C4239" t="s">
        <v>265</v>
      </c>
      <c r="D4239" t="s">
        <v>1209</v>
      </c>
      <c r="E4239">
        <v>32</v>
      </c>
      <c r="F4239">
        <v>56210</v>
      </c>
      <c r="G4239">
        <f t="shared" si="331"/>
        <v>56210</v>
      </c>
      <c r="H4239" t="str">
        <f>_xlfn.XLOOKUP(C4239,obszary!A:A,obszary!B:B)</f>
        <v>Mare Boreum</v>
      </c>
      <c r="I4239" t="str">
        <f>_xlfn.XLOOKUP($A4239,laziki!B:B,laziki!C:C)</f>
        <v>Spirit 11</v>
      </c>
      <c r="J4239" t="str">
        <f>_xlfn.XLOOKUP(I4239,laziki!C:C,laziki!E:E)</f>
        <v>64.61N, 131.25E</v>
      </c>
      <c r="K4239">
        <f>_xlfn.XLOOKUP($A4239,laziki!B:B,laziki!D:D)</f>
        <v>2064</v>
      </c>
      <c r="L4239">
        <f t="shared" si="332"/>
        <v>2066</v>
      </c>
      <c r="M4239" s="4">
        <f t="shared" si="333"/>
        <v>2</v>
      </c>
      <c r="N4239" s="4" t="str">
        <f t="shared" si="334"/>
        <v>N</v>
      </c>
      <c r="O4239" t="str">
        <f t="shared" si="335"/>
        <v>N</v>
      </c>
    </row>
    <row r="4240" spans="1:15" x14ac:dyDescent="0.25">
      <c r="A4240">
        <v>10</v>
      </c>
      <c r="B4240" s="1">
        <v>58207</v>
      </c>
      <c r="C4240" t="s">
        <v>217</v>
      </c>
      <c r="D4240" t="s">
        <v>1208</v>
      </c>
      <c r="E4240">
        <v>77</v>
      </c>
      <c r="F4240">
        <v>7052</v>
      </c>
      <c r="G4240">
        <f t="shared" si="331"/>
        <v>7052</v>
      </c>
      <c r="H4240" t="str">
        <f>_xlfn.XLOOKUP(C4240,obszary!A:A,obszary!B:B)</f>
        <v>Thaumasia</v>
      </c>
      <c r="I4240" t="str">
        <f>_xlfn.XLOOKUP($A4240,laziki!B:B,laziki!C:C)</f>
        <v>Mariner 15</v>
      </c>
      <c r="J4240" t="str">
        <f>_xlfn.XLOOKUP(I4240,laziki!C:C,laziki!E:E)</f>
        <v>23.79S, 56.97W</v>
      </c>
      <c r="K4240">
        <f>_xlfn.XLOOKUP($A4240,laziki!B:B,laziki!D:D)</f>
        <v>2054</v>
      </c>
      <c r="L4240">
        <f t="shared" si="332"/>
        <v>2059</v>
      </c>
      <c r="M4240" s="4">
        <f t="shared" si="333"/>
        <v>5</v>
      </c>
      <c r="N4240" s="4" t="str">
        <f t="shared" si="334"/>
        <v>S</v>
      </c>
      <c r="O4240" t="str">
        <f t="shared" si="335"/>
        <v>S</v>
      </c>
    </row>
    <row r="4241" spans="1:15" x14ac:dyDescent="0.25">
      <c r="A4241">
        <v>17</v>
      </c>
      <c r="B4241" s="1">
        <v>57024</v>
      </c>
      <c r="C4241" t="s">
        <v>255</v>
      </c>
      <c r="D4241" t="s">
        <v>1207</v>
      </c>
      <c r="E4241">
        <v>307</v>
      </c>
      <c r="F4241">
        <v>629</v>
      </c>
      <c r="G4241">
        <f t="shared" si="331"/>
        <v>0</v>
      </c>
      <c r="H4241" t="str">
        <f>_xlfn.XLOOKUP(C4241,obszary!A:A,obszary!B:B)</f>
        <v>Casius</v>
      </c>
      <c r="I4241" t="str">
        <f>_xlfn.XLOOKUP($A4241,laziki!B:B,laziki!C:C)</f>
        <v>Viking 8</v>
      </c>
      <c r="J4241" t="str">
        <f>_xlfn.XLOOKUP(I4241,laziki!C:C,laziki!E:E)</f>
        <v>21.27N, 90.13E</v>
      </c>
      <c r="K4241">
        <f>_xlfn.XLOOKUP($A4241,laziki!B:B,laziki!D:D)</f>
        <v>2054</v>
      </c>
      <c r="L4241">
        <f t="shared" si="332"/>
        <v>2056</v>
      </c>
      <c r="M4241" s="4">
        <f t="shared" si="333"/>
        <v>2</v>
      </c>
      <c r="N4241" s="4" t="str">
        <f t="shared" si="334"/>
        <v>N</v>
      </c>
      <c r="O4241" t="str">
        <f t="shared" si="335"/>
        <v>N</v>
      </c>
    </row>
    <row r="4242" spans="1:15" x14ac:dyDescent="0.25">
      <c r="A4242">
        <v>78</v>
      </c>
      <c r="B4242" s="1">
        <v>63771</v>
      </c>
      <c r="C4242" t="s">
        <v>235</v>
      </c>
      <c r="D4242" t="s">
        <v>1206</v>
      </c>
      <c r="E4242">
        <v>96</v>
      </c>
      <c r="F4242">
        <v>2599</v>
      </c>
      <c r="G4242">
        <f t="shared" si="331"/>
        <v>2599</v>
      </c>
      <c r="H4242" t="str">
        <f>_xlfn.XLOOKUP(C4242,obszary!A:A,obszary!B:B)</f>
        <v>Memnonia</v>
      </c>
      <c r="I4242" t="str">
        <f>_xlfn.XLOOKUP($A4242,laziki!B:B,laziki!C:C)</f>
        <v>Rosetta 28</v>
      </c>
      <c r="J4242" t="str">
        <f>_xlfn.XLOOKUP(I4242,laziki!C:C,laziki!E:E)</f>
        <v>2.95N, 160.52W</v>
      </c>
      <c r="K4242">
        <f>_xlfn.XLOOKUP($A4242,laziki!B:B,laziki!D:D)</f>
        <v>2073</v>
      </c>
      <c r="L4242">
        <f t="shared" si="332"/>
        <v>2074</v>
      </c>
      <c r="M4242" s="4">
        <f t="shared" si="333"/>
        <v>1</v>
      </c>
      <c r="N4242" s="4" t="str">
        <f t="shared" si="334"/>
        <v>S</v>
      </c>
      <c r="O4242" t="str">
        <f t="shared" si="335"/>
        <v>N</v>
      </c>
    </row>
    <row r="4243" spans="1:15" x14ac:dyDescent="0.25">
      <c r="A4243">
        <v>66</v>
      </c>
      <c r="B4243" s="1">
        <v>62504</v>
      </c>
      <c r="C4243" t="s">
        <v>237</v>
      </c>
      <c r="D4243" t="s">
        <v>1205</v>
      </c>
      <c r="E4243">
        <v>277</v>
      </c>
      <c r="F4243">
        <v>7052</v>
      </c>
      <c r="G4243">
        <f t="shared" si="331"/>
        <v>0</v>
      </c>
      <c r="H4243" t="str">
        <f>_xlfn.XLOOKUP(C4243,obszary!A:A,obszary!B:B)</f>
        <v>Elysium</v>
      </c>
      <c r="I4243" t="str">
        <f>_xlfn.XLOOKUP($A4243,laziki!B:B,laziki!C:C)</f>
        <v>Rosetta 9</v>
      </c>
      <c r="J4243" t="str">
        <f>_xlfn.XLOOKUP(I4243,laziki!C:C,laziki!E:E)</f>
        <v>17.54N, 149.60E</v>
      </c>
      <c r="K4243">
        <f>_xlfn.XLOOKUP($A4243,laziki!B:B,laziki!D:D)</f>
        <v>2067</v>
      </c>
      <c r="L4243">
        <f t="shared" si="332"/>
        <v>2071</v>
      </c>
      <c r="M4243" s="4">
        <f t="shared" si="333"/>
        <v>4</v>
      </c>
      <c r="N4243" s="4" t="str">
        <f t="shared" si="334"/>
        <v>N</v>
      </c>
      <c r="O4243" t="str">
        <f t="shared" si="335"/>
        <v>N</v>
      </c>
    </row>
    <row r="4244" spans="1:15" x14ac:dyDescent="0.25">
      <c r="A4244">
        <v>39</v>
      </c>
      <c r="B4244" s="1">
        <v>60572</v>
      </c>
      <c r="C4244" t="s">
        <v>219</v>
      </c>
      <c r="D4244" t="s">
        <v>1204</v>
      </c>
      <c r="E4244">
        <v>221</v>
      </c>
      <c r="F4244">
        <v>41937</v>
      </c>
      <c r="G4244">
        <f t="shared" si="331"/>
        <v>0</v>
      </c>
      <c r="H4244" t="str">
        <f>_xlfn.XLOOKUP(C4244,obszary!A:A,obszary!B:B)</f>
        <v>Phaethontis</v>
      </c>
      <c r="I4244" t="str">
        <f>_xlfn.XLOOKUP($A4244,laziki!B:B,laziki!C:C)</f>
        <v>Pathfinder 9</v>
      </c>
      <c r="J4244" t="str">
        <f>_xlfn.XLOOKUP(I4244,laziki!C:C,laziki!E:E)</f>
        <v>59.92S, 179.01W</v>
      </c>
      <c r="K4244">
        <f>_xlfn.XLOOKUP($A4244,laziki!B:B,laziki!D:D)</f>
        <v>2062</v>
      </c>
      <c r="L4244">
        <f t="shared" si="332"/>
        <v>2065</v>
      </c>
      <c r="M4244" s="4">
        <f t="shared" si="333"/>
        <v>3</v>
      </c>
      <c r="N4244" s="4" t="str">
        <f t="shared" si="334"/>
        <v>S</v>
      </c>
      <c r="O4244" t="str">
        <f t="shared" si="335"/>
        <v>S</v>
      </c>
    </row>
    <row r="4245" spans="1:15" x14ac:dyDescent="0.25">
      <c r="A4245">
        <v>46</v>
      </c>
      <c r="B4245" s="1">
        <v>61149</v>
      </c>
      <c r="C4245" t="s">
        <v>217</v>
      </c>
      <c r="D4245" t="s">
        <v>1203</v>
      </c>
      <c r="E4245">
        <v>128</v>
      </c>
      <c r="F4245">
        <v>50510</v>
      </c>
      <c r="G4245">
        <f t="shared" si="331"/>
        <v>0</v>
      </c>
      <c r="H4245" t="str">
        <f>_xlfn.XLOOKUP(C4245,obszary!A:A,obszary!B:B)</f>
        <v>Thaumasia</v>
      </c>
      <c r="I4245" t="str">
        <f>_xlfn.XLOOKUP($A4245,laziki!B:B,laziki!C:C)</f>
        <v>Spirit 13</v>
      </c>
      <c r="J4245" t="str">
        <f>_xlfn.XLOOKUP(I4245,laziki!C:C,laziki!E:E)</f>
        <v>58.80S, 113.46W</v>
      </c>
      <c r="K4245">
        <f>_xlfn.XLOOKUP($A4245,laziki!B:B,laziki!D:D)</f>
        <v>2065</v>
      </c>
      <c r="L4245">
        <f t="shared" si="332"/>
        <v>2067</v>
      </c>
      <c r="M4245" s="4">
        <f t="shared" si="333"/>
        <v>2</v>
      </c>
      <c r="N4245" s="4" t="str">
        <f t="shared" si="334"/>
        <v>S</v>
      </c>
      <c r="O4245" t="str">
        <f t="shared" si="335"/>
        <v>S</v>
      </c>
    </row>
    <row r="4246" spans="1:15" x14ac:dyDescent="0.25">
      <c r="A4246">
        <v>5</v>
      </c>
      <c r="B4246" s="1">
        <v>58662</v>
      </c>
      <c r="C4246" t="s">
        <v>241</v>
      </c>
      <c r="D4246" t="s">
        <v>1202</v>
      </c>
      <c r="E4246">
        <v>212</v>
      </c>
      <c r="F4246">
        <v>629</v>
      </c>
      <c r="G4246">
        <f t="shared" si="331"/>
        <v>0</v>
      </c>
      <c r="H4246" t="str">
        <f>_xlfn.XLOOKUP(C4246,obszary!A:A,obszary!B:B)</f>
        <v>Syrtis Major</v>
      </c>
      <c r="I4246" t="str">
        <f>_xlfn.XLOOKUP($A4246,laziki!B:B,laziki!C:C)</f>
        <v>Mariner 10</v>
      </c>
      <c r="J4246" t="str">
        <f>_xlfn.XLOOKUP(I4246,laziki!C:C,laziki!E:E)</f>
        <v>4.88N, 63.43E</v>
      </c>
      <c r="K4246">
        <f>_xlfn.XLOOKUP($A4246,laziki!B:B,laziki!D:D)</f>
        <v>2051</v>
      </c>
      <c r="L4246">
        <f t="shared" si="332"/>
        <v>2060</v>
      </c>
      <c r="M4246" s="4">
        <f t="shared" si="333"/>
        <v>9</v>
      </c>
      <c r="N4246" s="4" t="str">
        <f t="shared" si="334"/>
        <v>N</v>
      </c>
      <c r="O4246" t="str">
        <f t="shared" si="335"/>
        <v>N</v>
      </c>
    </row>
    <row r="4247" spans="1:15" x14ac:dyDescent="0.25">
      <c r="A4247">
        <v>66</v>
      </c>
      <c r="B4247" s="1">
        <v>62168</v>
      </c>
      <c r="C4247" t="s">
        <v>253</v>
      </c>
      <c r="D4247" t="s">
        <v>1201</v>
      </c>
      <c r="E4247">
        <v>80</v>
      </c>
      <c r="F4247">
        <v>1788</v>
      </c>
      <c r="G4247">
        <f t="shared" si="331"/>
        <v>1788</v>
      </c>
      <c r="H4247" t="str">
        <f>_xlfn.XLOOKUP(C4247,obszary!A:A,obszary!B:B)</f>
        <v>Cebrenia</v>
      </c>
      <c r="I4247" t="str">
        <f>_xlfn.XLOOKUP($A4247,laziki!B:B,laziki!C:C)</f>
        <v>Rosetta 9</v>
      </c>
      <c r="J4247" t="str">
        <f>_xlfn.XLOOKUP(I4247,laziki!C:C,laziki!E:E)</f>
        <v>17.54N, 149.60E</v>
      </c>
      <c r="K4247">
        <f>_xlfn.XLOOKUP($A4247,laziki!B:B,laziki!D:D)</f>
        <v>2067</v>
      </c>
      <c r="L4247">
        <f t="shared" si="332"/>
        <v>2070</v>
      </c>
      <c r="M4247" s="4">
        <f t="shared" si="333"/>
        <v>3</v>
      </c>
      <c r="N4247" s="4" t="str">
        <f t="shared" si="334"/>
        <v>N</v>
      </c>
      <c r="O4247" t="str">
        <f t="shared" si="335"/>
        <v>N</v>
      </c>
    </row>
    <row r="4248" spans="1:15" x14ac:dyDescent="0.25">
      <c r="A4248">
        <v>90</v>
      </c>
      <c r="B4248" s="1">
        <v>63838</v>
      </c>
      <c r="C4248" t="s">
        <v>207</v>
      </c>
      <c r="D4248" t="s">
        <v>1200</v>
      </c>
      <c r="E4248">
        <v>389</v>
      </c>
      <c r="F4248">
        <v>6006</v>
      </c>
      <c r="G4248">
        <f t="shared" si="331"/>
        <v>0</v>
      </c>
      <c r="H4248" t="str">
        <f>_xlfn.XLOOKUP(C4248,obszary!A:A,obszary!B:B)</f>
        <v>Mare Australe</v>
      </c>
      <c r="I4248" t="str">
        <f>_xlfn.XLOOKUP($A4248,laziki!B:B,laziki!C:C)</f>
        <v>Phoenix 23</v>
      </c>
      <c r="J4248" t="str">
        <f>_xlfn.XLOOKUP(I4248,laziki!C:C,laziki!E:E)</f>
        <v>65.99S, 161.89W</v>
      </c>
      <c r="K4248">
        <f>_xlfn.XLOOKUP($A4248,laziki!B:B,laziki!D:D)</f>
        <v>2072</v>
      </c>
      <c r="L4248">
        <f t="shared" si="332"/>
        <v>2074</v>
      </c>
      <c r="M4248" s="4">
        <f t="shared" si="333"/>
        <v>2</v>
      </c>
      <c r="N4248" s="4" t="str">
        <f t="shared" si="334"/>
        <v>S</v>
      </c>
      <c r="O4248" t="str">
        <f t="shared" si="335"/>
        <v>S</v>
      </c>
    </row>
    <row r="4249" spans="1:15" x14ac:dyDescent="0.25">
      <c r="A4249">
        <v>27</v>
      </c>
      <c r="B4249" s="1">
        <v>57500</v>
      </c>
      <c r="C4249" t="s">
        <v>207</v>
      </c>
      <c r="D4249" t="s">
        <v>1199</v>
      </c>
      <c r="E4249">
        <v>43</v>
      </c>
      <c r="F4249">
        <v>8255</v>
      </c>
      <c r="G4249">
        <f t="shared" si="331"/>
        <v>8255</v>
      </c>
      <c r="H4249" t="str">
        <f>_xlfn.XLOOKUP(C4249,obszary!A:A,obszary!B:B)</f>
        <v>Mare Australe</v>
      </c>
      <c r="I4249" t="str">
        <f>_xlfn.XLOOKUP($A4249,laziki!B:B,laziki!C:C)</f>
        <v>Phobos 6</v>
      </c>
      <c r="J4249" t="str">
        <f>_xlfn.XLOOKUP(I4249,laziki!C:C,laziki!E:E)</f>
        <v>74.62S, 100.08E</v>
      </c>
      <c r="K4249">
        <f>_xlfn.XLOOKUP($A4249,laziki!B:B,laziki!D:D)</f>
        <v>2054</v>
      </c>
      <c r="L4249">
        <f t="shared" si="332"/>
        <v>2057</v>
      </c>
      <c r="M4249" s="4">
        <f t="shared" si="333"/>
        <v>3</v>
      </c>
      <c r="N4249" s="4" t="str">
        <f t="shared" si="334"/>
        <v>S</v>
      </c>
      <c r="O4249" t="str">
        <f t="shared" si="335"/>
        <v>S</v>
      </c>
    </row>
    <row r="4250" spans="1:15" x14ac:dyDescent="0.25">
      <c r="A4250">
        <v>29</v>
      </c>
      <c r="B4250" s="1">
        <v>58441</v>
      </c>
      <c r="C4250" t="s">
        <v>219</v>
      </c>
      <c r="D4250" t="s">
        <v>1198</v>
      </c>
      <c r="E4250">
        <v>96</v>
      </c>
      <c r="F4250">
        <v>1920</v>
      </c>
      <c r="G4250">
        <f t="shared" si="331"/>
        <v>1920</v>
      </c>
      <c r="H4250" t="str">
        <f>_xlfn.XLOOKUP(C4250,obszary!A:A,obszary!B:B)</f>
        <v>Phaethontis</v>
      </c>
      <c r="I4250" t="str">
        <f>_xlfn.XLOOKUP($A4250,laziki!B:B,laziki!C:C)</f>
        <v>Deimos 4</v>
      </c>
      <c r="J4250" t="str">
        <f>_xlfn.XLOOKUP(I4250,laziki!C:C,laziki!E:E)</f>
        <v>33.88S, 148.04W</v>
      </c>
      <c r="K4250">
        <f>_xlfn.XLOOKUP($A4250,laziki!B:B,laziki!D:D)</f>
        <v>2058</v>
      </c>
      <c r="L4250">
        <f t="shared" si="332"/>
        <v>2060</v>
      </c>
      <c r="M4250" s="4">
        <f t="shared" si="333"/>
        <v>2</v>
      </c>
      <c r="N4250" s="4" t="str">
        <f t="shared" si="334"/>
        <v>S</v>
      </c>
      <c r="O4250" t="str">
        <f t="shared" si="335"/>
        <v>S</v>
      </c>
    </row>
    <row r="4251" spans="1:15" x14ac:dyDescent="0.25">
      <c r="A4251">
        <v>84</v>
      </c>
      <c r="B4251" s="1">
        <v>62367</v>
      </c>
      <c r="C4251" t="s">
        <v>253</v>
      </c>
      <c r="D4251" t="s">
        <v>1197</v>
      </c>
      <c r="E4251">
        <v>181</v>
      </c>
      <c r="F4251">
        <v>14551</v>
      </c>
      <c r="G4251">
        <f t="shared" si="331"/>
        <v>0</v>
      </c>
      <c r="H4251" t="str">
        <f>_xlfn.XLOOKUP(C4251,obszary!A:A,obszary!B:B)</f>
        <v>Cebrenia</v>
      </c>
      <c r="I4251" t="str">
        <f>_xlfn.XLOOKUP($A4251,laziki!B:B,laziki!C:C)</f>
        <v>Phoenix 12</v>
      </c>
      <c r="J4251" t="str">
        <f>_xlfn.XLOOKUP(I4251,laziki!C:C,laziki!E:E)</f>
        <v>53.00N, 129.64E</v>
      </c>
      <c r="K4251">
        <f>_xlfn.XLOOKUP($A4251,laziki!B:B,laziki!D:D)</f>
        <v>2069</v>
      </c>
      <c r="L4251">
        <f t="shared" si="332"/>
        <v>2070</v>
      </c>
      <c r="M4251" s="4">
        <f t="shared" si="333"/>
        <v>1</v>
      </c>
      <c r="N4251" s="4" t="str">
        <f t="shared" si="334"/>
        <v>N</v>
      </c>
      <c r="O4251" t="str">
        <f t="shared" si="335"/>
        <v>N</v>
      </c>
    </row>
    <row r="4252" spans="1:15" x14ac:dyDescent="0.25">
      <c r="A4252">
        <v>56</v>
      </c>
      <c r="B4252" s="1">
        <v>63926</v>
      </c>
      <c r="C4252" t="s">
        <v>231</v>
      </c>
      <c r="D4252" t="s">
        <v>1196</v>
      </c>
      <c r="E4252">
        <v>791</v>
      </c>
      <c r="F4252">
        <v>14025</v>
      </c>
      <c r="G4252">
        <f t="shared" si="331"/>
        <v>0</v>
      </c>
      <c r="H4252" t="str">
        <f>_xlfn.XLOOKUP(C4252,obszary!A:A,obszary!B:B)</f>
        <v>Coprates</v>
      </c>
      <c r="I4252" t="str">
        <f>_xlfn.XLOOKUP($A4252,laziki!B:B,laziki!C:C)</f>
        <v>Opportunity 10</v>
      </c>
      <c r="J4252" t="str">
        <f>_xlfn.XLOOKUP(I4252,laziki!C:C,laziki!E:E)</f>
        <v>35.35S, 72.67W</v>
      </c>
      <c r="K4252">
        <f>_xlfn.XLOOKUP($A4252,laziki!B:B,laziki!D:D)</f>
        <v>2067</v>
      </c>
      <c r="L4252">
        <f t="shared" si="332"/>
        <v>2075</v>
      </c>
      <c r="M4252" s="4">
        <f t="shared" si="333"/>
        <v>8</v>
      </c>
      <c r="N4252" s="4" t="str">
        <f t="shared" si="334"/>
        <v>S</v>
      </c>
      <c r="O4252" t="str">
        <f t="shared" si="335"/>
        <v>S</v>
      </c>
    </row>
    <row r="4253" spans="1:15" x14ac:dyDescent="0.25">
      <c r="A4253">
        <v>76</v>
      </c>
      <c r="B4253" s="1">
        <v>66001</v>
      </c>
      <c r="C4253" t="s">
        <v>265</v>
      </c>
      <c r="D4253" t="s">
        <v>1195</v>
      </c>
      <c r="E4253">
        <v>175</v>
      </c>
      <c r="F4253">
        <v>1526</v>
      </c>
      <c r="G4253">
        <f t="shared" si="331"/>
        <v>0</v>
      </c>
      <c r="H4253" t="str">
        <f>_xlfn.XLOOKUP(C4253,obszary!A:A,obszary!B:B)</f>
        <v>Mare Boreum</v>
      </c>
      <c r="I4253" t="str">
        <f>_xlfn.XLOOKUP($A4253,laziki!B:B,laziki!C:C)</f>
        <v>Rosetta 25</v>
      </c>
      <c r="J4253" t="str">
        <f>_xlfn.XLOOKUP(I4253,laziki!C:C,laziki!E:E)</f>
        <v>47.84N, 169.44E</v>
      </c>
      <c r="K4253">
        <f>_xlfn.XLOOKUP($A4253,laziki!B:B,laziki!D:D)</f>
        <v>2072</v>
      </c>
      <c r="L4253">
        <f t="shared" si="332"/>
        <v>2080</v>
      </c>
      <c r="M4253" s="4">
        <f t="shared" si="333"/>
        <v>8</v>
      </c>
      <c r="N4253" s="4" t="str">
        <f t="shared" si="334"/>
        <v>N</v>
      </c>
      <c r="O4253" t="str">
        <f t="shared" si="335"/>
        <v>N</v>
      </c>
    </row>
    <row r="4254" spans="1:15" x14ac:dyDescent="0.25">
      <c r="A4254">
        <v>69</v>
      </c>
      <c r="B4254" s="1">
        <v>63805</v>
      </c>
      <c r="C4254" t="s">
        <v>263</v>
      </c>
      <c r="D4254" t="s">
        <v>1194</v>
      </c>
      <c r="E4254">
        <v>34</v>
      </c>
      <c r="F4254">
        <v>12605</v>
      </c>
      <c r="G4254">
        <f t="shared" si="331"/>
        <v>12605</v>
      </c>
      <c r="H4254" t="str">
        <f>_xlfn.XLOOKUP(C4254,obszary!A:A,obszary!B:B)</f>
        <v>Diacria</v>
      </c>
      <c r="I4254" t="str">
        <f>_xlfn.XLOOKUP($A4254,laziki!B:B,laziki!C:C)</f>
        <v>Rosetta 13</v>
      </c>
      <c r="J4254" t="str">
        <f>_xlfn.XLOOKUP(I4254,laziki!C:C,laziki!E:E)</f>
        <v>69.41N, 168.67E</v>
      </c>
      <c r="K4254">
        <f>_xlfn.XLOOKUP($A4254,laziki!B:B,laziki!D:D)</f>
        <v>2069</v>
      </c>
      <c r="L4254">
        <f t="shared" si="332"/>
        <v>2074</v>
      </c>
      <c r="M4254" s="4">
        <f t="shared" si="333"/>
        <v>5</v>
      </c>
      <c r="N4254" s="4" t="str">
        <f t="shared" si="334"/>
        <v>N</v>
      </c>
      <c r="O4254" t="str">
        <f t="shared" si="335"/>
        <v>N</v>
      </c>
    </row>
    <row r="4255" spans="1:15" x14ac:dyDescent="0.25">
      <c r="A4255">
        <v>89</v>
      </c>
      <c r="B4255" s="1">
        <v>64149</v>
      </c>
      <c r="C4255" t="s">
        <v>207</v>
      </c>
      <c r="D4255" t="s">
        <v>1193</v>
      </c>
      <c r="E4255">
        <v>50</v>
      </c>
      <c r="F4255">
        <v>72463</v>
      </c>
      <c r="G4255">
        <f t="shared" si="331"/>
        <v>72463</v>
      </c>
      <c r="H4255" t="str">
        <f>_xlfn.XLOOKUP(C4255,obszary!A:A,obszary!B:B)</f>
        <v>Mare Australe</v>
      </c>
      <c r="I4255" t="str">
        <f>_xlfn.XLOOKUP($A4255,laziki!B:B,laziki!C:C)</f>
        <v>Phoenix 22</v>
      </c>
      <c r="J4255" t="str">
        <f>_xlfn.XLOOKUP(I4255,laziki!C:C,laziki!E:E)</f>
        <v>65.07S, 96.09W</v>
      </c>
      <c r="K4255">
        <f>_xlfn.XLOOKUP($A4255,laziki!B:B,laziki!D:D)</f>
        <v>2072</v>
      </c>
      <c r="L4255">
        <f t="shared" si="332"/>
        <v>2075</v>
      </c>
      <c r="M4255" s="4">
        <f t="shared" si="333"/>
        <v>3</v>
      </c>
      <c r="N4255" s="4" t="str">
        <f t="shared" si="334"/>
        <v>S</v>
      </c>
      <c r="O4255" t="str">
        <f t="shared" si="335"/>
        <v>S</v>
      </c>
    </row>
    <row r="4256" spans="1:15" x14ac:dyDescent="0.25">
      <c r="A4256">
        <v>58</v>
      </c>
      <c r="B4256" s="1">
        <v>62426</v>
      </c>
      <c r="C4256" t="s">
        <v>215</v>
      </c>
      <c r="D4256" t="s">
        <v>1192</v>
      </c>
      <c r="E4256">
        <v>36</v>
      </c>
      <c r="F4256">
        <v>5076</v>
      </c>
      <c r="G4256">
        <f t="shared" si="331"/>
        <v>5076</v>
      </c>
      <c r="H4256" t="str">
        <f>_xlfn.XLOOKUP(C4256,obszary!A:A,obszary!B:B)</f>
        <v>Argyre</v>
      </c>
      <c r="I4256" t="str">
        <f>_xlfn.XLOOKUP($A4256,laziki!B:B,laziki!C:C)</f>
        <v>Opportunity 15</v>
      </c>
      <c r="J4256" t="str">
        <f>_xlfn.XLOOKUP(I4256,laziki!C:C,laziki!E:E)</f>
        <v>56.96S, 5.44W</v>
      </c>
      <c r="K4256">
        <f>_xlfn.XLOOKUP($A4256,laziki!B:B,laziki!D:D)</f>
        <v>2068</v>
      </c>
      <c r="L4256">
        <f t="shared" si="332"/>
        <v>2070</v>
      </c>
      <c r="M4256" s="4">
        <f t="shared" si="333"/>
        <v>2</v>
      </c>
      <c r="N4256" s="4" t="str">
        <f t="shared" si="334"/>
        <v>S</v>
      </c>
      <c r="O4256" t="str">
        <f t="shared" si="335"/>
        <v>S</v>
      </c>
    </row>
    <row r="4257" spans="1:15" x14ac:dyDescent="0.25">
      <c r="A4257">
        <v>85</v>
      </c>
      <c r="B4257" s="1">
        <v>62983</v>
      </c>
      <c r="C4257" t="s">
        <v>241</v>
      </c>
      <c r="D4257" t="s">
        <v>1191</v>
      </c>
      <c r="E4257">
        <v>93</v>
      </c>
      <c r="F4257">
        <v>4235</v>
      </c>
      <c r="G4257">
        <f t="shared" si="331"/>
        <v>4235</v>
      </c>
      <c r="H4257" t="str">
        <f>_xlfn.XLOOKUP(C4257,obszary!A:A,obszary!B:B)</f>
        <v>Syrtis Major</v>
      </c>
      <c r="I4257" t="str">
        <f>_xlfn.XLOOKUP($A4257,laziki!B:B,laziki!C:C)</f>
        <v>Phoenix 13</v>
      </c>
      <c r="J4257" t="str">
        <f>_xlfn.XLOOKUP(I4257,laziki!C:C,laziki!E:E)</f>
        <v>6.43S, 95.96E</v>
      </c>
      <c r="K4257">
        <f>_xlfn.XLOOKUP($A4257,laziki!B:B,laziki!D:D)</f>
        <v>2070</v>
      </c>
      <c r="L4257">
        <f t="shared" si="332"/>
        <v>2072</v>
      </c>
      <c r="M4257" s="4">
        <f t="shared" si="333"/>
        <v>2</v>
      </c>
      <c r="N4257" s="4" t="str">
        <f t="shared" si="334"/>
        <v>N</v>
      </c>
      <c r="O4257" t="str">
        <f t="shared" si="335"/>
        <v>S</v>
      </c>
    </row>
    <row r="4258" spans="1:15" x14ac:dyDescent="0.25">
      <c r="A4258">
        <v>41</v>
      </c>
      <c r="B4258" s="1">
        <v>62063</v>
      </c>
      <c r="C4258" t="s">
        <v>257</v>
      </c>
      <c r="D4258" t="s">
        <v>1190</v>
      </c>
      <c r="E4258">
        <v>67</v>
      </c>
      <c r="F4258">
        <v>84631</v>
      </c>
      <c r="G4258">
        <f t="shared" si="331"/>
        <v>84631</v>
      </c>
      <c r="H4258" t="str">
        <f>_xlfn.XLOOKUP(C4258,obszary!A:A,obszary!B:B)</f>
        <v>Ismenius Lacus</v>
      </c>
      <c r="I4258" t="str">
        <f>_xlfn.XLOOKUP($A4258,laziki!B:B,laziki!C:C)</f>
        <v>Spirit 5</v>
      </c>
      <c r="J4258" t="str">
        <f>_xlfn.XLOOKUP(I4258,laziki!C:C,laziki!E:E)</f>
        <v>66.19N, 33.82E</v>
      </c>
      <c r="K4258">
        <f>_xlfn.XLOOKUP($A4258,laziki!B:B,laziki!D:D)</f>
        <v>2063</v>
      </c>
      <c r="L4258">
        <f t="shared" si="332"/>
        <v>2069</v>
      </c>
      <c r="M4258" s="4">
        <f t="shared" si="333"/>
        <v>6</v>
      </c>
      <c r="N4258" s="4" t="str">
        <f t="shared" si="334"/>
        <v>N</v>
      </c>
      <c r="O4258" t="str">
        <f t="shared" si="335"/>
        <v>N</v>
      </c>
    </row>
    <row r="4259" spans="1:15" x14ac:dyDescent="0.25">
      <c r="A4259">
        <v>61</v>
      </c>
      <c r="B4259" s="1">
        <v>62798</v>
      </c>
      <c r="C4259" t="s">
        <v>207</v>
      </c>
      <c r="D4259" t="s">
        <v>1189</v>
      </c>
      <c r="E4259">
        <v>212</v>
      </c>
      <c r="F4259">
        <v>3022</v>
      </c>
      <c r="G4259">
        <f t="shared" si="331"/>
        <v>0</v>
      </c>
      <c r="H4259" t="str">
        <f>_xlfn.XLOOKUP(C4259,obszary!A:A,obszary!B:B)</f>
        <v>Mare Australe</v>
      </c>
      <c r="I4259" t="str">
        <f>_xlfn.XLOOKUP($A4259,laziki!B:B,laziki!C:C)</f>
        <v>Opportunity 19</v>
      </c>
      <c r="J4259" t="str">
        <f>_xlfn.XLOOKUP(I4259,laziki!C:C,laziki!E:E)</f>
        <v>68.17S, 21.83W</v>
      </c>
      <c r="K4259">
        <f>_xlfn.XLOOKUP($A4259,laziki!B:B,laziki!D:D)</f>
        <v>2069</v>
      </c>
      <c r="L4259">
        <f t="shared" si="332"/>
        <v>2071</v>
      </c>
      <c r="M4259" s="4">
        <f t="shared" si="333"/>
        <v>2</v>
      </c>
      <c r="N4259" s="4" t="str">
        <f t="shared" si="334"/>
        <v>S</v>
      </c>
      <c r="O4259" t="str">
        <f t="shared" si="335"/>
        <v>S</v>
      </c>
    </row>
    <row r="4260" spans="1:15" x14ac:dyDescent="0.25">
      <c r="A4260">
        <v>17</v>
      </c>
      <c r="B4260" s="1">
        <v>57692</v>
      </c>
      <c r="C4260" t="s">
        <v>255</v>
      </c>
      <c r="D4260" t="s">
        <v>1188</v>
      </c>
      <c r="E4260">
        <v>133</v>
      </c>
      <c r="F4260">
        <v>4731</v>
      </c>
      <c r="G4260">
        <f t="shared" si="331"/>
        <v>0</v>
      </c>
      <c r="H4260" t="str">
        <f>_xlfn.XLOOKUP(C4260,obszary!A:A,obszary!B:B)</f>
        <v>Casius</v>
      </c>
      <c r="I4260" t="str">
        <f>_xlfn.XLOOKUP($A4260,laziki!B:B,laziki!C:C)</f>
        <v>Viking 8</v>
      </c>
      <c r="J4260" t="str">
        <f>_xlfn.XLOOKUP(I4260,laziki!C:C,laziki!E:E)</f>
        <v>21.27N, 90.13E</v>
      </c>
      <c r="K4260">
        <f>_xlfn.XLOOKUP($A4260,laziki!B:B,laziki!D:D)</f>
        <v>2054</v>
      </c>
      <c r="L4260">
        <f t="shared" si="332"/>
        <v>2057</v>
      </c>
      <c r="M4260" s="4">
        <f t="shared" si="333"/>
        <v>3</v>
      </c>
      <c r="N4260" s="4" t="str">
        <f t="shared" si="334"/>
        <v>N</v>
      </c>
      <c r="O4260" t="str">
        <f t="shared" si="335"/>
        <v>N</v>
      </c>
    </row>
    <row r="4261" spans="1:15" x14ac:dyDescent="0.25">
      <c r="A4261">
        <v>61</v>
      </c>
      <c r="B4261" s="1">
        <v>62881</v>
      </c>
      <c r="C4261" t="s">
        <v>215</v>
      </c>
      <c r="D4261" t="s">
        <v>1187</v>
      </c>
      <c r="E4261">
        <v>36</v>
      </c>
      <c r="F4261">
        <v>5622</v>
      </c>
      <c r="G4261">
        <f t="shared" si="331"/>
        <v>5622</v>
      </c>
      <c r="H4261" t="str">
        <f>_xlfn.XLOOKUP(C4261,obszary!A:A,obszary!B:B)</f>
        <v>Argyre</v>
      </c>
      <c r="I4261" t="str">
        <f>_xlfn.XLOOKUP($A4261,laziki!B:B,laziki!C:C)</f>
        <v>Opportunity 19</v>
      </c>
      <c r="J4261" t="str">
        <f>_xlfn.XLOOKUP(I4261,laziki!C:C,laziki!E:E)</f>
        <v>68.17S, 21.83W</v>
      </c>
      <c r="K4261">
        <f>_xlfn.XLOOKUP($A4261,laziki!B:B,laziki!D:D)</f>
        <v>2069</v>
      </c>
      <c r="L4261">
        <f t="shared" si="332"/>
        <v>2072</v>
      </c>
      <c r="M4261" s="4">
        <f t="shared" si="333"/>
        <v>3</v>
      </c>
      <c r="N4261" s="4" t="str">
        <f t="shared" si="334"/>
        <v>S</v>
      </c>
      <c r="O4261" t="str">
        <f t="shared" si="335"/>
        <v>S</v>
      </c>
    </row>
    <row r="4262" spans="1:15" x14ac:dyDescent="0.25">
      <c r="A4262">
        <v>77</v>
      </c>
      <c r="B4262" s="1">
        <v>64874</v>
      </c>
      <c r="C4262" t="s">
        <v>223</v>
      </c>
      <c r="D4262" t="s">
        <v>1186</v>
      </c>
      <c r="E4262">
        <v>133</v>
      </c>
      <c r="F4262">
        <v>10313</v>
      </c>
      <c r="G4262">
        <f t="shared" si="331"/>
        <v>0</v>
      </c>
      <c r="H4262" t="str">
        <f>_xlfn.XLOOKUP(C4262,obszary!A:A,obszary!B:B)</f>
        <v>Mare Tyrrhenum</v>
      </c>
      <c r="I4262" t="str">
        <f>_xlfn.XLOOKUP($A4262,laziki!B:B,laziki!C:C)</f>
        <v>Rosetta 27</v>
      </c>
      <c r="J4262" t="str">
        <f>_xlfn.XLOOKUP(I4262,laziki!C:C,laziki!E:E)</f>
        <v>28.90S, 98.55E</v>
      </c>
      <c r="K4262">
        <f>_xlfn.XLOOKUP($A4262,laziki!B:B,laziki!D:D)</f>
        <v>2073</v>
      </c>
      <c r="L4262">
        <f t="shared" si="332"/>
        <v>2077</v>
      </c>
      <c r="M4262" s="4">
        <f t="shared" si="333"/>
        <v>4</v>
      </c>
      <c r="N4262" s="4" t="str">
        <f t="shared" si="334"/>
        <v>S</v>
      </c>
      <c r="O4262" t="str">
        <f t="shared" si="335"/>
        <v>S</v>
      </c>
    </row>
    <row r="4263" spans="1:15" x14ac:dyDescent="0.25">
      <c r="A4263">
        <v>99</v>
      </c>
      <c r="B4263" s="1">
        <v>62943</v>
      </c>
      <c r="C4263" t="s">
        <v>243</v>
      </c>
      <c r="D4263" t="s">
        <v>1185</v>
      </c>
      <c r="E4263">
        <v>181</v>
      </c>
      <c r="F4263">
        <v>13527</v>
      </c>
      <c r="G4263">
        <f t="shared" si="331"/>
        <v>0</v>
      </c>
      <c r="H4263" t="str">
        <f>_xlfn.XLOOKUP(C4263,obszary!A:A,obszary!B:B)</f>
        <v>Arabia</v>
      </c>
      <c r="I4263" t="str">
        <f>_xlfn.XLOOKUP($A4263,laziki!B:B,laziki!C:C)</f>
        <v>Perseverance 6</v>
      </c>
      <c r="J4263" t="str">
        <f>_xlfn.XLOOKUP(I4263,laziki!C:C,laziki!E:E)</f>
        <v>34.38N, 12.41E</v>
      </c>
      <c r="K4263">
        <f>_xlfn.XLOOKUP($A4263,laziki!B:B,laziki!D:D)</f>
        <v>2070</v>
      </c>
      <c r="L4263">
        <f t="shared" si="332"/>
        <v>2072</v>
      </c>
      <c r="M4263" s="4">
        <f t="shared" si="333"/>
        <v>2</v>
      </c>
      <c r="N4263" s="4" t="str">
        <f t="shared" si="334"/>
        <v>N</v>
      </c>
      <c r="O4263" t="str">
        <f t="shared" si="335"/>
        <v>N</v>
      </c>
    </row>
    <row r="4264" spans="1:15" x14ac:dyDescent="0.25">
      <c r="A4264">
        <v>97</v>
      </c>
      <c r="B4264" s="1">
        <v>62352</v>
      </c>
      <c r="C4264" t="s">
        <v>259</v>
      </c>
      <c r="D4264" t="s">
        <v>1184</v>
      </c>
      <c r="E4264">
        <v>212</v>
      </c>
      <c r="F4264">
        <v>50510</v>
      </c>
      <c r="G4264">
        <f t="shared" si="331"/>
        <v>0</v>
      </c>
      <c r="H4264" t="str">
        <f>_xlfn.XLOOKUP(C4264,obszary!A:A,obszary!B:B)</f>
        <v>Mare Acidalium</v>
      </c>
      <c r="I4264" t="str">
        <f>_xlfn.XLOOKUP($A4264,laziki!B:B,laziki!C:C)</f>
        <v>Perseverance 4</v>
      </c>
      <c r="J4264" t="str">
        <f>_xlfn.XLOOKUP(I4264,laziki!C:C,laziki!E:E)</f>
        <v>80.24N, 27.18W</v>
      </c>
      <c r="K4264">
        <f>_xlfn.XLOOKUP($A4264,laziki!B:B,laziki!D:D)</f>
        <v>2069</v>
      </c>
      <c r="L4264">
        <f t="shared" si="332"/>
        <v>2070</v>
      </c>
      <c r="M4264" s="4">
        <f t="shared" si="333"/>
        <v>1</v>
      </c>
      <c r="N4264" s="4" t="str">
        <f t="shared" si="334"/>
        <v>N</v>
      </c>
      <c r="O4264" t="str">
        <f t="shared" si="335"/>
        <v>N</v>
      </c>
    </row>
    <row r="4265" spans="1:15" x14ac:dyDescent="0.25">
      <c r="A4265">
        <v>27</v>
      </c>
      <c r="B4265" s="1">
        <v>57272</v>
      </c>
      <c r="C4265" t="s">
        <v>211</v>
      </c>
      <c r="D4265" t="s">
        <v>1183</v>
      </c>
      <c r="E4265">
        <v>63</v>
      </c>
      <c r="F4265">
        <v>2461</v>
      </c>
      <c r="G4265">
        <f t="shared" si="331"/>
        <v>2461</v>
      </c>
      <c r="H4265" t="str">
        <f>_xlfn.XLOOKUP(C4265,obszary!A:A,obszary!B:B)</f>
        <v>Hellas</v>
      </c>
      <c r="I4265" t="str">
        <f>_xlfn.XLOOKUP($A4265,laziki!B:B,laziki!C:C)</f>
        <v>Phobos 6</v>
      </c>
      <c r="J4265" t="str">
        <f>_xlfn.XLOOKUP(I4265,laziki!C:C,laziki!E:E)</f>
        <v>74.62S, 100.08E</v>
      </c>
      <c r="K4265">
        <f>_xlfn.XLOOKUP($A4265,laziki!B:B,laziki!D:D)</f>
        <v>2054</v>
      </c>
      <c r="L4265">
        <f t="shared" si="332"/>
        <v>2056</v>
      </c>
      <c r="M4265" s="4">
        <f t="shared" si="333"/>
        <v>2</v>
      </c>
      <c r="N4265" s="4" t="str">
        <f t="shared" si="334"/>
        <v>S</v>
      </c>
      <c r="O4265" t="str">
        <f t="shared" si="335"/>
        <v>S</v>
      </c>
    </row>
    <row r="4266" spans="1:15" x14ac:dyDescent="0.25">
      <c r="A4266">
        <v>75</v>
      </c>
      <c r="B4266" s="1">
        <v>63292</v>
      </c>
      <c r="C4266" t="s">
        <v>211</v>
      </c>
      <c r="D4266" t="s">
        <v>1182</v>
      </c>
      <c r="E4266">
        <v>29</v>
      </c>
      <c r="F4266">
        <v>15109</v>
      </c>
      <c r="G4266">
        <f t="shared" si="331"/>
        <v>15109</v>
      </c>
      <c r="H4266" t="str">
        <f>_xlfn.XLOOKUP(C4266,obszary!A:A,obszary!B:B)</f>
        <v>Hellas</v>
      </c>
      <c r="I4266" t="str">
        <f>_xlfn.XLOOKUP($A4266,laziki!B:B,laziki!C:C)</f>
        <v>Rosetta 22</v>
      </c>
      <c r="J4266" t="str">
        <f>_xlfn.XLOOKUP(I4266,laziki!C:C,laziki!E:E)</f>
        <v>43.21S, 109.99E</v>
      </c>
      <c r="K4266">
        <f>_xlfn.XLOOKUP($A4266,laziki!B:B,laziki!D:D)</f>
        <v>2071</v>
      </c>
      <c r="L4266">
        <f t="shared" si="332"/>
        <v>2073</v>
      </c>
      <c r="M4266" s="4">
        <f t="shared" si="333"/>
        <v>2</v>
      </c>
      <c r="N4266" s="4" t="str">
        <f t="shared" si="334"/>
        <v>S</v>
      </c>
      <c r="O4266" t="str">
        <f t="shared" si="335"/>
        <v>S</v>
      </c>
    </row>
    <row r="4267" spans="1:15" x14ac:dyDescent="0.25">
      <c r="A4267">
        <v>56</v>
      </c>
      <c r="B4267" s="1">
        <v>62755</v>
      </c>
      <c r="C4267" t="s">
        <v>231</v>
      </c>
      <c r="D4267" t="s">
        <v>1181</v>
      </c>
      <c r="E4267">
        <v>344</v>
      </c>
      <c r="F4267">
        <v>2599</v>
      </c>
      <c r="G4267">
        <f t="shared" si="331"/>
        <v>0</v>
      </c>
      <c r="H4267" t="str">
        <f>_xlfn.XLOOKUP(C4267,obszary!A:A,obszary!B:B)</f>
        <v>Coprates</v>
      </c>
      <c r="I4267" t="str">
        <f>_xlfn.XLOOKUP($A4267,laziki!B:B,laziki!C:C)</f>
        <v>Opportunity 10</v>
      </c>
      <c r="J4267" t="str">
        <f>_xlfn.XLOOKUP(I4267,laziki!C:C,laziki!E:E)</f>
        <v>35.35S, 72.67W</v>
      </c>
      <c r="K4267">
        <f>_xlfn.XLOOKUP($A4267,laziki!B:B,laziki!D:D)</f>
        <v>2067</v>
      </c>
      <c r="L4267">
        <f t="shared" si="332"/>
        <v>2071</v>
      </c>
      <c r="M4267" s="4">
        <f t="shared" si="333"/>
        <v>4</v>
      </c>
      <c r="N4267" s="4" t="str">
        <f t="shared" si="334"/>
        <v>S</v>
      </c>
      <c r="O4267" t="str">
        <f t="shared" si="335"/>
        <v>S</v>
      </c>
    </row>
    <row r="4268" spans="1:15" x14ac:dyDescent="0.25">
      <c r="A4268">
        <v>95</v>
      </c>
      <c r="B4268" s="1">
        <v>61673</v>
      </c>
      <c r="C4268" t="s">
        <v>231</v>
      </c>
      <c r="D4268" t="s">
        <v>1180</v>
      </c>
      <c r="E4268">
        <v>212</v>
      </c>
      <c r="F4268">
        <v>3612</v>
      </c>
      <c r="G4268">
        <f t="shared" si="331"/>
        <v>0</v>
      </c>
      <c r="H4268" t="str">
        <f>_xlfn.XLOOKUP(C4268,obszary!A:A,obszary!B:B)</f>
        <v>Coprates</v>
      </c>
      <c r="I4268" t="str">
        <f>_xlfn.XLOOKUP($A4268,laziki!B:B,laziki!C:C)</f>
        <v>Dawn 6</v>
      </c>
      <c r="J4268" t="str">
        <f>_xlfn.XLOOKUP(I4268,laziki!C:C,laziki!E:E)</f>
        <v>8.80N, 79.73W</v>
      </c>
      <c r="K4268">
        <f>_xlfn.XLOOKUP($A4268,laziki!B:B,laziki!D:D)</f>
        <v>2067</v>
      </c>
      <c r="L4268">
        <f t="shared" si="332"/>
        <v>2068</v>
      </c>
      <c r="M4268" s="4">
        <f t="shared" si="333"/>
        <v>1</v>
      </c>
      <c r="N4268" s="4" t="str">
        <f t="shared" si="334"/>
        <v>S</v>
      </c>
      <c r="O4268" t="str">
        <f t="shared" si="335"/>
        <v>N</v>
      </c>
    </row>
    <row r="4269" spans="1:15" x14ac:dyDescent="0.25">
      <c r="A4269">
        <v>94</v>
      </c>
      <c r="B4269" s="1">
        <v>61353</v>
      </c>
      <c r="C4269" t="s">
        <v>209</v>
      </c>
      <c r="D4269" t="s">
        <v>1179</v>
      </c>
      <c r="E4269">
        <v>25</v>
      </c>
      <c r="F4269">
        <v>20205</v>
      </c>
      <c r="G4269">
        <f t="shared" si="331"/>
        <v>20205</v>
      </c>
      <c r="H4269" t="str">
        <f>_xlfn.XLOOKUP(C4269,obszary!A:A,obszary!B:B)</f>
        <v>Eridania</v>
      </c>
      <c r="I4269" t="str">
        <f>_xlfn.XLOOKUP($A4269,laziki!B:B,laziki!C:C)</f>
        <v>Dawn 4</v>
      </c>
      <c r="J4269" t="str">
        <f>_xlfn.XLOOKUP(I4269,laziki!C:C,laziki!E:E)</f>
        <v>46.81S, 143.88E</v>
      </c>
      <c r="K4269">
        <f>_xlfn.XLOOKUP($A4269,laziki!B:B,laziki!D:D)</f>
        <v>2066</v>
      </c>
      <c r="L4269">
        <f t="shared" si="332"/>
        <v>2067</v>
      </c>
      <c r="M4269" s="4">
        <f t="shared" si="333"/>
        <v>1</v>
      </c>
      <c r="N4269" s="4" t="str">
        <f t="shared" si="334"/>
        <v>S</v>
      </c>
      <c r="O4269" t="str">
        <f t="shared" si="335"/>
        <v>S</v>
      </c>
    </row>
    <row r="4270" spans="1:15" x14ac:dyDescent="0.25">
      <c r="A4270">
        <v>2</v>
      </c>
      <c r="B4270" s="1">
        <v>56646</v>
      </c>
      <c r="C4270" t="s">
        <v>239</v>
      </c>
      <c r="D4270" t="s">
        <v>1178</v>
      </c>
      <c r="E4270">
        <v>54</v>
      </c>
      <c r="F4270">
        <v>3919</v>
      </c>
      <c r="G4270">
        <f t="shared" si="331"/>
        <v>3919</v>
      </c>
      <c r="H4270" t="str">
        <f>_xlfn.XLOOKUP(C4270,obszary!A:A,obszary!B:B)</f>
        <v>Amenthes</v>
      </c>
      <c r="I4270" t="str">
        <f>_xlfn.XLOOKUP($A4270,laziki!B:B,laziki!C:C)</f>
        <v>Mariner 6</v>
      </c>
      <c r="J4270" t="str">
        <f>_xlfn.XLOOKUP(I4270,laziki!C:C,laziki!E:E)</f>
        <v>11.90N, 119.49E</v>
      </c>
      <c r="K4270">
        <f>_xlfn.XLOOKUP($A4270,laziki!B:B,laziki!D:D)</f>
        <v>2050</v>
      </c>
      <c r="L4270">
        <f t="shared" si="332"/>
        <v>2055</v>
      </c>
      <c r="M4270" s="4">
        <f t="shared" si="333"/>
        <v>5</v>
      </c>
      <c r="N4270" s="4" t="str">
        <f t="shared" si="334"/>
        <v>N</v>
      </c>
      <c r="O4270" t="str">
        <f t="shared" si="335"/>
        <v>N</v>
      </c>
    </row>
    <row r="4271" spans="1:15" x14ac:dyDescent="0.25">
      <c r="A4271">
        <v>61</v>
      </c>
      <c r="B4271" s="1">
        <v>62302</v>
      </c>
      <c r="C4271" t="s">
        <v>207</v>
      </c>
      <c r="D4271" t="s">
        <v>1177</v>
      </c>
      <c r="E4271">
        <v>120</v>
      </c>
      <c r="F4271">
        <v>9670</v>
      </c>
      <c r="G4271">
        <f t="shared" si="331"/>
        <v>0</v>
      </c>
      <c r="H4271" t="str">
        <f>_xlfn.XLOOKUP(C4271,obszary!A:A,obszary!B:B)</f>
        <v>Mare Australe</v>
      </c>
      <c r="I4271" t="str">
        <f>_xlfn.XLOOKUP($A4271,laziki!B:B,laziki!C:C)</f>
        <v>Opportunity 19</v>
      </c>
      <c r="J4271" t="str">
        <f>_xlfn.XLOOKUP(I4271,laziki!C:C,laziki!E:E)</f>
        <v>68.17S, 21.83W</v>
      </c>
      <c r="K4271">
        <f>_xlfn.XLOOKUP($A4271,laziki!B:B,laziki!D:D)</f>
        <v>2069</v>
      </c>
      <c r="L4271">
        <f t="shared" si="332"/>
        <v>2070</v>
      </c>
      <c r="M4271" s="4">
        <f t="shared" si="333"/>
        <v>1</v>
      </c>
      <c r="N4271" s="4" t="str">
        <f t="shared" si="334"/>
        <v>S</v>
      </c>
      <c r="O4271" t="str">
        <f t="shared" si="335"/>
        <v>S</v>
      </c>
    </row>
    <row r="4272" spans="1:15" x14ac:dyDescent="0.25">
      <c r="A4272">
        <v>44</v>
      </c>
      <c r="B4272" s="1">
        <v>60907</v>
      </c>
      <c r="C4272" t="s">
        <v>265</v>
      </c>
      <c r="D4272" t="s">
        <v>1176</v>
      </c>
      <c r="E4272">
        <v>72</v>
      </c>
      <c r="F4272">
        <v>756</v>
      </c>
      <c r="G4272">
        <f t="shared" si="331"/>
        <v>756</v>
      </c>
      <c r="H4272" t="str">
        <f>_xlfn.XLOOKUP(C4272,obszary!A:A,obszary!B:B)</f>
        <v>Mare Boreum</v>
      </c>
      <c r="I4272" t="str">
        <f>_xlfn.XLOOKUP($A4272,laziki!B:B,laziki!C:C)</f>
        <v>Spirit 11</v>
      </c>
      <c r="J4272" t="str">
        <f>_xlfn.XLOOKUP(I4272,laziki!C:C,laziki!E:E)</f>
        <v>64.61N, 131.25E</v>
      </c>
      <c r="K4272">
        <f>_xlfn.XLOOKUP($A4272,laziki!B:B,laziki!D:D)</f>
        <v>2064</v>
      </c>
      <c r="L4272">
        <f t="shared" si="332"/>
        <v>2066</v>
      </c>
      <c r="M4272" s="4">
        <f t="shared" si="333"/>
        <v>2</v>
      </c>
      <c r="N4272" s="4" t="str">
        <f t="shared" si="334"/>
        <v>N</v>
      </c>
      <c r="O4272" t="str">
        <f t="shared" si="335"/>
        <v>N</v>
      </c>
    </row>
    <row r="4273" spans="1:15" x14ac:dyDescent="0.25">
      <c r="A4273">
        <v>86</v>
      </c>
      <c r="B4273" s="1">
        <v>63843</v>
      </c>
      <c r="C4273" t="s">
        <v>265</v>
      </c>
      <c r="D4273" t="s">
        <v>1175</v>
      </c>
      <c r="E4273">
        <v>447</v>
      </c>
      <c r="F4273">
        <v>4076</v>
      </c>
      <c r="G4273">
        <f t="shared" si="331"/>
        <v>0</v>
      </c>
      <c r="H4273" t="str">
        <f>_xlfn.XLOOKUP(C4273,obszary!A:A,obszary!B:B)</f>
        <v>Mare Boreum</v>
      </c>
      <c r="I4273" t="str">
        <f>_xlfn.XLOOKUP($A4273,laziki!B:B,laziki!C:C)</f>
        <v>Phoenix 16</v>
      </c>
      <c r="J4273" t="str">
        <f>_xlfn.XLOOKUP(I4273,laziki!C:C,laziki!E:E)</f>
        <v>75.84N, 122.24E</v>
      </c>
      <c r="K4273">
        <f>_xlfn.XLOOKUP($A4273,laziki!B:B,laziki!D:D)</f>
        <v>2071</v>
      </c>
      <c r="L4273">
        <f t="shared" si="332"/>
        <v>2074</v>
      </c>
      <c r="M4273" s="4">
        <f t="shared" si="333"/>
        <v>3</v>
      </c>
      <c r="N4273" s="4" t="str">
        <f t="shared" si="334"/>
        <v>N</v>
      </c>
      <c r="O4273" t="str">
        <f t="shared" si="335"/>
        <v>N</v>
      </c>
    </row>
    <row r="4274" spans="1:15" x14ac:dyDescent="0.25">
      <c r="A4274">
        <v>20</v>
      </c>
      <c r="B4274" s="1">
        <v>58290</v>
      </c>
      <c r="C4274" t="s">
        <v>213</v>
      </c>
      <c r="D4274" t="s">
        <v>1174</v>
      </c>
      <c r="E4274">
        <v>32</v>
      </c>
      <c r="F4274">
        <v>63326</v>
      </c>
      <c r="G4274">
        <f t="shared" si="331"/>
        <v>63326</v>
      </c>
      <c r="H4274" t="str">
        <f>_xlfn.XLOOKUP(C4274,obszary!A:A,obszary!B:B)</f>
        <v>Noachis</v>
      </c>
      <c r="I4274" t="str">
        <f>_xlfn.XLOOKUP($A4274,laziki!B:B,laziki!C:C)</f>
        <v>Viking 15</v>
      </c>
      <c r="J4274" t="str">
        <f>_xlfn.XLOOKUP(I4274,laziki!C:C,laziki!E:E)</f>
        <v>51.10S, 71.36E</v>
      </c>
      <c r="K4274">
        <f>_xlfn.XLOOKUP($A4274,laziki!B:B,laziki!D:D)</f>
        <v>2056</v>
      </c>
      <c r="L4274">
        <f t="shared" si="332"/>
        <v>2059</v>
      </c>
      <c r="M4274" s="4">
        <f t="shared" si="333"/>
        <v>3</v>
      </c>
      <c r="N4274" s="4" t="str">
        <f t="shared" si="334"/>
        <v>S</v>
      </c>
      <c r="O4274" t="str">
        <f t="shared" si="335"/>
        <v>S</v>
      </c>
    </row>
    <row r="4275" spans="1:15" x14ac:dyDescent="0.25">
      <c r="A4275">
        <v>3</v>
      </c>
      <c r="B4275" s="1">
        <v>55709</v>
      </c>
      <c r="C4275" t="s">
        <v>219</v>
      </c>
      <c r="D4275" t="s">
        <v>1173</v>
      </c>
      <c r="E4275">
        <v>15</v>
      </c>
      <c r="F4275">
        <v>1920</v>
      </c>
      <c r="G4275">
        <f t="shared" si="331"/>
        <v>1920</v>
      </c>
      <c r="H4275" t="str">
        <f>_xlfn.XLOOKUP(C4275,obszary!A:A,obszary!B:B)</f>
        <v>Phaethontis</v>
      </c>
      <c r="I4275" t="str">
        <f>_xlfn.XLOOKUP($A4275,laziki!B:B,laziki!C:C)</f>
        <v>Mariner 7</v>
      </c>
      <c r="J4275" t="str">
        <f>_xlfn.XLOOKUP(I4275,laziki!C:C,laziki!E:E)</f>
        <v>44.90S, 130.80W</v>
      </c>
      <c r="K4275">
        <f>_xlfn.XLOOKUP($A4275,laziki!B:B,laziki!D:D)</f>
        <v>2050</v>
      </c>
      <c r="L4275">
        <f t="shared" si="332"/>
        <v>2052</v>
      </c>
      <c r="M4275" s="4">
        <f t="shared" si="333"/>
        <v>2</v>
      </c>
      <c r="N4275" s="4" t="str">
        <f t="shared" si="334"/>
        <v>S</v>
      </c>
      <c r="O4275" t="str">
        <f t="shared" si="335"/>
        <v>S</v>
      </c>
    </row>
    <row r="4276" spans="1:15" x14ac:dyDescent="0.25">
      <c r="A4276">
        <v>2</v>
      </c>
      <c r="B4276" s="1">
        <v>57327</v>
      </c>
      <c r="C4276" t="s">
        <v>239</v>
      </c>
      <c r="D4276" t="s">
        <v>1172</v>
      </c>
      <c r="E4276">
        <v>67</v>
      </c>
      <c r="F4276">
        <v>7512</v>
      </c>
      <c r="G4276">
        <f t="shared" si="331"/>
        <v>7512</v>
      </c>
      <c r="H4276" t="str">
        <f>_xlfn.XLOOKUP(C4276,obszary!A:A,obszary!B:B)</f>
        <v>Amenthes</v>
      </c>
      <c r="I4276" t="str">
        <f>_xlfn.XLOOKUP($A4276,laziki!B:B,laziki!C:C)</f>
        <v>Mariner 6</v>
      </c>
      <c r="J4276" t="str">
        <f>_xlfn.XLOOKUP(I4276,laziki!C:C,laziki!E:E)</f>
        <v>11.90N, 119.49E</v>
      </c>
      <c r="K4276">
        <f>_xlfn.XLOOKUP($A4276,laziki!B:B,laziki!D:D)</f>
        <v>2050</v>
      </c>
      <c r="L4276">
        <f t="shared" si="332"/>
        <v>2056</v>
      </c>
      <c r="M4276" s="4">
        <f t="shared" si="333"/>
        <v>6</v>
      </c>
      <c r="N4276" s="4" t="str">
        <f t="shared" si="334"/>
        <v>N</v>
      </c>
      <c r="O4276" t="str">
        <f t="shared" si="335"/>
        <v>N</v>
      </c>
    </row>
    <row r="4277" spans="1:15" x14ac:dyDescent="0.25">
      <c r="A4277">
        <v>72</v>
      </c>
      <c r="B4277" s="1">
        <v>63738</v>
      </c>
      <c r="C4277" t="s">
        <v>219</v>
      </c>
      <c r="D4277" t="s">
        <v>1171</v>
      </c>
      <c r="E4277">
        <v>128</v>
      </c>
      <c r="F4277">
        <v>1138</v>
      </c>
      <c r="G4277">
        <f t="shared" si="331"/>
        <v>0</v>
      </c>
      <c r="H4277" t="str">
        <f>_xlfn.XLOOKUP(C4277,obszary!A:A,obszary!B:B)</f>
        <v>Phaethontis</v>
      </c>
      <c r="I4277" t="str">
        <f>_xlfn.XLOOKUP($A4277,laziki!B:B,laziki!C:C)</f>
        <v>Rosetta 16</v>
      </c>
      <c r="J4277" t="str">
        <f>_xlfn.XLOOKUP(I4277,laziki!C:C,laziki!E:E)</f>
        <v>29.49S, 118.42W</v>
      </c>
      <c r="K4277">
        <f>_xlfn.XLOOKUP($A4277,laziki!B:B,laziki!D:D)</f>
        <v>2071</v>
      </c>
      <c r="L4277">
        <f t="shared" si="332"/>
        <v>2074</v>
      </c>
      <c r="M4277" s="4">
        <f t="shared" si="333"/>
        <v>3</v>
      </c>
      <c r="N4277" s="4" t="str">
        <f t="shared" si="334"/>
        <v>S</v>
      </c>
      <c r="O4277" t="str">
        <f t="shared" si="335"/>
        <v>S</v>
      </c>
    </row>
    <row r="4278" spans="1:15" x14ac:dyDescent="0.25">
      <c r="A4278">
        <v>49</v>
      </c>
      <c r="B4278" s="1">
        <v>61494</v>
      </c>
      <c r="C4278" t="s">
        <v>215</v>
      </c>
      <c r="D4278" t="s">
        <v>1170</v>
      </c>
      <c r="E4278">
        <v>292</v>
      </c>
      <c r="F4278">
        <v>3612</v>
      </c>
      <c r="G4278">
        <f t="shared" si="331"/>
        <v>0</v>
      </c>
      <c r="H4278" t="str">
        <f>_xlfn.XLOOKUP(C4278,obszary!A:A,obszary!B:B)</f>
        <v>Argyre</v>
      </c>
      <c r="I4278" t="str">
        <f>_xlfn.XLOOKUP($A4278,laziki!B:B,laziki!C:C)</f>
        <v>Spirit 16</v>
      </c>
      <c r="J4278" t="str">
        <f>_xlfn.XLOOKUP(I4278,laziki!C:C,laziki!E:E)</f>
        <v>30.54S, 24.75W</v>
      </c>
      <c r="K4278">
        <f>_xlfn.XLOOKUP($A4278,laziki!B:B,laziki!D:D)</f>
        <v>2066</v>
      </c>
      <c r="L4278">
        <f t="shared" si="332"/>
        <v>2068</v>
      </c>
      <c r="M4278" s="4">
        <f t="shared" si="333"/>
        <v>2</v>
      </c>
      <c r="N4278" s="4" t="str">
        <f t="shared" si="334"/>
        <v>S</v>
      </c>
      <c r="O4278" t="str">
        <f t="shared" si="335"/>
        <v>S</v>
      </c>
    </row>
    <row r="4279" spans="1:15" x14ac:dyDescent="0.25">
      <c r="A4279">
        <v>63</v>
      </c>
      <c r="B4279" s="1">
        <v>61095</v>
      </c>
      <c r="C4279" t="s">
        <v>211</v>
      </c>
      <c r="D4279" t="s">
        <v>1169</v>
      </c>
      <c r="E4279">
        <v>20</v>
      </c>
      <c r="F4279">
        <v>33322</v>
      </c>
      <c r="G4279">
        <f t="shared" si="331"/>
        <v>33322</v>
      </c>
      <c r="H4279" t="str">
        <f>_xlfn.XLOOKUP(C4279,obszary!A:A,obszary!B:B)</f>
        <v>Hellas</v>
      </c>
      <c r="I4279" t="str">
        <f>_xlfn.XLOOKUP($A4279,laziki!B:B,laziki!C:C)</f>
        <v>Rosetta 3</v>
      </c>
      <c r="J4279" t="str">
        <f>_xlfn.XLOOKUP(I4279,laziki!C:C,laziki!E:E)</f>
        <v>54.72S, 108.92E</v>
      </c>
      <c r="K4279">
        <f>_xlfn.XLOOKUP($A4279,laziki!B:B,laziki!D:D)</f>
        <v>2066</v>
      </c>
      <c r="L4279">
        <f t="shared" si="332"/>
        <v>2067</v>
      </c>
      <c r="M4279" s="4">
        <f t="shared" si="333"/>
        <v>1</v>
      </c>
      <c r="N4279" s="4" t="str">
        <f t="shared" si="334"/>
        <v>S</v>
      </c>
      <c r="O4279" t="str">
        <f t="shared" si="335"/>
        <v>S</v>
      </c>
    </row>
    <row r="4280" spans="1:15" x14ac:dyDescent="0.25">
      <c r="A4280">
        <v>99</v>
      </c>
      <c r="B4280" s="1">
        <v>63146</v>
      </c>
      <c r="C4280" t="s">
        <v>259</v>
      </c>
      <c r="D4280" t="s">
        <v>1168</v>
      </c>
      <c r="E4280">
        <v>447</v>
      </c>
      <c r="F4280">
        <v>1396</v>
      </c>
      <c r="G4280">
        <f t="shared" si="331"/>
        <v>0</v>
      </c>
      <c r="H4280" t="str">
        <f>_xlfn.XLOOKUP(C4280,obszary!A:A,obszary!B:B)</f>
        <v>Mare Acidalium</v>
      </c>
      <c r="I4280" t="str">
        <f>_xlfn.XLOOKUP($A4280,laziki!B:B,laziki!C:C)</f>
        <v>Perseverance 6</v>
      </c>
      <c r="J4280" t="str">
        <f>_xlfn.XLOOKUP(I4280,laziki!C:C,laziki!E:E)</f>
        <v>34.38N, 12.41E</v>
      </c>
      <c r="K4280">
        <f>_xlfn.XLOOKUP($A4280,laziki!B:B,laziki!D:D)</f>
        <v>2070</v>
      </c>
      <c r="L4280">
        <f t="shared" si="332"/>
        <v>2072</v>
      </c>
      <c r="M4280" s="4">
        <f t="shared" si="333"/>
        <v>2</v>
      </c>
      <c r="N4280" s="4" t="str">
        <f t="shared" si="334"/>
        <v>N</v>
      </c>
      <c r="O4280" t="str">
        <f t="shared" si="335"/>
        <v>N</v>
      </c>
    </row>
    <row r="4281" spans="1:15" x14ac:dyDescent="0.25">
      <c r="A4281">
        <v>70</v>
      </c>
      <c r="B4281" s="1">
        <v>62700</v>
      </c>
      <c r="C4281" t="s">
        <v>231</v>
      </c>
      <c r="D4281" t="s">
        <v>1167</v>
      </c>
      <c r="E4281">
        <v>292</v>
      </c>
      <c r="F4281">
        <v>2324</v>
      </c>
      <c r="G4281">
        <f t="shared" si="331"/>
        <v>0</v>
      </c>
      <c r="H4281" t="str">
        <f>_xlfn.XLOOKUP(C4281,obszary!A:A,obszary!B:B)</f>
        <v>Coprates</v>
      </c>
      <c r="I4281" t="str">
        <f>_xlfn.XLOOKUP($A4281,laziki!B:B,laziki!C:C)</f>
        <v>Rosetta 14</v>
      </c>
      <c r="J4281" t="str">
        <f>_xlfn.XLOOKUP(I4281,laziki!C:C,laziki!E:E)</f>
        <v>24.07S, 46.44W</v>
      </c>
      <c r="K4281">
        <f>_xlfn.XLOOKUP($A4281,laziki!B:B,laziki!D:D)</f>
        <v>2069</v>
      </c>
      <c r="L4281">
        <f t="shared" si="332"/>
        <v>2071</v>
      </c>
      <c r="M4281" s="4">
        <f t="shared" si="333"/>
        <v>2</v>
      </c>
      <c r="N4281" s="4" t="str">
        <f t="shared" si="334"/>
        <v>S</v>
      </c>
      <c r="O4281" t="str">
        <f t="shared" si="335"/>
        <v>S</v>
      </c>
    </row>
    <row r="4282" spans="1:15" x14ac:dyDescent="0.25">
      <c r="A4282">
        <v>27</v>
      </c>
      <c r="B4282" s="1">
        <v>58783</v>
      </c>
      <c r="C4282" t="s">
        <v>207</v>
      </c>
      <c r="D4282" t="s">
        <v>1166</v>
      </c>
      <c r="E4282">
        <v>15</v>
      </c>
      <c r="F4282">
        <v>15700</v>
      </c>
      <c r="G4282">
        <f t="shared" si="331"/>
        <v>15700</v>
      </c>
      <c r="H4282" t="str">
        <f>_xlfn.XLOOKUP(C4282,obszary!A:A,obszary!B:B)</f>
        <v>Mare Australe</v>
      </c>
      <c r="I4282" t="str">
        <f>_xlfn.XLOOKUP($A4282,laziki!B:B,laziki!C:C)</f>
        <v>Phobos 6</v>
      </c>
      <c r="J4282" t="str">
        <f>_xlfn.XLOOKUP(I4282,laziki!C:C,laziki!E:E)</f>
        <v>74.62S, 100.08E</v>
      </c>
      <c r="K4282">
        <f>_xlfn.XLOOKUP($A4282,laziki!B:B,laziki!D:D)</f>
        <v>2054</v>
      </c>
      <c r="L4282">
        <f t="shared" si="332"/>
        <v>2060</v>
      </c>
      <c r="M4282" s="4">
        <f t="shared" si="333"/>
        <v>6</v>
      </c>
      <c r="N4282" s="4" t="str">
        <f t="shared" si="334"/>
        <v>S</v>
      </c>
      <c r="O4282" t="str">
        <f t="shared" si="335"/>
        <v>S</v>
      </c>
    </row>
    <row r="4283" spans="1:15" x14ac:dyDescent="0.25">
      <c r="A4283">
        <v>95</v>
      </c>
      <c r="B4283" s="1">
        <v>62274</v>
      </c>
      <c r="C4283" t="s">
        <v>231</v>
      </c>
      <c r="D4283" t="s">
        <v>1165</v>
      </c>
      <c r="E4283">
        <v>204</v>
      </c>
      <c r="F4283">
        <v>8000</v>
      </c>
      <c r="G4283">
        <f t="shared" si="331"/>
        <v>0</v>
      </c>
      <c r="H4283" t="str">
        <f>_xlfn.XLOOKUP(C4283,obszary!A:A,obszary!B:B)</f>
        <v>Coprates</v>
      </c>
      <c r="I4283" t="str">
        <f>_xlfn.XLOOKUP($A4283,laziki!B:B,laziki!C:C)</f>
        <v>Dawn 6</v>
      </c>
      <c r="J4283" t="str">
        <f>_xlfn.XLOOKUP(I4283,laziki!C:C,laziki!E:E)</f>
        <v>8.80N, 79.73W</v>
      </c>
      <c r="K4283">
        <f>_xlfn.XLOOKUP($A4283,laziki!B:B,laziki!D:D)</f>
        <v>2067</v>
      </c>
      <c r="L4283">
        <f t="shared" si="332"/>
        <v>2070</v>
      </c>
      <c r="M4283" s="4">
        <f t="shared" si="333"/>
        <v>3</v>
      </c>
      <c r="N4283" s="4" t="str">
        <f t="shared" si="334"/>
        <v>S</v>
      </c>
      <c r="O4283" t="str">
        <f t="shared" si="335"/>
        <v>N</v>
      </c>
    </row>
    <row r="4284" spans="1:15" x14ac:dyDescent="0.25">
      <c r="A4284">
        <v>28</v>
      </c>
      <c r="B4284" s="1">
        <v>59483</v>
      </c>
      <c r="C4284" t="s">
        <v>207</v>
      </c>
      <c r="D4284" t="s">
        <v>1164</v>
      </c>
      <c r="E4284">
        <v>344</v>
      </c>
      <c r="F4284">
        <v>2739</v>
      </c>
      <c r="G4284">
        <f t="shared" si="331"/>
        <v>0</v>
      </c>
      <c r="H4284" t="str">
        <f>_xlfn.XLOOKUP(C4284,obszary!A:A,obszary!B:B)</f>
        <v>Mare Australe</v>
      </c>
      <c r="I4284" t="str">
        <f>_xlfn.XLOOKUP($A4284,laziki!B:B,laziki!C:C)</f>
        <v>Deimos 3</v>
      </c>
      <c r="J4284" t="str">
        <f>_xlfn.XLOOKUP(I4284,laziki!C:C,laziki!E:E)</f>
        <v>63.27S, 66.46W</v>
      </c>
      <c r="K4284">
        <f>_xlfn.XLOOKUP($A4284,laziki!B:B,laziki!D:D)</f>
        <v>2058</v>
      </c>
      <c r="L4284">
        <f t="shared" si="332"/>
        <v>2062</v>
      </c>
      <c r="M4284" s="4">
        <f t="shared" si="333"/>
        <v>4</v>
      </c>
      <c r="N4284" s="4" t="str">
        <f t="shared" si="334"/>
        <v>S</v>
      </c>
      <c r="O4284" t="str">
        <f t="shared" si="335"/>
        <v>S</v>
      </c>
    </row>
    <row r="4285" spans="1:15" x14ac:dyDescent="0.25">
      <c r="A4285">
        <v>66</v>
      </c>
      <c r="B4285" s="1">
        <v>63555</v>
      </c>
      <c r="C4285" t="s">
        <v>239</v>
      </c>
      <c r="D4285" t="s">
        <v>1163</v>
      </c>
      <c r="E4285">
        <v>188</v>
      </c>
      <c r="F4285">
        <v>3919</v>
      </c>
      <c r="G4285">
        <f t="shared" si="331"/>
        <v>0</v>
      </c>
      <c r="H4285" t="str">
        <f>_xlfn.XLOOKUP(C4285,obszary!A:A,obszary!B:B)</f>
        <v>Amenthes</v>
      </c>
      <c r="I4285" t="str">
        <f>_xlfn.XLOOKUP($A4285,laziki!B:B,laziki!C:C)</f>
        <v>Rosetta 9</v>
      </c>
      <c r="J4285" t="str">
        <f>_xlfn.XLOOKUP(I4285,laziki!C:C,laziki!E:E)</f>
        <v>17.54N, 149.60E</v>
      </c>
      <c r="K4285">
        <f>_xlfn.XLOOKUP($A4285,laziki!B:B,laziki!D:D)</f>
        <v>2067</v>
      </c>
      <c r="L4285">
        <f t="shared" si="332"/>
        <v>2074</v>
      </c>
      <c r="M4285" s="4">
        <f t="shared" si="333"/>
        <v>7</v>
      </c>
      <c r="N4285" s="4" t="str">
        <f t="shared" si="334"/>
        <v>N</v>
      </c>
      <c r="O4285" t="str">
        <f t="shared" si="335"/>
        <v>N</v>
      </c>
    </row>
    <row r="4286" spans="1:15" x14ac:dyDescent="0.25">
      <c r="A4286">
        <v>65</v>
      </c>
      <c r="B4286" s="1">
        <v>61845</v>
      </c>
      <c r="C4286" t="s">
        <v>229</v>
      </c>
      <c r="D4286" t="s">
        <v>1162</v>
      </c>
      <c r="E4286">
        <v>75</v>
      </c>
      <c r="F4286">
        <v>1920</v>
      </c>
      <c r="G4286">
        <f t="shared" si="331"/>
        <v>1920</v>
      </c>
      <c r="H4286" t="str">
        <f>_xlfn.XLOOKUP(C4286,obszary!A:A,obszary!B:B)</f>
        <v>Margaritifer Sinus</v>
      </c>
      <c r="I4286" t="str">
        <f>_xlfn.XLOOKUP($A4286,laziki!B:B,laziki!C:C)</f>
        <v>Rosetta 8</v>
      </c>
      <c r="J4286" t="str">
        <f>_xlfn.XLOOKUP(I4286,laziki!C:C,laziki!E:E)</f>
        <v>3.05S, 8.90W</v>
      </c>
      <c r="K4286">
        <f>_xlfn.XLOOKUP($A4286,laziki!B:B,laziki!D:D)</f>
        <v>2067</v>
      </c>
      <c r="L4286">
        <f t="shared" si="332"/>
        <v>2069</v>
      </c>
      <c r="M4286" s="4">
        <f t="shared" si="333"/>
        <v>2</v>
      </c>
      <c r="N4286" s="4" t="str">
        <f t="shared" si="334"/>
        <v>S</v>
      </c>
      <c r="O4286" t="str">
        <f t="shared" si="335"/>
        <v>S</v>
      </c>
    </row>
    <row r="4287" spans="1:15" x14ac:dyDescent="0.25">
      <c r="A4287">
        <v>24</v>
      </c>
      <c r="B4287" s="1">
        <v>57204</v>
      </c>
      <c r="C4287" t="s">
        <v>209</v>
      </c>
      <c r="D4287" t="s">
        <v>1161</v>
      </c>
      <c r="E4287">
        <v>88</v>
      </c>
      <c r="F4287">
        <v>5812</v>
      </c>
      <c r="G4287">
        <f t="shared" si="331"/>
        <v>5812</v>
      </c>
      <c r="H4287" t="str">
        <f>_xlfn.XLOOKUP(C4287,obszary!A:A,obszary!B:B)</f>
        <v>Eridania</v>
      </c>
      <c r="I4287" t="str">
        <f>_xlfn.XLOOKUP($A4287,laziki!B:B,laziki!C:C)</f>
        <v>Phobos 3</v>
      </c>
      <c r="J4287" t="str">
        <f>_xlfn.XLOOKUP(I4287,laziki!C:C,laziki!E:E)</f>
        <v>32.13S, 131.87E</v>
      </c>
      <c r="K4287">
        <f>_xlfn.XLOOKUP($A4287,laziki!B:B,laziki!D:D)</f>
        <v>2053</v>
      </c>
      <c r="L4287">
        <f t="shared" si="332"/>
        <v>2056</v>
      </c>
      <c r="M4287" s="4">
        <f t="shared" si="333"/>
        <v>3</v>
      </c>
      <c r="N4287" s="4" t="str">
        <f t="shared" si="334"/>
        <v>S</v>
      </c>
      <c r="O4287" t="str">
        <f t="shared" si="335"/>
        <v>S</v>
      </c>
    </row>
    <row r="4288" spans="1:15" x14ac:dyDescent="0.25">
      <c r="A4288">
        <v>100</v>
      </c>
      <c r="B4288" s="1">
        <v>63306</v>
      </c>
      <c r="C4288" t="s">
        <v>219</v>
      </c>
      <c r="D4288" t="s">
        <v>1160</v>
      </c>
      <c r="E4288">
        <v>221</v>
      </c>
      <c r="F4288">
        <v>5436</v>
      </c>
      <c r="G4288">
        <f t="shared" si="331"/>
        <v>0</v>
      </c>
      <c r="H4288" t="str">
        <f>_xlfn.XLOOKUP(C4288,obszary!A:A,obszary!B:B)</f>
        <v>Phaethontis</v>
      </c>
      <c r="I4288" t="str">
        <f>_xlfn.XLOOKUP($A4288,laziki!B:B,laziki!C:C)</f>
        <v>Perseverance 7</v>
      </c>
      <c r="J4288" t="str">
        <f>_xlfn.XLOOKUP(I4288,laziki!C:C,laziki!E:E)</f>
        <v>61.39S, 157.42W</v>
      </c>
      <c r="K4288">
        <f>_xlfn.XLOOKUP($A4288,laziki!B:B,laziki!D:D)</f>
        <v>2070</v>
      </c>
      <c r="L4288">
        <f t="shared" si="332"/>
        <v>2073</v>
      </c>
      <c r="M4288" s="4">
        <f t="shared" si="333"/>
        <v>3</v>
      </c>
      <c r="N4288" s="4" t="str">
        <f t="shared" si="334"/>
        <v>S</v>
      </c>
      <c r="O4288" t="str">
        <f t="shared" si="335"/>
        <v>S</v>
      </c>
    </row>
    <row r="4289" spans="1:15" x14ac:dyDescent="0.25">
      <c r="A4289">
        <v>10</v>
      </c>
      <c r="B4289" s="1">
        <v>57211</v>
      </c>
      <c r="C4289" t="s">
        <v>229</v>
      </c>
      <c r="D4289" t="s">
        <v>1159</v>
      </c>
      <c r="E4289">
        <v>75</v>
      </c>
      <c r="F4289">
        <v>1788</v>
      </c>
      <c r="G4289">
        <f t="shared" si="331"/>
        <v>1788</v>
      </c>
      <c r="H4289" t="str">
        <f>_xlfn.XLOOKUP(C4289,obszary!A:A,obszary!B:B)</f>
        <v>Margaritifer Sinus</v>
      </c>
      <c r="I4289" t="str">
        <f>_xlfn.XLOOKUP($A4289,laziki!B:B,laziki!C:C)</f>
        <v>Mariner 15</v>
      </c>
      <c r="J4289" t="str">
        <f>_xlfn.XLOOKUP(I4289,laziki!C:C,laziki!E:E)</f>
        <v>23.79S, 56.97W</v>
      </c>
      <c r="K4289">
        <f>_xlfn.XLOOKUP($A4289,laziki!B:B,laziki!D:D)</f>
        <v>2054</v>
      </c>
      <c r="L4289">
        <f t="shared" si="332"/>
        <v>2056</v>
      </c>
      <c r="M4289" s="4">
        <f t="shared" si="333"/>
        <v>2</v>
      </c>
      <c r="N4289" s="4" t="str">
        <f t="shared" si="334"/>
        <v>S</v>
      </c>
      <c r="O4289" t="str">
        <f t="shared" si="335"/>
        <v>S</v>
      </c>
    </row>
    <row r="4290" spans="1:15" x14ac:dyDescent="0.25">
      <c r="A4290">
        <v>49</v>
      </c>
      <c r="B4290" s="1">
        <v>61887</v>
      </c>
      <c r="C4290" t="s">
        <v>215</v>
      </c>
      <c r="D4290" t="s">
        <v>1158</v>
      </c>
      <c r="E4290">
        <v>113</v>
      </c>
      <c r="F4290">
        <v>3461</v>
      </c>
      <c r="G4290">
        <f t="shared" si="331"/>
        <v>0</v>
      </c>
      <c r="H4290" t="str">
        <f>_xlfn.XLOOKUP(C4290,obszary!A:A,obszary!B:B)</f>
        <v>Argyre</v>
      </c>
      <c r="I4290" t="str">
        <f>_xlfn.XLOOKUP($A4290,laziki!B:B,laziki!C:C)</f>
        <v>Spirit 16</v>
      </c>
      <c r="J4290" t="str">
        <f>_xlfn.XLOOKUP(I4290,laziki!C:C,laziki!E:E)</f>
        <v>30.54S, 24.75W</v>
      </c>
      <c r="K4290">
        <f>_xlfn.XLOOKUP($A4290,laziki!B:B,laziki!D:D)</f>
        <v>2066</v>
      </c>
      <c r="L4290">
        <f t="shared" si="332"/>
        <v>2069</v>
      </c>
      <c r="M4290" s="4">
        <f t="shared" si="333"/>
        <v>3</v>
      </c>
      <c r="N4290" s="4" t="str">
        <f t="shared" si="334"/>
        <v>S</v>
      </c>
      <c r="O4290" t="str">
        <f t="shared" si="335"/>
        <v>S</v>
      </c>
    </row>
    <row r="4291" spans="1:15" x14ac:dyDescent="0.25">
      <c r="A4291">
        <v>51</v>
      </c>
      <c r="B4291" s="1">
        <v>60724</v>
      </c>
      <c r="C4291" t="s">
        <v>215</v>
      </c>
      <c r="D4291" t="s">
        <v>1157</v>
      </c>
      <c r="E4291">
        <v>88</v>
      </c>
      <c r="F4291">
        <v>14551</v>
      </c>
      <c r="G4291">
        <f t="shared" ref="G4291:G4354" si="336">IF($E4291 &lt;= 100,F4291,0)</f>
        <v>14551</v>
      </c>
      <c r="H4291" t="str">
        <f>_xlfn.XLOOKUP(C4291,obszary!A:A,obszary!B:B)</f>
        <v>Argyre</v>
      </c>
      <c r="I4291" t="str">
        <f>_xlfn.XLOOKUP($A4291,laziki!B:B,laziki!C:C)</f>
        <v>Opportunity 3</v>
      </c>
      <c r="J4291" t="str">
        <f>_xlfn.XLOOKUP(I4291,laziki!C:C,laziki!E:E)</f>
        <v>50.59S, 47.85W</v>
      </c>
      <c r="K4291">
        <f>_xlfn.XLOOKUP($A4291,laziki!B:B,laziki!D:D)</f>
        <v>2064</v>
      </c>
      <c r="L4291">
        <f t="shared" ref="L4291:L4354" si="337">YEAR(B4291)</f>
        <v>2066</v>
      </c>
      <c r="M4291" s="4">
        <f t="shared" ref="M4291:M4354" si="338">L4291-K4291</f>
        <v>2</v>
      </c>
      <c r="N4291" s="4" t="str">
        <f t="shared" ref="N4291:N4354" si="339">IF(NOT(ISERROR(SEARCH("S",D4291))),"S","N")</f>
        <v>S</v>
      </c>
      <c r="O4291" t="str">
        <f t="shared" si="335"/>
        <v>S</v>
      </c>
    </row>
    <row r="4292" spans="1:15" x14ac:dyDescent="0.25">
      <c r="A4292">
        <v>10</v>
      </c>
      <c r="B4292" s="1">
        <v>59006</v>
      </c>
      <c r="C4292" t="s">
        <v>215</v>
      </c>
      <c r="D4292" t="s">
        <v>1156</v>
      </c>
      <c r="E4292">
        <v>93</v>
      </c>
      <c r="F4292">
        <v>5436</v>
      </c>
      <c r="G4292">
        <f t="shared" si="336"/>
        <v>5436</v>
      </c>
      <c r="H4292" t="str">
        <f>_xlfn.XLOOKUP(C4292,obszary!A:A,obszary!B:B)</f>
        <v>Argyre</v>
      </c>
      <c r="I4292" t="str">
        <f>_xlfn.XLOOKUP($A4292,laziki!B:B,laziki!C:C)</f>
        <v>Mariner 15</v>
      </c>
      <c r="J4292" t="str">
        <f>_xlfn.XLOOKUP(I4292,laziki!C:C,laziki!E:E)</f>
        <v>23.79S, 56.97W</v>
      </c>
      <c r="K4292">
        <f>_xlfn.XLOOKUP($A4292,laziki!B:B,laziki!D:D)</f>
        <v>2054</v>
      </c>
      <c r="L4292">
        <f t="shared" si="337"/>
        <v>2061</v>
      </c>
      <c r="M4292" s="4">
        <f t="shared" si="338"/>
        <v>7</v>
      </c>
      <c r="N4292" s="4" t="str">
        <f t="shared" si="339"/>
        <v>S</v>
      </c>
      <c r="O4292" t="str">
        <f t="shared" si="335"/>
        <v>S</v>
      </c>
    </row>
    <row r="4293" spans="1:15" x14ac:dyDescent="0.25">
      <c r="A4293">
        <v>35</v>
      </c>
      <c r="B4293" s="1">
        <v>59098</v>
      </c>
      <c r="C4293" t="s">
        <v>233</v>
      </c>
      <c r="D4293" t="s">
        <v>1155</v>
      </c>
      <c r="E4293">
        <v>103</v>
      </c>
      <c r="F4293">
        <v>7052</v>
      </c>
      <c r="G4293">
        <f t="shared" si="336"/>
        <v>0</v>
      </c>
      <c r="H4293" t="str">
        <f>_xlfn.XLOOKUP(C4293,obszary!A:A,obszary!B:B)</f>
        <v>Phoenicis Lacus</v>
      </c>
      <c r="I4293" t="str">
        <f>_xlfn.XLOOKUP($A4293,laziki!B:B,laziki!C:C)</f>
        <v>Pathfinder 2</v>
      </c>
      <c r="J4293" t="str">
        <f>_xlfn.XLOOKUP(I4293,laziki!C:C,laziki!E:E)</f>
        <v>16.90S, 101.43W</v>
      </c>
      <c r="K4293">
        <f>_xlfn.XLOOKUP($A4293,laziki!B:B,laziki!D:D)</f>
        <v>2060</v>
      </c>
      <c r="L4293">
        <f t="shared" si="337"/>
        <v>2061</v>
      </c>
      <c r="M4293" s="4">
        <f t="shared" si="338"/>
        <v>1</v>
      </c>
      <c r="N4293" s="4" t="str">
        <f t="shared" si="339"/>
        <v>S</v>
      </c>
      <c r="O4293" t="str">
        <f t="shared" si="335"/>
        <v>S</v>
      </c>
    </row>
    <row r="4294" spans="1:15" x14ac:dyDescent="0.25">
      <c r="A4294">
        <v>93</v>
      </c>
      <c r="B4294" s="1">
        <v>61208</v>
      </c>
      <c r="C4294" t="s">
        <v>261</v>
      </c>
      <c r="D4294" t="s">
        <v>1154</v>
      </c>
      <c r="E4294">
        <v>14</v>
      </c>
      <c r="F4294">
        <v>3022</v>
      </c>
      <c r="G4294">
        <f t="shared" si="336"/>
        <v>3022</v>
      </c>
      <c r="H4294" t="str">
        <f>_xlfn.XLOOKUP(C4294,obszary!A:A,obszary!B:B)</f>
        <v>Arcadia</v>
      </c>
      <c r="I4294" t="str">
        <f>_xlfn.XLOOKUP($A4294,laziki!B:B,laziki!C:C)</f>
        <v>Dawn 3</v>
      </c>
      <c r="J4294" t="str">
        <f>_xlfn.XLOOKUP(I4294,laziki!C:C,laziki!E:E)</f>
        <v>40.73N, 101.92W</v>
      </c>
      <c r="K4294">
        <f>_xlfn.XLOOKUP($A4294,laziki!B:B,laziki!D:D)</f>
        <v>2066</v>
      </c>
      <c r="L4294">
        <f t="shared" si="337"/>
        <v>2067</v>
      </c>
      <c r="M4294" s="4">
        <f t="shared" si="338"/>
        <v>1</v>
      </c>
      <c r="N4294" s="4" t="str">
        <f t="shared" si="339"/>
        <v>N</v>
      </c>
      <c r="O4294" t="str">
        <f t="shared" ref="O4294:O4357" si="340">IF(NOT(ISERROR(SEARCH("S",J4294))),"S","N")</f>
        <v>N</v>
      </c>
    </row>
    <row r="4295" spans="1:15" x14ac:dyDescent="0.25">
      <c r="A4295">
        <v>42</v>
      </c>
      <c r="B4295" s="1">
        <v>61791</v>
      </c>
      <c r="C4295" t="s">
        <v>253</v>
      </c>
      <c r="D4295" t="s">
        <v>1153</v>
      </c>
      <c r="E4295">
        <v>175</v>
      </c>
      <c r="F4295">
        <v>5812</v>
      </c>
      <c r="G4295">
        <f t="shared" si="336"/>
        <v>0</v>
      </c>
      <c r="H4295" t="str">
        <f>_xlfn.XLOOKUP(C4295,obszary!A:A,obszary!B:B)</f>
        <v>Cebrenia</v>
      </c>
      <c r="I4295" t="str">
        <f>_xlfn.XLOOKUP($A4295,laziki!B:B,laziki!C:C)</f>
        <v>Spirit 6</v>
      </c>
      <c r="J4295" t="str">
        <f>_xlfn.XLOOKUP(I4295,laziki!C:C,laziki!E:E)</f>
        <v>27.80N, 160.30E</v>
      </c>
      <c r="K4295">
        <f>_xlfn.XLOOKUP($A4295,laziki!B:B,laziki!D:D)</f>
        <v>2063</v>
      </c>
      <c r="L4295">
        <f t="shared" si="337"/>
        <v>2069</v>
      </c>
      <c r="M4295" s="4">
        <f t="shared" si="338"/>
        <v>6</v>
      </c>
      <c r="N4295" s="4" t="str">
        <f t="shared" si="339"/>
        <v>N</v>
      </c>
      <c r="O4295" t="str">
        <f t="shared" si="340"/>
        <v>N</v>
      </c>
    </row>
    <row r="4296" spans="1:15" x14ac:dyDescent="0.25">
      <c r="A4296">
        <v>55</v>
      </c>
      <c r="B4296" s="1">
        <v>61634</v>
      </c>
      <c r="C4296" t="s">
        <v>237</v>
      </c>
      <c r="D4296" t="s">
        <v>1152</v>
      </c>
      <c r="E4296">
        <v>82</v>
      </c>
      <c r="F4296">
        <v>13054</v>
      </c>
      <c r="G4296">
        <f t="shared" si="336"/>
        <v>13054</v>
      </c>
      <c r="H4296" t="str">
        <f>_xlfn.XLOOKUP(C4296,obszary!A:A,obszary!B:B)</f>
        <v>Elysium</v>
      </c>
      <c r="I4296" t="str">
        <f>_xlfn.XLOOKUP($A4296,laziki!B:B,laziki!C:C)</f>
        <v>Opportunity 7</v>
      </c>
      <c r="J4296" t="str">
        <f>_xlfn.XLOOKUP(I4296,laziki!C:C,laziki!E:E)</f>
        <v>37.14N, 148.66E</v>
      </c>
      <c r="K4296">
        <f>_xlfn.XLOOKUP($A4296,laziki!B:B,laziki!D:D)</f>
        <v>2066</v>
      </c>
      <c r="L4296">
        <f t="shared" si="337"/>
        <v>2068</v>
      </c>
      <c r="M4296" s="4">
        <f t="shared" si="338"/>
        <v>2</v>
      </c>
      <c r="N4296" s="4" t="str">
        <f t="shared" si="339"/>
        <v>N</v>
      </c>
      <c r="O4296" t="str">
        <f t="shared" si="340"/>
        <v>N</v>
      </c>
    </row>
    <row r="4297" spans="1:15" x14ac:dyDescent="0.25">
      <c r="A4297">
        <v>2</v>
      </c>
      <c r="B4297" s="1">
        <v>57487</v>
      </c>
      <c r="C4297" t="s">
        <v>239</v>
      </c>
      <c r="D4297" t="s">
        <v>1151</v>
      </c>
      <c r="E4297">
        <v>152</v>
      </c>
      <c r="F4297">
        <v>9366</v>
      </c>
      <c r="G4297">
        <f t="shared" si="336"/>
        <v>0</v>
      </c>
      <c r="H4297" t="str">
        <f>_xlfn.XLOOKUP(C4297,obszary!A:A,obszary!B:B)</f>
        <v>Amenthes</v>
      </c>
      <c r="I4297" t="str">
        <f>_xlfn.XLOOKUP($A4297,laziki!B:B,laziki!C:C)</f>
        <v>Mariner 6</v>
      </c>
      <c r="J4297" t="str">
        <f>_xlfn.XLOOKUP(I4297,laziki!C:C,laziki!E:E)</f>
        <v>11.90N, 119.49E</v>
      </c>
      <c r="K4297">
        <f>_xlfn.XLOOKUP($A4297,laziki!B:B,laziki!D:D)</f>
        <v>2050</v>
      </c>
      <c r="L4297">
        <f t="shared" si="337"/>
        <v>2057</v>
      </c>
      <c r="M4297" s="4">
        <f t="shared" si="338"/>
        <v>7</v>
      </c>
      <c r="N4297" s="4" t="str">
        <f t="shared" si="339"/>
        <v>N</v>
      </c>
      <c r="O4297" t="str">
        <f t="shared" si="340"/>
        <v>N</v>
      </c>
    </row>
    <row r="4298" spans="1:15" x14ac:dyDescent="0.25">
      <c r="A4298">
        <v>5</v>
      </c>
      <c r="B4298" s="1">
        <v>57062</v>
      </c>
      <c r="C4298" t="s">
        <v>241</v>
      </c>
      <c r="D4298" t="s">
        <v>1150</v>
      </c>
      <c r="E4298">
        <v>100</v>
      </c>
      <c r="F4298">
        <v>4076</v>
      </c>
      <c r="G4298">
        <f t="shared" si="336"/>
        <v>4076</v>
      </c>
      <c r="H4298" t="str">
        <f>_xlfn.XLOOKUP(C4298,obszary!A:A,obszary!B:B)</f>
        <v>Syrtis Major</v>
      </c>
      <c r="I4298" t="str">
        <f>_xlfn.XLOOKUP($A4298,laziki!B:B,laziki!C:C)</f>
        <v>Mariner 10</v>
      </c>
      <c r="J4298" t="str">
        <f>_xlfn.XLOOKUP(I4298,laziki!C:C,laziki!E:E)</f>
        <v>4.88N, 63.43E</v>
      </c>
      <c r="K4298">
        <f>_xlfn.XLOOKUP($A4298,laziki!B:B,laziki!D:D)</f>
        <v>2051</v>
      </c>
      <c r="L4298">
        <f t="shared" si="337"/>
        <v>2056</v>
      </c>
      <c r="M4298" s="4">
        <f t="shared" si="338"/>
        <v>5</v>
      </c>
      <c r="N4298" s="4" t="str">
        <f t="shared" si="339"/>
        <v>N</v>
      </c>
      <c r="O4298" t="str">
        <f t="shared" si="340"/>
        <v>N</v>
      </c>
    </row>
    <row r="4299" spans="1:15" x14ac:dyDescent="0.25">
      <c r="A4299">
        <v>32</v>
      </c>
      <c r="B4299" s="1">
        <v>58956</v>
      </c>
      <c r="C4299" t="s">
        <v>217</v>
      </c>
      <c r="D4299" t="s">
        <v>1149</v>
      </c>
      <c r="E4299">
        <v>163</v>
      </c>
      <c r="F4299">
        <v>9985</v>
      </c>
      <c r="G4299">
        <f t="shared" si="336"/>
        <v>0</v>
      </c>
      <c r="H4299" t="str">
        <f>_xlfn.XLOOKUP(C4299,obszary!A:A,obszary!B:B)</f>
        <v>Thaumasia</v>
      </c>
      <c r="I4299" t="str">
        <f>_xlfn.XLOOKUP($A4299,laziki!B:B,laziki!C:C)</f>
        <v>Deimos 11</v>
      </c>
      <c r="J4299" t="str">
        <f>_xlfn.XLOOKUP(I4299,laziki!C:C,laziki!E:E)</f>
        <v>39.82S, 96.42W</v>
      </c>
      <c r="K4299">
        <f>_xlfn.XLOOKUP($A4299,laziki!B:B,laziki!D:D)</f>
        <v>2059</v>
      </c>
      <c r="L4299">
        <f t="shared" si="337"/>
        <v>2061</v>
      </c>
      <c r="M4299" s="4">
        <f t="shared" si="338"/>
        <v>2</v>
      </c>
      <c r="N4299" s="4" t="str">
        <f t="shared" si="339"/>
        <v>S</v>
      </c>
      <c r="O4299" t="str">
        <f t="shared" si="340"/>
        <v>S</v>
      </c>
    </row>
    <row r="4300" spans="1:15" x14ac:dyDescent="0.25">
      <c r="A4300">
        <v>53</v>
      </c>
      <c r="B4300" s="1">
        <v>60966</v>
      </c>
      <c r="C4300" t="s">
        <v>207</v>
      </c>
      <c r="D4300" t="s">
        <v>1148</v>
      </c>
      <c r="E4300">
        <v>325</v>
      </c>
      <c r="F4300">
        <v>1267</v>
      </c>
      <c r="G4300">
        <f t="shared" si="336"/>
        <v>0</v>
      </c>
      <c r="H4300" t="str">
        <f>_xlfn.XLOOKUP(C4300,obszary!A:A,obszary!B:B)</f>
        <v>Mare Australe</v>
      </c>
      <c r="I4300" t="str">
        <f>_xlfn.XLOOKUP($A4300,laziki!B:B,laziki!C:C)</f>
        <v>Opportunity 5</v>
      </c>
      <c r="J4300" t="str">
        <f>_xlfn.XLOOKUP(I4300,laziki!C:C,laziki!E:E)</f>
        <v>70.62S, 159.12W</v>
      </c>
      <c r="K4300">
        <f>_xlfn.XLOOKUP($A4300,laziki!B:B,laziki!D:D)</f>
        <v>2065</v>
      </c>
      <c r="L4300">
        <f t="shared" si="337"/>
        <v>2066</v>
      </c>
      <c r="M4300" s="4">
        <f t="shared" si="338"/>
        <v>1</v>
      </c>
      <c r="N4300" s="4" t="str">
        <f t="shared" si="339"/>
        <v>S</v>
      </c>
      <c r="O4300" t="str">
        <f t="shared" si="340"/>
        <v>S</v>
      </c>
    </row>
    <row r="4301" spans="1:15" x14ac:dyDescent="0.25">
      <c r="A4301">
        <v>84</v>
      </c>
      <c r="B4301" s="1">
        <v>62811</v>
      </c>
      <c r="C4301" t="s">
        <v>253</v>
      </c>
      <c r="D4301" t="s">
        <v>1147</v>
      </c>
      <c r="E4301">
        <v>70</v>
      </c>
      <c r="F4301">
        <v>10654</v>
      </c>
      <c r="G4301">
        <f t="shared" si="336"/>
        <v>10654</v>
      </c>
      <c r="H4301" t="str">
        <f>_xlfn.XLOOKUP(C4301,obszary!A:A,obszary!B:B)</f>
        <v>Cebrenia</v>
      </c>
      <c r="I4301" t="str">
        <f>_xlfn.XLOOKUP($A4301,laziki!B:B,laziki!C:C)</f>
        <v>Phoenix 12</v>
      </c>
      <c r="J4301" t="str">
        <f>_xlfn.XLOOKUP(I4301,laziki!C:C,laziki!E:E)</f>
        <v>53.00N, 129.64E</v>
      </c>
      <c r="K4301">
        <f>_xlfn.XLOOKUP($A4301,laziki!B:B,laziki!D:D)</f>
        <v>2069</v>
      </c>
      <c r="L4301">
        <f t="shared" si="337"/>
        <v>2071</v>
      </c>
      <c r="M4301" s="4">
        <f t="shared" si="338"/>
        <v>2</v>
      </c>
      <c r="N4301" s="4" t="str">
        <f t="shared" si="339"/>
        <v>N</v>
      </c>
      <c r="O4301" t="str">
        <f t="shared" si="340"/>
        <v>N</v>
      </c>
    </row>
    <row r="4302" spans="1:15" x14ac:dyDescent="0.25">
      <c r="A4302">
        <v>41</v>
      </c>
      <c r="B4302" s="1">
        <v>60147</v>
      </c>
      <c r="C4302" t="s">
        <v>257</v>
      </c>
      <c r="D4302" t="s">
        <v>1146</v>
      </c>
      <c r="E4302">
        <v>93</v>
      </c>
      <c r="F4302">
        <v>6618</v>
      </c>
      <c r="G4302">
        <f t="shared" si="336"/>
        <v>6618</v>
      </c>
      <c r="H4302" t="str">
        <f>_xlfn.XLOOKUP(C4302,obszary!A:A,obszary!B:B)</f>
        <v>Ismenius Lacus</v>
      </c>
      <c r="I4302" t="str">
        <f>_xlfn.XLOOKUP($A4302,laziki!B:B,laziki!C:C)</f>
        <v>Spirit 5</v>
      </c>
      <c r="J4302" t="str">
        <f>_xlfn.XLOOKUP(I4302,laziki!C:C,laziki!E:E)</f>
        <v>66.19N, 33.82E</v>
      </c>
      <c r="K4302">
        <f>_xlfn.XLOOKUP($A4302,laziki!B:B,laziki!D:D)</f>
        <v>2063</v>
      </c>
      <c r="L4302">
        <f t="shared" si="337"/>
        <v>2064</v>
      </c>
      <c r="M4302" s="4">
        <f t="shared" si="338"/>
        <v>1</v>
      </c>
      <c r="N4302" s="4" t="str">
        <f t="shared" si="339"/>
        <v>N</v>
      </c>
      <c r="O4302" t="str">
        <f t="shared" si="340"/>
        <v>N</v>
      </c>
    </row>
    <row r="4303" spans="1:15" x14ac:dyDescent="0.25">
      <c r="A4303">
        <v>74</v>
      </c>
      <c r="B4303" s="1">
        <v>63618</v>
      </c>
      <c r="C4303" t="s">
        <v>243</v>
      </c>
      <c r="D4303" t="s">
        <v>1145</v>
      </c>
      <c r="E4303">
        <v>389</v>
      </c>
      <c r="F4303">
        <v>756</v>
      </c>
      <c r="G4303">
        <f t="shared" si="336"/>
        <v>0</v>
      </c>
      <c r="H4303" t="str">
        <f>_xlfn.XLOOKUP(C4303,obszary!A:A,obszary!B:B)</f>
        <v>Arabia</v>
      </c>
      <c r="I4303" t="str">
        <f>_xlfn.XLOOKUP($A4303,laziki!B:B,laziki!C:C)</f>
        <v>Rosetta 21</v>
      </c>
      <c r="J4303" t="str">
        <f>_xlfn.XLOOKUP(I4303,laziki!C:C,laziki!E:E)</f>
        <v>17.28N, 7.12E</v>
      </c>
      <c r="K4303">
        <f>_xlfn.XLOOKUP($A4303,laziki!B:B,laziki!D:D)</f>
        <v>2071</v>
      </c>
      <c r="L4303">
        <f t="shared" si="337"/>
        <v>2074</v>
      </c>
      <c r="M4303" s="4">
        <f t="shared" si="338"/>
        <v>3</v>
      </c>
      <c r="N4303" s="4" t="str">
        <f t="shared" si="339"/>
        <v>N</v>
      </c>
      <c r="O4303" t="str">
        <f t="shared" si="340"/>
        <v>N</v>
      </c>
    </row>
    <row r="4304" spans="1:15" x14ac:dyDescent="0.25">
      <c r="A4304">
        <v>55</v>
      </c>
      <c r="B4304" s="1">
        <v>61597</v>
      </c>
      <c r="C4304" t="s">
        <v>253</v>
      </c>
      <c r="D4304" t="s">
        <v>1144</v>
      </c>
      <c r="E4304">
        <v>17</v>
      </c>
      <c r="F4304">
        <v>3919</v>
      </c>
      <c r="G4304">
        <f t="shared" si="336"/>
        <v>3919</v>
      </c>
      <c r="H4304" t="str">
        <f>_xlfn.XLOOKUP(C4304,obszary!A:A,obszary!B:B)</f>
        <v>Cebrenia</v>
      </c>
      <c r="I4304" t="str">
        <f>_xlfn.XLOOKUP($A4304,laziki!B:B,laziki!C:C)</f>
        <v>Opportunity 7</v>
      </c>
      <c r="J4304" t="str">
        <f>_xlfn.XLOOKUP(I4304,laziki!C:C,laziki!E:E)</f>
        <v>37.14N, 148.66E</v>
      </c>
      <c r="K4304">
        <f>_xlfn.XLOOKUP($A4304,laziki!B:B,laziki!D:D)</f>
        <v>2066</v>
      </c>
      <c r="L4304">
        <f t="shared" si="337"/>
        <v>2068</v>
      </c>
      <c r="M4304" s="4">
        <f t="shared" si="338"/>
        <v>2</v>
      </c>
      <c r="N4304" s="4" t="str">
        <f t="shared" si="339"/>
        <v>N</v>
      </c>
      <c r="O4304" t="str">
        <f t="shared" si="340"/>
        <v>N</v>
      </c>
    </row>
    <row r="4305" spans="1:15" x14ac:dyDescent="0.25">
      <c r="A4305">
        <v>64</v>
      </c>
      <c r="B4305" s="1">
        <v>61985</v>
      </c>
      <c r="C4305" t="s">
        <v>211</v>
      </c>
      <c r="D4305" t="s">
        <v>1143</v>
      </c>
      <c r="E4305">
        <v>36</v>
      </c>
      <c r="F4305">
        <v>7752</v>
      </c>
      <c r="G4305">
        <f t="shared" si="336"/>
        <v>7752</v>
      </c>
      <c r="H4305" t="str">
        <f>_xlfn.XLOOKUP(C4305,obszary!A:A,obszary!B:B)</f>
        <v>Hellas</v>
      </c>
      <c r="I4305" t="str">
        <f>_xlfn.XLOOKUP($A4305,laziki!B:B,laziki!C:C)</f>
        <v>Rosetta 7</v>
      </c>
      <c r="J4305" t="str">
        <f>_xlfn.XLOOKUP(I4305,laziki!C:C,laziki!E:E)</f>
        <v>48.64S, 67.03E</v>
      </c>
      <c r="K4305">
        <f>_xlfn.XLOOKUP($A4305,laziki!B:B,laziki!D:D)</f>
        <v>2067</v>
      </c>
      <c r="L4305">
        <f t="shared" si="337"/>
        <v>2069</v>
      </c>
      <c r="M4305" s="4">
        <f t="shared" si="338"/>
        <v>2</v>
      </c>
      <c r="N4305" s="4" t="str">
        <f t="shared" si="339"/>
        <v>S</v>
      </c>
      <c r="O4305" t="str">
        <f t="shared" si="340"/>
        <v>S</v>
      </c>
    </row>
    <row r="4306" spans="1:15" x14ac:dyDescent="0.25">
      <c r="A4306">
        <v>50</v>
      </c>
      <c r="B4306" s="1">
        <v>60432</v>
      </c>
      <c r="C4306" t="s">
        <v>237</v>
      </c>
      <c r="D4306" t="s">
        <v>1142</v>
      </c>
      <c r="E4306">
        <v>96</v>
      </c>
      <c r="F4306">
        <v>5812</v>
      </c>
      <c r="G4306">
        <f t="shared" si="336"/>
        <v>5812</v>
      </c>
      <c r="H4306" t="str">
        <f>_xlfn.XLOOKUP(C4306,obszary!A:A,obszary!B:B)</f>
        <v>Elysium</v>
      </c>
      <c r="I4306" t="str">
        <f>_xlfn.XLOOKUP($A4306,laziki!B:B,laziki!C:C)</f>
        <v>Opportunity 2</v>
      </c>
      <c r="J4306" t="str">
        <f>_xlfn.XLOOKUP(I4306,laziki!C:C,laziki!E:E)</f>
        <v>22.61N, 142.82E</v>
      </c>
      <c r="K4306">
        <f>_xlfn.XLOOKUP($A4306,laziki!B:B,laziki!D:D)</f>
        <v>2064</v>
      </c>
      <c r="L4306">
        <f t="shared" si="337"/>
        <v>2065</v>
      </c>
      <c r="M4306" s="4">
        <f t="shared" si="338"/>
        <v>1</v>
      </c>
      <c r="N4306" s="4" t="str">
        <f t="shared" si="339"/>
        <v>N</v>
      </c>
      <c r="O4306" t="str">
        <f t="shared" si="340"/>
        <v>N</v>
      </c>
    </row>
    <row r="4307" spans="1:15" x14ac:dyDescent="0.25">
      <c r="A4307">
        <v>2</v>
      </c>
      <c r="B4307" s="1">
        <v>57760</v>
      </c>
      <c r="C4307" t="s">
        <v>253</v>
      </c>
      <c r="D4307" t="s">
        <v>1141</v>
      </c>
      <c r="E4307">
        <v>48</v>
      </c>
      <c r="F4307">
        <v>1656</v>
      </c>
      <c r="G4307">
        <f t="shared" si="336"/>
        <v>1656</v>
      </c>
      <c r="H4307" t="str">
        <f>_xlfn.XLOOKUP(C4307,obszary!A:A,obszary!B:B)</f>
        <v>Cebrenia</v>
      </c>
      <c r="I4307" t="str">
        <f>_xlfn.XLOOKUP($A4307,laziki!B:B,laziki!C:C)</f>
        <v>Mariner 6</v>
      </c>
      <c r="J4307" t="str">
        <f>_xlfn.XLOOKUP(I4307,laziki!C:C,laziki!E:E)</f>
        <v>11.90N, 119.49E</v>
      </c>
      <c r="K4307">
        <f>_xlfn.XLOOKUP($A4307,laziki!B:B,laziki!D:D)</f>
        <v>2050</v>
      </c>
      <c r="L4307">
        <f t="shared" si="337"/>
        <v>2058</v>
      </c>
      <c r="M4307" s="4">
        <f t="shared" si="338"/>
        <v>8</v>
      </c>
      <c r="N4307" s="4" t="str">
        <f t="shared" si="339"/>
        <v>N</v>
      </c>
      <c r="O4307" t="str">
        <f t="shared" si="340"/>
        <v>N</v>
      </c>
    </row>
    <row r="4308" spans="1:15" x14ac:dyDescent="0.25">
      <c r="A4308">
        <v>34</v>
      </c>
      <c r="B4308" s="1">
        <v>60166</v>
      </c>
      <c r="C4308" t="s">
        <v>239</v>
      </c>
      <c r="D4308" t="s">
        <v>1140</v>
      </c>
      <c r="E4308">
        <v>67</v>
      </c>
      <c r="F4308">
        <v>4563</v>
      </c>
      <c r="G4308">
        <f t="shared" si="336"/>
        <v>4563</v>
      </c>
      <c r="H4308" t="str">
        <f>_xlfn.XLOOKUP(C4308,obszary!A:A,obszary!B:B)</f>
        <v>Amenthes</v>
      </c>
      <c r="I4308" t="str">
        <f>_xlfn.XLOOKUP($A4308,laziki!B:B,laziki!C:C)</f>
        <v>Deimos 14</v>
      </c>
      <c r="J4308" t="str">
        <f>_xlfn.XLOOKUP(I4308,laziki!C:C,laziki!E:E)</f>
        <v>24.45N, 112.91E</v>
      </c>
      <c r="K4308">
        <f>_xlfn.XLOOKUP($A4308,laziki!B:B,laziki!D:D)</f>
        <v>2060</v>
      </c>
      <c r="L4308">
        <f t="shared" si="337"/>
        <v>2064</v>
      </c>
      <c r="M4308" s="4">
        <f t="shared" si="338"/>
        <v>4</v>
      </c>
      <c r="N4308" s="4" t="str">
        <f t="shared" si="339"/>
        <v>N</v>
      </c>
      <c r="O4308" t="str">
        <f t="shared" si="340"/>
        <v>N</v>
      </c>
    </row>
    <row r="4309" spans="1:15" x14ac:dyDescent="0.25">
      <c r="A4309">
        <v>25</v>
      </c>
      <c r="B4309" s="1">
        <v>56876</v>
      </c>
      <c r="C4309" t="s">
        <v>219</v>
      </c>
      <c r="D4309" t="s">
        <v>1139</v>
      </c>
      <c r="E4309">
        <v>524</v>
      </c>
      <c r="F4309">
        <v>756</v>
      </c>
      <c r="G4309">
        <f t="shared" si="336"/>
        <v>0</v>
      </c>
      <c r="H4309" t="str">
        <f>_xlfn.XLOOKUP(C4309,obszary!A:A,obszary!B:B)</f>
        <v>Phaethontis</v>
      </c>
      <c r="I4309" t="str">
        <f>_xlfn.XLOOKUP($A4309,laziki!B:B,laziki!C:C)</f>
        <v>Phobos 4</v>
      </c>
      <c r="J4309" t="str">
        <f>_xlfn.XLOOKUP(I4309,laziki!C:C,laziki!E:E)</f>
        <v>51.58S, 161.55W</v>
      </c>
      <c r="K4309">
        <f>_xlfn.XLOOKUP($A4309,laziki!B:B,laziki!D:D)</f>
        <v>2054</v>
      </c>
      <c r="L4309">
        <f t="shared" si="337"/>
        <v>2055</v>
      </c>
      <c r="M4309" s="4">
        <f t="shared" si="338"/>
        <v>1</v>
      </c>
      <c r="N4309" s="4" t="str">
        <f t="shared" si="339"/>
        <v>S</v>
      </c>
      <c r="O4309" t="str">
        <f t="shared" si="340"/>
        <v>S</v>
      </c>
    </row>
    <row r="4310" spans="1:15" x14ac:dyDescent="0.25">
      <c r="A4310">
        <v>22</v>
      </c>
      <c r="B4310" s="1">
        <v>56419</v>
      </c>
      <c r="C4310" t="s">
        <v>225</v>
      </c>
      <c r="D4310" t="s">
        <v>1138</v>
      </c>
      <c r="E4310">
        <v>264</v>
      </c>
      <c r="F4310">
        <v>2188</v>
      </c>
      <c r="G4310">
        <f t="shared" si="336"/>
        <v>0</v>
      </c>
      <c r="H4310" t="str">
        <f>_xlfn.XLOOKUP(C4310,obszary!A:A,obszary!B:B)</f>
        <v>Iapygia</v>
      </c>
      <c r="I4310" t="str">
        <f>_xlfn.XLOOKUP($A4310,laziki!B:B,laziki!C:C)</f>
        <v>Phobos 1</v>
      </c>
      <c r="J4310" t="str">
        <f>_xlfn.XLOOKUP(I4310,laziki!C:C,laziki!E:E)</f>
        <v>5.89N, 39.91E</v>
      </c>
      <c r="K4310">
        <f>_xlfn.XLOOKUP($A4310,laziki!B:B,laziki!D:D)</f>
        <v>2053</v>
      </c>
      <c r="L4310">
        <f t="shared" si="337"/>
        <v>2054</v>
      </c>
      <c r="M4310" s="4">
        <f t="shared" si="338"/>
        <v>1</v>
      </c>
      <c r="N4310" s="4" t="str">
        <f t="shared" si="339"/>
        <v>S</v>
      </c>
      <c r="O4310" t="str">
        <f t="shared" si="340"/>
        <v>N</v>
      </c>
    </row>
    <row r="4311" spans="1:15" x14ac:dyDescent="0.25">
      <c r="A4311">
        <v>57</v>
      </c>
      <c r="B4311" s="1">
        <v>61657</v>
      </c>
      <c r="C4311" t="s">
        <v>217</v>
      </c>
      <c r="D4311" t="s">
        <v>1137</v>
      </c>
      <c r="E4311">
        <v>25</v>
      </c>
      <c r="F4311">
        <v>7279</v>
      </c>
      <c r="G4311">
        <f t="shared" si="336"/>
        <v>7279</v>
      </c>
      <c r="H4311" t="str">
        <f>_xlfn.XLOOKUP(C4311,obszary!A:A,obszary!B:B)</f>
        <v>Thaumasia</v>
      </c>
      <c r="I4311" t="str">
        <f>_xlfn.XLOOKUP($A4311,laziki!B:B,laziki!C:C)</f>
        <v>Opportunity 13</v>
      </c>
      <c r="J4311" t="str">
        <f>_xlfn.XLOOKUP(I4311,laziki!C:C,laziki!E:E)</f>
        <v>44.72S, 102.07W</v>
      </c>
      <c r="K4311">
        <f>_xlfn.XLOOKUP($A4311,laziki!B:B,laziki!D:D)</f>
        <v>2067</v>
      </c>
      <c r="L4311">
        <f t="shared" si="337"/>
        <v>2068</v>
      </c>
      <c r="M4311" s="4">
        <f t="shared" si="338"/>
        <v>1</v>
      </c>
      <c r="N4311" s="4" t="str">
        <f t="shared" si="339"/>
        <v>S</v>
      </c>
      <c r="O4311" t="str">
        <f t="shared" si="340"/>
        <v>S</v>
      </c>
    </row>
    <row r="4312" spans="1:15" x14ac:dyDescent="0.25">
      <c r="A4312">
        <v>82</v>
      </c>
      <c r="B4312" s="1">
        <v>62212</v>
      </c>
      <c r="C4312" t="s">
        <v>209</v>
      </c>
      <c r="D4312" t="s">
        <v>1136</v>
      </c>
      <c r="E4312">
        <v>24</v>
      </c>
      <c r="F4312">
        <v>9985</v>
      </c>
      <c r="G4312">
        <f t="shared" si="336"/>
        <v>9985</v>
      </c>
      <c r="H4312" t="str">
        <f>_xlfn.XLOOKUP(C4312,obszary!A:A,obszary!B:B)</f>
        <v>Eridania</v>
      </c>
      <c r="I4312" t="str">
        <f>_xlfn.XLOOKUP($A4312,laziki!B:B,laziki!C:C)</f>
        <v>Phoenix 7</v>
      </c>
      <c r="J4312" t="str">
        <f>_xlfn.XLOOKUP(I4312,laziki!C:C,laziki!E:E)</f>
        <v>42.36S, 157.15E</v>
      </c>
      <c r="K4312">
        <f>_xlfn.XLOOKUP($A4312,laziki!B:B,laziki!D:D)</f>
        <v>2068</v>
      </c>
      <c r="L4312">
        <f t="shared" si="337"/>
        <v>2070</v>
      </c>
      <c r="M4312" s="4">
        <f t="shared" si="338"/>
        <v>2</v>
      </c>
      <c r="N4312" s="4" t="str">
        <f t="shared" si="339"/>
        <v>S</v>
      </c>
      <c r="O4312" t="str">
        <f t="shared" si="340"/>
        <v>S</v>
      </c>
    </row>
    <row r="4313" spans="1:15" x14ac:dyDescent="0.25">
      <c r="A4313">
        <v>44</v>
      </c>
      <c r="B4313" s="1">
        <v>62967</v>
      </c>
      <c r="C4313" t="s">
        <v>253</v>
      </c>
      <c r="D4313" t="s">
        <v>1135</v>
      </c>
      <c r="E4313">
        <v>82</v>
      </c>
      <c r="F4313">
        <v>9985</v>
      </c>
      <c r="G4313">
        <f t="shared" si="336"/>
        <v>9985</v>
      </c>
      <c r="H4313" t="str">
        <f>_xlfn.XLOOKUP(C4313,obszary!A:A,obszary!B:B)</f>
        <v>Cebrenia</v>
      </c>
      <c r="I4313" t="str">
        <f>_xlfn.XLOOKUP($A4313,laziki!B:B,laziki!C:C)</f>
        <v>Spirit 11</v>
      </c>
      <c r="J4313" t="str">
        <f>_xlfn.XLOOKUP(I4313,laziki!C:C,laziki!E:E)</f>
        <v>64.61N, 131.25E</v>
      </c>
      <c r="K4313">
        <f>_xlfn.XLOOKUP($A4313,laziki!B:B,laziki!D:D)</f>
        <v>2064</v>
      </c>
      <c r="L4313">
        <f t="shared" si="337"/>
        <v>2072</v>
      </c>
      <c r="M4313" s="4">
        <f t="shared" si="338"/>
        <v>8</v>
      </c>
      <c r="N4313" s="4" t="str">
        <f t="shared" si="339"/>
        <v>N</v>
      </c>
      <c r="O4313" t="str">
        <f t="shared" si="340"/>
        <v>N</v>
      </c>
    </row>
    <row r="4314" spans="1:15" x14ac:dyDescent="0.25">
      <c r="A4314">
        <v>89</v>
      </c>
      <c r="B4314" s="1">
        <v>63579</v>
      </c>
      <c r="C4314" t="s">
        <v>207</v>
      </c>
      <c r="D4314" t="s">
        <v>1134</v>
      </c>
      <c r="E4314">
        <v>175</v>
      </c>
      <c r="F4314">
        <v>10654</v>
      </c>
      <c r="G4314">
        <f t="shared" si="336"/>
        <v>0</v>
      </c>
      <c r="H4314" t="str">
        <f>_xlfn.XLOOKUP(C4314,obszary!A:A,obszary!B:B)</f>
        <v>Mare Australe</v>
      </c>
      <c r="I4314" t="str">
        <f>_xlfn.XLOOKUP($A4314,laziki!B:B,laziki!C:C)</f>
        <v>Phoenix 22</v>
      </c>
      <c r="J4314" t="str">
        <f>_xlfn.XLOOKUP(I4314,laziki!C:C,laziki!E:E)</f>
        <v>65.07S, 96.09W</v>
      </c>
      <c r="K4314">
        <f>_xlfn.XLOOKUP($A4314,laziki!B:B,laziki!D:D)</f>
        <v>2072</v>
      </c>
      <c r="L4314">
        <f t="shared" si="337"/>
        <v>2074</v>
      </c>
      <c r="M4314" s="4">
        <f t="shared" si="338"/>
        <v>2</v>
      </c>
      <c r="N4314" s="4" t="str">
        <f t="shared" si="339"/>
        <v>S</v>
      </c>
      <c r="O4314" t="str">
        <f t="shared" si="340"/>
        <v>S</v>
      </c>
    </row>
    <row r="4315" spans="1:15" x14ac:dyDescent="0.25">
      <c r="A4315">
        <v>98</v>
      </c>
      <c r="B4315" s="1">
        <v>64026</v>
      </c>
      <c r="C4315" t="s">
        <v>207</v>
      </c>
      <c r="D4315" t="s">
        <v>1133</v>
      </c>
      <c r="E4315">
        <v>905</v>
      </c>
      <c r="F4315">
        <v>7512</v>
      </c>
      <c r="G4315">
        <f t="shared" si="336"/>
        <v>0</v>
      </c>
      <c r="H4315" t="str">
        <f>_xlfn.XLOOKUP(C4315,obszary!A:A,obszary!B:B)</f>
        <v>Mare Australe</v>
      </c>
      <c r="I4315" t="str">
        <f>_xlfn.XLOOKUP($A4315,laziki!B:B,laziki!C:C)</f>
        <v>Perseverance 5</v>
      </c>
      <c r="J4315" t="str">
        <f>_xlfn.XLOOKUP(I4315,laziki!C:C,laziki!E:E)</f>
        <v>48.97S, 86.32E</v>
      </c>
      <c r="K4315">
        <f>_xlfn.XLOOKUP($A4315,laziki!B:B,laziki!D:D)</f>
        <v>2070</v>
      </c>
      <c r="L4315">
        <f t="shared" si="337"/>
        <v>2075</v>
      </c>
      <c r="M4315" s="4">
        <f t="shared" si="338"/>
        <v>5</v>
      </c>
      <c r="N4315" s="4" t="str">
        <f t="shared" si="339"/>
        <v>S</v>
      </c>
      <c r="O4315" t="str">
        <f t="shared" si="340"/>
        <v>S</v>
      </c>
    </row>
    <row r="4316" spans="1:15" x14ac:dyDescent="0.25">
      <c r="A4316">
        <v>7</v>
      </c>
      <c r="B4316" s="1">
        <v>57454</v>
      </c>
      <c r="C4316" t="s">
        <v>259</v>
      </c>
      <c r="D4316" t="s">
        <v>1132</v>
      </c>
      <c r="E4316">
        <v>204</v>
      </c>
      <c r="F4316">
        <v>19313</v>
      </c>
      <c r="G4316">
        <f t="shared" si="336"/>
        <v>0</v>
      </c>
      <c r="H4316" t="str">
        <f>_xlfn.XLOOKUP(C4316,obszary!A:A,obszary!B:B)</f>
        <v>Mare Acidalium</v>
      </c>
      <c r="I4316" t="str">
        <f>_xlfn.XLOOKUP($A4316,laziki!B:B,laziki!C:C)</f>
        <v>Mariner 12</v>
      </c>
      <c r="J4316" t="str">
        <f>_xlfn.XLOOKUP(I4316,laziki!C:C,laziki!E:E)</f>
        <v>53.29N, 45.78W</v>
      </c>
      <c r="K4316">
        <f>_xlfn.XLOOKUP($A4316,laziki!B:B,laziki!D:D)</f>
        <v>2053</v>
      </c>
      <c r="L4316">
        <f t="shared" si="337"/>
        <v>2057</v>
      </c>
      <c r="M4316" s="4">
        <f t="shared" si="338"/>
        <v>4</v>
      </c>
      <c r="N4316" s="4" t="str">
        <f t="shared" si="339"/>
        <v>N</v>
      </c>
      <c r="O4316" t="str">
        <f t="shared" si="340"/>
        <v>N</v>
      </c>
    </row>
    <row r="4317" spans="1:15" x14ac:dyDescent="0.25">
      <c r="A4317">
        <v>34</v>
      </c>
      <c r="B4317" s="1">
        <v>60359</v>
      </c>
      <c r="C4317" t="s">
        <v>239</v>
      </c>
      <c r="D4317" t="s">
        <v>1131</v>
      </c>
      <c r="E4317">
        <v>124</v>
      </c>
      <c r="F4317">
        <v>629</v>
      </c>
      <c r="G4317">
        <f t="shared" si="336"/>
        <v>0</v>
      </c>
      <c r="H4317" t="str">
        <f>_xlfn.XLOOKUP(C4317,obszary!A:A,obszary!B:B)</f>
        <v>Amenthes</v>
      </c>
      <c r="I4317" t="str">
        <f>_xlfn.XLOOKUP($A4317,laziki!B:B,laziki!C:C)</f>
        <v>Deimos 14</v>
      </c>
      <c r="J4317" t="str">
        <f>_xlfn.XLOOKUP(I4317,laziki!C:C,laziki!E:E)</f>
        <v>24.45N, 112.91E</v>
      </c>
      <c r="K4317">
        <f>_xlfn.XLOOKUP($A4317,laziki!B:B,laziki!D:D)</f>
        <v>2060</v>
      </c>
      <c r="L4317">
        <f t="shared" si="337"/>
        <v>2065</v>
      </c>
      <c r="M4317" s="4">
        <f t="shared" si="338"/>
        <v>5</v>
      </c>
      <c r="N4317" s="4" t="str">
        <f t="shared" si="339"/>
        <v>N</v>
      </c>
      <c r="O4317" t="str">
        <f t="shared" si="340"/>
        <v>N</v>
      </c>
    </row>
    <row r="4318" spans="1:15" x14ac:dyDescent="0.25">
      <c r="A4318">
        <v>43</v>
      </c>
      <c r="B4318" s="1">
        <v>60406</v>
      </c>
      <c r="C4318" t="s">
        <v>231</v>
      </c>
      <c r="D4318" t="s">
        <v>1130</v>
      </c>
      <c r="E4318">
        <v>147</v>
      </c>
      <c r="F4318">
        <v>1526</v>
      </c>
      <c r="G4318">
        <f t="shared" si="336"/>
        <v>0</v>
      </c>
      <c r="H4318" t="str">
        <f>_xlfn.XLOOKUP(C4318,obszary!A:A,obszary!B:B)</f>
        <v>Coprates</v>
      </c>
      <c r="I4318" t="str">
        <f>_xlfn.XLOOKUP($A4318,laziki!B:B,laziki!C:C)</f>
        <v>Spirit 7</v>
      </c>
      <c r="J4318" t="str">
        <f>_xlfn.XLOOKUP(I4318,laziki!C:C,laziki!E:E)</f>
        <v>13.98S, 98.57W</v>
      </c>
      <c r="K4318">
        <f>_xlfn.XLOOKUP($A4318,laziki!B:B,laziki!D:D)</f>
        <v>2063</v>
      </c>
      <c r="L4318">
        <f t="shared" si="337"/>
        <v>2065</v>
      </c>
      <c r="M4318" s="4">
        <f t="shared" si="338"/>
        <v>2</v>
      </c>
      <c r="N4318" s="4" t="str">
        <f t="shared" si="339"/>
        <v>S</v>
      </c>
      <c r="O4318" t="str">
        <f t="shared" si="340"/>
        <v>S</v>
      </c>
    </row>
    <row r="4319" spans="1:15" x14ac:dyDescent="0.25">
      <c r="A4319">
        <v>76</v>
      </c>
      <c r="B4319" s="1">
        <v>64177</v>
      </c>
      <c r="C4319" t="s">
        <v>263</v>
      </c>
      <c r="D4319" t="s">
        <v>1129</v>
      </c>
      <c r="E4319">
        <v>9</v>
      </c>
      <c r="F4319">
        <v>1138</v>
      </c>
      <c r="G4319">
        <f t="shared" si="336"/>
        <v>1138</v>
      </c>
      <c r="H4319" t="str">
        <f>_xlfn.XLOOKUP(C4319,obszary!A:A,obszary!B:B)</f>
        <v>Diacria</v>
      </c>
      <c r="I4319" t="str">
        <f>_xlfn.XLOOKUP($A4319,laziki!B:B,laziki!C:C)</f>
        <v>Rosetta 25</v>
      </c>
      <c r="J4319" t="str">
        <f>_xlfn.XLOOKUP(I4319,laziki!C:C,laziki!E:E)</f>
        <v>47.84N, 169.44E</v>
      </c>
      <c r="K4319">
        <f>_xlfn.XLOOKUP($A4319,laziki!B:B,laziki!D:D)</f>
        <v>2072</v>
      </c>
      <c r="L4319">
        <f t="shared" si="337"/>
        <v>2075</v>
      </c>
      <c r="M4319" s="4">
        <f t="shared" si="338"/>
        <v>3</v>
      </c>
      <c r="N4319" s="4" t="str">
        <f t="shared" si="339"/>
        <v>N</v>
      </c>
      <c r="O4319" t="str">
        <f t="shared" si="340"/>
        <v>N</v>
      </c>
    </row>
    <row r="4320" spans="1:15" x14ac:dyDescent="0.25">
      <c r="A4320">
        <v>23</v>
      </c>
      <c r="B4320" s="1">
        <v>56941</v>
      </c>
      <c r="C4320" t="s">
        <v>235</v>
      </c>
      <c r="D4320" t="s">
        <v>1128</v>
      </c>
      <c r="E4320">
        <v>120</v>
      </c>
      <c r="F4320">
        <v>2461</v>
      </c>
      <c r="G4320">
        <f t="shared" si="336"/>
        <v>0</v>
      </c>
      <c r="H4320" t="str">
        <f>_xlfn.XLOOKUP(C4320,obszary!A:A,obszary!B:B)</f>
        <v>Memnonia</v>
      </c>
      <c r="I4320" t="str">
        <f>_xlfn.XLOOKUP($A4320,laziki!B:B,laziki!C:C)</f>
        <v>Phobos 2</v>
      </c>
      <c r="J4320" t="str">
        <f>_xlfn.XLOOKUP(I4320,laziki!C:C,laziki!E:E)</f>
        <v>23.80S, 156.02W</v>
      </c>
      <c r="K4320">
        <f>_xlfn.XLOOKUP($A4320,laziki!B:B,laziki!D:D)</f>
        <v>2053</v>
      </c>
      <c r="L4320">
        <f t="shared" si="337"/>
        <v>2055</v>
      </c>
      <c r="M4320" s="4">
        <f t="shared" si="338"/>
        <v>2</v>
      </c>
      <c r="N4320" s="4" t="str">
        <f t="shared" si="339"/>
        <v>S</v>
      </c>
      <c r="O4320" t="str">
        <f t="shared" si="340"/>
        <v>S</v>
      </c>
    </row>
    <row r="4321" spans="1:15" x14ac:dyDescent="0.25">
      <c r="A4321">
        <v>49</v>
      </c>
      <c r="B4321" s="1">
        <v>61388</v>
      </c>
      <c r="C4321" t="s">
        <v>215</v>
      </c>
      <c r="D4321" t="s">
        <v>1127</v>
      </c>
      <c r="E4321">
        <v>791</v>
      </c>
      <c r="F4321">
        <v>9985</v>
      </c>
      <c r="G4321">
        <f t="shared" si="336"/>
        <v>0</v>
      </c>
      <c r="H4321" t="str">
        <f>_xlfn.XLOOKUP(C4321,obszary!A:A,obszary!B:B)</f>
        <v>Argyre</v>
      </c>
      <c r="I4321" t="str">
        <f>_xlfn.XLOOKUP($A4321,laziki!B:B,laziki!C:C)</f>
        <v>Spirit 16</v>
      </c>
      <c r="J4321" t="str">
        <f>_xlfn.XLOOKUP(I4321,laziki!C:C,laziki!E:E)</f>
        <v>30.54S, 24.75W</v>
      </c>
      <c r="K4321">
        <f>_xlfn.XLOOKUP($A4321,laziki!B:B,laziki!D:D)</f>
        <v>2066</v>
      </c>
      <c r="L4321">
        <f t="shared" si="337"/>
        <v>2068</v>
      </c>
      <c r="M4321" s="4">
        <f t="shared" si="338"/>
        <v>2</v>
      </c>
      <c r="N4321" s="4" t="str">
        <f t="shared" si="339"/>
        <v>S</v>
      </c>
      <c r="O4321" t="str">
        <f t="shared" si="340"/>
        <v>S</v>
      </c>
    </row>
    <row r="4322" spans="1:15" x14ac:dyDescent="0.25">
      <c r="A4322">
        <v>99</v>
      </c>
      <c r="B4322" s="1">
        <v>63076</v>
      </c>
      <c r="C4322" t="s">
        <v>257</v>
      </c>
      <c r="D4322" t="s">
        <v>1126</v>
      </c>
      <c r="E4322">
        <v>77</v>
      </c>
      <c r="F4322">
        <v>15109</v>
      </c>
      <c r="G4322">
        <f t="shared" si="336"/>
        <v>15109</v>
      </c>
      <c r="H4322" t="str">
        <f>_xlfn.XLOOKUP(C4322,obszary!A:A,obszary!B:B)</f>
        <v>Ismenius Lacus</v>
      </c>
      <c r="I4322" t="str">
        <f>_xlfn.XLOOKUP($A4322,laziki!B:B,laziki!C:C)</f>
        <v>Perseverance 6</v>
      </c>
      <c r="J4322" t="str">
        <f>_xlfn.XLOOKUP(I4322,laziki!C:C,laziki!E:E)</f>
        <v>34.38N, 12.41E</v>
      </c>
      <c r="K4322">
        <f>_xlfn.XLOOKUP($A4322,laziki!B:B,laziki!D:D)</f>
        <v>2070</v>
      </c>
      <c r="L4322">
        <f t="shared" si="337"/>
        <v>2072</v>
      </c>
      <c r="M4322" s="4">
        <f t="shared" si="338"/>
        <v>2</v>
      </c>
      <c r="N4322" s="4" t="str">
        <f t="shared" si="339"/>
        <v>N</v>
      </c>
      <c r="O4322" t="str">
        <f t="shared" si="340"/>
        <v>N</v>
      </c>
    </row>
    <row r="4323" spans="1:15" x14ac:dyDescent="0.25">
      <c r="A4323">
        <v>75</v>
      </c>
      <c r="B4323" s="1">
        <v>64318</v>
      </c>
      <c r="C4323" t="s">
        <v>211</v>
      </c>
      <c r="D4323" t="s">
        <v>1125</v>
      </c>
      <c r="E4323">
        <v>128</v>
      </c>
      <c r="F4323">
        <v>15109</v>
      </c>
      <c r="G4323">
        <f t="shared" si="336"/>
        <v>0</v>
      </c>
      <c r="H4323" t="str">
        <f>_xlfn.XLOOKUP(C4323,obszary!A:A,obszary!B:B)</f>
        <v>Hellas</v>
      </c>
      <c r="I4323" t="str">
        <f>_xlfn.XLOOKUP($A4323,laziki!B:B,laziki!C:C)</f>
        <v>Rosetta 22</v>
      </c>
      <c r="J4323" t="str">
        <f>_xlfn.XLOOKUP(I4323,laziki!C:C,laziki!E:E)</f>
        <v>43.21S, 109.99E</v>
      </c>
      <c r="K4323">
        <f>_xlfn.XLOOKUP($A4323,laziki!B:B,laziki!D:D)</f>
        <v>2071</v>
      </c>
      <c r="L4323">
        <f t="shared" si="337"/>
        <v>2076</v>
      </c>
      <c r="M4323" s="4">
        <f t="shared" si="338"/>
        <v>5</v>
      </c>
      <c r="N4323" s="4" t="str">
        <f t="shared" si="339"/>
        <v>S</v>
      </c>
      <c r="O4323" t="str">
        <f t="shared" si="340"/>
        <v>S</v>
      </c>
    </row>
    <row r="4324" spans="1:15" x14ac:dyDescent="0.25">
      <c r="A4324">
        <v>20</v>
      </c>
      <c r="B4324" s="1">
        <v>58076</v>
      </c>
      <c r="C4324" t="s">
        <v>211</v>
      </c>
      <c r="D4324" t="s">
        <v>1124</v>
      </c>
      <c r="E4324">
        <v>231</v>
      </c>
      <c r="F4324">
        <v>9074</v>
      </c>
      <c r="G4324">
        <f t="shared" si="336"/>
        <v>0</v>
      </c>
      <c r="H4324" t="str">
        <f>_xlfn.XLOOKUP(C4324,obszary!A:A,obszary!B:B)</f>
        <v>Hellas</v>
      </c>
      <c r="I4324" t="str">
        <f>_xlfn.XLOOKUP($A4324,laziki!B:B,laziki!C:C)</f>
        <v>Viking 15</v>
      </c>
      <c r="J4324" t="str">
        <f>_xlfn.XLOOKUP(I4324,laziki!C:C,laziki!E:E)</f>
        <v>51.10S, 71.36E</v>
      </c>
      <c r="K4324">
        <f>_xlfn.XLOOKUP($A4324,laziki!B:B,laziki!D:D)</f>
        <v>2056</v>
      </c>
      <c r="L4324">
        <f t="shared" si="337"/>
        <v>2059</v>
      </c>
      <c r="M4324" s="4">
        <f t="shared" si="338"/>
        <v>3</v>
      </c>
      <c r="N4324" s="4" t="str">
        <f t="shared" si="339"/>
        <v>S</v>
      </c>
      <c r="O4324" t="str">
        <f t="shared" si="340"/>
        <v>S</v>
      </c>
    </row>
    <row r="4325" spans="1:15" x14ac:dyDescent="0.25">
      <c r="A4325">
        <v>54</v>
      </c>
      <c r="B4325" s="1">
        <v>61990</v>
      </c>
      <c r="C4325" t="s">
        <v>223</v>
      </c>
      <c r="D4325" t="s">
        <v>1123</v>
      </c>
      <c r="E4325">
        <v>67</v>
      </c>
      <c r="F4325">
        <v>2739</v>
      </c>
      <c r="G4325">
        <f t="shared" si="336"/>
        <v>2739</v>
      </c>
      <c r="H4325" t="str">
        <f>_xlfn.XLOOKUP(C4325,obszary!A:A,obszary!B:B)</f>
        <v>Mare Tyrrhenum</v>
      </c>
      <c r="I4325" t="str">
        <f>_xlfn.XLOOKUP($A4325,laziki!B:B,laziki!C:C)</f>
        <v>Opportunity 6</v>
      </c>
      <c r="J4325" t="str">
        <f>_xlfn.XLOOKUP(I4325,laziki!C:C,laziki!E:E)</f>
        <v>14.31N, 112.28E</v>
      </c>
      <c r="K4325">
        <f>_xlfn.XLOOKUP($A4325,laziki!B:B,laziki!D:D)</f>
        <v>2065</v>
      </c>
      <c r="L4325">
        <f t="shared" si="337"/>
        <v>2069</v>
      </c>
      <c r="M4325" s="4">
        <f t="shared" si="338"/>
        <v>4</v>
      </c>
      <c r="N4325" s="4" t="str">
        <f t="shared" si="339"/>
        <v>S</v>
      </c>
      <c r="O4325" t="str">
        <f t="shared" si="340"/>
        <v>N</v>
      </c>
    </row>
    <row r="4326" spans="1:15" x14ac:dyDescent="0.25">
      <c r="A4326">
        <v>31</v>
      </c>
      <c r="B4326" s="1">
        <v>60708</v>
      </c>
      <c r="C4326" t="s">
        <v>265</v>
      </c>
      <c r="D4326" t="s">
        <v>1122</v>
      </c>
      <c r="E4326">
        <v>54</v>
      </c>
      <c r="F4326">
        <v>883</v>
      </c>
      <c r="G4326">
        <f t="shared" si="336"/>
        <v>883</v>
      </c>
      <c r="H4326" t="str">
        <f>_xlfn.XLOOKUP(C4326,obszary!A:A,obszary!B:B)</f>
        <v>Mare Boreum</v>
      </c>
      <c r="I4326" t="str">
        <f>_xlfn.XLOOKUP($A4326,laziki!B:B,laziki!C:C)</f>
        <v>Deimos 10</v>
      </c>
      <c r="J4326" t="str">
        <f>_xlfn.XLOOKUP(I4326,laziki!C:C,laziki!E:E)</f>
        <v>66.67N, 93.37W</v>
      </c>
      <c r="K4326">
        <f>_xlfn.XLOOKUP($A4326,laziki!B:B,laziki!D:D)</f>
        <v>2059</v>
      </c>
      <c r="L4326">
        <f t="shared" si="337"/>
        <v>2066</v>
      </c>
      <c r="M4326" s="4">
        <f t="shared" si="338"/>
        <v>7</v>
      </c>
      <c r="N4326" s="4" t="str">
        <f t="shared" si="339"/>
        <v>N</v>
      </c>
      <c r="O4326" t="str">
        <f t="shared" si="340"/>
        <v>N</v>
      </c>
    </row>
    <row r="4327" spans="1:15" x14ac:dyDescent="0.25">
      <c r="A4327">
        <v>38</v>
      </c>
      <c r="B4327" s="1">
        <v>60174</v>
      </c>
      <c r="C4327" t="s">
        <v>265</v>
      </c>
      <c r="D4327" t="s">
        <v>1121</v>
      </c>
      <c r="E4327">
        <v>1270</v>
      </c>
      <c r="F4327">
        <v>1526</v>
      </c>
      <c r="G4327">
        <f t="shared" si="336"/>
        <v>0</v>
      </c>
      <c r="H4327" t="str">
        <f>_xlfn.XLOOKUP(C4327,obszary!A:A,obszary!B:B)</f>
        <v>Mare Boreum</v>
      </c>
      <c r="I4327" t="str">
        <f>_xlfn.XLOOKUP($A4327,laziki!B:B,laziki!C:C)</f>
        <v>Pathfinder 7</v>
      </c>
      <c r="J4327" t="str">
        <f>_xlfn.XLOOKUP(I4327,laziki!C:C,laziki!E:E)</f>
        <v>79.27N, 111.64W</v>
      </c>
      <c r="K4327">
        <f>_xlfn.XLOOKUP($A4327,laziki!B:B,laziki!D:D)</f>
        <v>2062</v>
      </c>
      <c r="L4327">
        <f t="shared" si="337"/>
        <v>2064</v>
      </c>
      <c r="M4327" s="4">
        <f t="shared" si="338"/>
        <v>2</v>
      </c>
      <c r="N4327" s="4" t="str">
        <f t="shared" si="339"/>
        <v>N</v>
      </c>
      <c r="O4327" t="str">
        <f t="shared" si="340"/>
        <v>N</v>
      </c>
    </row>
    <row r="4328" spans="1:15" x14ac:dyDescent="0.25">
      <c r="A4328">
        <v>84</v>
      </c>
      <c r="B4328" s="1">
        <v>62957</v>
      </c>
      <c r="C4328" t="s">
        <v>253</v>
      </c>
      <c r="D4328" t="s">
        <v>1120</v>
      </c>
      <c r="E4328">
        <v>75</v>
      </c>
      <c r="F4328">
        <v>5436</v>
      </c>
      <c r="G4328">
        <f t="shared" si="336"/>
        <v>5436</v>
      </c>
      <c r="H4328" t="str">
        <f>_xlfn.XLOOKUP(C4328,obszary!A:A,obszary!B:B)</f>
        <v>Cebrenia</v>
      </c>
      <c r="I4328" t="str">
        <f>_xlfn.XLOOKUP($A4328,laziki!B:B,laziki!C:C)</f>
        <v>Phoenix 12</v>
      </c>
      <c r="J4328" t="str">
        <f>_xlfn.XLOOKUP(I4328,laziki!C:C,laziki!E:E)</f>
        <v>53.00N, 129.64E</v>
      </c>
      <c r="K4328">
        <f>_xlfn.XLOOKUP($A4328,laziki!B:B,laziki!D:D)</f>
        <v>2069</v>
      </c>
      <c r="L4328">
        <f t="shared" si="337"/>
        <v>2072</v>
      </c>
      <c r="M4328" s="4">
        <f t="shared" si="338"/>
        <v>3</v>
      </c>
      <c r="N4328" s="4" t="str">
        <f t="shared" si="339"/>
        <v>N</v>
      </c>
      <c r="O4328" t="str">
        <f t="shared" si="340"/>
        <v>N</v>
      </c>
    </row>
    <row r="4329" spans="1:15" x14ac:dyDescent="0.25">
      <c r="A4329">
        <v>34</v>
      </c>
      <c r="B4329" s="1">
        <v>60029</v>
      </c>
      <c r="C4329" t="s">
        <v>239</v>
      </c>
      <c r="D4329" t="s">
        <v>1119</v>
      </c>
      <c r="E4329">
        <v>292</v>
      </c>
      <c r="F4329">
        <v>3764</v>
      </c>
      <c r="G4329">
        <f t="shared" si="336"/>
        <v>0</v>
      </c>
      <c r="H4329" t="str">
        <f>_xlfn.XLOOKUP(C4329,obszary!A:A,obszary!B:B)</f>
        <v>Amenthes</v>
      </c>
      <c r="I4329" t="str">
        <f>_xlfn.XLOOKUP($A4329,laziki!B:B,laziki!C:C)</f>
        <v>Deimos 14</v>
      </c>
      <c r="J4329" t="str">
        <f>_xlfn.XLOOKUP(I4329,laziki!C:C,laziki!E:E)</f>
        <v>24.45N, 112.91E</v>
      </c>
      <c r="K4329">
        <f>_xlfn.XLOOKUP($A4329,laziki!B:B,laziki!D:D)</f>
        <v>2060</v>
      </c>
      <c r="L4329">
        <f t="shared" si="337"/>
        <v>2064</v>
      </c>
      <c r="M4329" s="4">
        <f t="shared" si="338"/>
        <v>4</v>
      </c>
      <c r="N4329" s="4" t="str">
        <f t="shared" si="339"/>
        <v>N</v>
      </c>
      <c r="O4329" t="str">
        <f t="shared" si="340"/>
        <v>N</v>
      </c>
    </row>
    <row r="4330" spans="1:15" x14ac:dyDescent="0.25">
      <c r="A4330">
        <v>85</v>
      </c>
      <c r="B4330" s="1">
        <v>63013</v>
      </c>
      <c r="C4330" t="s">
        <v>223</v>
      </c>
      <c r="D4330" t="s">
        <v>1118</v>
      </c>
      <c r="E4330">
        <v>175</v>
      </c>
      <c r="F4330">
        <v>4902</v>
      </c>
      <c r="G4330">
        <f t="shared" si="336"/>
        <v>0</v>
      </c>
      <c r="H4330" t="str">
        <f>_xlfn.XLOOKUP(C4330,obszary!A:A,obszary!B:B)</f>
        <v>Mare Tyrrhenum</v>
      </c>
      <c r="I4330" t="str">
        <f>_xlfn.XLOOKUP($A4330,laziki!B:B,laziki!C:C)</f>
        <v>Phoenix 13</v>
      </c>
      <c r="J4330" t="str">
        <f>_xlfn.XLOOKUP(I4330,laziki!C:C,laziki!E:E)</f>
        <v>6.43S, 95.96E</v>
      </c>
      <c r="K4330">
        <f>_xlfn.XLOOKUP($A4330,laziki!B:B,laziki!D:D)</f>
        <v>2070</v>
      </c>
      <c r="L4330">
        <f t="shared" si="337"/>
        <v>2072</v>
      </c>
      <c r="M4330" s="4">
        <f t="shared" si="338"/>
        <v>2</v>
      </c>
      <c r="N4330" s="4" t="str">
        <f t="shared" si="339"/>
        <v>S</v>
      </c>
      <c r="O4330" t="str">
        <f t="shared" si="340"/>
        <v>S</v>
      </c>
    </row>
    <row r="4331" spans="1:15" x14ac:dyDescent="0.25">
      <c r="A4331">
        <v>82</v>
      </c>
      <c r="B4331" s="1">
        <v>62756</v>
      </c>
      <c r="C4331" t="s">
        <v>209</v>
      </c>
      <c r="D4331" t="s">
        <v>1117</v>
      </c>
      <c r="E4331">
        <v>157</v>
      </c>
      <c r="F4331">
        <v>1656</v>
      </c>
      <c r="G4331">
        <f t="shared" si="336"/>
        <v>0</v>
      </c>
      <c r="H4331" t="str">
        <f>_xlfn.XLOOKUP(C4331,obszary!A:A,obszary!B:B)</f>
        <v>Eridania</v>
      </c>
      <c r="I4331" t="str">
        <f>_xlfn.XLOOKUP($A4331,laziki!B:B,laziki!C:C)</f>
        <v>Phoenix 7</v>
      </c>
      <c r="J4331" t="str">
        <f>_xlfn.XLOOKUP(I4331,laziki!C:C,laziki!E:E)</f>
        <v>42.36S, 157.15E</v>
      </c>
      <c r="K4331">
        <f>_xlfn.XLOOKUP($A4331,laziki!B:B,laziki!D:D)</f>
        <v>2068</v>
      </c>
      <c r="L4331">
        <f t="shared" si="337"/>
        <v>2071</v>
      </c>
      <c r="M4331" s="4">
        <f t="shared" si="338"/>
        <v>3</v>
      </c>
      <c r="N4331" s="4" t="str">
        <f t="shared" si="339"/>
        <v>S</v>
      </c>
      <c r="O4331" t="str">
        <f t="shared" si="340"/>
        <v>S</v>
      </c>
    </row>
    <row r="4332" spans="1:15" x14ac:dyDescent="0.25">
      <c r="A4332">
        <v>75</v>
      </c>
      <c r="B4332" s="1">
        <v>63728</v>
      </c>
      <c r="C4332" t="s">
        <v>211</v>
      </c>
      <c r="D4332" t="s">
        <v>1116</v>
      </c>
      <c r="E4332">
        <v>67</v>
      </c>
      <c r="F4332">
        <v>3764</v>
      </c>
      <c r="G4332">
        <f t="shared" si="336"/>
        <v>3764</v>
      </c>
      <c r="H4332" t="str">
        <f>_xlfn.XLOOKUP(C4332,obszary!A:A,obszary!B:B)</f>
        <v>Hellas</v>
      </c>
      <c r="I4332" t="str">
        <f>_xlfn.XLOOKUP($A4332,laziki!B:B,laziki!C:C)</f>
        <v>Rosetta 22</v>
      </c>
      <c r="J4332" t="str">
        <f>_xlfn.XLOOKUP(I4332,laziki!C:C,laziki!E:E)</f>
        <v>43.21S, 109.99E</v>
      </c>
      <c r="K4332">
        <f>_xlfn.XLOOKUP($A4332,laziki!B:B,laziki!D:D)</f>
        <v>2071</v>
      </c>
      <c r="L4332">
        <f t="shared" si="337"/>
        <v>2074</v>
      </c>
      <c r="M4332" s="4">
        <f t="shared" si="338"/>
        <v>3</v>
      </c>
      <c r="N4332" s="4" t="str">
        <f t="shared" si="339"/>
        <v>S</v>
      </c>
      <c r="O4332" t="str">
        <f t="shared" si="340"/>
        <v>S</v>
      </c>
    </row>
    <row r="4333" spans="1:15" x14ac:dyDescent="0.25">
      <c r="A4333">
        <v>31</v>
      </c>
      <c r="B4333" s="1">
        <v>58649</v>
      </c>
      <c r="C4333" t="s">
        <v>261</v>
      </c>
      <c r="D4333" t="s">
        <v>1115</v>
      </c>
      <c r="E4333">
        <v>30</v>
      </c>
      <c r="F4333">
        <v>2324</v>
      </c>
      <c r="G4333">
        <f t="shared" si="336"/>
        <v>2324</v>
      </c>
      <c r="H4333" t="str">
        <f>_xlfn.XLOOKUP(C4333,obszary!A:A,obszary!B:B)</f>
        <v>Arcadia</v>
      </c>
      <c r="I4333" t="str">
        <f>_xlfn.XLOOKUP($A4333,laziki!B:B,laziki!C:C)</f>
        <v>Deimos 10</v>
      </c>
      <c r="J4333" t="str">
        <f>_xlfn.XLOOKUP(I4333,laziki!C:C,laziki!E:E)</f>
        <v>66.67N, 93.37W</v>
      </c>
      <c r="K4333">
        <f>_xlfn.XLOOKUP($A4333,laziki!B:B,laziki!D:D)</f>
        <v>2059</v>
      </c>
      <c r="L4333">
        <f t="shared" si="337"/>
        <v>2060</v>
      </c>
      <c r="M4333" s="4">
        <f t="shared" si="338"/>
        <v>1</v>
      </c>
      <c r="N4333" s="4" t="str">
        <f t="shared" si="339"/>
        <v>N</v>
      </c>
      <c r="O4333" t="str">
        <f t="shared" si="340"/>
        <v>N</v>
      </c>
    </row>
    <row r="4334" spans="1:15" x14ac:dyDescent="0.25">
      <c r="A4334">
        <v>4</v>
      </c>
      <c r="B4334" s="1">
        <v>57636</v>
      </c>
      <c r="C4334" t="s">
        <v>229</v>
      </c>
      <c r="D4334" t="s">
        <v>1114</v>
      </c>
      <c r="E4334">
        <v>702</v>
      </c>
      <c r="F4334">
        <v>9670</v>
      </c>
      <c r="G4334">
        <f t="shared" si="336"/>
        <v>0</v>
      </c>
      <c r="H4334" t="str">
        <f>_xlfn.XLOOKUP(C4334,obszary!A:A,obszary!B:B)</f>
        <v>Margaritifer Sinus</v>
      </c>
      <c r="I4334" t="str">
        <f>_xlfn.XLOOKUP($A4334,laziki!B:B,laziki!C:C)</f>
        <v>Mariner 9</v>
      </c>
      <c r="J4334" t="str">
        <f>_xlfn.XLOOKUP(I4334,laziki!C:C,laziki!E:E)</f>
        <v>43.20S, 21.89W</v>
      </c>
      <c r="K4334">
        <f>_xlfn.XLOOKUP($A4334,laziki!B:B,laziki!D:D)</f>
        <v>2051</v>
      </c>
      <c r="L4334">
        <f t="shared" si="337"/>
        <v>2057</v>
      </c>
      <c r="M4334" s="4">
        <f t="shared" si="338"/>
        <v>6</v>
      </c>
      <c r="N4334" s="4" t="str">
        <f t="shared" si="339"/>
        <v>S</v>
      </c>
      <c r="O4334" t="str">
        <f t="shared" si="340"/>
        <v>S</v>
      </c>
    </row>
    <row r="4335" spans="1:15" x14ac:dyDescent="0.25">
      <c r="A4335">
        <v>32</v>
      </c>
      <c r="B4335" s="1">
        <v>58581</v>
      </c>
      <c r="C4335" t="s">
        <v>217</v>
      </c>
      <c r="D4335" t="s">
        <v>1113</v>
      </c>
      <c r="E4335">
        <v>252</v>
      </c>
      <c r="F4335">
        <v>8000</v>
      </c>
      <c r="G4335">
        <f t="shared" si="336"/>
        <v>0</v>
      </c>
      <c r="H4335" t="str">
        <f>_xlfn.XLOOKUP(C4335,obszary!A:A,obszary!B:B)</f>
        <v>Thaumasia</v>
      </c>
      <c r="I4335" t="str">
        <f>_xlfn.XLOOKUP($A4335,laziki!B:B,laziki!C:C)</f>
        <v>Deimos 11</v>
      </c>
      <c r="J4335" t="str">
        <f>_xlfn.XLOOKUP(I4335,laziki!C:C,laziki!E:E)</f>
        <v>39.82S, 96.42W</v>
      </c>
      <c r="K4335">
        <f>_xlfn.XLOOKUP($A4335,laziki!B:B,laziki!D:D)</f>
        <v>2059</v>
      </c>
      <c r="L4335">
        <f t="shared" si="337"/>
        <v>2060</v>
      </c>
      <c r="M4335" s="4">
        <f t="shared" si="338"/>
        <v>1</v>
      </c>
      <c r="N4335" s="4" t="str">
        <f t="shared" si="339"/>
        <v>S</v>
      </c>
      <c r="O4335" t="str">
        <f t="shared" si="340"/>
        <v>S</v>
      </c>
    </row>
    <row r="4336" spans="1:15" x14ac:dyDescent="0.25">
      <c r="A4336">
        <v>28</v>
      </c>
      <c r="B4336" s="1">
        <v>59499</v>
      </c>
      <c r="C4336" t="s">
        <v>207</v>
      </c>
      <c r="D4336" t="s">
        <v>1112</v>
      </c>
      <c r="E4336">
        <v>204</v>
      </c>
      <c r="F4336">
        <v>2054</v>
      </c>
      <c r="G4336">
        <f t="shared" si="336"/>
        <v>0</v>
      </c>
      <c r="H4336" t="str">
        <f>_xlfn.XLOOKUP(C4336,obszary!A:A,obszary!B:B)</f>
        <v>Mare Australe</v>
      </c>
      <c r="I4336" t="str">
        <f>_xlfn.XLOOKUP($A4336,laziki!B:B,laziki!C:C)</f>
        <v>Deimos 3</v>
      </c>
      <c r="J4336" t="str">
        <f>_xlfn.XLOOKUP(I4336,laziki!C:C,laziki!E:E)</f>
        <v>63.27S, 66.46W</v>
      </c>
      <c r="K4336">
        <f>_xlfn.XLOOKUP($A4336,laziki!B:B,laziki!D:D)</f>
        <v>2058</v>
      </c>
      <c r="L4336">
        <f t="shared" si="337"/>
        <v>2062</v>
      </c>
      <c r="M4336" s="4">
        <f t="shared" si="338"/>
        <v>4</v>
      </c>
      <c r="N4336" s="4" t="str">
        <f t="shared" si="339"/>
        <v>S</v>
      </c>
      <c r="O4336" t="str">
        <f t="shared" si="340"/>
        <v>S</v>
      </c>
    </row>
    <row r="4337" spans="1:15" x14ac:dyDescent="0.25">
      <c r="A4337">
        <v>69</v>
      </c>
      <c r="B4337" s="1">
        <v>62953</v>
      </c>
      <c r="C4337" t="s">
        <v>265</v>
      </c>
      <c r="D4337" t="s">
        <v>1111</v>
      </c>
      <c r="E4337">
        <v>365</v>
      </c>
      <c r="F4337">
        <v>15700</v>
      </c>
      <c r="G4337">
        <f t="shared" si="336"/>
        <v>0</v>
      </c>
      <c r="H4337" t="str">
        <f>_xlfn.XLOOKUP(C4337,obszary!A:A,obszary!B:B)</f>
        <v>Mare Boreum</v>
      </c>
      <c r="I4337" t="str">
        <f>_xlfn.XLOOKUP($A4337,laziki!B:B,laziki!C:C)</f>
        <v>Rosetta 13</v>
      </c>
      <c r="J4337" t="str">
        <f>_xlfn.XLOOKUP(I4337,laziki!C:C,laziki!E:E)</f>
        <v>69.41N, 168.67E</v>
      </c>
      <c r="K4337">
        <f>_xlfn.XLOOKUP($A4337,laziki!B:B,laziki!D:D)</f>
        <v>2069</v>
      </c>
      <c r="L4337">
        <f t="shared" si="337"/>
        <v>2072</v>
      </c>
      <c r="M4337" s="4">
        <f t="shared" si="338"/>
        <v>3</v>
      </c>
      <c r="N4337" s="4" t="str">
        <f t="shared" si="339"/>
        <v>N</v>
      </c>
      <c r="O4337" t="str">
        <f t="shared" si="340"/>
        <v>N</v>
      </c>
    </row>
    <row r="4338" spans="1:15" x14ac:dyDescent="0.25">
      <c r="A4338">
        <v>9</v>
      </c>
      <c r="B4338" s="1">
        <v>57836</v>
      </c>
      <c r="C4338" t="s">
        <v>245</v>
      </c>
      <c r="D4338" t="s">
        <v>1110</v>
      </c>
      <c r="E4338">
        <v>96</v>
      </c>
      <c r="F4338">
        <v>2880</v>
      </c>
      <c r="G4338">
        <f t="shared" si="336"/>
        <v>2880</v>
      </c>
      <c r="H4338" t="str">
        <f>_xlfn.XLOOKUP(C4338,obszary!A:A,obszary!B:B)</f>
        <v>Oxia Palus</v>
      </c>
      <c r="I4338" t="str">
        <f>_xlfn.XLOOKUP($A4338,laziki!B:B,laziki!C:C)</f>
        <v>Mariner 14</v>
      </c>
      <c r="J4338" t="str">
        <f>_xlfn.XLOOKUP(I4338,laziki!C:C,laziki!E:E)</f>
        <v>17.63S, 13.01W</v>
      </c>
      <c r="K4338">
        <f>_xlfn.XLOOKUP($A4338,laziki!B:B,laziki!D:D)</f>
        <v>2054</v>
      </c>
      <c r="L4338">
        <f t="shared" si="337"/>
        <v>2058</v>
      </c>
      <c r="M4338" s="4">
        <f t="shared" si="338"/>
        <v>4</v>
      </c>
      <c r="N4338" s="4" t="str">
        <f t="shared" si="339"/>
        <v>N</v>
      </c>
      <c r="O4338" t="str">
        <f t="shared" si="340"/>
        <v>S</v>
      </c>
    </row>
    <row r="4339" spans="1:15" x14ac:dyDescent="0.25">
      <c r="A4339">
        <v>60</v>
      </c>
      <c r="B4339" s="1">
        <v>62745</v>
      </c>
      <c r="C4339" t="s">
        <v>215</v>
      </c>
      <c r="D4339" t="s">
        <v>1109</v>
      </c>
      <c r="E4339">
        <v>120</v>
      </c>
      <c r="F4339">
        <v>12178</v>
      </c>
      <c r="G4339">
        <f t="shared" si="336"/>
        <v>0</v>
      </c>
      <c r="H4339" t="str">
        <f>_xlfn.XLOOKUP(C4339,obszary!A:A,obszary!B:B)</f>
        <v>Argyre</v>
      </c>
      <c r="I4339" t="str">
        <f>_xlfn.XLOOKUP($A4339,laziki!B:B,laziki!C:C)</f>
        <v>Opportunity 18</v>
      </c>
      <c r="J4339" t="str">
        <f>_xlfn.XLOOKUP(I4339,laziki!C:C,laziki!E:E)</f>
        <v>47.77S, 28.62W</v>
      </c>
      <c r="K4339">
        <f>_xlfn.XLOOKUP($A4339,laziki!B:B,laziki!D:D)</f>
        <v>2069</v>
      </c>
      <c r="L4339">
        <f t="shared" si="337"/>
        <v>2071</v>
      </c>
      <c r="M4339" s="4">
        <f t="shared" si="338"/>
        <v>2</v>
      </c>
      <c r="N4339" s="4" t="str">
        <f t="shared" si="339"/>
        <v>S</v>
      </c>
      <c r="O4339" t="str">
        <f t="shared" si="340"/>
        <v>S</v>
      </c>
    </row>
    <row r="4340" spans="1:15" x14ac:dyDescent="0.25">
      <c r="A4340">
        <v>5</v>
      </c>
      <c r="B4340" s="1">
        <v>57277</v>
      </c>
      <c r="C4340" t="s">
        <v>227</v>
      </c>
      <c r="D4340" t="s">
        <v>1108</v>
      </c>
      <c r="E4340">
        <v>48</v>
      </c>
      <c r="F4340">
        <v>5255</v>
      </c>
      <c r="G4340">
        <f t="shared" si="336"/>
        <v>5255</v>
      </c>
      <c r="H4340" t="str">
        <f>_xlfn.XLOOKUP(C4340,obszary!A:A,obszary!B:B)</f>
        <v>Sinus Sabaeus</v>
      </c>
      <c r="I4340" t="str">
        <f>_xlfn.XLOOKUP($A4340,laziki!B:B,laziki!C:C)</f>
        <v>Mariner 10</v>
      </c>
      <c r="J4340" t="str">
        <f>_xlfn.XLOOKUP(I4340,laziki!C:C,laziki!E:E)</f>
        <v>4.88N, 63.43E</v>
      </c>
      <c r="K4340">
        <f>_xlfn.XLOOKUP($A4340,laziki!B:B,laziki!D:D)</f>
        <v>2051</v>
      </c>
      <c r="L4340">
        <f t="shared" si="337"/>
        <v>2056</v>
      </c>
      <c r="M4340" s="4">
        <f t="shared" si="338"/>
        <v>5</v>
      </c>
      <c r="N4340" s="4" t="str">
        <f t="shared" si="339"/>
        <v>S</v>
      </c>
      <c r="O4340" t="str">
        <f t="shared" si="340"/>
        <v>N</v>
      </c>
    </row>
    <row r="4341" spans="1:15" x14ac:dyDescent="0.25">
      <c r="A4341">
        <v>47</v>
      </c>
      <c r="B4341" s="1">
        <v>63363</v>
      </c>
      <c r="C4341" t="s">
        <v>245</v>
      </c>
      <c r="D4341" t="s">
        <v>1107</v>
      </c>
      <c r="E4341">
        <v>27</v>
      </c>
      <c r="F4341">
        <v>9985</v>
      </c>
      <c r="G4341">
        <f t="shared" si="336"/>
        <v>9985</v>
      </c>
      <c r="H4341" t="str">
        <f>_xlfn.XLOOKUP(C4341,obszary!A:A,obszary!B:B)</f>
        <v>Oxia Palus</v>
      </c>
      <c r="I4341" t="str">
        <f>_xlfn.XLOOKUP($A4341,laziki!B:B,laziki!C:C)</f>
        <v>Spirit 14</v>
      </c>
      <c r="J4341" t="str">
        <f>_xlfn.XLOOKUP(I4341,laziki!C:C,laziki!E:E)</f>
        <v>27.30N, 17.48W</v>
      </c>
      <c r="K4341">
        <f>_xlfn.XLOOKUP($A4341,laziki!B:B,laziki!D:D)</f>
        <v>2065</v>
      </c>
      <c r="L4341">
        <f t="shared" si="337"/>
        <v>2073</v>
      </c>
      <c r="M4341" s="4">
        <f t="shared" si="338"/>
        <v>8</v>
      </c>
      <c r="N4341" s="4" t="str">
        <f t="shared" si="339"/>
        <v>N</v>
      </c>
      <c r="O4341" t="str">
        <f t="shared" si="340"/>
        <v>N</v>
      </c>
    </row>
    <row r="4342" spans="1:15" x14ac:dyDescent="0.25">
      <c r="A4342">
        <v>37</v>
      </c>
      <c r="B4342" s="1">
        <v>59365</v>
      </c>
      <c r="C4342" t="s">
        <v>239</v>
      </c>
      <c r="D4342" t="s">
        <v>1106</v>
      </c>
      <c r="E4342">
        <v>307</v>
      </c>
      <c r="F4342">
        <v>5812</v>
      </c>
      <c r="G4342">
        <f t="shared" si="336"/>
        <v>0</v>
      </c>
      <c r="H4342" t="str">
        <f>_xlfn.XLOOKUP(C4342,obszary!A:A,obszary!B:B)</f>
        <v>Amenthes</v>
      </c>
      <c r="I4342" t="str">
        <f>_xlfn.XLOOKUP($A4342,laziki!B:B,laziki!C:C)</f>
        <v>Pathfinder 5</v>
      </c>
      <c r="J4342" t="str">
        <f>_xlfn.XLOOKUP(I4342,laziki!C:C,laziki!E:E)</f>
        <v>10.83N, 133.81E</v>
      </c>
      <c r="K4342">
        <f>_xlfn.XLOOKUP($A4342,laziki!B:B,laziki!D:D)</f>
        <v>2061</v>
      </c>
      <c r="L4342">
        <f t="shared" si="337"/>
        <v>2062</v>
      </c>
      <c r="M4342" s="4">
        <f t="shared" si="338"/>
        <v>1</v>
      </c>
      <c r="N4342" s="4" t="str">
        <f t="shared" si="339"/>
        <v>N</v>
      </c>
      <c r="O4342" t="str">
        <f t="shared" si="340"/>
        <v>N</v>
      </c>
    </row>
    <row r="4343" spans="1:15" x14ac:dyDescent="0.25">
      <c r="A4343">
        <v>44</v>
      </c>
      <c r="B4343" s="1">
        <v>61841</v>
      </c>
      <c r="C4343" t="s">
        <v>265</v>
      </c>
      <c r="D4343" t="s">
        <v>1105</v>
      </c>
      <c r="E4343">
        <v>41</v>
      </c>
      <c r="F4343">
        <v>2324</v>
      </c>
      <c r="G4343">
        <f t="shared" si="336"/>
        <v>2324</v>
      </c>
      <c r="H4343" t="str">
        <f>_xlfn.XLOOKUP(C4343,obszary!A:A,obszary!B:B)</f>
        <v>Mare Boreum</v>
      </c>
      <c r="I4343" t="str">
        <f>_xlfn.XLOOKUP($A4343,laziki!B:B,laziki!C:C)</f>
        <v>Spirit 11</v>
      </c>
      <c r="J4343" t="str">
        <f>_xlfn.XLOOKUP(I4343,laziki!C:C,laziki!E:E)</f>
        <v>64.61N, 131.25E</v>
      </c>
      <c r="K4343">
        <f>_xlfn.XLOOKUP($A4343,laziki!B:B,laziki!D:D)</f>
        <v>2064</v>
      </c>
      <c r="L4343">
        <f t="shared" si="337"/>
        <v>2069</v>
      </c>
      <c r="M4343" s="4">
        <f t="shared" si="338"/>
        <v>5</v>
      </c>
      <c r="N4343" s="4" t="str">
        <f t="shared" si="339"/>
        <v>N</v>
      </c>
      <c r="O4343" t="str">
        <f t="shared" si="340"/>
        <v>N</v>
      </c>
    </row>
    <row r="4344" spans="1:15" x14ac:dyDescent="0.25">
      <c r="A4344">
        <v>92</v>
      </c>
      <c r="B4344" s="1">
        <v>63919</v>
      </c>
      <c r="C4344" t="s">
        <v>265</v>
      </c>
      <c r="D4344" t="s">
        <v>1104</v>
      </c>
      <c r="E4344">
        <v>34</v>
      </c>
      <c r="F4344">
        <v>7752</v>
      </c>
      <c r="G4344">
        <f t="shared" si="336"/>
        <v>7752</v>
      </c>
      <c r="H4344" t="str">
        <f>_xlfn.XLOOKUP(C4344,obszary!A:A,obszary!B:B)</f>
        <v>Mare Boreum</v>
      </c>
      <c r="I4344" t="str">
        <f>_xlfn.XLOOKUP($A4344,laziki!B:B,laziki!C:C)</f>
        <v>Phoenix 28</v>
      </c>
      <c r="J4344" t="str">
        <f>_xlfn.XLOOKUP(I4344,laziki!C:C,laziki!E:E)</f>
        <v>77.60N, 60.62E</v>
      </c>
      <c r="K4344">
        <f>_xlfn.XLOOKUP($A4344,laziki!B:B,laziki!D:D)</f>
        <v>2073</v>
      </c>
      <c r="L4344">
        <f t="shared" si="337"/>
        <v>2074</v>
      </c>
      <c r="M4344" s="4">
        <f t="shared" si="338"/>
        <v>1</v>
      </c>
      <c r="N4344" s="4" t="str">
        <f t="shared" si="339"/>
        <v>N</v>
      </c>
      <c r="O4344" t="str">
        <f t="shared" si="340"/>
        <v>N</v>
      </c>
    </row>
    <row r="4345" spans="1:15" x14ac:dyDescent="0.25">
      <c r="A4345">
        <v>3</v>
      </c>
      <c r="B4345" s="1">
        <v>55789</v>
      </c>
      <c r="C4345" t="s">
        <v>219</v>
      </c>
      <c r="D4345" t="s">
        <v>1103</v>
      </c>
      <c r="E4345">
        <v>124</v>
      </c>
      <c r="F4345">
        <v>3022</v>
      </c>
      <c r="G4345">
        <f t="shared" si="336"/>
        <v>0</v>
      </c>
      <c r="H4345" t="str">
        <f>_xlfn.XLOOKUP(C4345,obszary!A:A,obszary!B:B)</f>
        <v>Phaethontis</v>
      </c>
      <c r="I4345" t="str">
        <f>_xlfn.XLOOKUP($A4345,laziki!B:B,laziki!C:C)</f>
        <v>Mariner 7</v>
      </c>
      <c r="J4345" t="str">
        <f>_xlfn.XLOOKUP(I4345,laziki!C:C,laziki!E:E)</f>
        <v>44.90S, 130.80W</v>
      </c>
      <c r="K4345">
        <f>_xlfn.XLOOKUP($A4345,laziki!B:B,laziki!D:D)</f>
        <v>2050</v>
      </c>
      <c r="L4345">
        <f t="shared" si="337"/>
        <v>2052</v>
      </c>
      <c r="M4345" s="4">
        <f t="shared" si="338"/>
        <v>2</v>
      </c>
      <c r="N4345" s="4" t="str">
        <f t="shared" si="339"/>
        <v>S</v>
      </c>
      <c r="O4345" t="str">
        <f t="shared" si="340"/>
        <v>S</v>
      </c>
    </row>
    <row r="4346" spans="1:15" x14ac:dyDescent="0.25">
      <c r="A4346">
        <v>52</v>
      </c>
      <c r="B4346" s="1">
        <v>60866</v>
      </c>
      <c r="C4346" t="s">
        <v>233</v>
      </c>
      <c r="D4346" t="s">
        <v>1102</v>
      </c>
      <c r="E4346">
        <v>157</v>
      </c>
      <c r="F4346">
        <v>2739</v>
      </c>
      <c r="G4346">
        <f t="shared" si="336"/>
        <v>0</v>
      </c>
      <c r="H4346" t="str">
        <f>_xlfn.XLOOKUP(C4346,obszary!A:A,obszary!B:B)</f>
        <v>Phoenicis Lacus</v>
      </c>
      <c r="I4346" t="str">
        <f>_xlfn.XLOOKUP($A4346,laziki!B:B,laziki!C:C)</f>
        <v>Opportunity 4</v>
      </c>
      <c r="J4346" t="str">
        <f>_xlfn.XLOOKUP(I4346,laziki!C:C,laziki!E:E)</f>
        <v>9.63N, 121.52W</v>
      </c>
      <c r="K4346">
        <f>_xlfn.XLOOKUP($A4346,laziki!B:B,laziki!D:D)</f>
        <v>2065</v>
      </c>
      <c r="L4346">
        <f t="shared" si="337"/>
        <v>2066</v>
      </c>
      <c r="M4346" s="4">
        <f t="shared" si="338"/>
        <v>1</v>
      </c>
      <c r="N4346" s="4" t="str">
        <f t="shared" si="339"/>
        <v>S</v>
      </c>
      <c r="O4346" t="str">
        <f t="shared" si="340"/>
        <v>N</v>
      </c>
    </row>
    <row r="4347" spans="1:15" x14ac:dyDescent="0.25">
      <c r="A4347">
        <v>19</v>
      </c>
      <c r="B4347" s="1">
        <v>58055</v>
      </c>
      <c r="C4347" t="s">
        <v>253</v>
      </c>
      <c r="D4347" t="s">
        <v>1101</v>
      </c>
      <c r="E4347">
        <v>152</v>
      </c>
      <c r="F4347">
        <v>2461</v>
      </c>
      <c r="G4347">
        <f t="shared" si="336"/>
        <v>0</v>
      </c>
      <c r="H4347" t="str">
        <f>_xlfn.XLOOKUP(C4347,obszary!A:A,obszary!B:B)</f>
        <v>Cebrenia</v>
      </c>
      <c r="I4347" t="str">
        <f>_xlfn.XLOOKUP($A4347,laziki!B:B,laziki!C:C)</f>
        <v>Viking 13</v>
      </c>
      <c r="J4347" t="str">
        <f>_xlfn.XLOOKUP(I4347,laziki!C:C,laziki!E:E)</f>
        <v>47.43N, 160.74E</v>
      </c>
      <c r="K4347">
        <f>_xlfn.XLOOKUP($A4347,laziki!B:B,laziki!D:D)</f>
        <v>2056</v>
      </c>
      <c r="L4347">
        <f t="shared" si="337"/>
        <v>2058</v>
      </c>
      <c r="M4347" s="4">
        <f t="shared" si="338"/>
        <v>2</v>
      </c>
      <c r="N4347" s="4" t="str">
        <f t="shared" si="339"/>
        <v>N</v>
      </c>
      <c r="O4347" t="str">
        <f t="shared" si="340"/>
        <v>N</v>
      </c>
    </row>
    <row r="4348" spans="1:15" x14ac:dyDescent="0.25">
      <c r="A4348">
        <v>75</v>
      </c>
      <c r="B4348" s="1">
        <v>63519</v>
      </c>
      <c r="C4348" t="s">
        <v>211</v>
      </c>
      <c r="D4348" t="s">
        <v>1100</v>
      </c>
      <c r="E4348">
        <v>15</v>
      </c>
      <c r="F4348">
        <v>33322</v>
      </c>
      <c r="G4348">
        <f t="shared" si="336"/>
        <v>33322</v>
      </c>
      <c r="H4348" t="str">
        <f>_xlfn.XLOOKUP(C4348,obszary!A:A,obszary!B:B)</f>
        <v>Hellas</v>
      </c>
      <c r="I4348" t="str">
        <f>_xlfn.XLOOKUP($A4348,laziki!B:B,laziki!C:C)</f>
        <v>Rosetta 22</v>
      </c>
      <c r="J4348" t="str">
        <f>_xlfn.XLOOKUP(I4348,laziki!C:C,laziki!E:E)</f>
        <v>43.21S, 109.99E</v>
      </c>
      <c r="K4348">
        <f>_xlfn.XLOOKUP($A4348,laziki!B:B,laziki!D:D)</f>
        <v>2071</v>
      </c>
      <c r="L4348">
        <f t="shared" si="337"/>
        <v>2073</v>
      </c>
      <c r="M4348" s="4">
        <f t="shared" si="338"/>
        <v>2</v>
      </c>
      <c r="N4348" s="4" t="str">
        <f t="shared" si="339"/>
        <v>S</v>
      </c>
      <c r="O4348" t="str">
        <f t="shared" si="340"/>
        <v>S</v>
      </c>
    </row>
    <row r="4349" spans="1:15" x14ac:dyDescent="0.25">
      <c r="A4349">
        <v>30</v>
      </c>
      <c r="B4349" s="1">
        <v>58834</v>
      </c>
      <c r="C4349" t="s">
        <v>247</v>
      </c>
      <c r="D4349" t="s">
        <v>1099</v>
      </c>
      <c r="E4349">
        <v>905</v>
      </c>
      <c r="F4349">
        <v>4563</v>
      </c>
      <c r="G4349">
        <f t="shared" si="336"/>
        <v>0</v>
      </c>
      <c r="H4349" t="str">
        <f>_xlfn.XLOOKUP(C4349,obszary!A:A,obszary!B:B)</f>
        <v>Lunae Palus</v>
      </c>
      <c r="I4349" t="str">
        <f>_xlfn.XLOOKUP($A4349,laziki!B:B,laziki!C:C)</f>
        <v>Deimos 8</v>
      </c>
      <c r="J4349" t="str">
        <f>_xlfn.XLOOKUP(I4349,laziki!C:C,laziki!E:E)</f>
        <v>21.43N, 76.62W</v>
      </c>
      <c r="K4349">
        <f>_xlfn.XLOOKUP($A4349,laziki!B:B,laziki!D:D)</f>
        <v>2058</v>
      </c>
      <c r="L4349">
        <f t="shared" si="337"/>
        <v>2061</v>
      </c>
      <c r="M4349" s="4">
        <f t="shared" si="338"/>
        <v>3</v>
      </c>
      <c r="N4349" s="4" t="str">
        <f t="shared" si="339"/>
        <v>N</v>
      </c>
      <c r="O4349" t="str">
        <f t="shared" si="340"/>
        <v>N</v>
      </c>
    </row>
    <row r="4350" spans="1:15" x14ac:dyDescent="0.25">
      <c r="A4350">
        <v>100</v>
      </c>
      <c r="B4350" s="1">
        <v>63703</v>
      </c>
      <c r="C4350" t="s">
        <v>207</v>
      </c>
      <c r="D4350" t="s">
        <v>1098</v>
      </c>
      <c r="E4350">
        <v>241</v>
      </c>
      <c r="F4350">
        <v>6832</v>
      </c>
      <c r="G4350">
        <f t="shared" si="336"/>
        <v>0</v>
      </c>
      <c r="H4350" t="str">
        <f>_xlfn.XLOOKUP(C4350,obszary!A:A,obszary!B:B)</f>
        <v>Mare Australe</v>
      </c>
      <c r="I4350" t="str">
        <f>_xlfn.XLOOKUP($A4350,laziki!B:B,laziki!C:C)</f>
        <v>Perseverance 7</v>
      </c>
      <c r="J4350" t="str">
        <f>_xlfn.XLOOKUP(I4350,laziki!C:C,laziki!E:E)</f>
        <v>61.39S, 157.42W</v>
      </c>
      <c r="K4350">
        <f>_xlfn.XLOOKUP($A4350,laziki!B:B,laziki!D:D)</f>
        <v>2070</v>
      </c>
      <c r="L4350">
        <f t="shared" si="337"/>
        <v>2074</v>
      </c>
      <c r="M4350" s="4">
        <f t="shared" si="338"/>
        <v>4</v>
      </c>
      <c r="N4350" s="4" t="str">
        <f t="shared" si="339"/>
        <v>S</v>
      </c>
      <c r="O4350" t="str">
        <f t="shared" si="340"/>
        <v>S</v>
      </c>
    </row>
    <row r="4351" spans="1:15" x14ac:dyDescent="0.25">
      <c r="A4351">
        <v>77</v>
      </c>
      <c r="B4351" s="1">
        <v>65191</v>
      </c>
      <c r="C4351" t="s">
        <v>211</v>
      </c>
      <c r="D4351" t="s">
        <v>1097</v>
      </c>
      <c r="E4351">
        <v>252</v>
      </c>
      <c r="F4351">
        <v>6006</v>
      </c>
      <c r="G4351">
        <f t="shared" si="336"/>
        <v>0</v>
      </c>
      <c r="H4351" t="str">
        <f>_xlfn.XLOOKUP(C4351,obszary!A:A,obszary!B:B)</f>
        <v>Hellas</v>
      </c>
      <c r="I4351" t="str">
        <f>_xlfn.XLOOKUP($A4351,laziki!B:B,laziki!C:C)</f>
        <v>Rosetta 27</v>
      </c>
      <c r="J4351" t="str">
        <f>_xlfn.XLOOKUP(I4351,laziki!C:C,laziki!E:E)</f>
        <v>28.90S, 98.55E</v>
      </c>
      <c r="K4351">
        <f>_xlfn.XLOOKUP($A4351,laziki!B:B,laziki!D:D)</f>
        <v>2073</v>
      </c>
      <c r="L4351">
        <f t="shared" si="337"/>
        <v>2078</v>
      </c>
      <c r="M4351" s="4">
        <f t="shared" si="338"/>
        <v>5</v>
      </c>
      <c r="N4351" s="4" t="str">
        <f t="shared" si="339"/>
        <v>S</v>
      </c>
      <c r="O4351" t="str">
        <f t="shared" si="340"/>
        <v>S</v>
      </c>
    </row>
    <row r="4352" spans="1:15" x14ac:dyDescent="0.25">
      <c r="A4352">
        <v>89</v>
      </c>
      <c r="B4352" s="1">
        <v>63636</v>
      </c>
      <c r="C4352" t="s">
        <v>207</v>
      </c>
      <c r="D4352" t="s">
        <v>1096</v>
      </c>
      <c r="E4352">
        <v>14</v>
      </c>
      <c r="F4352">
        <v>101649</v>
      </c>
      <c r="G4352">
        <f t="shared" si="336"/>
        <v>101649</v>
      </c>
      <c r="H4352" t="str">
        <f>_xlfn.XLOOKUP(C4352,obszary!A:A,obszary!B:B)</f>
        <v>Mare Australe</v>
      </c>
      <c r="I4352" t="str">
        <f>_xlfn.XLOOKUP($A4352,laziki!B:B,laziki!C:C)</f>
        <v>Phoenix 22</v>
      </c>
      <c r="J4352" t="str">
        <f>_xlfn.XLOOKUP(I4352,laziki!C:C,laziki!E:E)</f>
        <v>65.07S, 96.09W</v>
      </c>
      <c r="K4352">
        <f>_xlfn.XLOOKUP($A4352,laziki!B:B,laziki!D:D)</f>
        <v>2072</v>
      </c>
      <c r="L4352">
        <f t="shared" si="337"/>
        <v>2074</v>
      </c>
      <c r="M4352" s="4">
        <f t="shared" si="338"/>
        <v>2</v>
      </c>
      <c r="N4352" s="4" t="str">
        <f t="shared" si="339"/>
        <v>S</v>
      </c>
      <c r="O4352" t="str">
        <f t="shared" si="340"/>
        <v>S</v>
      </c>
    </row>
    <row r="4353" spans="1:15" x14ac:dyDescent="0.25">
      <c r="A4353">
        <v>73</v>
      </c>
      <c r="B4353" s="1">
        <v>63456</v>
      </c>
      <c r="C4353" t="s">
        <v>217</v>
      </c>
      <c r="D4353" t="s">
        <v>1095</v>
      </c>
      <c r="E4353">
        <v>791</v>
      </c>
      <c r="F4353">
        <v>4563</v>
      </c>
      <c r="G4353">
        <f t="shared" si="336"/>
        <v>0</v>
      </c>
      <c r="H4353" t="str">
        <f>_xlfn.XLOOKUP(C4353,obszary!A:A,obszary!B:B)</f>
        <v>Thaumasia</v>
      </c>
      <c r="I4353" t="str">
        <f>_xlfn.XLOOKUP($A4353,laziki!B:B,laziki!C:C)</f>
        <v>Rosetta 20</v>
      </c>
      <c r="J4353" t="str">
        <f>_xlfn.XLOOKUP(I4353,laziki!C:C,laziki!E:E)</f>
        <v>69.31S, 68.72W</v>
      </c>
      <c r="K4353">
        <f>_xlfn.XLOOKUP($A4353,laziki!B:B,laziki!D:D)</f>
        <v>2071</v>
      </c>
      <c r="L4353">
        <f t="shared" si="337"/>
        <v>2073</v>
      </c>
      <c r="M4353" s="4">
        <f t="shared" si="338"/>
        <v>2</v>
      </c>
      <c r="N4353" s="4" t="str">
        <f t="shared" si="339"/>
        <v>S</v>
      </c>
      <c r="O4353" t="str">
        <f t="shared" si="340"/>
        <v>S</v>
      </c>
    </row>
    <row r="4354" spans="1:15" x14ac:dyDescent="0.25">
      <c r="A4354">
        <v>95</v>
      </c>
      <c r="B4354" s="1">
        <v>61313</v>
      </c>
      <c r="C4354" t="s">
        <v>247</v>
      </c>
      <c r="D4354" t="s">
        <v>1094</v>
      </c>
      <c r="E4354">
        <v>43</v>
      </c>
      <c r="F4354">
        <v>7752</v>
      </c>
      <c r="G4354">
        <f t="shared" si="336"/>
        <v>7752</v>
      </c>
      <c r="H4354" t="str">
        <f>_xlfn.XLOOKUP(C4354,obszary!A:A,obszary!B:B)</f>
        <v>Lunae Palus</v>
      </c>
      <c r="I4354" t="str">
        <f>_xlfn.XLOOKUP($A4354,laziki!B:B,laziki!C:C)</f>
        <v>Dawn 6</v>
      </c>
      <c r="J4354" t="str">
        <f>_xlfn.XLOOKUP(I4354,laziki!C:C,laziki!E:E)</f>
        <v>8.80N, 79.73W</v>
      </c>
      <c r="K4354">
        <f>_xlfn.XLOOKUP($A4354,laziki!B:B,laziki!D:D)</f>
        <v>2067</v>
      </c>
      <c r="L4354">
        <f t="shared" si="337"/>
        <v>2067</v>
      </c>
      <c r="M4354" s="4">
        <f t="shared" si="338"/>
        <v>0</v>
      </c>
      <c r="N4354" s="4" t="str">
        <f t="shared" si="339"/>
        <v>N</v>
      </c>
      <c r="O4354" t="str">
        <f t="shared" si="340"/>
        <v>N</v>
      </c>
    </row>
    <row r="4355" spans="1:15" x14ac:dyDescent="0.25">
      <c r="A4355">
        <v>38</v>
      </c>
      <c r="B4355" s="1">
        <v>59547</v>
      </c>
      <c r="C4355" t="s">
        <v>265</v>
      </c>
      <c r="D4355" t="s">
        <v>1093</v>
      </c>
      <c r="E4355">
        <v>11</v>
      </c>
      <c r="F4355">
        <v>21171</v>
      </c>
      <c r="G4355">
        <f t="shared" ref="G4355:G4418" si="341">IF($E4355 &lt;= 100,F4355,0)</f>
        <v>21171</v>
      </c>
      <c r="H4355" t="str">
        <f>_xlfn.XLOOKUP(C4355,obszary!A:A,obszary!B:B)</f>
        <v>Mare Boreum</v>
      </c>
      <c r="I4355" t="str">
        <f>_xlfn.XLOOKUP($A4355,laziki!B:B,laziki!C:C)</f>
        <v>Pathfinder 7</v>
      </c>
      <c r="J4355" t="str">
        <f>_xlfn.XLOOKUP(I4355,laziki!C:C,laziki!E:E)</f>
        <v>79.27N, 111.64W</v>
      </c>
      <c r="K4355">
        <f>_xlfn.XLOOKUP($A4355,laziki!B:B,laziki!D:D)</f>
        <v>2062</v>
      </c>
      <c r="L4355">
        <f t="shared" ref="L4355:L4418" si="342">YEAR(B4355)</f>
        <v>2063</v>
      </c>
      <c r="M4355" s="4">
        <f t="shared" ref="M4355:M4418" si="343">L4355-K4355</f>
        <v>1</v>
      </c>
      <c r="N4355" s="4" t="str">
        <f t="shared" ref="N4355:N4418" si="344">IF(NOT(ISERROR(SEARCH("S",D4355))),"S","N")</f>
        <v>N</v>
      </c>
      <c r="O4355" t="str">
        <f t="shared" si="340"/>
        <v>N</v>
      </c>
    </row>
    <row r="4356" spans="1:15" x14ac:dyDescent="0.25">
      <c r="A4356">
        <v>55</v>
      </c>
      <c r="B4356" s="1">
        <v>63389</v>
      </c>
      <c r="C4356" t="s">
        <v>237</v>
      </c>
      <c r="D4356" t="s">
        <v>1092</v>
      </c>
      <c r="E4356">
        <v>147</v>
      </c>
      <c r="F4356">
        <v>15109</v>
      </c>
      <c r="G4356">
        <f t="shared" si="341"/>
        <v>0</v>
      </c>
      <c r="H4356" t="str">
        <f>_xlfn.XLOOKUP(C4356,obszary!A:A,obszary!B:B)</f>
        <v>Elysium</v>
      </c>
      <c r="I4356" t="str">
        <f>_xlfn.XLOOKUP($A4356,laziki!B:B,laziki!C:C)</f>
        <v>Opportunity 7</v>
      </c>
      <c r="J4356" t="str">
        <f>_xlfn.XLOOKUP(I4356,laziki!C:C,laziki!E:E)</f>
        <v>37.14N, 148.66E</v>
      </c>
      <c r="K4356">
        <f>_xlfn.XLOOKUP($A4356,laziki!B:B,laziki!D:D)</f>
        <v>2066</v>
      </c>
      <c r="L4356">
        <f t="shared" si="342"/>
        <v>2073</v>
      </c>
      <c r="M4356" s="4">
        <f t="shared" si="343"/>
        <v>7</v>
      </c>
      <c r="N4356" s="4" t="str">
        <f t="shared" si="344"/>
        <v>N</v>
      </c>
      <c r="O4356" t="str">
        <f t="shared" si="340"/>
        <v>N</v>
      </c>
    </row>
    <row r="4357" spans="1:15" x14ac:dyDescent="0.25">
      <c r="A4357">
        <v>38</v>
      </c>
      <c r="B4357" s="1">
        <v>60005</v>
      </c>
      <c r="C4357" t="s">
        <v>265</v>
      </c>
      <c r="D4357" t="s">
        <v>1091</v>
      </c>
      <c r="E4357">
        <v>75</v>
      </c>
      <c r="F4357">
        <v>63326</v>
      </c>
      <c r="G4357">
        <f t="shared" si="341"/>
        <v>63326</v>
      </c>
      <c r="H4357" t="str">
        <f>_xlfn.XLOOKUP(C4357,obszary!A:A,obszary!B:B)</f>
        <v>Mare Boreum</v>
      </c>
      <c r="I4357" t="str">
        <f>_xlfn.XLOOKUP($A4357,laziki!B:B,laziki!C:C)</f>
        <v>Pathfinder 7</v>
      </c>
      <c r="J4357" t="str">
        <f>_xlfn.XLOOKUP(I4357,laziki!C:C,laziki!E:E)</f>
        <v>79.27N, 111.64W</v>
      </c>
      <c r="K4357">
        <f>_xlfn.XLOOKUP($A4357,laziki!B:B,laziki!D:D)</f>
        <v>2062</v>
      </c>
      <c r="L4357">
        <f t="shared" si="342"/>
        <v>2064</v>
      </c>
      <c r="M4357" s="4">
        <f t="shared" si="343"/>
        <v>2</v>
      </c>
      <c r="N4357" s="4" t="str">
        <f t="shared" si="344"/>
        <v>N</v>
      </c>
      <c r="O4357" t="str">
        <f t="shared" si="340"/>
        <v>N</v>
      </c>
    </row>
    <row r="4358" spans="1:15" x14ac:dyDescent="0.25">
      <c r="A4358">
        <v>81</v>
      </c>
      <c r="B4358" s="1">
        <v>61768</v>
      </c>
      <c r="C4358" t="s">
        <v>251</v>
      </c>
      <c r="D4358" t="s">
        <v>1090</v>
      </c>
      <c r="E4358">
        <v>128</v>
      </c>
      <c r="F4358">
        <v>6832</v>
      </c>
      <c r="G4358">
        <f t="shared" si="341"/>
        <v>0</v>
      </c>
      <c r="H4358" t="str">
        <f>_xlfn.XLOOKUP(C4358,obszary!A:A,obszary!B:B)</f>
        <v>Amazonis</v>
      </c>
      <c r="I4358" t="str">
        <f>_xlfn.XLOOKUP($A4358,laziki!B:B,laziki!C:C)</f>
        <v>Phoenix 3</v>
      </c>
      <c r="J4358" t="str">
        <f>_xlfn.XLOOKUP(I4358,laziki!C:C,laziki!E:E)</f>
        <v>4.04S, 171.74W</v>
      </c>
      <c r="K4358">
        <f>_xlfn.XLOOKUP($A4358,laziki!B:B,laziki!D:D)</f>
        <v>2068</v>
      </c>
      <c r="L4358">
        <f t="shared" si="342"/>
        <v>2069</v>
      </c>
      <c r="M4358" s="4">
        <f t="shared" si="343"/>
        <v>1</v>
      </c>
      <c r="N4358" s="4" t="str">
        <f t="shared" si="344"/>
        <v>N</v>
      </c>
      <c r="O4358" t="str">
        <f t="shared" ref="O4358:O4421" si="345">IF(NOT(ISERROR(SEARCH("S",J4358))),"S","N")</f>
        <v>S</v>
      </c>
    </row>
    <row r="4359" spans="1:15" x14ac:dyDescent="0.25">
      <c r="A4359">
        <v>91</v>
      </c>
      <c r="B4359" s="1">
        <v>63688</v>
      </c>
      <c r="C4359" t="s">
        <v>265</v>
      </c>
      <c r="D4359" t="s">
        <v>1089</v>
      </c>
      <c r="E4359">
        <v>325</v>
      </c>
      <c r="F4359">
        <v>2461</v>
      </c>
      <c r="G4359">
        <f t="shared" si="341"/>
        <v>0</v>
      </c>
      <c r="H4359" t="str">
        <f>_xlfn.XLOOKUP(C4359,obszary!A:A,obszary!B:B)</f>
        <v>Mare Boreum</v>
      </c>
      <c r="I4359" t="str">
        <f>_xlfn.XLOOKUP($A4359,laziki!B:B,laziki!C:C)</f>
        <v>Phoenix 27</v>
      </c>
      <c r="J4359" t="str">
        <f>_xlfn.XLOOKUP(I4359,laziki!C:C,laziki!E:E)</f>
        <v>75.27N, 138.32W</v>
      </c>
      <c r="K4359">
        <f>_xlfn.XLOOKUP($A4359,laziki!B:B,laziki!D:D)</f>
        <v>2073</v>
      </c>
      <c r="L4359">
        <f t="shared" si="342"/>
        <v>2074</v>
      </c>
      <c r="M4359" s="4">
        <f t="shared" si="343"/>
        <v>1</v>
      </c>
      <c r="N4359" s="4" t="str">
        <f t="shared" si="344"/>
        <v>N</v>
      </c>
      <c r="O4359" t="str">
        <f t="shared" si="345"/>
        <v>N</v>
      </c>
    </row>
    <row r="4360" spans="1:15" x14ac:dyDescent="0.25">
      <c r="A4360">
        <v>34</v>
      </c>
      <c r="B4360" s="1">
        <v>59529</v>
      </c>
      <c r="C4360" t="s">
        <v>239</v>
      </c>
      <c r="D4360" t="s">
        <v>1088</v>
      </c>
      <c r="E4360">
        <v>96</v>
      </c>
      <c r="F4360">
        <v>2461</v>
      </c>
      <c r="G4360">
        <f t="shared" si="341"/>
        <v>2461</v>
      </c>
      <c r="H4360" t="str">
        <f>_xlfn.XLOOKUP(C4360,obszary!A:A,obszary!B:B)</f>
        <v>Amenthes</v>
      </c>
      <c r="I4360" t="str">
        <f>_xlfn.XLOOKUP($A4360,laziki!B:B,laziki!C:C)</f>
        <v>Deimos 14</v>
      </c>
      <c r="J4360" t="str">
        <f>_xlfn.XLOOKUP(I4360,laziki!C:C,laziki!E:E)</f>
        <v>24.45N, 112.91E</v>
      </c>
      <c r="K4360">
        <f>_xlfn.XLOOKUP($A4360,laziki!B:B,laziki!D:D)</f>
        <v>2060</v>
      </c>
      <c r="L4360">
        <f t="shared" si="342"/>
        <v>2062</v>
      </c>
      <c r="M4360" s="4">
        <f t="shared" si="343"/>
        <v>2</v>
      </c>
      <c r="N4360" s="4" t="str">
        <f t="shared" si="344"/>
        <v>N</v>
      </c>
      <c r="O4360" t="str">
        <f t="shared" si="345"/>
        <v>N</v>
      </c>
    </row>
    <row r="4361" spans="1:15" x14ac:dyDescent="0.25">
      <c r="A4361">
        <v>82</v>
      </c>
      <c r="B4361" s="1">
        <v>62768</v>
      </c>
      <c r="C4361" t="s">
        <v>221</v>
      </c>
      <c r="D4361" t="s">
        <v>1087</v>
      </c>
      <c r="E4361">
        <v>45</v>
      </c>
      <c r="F4361">
        <v>3313</v>
      </c>
      <c r="G4361">
        <f t="shared" si="341"/>
        <v>3313</v>
      </c>
      <c r="H4361" t="str">
        <f>_xlfn.XLOOKUP(C4361,obszary!A:A,obszary!B:B)</f>
        <v>Aeolis</v>
      </c>
      <c r="I4361" t="str">
        <f>_xlfn.XLOOKUP($A4361,laziki!B:B,laziki!C:C)</f>
        <v>Phoenix 7</v>
      </c>
      <c r="J4361" t="str">
        <f>_xlfn.XLOOKUP(I4361,laziki!C:C,laziki!E:E)</f>
        <v>42.36S, 157.15E</v>
      </c>
      <c r="K4361">
        <f>_xlfn.XLOOKUP($A4361,laziki!B:B,laziki!D:D)</f>
        <v>2068</v>
      </c>
      <c r="L4361">
        <f t="shared" si="342"/>
        <v>2071</v>
      </c>
      <c r="M4361" s="4">
        <f t="shared" si="343"/>
        <v>3</v>
      </c>
      <c r="N4361" s="4" t="str">
        <f t="shared" si="344"/>
        <v>S</v>
      </c>
      <c r="O4361" t="str">
        <f t="shared" si="345"/>
        <v>S</v>
      </c>
    </row>
    <row r="4362" spans="1:15" x14ac:dyDescent="0.25">
      <c r="A4362">
        <v>84</v>
      </c>
      <c r="B4362" s="1">
        <v>62667</v>
      </c>
      <c r="C4362" t="s">
        <v>253</v>
      </c>
      <c r="D4362" t="s">
        <v>1086</v>
      </c>
      <c r="E4362">
        <v>61</v>
      </c>
      <c r="F4362">
        <v>19313</v>
      </c>
      <c r="G4362">
        <f t="shared" si="341"/>
        <v>19313</v>
      </c>
      <c r="H4362" t="str">
        <f>_xlfn.XLOOKUP(C4362,obszary!A:A,obszary!B:B)</f>
        <v>Cebrenia</v>
      </c>
      <c r="I4362" t="str">
        <f>_xlfn.XLOOKUP($A4362,laziki!B:B,laziki!C:C)</f>
        <v>Phoenix 12</v>
      </c>
      <c r="J4362" t="str">
        <f>_xlfn.XLOOKUP(I4362,laziki!C:C,laziki!E:E)</f>
        <v>53.00N, 129.64E</v>
      </c>
      <c r="K4362">
        <f>_xlfn.XLOOKUP($A4362,laziki!B:B,laziki!D:D)</f>
        <v>2069</v>
      </c>
      <c r="L4362">
        <f t="shared" si="342"/>
        <v>2071</v>
      </c>
      <c r="M4362" s="4">
        <f t="shared" si="343"/>
        <v>2</v>
      </c>
      <c r="N4362" s="4" t="str">
        <f t="shared" si="344"/>
        <v>N</v>
      </c>
      <c r="O4362" t="str">
        <f t="shared" si="345"/>
        <v>N</v>
      </c>
    </row>
    <row r="4363" spans="1:15" x14ac:dyDescent="0.25">
      <c r="A4363">
        <v>86</v>
      </c>
      <c r="B4363" s="1">
        <v>63363</v>
      </c>
      <c r="C4363" t="s">
        <v>265</v>
      </c>
      <c r="D4363" t="s">
        <v>1085</v>
      </c>
      <c r="E4363">
        <v>20</v>
      </c>
      <c r="F4363">
        <v>5436</v>
      </c>
      <c r="G4363">
        <f t="shared" si="341"/>
        <v>5436</v>
      </c>
      <c r="H4363" t="str">
        <f>_xlfn.XLOOKUP(C4363,obszary!A:A,obszary!B:B)</f>
        <v>Mare Boreum</v>
      </c>
      <c r="I4363" t="str">
        <f>_xlfn.XLOOKUP($A4363,laziki!B:B,laziki!C:C)</f>
        <v>Phoenix 16</v>
      </c>
      <c r="J4363" t="str">
        <f>_xlfn.XLOOKUP(I4363,laziki!C:C,laziki!E:E)</f>
        <v>75.84N, 122.24E</v>
      </c>
      <c r="K4363">
        <f>_xlfn.XLOOKUP($A4363,laziki!B:B,laziki!D:D)</f>
        <v>2071</v>
      </c>
      <c r="L4363">
        <f t="shared" si="342"/>
        <v>2073</v>
      </c>
      <c r="M4363" s="4">
        <f t="shared" si="343"/>
        <v>2</v>
      </c>
      <c r="N4363" s="4" t="str">
        <f t="shared" si="344"/>
        <v>N</v>
      </c>
      <c r="O4363" t="str">
        <f t="shared" si="345"/>
        <v>N</v>
      </c>
    </row>
    <row r="4364" spans="1:15" x14ac:dyDescent="0.25">
      <c r="A4364">
        <v>18</v>
      </c>
      <c r="B4364" s="1">
        <v>57512</v>
      </c>
      <c r="C4364" t="s">
        <v>221</v>
      </c>
      <c r="D4364" t="s">
        <v>1084</v>
      </c>
      <c r="E4364">
        <v>307</v>
      </c>
      <c r="F4364">
        <v>3764</v>
      </c>
      <c r="G4364">
        <f t="shared" si="341"/>
        <v>0</v>
      </c>
      <c r="H4364" t="str">
        <f>_xlfn.XLOOKUP(C4364,obszary!A:A,obszary!B:B)</f>
        <v>Aeolis</v>
      </c>
      <c r="I4364" t="str">
        <f>_xlfn.XLOOKUP($A4364,laziki!B:B,laziki!C:C)</f>
        <v>Viking 10</v>
      </c>
      <c r="J4364" t="str">
        <f>_xlfn.XLOOKUP(I4364,laziki!C:C,laziki!E:E)</f>
        <v>25.21S, 169.35E</v>
      </c>
      <c r="K4364">
        <f>_xlfn.XLOOKUP($A4364,laziki!B:B,laziki!D:D)</f>
        <v>2055</v>
      </c>
      <c r="L4364">
        <f t="shared" si="342"/>
        <v>2057</v>
      </c>
      <c r="M4364" s="4">
        <f t="shared" si="343"/>
        <v>2</v>
      </c>
      <c r="N4364" s="4" t="str">
        <f t="shared" si="344"/>
        <v>S</v>
      </c>
      <c r="O4364" t="str">
        <f t="shared" si="345"/>
        <v>S</v>
      </c>
    </row>
    <row r="4365" spans="1:15" x14ac:dyDescent="0.25">
      <c r="A4365">
        <v>72</v>
      </c>
      <c r="B4365" s="1">
        <v>62999</v>
      </c>
      <c r="C4365" t="s">
        <v>217</v>
      </c>
      <c r="D4365" t="s">
        <v>1083</v>
      </c>
      <c r="E4365">
        <v>7</v>
      </c>
      <c r="F4365">
        <v>7052</v>
      </c>
      <c r="G4365">
        <f t="shared" si="341"/>
        <v>7052</v>
      </c>
      <c r="H4365" t="str">
        <f>_xlfn.XLOOKUP(C4365,obszary!A:A,obszary!B:B)</f>
        <v>Thaumasia</v>
      </c>
      <c r="I4365" t="str">
        <f>_xlfn.XLOOKUP($A4365,laziki!B:B,laziki!C:C)</f>
        <v>Rosetta 16</v>
      </c>
      <c r="J4365" t="str">
        <f>_xlfn.XLOOKUP(I4365,laziki!C:C,laziki!E:E)</f>
        <v>29.49S, 118.42W</v>
      </c>
      <c r="K4365">
        <f>_xlfn.XLOOKUP($A4365,laziki!B:B,laziki!D:D)</f>
        <v>2071</v>
      </c>
      <c r="L4365">
        <f t="shared" si="342"/>
        <v>2072</v>
      </c>
      <c r="M4365" s="4">
        <f t="shared" si="343"/>
        <v>1</v>
      </c>
      <c r="N4365" s="4" t="str">
        <f t="shared" si="344"/>
        <v>S</v>
      </c>
      <c r="O4365" t="str">
        <f t="shared" si="345"/>
        <v>S</v>
      </c>
    </row>
    <row r="4366" spans="1:15" x14ac:dyDescent="0.25">
      <c r="A4366">
        <v>41</v>
      </c>
      <c r="B4366" s="1">
        <v>61387</v>
      </c>
      <c r="C4366" t="s">
        <v>265</v>
      </c>
      <c r="D4366" t="s">
        <v>1082</v>
      </c>
      <c r="E4366">
        <v>292</v>
      </c>
      <c r="F4366">
        <v>12178</v>
      </c>
      <c r="G4366">
        <f t="shared" si="341"/>
        <v>0</v>
      </c>
      <c r="H4366" t="str">
        <f>_xlfn.XLOOKUP(C4366,obszary!A:A,obszary!B:B)</f>
        <v>Mare Boreum</v>
      </c>
      <c r="I4366" t="str">
        <f>_xlfn.XLOOKUP($A4366,laziki!B:B,laziki!C:C)</f>
        <v>Spirit 5</v>
      </c>
      <c r="J4366" t="str">
        <f>_xlfn.XLOOKUP(I4366,laziki!C:C,laziki!E:E)</f>
        <v>66.19N, 33.82E</v>
      </c>
      <c r="K4366">
        <f>_xlfn.XLOOKUP($A4366,laziki!B:B,laziki!D:D)</f>
        <v>2063</v>
      </c>
      <c r="L4366">
        <f t="shared" si="342"/>
        <v>2068</v>
      </c>
      <c r="M4366" s="4">
        <f t="shared" si="343"/>
        <v>5</v>
      </c>
      <c r="N4366" s="4" t="str">
        <f t="shared" si="344"/>
        <v>N</v>
      </c>
      <c r="O4366" t="str">
        <f t="shared" si="345"/>
        <v>N</v>
      </c>
    </row>
    <row r="4367" spans="1:15" x14ac:dyDescent="0.25">
      <c r="A4367">
        <v>83</v>
      </c>
      <c r="B4367" s="1">
        <v>62339</v>
      </c>
      <c r="C4367" t="s">
        <v>255</v>
      </c>
      <c r="D4367" t="s">
        <v>1081</v>
      </c>
      <c r="E4367">
        <v>524</v>
      </c>
      <c r="F4367">
        <v>2054</v>
      </c>
      <c r="G4367">
        <f t="shared" si="341"/>
        <v>0</v>
      </c>
      <c r="H4367" t="str">
        <f>_xlfn.XLOOKUP(C4367,obszary!A:A,obszary!B:B)</f>
        <v>Casius</v>
      </c>
      <c r="I4367" t="str">
        <f>_xlfn.XLOOKUP($A4367,laziki!B:B,laziki!C:C)</f>
        <v>Phoenix 11</v>
      </c>
      <c r="J4367" t="str">
        <f>_xlfn.XLOOKUP(I4367,laziki!C:C,laziki!E:E)</f>
        <v>56.07N, 79.63E</v>
      </c>
      <c r="K4367">
        <f>_xlfn.XLOOKUP($A4367,laziki!B:B,laziki!D:D)</f>
        <v>2069</v>
      </c>
      <c r="L4367">
        <f t="shared" si="342"/>
        <v>2070</v>
      </c>
      <c r="M4367" s="4">
        <f t="shared" si="343"/>
        <v>1</v>
      </c>
      <c r="N4367" s="4" t="str">
        <f t="shared" si="344"/>
        <v>N</v>
      </c>
      <c r="O4367" t="str">
        <f t="shared" si="345"/>
        <v>N</v>
      </c>
    </row>
    <row r="4368" spans="1:15" x14ac:dyDescent="0.25">
      <c r="A4368">
        <v>95</v>
      </c>
      <c r="B4368" s="1">
        <v>61725</v>
      </c>
      <c r="C4368" t="s">
        <v>231</v>
      </c>
      <c r="D4368" t="s">
        <v>1080</v>
      </c>
      <c r="E4368">
        <v>47</v>
      </c>
      <c r="F4368">
        <v>3919</v>
      </c>
      <c r="G4368">
        <f t="shared" si="341"/>
        <v>3919</v>
      </c>
      <c r="H4368" t="str">
        <f>_xlfn.XLOOKUP(C4368,obszary!A:A,obszary!B:B)</f>
        <v>Coprates</v>
      </c>
      <c r="I4368" t="str">
        <f>_xlfn.XLOOKUP($A4368,laziki!B:B,laziki!C:C)</f>
        <v>Dawn 6</v>
      </c>
      <c r="J4368" t="str">
        <f>_xlfn.XLOOKUP(I4368,laziki!C:C,laziki!E:E)</f>
        <v>8.80N, 79.73W</v>
      </c>
      <c r="K4368">
        <f>_xlfn.XLOOKUP($A4368,laziki!B:B,laziki!D:D)</f>
        <v>2067</v>
      </c>
      <c r="L4368">
        <f t="shared" si="342"/>
        <v>2068</v>
      </c>
      <c r="M4368" s="4">
        <f t="shared" si="343"/>
        <v>1</v>
      </c>
      <c r="N4368" s="4" t="str">
        <f t="shared" si="344"/>
        <v>S</v>
      </c>
      <c r="O4368" t="str">
        <f t="shared" si="345"/>
        <v>N</v>
      </c>
    </row>
    <row r="4369" spans="1:15" x14ac:dyDescent="0.25">
      <c r="A4369">
        <v>49</v>
      </c>
      <c r="B4369" s="1">
        <v>61532</v>
      </c>
      <c r="C4369" t="s">
        <v>229</v>
      </c>
      <c r="D4369" t="s">
        <v>1079</v>
      </c>
      <c r="E4369">
        <v>65</v>
      </c>
      <c r="F4369">
        <v>1526</v>
      </c>
      <c r="G4369">
        <f t="shared" si="341"/>
        <v>1526</v>
      </c>
      <c r="H4369" t="str">
        <f>_xlfn.XLOOKUP(C4369,obszary!A:A,obszary!B:B)</f>
        <v>Margaritifer Sinus</v>
      </c>
      <c r="I4369" t="str">
        <f>_xlfn.XLOOKUP($A4369,laziki!B:B,laziki!C:C)</f>
        <v>Spirit 16</v>
      </c>
      <c r="J4369" t="str">
        <f>_xlfn.XLOOKUP(I4369,laziki!C:C,laziki!E:E)</f>
        <v>30.54S, 24.75W</v>
      </c>
      <c r="K4369">
        <f>_xlfn.XLOOKUP($A4369,laziki!B:B,laziki!D:D)</f>
        <v>2066</v>
      </c>
      <c r="L4369">
        <f t="shared" si="342"/>
        <v>2068</v>
      </c>
      <c r="M4369" s="4">
        <f t="shared" si="343"/>
        <v>2</v>
      </c>
      <c r="N4369" s="4" t="str">
        <f t="shared" si="344"/>
        <v>S</v>
      </c>
      <c r="O4369" t="str">
        <f t="shared" si="345"/>
        <v>S</v>
      </c>
    </row>
    <row r="4370" spans="1:15" x14ac:dyDescent="0.25">
      <c r="A4370">
        <v>94</v>
      </c>
      <c r="B4370" s="1">
        <v>61954</v>
      </c>
      <c r="C4370" t="s">
        <v>209</v>
      </c>
      <c r="D4370" t="s">
        <v>1078</v>
      </c>
      <c r="E4370">
        <v>231</v>
      </c>
      <c r="F4370">
        <v>63326</v>
      </c>
      <c r="G4370">
        <f t="shared" si="341"/>
        <v>0</v>
      </c>
      <c r="H4370" t="str">
        <f>_xlfn.XLOOKUP(C4370,obszary!A:A,obszary!B:B)</f>
        <v>Eridania</v>
      </c>
      <c r="I4370" t="str">
        <f>_xlfn.XLOOKUP($A4370,laziki!B:B,laziki!C:C)</f>
        <v>Dawn 4</v>
      </c>
      <c r="J4370" t="str">
        <f>_xlfn.XLOOKUP(I4370,laziki!C:C,laziki!E:E)</f>
        <v>46.81S, 143.88E</v>
      </c>
      <c r="K4370">
        <f>_xlfn.XLOOKUP($A4370,laziki!B:B,laziki!D:D)</f>
        <v>2066</v>
      </c>
      <c r="L4370">
        <f t="shared" si="342"/>
        <v>2069</v>
      </c>
      <c r="M4370" s="4">
        <f t="shared" si="343"/>
        <v>3</v>
      </c>
      <c r="N4370" s="4" t="str">
        <f t="shared" si="344"/>
        <v>S</v>
      </c>
      <c r="O4370" t="str">
        <f t="shared" si="345"/>
        <v>S</v>
      </c>
    </row>
    <row r="4371" spans="1:15" x14ac:dyDescent="0.25">
      <c r="A4371">
        <v>94</v>
      </c>
      <c r="B4371" s="1">
        <v>61507</v>
      </c>
      <c r="C4371" t="s">
        <v>209</v>
      </c>
      <c r="D4371" t="s">
        <v>1077</v>
      </c>
      <c r="E4371">
        <v>389</v>
      </c>
      <c r="F4371">
        <v>4398</v>
      </c>
      <c r="G4371">
        <f t="shared" si="341"/>
        <v>0</v>
      </c>
      <c r="H4371" t="str">
        <f>_xlfn.XLOOKUP(C4371,obszary!A:A,obszary!B:B)</f>
        <v>Eridania</v>
      </c>
      <c r="I4371" t="str">
        <f>_xlfn.XLOOKUP($A4371,laziki!B:B,laziki!C:C)</f>
        <v>Dawn 4</v>
      </c>
      <c r="J4371" t="str">
        <f>_xlfn.XLOOKUP(I4371,laziki!C:C,laziki!E:E)</f>
        <v>46.81S, 143.88E</v>
      </c>
      <c r="K4371">
        <f>_xlfn.XLOOKUP($A4371,laziki!B:B,laziki!D:D)</f>
        <v>2066</v>
      </c>
      <c r="L4371">
        <f t="shared" si="342"/>
        <v>2068</v>
      </c>
      <c r="M4371" s="4">
        <f t="shared" si="343"/>
        <v>2</v>
      </c>
      <c r="N4371" s="4" t="str">
        <f t="shared" si="344"/>
        <v>S</v>
      </c>
      <c r="O4371" t="str">
        <f t="shared" si="345"/>
        <v>S</v>
      </c>
    </row>
    <row r="4372" spans="1:15" x14ac:dyDescent="0.25">
      <c r="A4372">
        <v>44</v>
      </c>
      <c r="B4372" s="1">
        <v>61773</v>
      </c>
      <c r="C4372" t="s">
        <v>253</v>
      </c>
      <c r="D4372" t="s">
        <v>1076</v>
      </c>
      <c r="E4372">
        <v>524</v>
      </c>
      <c r="F4372">
        <v>14025</v>
      </c>
      <c r="G4372">
        <f t="shared" si="341"/>
        <v>0</v>
      </c>
      <c r="H4372" t="str">
        <f>_xlfn.XLOOKUP(C4372,obszary!A:A,obszary!B:B)</f>
        <v>Cebrenia</v>
      </c>
      <c r="I4372" t="str">
        <f>_xlfn.XLOOKUP($A4372,laziki!B:B,laziki!C:C)</f>
        <v>Spirit 11</v>
      </c>
      <c r="J4372" t="str">
        <f>_xlfn.XLOOKUP(I4372,laziki!C:C,laziki!E:E)</f>
        <v>64.61N, 131.25E</v>
      </c>
      <c r="K4372">
        <f>_xlfn.XLOOKUP($A4372,laziki!B:B,laziki!D:D)</f>
        <v>2064</v>
      </c>
      <c r="L4372">
        <f t="shared" si="342"/>
        <v>2069</v>
      </c>
      <c r="M4372" s="4">
        <f t="shared" si="343"/>
        <v>5</v>
      </c>
      <c r="N4372" s="4" t="str">
        <f t="shared" si="344"/>
        <v>N</v>
      </c>
      <c r="O4372" t="str">
        <f t="shared" si="345"/>
        <v>N</v>
      </c>
    </row>
    <row r="4373" spans="1:15" x14ac:dyDescent="0.25">
      <c r="A4373">
        <v>98</v>
      </c>
      <c r="B4373" s="1">
        <v>64062</v>
      </c>
      <c r="C4373" t="s">
        <v>211</v>
      </c>
      <c r="D4373" t="s">
        <v>1075</v>
      </c>
      <c r="E4373">
        <v>307</v>
      </c>
      <c r="F4373">
        <v>2599</v>
      </c>
      <c r="G4373">
        <f t="shared" si="341"/>
        <v>0</v>
      </c>
      <c r="H4373" t="str">
        <f>_xlfn.XLOOKUP(C4373,obszary!A:A,obszary!B:B)</f>
        <v>Hellas</v>
      </c>
      <c r="I4373" t="str">
        <f>_xlfn.XLOOKUP($A4373,laziki!B:B,laziki!C:C)</f>
        <v>Perseverance 5</v>
      </c>
      <c r="J4373" t="str">
        <f>_xlfn.XLOOKUP(I4373,laziki!C:C,laziki!E:E)</f>
        <v>48.97S, 86.32E</v>
      </c>
      <c r="K4373">
        <f>_xlfn.XLOOKUP($A4373,laziki!B:B,laziki!D:D)</f>
        <v>2070</v>
      </c>
      <c r="L4373">
        <f t="shared" si="342"/>
        <v>2075</v>
      </c>
      <c r="M4373" s="4">
        <f t="shared" si="343"/>
        <v>5</v>
      </c>
      <c r="N4373" s="4" t="str">
        <f t="shared" si="344"/>
        <v>S</v>
      </c>
      <c r="O4373" t="str">
        <f t="shared" si="345"/>
        <v>S</v>
      </c>
    </row>
    <row r="4374" spans="1:15" x14ac:dyDescent="0.25">
      <c r="A4374">
        <v>86</v>
      </c>
      <c r="B4374" s="1">
        <v>64062</v>
      </c>
      <c r="C4374" t="s">
        <v>265</v>
      </c>
      <c r="D4374" t="s">
        <v>1074</v>
      </c>
      <c r="E4374">
        <v>252</v>
      </c>
      <c r="F4374">
        <v>6205</v>
      </c>
      <c r="G4374">
        <f t="shared" si="341"/>
        <v>0</v>
      </c>
      <c r="H4374" t="str">
        <f>_xlfn.XLOOKUP(C4374,obszary!A:A,obszary!B:B)</f>
        <v>Mare Boreum</v>
      </c>
      <c r="I4374" t="str">
        <f>_xlfn.XLOOKUP($A4374,laziki!B:B,laziki!C:C)</f>
        <v>Phoenix 16</v>
      </c>
      <c r="J4374" t="str">
        <f>_xlfn.XLOOKUP(I4374,laziki!C:C,laziki!E:E)</f>
        <v>75.84N, 122.24E</v>
      </c>
      <c r="K4374">
        <f>_xlfn.XLOOKUP($A4374,laziki!B:B,laziki!D:D)</f>
        <v>2071</v>
      </c>
      <c r="L4374">
        <f t="shared" si="342"/>
        <v>2075</v>
      </c>
      <c r="M4374" s="4">
        <f t="shared" si="343"/>
        <v>4</v>
      </c>
      <c r="N4374" s="4" t="str">
        <f t="shared" si="344"/>
        <v>N</v>
      </c>
      <c r="O4374" t="str">
        <f t="shared" si="345"/>
        <v>N</v>
      </c>
    </row>
    <row r="4375" spans="1:15" x14ac:dyDescent="0.25">
      <c r="A4375">
        <v>99</v>
      </c>
      <c r="B4375" s="1">
        <v>62501</v>
      </c>
      <c r="C4375" t="s">
        <v>257</v>
      </c>
      <c r="D4375" t="s">
        <v>1073</v>
      </c>
      <c r="E4375">
        <v>103</v>
      </c>
      <c r="F4375">
        <v>3919</v>
      </c>
      <c r="G4375">
        <f t="shared" si="341"/>
        <v>0</v>
      </c>
      <c r="H4375" t="str">
        <f>_xlfn.XLOOKUP(C4375,obszary!A:A,obszary!B:B)</f>
        <v>Ismenius Lacus</v>
      </c>
      <c r="I4375" t="str">
        <f>_xlfn.XLOOKUP($A4375,laziki!B:B,laziki!C:C)</f>
        <v>Perseverance 6</v>
      </c>
      <c r="J4375" t="str">
        <f>_xlfn.XLOOKUP(I4375,laziki!C:C,laziki!E:E)</f>
        <v>34.38N, 12.41E</v>
      </c>
      <c r="K4375">
        <f>_xlfn.XLOOKUP($A4375,laziki!B:B,laziki!D:D)</f>
        <v>2070</v>
      </c>
      <c r="L4375">
        <f t="shared" si="342"/>
        <v>2071</v>
      </c>
      <c r="M4375" s="4">
        <f t="shared" si="343"/>
        <v>1</v>
      </c>
      <c r="N4375" s="4" t="str">
        <f t="shared" si="344"/>
        <v>N</v>
      </c>
      <c r="O4375" t="str">
        <f t="shared" si="345"/>
        <v>N</v>
      </c>
    </row>
    <row r="4376" spans="1:15" x14ac:dyDescent="0.25">
      <c r="A4376">
        <v>21</v>
      </c>
      <c r="B4376" s="1">
        <v>57623</v>
      </c>
      <c r="C4376" t="s">
        <v>233</v>
      </c>
      <c r="D4376" t="s">
        <v>1072</v>
      </c>
      <c r="E4376">
        <v>572</v>
      </c>
      <c r="F4376">
        <v>2054</v>
      </c>
      <c r="G4376">
        <f t="shared" si="341"/>
        <v>0</v>
      </c>
      <c r="H4376" t="str">
        <f>_xlfn.XLOOKUP(C4376,obszary!A:A,obszary!B:B)</f>
        <v>Phoenicis Lacus</v>
      </c>
      <c r="I4376" t="str">
        <f>_xlfn.XLOOKUP($A4376,laziki!B:B,laziki!C:C)</f>
        <v>Viking 17</v>
      </c>
      <c r="J4376" t="str">
        <f>_xlfn.XLOOKUP(I4376,laziki!C:C,laziki!E:E)</f>
        <v>11.38S, 119.54W</v>
      </c>
      <c r="K4376">
        <f>_xlfn.XLOOKUP($A4376,laziki!B:B,laziki!D:D)</f>
        <v>2056</v>
      </c>
      <c r="L4376">
        <f t="shared" si="342"/>
        <v>2057</v>
      </c>
      <c r="M4376" s="4">
        <f t="shared" si="343"/>
        <v>1</v>
      </c>
      <c r="N4376" s="4" t="str">
        <f t="shared" si="344"/>
        <v>S</v>
      </c>
      <c r="O4376" t="str">
        <f t="shared" si="345"/>
        <v>S</v>
      </c>
    </row>
    <row r="4377" spans="1:15" x14ac:dyDescent="0.25">
      <c r="A4377">
        <v>44</v>
      </c>
      <c r="B4377" s="1">
        <v>60527</v>
      </c>
      <c r="C4377" t="s">
        <v>253</v>
      </c>
      <c r="D4377" t="s">
        <v>1071</v>
      </c>
      <c r="E4377">
        <v>109</v>
      </c>
      <c r="F4377">
        <v>3764</v>
      </c>
      <c r="G4377">
        <f t="shared" si="341"/>
        <v>0</v>
      </c>
      <c r="H4377" t="str">
        <f>_xlfn.XLOOKUP(C4377,obszary!A:A,obszary!B:B)</f>
        <v>Cebrenia</v>
      </c>
      <c r="I4377" t="str">
        <f>_xlfn.XLOOKUP($A4377,laziki!B:B,laziki!C:C)</f>
        <v>Spirit 11</v>
      </c>
      <c r="J4377" t="str">
        <f>_xlfn.XLOOKUP(I4377,laziki!C:C,laziki!E:E)</f>
        <v>64.61N, 131.25E</v>
      </c>
      <c r="K4377">
        <f>_xlfn.XLOOKUP($A4377,laziki!B:B,laziki!D:D)</f>
        <v>2064</v>
      </c>
      <c r="L4377">
        <f t="shared" si="342"/>
        <v>2065</v>
      </c>
      <c r="M4377" s="4">
        <f t="shared" si="343"/>
        <v>1</v>
      </c>
      <c r="N4377" s="4" t="str">
        <f t="shared" si="344"/>
        <v>N</v>
      </c>
      <c r="O4377" t="str">
        <f t="shared" si="345"/>
        <v>N</v>
      </c>
    </row>
    <row r="4378" spans="1:15" x14ac:dyDescent="0.25">
      <c r="A4378">
        <v>52</v>
      </c>
      <c r="B4378" s="1">
        <v>60631</v>
      </c>
      <c r="C4378" t="s">
        <v>249</v>
      </c>
      <c r="D4378" t="s">
        <v>1070</v>
      </c>
      <c r="E4378">
        <v>365</v>
      </c>
      <c r="F4378">
        <v>2054</v>
      </c>
      <c r="G4378">
        <f t="shared" si="341"/>
        <v>0</v>
      </c>
      <c r="H4378" t="str">
        <f>_xlfn.XLOOKUP(C4378,obszary!A:A,obszary!B:B)</f>
        <v>Tharsis</v>
      </c>
      <c r="I4378" t="str">
        <f>_xlfn.XLOOKUP($A4378,laziki!B:B,laziki!C:C)</f>
        <v>Opportunity 4</v>
      </c>
      <c r="J4378" t="str">
        <f>_xlfn.XLOOKUP(I4378,laziki!C:C,laziki!E:E)</f>
        <v>9.63N, 121.52W</v>
      </c>
      <c r="K4378">
        <f>_xlfn.XLOOKUP($A4378,laziki!B:B,laziki!D:D)</f>
        <v>2065</v>
      </c>
      <c r="L4378">
        <f t="shared" si="342"/>
        <v>2065</v>
      </c>
      <c r="M4378" s="4">
        <f t="shared" si="343"/>
        <v>0</v>
      </c>
      <c r="N4378" s="4" t="str">
        <f t="shared" si="344"/>
        <v>N</v>
      </c>
      <c r="O4378" t="str">
        <f t="shared" si="345"/>
        <v>N</v>
      </c>
    </row>
    <row r="4379" spans="1:15" x14ac:dyDescent="0.25">
      <c r="A4379">
        <v>88</v>
      </c>
      <c r="B4379" s="1">
        <v>63131</v>
      </c>
      <c r="C4379" t="s">
        <v>229</v>
      </c>
      <c r="D4379" t="s">
        <v>1069</v>
      </c>
      <c r="E4379">
        <v>181</v>
      </c>
      <c r="F4379">
        <v>2739</v>
      </c>
      <c r="G4379">
        <f t="shared" si="341"/>
        <v>0</v>
      </c>
      <c r="H4379" t="str">
        <f>_xlfn.XLOOKUP(C4379,obszary!A:A,obszary!B:B)</f>
        <v>Margaritifer Sinus</v>
      </c>
      <c r="I4379" t="str">
        <f>_xlfn.XLOOKUP($A4379,laziki!B:B,laziki!C:C)</f>
        <v>Phoenix 19</v>
      </c>
      <c r="J4379" t="str">
        <f>_xlfn.XLOOKUP(I4379,laziki!C:C,laziki!E:E)</f>
        <v>12.19S, 23.63W</v>
      </c>
      <c r="K4379">
        <f>_xlfn.XLOOKUP($A4379,laziki!B:B,laziki!D:D)</f>
        <v>2071</v>
      </c>
      <c r="L4379">
        <f t="shared" si="342"/>
        <v>2072</v>
      </c>
      <c r="M4379" s="4">
        <f t="shared" si="343"/>
        <v>1</v>
      </c>
      <c r="N4379" s="4" t="str">
        <f t="shared" si="344"/>
        <v>S</v>
      </c>
      <c r="O4379" t="str">
        <f t="shared" si="345"/>
        <v>S</v>
      </c>
    </row>
    <row r="4380" spans="1:15" x14ac:dyDescent="0.25">
      <c r="A4380">
        <v>18</v>
      </c>
      <c r="B4380" s="1">
        <v>57730</v>
      </c>
      <c r="C4380" t="s">
        <v>221</v>
      </c>
      <c r="D4380" t="s">
        <v>1068</v>
      </c>
      <c r="E4380">
        <v>57</v>
      </c>
      <c r="F4380">
        <v>12178</v>
      </c>
      <c r="G4380">
        <f t="shared" si="341"/>
        <v>12178</v>
      </c>
      <c r="H4380" t="str">
        <f>_xlfn.XLOOKUP(C4380,obszary!A:A,obszary!B:B)</f>
        <v>Aeolis</v>
      </c>
      <c r="I4380" t="str">
        <f>_xlfn.XLOOKUP($A4380,laziki!B:B,laziki!C:C)</f>
        <v>Viking 10</v>
      </c>
      <c r="J4380" t="str">
        <f>_xlfn.XLOOKUP(I4380,laziki!C:C,laziki!E:E)</f>
        <v>25.21S, 169.35E</v>
      </c>
      <c r="K4380">
        <f>_xlfn.XLOOKUP($A4380,laziki!B:B,laziki!D:D)</f>
        <v>2055</v>
      </c>
      <c r="L4380">
        <f t="shared" si="342"/>
        <v>2058</v>
      </c>
      <c r="M4380" s="4">
        <f t="shared" si="343"/>
        <v>3</v>
      </c>
      <c r="N4380" s="4" t="str">
        <f t="shared" si="344"/>
        <v>S</v>
      </c>
      <c r="O4380" t="str">
        <f t="shared" si="345"/>
        <v>S</v>
      </c>
    </row>
    <row r="4381" spans="1:15" x14ac:dyDescent="0.25">
      <c r="A4381">
        <v>10</v>
      </c>
      <c r="B4381" s="1">
        <v>58752</v>
      </c>
      <c r="C4381" t="s">
        <v>215</v>
      </c>
      <c r="D4381" t="s">
        <v>1067</v>
      </c>
      <c r="E4381">
        <v>416</v>
      </c>
      <c r="F4381">
        <v>23366</v>
      </c>
      <c r="G4381">
        <f t="shared" si="341"/>
        <v>0</v>
      </c>
      <c r="H4381" t="str">
        <f>_xlfn.XLOOKUP(C4381,obszary!A:A,obszary!B:B)</f>
        <v>Argyre</v>
      </c>
      <c r="I4381" t="str">
        <f>_xlfn.XLOOKUP($A4381,laziki!B:B,laziki!C:C)</f>
        <v>Mariner 15</v>
      </c>
      <c r="J4381" t="str">
        <f>_xlfn.XLOOKUP(I4381,laziki!C:C,laziki!E:E)</f>
        <v>23.79S, 56.97W</v>
      </c>
      <c r="K4381">
        <f>_xlfn.XLOOKUP($A4381,laziki!B:B,laziki!D:D)</f>
        <v>2054</v>
      </c>
      <c r="L4381">
        <f t="shared" si="342"/>
        <v>2060</v>
      </c>
      <c r="M4381" s="4">
        <f t="shared" si="343"/>
        <v>6</v>
      </c>
      <c r="N4381" s="4" t="str">
        <f t="shared" si="344"/>
        <v>S</v>
      </c>
      <c r="O4381" t="str">
        <f t="shared" si="345"/>
        <v>S</v>
      </c>
    </row>
    <row r="4382" spans="1:15" x14ac:dyDescent="0.25">
      <c r="A4382">
        <v>100</v>
      </c>
      <c r="B4382" s="1">
        <v>63499</v>
      </c>
      <c r="C4382" t="s">
        <v>207</v>
      </c>
      <c r="D4382" t="s">
        <v>1066</v>
      </c>
      <c r="E4382">
        <v>29</v>
      </c>
      <c r="F4382">
        <v>11011</v>
      </c>
      <c r="G4382">
        <f t="shared" si="341"/>
        <v>11011</v>
      </c>
      <c r="H4382" t="str">
        <f>_xlfn.XLOOKUP(C4382,obszary!A:A,obszary!B:B)</f>
        <v>Mare Australe</v>
      </c>
      <c r="I4382" t="str">
        <f>_xlfn.XLOOKUP($A4382,laziki!B:B,laziki!C:C)</f>
        <v>Perseverance 7</v>
      </c>
      <c r="J4382" t="str">
        <f>_xlfn.XLOOKUP(I4382,laziki!C:C,laziki!E:E)</f>
        <v>61.39S, 157.42W</v>
      </c>
      <c r="K4382">
        <f>_xlfn.XLOOKUP($A4382,laziki!B:B,laziki!D:D)</f>
        <v>2070</v>
      </c>
      <c r="L4382">
        <f t="shared" si="342"/>
        <v>2073</v>
      </c>
      <c r="M4382" s="4">
        <f t="shared" si="343"/>
        <v>3</v>
      </c>
      <c r="N4382" s="4" t="str">
        <f t="shared" si="344"/>
        <v>S</v>
      </c>
      <c r="O4382" t="str">
        <f t="shared" si="345"/>
        <v>S</v>
      </c>
    </row>
    <row r="4383" spans="1:15" x14ac:dyDescent="0.25">
      <c r="A4383">
        <v>26</v>
      </c>
      <c r="B4383" s="1">
        <v>57660</v>
      </c>
      <c r="C4383" t="s">
        <v>211</v>
      </c>
      <c r="D4383" t="s">
        <v>1065</v>
      </c>
      <c r="E4383">
        <v>1057</v>
      </c>
      <c r="F4383">
        <v>2739</v>
      </c>
      <c r="G4383">
        <f t="shared" si="341"/>
        <v>0</v>
      </c>
      <c r="H4383" t="str">
        <f>_xlfn.XLOOKUP(C4383,obszary!A:A,obszary!B:B)</f>
        <v>Hellas</v>
      </c>
      <c r="I4383" t="str">
        <f>_xlfn.XLOOKUP($A4383,laziki!B:B,laziki!C:C)</f>
        <v>Phobos 5</v>
      </c>
      <c r="J4383" t="str">
        <f>_xlfn.XLOOKUP(I4383,laziki!C:C,laziki!E:E)</f>
        <v>48.99S, 67.17E</v>
      </c>
      <c r="K4383">
        <f>_xlfn.XLOOKUP($A4383,laziki!B:B,laziki!D:D)</f>
        <v>2054</v>
      </c>
      <c r="L4383">
        <f t="shared" si="342"/>
        <v>2057</v>
      </c>
      <c r="M4383" s="4">
        <f t="shared" si="343"/>
        <v>3</v>
      </c>
      <c r="N4383" s="4" t="str">
        <f t="shared" si="344"/>
        <v>S</v>
      </c>
      <c r="O4383" t="str">
        <f t="shared" si="345"/>
        <v>S</v>
      </c>
    </row>
    <row r="4384" spans="1:15" x14ac:dyDescent="0.25">
      <c r="A4384">
        <v>17</v>
      </c>
      <c r="B4384" s="1">
        <v>58447</v>
      </c>
      <c r="C4384" t="s">
        <v>241</v>
      </c>
      <c r="D4384" t="s">
        <v>1064</v>
      </c>
      <c r="E4384">
        <v>447</v>
      </c>
      <c r="F4384">
        <v>883</v>
      </c>
      <c r="G4384">
        <f t="shared" si="341"/>
        <v>0</v>
      </c>
      <c r="H4384" t="str">
        <f>_xlfn.XLOOKUP(C4384,obszary!A:A,obszary!B:B)</f>
        <v>Syrtis Major</v>
      </c>
      <c r="I4384" t="str">
        <f>_xlfn.XLOOKUP($A4384,laziki!B:B,laziki!C:C)</f>
        <v>Viking 8</v>
      </c>
      <c r="J4384" t="str">
        <f>_xlfn.XLOOKUP(I4384,laziki!C:C,laziki!E:E)</f>
        <v>21.27N, 90.13E</v>
      </c>
      <c r="K4384">
        <f>_xlfn.XLOOKUP($A4384,laziki!B:B,laziki!D:D)</f>
        <v>2054</v>
      </c>
      <c r="L4384">
        <f t="shared" si="342"/>
        <v>2060</v>
      </c>
      <c r="M4384" s="4">
        <f t="shared" si="343"/>
        <v>6</v>
      </c>
      <c r="N4384" s="4" t="str">
        <f t="shared" si="344"/>
        <v>N</v>
      </c>
      <c r="O4384" t="str">
        <f t="shared" si="345"/>
        <v>N</v>
      </c>
    </row>
    <row r="4385" spans="1:15" x14ac:dyDescent="0.25">
      <c r="A4385">
        <v>23</v>
      </c>
      <c r="B4385" s="1">
        <v>57299</v>
      </c>
      <c r="C4385" t="s">
        <v>235</v>
      </c>
      <c r="D4385" t="s">
        <v>1063</v>
      </c>
      <c r="E4385">
        <v>100</v>
      </c>
      <c r="F4385">
        <v>4731</v>
      </c>
      <c r="G4385">
        <f t="shared" si="341"/>
        <v>4731</v>
      </c>
      <c r="H4385" t="str">
        <f>_xlfn.XLOOKUP(C4385,obszary!A:A,obszary!B:B)</f>
        <v>Memnonia</v>
      </c>
      <c r="I4385" t="str">
        <f>_xlfn.XLOOKUP($A4385,laziki!B:B,laziki!C:C)</f>
        <v>Phobos 2</v>
      </c>
      <c r="J4385" t="str">
        <f>_xlfn.XLOOKUP(I4385,laziki!C:C,laziki!E:E)</f>
        <v>23.80S, 156.02W</v>
      </c>
      <c r="K4385">
        <f>_xlfn.XLOOKUP($A4385,laziki!B:B,laziki!D:D)</f>
        <v>2053</v>
      </c>
      <c r="L4385">
        <f t="shared" si="342"/>
        <v>2056</v>
      </c>
      <c r="M4385" s="4">
        <f t="shared" si="343"/>
        <v>3</v>
      </c>
      <c r="N4385" s="4" t="str">
        <f t="shared" si="344"/>
        <v>S</v>
      </c>
      <c r="O4385" t="str">
        <f t="shared" si="345"/>
        <v>S</v>
      </c>
    </row>
    <row r="4386" spans="1:15" x14ac:dyDescent="0.25">
      <c r="A4386">
        <v>76</v>
      </c>
      <c r="B4386" s="1">
        <v>63651</v>
      </c>
      <c r="C4386" t="s">
        <v>253</v>
      </c>
      <c r="D4386" t="s">
        <v>1062</v>
      </c>
      <c r="E4386">
        <v>24</v>
      </c>
      <c r="F4386">
        <v>4398</v>
      </c>
      <c r="G4386">
        <f t="shared" si="341"/>
        <v>4398</v>
      </c>
      <c r="H4386" t="str">
        <f>_xlfn.XLOOKUP(C4386,obszary!A:A,obszary!B:B)</f>
        <v>Cebrenia</v>
      </c>
      <c r="I4386" t="str">
        <f>_xlfn.XLOOKUP($A4386,laziki!B:B,laziki!C:C)</f>
        <v>Rosetta 25</v>
      </c>
      <c r="J4386" t="str">
        <f>_xlfn.XLOOKUP(I4386,laziki!C:C,laziki!E:E)</f>
        <v>47.84N, 169.44E</v>
      </c>
      <c r="K4386">
        <f>_xlfn.XLOOKUP($A4386,laziki!B:B,laziki!D:D)</f>
        <v>2072</v>
      </c>
      <c r="L4386">
        <f t="shared" si="342"/>
        <v>2074</v>
      </c>
      <c r="M4386" s="4">
        <f t="shared" si="343"/>
        <v>2</v>
      </c>
      <c r="N4386" s="4" t="str">
        <f t="shared" si="344"/>
        <v>N</v>
      </c>
      <c r="O4386" t="str">
        <f t="shared" si="345"/>
        <v>N</v>
      </c>
    </row>
    <row r="4387" spans="1:15" x14ac:dyDescent="0.25">
      <c r="A4387">
        <v>76</v>
      </c>
      <c r="B4387" s="1">
        <v>65618</v>
      </c>
      <c r="C4387" t="s">
        <v>265</v>
      </c>
      <c r="D4387" t="s">
        <v>1061</v>
      </c>
      <c r="E4387">
        <v>169</v>
      </c>
      <c r="F4387">
        <v>3461</v>
      </c>
      <c r="G4387">
        <f t="shared" si="341"/>
        <v>0</v>
      </c>
      <c r="H4387" t="str">
        <f>_xlfn.XLOOKUP(C4387,obszary!A:A,obszary!B:B)</f>
        <v>Mare Boreum</v>
      </c>
      <c r="I4387" t="str">
        <f>_xlfn.XLOOKUP($A4387,laziki!B:B,laziki!C:C)</f>
        <v>Rosetta 25</v>
      </c>
      <c r="J4387" t="str">
        <f>_xlfn.XLOOKUP(I4387,laziki!C:C,laziki!E:E)</f>
        <v>47.84N, 169.44E</v>
      </c>
      <c r="K4387">
        <f>_xlfn.XLOOKUP($A4387,laziki!B:B,laziki!D:D)</f>
        <v>2072</v>
      </c>
      <c r="L4387">
        <f t="shared" si="342"/>
        <v>2079</v>
      </c>
      <c r="M4387" s="4">
        <f t="shared" si="343"/>
        <v>7</v>
      </c>
      <c r="N4387" s="4" t="str">
        <f t="shared" si="344"/>
        <v>N</v>
      </c>
      <c r="O4387" t="str">
        <f t="shared" si="345"/>
        <v>N</v>
      </c>
    </row>
    <row r="4388" spans="1:15" x14ac:dyDescent="0.25">
      <c r="A4388">
        <v>69</v>
      </c>
      <c r="B4388" s="1">
        <v>64670</v>
      </c>
      <c r="C4388" t="s">
        <v>265</v>
      </c>
      <c r="D4388" t="s">
        <v>1060</v>
      </c>
      <c r="E4388">
        <v>905</v>
      </c>
      <c r="F4388">
        <v>8519</v>
      </c>
      <c r="G4388">
        <f t="shared" si="341"/>
        <v>0</v>
      </c>
      <c r="H4388" t="str">
        <f>_xlfn.XLOOKUP(C4388,obszary!A:A,obszary!B:B)</f>
        <v>Mare Boreum</v>
      </c>
      <c r="I4388" t="str">
        <f>_xlfn.XLOOKUP($A4388,laziki!B:B,laziki!C:C)</f>
        <v>Rosetta 13</v>
      </c>
      <c r="J4388" t="str">
        <f>_xlfn.XLOOKUP(I4388,laziki!C:C,laziki!E:E)</f>
        <v>69.41N, 168.67E</v>
      </c>
      <c r="K4388">
        <f>_xlfn.XLOOKUP($A4388,laziki!B:B,laziki!D:D)</f>
        <v>2069</v>
      </c>
      <c r="L4388">
        <f t="shared" si="342"/>
        <v>2077</v>
      </c>
      <c r="M4388" s="4">
        <f t="shared" si="343"/>
        <v>8</v>
      </c>
      <c r="N4388" s="4" t="str">
        <f t="shared" si="344"/>
        <v>N</v>
      </c>
      <c r="O4388" t="str">
        <f t="shared" si="345"/>
        <v>N</v>
      </c>
    </row>
    <row r="4389" spans="1:15" x14ac:dyDescent="0.25">
      <c r="A4389">
        <v>49</v>
      </c>
      <c r="B4389" s="1">
        <v>61332</v>
      </c>
      <c r="C4389" t="s">
        <v>215</v>
      </c>
      <c r="D4389" t="s">
        <v>1059</v>
      </c>
      <c r="E4389">
        <v>109</v>
      </c>
      <c r="F4389">
        <v>7752</v>
      </c>
      <c r="G4389">
        <f t="shared" si="341"/>
        <v>0</v>
      </c>
      <c r="H4389" t="str">
        <f>_xlfn.XLOOKUP(C4389,obszary!A:A,obszary!B:B)</f>
        <v>Argyre</v>
      </c>
      <c r="I4389" t="str">
        <f>_xlfn.XLOOKUP($A4389,laziki!B:B,laziki!C:C)</f>
        <v>Spirit 16</v>
      </c>
      <c r="J4389" t="str">
        <f>_xlfn.XLOOKUP(I4389,laziki!C:C,laziki!E:E)</f>
        <v>30.54S, 24.75W</v>
      </c>
      <c r="K4389">
        <f>_xlfn.XLOOKUP($A4389,laziki!B:B,laziki!D:D)</f>
        <v>2066</v>
      </c>
      <c r="L4389">
        <f t="shared" si="342"/>
        <v>2067</v>
      </c>
      <c r="M4389" s="4">
        <f t="shared" si="343"/>
        <v>1</v>
      </c>
      <c r="N4389" s="4" t="str">
        <f t="shared" si="344"/>
        <v>S</v>
      </c>
      <c r="O4389" t="str">
        <f t="shared" si="345"/>
        <v>S</v>
      </c>
    </row>
    <row r="4390" spans="1:15" x14ac:dyDescent="0.25">
      <c r="A4390">
        <v>32</v>
      </c>
      <c r="B4390" s="1">
        <v>59646</v>
      </c>
      <c r="C4390" t="s">
        <v>217</v>
      </c>
      <c r="D4390" t="s">
        <v>1058</v>
      </c>
      <c r="E4390">
        <v>32</v>
      </c>
      <c r="F4390">
        <v>29243</v>
      </c>
      <c r="G4390">
        <f t="shared" si="341"/>
        <v>29243</v>
      </c>
      <c r="H4390" t="str">
        <f>_xlfn.XLOOKUP(C4390,obszary!A:A,obszary!B:B)</f>
        <v>Thaumasia</v>
      </c>
      <c r="I4390" t="str">
        <f>_xlfn.XLOOKUP($A4390,laziki!B:B,laziki!C:C)</f>
        <v>Deimos 11</v>
      </c>
      <c r="J4390" t="str">
        <f>_xlfn.XLOOKUP(I4390,laziki!C:C,laziki!E:E)</f>
        <v>39.82S, 96.42W</v>
      </c>
      <c r="K4390">
        <f>_xlfn.XLOOKUP($A4390,laziki!B:B,laziki!D:D)</f>
        <v>2059</v>
      </c>
      <c r="L4390">
        <f t="shared" si="342"/>
        <v>2063</v>
      </c>
      <c r="M4390" s="4">
        <f t="shared" si="343"/>
        <v>4</v>
      </c>
      <c r="N4390" s="4" t="str">
        <f t="shared" si="344"/>
        <v>S</v>
      </c>
      <c r="O4390" t="str">
        <f t="shared" si="345"/>
        <v>S</v>
      </c>
    </row>
    <row r="4391" spans="1:15" x14ac:dyDescent="0.25">
      <c r="A4391">
        <v>17</v>
      </c>
      <c r="B4391" s="1">
        <v>58617</v>
      </c>
      <c r="C4391" t="s">
        <v>255</v>
      </c>
      <c r="D4391" t="s">
        <v>1057</v>
      </c>
      <c r="E4391">
        <v>264</v>
      </c>
      <c r="F4391">
        <v>7279</v>
      </c>
      <c r="G4391">
        <f t="shared" si="341"/>
        <v>0</v>
      </c>
      <c r="H4391" t="str">
        <f>_xlfn.XLOOKUP(C4391,obszary!A:A,obszary!B:B)</f>
        <v>Casius</v>
      </c>
      <c r="I4391" t="str">
        <f>_xlfn.XLOOKUP($A4391,laziki!B:B,laziki!C:C)</f>
        <v>Viking 8</v>
      </c>
      <c r="J4391" t="str">
        <f>_xlfn.XLOOKUP(I4391,laziki!C:C,laziki!E:E)</f>
        <v>21.27N, 90.13E</v>
      </c>
      <c r="K4391">
        <f>_xlfn.XLOOKUP($A4391,laziki!B:B,laziki!D:D)</f>
        <v>2054</v>
      </c>
      <c r="L4391">
        <f t="shared" si="342"/>
        <v>2060</v>
      </c>
      <c r="M4391" s="4">
        <f t="shared" si="343"/>
        <v>6</v>
      </c>
      <c r="N4391" s="4" t="str">
        <f t="shared" si="344"/>
        <v>N</v>
      </c>
      <c r="O4391" t="str">
        <f t="shared" si="345"/>
        <v>N</v>
      </c>
    </row>
    <row r="4392" spans="1:15" x14ac:dyDescent="0.25">
      <c r="A4392">
        <v>72</v>
      </c>
      <c r="B4392" s="1">
        <v>64406</v>
      </c>
      <c r="C4392" t="s">
        <v>233</v>
      </c>
      <c r="D4392" t="s">
        <v>1056</v>
      </c>
      <c r="E4392">
        <v>905</v>
      </c>
      <c r="F4392">
        <v>1396</v>
      </c>
      <c r="G4392">
        <f t="shared" si="341"/>
        <v>0</v>
      </c>
      <c r="H4392" t="str">
        <f>_xlfn.XLOOKUP(C4392,obszary!A:A,obszary!B:B)</f>
        <v>Phoenicis Lacus</v>
      </c>
      <c r="I4392" t="str">
        <f>_xlfn.XLOOKUP($A4392,laziki!B:B,laziki!C:C)</f>
        <v>Rosetta 16</v>
      </c>
      <c r="J4392" t="str">
        <f>_xlfn.XLOOKUP(I4392,laziki!C:C,laziki!E:E)</f>
        <v>29.49S, 118.42W</v>
      </c>
      <c r="K4392">
        <f>_xlfn.XLOOKUP($A4392,laziki!B:B,laziki!D:D)</f>
        <v>2071</v>
      </c>
      <c r="L4392">
        <f t="shared" si="342"/>
        <v>2076</v>
      </c>
      <c r="M4392" s="4">
        <f t="shared" si="343"/>
        <v>5</v>
      </c>
      <c r="N4392" s="4" t="str">
        <f t="shared" si="344"/>
        <v>S</v>
      </c>
      <c r="O4392" t="str">
        <f t="shared" si="345"/>
        <v>S</v>
      </c>
    </row>
    <row r="4393" spans="1:15" x14ac:dyDescent="0.25">
      <c r="A4393">
        <v>64</v>
      </c>
      <c r="B4393" s="1">
        <v>61477</v>
      </c>
      <c r="C4393" t="s">
        <v>211</v>
      </c>
      <c r="D4393" t="s">
        <v>1055</v>
      </c>
      <c r="E4393">
        <v>75</v>
      </c>
      <c r="F4393">
        <v>12605</v>
      </c>
      <c r="G4393">
        <f t="shared" si="341"/>
        <v>12605</v>
      </c>
      <c r="H4393" t="str">
        <f>_xlfn.XLOOKUP(C4393,obszary!A:A,obszary!B:B)</f>
        <v>Hellas</v>
      </c>
      <c r="I4393" t="str">
        <f>_xlfn.XLOOKUP($A4393,laziki!B:B,laziki!C:C)</f>
        <v>Rosetta 7</v>
      </c>
      <c r="J4393" t="str">
        <f>_xlfn.XLOOKUP(I4393,laziki!C:C,laziki!E:E)</f>
        <v>48.64S, 67.03E</v>
      </c>
      <c r="K4393">
        <f>_xlfn.XLOOKUP($A4393,laziki!B:B,laziki!D:D)</f>
        <v>2067</v>
      </c>
      <c r="L4393">
        <f t="shared" si="342"/>
        <v>2068</v>
      </c>
      <c r="M4393" s="4">
        <f t="shared" si="343"/>
        <v>1</v>
      </c>
      <c r="N4393" s="4" t="str">
        <f t="shared" si="344"/>
        <v>S</v>
      </c>
      <c r="O4393" t="str">
        <f t="shared" si="345"/>
        <v>S</v>
      </c>
    </row>
    <row r="4394" spans="1:15" x14ac:dyDescent="0.25">
      <c r="A4394">
        <v>71</v>
      </c>
      <c r="B4394" s="1">
        <v>62865</v>
      </c>
      <c r="C4394" t="s">
        <v>219</v>
      </c>
      <c r="D4394" t="s">
        <v>1054</v>
      </c>
      <c r="E4394">
        <v>212</v>
      </c>
      <c r="F4394">
        <v>9670</v>
      </c>
      <c r="G4394">
        <f t="shared" si="341"/>
        <v>0</v>
      </c>
      <c r="H4394" t="str">
        <f>_xlfn.XLOOKUP(C4394,obszary!A:A,obszary!B:B)</f>
        <v>Phaethontis</v>
      </c>
      <c r="I4394" t="str">
        <f>_xlfn.XLOOKUP($A4394,laziki!B:B,laziki!C:C)</f>
        <v>Rosetta 15</v>
      </c>
      <c r="J4394" t="str">
        <f>_xlfn.XLOOKUP(I4394,laziki!C:C,laziki!E:E)</f>
        <v>50.96S, 146.33W</v>
      </c>
      <c r="K4394">
        <f>_xlfn.XLOOKUP($A4394,laziki!B:B,laziki!D:D)</f>
        <v>2070</v>
      </c>
      <c r="L4394">
        <f t="shared" si="342"/>
        <v>2072</v>
      </c>
      <c r="M4394" s="4">
        <f t="shared" si="343"/>
        <v>2</v>
      </c>
      <c r="N4394" s="4" t="str">
        <f t="shared" si="344"/>
        <v>S</v>
      </c>
      <c r="O4394" t="str">
        <f t="shared" si="345"/>
        <v>S</v>
      </c>
    </row>
    <row r="4395" spans="1:15" x14ac:dyDescent="0.25">
      <c r="A4395">
        <v>10</v>
      </c>
      <c r="B4395" s="1">
        <v>57069</v>
      </c>
      <c r="C4395" t="s">
        <v>215</v>
      </c>
      <c r="D4395" t="s">
        <v>1053</v>
      </c>
      <c r="E4395">
        <v>1270</v>
      </c>
      <c r="F4395">
        <v>7512</v>
      </c>
      <c r="G4395">
        <f t="shared" si="341"/>
        <v>0</v>
      </c>
      <c r="H4395" t="str">
        <f>_xlfn.XLOOKUP(C4395,obszary!A:A,obszary!B:B)</f>
        <v>Argyre</v>
      </c>
      <c r="I4395" t="str">
        <f>_xlfn.XLOOKUP($A4395,laziki!B:B,laziki!C:C)</f>
        <v>Mariner 15</v>
      </c>
      <c r="J4395" t="str">
        <f>_xlfn.XLOOKUP(I4395,laziki!C:C,laziki!E:E)</f>
        <v>23.79S, 56.97W</v>
      </c>
      <c r="K4395">
        <f>_xlfn.XLOOKUP($A4395,laziki!B:B,laziki!D:D)</f>
        <v>2054</v>
      </c>
      <c r="L4395">
        <f t="shared" si="342"/>
        <v>2056</v>
      </c>
      <c r="M4395" s="4">
        <f t="shared" si="343"/>
        <v>2</v>
      </c>
      <c r="N4395" s="4" t="str">
        <f t="shared" si="344"/>
        <v>S</v>
      </c>
      <c r="O4395" t="str">
        <f t="shared" si="345"/>
        <v>S</v>
      </c>
    </row>
    <row r="4396" spans="1:15" x14ac:dyDescent="0.25">
      <c r="A4396">
        <v>18</v>
      </c>
      <c r="B4396" s="1">
        <v>57483</v>
      </c>
      <c r="C4396" t="s">
        <v>221</v>
      </c>
      <c r="D4396" t="s">
        <v>1052</v>
      </c>
      <c r="E4396">
        <v>389</v>
      </c>
      <c r="F4396">
        <v>8255</v>
      </c>
      <c r="G4396">
        <f t="shared" si="341"/>
        <v>0</v>
      </c>
      <c r="H4396" t="str">
        <f>_xlfn.XLOOKUP(C4396,obszary!A:A,obszary!B:B)</f>
        <v>Aeolis</v>
      </c>
      <c r="I4396" t="str">
        <f>_xlfn.XLOOKUP($A4396,laziki!B:B,laziki!C:C)</f>
        <v>Viking 10</v>
      </c>
      <c r="J4396" t="str">
        <f>_xlfn.XLOOKUP(I4396,laziki!C:C,laziki!E:E)</f>
        <v>25.21S, 169.35E</v>
      </c>
      <c r="K4396">
        <f>_xlfn.XLOOKUP($A4396,laziki!B:B,laziki!D:D)</f>
        <v>2055</v>
      </c>
      <c r="L4396">
        <f t="shared" si="342"/>
        <v>2057</v>
      </c>
      <c r="M4396" s="4">
        <f t="shared" si="343"/>
        <v>2</v>
      </c>
      <c r="N4396" s="4" t="str">
        <f t="shared" si="344"/>
        <v>S</v>
      </c>
      <c r="O4396" t="str">
        <f t="shared" si="345"/>
        <v>S</v>
      </c>
    </row>
    <row r="4397" spans="1:15" x14ac:dyDescent="0.25">
      <c r="A4397">
        <v>4</v>
      </c>
      <c r="B4397" s="1">
        <v>57720</v>
      </c>
      <c r="C4397" t="s">
        <v>215</v>
      </c>
      <c r="D4397" t="s">
        <v>1051</v>
      </c>
      <c r="E4397">
        <v>25</v>
      </c>
      <c r="F4397">
        <v>5436</v>
      </c>
      <c r="G4397">
        <f t="shared" si="341"/>
        <v>5436</v>
      </c>
      <c r="H4397" t="str">
        <f>_xlfn.XLOOKUP(C4397,obszary!A:A,obszary!B:B)</f>
        <v>Argyre</v>
      </c>
      <c r="I4397" t="str">
        <f>_xlfn.XLOOKUP($A4397,laziki!B:B,laziki!C:C)</f>
        <v>Mariner 9</v>
      </c>
      <c r="J4397" t="str">
        <f>_xlfn.XLOOKUP(I4397,laziki!C:C,laziki!E:E)</f>
        <v>43.20S, 21.89W</v>
      </c>
      <c r="K4397">
        <f>_xlfn.XLOOKUP($A4397,laziki!B:B,laziki!D:D)</f>
        <v>2051</v>
      </c>
      <c r="L4397">
        <f t="shared" si="342"/>
        <v>2058</v>
      </c>
      <c r="M4397" s="4">
        <f t="shared" si="343"/>
        <v>7</v>
      </c>
      <c r="N4397" s="4" t="str">
        <f t="shared" si="344"/>
        <v>S</v>
      </c>
      <c r="O4397" t="str">
        <f t="shared" si="345"/>
        <v>S</v>
      </c>
    </row>
    <row r="4398" spans="1:15" x14ac:dyDescent="0.25">
      <c r="A4398">
        <v>75</v>
      </c>
      <c r="B4398" s="1">
        <v>63855</v>
      </c>
      <c r="C4398" t="s">
        <v>223</v>
      </c>
      <c r="D4398" t="s">
        <v>1050</v>
      </c>
      <c r="E4398">
        <v>43</v>
      </c>
      <c r="F4398">
        <v>3764</v>
      </c>
      <c r="G4398">
        <f t="shared" si="341"/>
        <v>3764</v>
      </c>
      <c r="H4398" t="str">
        <f>_xlfn.XLOOKUP(C4398,obszary!A:A,obszary!B:B)</f>
        <v>Mare Tyrrhenum</v>
      </c>
      <c r="I4398" t="str">
        <f>_xlfn.XLOOKUP($A4398,laziki!B:B,laziki!C:C)</f>
        <v>Rosetta 22</v>
      </c>
      <c r="J4398" t="str">
        <f>_xlfn.XLOOKUP(I4398,laziki!C:C,laziki!E:E)</f>
        <v>43.21S, 109.99E</v>
      </c>
      <c r="K4398">
        <f>_xlfn.XLOOKUP($A4398,laziki!B:B,laziki!D:D)</f>
        <v>2071</v>
      </c>
      <c r="L4398">
        <f t="shared" si="342"/>
        <v>2074</v>
      </c>
      <c r="M4398" s="4">
        <f t="shared" si="343"/>
        <v>3</v>
      </c>
      <c r="N4398" s="4" t="str">
        <f t="shared" si="344"/>
        <v>S</v>
      </c>
      <c r="O4398" t="str">
        <f t="shared" si="345"/>
        <v>S</v>
      </c>
    </row>
    <row r="4399" spans="1:15" x14ac:dyDescent="0.25">
      <c r="A4399">
        <v>74</v>
      </c>
      <c r="B4399" s="1">
        <v>63553</v>
      </c>
      <c r="C4399" t="s">
        <v>243</v>
      </c>
      <c r="D4399" t="s">
        <v>1049</v>
      </c>
      <c r="E4399">
        <v>147</v>
      </c>
      <c r="F4399">
        <v>6205</v>
      </c>
      <c r="G4399">
        <f t="shared" si="341"/>
        <v>0</v>
      </c>
      <c r="H4399" t="str">
        <f>_xlfn.XLOOKUP(C4399,obszary!A:A,obszary!B:B)</f>
        <v>Arabia</v>
      </c>
      <c r="I4399" t="str">
        <f>_xlfn.XLOOKUP($A4399,laziki!B:B,laziki!C:C)</f>
        <v>Rosetta 21</v>
      </c>
      <c r="J4399" t="str">
        <f>_xlfn.XLOOKUP(I4399,laziki!C:C,laziki!E:E)</f>
        <v>17.28N, 7.12E</v>
      </c>
      <c r="K4399">
        <f>_xlfn.XLOOKUP($A4399,laziki!B:B,laziki!D:D)</f>
        <v>2071</v>
      </c>
      <c r="L4399">
        <f t="shared" si="342"/>
        <v>2073</v>
      </c>
      <c r="M4399" s="4">
        <f t="shared" si="343"/>
        <v>2</v>
      </c>
      <c r="N4399" s="4" t="str">
        <f t="shared" si="344"/>
        <v>N</v>
      </c>
      <c r="O4399" t="str">
        <f t="shared" si="345"/>
        <v>N</v>
      </c>
    </row>
    <row r="4400" spans="1:15" x14ac:dyDescent="0.25">
      <c r="A4400">
        <v>19</v>
      </c>
      <c r="B4400" s="1">
        <v>57837</v>
      </c>
      <c r="C4400" t="s">
        <v>253</v>
      </c>
      <c r="D4400" t="s">
        <v>1048</v>
      </c>
      <c r="E4400">
        <v>59</v>
      </c>
      <c r="F4400">
        <v>19313</v>
      </c>
      <c r="G4400">
        <f t="shared" si="341"/>
        <v>19313</v>
      </c>
      <c r="H4400" t="str">
        <f>_xlfn.XLOOKUP(C4400,obszary!A:A,obszary!B:B)</f>
        <v>Cebrenia</v>
      </c>
      <c r="I4400" t="str">
        <f>_xlfn.XLOOKUP($A4400,laziki!B:B,laziki!C:C)</f>
        <v>Viking 13</v>
      </c>
      <c r="J4400" t="str">
        <f>_xlfn.XLOOKUP(I4400,laziki!C:C,laziki!E:E)</f>
        <v>47.43N, 160.74E</v>
      </c>
      <c r="K4400">
        <f>_xlfn.XLOOKUP($A4400,laziki!B:B,laziki!D:D)</f>
        <v>2056</v>
      </c>
      <c r="L4400">
        <f t="shared" si="342"/>
        <v>2058</v>
      </c>
      <c r="M4400" s="4">
        <f t="shared" si="343"/>
        <v>2</v>
      </c>
      <c r="N4400" s="4" t="str">
        <f t="shared" si="344"/>
        <v>N</v>
      </c>
      <c r="O4400" t="str">
        <f t="shared" si="345"/>
        <v>N</v>
      </c>
    </row>
    <row r="4401" spans="1:15" x14ac:dyDescent="0.25">
      <c r="A4401">
        <v>71</v>
      </c>
      <c r="B4401" s="1">
        <v>62538</v>
      </c>
      <c r="C4401" t="s">
        <v>219</v>
      </c>
      <c r="D4401" t="s">
        <v>1047</v>
      </c>
      <c r="E4401">
        <v>147</v>
      </c>
      <c r="F4401">
        <v>17000</v>
      </c>
      <c r="G4401">
        <f t="shared" si="341"/>
        <v>0</v>
      </c>
      <c r="H4401" t="str">
        <f>_xlfn.XLOOKUP(C4401,obszary!A:A,obszary!B:B)</f>
        <v>Phaethontis</v>
      </c>
      <c r="I4401" t="str">
        <f>_xlfn.XLOOKUP($A4401,laziki!B:B,laziki!C:C)</f>
        <v>Rosetta 15</v>
      </c>
      <c r="J4401" t="str">
        <f>_xlfn.XLOOKUP(I4401,laziki!C:C,laziki!E:E)</f>
        <v>50.96S, 146.33W</v>
      </c>
      <c r="K4401">
        <f>_xlfn.XLOOKUP($A4401,laziki!B:B,laziki!D:D)</f>
        <v>2070</v>
      </c>
      <c r="L4401">
        <f t="shared" si="342"/>
        <v>2071</v>
      </c>
      <c r="M4401" s="4">
        <f t="shared" si="343"/>
        <v>1</v>
      </c>
      <c r="N4401" s="4" t="str">
        <f t="shared" si="344"/>
        <v>S</v>
      </c>
      <c r="O4401" t="str">
        <f t="shared" si="345"/>
        <v>S</v>
      </c>
    </row>
    <row r="4402" spans="1:15" x14ac:dyDescent="0.25">
      <c r="A4402">
        <v>38</v>
      </c>
      <c r="B4402" s="1">
        <v>61403</v>
      </c>
      <c r="C4402" t="s">
        <v>265</v>
      </c>
      <c r="D4402" t="s">
        <v>1046</v>
      </c>
      <c r="E4402">
        <v>113</v>
      </c>
      <c r="F4402">
        <v>7752</v>
      </c>
      <c r="G4402">
        <f t="shared" si="341"/>
        <v>0</v>
      </c>
      <c r="H4402" t="str">
        <f>_xlfn.XLOOKUP(C4402,obszary!A:A,obszary!B:B)</f>
        <v>Mare Boreum</v>
      </c>
      <c r="I4402" t="str">
        <f>_xlfn.XLOOKUP($A4402,laziki!B:B,laziki!C:C)</f>
        <v>Pathfinder 7</v>
      </c>
      <c r="J4402" t="str">
        <f>_xlfn.XLOOKUP(I4402,laziki!C:C,laziki!E:E)</f>
        <v>79.27N, 111.64W</v>
      </c>
      <c r="K4402">
        <f>_xlfn.XLOOKUP($A4402,laziki!B:B,laziki!D:D)</f>
        <v>2062</v>
      </c>
      <c r="L4402">
        <f t="shared" si="342"/>
        <v>2068</v>
      </c>
      <c r="M4402" s="4">
        <f t="shared" si="343"/>
        <v>6</v>
      </c>
      <c r="N4402" s="4" t="str">
        <f t="shared" si="344"/>
        <v>N</v>
      </c>
      <c r="O4402" t="str">
        <f t="shared" si="345"/>
        <v>N</v>
      </c>
    </row>
    <row r="4403" spans="1:15" x14ac:dyDescent="0.25">
      <c r="A4403">
        <v>34</v>
      </c>
      <c r="B4403" s="1">
        <v>58990</v>
      </c>
      <c r="C4403" t="s">
        <v>239</v>
      </c>
      <c r="D4403" t="s">
        <v>1045</v>
      </c>
      <c r="E4403">
        <v>11</v>
      </c>
      <c r="F4403">
        <v>13527</v>
      </c>
      <c r="G4403">
        <f t="shared" si="341"/>
        <v>13527</v>
      </c>
      <c r="H4403" t="str">
        <f>_xlfn.XLOOKUP(C4403,obszary!A:A,obszary!B:B)</f>
        <v>Amenthes</v>
      </c>
      <c r="I4403" t="str">
        <f>_xlfn.XLOOKUP($A4403,laziki!B:B,laziki!C:C)</f>
        <v>Deimos 14</v>
      </c>
      <c r="J4403" t="str">
        <f>_xlfn.XLOOKUP(I4403,laziki!C:C,laziki!E:E)</f>
        <v>24.45N, 112.91E</v>
      </c>
      <c r="K4403">
        <f>_xlfn.XLOOKUP($A4403,laziki!B:B,laziki!D:D)</f>
        <v>2060</v>
      </c>
      <c r="L4403">
        <f t="shared" si="342"/>
        <v>2061</v>
      </c>
      <c r="M4403" s="4">
        <f t="shared" si="343"/>
        <v>1</v>
      </c>
      <c r="N4403" s="4" t="str">
        <f t="shared" si="344"/>
        <v>N</v>
      </c>
      <c r="O4403" t="str">
        <f t="shared" si="345"/>
        <v>N</v>
      </c>
    </row>
    <row r="4404" spans="1:15" x14ac:dyDescent="0.25">
      <c r="A4404">
        <v>44</v>
      </c>
      <c r="B4404" s="1">
        <v>62806</v>
      </c>
      <c r="C4404" t="s">
        <v>253</v>
      </c>
      <c r="D4404" t="s">
        <v>1044</v>
      </c>
      <c r="E4404">
        <v>188</v>
      </c>
      <c r="F4404">
        <v>3919</v>
      </c>
      <c r="G4404">
        <f t="shared" si="341"/>
        <v>0</v>
      </c>
      <c r="H4404" t="str">
        <f>_xlfn.XLOOKUP(C4404,obszary!A:A,obszary!B:B)</f>
        <v>Cebrenia</v>
      </c>
      <c r="I4404" t="str">
        <f>_xlfn.XLOOKUP($A4404,laziki!B:B,laziki!C:C)</f>
        <v>Spirit 11</v>
      </c>
      <c r="J4404" t="str">
        <f>_xlfn.XLOOKUP(I4404,laziki!C:C,laziki!E:E)</f>
        <v>64.61N, 131.25E</v>
      </c>
      <c r="K4404">
        <f>_xlfn.XLOOKUP($A4404,laziki!B:B,laziki!D:D)</f>
        <v>2064</v>
      </c>
      <c r="L4404">
        <f t="shared" si="342"/>
        <v>2071</v>
      </c>
      <c r="M4404" s="4">
        <f t="shared" si="343"/>
        <v>7</v>
      </c>
      <c r="N4404" s="4" t="str">
        <f t="shared" si="344"/>
        <v>N</v>
      </c>
      <c r="O4404" t="str">
        <f t="shared" si="345"/>
        <v>N</v>
      </c>
    </row>
    <row r="4405" spans="1:15" x14ac:dyDescent="0.25">
      <c r="A4405">
        <v>66</v>
      </c>
      <c r="B4405" s="1">
        <v>63581</v>
      </c>
      <c r="C4405" t="s">
        <v>237</v>
      </c>
      <c r="D4405" t="s">
        <v>1043</v>
      </c>
      <c r="E4405">
        <v>39</v>
      </c>
      <c r="F4405">
        <v>4731</v>
      </c>
      <c r="G4405">
        <f t="shared" si="341"/>
        <v>4731</v>
      </c>
      <c r="H4405" t="str">
        <f>_xlfn.XLOOKUP(C4405,obszary!A:A,obszary!B:B)</f>
        <v>Elysium</v>
      </c>
      <c r="I4405" t="str">
        <f>_xlfn.XLOOKUP($A4405,laziki!B:B,laziki!C:C)</f>
        <v>Rosetta 9</v>
      </c>
      <c r="J4405" t="str">
        <f>_xlfn.XLOOKUP(I4405,laziki!C:C,laziki!E:E)</f>
        <v>17.54N, 149.60E</v>
      </c>
      <c r="K4405">
        <f>_xlfn.XLOOKUP($A4405,laziki!B:B,laziki!D:D)</f>
        <v>2067</v>
      </c>
      <c r="L4405">
        <f t="shared" si="342"/>
        <v>2074</v>
      </c>
      <c r="M4405" s="4">
        <f t="shared" si="343"/>
        <v>7</v>
      </c>
      <c r="N4405" s="4" t="str">
        <f t="shared" si="344"/>
        <v>N</v>
      </c>
      <c r="O4405" t="str">
        <f t="shared" si="345"/>
        <v>N</v>
      </c>
    </row>
    <row r="4406" spans="1:15" x14ac:dyDescent="0.25">
      <c r="A4406">
        <v>17</v>
      </c>
      <c r="B4406" s="1">
        <v>58329</v>
      </c>
      <c r="C4406" t="s">
        <v>255</v>
      </c>
      <c r="D4406" t="s">
        <v>1042</v>
      </c>
      <c r="E4406">
        <v>9</v>
      </c>
      <c r="F4406">
        <v>8519</v>
      </c>
      <c r="G4406">
        <f t="shared" si="341"/>
        <v>8519</v>
      </c>
      <c r="H4406" t="str">
        <f>_xlfn.XLOOKUP(C4406,obszary!A:A,obszary!B:B)</f>
        <v>Casius</v>
      </c>
      <c r="I4406" t="str">
        <f>_xlfn.XLOOKUP($A4406,laziki!B:B,laziki!C:C)</f>
        <v>Viking 8</v>
      </c>
      <c r="J4406" t="str">
        <f>_xlfn.XLOOKUP(I4406,laziki!C:C,laziki!E:E)</f>
        <v>21.27N, 90.13E</v>
      </c>
      <c r="K4406">
        <f>_xlfn.XLOOKUP($A4406,laziki!B:B,laziki!D:D)</f>
        <v>2054</v>
      </c>
      <c r="L4406">
        <f t="shared" si="342"/>
        <v>2059</v>
      </c>
      <c r="M4406" s="4">
        <f t="shared" si="343"/>
        <v>5</v>
      </c>
      <c r="N4406" s="4" t="str">
        <f t="shared" si="344"/>
        <v>N</v>
      </c>
      <c r="O4406" t="str">
        <f t="shared" si="345"/>
        <v>N</v>
      </c>
    </row>
    <row r="4407" spans="1:15" x14ac:dyDescent="0.25">
      <c r="A4407">
        <v>18</v>
      </c>
      <c r="B4407" s="1">
        <v>58027</v>
      </c>
      <c r="C4407" t="s">
        <v>221</v>
      </c>
      <c r="D4407" t="s">
        <v>1041</v>
      </c>
      <c r="E4407">
        <v>17</v>
      </c>
      <c r="F4407">
        <v>2739</v>
      </c>
      <c r="G4407">
        <f t="shared" si="341"/>
        <v>2739</v>
      </c>
      <c r="H4407" t="str">
        <f>_xlfn.XLOOKUP(C4407,obszary!A:A,obszary!B:B)</f>
        <v>Aeolis</v>
      </c>
      <c r="I4407" t="str">
        <f>_xlfn.XLOOKUP($A4407,laziki!B:B,laziki!C:C)</f>
        <v>Viking 10</v>
      </c>
      <c r="J4407" t="str">
        <f>_xlfn.XLOOKUP(I4407,laziki!C:C,laziki!E:E)</f>
        <v>25.21S, 169.35E</v>
      </c>
      <c r="K4407">
        <f>_xlfn.XLOOKUP($A4407,laziki!B:B,laziki!D:D)</f>
        <v>2055</v>
      </c>
      <c r="L4407">
        <f t="shared" si="342"/>
        <v>2058</v>
      </c>
      <c r="M4407" s="4">
        <f t="shared" si="343"/>
        <v>3</v>
      </c>
      <c r="N4407" s="4" t="str">
        <f t="shared" si="344"/>
        <v>S</v>
      </c>
      <c r="O4407" t="str">
        <f t="shared" si="345"/>
        <v>S</v>
      </c>
    </row>
    <row r="4408" spans="1:15" x14ac:dyDescent="0.25">
      <c r="A4408">
        <v>26</v>
      </c>
      <c r="B4408" s="1">
        <v>56782</v>
      </c>
      <c r="C4408" t="s">
        <v>225</v>
      </c>
      <c r="D4408" t="s">
        <v>1040</v>
      </c>
      <c r="E4408">
        <v>52</v>
      </c>
      <c r="F4408">
        <v>5436</v>
      </c>
      <c r="G4408">
        <f t="shared" si="341"/>
        <v>5436</v>
      </c>
      <c r="H4408" t="str">
        <f>_xlfn.XLOOKUP(C4408,obszary!A:A,obszary!B:B)</f>
        <v>Iapygia</v>
      </c>
      <c r="I4408" t="str">
        <f>_xlfn.XLOOKUP($A4408,laziki!B:B,laziki!C:C)</f>
        <v>Phobos 5</v>
      </c>
      <c r="J4408" t="str">
        <f>_xlfn.XLOOKUP(I4408,laziki!C:C,laziki!E:E)</f>
        <v>48.99S, 67.17E</v>
      </c>
      <c r="K4408">
        <f>_xlfn.XLOOKUP($A4408,laziki!B:B,laziki!D:D)</f>
        <v>2054</v>
      </c>
      <c r="L4408">
        <f t="shared" si="342"/>
        <v>2055</v>
      </c>
      <c r="M4408" s="4">
        <f t="shared" si="343"/>
        <v>1</v>
      </c>
      <c r="N4408" s="4" t="str">
        <f t="shared" si="344"/>
        <v>S</v>
      </c>
      <c r="O4408" t="str">
        <f t="shared" si="345"/>
        <v>S</v>
      </c>
    </row>
    <row r="4409" spans="1:15" x14ac:dyDescent="0.25">
      <c r="A4409">
        <v>54</v>
      </c>
      <c r="B4409" s="1">
        <v>60948</v>
      </c>
      <c r="C4409" t="s">
        <v>223</v>
      </c>
      <c r="D4409" t="s">
        <v>1039</v>
      </c>
      <c r="E4409">
        <v>50</v>
      </c>
      <c r="F4409">
        <v>4731</v>
      </c>
      <c r="G4409">
        <f t="shared" si="341"/>
        <v>4731</v>
      </c>
      <c r="H4409" t="str">
        <f>_xlfn.XLOOKUP(C4409,obszary!A:A,obszary!B:B)</f>
        <v>Mare Tyrrhenum</v>
      </c>
      <c r="I4409" t="str">
        <f>_xlfn.XLOOKUP($A4409,laziki!B:B,laziki!C:C)</f>
        <v>Opportunity 6</v>
      </c>
      <c r="J4409" t="str">
        <f>_xlfn.XLOOKUP(I4409,laziki!C:C,laziki!E:E)</f>
        <v>14.31N, 112.28E</v>
      </c>
      <c r="K4409">
        <f>_xlfn.XLOOKUP($A4409,laziki!B:B,laziki!D:D)</f>
        <v>2065</v>
      </c>
      <c r="L4409">
        <f t="shared" si="342"/>
        <v>2066</v>
      </c>
      <c r="M4409" s="4">
        <f t="shared" si="343"/>
        <v>1</v>
      </c>
      <c r="N4409" s="4" t="str">
        <f t="shared" si="344"/>
        <v>S</v>
      </c>
      <c r="O4409" t="str">
        <f t="shared" si="345"/>
        <v>N</v>
      </c>
    </row>
    <row r="4410" spans="1:15" x14ac:dyDescent="0.25">
      <c r="A4410">
        <v>98</v>
      </c>
      <c r="B4410" s="1">
        <v>64080</v>
      </c>
      <c r="C4410" t="s">
        <v>211</v>
      </c>
      <c r="D4410" t="s">
        <v>1038</v>
      </c>
      <c r="E4410">
        <v>133</v>
      </c>
      <c r="F4410">
        <v>4902</v>
      </c>
      <c r="G4410">
        <f t="shared" si="341"/>
        <v>0</v>
      </c>
      <c r="H4410" t="str">
        <f>_xlfn.XLOOKUP(C4410,obszary!A:A,obszary!B:B)</f>
        <v>Hellas</v>
      </c>
      <c r="I4410" t="str">
        <f>_xlfn.XLOOKUP($A4410,laziki!B:B,laziki!C:C)</f>
        <v>Perseverance 5</v>
      </c>
      <c r="J4410" t="str">
        <f>_xlfn.XLOOKUP(I4410,laziki!C:C,laziki!E:E)</f>
        <v>48.97S, 86.32E</v>
      </c>
      <c r="K4410">
        <f>_xlfn.XLOOKUP($A4410,laziki!B:B,laziki!D:D)</f>
        <v>2070</v>
      </c>
      <c r="L4410">
        <f t="shared" si="342"/>
        <v>2075</v>
      </c>
      <c r="M4410" s="4">
        <f t="shared" si="343"/>
        <v>5</v>
      </c>
      <c r="N4410" s="4" t="str">
        <f t="shared" si="344"/>
        <v>S</v>
      </c>
      <c r="O4410" t="str">
        <f t="shared" si="345"/>
        <v>S</v>
      </c>
    </row>
    <row r="4411" spans="1:15" x14ac:dyDescent="0.25">
      <c r="A4411">
        <v>24</v>
      </c>
      <c r="B4411" s="1">
        <v>56758</v>
      </c>
      <c r="C4411" t="s">
        <v>221</v>
      </c>
      <c r="D4411" t="s">
        <v>1037</v>
      </c>
      <c r="E4411">
        <v>41</v>
      </c>
      <c r="F4411">
        <v>4076</v>
      </c>
      <c r="G4411">
        <f t="shared" si="341"/>
        <v>4076</v>
      </c>
      <c r="H4411" t="str">
        <f>_xlfn.XLOOKUP(C4411,obszary!A:A,obszary!B:B)</f>
        <v>Aeolis</v>
      </c>
      <c r="I4411" t="str">
        <f>_xlfn.XLOOKUP($A4411,laziki!B:B,laziki!C:C)</f>
        <v>Phobos 3</v>
      </c>
      <c r="J4411" t="str">
        <f>_xlfn.XLOOKUP(I4411,laziki!C:C,laziki!E:E)</f>
        <v>32.13S, 131.87E</v>
      </c>
      <c r="K4411">
        <f>_xlfn.XLOOKUP($A4411,laziki!B:B,laziki!D:D)</f>
        <v>2053</v>
      </c>
      <c r="L4411">
        <f t="shared" si="342"/>
        <v>2055</v>
      </c>
      <c r="M4411" s="4">
        <f t="shared" si="343"/>
        <v>2</v>
      </c>
      <c r="N4411" s="4" t="str">
        <f t="shared" si="344"/>
        <v>S</v>
      </c>
      <c r="O4411" t="str">
        <f t="shared" si="345"/>
        <v>S</v>
      </c>
    </row>
    <row r="4412" spans="1:15" x14ac:dyDescent="0.25">
      <c r="A4412">
        <v>97</v>
      </c>
      <c r="B4412" s="1">
        <v>62929</v>
      </c>
      <c r="C4412" t="s">
        <v>259</v>
      </c>
      <c r="D4412" t="s">
        <v>1036</v>
      </c>
      <c r="E4412">
        <v>264</v>
      </c>
      <c r="F4412">
        <v>5076</v>
      </c>
      <c r="G4412">
        <f t="shared" si="341"/>
        <v>0</v>
      </c>
      <c r="H4412" t="str">
        <f>_xlfn.XLOOKUP(C4412,obszary!A:A,obszary!B:B)</f>
        <v>Mare Acidalium</v>
      </c>
      <c r="I4412" t="str">
        <f>_xlfn.XLOOKUP($A4412,laziki!B:B,laziki!C:C)</f>
        <v>Perseverance 4</v>
      </c>
      <c r="J4412" t="str">
        <f>_xlfn.XLOOKUP(I4412,laziki!C:C,laziki!E:E)</f>
        <v>80.24N, 27.18W</v>
      </c>
      <c r="K4412">
        <f>_xlfn.XLOOKUP($A4412,laziki!B:B,laziki!D:D)</f>
        <v>2069</v>
      </c>
      <c r="L4412">
        <f t="shared" si="342"/>
        <v>2072</v>
      </c>
      <c r="M4412" s="4">
        <f t="shared" si="343"/>
        <v>3</v>
      </c>
      <c r="N4412" s="4" t="str">
        <f t="shared" si="344"/>
        <v>N</v>
      </c>
      <c r="O4412" t="str">
        <f t="shared" si="345"/>
        <v>N</v>
      </c>
    </row>
    <row r="4413" spans="1:15" x14ac:dyDescent="0.25">
      <c r="A4413">
        <v>82</v>
      </c>
      <c r="B4413" s="1">
        <v>62449</v>
      </c>
      <c r="C4413" t="s">
        <v>221</v>
      </c>
      <c r="D4413" t="s">
        <v>1035</v>
      </c>
      <c r="E4413">
        <v>72</v>
      </c>
      <c r="F4413">
        <v>3461</v>
      </c>
      <c r="G4413">
        <f t="shared" si="341"/>
        <v>3461</v>
      </c>
      <c r="H4413" t="str">
        <f>_xlfn.XLOOKUP(C4413,obszary!A:A,obszary!B:B)</f>
        <v>Aeolis</v>
      </c>
      <c r="I4413" t="str">
        <f>_xlfn.XLOOKUP($A4413,laziki!B:B,laziki!C:C)</f>
        <v>Phoenix 7</v>
      </c>
      <c r="J4413" t="str">
        <f>_xlfn.XLOOKUP(I4413,laziki!C:C,laziki!E:E)</f>
        <v>42.36S, 157.15E</v>
      </c>
      <c r="K4413">
        <f>_xlfn.XLOOKUP($A4413,laziki!B:B,laziki!D:D)</f>
        <v>2068</v>
      </c>
      <c r="L4413">
        <f t="shared" si="342"/>
        <v>2070</v>
      </c>
      <c r="M4413" s="4">
        <f t="shared" si="343"/>
        <v>2</v>
      </c>
      <c r="N4413" s="4" t="str">
        <f t="shared" si="344"/>
        <v>S</v>
      </c>
      <c r="O4413" t="str">
        <f t="shared" si="345"/>
        <v>S</v>
      </c>
    </row>
    <row r="4414" spans="1:15" x14ac:dyDescent="0.25">
      <c r="A4414">
        <v>32</v>
      </c>
      <c r="B4414" s="1">
        <v>59263</v>
      </c>
      <c r="C4414" t="s">
        <v>217</v>
      </c>
      <c r="D4414" t="s">
        <v>1034</v>
      </c>
      <c r="E4414">
        <v>416</v>
      </c>
      <c r="F4414">
        <v>24621</v>
      </c>
      <c r="G4414">
        <f t="shared" si="341"/>
        <v>0</v>
      </c>
      <c r="H4414" t="str">
        <f>_xlfn.XLOOKUP(C4414,obszary!A:A,obszary!B:B)</f>
        <v>Thaumasia</v>
      </c>
      <c r="I4414" t="str">
        <f>_xlfn.XLOOKUP($A4414,laziki!B:B,laziki!C:C)</f>
        <v>Deimos 11</v>
      </c>
      <c r="J4414" t="str">
        <f>_xlfn.XLOOKUP(I4414,laziki!C:C,laziki!E:E)</f>
        <v>39.82S, 96.42W</v>
      </c>
      <c r="K4414">
        <f>_xlfn.XLOOKUP($A4414,laziki!B:B,laziki!D:D)</f>
        <v>2059</v>
      </c>
      <c r="L4414">
        <f t="shared" si="342"/>
        <v>2062</v>
      </c>
      <c r="M4414" s="4">
        <f t="shared" si="343"/>
        <v>3</v>
      </c>
      <c r="N4414" s="4" t="str">
        <f t="shared" si="344"/>
        <v>S</v>
      </c>
      <c r="O4414" t="str">
        <f t="shared" si="345"/>
        <v>S</v>
      </c>
    </row>
    <row r="4415" spans="1:15" x14ac:dyDescent="0.25">
      <c r="A4415">
        <v>23</v>
      </c>
      <c r="B4415" s="1">
        <v>57339</v>
      </c>
      <c r="C4415" t="s">
        <v>219</v>
      </c>
      <c r="D4415" t="s">
        <v>1033</v>
      </c>
      <c r="E4415">
        <v>389</v>
      </c>
      <c r="F4415">
        <v>31157</v>
      </c>
      <c r="G4415">
        <f t="shared" si="341"/>
        <v>0</v>
      </c>
      <c r="H4415" t="str">
        <f>_xlfn.XLOOKUP(C4415,obszary!A:A,obszary!B:B)</f>
        <v>Phaethontis</v>
      </c>
      <c r="I4415" t="str">
        <f>_xlfn.XLOOKUP($A4415,laziki!B:B,laziki!C:C)</f>
        <v>Phobos 2</v>
      </c>
      <c r="J4415" t="str">
        <f>_xlfn.XLOOKUP(I4415,laziki!C:C,laziki!E:E)</f>
        <v>23.80S, 156.02W</v>
      </c>
      <c r="K4415">
        <f>_xlfn.XLOOKUP($A4415,laziki!B:B,laziki!D:D)</f>
        <v>2053</v>
      </c>
      <c r="L4415">
        <f t="shared" si="342"/>
        <v>2056</v>
      </c>
      <c r="M4415" s="4">
        <f t="shared" si="343"/>
        <v>3</v>
      </c>
      <c r="N4415" s="4" t="str">
        <f t="shared" si="344"/>
        <v>S</v>
      </c>
      <c r="O4415" t="str">
        <f t="shared" si="345"/>
        <v>S</v>
      </c>
    </row>
    <row r="4416" spans="1:15" x14ac:dyDescent="0.25">
      <c r="A4416">
        <v>26</v>
      </c>
      <c r="B4416" s="1">
        <v>58366</v>
      </c>
      <c r="C4416" t="s">
        <v>207</v>
      </c>
      <c r="D4416" t="s">
        <v>1032</v>
      </c>
      <c r="E4416">
        <v>9</v>
      </c>
      <c r="F4416">
        <v>6205</v>
      </c>
      <c r="G4416">
        <f t="shared" si="341"/>
        <v>6205</v>
      </c>
      <c r="H4416" t="str">
        <f>_xlfn.XLOOKUP(C4416,obszary!A:A,obszary!B:B)</f>
        <v>Mare Australe</v>
      </c>
      <c r="I4416" t="str">
        <f>_xlfn.XLOOKUP($A4416,laziki!B:B,laziki!C:C)</f>
        <v>Phobos 5</v>
      </c>
      <c r="J4416" t="str">
        <f>_xlfn.XLOOKUP(I4416,laziki!C:C,laziki!E:E)</f>
        <v>48.99S, 67.17E</v>
      </c>
      <c r="K4416">
        <f>_xlfn.XLOOKUP($A4416,laziki!B:B,laziki!D:D)</f>
        <v>2054</v>
      </c>
      <c r="L4416">
        <f t="shared" si="342"/>
        <v>2059</v>
      </c>
      <c r="M4416" s="4">
        <f t="shared" si="343"/>
        <v>5</v>
      </c>
      <c r="N4416" s="4" t="str">
        <f t="shared" si="344"/>
        <v>S</v>
      </c>
      <c r="O4416" t="str">
        <f t="shared" si="345"/>
        <v>S</v>
      </c>
    </row>
    <row r="4417" spans="1:15" x14ac:dyDescent="0.25">
      <c r="A4417">
        <v>4</v>
      </c>
      <c r="B4417" s="1">
        <v>55852</v>
      </c>
      <c r="C4417" t="s">
        <v>215</v>
      </c>
      <c r="D4417" t="s">
        <v>1031</v>
      </c>
      <c r="E4417">
        <v>196</v>
      </c>
      <c r="F4417">
        <v>8255</v>
      </c>
      <c r="G4417">
        <f t="shared" si="341"/>
        <v>0</v>
      </c>
      <c r="H4417" t="str">
        <f>_xlfn.XLOOKUP(C4417,obszary!A:A,obszary!B:B)</f>
        <v>Argyre</v>
      </c>
      <c r="I4417" t="str">
        <f>_xlfn.XLOOKUP($A4417,laziki!B:B,laziki!C:C)</f>
        <v>Mariner 9</v>
      </c>
      <c r="J4417" t="str">
        <f>_xlfn.XLOOKUP(I4417,laziki!C:C,laziki!E:E)</f>
        <v>43.20S, 21.89W</v>
      </c>
      <c r="K4417">
        <f>_xlfn.XLOOKUP($A4417,laziki!B:B,laziki!D:D)</f>
        <v>2051</v>
      </c>
      <c r="L4417">
        <f t="shared" si="342"/>
        <v>2052</v>
      </c>
      <c r="M4417" s="4">
        <f t="shared" si="343"/>
        <v>1</v>
      </c>
      <c r="N4417" s="4" t="str">
        <f t="shared" si="344"/>
        <v>S</v>
      </c>
      <c r="O4417" t="str">
        <f t="shared" si="345"/>
        <v>S</v>
      </c>
    </row>
    <row r="4418" spans="1:15" x14ac:dyDescent="0.25">
      <c r="A4418">
        <v>27</v>
      </c>
      <c r="B4418" s="1">
        <v>58050</v>
      </c>
      <c r="C4418" t="s">
        <v>207</v>
      </c>
      <c r="D4418" t="s">
        <v>1030</v>
      </c>
      <c r="E4418">
        <v>416</v>
      </c>
      <c r="F4418">
        <v>1267</v>
      </c>
      <c r="G4418">
        <f t="shared" si="341"/>
        <v>0</v>
      </c>
      <c r="H4418" t="str">
        <f>_xlfn.XLOOKUP(C4418,obszary!A:A,obszary!B:B)</f>
        <v>Mare Australe</v>
      </c>
      <c r="I4418" t="str">
        <f>_xlfn.XLOOKUP($A4418,laziki!B:B,laziki!C:C)</f>
        <v>Phobos 6</v>
      </c>
      <c r="J4418" t="str">
        <f>_xlfn.XLOOKUP(I4418,laziki!C:C,laziki!E:E)</f>
        <v>74.62S, 100.08E</v>
      </c>
      <c r="K4418">
        <f>_xlfn.XLOOKUP($A4418,laziki!B:B,laziki!D:D)</f>
        <v>2054</v>
      </c>
      <c r="L4418">
        <f t="shared" si="342"/>
        <v>2058</v>
      </c>
      <c r="M4418" s="4">
        <f t="shared" si="343"/>
        <v>4</v>
      </c>
      <c r="N4418" s="4" t="str">
        <f t="shared" si="344"/>
        <v>S</v>
      </c>
      <c r="O4418" t="str">
        <f t="shared" si="345"/>
        <v>S</v>
      </c>
    </row>
    <row r="4419" spans="1:15" x14ac:dyDescent="0.25">
      <c r="A4419">
        <v>12</v>
      </c>
      <c r="B4419" s="1">
        <v>58035</v>
      </c>
      <c r="C4419" t="s">
        <v>249</v>
      </c>
      <c r="D4419" t="s">
        <v>1029</v>
      </c>
      <c r="E4419">
        <v>212</v>
      </c>
      <c r="F4419">
        <v>5622</v>
      </c>
      <c r="G4419">
        <f t="shared" ref="G4419:G4482" si="346">IF($E4419 &lt;= 100,F4419,0)</f>
        <v>0</v>
      </c>
      <c r="H4419" t="str">
        <f>_xlfn.XLOOKUP(C4419,obszary!A:A,obszary!B:B)</f>
        <v>Tharsis</v>
      </c>
      <c r="I4419" t="str">
        <f>_xlfn.XLOOKUP($A4419,laziki!B:B,laziki!C:C)</f>
        <v>Mariner 20</v>
      </c>
      <c r="J4419" t="str">
        <f>_xlfn.XLOOKUP(I4419,laziki!C:C,laziki!E:E)</f>
        <v>6.41S, 116.10W</v>
      </c>
      <c r="K4419">
        <f>_xlfn.XLOOKUP($A4419,laziki!B:B,laziki!D:D)</f>
        <v>2055</v>
      </c>
      <c r="L4419">
        <f t="shared" ref="L4419:L4482" si="347">YEAR(B4419)</f>
        <v>2058</v>
      </c>
      <c r="M4419" s="4">
        <f t="shared" ref="M4419:M4482" si="348">L4419-K4419</f>
        <v>3</v>
      </c>
      <c r="N4419" s="4" t="str">
        <f t="shared" ref="N4419:N4482" si="349">IF(NOT(ISERROR(SEARCH("S",D4419))),"S","N")</f>
        <v>N</v>
      </c>
      <c r="O4419" t="str">
        <f t="shared" si="345"/>
        <v>S</v>
      </c>
    </row>
    <row r="4420" spans="1:15" x14ac:dyDescent="0.25">
      <c r="A4420">
        <v>83</v>
      </c>
      <c r="B4420" s="1">
        <v>62372</v>
      </c>
      <c r="C4420" t="s">
        <v>265</v>
      </c>
      <c r="D4420" t="s">
        <v>1028</v>
      </c>
      <c r="E4420">
        <v>1270</v>
      </c>
      <c r="F4420">
        <v>45837</v>
      </c>
      <c r="G4420">
        <f t="shared" si="346"/>
        <v>0</v>
      </c>
      <c r="H4420" t="str">
        <f>_xlfn.XLOOKUP(C4420,obszary!A:A,obszary!B:B)</f>
        <v>Mare Boreum</v>
      </c>
      <c r="I4420" t="str">
        <f>_xlfn.XLOOKUP($A4420,laziki!B:B,laziki!C:C)</f>
        <v>Phoenix 11</v>
      </c>
      <c r="J4420" t="str">
        <f>_xlfn.XLOOKUP(I4420,laziki!C:C,laziki!E:E)</f>
        <v>56.07N, 79.63E</v>
      </c>
      <c r="K4420">
        <f>_xlfn.XLOOKUP($A4420,laziki!B:B,laziki!D:D)</f>
        <v>2069</v>
      </c>
      <c r="L4420">
        <f t="shared" si="347"/>
        <v>2070</v>
      </c>
      <c r="M4420" s="4">
        <f t="shared" si="348"/>
        <v>1</v>
      </c>
      <c r="N4420" s="4" t="str">
        <f t="shared" si="349"/>
        <v>N</v>
      </c>
      <c r="O4420" t="str">
        <f t="shared" si="345"/>
        <v>N</v>
      </c>
    </row>
    <row r="4421" spans="1:15" x14ac:dyDescent="0.25">
      <c r="A4421">
        <v>62</v>
      </c>
      <c r="B4421" s="1">
        <v>60932</v>
      </c>
      <c r="C4421" t="s">
        <v>227</v>
      </c>
      <c r="D4421" t="s">
        <v>1027</v>
      </c>
      <c r="E4421">
        <v>188</v>
      </c>
      <c r="F4421">
        <v>883</v>
      </c>
      <c r="G4421">
        <f t="shared" si="346"/>
        <v>0</v>
      </c>
      <c r="H4421" t="str">
        <f>_xlfn.XLOOKUP(C4421,obszary!A:A,obszary!B:B)</f>
        <v>Sinus Sabaeus</v>
      </c>
      <c r="I4421" t="str">
        <f>_xlfn.XLOOKUP($A4421,laziki!B:B,laziki!C:C)</f>
        <v>Rosetta 1</v>
      </c>
      <c r="J4421" t="str">
        <f>_xlfn.XLOOKUP(I4421,laziki!C:C,laziki!E:E)</f>
        <v>3.33S, 27.57E</v>
      </c>
      <c r="K4421">
        <f>_xlfn.XLOOKUP($A4421,laziki!B:B,laziki!D:D)</f>
        <v>2065</v>
      </c>
      <c r="L4421">
        <f t="shared" si="347"/>
        <v>2066</v>
      </c>
      <c r="M4421" s="4">
        <f t="shared" si="348"/>
        <v>1</v>
      </c>
      <c r="N4421" s="4" t="str">
        <f t="shared" si="349"/>
        <v>S</v>
      </c>
      <c r="O4421" t="str">
        <f t="shared" si="345"/>
        <v>S</v>
      </c>
    </row>
    <row r="4422" spans="1:15" x14ac:dyDescent="0.25">
      <c r="A4422">
        <v>20</v>
      </c>
      <c r="B4422" s="1">
        <v>58153</v>
      </c>
      <c r="C4422" t="s">
        <v>211</v>
      </c>
      <c r="D4422" t="s">
        <v>1026</v>
      </c>
      <c r="E4422">
        <v>85</v>
      </c>
      <c r="F4422">
        <v>2054</v>
      </c>
      <c r="G4422">
        <f t="shared" si="346"/>
        <v>2054</v>
      </c>
      <c r="H4422" t="str">
        <f>_xlfn.XLOOKUP(C4422,obszary!A:A,obszary!B:B)</f>
        <v>Hellas</v>
      </c>
      <c r="I4422" t="str">
        <f>_xlfn.XLOOKUP($A4422,laziki!B:B,laziki!C:C)</f>
        <v>Viking 15</v>
      </c>
      <c r="J4422" t="str">
        <f>_xlfn.XLOOKUP(I4422,laziki!C:C,laziki!E:E)</f>
        <v>51.10S, 71.36E</v>
      </c>
      <c r="K4422">
        <f>_xlfn.XLOOKUP($A4422,laziki!B:B,laziki!D:D)</f>
        <v>2056</v>
      </c>
      <c r="L4422">
        <f t="shared" si="347"/>
        <v>2059</v>
      </c>
      <c r="M4422" s="4">
        <f t="shared" si="348"/>
        <v>3</v>
      </c>
      <c r="N4422" s="4" t="str">
        <f t="shared" si="349"/>
        <v>S</v>
      </c>
      <c r="O4422" t="str">
        <f t="shared" ref="O4422:O4485" si="350">IF(NOT(ISERROR(SEARCH("S",J4422))),"S","N")</f>
        <v>S</v>
      </c>
    </row>
    <row r="4423" spans="1:15" x14ac:dyDescent="0.25">
      <c r="A4423">
        <v>89</v>
      </c>
      <c r="B4423" s="1">
        <v>65140</v>
      </c>
      <c r="C4423" t="s">
        <v>217</v>
      </c>
      <c r="D4423" t="s">
        <v>1025</v>
      </c>
      <c r="E4423">
        <v>572</v>
      </c>
      <c r="F4423">
        <v>5076</v>
      </c>
      <c r="G4423">
        <f t="shared" si="346"/>
        <v>0</v>
      </c>
      <c r="H4423" t="str">
        <f>_xlfn.XLOOKUP(C4423,obszary!A:A,obszary!B:B)</f>
        <v>Thaumasia</v>
      </c>
      <c r="I4423" t="str">
        <f>_xlfn.XLOOKUP($A4423,laziki!B:B,laziki!C:C)</f>
        <v>Phoenix 22</v>
      </c>
      <c r="J4423" t="str">
        <f>_xlfn.XLOOKUP(I4423,laziki!C:C,laziki!E:E)</f>
        <v>65.07S, 96.09W</v>
      </c>
      <c r="K4423">
        <f>_xlfn.XLOOKUP($A4423,laziki!B:B,laziki!D:D)</f>
        <v>2072</v>
      </c>
      <c r="L4423">
        <f t="shared" si="347"/>
        <v>2078</v>
      </c>
      <c r="M4423" s="4">
        <f t="shared" si="348"/>
        <v>6</v>
      </c>
      <c r="N4423" s="4" t="str">
        <f t="shared" si="349"/>
        <v>S</v>
      </c>
      <c r="O4423" t="str">
        <f t="shared" si="350"/>
        <v>S</v>
      </c>
    </row>
    <row r="4424" spans="1:15" x14ac:dyDescent="0.25">
      <c r="A4424">
        <v>83</v>
      </c>
      <c r="B4424" s="1">
        <v>62241</v>
      </c>
      <c r="C4424" t="s">
        <v>255</v>
      </c>
      <c r="D4424" t="s">
        <v>1024</v>
      </c>
      <c r="E4424">
        <v>93</v>
      </c>
      <c r="F4424">
        <v>1010</v>
      </c>
      <c r="G4424">
        <f t="shared" si="346"/>
        <v>1010</v>
      </c>
      <c r="H4424" t="str">
        <f>_xlfn.XLOOKUP(C4424,obszary!A:A,obszary!B:B)</f>
        <v>Casius</v>
      </c>
      <c r="I4424" t="str">
        <f>_xlfn.XLOOKUP($A4424,laziki!B:B,laziki!C:C)</f>
        <v>Phoenix 11</v>
      </c>
      <c r="J4424" t="str">
        <f>_xlfn.XLOOKUP(I4424,laziki!C:C,laziki!E:E)</f>
        <v>56.07N, 79.63E</v>
      </c>
      <c r="K4424">
        <f>_xlfn.XLOOKUP($A4424,laziki!B:B,laziki!D:D)</f>
        <v>2069</v>
      </c>
      <c r="L4424">
        <f t="shared" si="347"/>
        <v>2070</v>
      </c>
      <c r="M4424" s="4">
        <f t="shared" si="348"/>
        <v>1</v>
      </c>
      <c r="N4424" s="4" t="str">
        <f t="shared" si="349"/>
        <v>N</v>
      </c>
      <c r="O4424" t="str">
        <f t="shared" si="350"/>
        <v>N</v>
      </c>
    </row>
    <row r="4425" spans="1:15" x14ac:dyDescent="0.25">
      <c r="A4425">
        <v>17</v>
      </c>
      <c r="B4425" s="1">
        <v>59017</v>
      </c>
      <c r="C4425" t="s">
        <v>239</v>
      </c>
      <c r="D4425" t="s">
        <v>1023</v>
      </c>
      <c r="E4425">
        <v>88</v>
      </c>
      <c r="F4425">
        <v>3612</v>
      </c>
      <c r="G4425">
        <f t="shared" si="346"/>
        <v>3612</v>
      </c>
      <c r="H4425" t="str">
        <f>_xlfn.XLOOKUP(C4425,obszary!A:A,obszary!B:B)</f>
        <v>Amenthes</v>
      </c>
      <c r="I4425" t="str">
        <f>_xlfn.XLOOKUP($A4425,laziki!B:B,laziki!C:C)</f>
        <v>Viking 8</v>
      </c>
      <c r="J4425" t="str">
        <f>_xlfn.XLOOKUP(I4425,laziki!C:C,laziki!E:E)</f>
        <v>21.27N, 90.13E</v>
      </c>
      <c r="K4425">
        <f>_xlfn.XLOOKUP($A4425,laziki!B:B,laziki!D:D)</f>
        <v>2054</v>
      </c>
      <c r="L4425">
        <f t="shared" si="347"/>
        <v>2061</v>
      </c>
      <c r="M4425" s="4">
        <f t="shared" si="348"/>
        <v>7</v>
      </c>
      <c r="N4425" s="4" t="str">
        <f t="shared" si="349"/>
        <v>N</v>
      </c>
      <c r="O4425" t="str">
        <f t="shared" si="350"/>
        <v>N</v>
      </c>
    </row>
    <row r="4426" spans="1:15" x14ac:dyDescent="0.25">
      <c r="A4426">
        <v>27</v>
      </c>
      <c r="B4426" s="1">
        <v>57525</v>
      </c>
      <c r="C4426" t="s">
        <v>211</v>
      </c>
      <c r="D4426" t="s">
        <v>1022</v>
      </c>
      <c r="E4426">
        <v>241</v>
      </c>
      <c r="F4426">
        <v>26004</v>
      </c>
      <c r="G4426">
        <f t="shared" si="346"/>
        <v>0</v>
      </c>
      <c r="H4426" t="str">
        <f>_xlfn.XLOOKUP(C4426,obszary!A:A,obszary!B:B)</f>
        <v>Hellas</v>
      </c>
      <c r="I4426" t="str">
        <f>_xlfn.XLOOKUP($A4426,laziki!B:B,laziki!C:C)</f>
        <v>Phobos 6</v>
      </c>
      <c r="J4426" t="str">
        <f>_xlfn.XLOOKUP(I4426,laziki!C:C,laziki!E:E)</f>
        <v>74.62S, 100.08E</v>
      </c>
      <c r="K4426">
        <f>_xlfn.XLOOKUP($A4426,laziki!B:B,laziki!D:D)</f>
        <v>2054</v>
      </c>
      <c r="L4426">
        <f t="shared" si="347"/>
        <v>2057</v>
      </c>
      <c r="M4426" s="4">
        <f t="shared" si="348"/>
        <v>3</v>
      </c>
      <c r="N4426" s="4" t="str">
        <f t="shared" si="349"/>
        <v>S</v>
      </c>
      <c r="O4426" t="str">
        <f t="shared" si="350"/>
        <v>S</v>
      </c>
    </row>
    <row r="4427" spans="1:15" x14ac:dyDescent="0.25">
      <c r="A4427">
        <v>99</v>
      </c>
      <c r="B4427" s="1">
        <v>63575</v>
      </c>
      <c r="C4427" t="s">
        <v>245</v>
      </c>
      <c r="D4427" t="s">
        <v>1021</v>
      </c>
      <c r="E4427">
        <v>65</v>
      </c>
      <c r="F4427">
        <v>2739</v>
      </c>
      <c r="G4427">
        <f t="shared" si="346"/>
        <v>2739</v>
      </c>
      <c r="H4427" t="str">
        <f>_xlfn.XLOOKUP(C4427,obszary!A:A,obszary!B:B)</f>
        <v>Oxia Palus</v>
      </c>
      <c r="I4427" t="str">
        <f>_xlfn.XLOOKUP($A4427,laziki!B:B,laziki!C:C)</f>
        <v>Perseverance 6</v>
      </c>
      <c r="J4427" t="str">
        <f>_xlfn.XLOOKUP(I4427,laziki!C:C,laziki!E:E)</f>
        <v>34.38N, 12.41E</v>
      </c>
      <c r="K4427">
        <f>_xlfn.XLOOKUP($A4427,laziki!B:B,laziki!D:D)</f>
        <v>2070</v>
      </c>
      <c r="L4427">
        <f t="shared" si="347"/>
        <v>2074</v>
      </c>
      <c r="M4427" s="4">
        <f t="shared" si="348"/>
        <v>4</v>
      </c>
      <c r="N4427" s="4" t="str">
        <f t="shared" si="349"/>
        <v>N</v>
      </c>
      <c r="O4427" t="str">
        <f t="shared" si="350"/>
        <v>N</v>
      </c>
    </row>
    <row r="4428" spans="1:15" x14ac:dyDescent="0.25">
      <c r="A4428">
        <v>27</v>
      </c>
      <c r="B4428" s="1">
        <v>59086</v>
      </c>
      <c r="C4428" t="s">
        <v>207</v>
      </c>
      <c r="D4428" t="s">
        <v>1020</v>
      </c>
      <c r="E4428">
        <v>72</v>
      </c>
      <c r="F4428">
        <v>12605</v>
      </c>
      <c r="G4428">
        <f t="shared" si="346"/>
        <v>12605</v>
      </c>
      <c r="H4428" t="str">
        <f>_xlfn.XLOOKUP(C4428,obszary!A:A,obszary!B:B)</f>
        <v>Mare Australe</v>
      </c>
      <c r="I4428" t="str">
        <f>_xlfn.XLOOKUP($A4428,laziki!B:B,laziki!C:C)</f>
        <v>Phobos 6</v>
      </c>
      <c r="J4428" t="str">
        <f>_xlfn.XLOOKUP(I4428,laziki!C:C,laziki!E:E)</f>
        <v>74.62S, 100.08E</v>
      </c>
      <c r="K4428">
        <f>_xlfn.XLOOKUP($A4428,laziki!B:B,laziki!D:D)</f>
        <v>2054</v>
      </c>
      <c r="L4428">
        <f t="shared" si="347"/>
        <v>2061</v>
      </c>
      <c r="M4428" s="4">
        <f t="shared" si="348"/>
        <v>7</v>
      </c>
      <c r="N4428" s="4" t="str">
        <f t="shared" si="349"/>
        <v>S</v>
      </c>
      <c r="O4428" t="str">
        <f t="shared" si="350"/>
        <v>S</v>
      </c>
    </row>
    <row r="4429" spans="1:15" x14ac:dyDescent="0.25">
      <c r="A4429">
        <v>76</v>
      </c>
      <c r="B4429" s="1">
        <v>64082</v>
      </c>
      <c r="C4429" t="s">
        <v>253</v>
      </c>
      <c r="D4429" t="s">
        <v>1019</v>
      </c>
      <c r="E4429">
        <v>124</v>
      </c>
      <c r="F4429">
        <v>1788</v>
      </c>
      <c r="G4429">
        <f t="shared" si="346"/>
        <v>0</v>
      </c>
      <c r="H4429" t="str">
        <f>_xlfn.XLOOKUP(C4429,obszary!A:A,obszary!B:B)</f>
        <v>Cebrenia</v>
      </c>
      <c r="I4429" t="str">
        <f>_xlfn.XLOOKUP($A4429,laziki!B:B,laziki!C:C)</f>
        <v>Rosetta 25</v>
      </c>
      <c r="J4429" t="str">
        <f>_xlfn.XLOOKUP(I4429,laziki!C:C,laziki!E:E)</f>
        <v>47.84N, 169.44E</v>
      </c>
      <c r="K4429">
        <f>_xlfn.XLOOKUP($A4429,laziki!B:B,laziki!D:D)</f>
        <v>2072</v>
      </c>
      <c r="L4429">
        <f t="shared" si="347"/>
        <v>2075</v>
      </c>
      <c r="M4429" s="4">
        <f t="shared" si="348"/>
        <v>3</v>
      </c>
      <c r="N4429" s="4" t="str">
        <f t="shared" si="349"/>
        <v>N</v>
      </c>
      <c r="O4429" t="str">
        <f t="shared" si="350"/>
        <v>N</v>
      </c>
    </row>
    <row r="4430" spans="1:15" x14ac:dyDescent="0.25">
      <c r="A4430">
        <v>18</v>
      </c>
      <c r="B4430" s="1">
        <v>58116</v>
      </c>
      <c r="C4430" t="s">
        <v>235</v>
      </c>
      <c r="D4430" t="s">
        <v>1018</v>
      </c>
      <c r="E4430">
        <v>61</v>
      </c>
      <c r="F4430">
        <v>1010</v>
      </c>
      <c r="G4430">
        <f t="shared" si="346"/>
        <v>1010</v>
      </c>
      <c r="H4430" t="str">
        <f>_xlfn.XLOOKUP(C4430,obszary!A:A,obszary!B:B)</f>
        <v>Memnonia</v>
      </c>
      <c r="I4430" t="str">
        <f>_xlfn.XLOOKUP($A4430,laziki!B:B,laziki!C:C)</f>
        <v>Viking 10</v>
      </c>
      <c r="J4430" t="str">
        <f>_xlfn.XLOOKUP(I4430,laziki!C:C,laziki!E:E)</f>
        <v>25.21S, 169.35E</v>
      </c>
      <c r="K4430">
        <f>_xlfn.XLOOKUP($A4430,laziki!B:B,laziki!D:D)</f>
        <v>2055</v>
      </c>
      <c r="L4430">
        <f t="shared" si="347"/>
        <v>2059</v>
      </c>
      <c r="M4430" s="4">
        <f t="shared" si="348"/>
        <v>4</v>
      </c>
      <c r="N4430" s="4" t="str">
        <f t="shared" si="349"/>
        <v>S</v>
      </c>
      <c r="O4430" t="str">
        <f t="shared" si="350"/>
        <v>S</v>
      </c>
    </row>
    <row r="4431" spans="1:15" x14ac:dyDescent="0.25">
      <c r="A4431">
        <v>4</v>
      </c>
      <c r="B4431" s="1">
        <v>57439</v>
      </c>
      <c r="C4431" t="s">
        <v>215</v>
      </c>
      <c r="D4431" t="s">
        <v>1017</v>
      </c>
      <c r="E4431">
        <v>181</v>
      </c>
      <c r="F4431">
        <v>8000</v>
      </c>
      <c r="G4431">
        <f t="shared" si="346"/>
        <v>0</v>
      </c>
      <c r="H4431" t="str">
        <f>_xlfn.XLOOKUP(C4431,obszary!A:A,obszary!B:B)</f>
        <v>Argyre</v>
      </c>
      <c r="I4431" t="str">
        <f>_xlfn.XLOOKUP($A4431,laziki!B:B,laziki!C:C)</f>
        <v>Mariner 9</v>
      </c>
      <c r="J4431" t="str">
        <f>_xlfn.XLOOKUP(I4431,laziki!C:C,laziki!E:E)</f>
        <v>43.20S, 21.89W</v>
      </c>
      <c r="K4431">
        <f>_xlfn.XLOOKUP($A4431,laziki!B:B,laziki!D:D)</f>
        <v>2051</v>
      </c>
      <c r="L4431">
        <f t="shared" si="347"/>
        <v>2057</v>
      </c>
      <c r="M4431" s="4">
        <f t="shared" si="348"/>
        <v>6</v>
      </c>
      <c r="N4431" s="4" t="str">
        <f t="shared" si="349"/>
        <v>S</v>
      </c>
      <c r="O4431" t="str">
        <f t="shared" si="350"/>
        <v>S</v>
      </c>
    </row>
    <row r="4432" spans="1:15" x14ac:dyDescent="0.25">
      <c r="A4432">
        <v>2</v>
      </c>
      <c r="B4432" s="1">
        <v>55547</v>
      </c>
      <c r="C4432" t="s">
        <v>239</v>
      </c>
      <c r="D4432" t="s">
        <v>1016</v>
      </c>
      <c r="E4432">
        <v>90</v>
      </c>
      <c r="F4432">
        <v>6409</v>
      </c>
      <c r="G4432">
        <f t="shared" si="346"/>
        <v>6409</v>
      </c>
      <c r="H4432" t="str">
        <f>_xlfn.XLOOKUP(C4432,obszary!A:A,obszary!B:B)</f>
        <v>Amenthes</v>
      </c>
      <c r="I4432" t="str">
        <f>_xlfn.XLOOKUP($A4432,laziki!B:B,laziki!C:C)</f>
        <v>Mariner 6</v>
      </c>
      <c r="J4432" t="str">
        <f>_xlfn.XLOOKUP(I4432,laziki!C:C,laziki!E:E)</f>
        <v>11.90N, 119.49E</v>
      </c>
      <c r="K4432">
        <f>_xlfn.XLOOKUP($A4432,laziki!B:B,laziki!D:D)</f>
        <v>2050</v>
      </c>
      <c r="L4432">
        <f t="shared" si="347"/>
        <v>2052</v>
      </c>
      <c r="M4432" s="4">
        <f t="shared" si="348"/>
        <v>2</v>
      </c>
      <c r="N4432" s="4" t="str">
        <f t="shared" si="349"/>
        <v>N</v>
      </c>
      <c r="O4432" t="str">
        <f t="shared" si="350"/>
        <v>N</v>
      </c>
    </row>
    <row r="4433" spans="1:15" x14ac:dyDescent="0.25">
      <c r="A4433">
        <v>56</v>
      </c>
      <c r="B4433" s="1">
        <v>62626</v>
      </c>
      <c r="C4433" t="s">
        <v>215</v>
      </c>
      <c r="D4433" t="s">
        <v>1015</v>
      </c>
      <c r="E4433">
        <v>9</v>
      </c>
      <c r="F4433">
        <v>19313</v>
      </c>
      <c r="G4433">
        <f t="shared" si="346"/>
        <v>19313</v>
      </c>
      <c r="H4433" t="str">
        <f>_xlfn.XLOOKUP(C4433,obszary!A:A,obszary!B:B)</f>
        <v>Argyre</v>
      </c>
      <c r="I4433" t="str">
        <f>_xlfn.XLOOKUP($A4433,laziki!B:B,laziki!C:C)</f>
        <v>Opportunity 10</v>
      </c>
      <c r="J4433" t="str">
        <f>_xlfn.XLOOKUP(I4433,laziki!C:C,laziki!E:E)</f>
        <v>35.35S, 72.67W</v>
      </c>
      <c r="K4433">
        <f>_xlfn.XLOOKUP($A4433,laziki!B:B,laziki!D:D)</f>
        <v>2067</v>
      </c>
      <c r="L4433">
        <f t="shared" si="347"/>
        <v>2071</v>
      </c>
      <c r="M4433" s="4">
        <f t="shared" si="348"/>
        <v>4</v>
      </c>
      <c r="N4433" s="4" t="str">
        <f t="shared" si="349"/>
        <v>S</v>
      </c>
      <c r="O4433" t="str">
        <f t="shared" si="350"/>
        <v>S</v>
      </c>
    </row>
    <row r="4434" spans="1:15" x14ac:dyDescent="0.25">
      <c r="A4434">
        <v>60</v>
      </c>
      <c r="B4434" s="1">
        <v>62467</v>
      </c>
      <c r="C4434" t="s">
        <v>215</v>
      </c>
      <c r="D4434" t="s">
        <v>1014</v>
      </c>
      <c r="E4434">
        <v>277</v>
      </c>
      <c r="F4434">
        <v>19313</v>
      </c>
      <c r="G4434">
        <f t="shared" si="346"/>
        <v>0</v>
      </c>
      <c r="H4434" t="str">
        <f>_xlfn.XLOOKUP(C4434,obszary!A:A,obszary!B:B)</f>
        <v>Argyre</v>
      </c>
      <c r="I4434" t="str">
        <f>_xlfn.XLOOKUP($A4434,laziki!B:B,laziki!C:C)</f>
        <v>Opportunity 18</v>
      </c>
      <c r="J4434" t="str">
        <f>_xlfn.XLOOKUP(I4434,laziki!C:C,laziki!E:E)</f>
        <v>47.77S, 28.62W</v>
      </c>
      <c r="K4434">
        <f>_xlfn.XLOOKUP($A4434,laziki!B:B,laziki!D:D)</f>
        <v>2069</v>
      </c>
      <c r="L4434">
        <f t="shared" si="347"/>
        <v>2071</v>
      </c>
      <c r="M4434" s="4">
        <f t="shared" si="348"/>
        <v>2</v>
      </c>
      <c r="N4434" s="4" t="str">
        <f t="shared" si="349"/>
        <v>S</v>
      </c>
      <c r="O4434" t="str">
        <f t="shared" si="350"/>
        <v>S</v>
      </c>
    </row>
    <row r="4435" spans="1:15" x14ac:dyDescent="0.25">
      <c r="A4435">
        <v>32</v>
      </c>
      <c r="B4435" s="1">
        <v>61013</v>
      </c>
      <c r="C4435" t="s">
        <v>217</v>
      </c>
      <c r="D4435" t="s">
        <v>1013</v>
      </c>
      <c r="E4435">
        <v>196</v>
      </c>
      <c r="F4435">
        <v>24621</v>
      </c>
      <c r="G4435">
        <f t="shared" si="346"/>
        <v>0</v>
      </c>
      <c r="H4435" t="str">
        <f>_xlfn.XLOOKUP(C4435,obszary!A:A,obszary!B:B)</f>
        <v>Thaumasia</v>
      </c>
      <c r="I4435" t="str">
        <f>_xlfn.XLOOKUP($A4435,laziki!B:B,laziki!C:C)</f>
        <v>Deimos 11</v>
      </c>
      <c r="J4435" t="str">
        <f>_xlfn.XLOOKUP(I4435,laziki!C:C,laziki!E:E)</f>
        <v>39.82S, 96.42W</v>
      </c>
      <c r="K4435">
        <f>_xlfn.XLOOKUP($A4435,laziki!B:B,laziki!D:D)</f>
        <v>2059</v>
      </c>
      <c r="L4435">
        <f t="shared" si="347"/>
        <v>2067</v>
      </c>
      <c r="M4435" s="4">
        <f t="shared" si="348"/>
        <v>8</v>
      </c>
      <c r="N4435" s="4" t="str">
        <f t="shared" si="349"/>
        <v>S</v>
      </c>
      <c r="O4435" t="str">
        <f t="shared" si="350"/>
        <v>S</v>
      </c>
    </row>
    <row r="4436" spans="1:15" x14ac:dyDescent="0.25">
      <c r="A4436">
        <v>20</v>
      </c>
      <c r="B4436" s="1">
        <v>58565</v>
      </c>
      <c r="C4436" t="s">
        <v>211</v>
      </c>
      <c r="D4436" t="s">
        <v>1012</v>
      </c>
      <c r="E4436">
        <v>142</v>
      </c>
      <c r="F4436">
        <v>18486</v>
      </c>
      <c r="G4436">
        <f t="shared" si="346"/>
        <v>0</v>
      </c>
      <c r="H4436" t="str">
        <f>_xlfn.XLOOKUP(C4436,obszary!A:A,obszary!B:B)</f>
        <v>Hellas</v>
      </c>
      <c r="I4436" t="str">
        <f>_xlfn.XLOOKUP($A4436,laziki!B:B,laziki!C:C)</f>
        <v>Viking 15</v>
      </c>
      <c r="J4436" t="str">
        <f>_xlfn.XLOOKUP(I4436,laziki!C:C,laziki!E:E)</f>
        <v>51.10S, 71.36E</v>
      </c>
      <c r="K4436">
        <f>_xlfn.XLOOKUP($A4436,laziki!B:B,laziki!D:D)</f>
        <v>2056</v>
      </c>
      <c r="L4436">
        <f t="shared" si="347"/>
        <v>2060</v>
      </c>
      <c r="M4436" s="4">
        <f t="shared" si="348"/>
        <v>4</v>
      </c>
      <c r="N4436" s="4" t="str">
        <f t="shared" si="349"/>
        <v>S</v>
      </c>
      <c r="O4436" t="str">
        <f t="shared" si="350"/>
        <v>S</v>
      </c>
    </row>
    <row r="4437" spans="1:15" x14ac:dyDescent="0.25">
      <c r="A4437">
        <v>9</v>
      </c>
      <c r="B4437" s="1">
        <v>57955</v>
      </c>
      <c r="C4437" t="s">
        <v>229</v>
      </c>
      <c r="D4437" t="s">
        <v>1011</v>
      </c>
      <c r="E4437">
        <v>252</v>
      </c>
      <c r="F4437">
        <v>7279</v>
      </c>
      <c r="G4437">
        <f t="shared" si="346"/>
        <v>0</v>
      </c>
      <c r="H4437" t="str">
        <f>_xlfn.XLOOKUP(C4437,obszary!A:A,obszary!B:B)</f>
        <v>Margaritifer Sinus</v>
      </c>
      <c r="I4437" t="str">
        <f>_xlfn.XLOOKUP($A4437,laziki!B:B,laziki!C:C)</f>
        <v>Mariner 14</v>
      </c>
      <c r="J4437" t="str">
        <f>_xlfn.XLOOKUP(I4437,laziki!C:C,laziki!E:E)</f>
        <v>17.63S, 13.01W</v>
      </c>
      <c r="K4437">
        <f>_xlfn.XLOOKUP($A4437,laziki!B:B,laziki!D:D)</f>
        <v>2054</v>
      </c>
      <c r="L4437">
        <f t="shared" si="347"/>
        <v>2058</v>
      </c>
      <c r="M4437" s="4">
        <f t="shared" si="348"/>
        <v>4</v>
      </c>
      <c r="N4437" s="4" t="str">
        <f t="shared" si="349"/>
        <v>S</v>
      </c>
      <c r="O4437" t="str">
        <f t="shared" si="350"/>
        <v>S</v>
      </c>
    </row>
    <row r="4438" spans="1:15" x14ac:dyDescent="0.25">
      <c r="A4438">
        <v>47</v>
      </c>
      <c r="B4438" s="1">
        <v>63606</v>
      </c>
      <c r="C4438" t="s">
        <v>245</v>
      </c>
      <c r="D4438" t="s">
        <v>1010</v>
      </c>
      <c r="E4438">
        <v>133</v>
      </c>
      <c r="F4438">
        <v>4076</v>
      </c>
      <c r="G4438">
        <f t="shared" si="346"/>
        <v>0</v>
      </c>
      <c r="H4438" t="str">
        <f>_xlfn.XLOOKUP(C4438,obszary!A:A,obszary!B:B)</f>
        <v>Oxia Palus</v>
      </c>
      <c r="I4438" t="str">
        <f>_xlfn.XLOOKUP($A4438,laziki!B:B,laziki!C:C)</f>
        <v>Spirit 14</v>
      </c>
      <c r="J4438" t="str">
        <f>_xlfn.XLOOKUP(I4438,laziki!C:C,laziki!E:E)</f>
        <v>27.30N, 17.48W</v>
      </c>
      <c r="K4438">
        <f>_xlfn.XLOOKUP($A4438,laziki!B:B,laziki!D:D)</f>
        <v>2065</v>
      </c>
      <c r="L4438">
        <f t="shared" si="347"/>
        <v>2074</v>
      </c>
      <c r="M4438" s="4">
        <f t="shared" si="348"/>
        <v>9</v>
      </c>
      <c r="N4438" s="4" t="str">
        <f t="shared" si="349"/>
        <v>N</v>
      </c>
      <c r="O4438" t="str">
        <f t="shared" si="350"/>
        <v>N</v>
      </c>
    </row>
    <row r="4439" spans="1:15" x14ac:dyDescent="0.25">
      <c r="A4439">
        <v>1</v>
      </c>
      <c r="B4439" s="1">
        <v>55289</v>
      </c>
      <c r="C4439" t="s">
        <v>255</v>
      </c>
      <c r="D4439" t="s">
        <v>1009</v>
      </c>
      <c r="E4439">
        <v>90</v>
      </c>
      <c r="F4439">
        <v>13054</v>
      </c>
      <c r="G4439">
        <f t="shared" si="346"/>
        <v>13054</v>
      </c>
      <c r="H4439" t="str">
        <f>_xlfn.XLOOKUP(C4439,obszary!A:A,obszary!B:B)</f>
        <v>Casius</v>
      </c>
      <c r="I4439" t="str">
        <f>_xlfn.XLOOKUP($A4439,laziki!B:B,laziki!C:C)</f>
        <v>Mariner 3</v>
      </c>
      <c r="J4439" t="str">
        <f>_xlfn.XLOOKUP(I4439,laziki!C:C,laziki!E:E)</f>
        <v>50.51N, 70.01E</v>
      </c>
      <c r="K4439">
        <f>_xlfn.XLOOKUP($A4439,laziki!B:B,laziki!D:D)</f>
        <v>2049</v>
      </c>
      <c r="L4439">
        <f t="shared" si="347"/>
        <v>2051</v>
      </c>
      <c r="M4439" s="4">
        <f t="shared" si="348"/>
        <v>2</v>
      </c>
      <c r="N4439" s="4" t="str">
        <f t="shared" si="349"/>
        <v>N</v>
      </c>
      <c r="O4439" t="str">
        <f t="shared" si="350"/>
        <v>N</v>
      </c>
    </row>
    <row r="4440" spans="1:15" x14ac:dyDescent="0.25">
      <c r="A4440">
        <v>10</v>
      </c>
      <c r="B4440" s="1">
        <v>59158</v>
      </c>
      <c r="C4440" t="s">
        <v>217</v>
      </c>
      <c r="D4440" t="s">
        <v>1008</v>
      </c>
      <c r="E4440">
        <v>12</v>
      </c>
      <c r="F4440">
        <v>11011</v>
      </c>
      <c r="G4440">
        <f t="shared" si="346"/>
        <v>11011</v>
      </c>
      <c r="H4440" t="str">
        <f>_xlfn.XLOOKUP(C4440,obszary!A:A,obszary!B:B)</f>
        <v>Thaumasia</v>
      </c>
      <c r="I4440" t="str">
        <f>_xlfn.XLOOKUP($A4440,laziki!B:B,laziki!C:C)</f>
        <v>Mariner 15</v>
      </c>
      <c r="J4440" t="str">
        <f>_xlfn.XLOOKUP(I4440,laziki!C:C,laziki!E:E)</f>
        <v>23.79S, 56.97W</v>
      </c>
      <c r="K4440">
        <f>_xlfn.XLOOKUP($A4440,laziki!B:B,laziki!D:D)</f>
        <v>2054</v>
      </c>
      <c r="L4440">
        <f t="shared" si="347"/>
        <v>2061</v>
      </c>
      <c r="M4440" s="4">
        <f t="shared" si="348"/>
        <v>7</v>
      </c>
      <c r="N4440" s="4" t="str">
        <f t="shared" si="349"/>
        <v>S</v>
      </c>
      <c r="O4440" t="str">
        <f t="shared" si="350"/>
        <v>S</v>
      </c>
    </row>
    <row r="4441" spans="1:15" x14ac:dyDescent="0.25">
      <c r="A4441">
        <v>5</v>
      </c>
      <c r="B4441" s="1">
        <v>58170</v>
      </c>
      <c r="C4441" t="s">
        <v>225</v>
      </c>
      <c r="D4441" t="s">
        <v>1007</v>
      </c>
      <c r="E4441">
        <v>113</v>
      </c>
      <c r="F4441">
        <v>4076</v>
      </c>
      <c r="G4441">
        <f t="shared" si="346"/>
        <v>0</v>
      </c>
      <c r="H4441" t="str">
        <f>_xlfn.XLOOKUP(C4441,obszary!A:A,obszary!B:B)</f>
        <v>Iapygia</v>
      </c>
      <c r="I4441" t="str">
        <f>_xlfn.XLOOKUP($A4441,laziki!B:B,laziki!C:C)</f>
        <v>Mariner 10</v>
      </c>
      <c r="J4441" t="str">
        <f>_xlfn.XLOOKUP(I4441,laziki!C:C,laziki!E:E)</f>
        <v>4.88N, 63.43E</v>
      </c>
      <c r="K4441">
        <f>_xlfn.XLOOKUP($A4441,laziki!B:B,laziki!D:D)</f>
        <v>2051</v>
      </c>
      <c r="L4441">
        <f t="shared" si="347"/>
        <v>2059</v>
      </c>
      <c r="M4441" s="4">
        <f t="shared" si="348"/>
        <v>8</v>
      </c>
      <c r="N4441" s="4" t="str">
        <f t="shared" si="349"/>
        <v>S</v>
      </c>
      <c r="O4441" t="str">
        <f t="shared" si="350"/>
        <v>N</v>
      </c>
    </row>
    <row r="4442" spans="1:15" x14ac:dyDescent="0.25">
      <c r="A4442">
        <v>18</v>
      </c>
      <c r="B4442" s="1">
        <v>58318</v>
      </c>
      <c r="C4442" t="s">
        <v>221</v>
      </c>
      <c r="D4442" t="s">
        <v>1006</v>
      </c>
      <c r="E4442">
        <v>109</v>
      </c>
      <c r="F4442">
        <v>2461</v>
      </c>
      <c r="G4442">
        <f t="shared" si="346"/>
        <v>0</v>
      </c>
      <c r="H4442" t="str">
        <f>_xlfn.XLOOKUP(C4442,obszary!A:A,obszary!B:B)</f>
        <v>Aeolis</v>
      </c>
      <c r="I4442" t="str">
        <f>_xlfn.XLOOKUP($A4442,laziki!B:B,laziki!C:C)</f>
        <v>Viking 10</v>
      </c>
      <c r="J4442" t="str">
        <f>_xlfn.XLOOKUP(I4442,laziki!C:C,laziki!E:E)</f>
        <v>25.21S, 169.35E</v>
      </c>
      <c r="K4442">
        <f>_xlfn.XLOOKUP($A4442,laziki!B:B,laziki!D:D)</f>
        <v>2055</v>
      </c>
      <c r="L4442">
        <f t="shared" si="347"/>
        <v>2059</v>
      </c>
      <c r="M4442" s="4">
        <f t="shared" si="348"/>
        <v>4</v>
      </c>
      <c r="N4442" s="4" t="str">
        <f t="shared" si="349"/>
        <v>S</v>
      </c>
      <c r="O4442" t="str">
        <f t="shared" si="350"/>
        <v>S</v>
      </c>
    </row>
    <row r="4443" spans="1:15" x14ac:dyDescent="0.25">
      <c r="A4443">
        <v>76</v>
      </c>
      <c r="B4443" s="1">
        <v>64254</v>
      </c>
      <c r="C4443" t="s">
        <v>253</v>
      </c>
      <c r="D4443" t="s">
        <v>1005</v>
      </c>
      <c r="E4443">
        <v>117</v>
      </c>
      <c r="F4443">
        <v>5076</v>
      </c>
      <c r="G4443">
        <f t="shared" si="346"/>
        <v>0</v>
      </c>
      <c r="H4443" t="str">
        <f>_xlfn.XLOOKUP(C4443,obszary!A:A,obszary!B:B)</f>
        <v>Cebrenia</v>
      </c>
      <c r="I4443" t="str">
        <f>_xlfn.XLOOKUP($A4443,laziki!B:B,laziki!C:C)</f>
        <v>Rosetta 25</v>
      </c>
      <c r="J4443" t="str">
        <f>_xlfn.XLOOKUP(I4443,laziki!C:C,laziki!E:E)</f>
        <v>47.84N, 169.44E</v>
      </c>
      <c r="K4443">
        <f>_xlfn.XLOOKUP($A4443,laziki!B:B,laziki!D:D)</f>
        <v>2072</v>
      </c>
      <c r="L4443">
        <f t="shared" si="347"/>
        <v>2075</v>
      </c>
      <c r="M4443" s="4">
        <f t="shared" si="348"/>
        <v>3</v>
      </c>
      <c r="N4443" s="4" t="str">
        <f t="shared" si="349"/>
        <v>N</v>
      </c>
      <c r="O4443" t="str">
        <f t="shared" si="350"/>
        <v>N</v>
      </c>
    </row>
    <row r="4444" spans="1:15" x14ac:dyDescent="0.25">
      <c r="A4444">
        <v>79</v>
      </c>
      <c r="B4444" s="1">
        <v>63976</v>
      </c>
      <c r="C4444" t="s">
        <v>239</v>
      </c>
      <c r="D4444" t="s">
        <v>1004</v>
      </c>
      <c r="E4444">
        <v>212</v>
      </c>
      <c r="F4444">
        <v>5255</v>
      </c>
      <c r="G4444">
        <f t="shared" si="346"/>
        <v>0</v>
      </c>
      <c r="H4444" t="str">
        <f>_xlfn.XLOOKUP(C4444,obszary!A:A,obszary!B:B)</f>
        <v>Amenthes</v>
      </c>
      <c r="I4444" t="str">
        <f>_xlfn.XLOOKUP($A4444,laziki!B:B,laziki!C:C)</f>
        <v>Rosetta 29</v>
      </c>
      <c r="J4444" t="str">
        <f>_xlfn.XLOOKUP(I4444,laziki!C:C,laziki!E:E)</f>
        <v>18.24N, 120.68E</v>
      </c>
      <c r="K4444">
        <f>_xlfn.XLOOKUP($A4444,laziki!B:B,laziki!D:D)</f>
        <v>2073</v>
      </c>
      <c r="L4444">
        <f t="shared" si="347"/>
        <v>2075</v>
      </c>
      <c r="M4444" s="4">
        <f t="shared" si="348"/>
        <v>2</v>
      </c>
      <c r="N4444" s="4" t="str">
        <f t="shared" si="349"/>
        <v>N</v>
      </c>
      <c r="O4444" t="str">
        <f t="shared" si="350"/>
        <v>N</v>
      </c>
    </row>
    <row r="4445" spans="1:15" x14ac:dyDescent="0.25">
      <c r="A4445">
        <v>2</v>
      </c>
      <c r="B4445" s="1">
        <v>57643</v>
      </c>
      <c r="C4445" t="s">
        <v>239</v>
      </c>
      <c r="D4445" t="s">
        <v>1003</v>
      </c>
      <c r="E4445">
        <v>133</v>
      </c>
      <c r="F4445">
        <v>6832</v>
      </c>
      <c r="G4445">
        <f t="shared" si="346"/>
        <v>0</v>
      </c>
      <c r="H4445" t="str">
        <f>_xlfn.XLOOKUP(C4445,obszary!A:A,obszary!B:B)</f>
        <v>Amenthes</v>
      </c>
      <c r="I4445" t="str">
        <f>_xlfn.XLOOKUP($A4445,laziki!B:B,laziki!C:C)</f>
        <v>Mariner 6</v>
      </c>
      <c r="J4445" t="str">
        <f>_xlfn.XLOOKUP(I4445,laziki!C:C,laziki!E:E)</f>
        <v>11.90N, 119.49E</v>
      </c>
      <c r="K4445">
        <f>_xlfn.XLOOKUP($A4445,laziki!B:B,laziki!D:D)</f>
        <v>2050</v>
      </c>
      <c r="L4445">
        <f t="shared" si="347"/>
        <v>2057</v>
      </c>
      <c r="M4445" s="4">
        <f t="shared" si="348"/>
        <v>7</v>
      </c>
      <c r="N4445" s="4" t="str">
        <f t="shared" si="349"/>
        <v>N</v>
      </c>
      <c r="O4445" t="str">
        <f t="shared" si="350"/>
        <v>N</v>
      </c>
    </row>
    <row r="4446" spans="1:15" x14ac:dyDescent="0.25">
      <c r="A4446">
        <v>52</v>
      </c>
      <c r="B4446" s="1">
        <v>61774</v>
      </c>
      <c r="C4446" t="s">
        <v>233</v>
      </c>
      <c r="D4446" t="s">
        <v>1002</v>
      </c>
      <c r="E4446">
        <v>65</v>
      </c>
      <c r="F4446">
        <v>1788</v>
      </c>
      <c r="G4446">
        <f t="shared" si="346"/>
        <v>1788</v>
      </c>
      <c r="H4446" t="str">
        <f>_xlfn.XLOOKUP(C4446,obszary!A:A,obszary!B:B)</f>
        <v>Phoenicis Lacus</v>
      </c>
      <c r="I4446" t="str">
        <f>_xlfn.XLOOKUP($A4446,laziki!B:B,laziki!C:C)</f>
        <v>Opportunity 4</v>
      </c>
      <c r="J4446" t="str">
        <f>_xlfn.XLOOKUP(I4446,laziki!C:C,laziki!E:E)</f>
        <v>9.63N, 121.52W</v>
      </c>
      <c r="K4446">
        <f>_xlfn.XLOOKUP($A4446,laziki!B:B,laziki!D:D)</f>
        <v>2065</v>
      </c>
      <c r="L4446">
        <f t="shared" si="347"/>
        <v>2069</v>
      </c>
      <c r="M4446" s="4">
        <f t="shared" si="348"/>
        <v>4</v>
      </c>
      <c r="N4446" s="4" t="str">
        <f t="shared" si="349"/>
        <v>S</v>
      </c>
      <c r="O4446" t="str">
        <f t="shared" si="350"/>
        <v>N</v>
      </c>
    </row>
    <row r="4447" spans="1:15" x14ac:dyDescent="0.25">
      <c r="A4447">
        <v>27</v>
      </c>
      <c r="B4447" s="1">
        <v>59418</v>
      </c>
      <c r="C4447" t="s">
        <v>207</v>
      </c>
      <c r="D4447" t="s">
        <v>1001</v>
      </c>
      <c r="E4447">
        <v>27</v>
      </c>
      <c r="F4447">
        <v>50510</v>
      </c>
      <c r="G4447">
        <f t="shared" si="346"/>
        <v>50510</v>
      </c>
      <c r="H4447" t="str">
        <f>_xlfn.XLOOKUP(C4447,obszary!A:A,obszary!B:B)</f>
        <v>Mare Australe</v>
      </c>
      <c r="I4447" t="str">
        <f>_xlfn.XLOOKUP($A4447,laziki!B:B,laziki!C:C)</f>
        <v>Phobos 6</v>
      </c>
      <c r="J4447" t="str">
        <f>_xlfn.XLOOKUP(I4447,laziki!C:C,laziki!E:E)</f>
        <v>74.62S, 100.08E</v>
      </c>
      <c r="K4447">
        <f>_xlfn.XLOOKUP($A4447,laziki!B:B,laziki!D:D)</f>
        <v>2054</v>
      </c>
      <c r="L4447">
        <f t="shared" si="347"/>
        <v>2062</v>
      </c>
      <c r="M4447" s="4">
        <f t="shared" si="348"/>
        <v>8</v>
      </c>
      <c r="N4447" s="4" t="str">
        <f t="shared" si="349"/>
        <v>S</v>
      </c>
      <c r="O4447" t="str">
        <f t="shared" si="350"/>
        <v>S</v>
      </c>
    </row>
    <row r="4448" spans="1:15" x14ac:dyDescent="0.25">
      <c r="A4448">
        <v>10</v>
      </c>
      <c r="B4448" s="1">
        <v>56878</v>
      </c>
      <c r="C4448" t="s">
        <v>217</v>
      </c>
      <c r="D4448" t="s">
        <v>1000</v>
      </c>
      <c r="E4448">
        <v>17</v>
      </c>
      <c r="F4448">
        <v>16330</v>
      </c>
      <c r="G4448">
        <f t="shared" si="346"/>
        <v>16330</v>
      </c>
      <c r="H4448" t="str">
        <f>_xlfn.XLOOKUP(C4448,obszary!A:A,obszary!B:B)</f>
        <v>Thaumasia</v>
      </c>
      <c r="I4448" t="str">
        <f>_xlfn.XLOOKUP($A4448,laziki!B:B,laziki!C:C)</f>
        <v>Mariner 15</v>
      </c>
      <c r="J4448" t="str">
        <f>_xlfn.XLOOKUP(I4448,laziki!C:C,laziki!E:E)</f>
        <v>23.79S, 56.97W</v>
      </c>
      <c r="K4448">
        <f>_xlfn.XLOOKUP($A4448,laziki!B:B,laziki!D:D)</f>
        <v>2054</v>
      </c>
      <c r="L4448">
        <f t="shared" si="347"/>
        <v>2055</v>
      </c>
      <c r="M4448" s="4">
        <f t="shared" si="348"/>
        <v>1</v>
      </c>
      <c r="N4448" s="4" t="str">
        <f t="shared" si="349"/>
        <v>S</v>
      </c>
      <c r="O4448" t="str">
        <f t="shared" si="350"/>
        <v>S</v>
      </c>
    </row>
    <row r="4449" spans="1:15" x14ac:dyDescent="0.25">
      <c r="A4449">
        <v>10</v>
      </c>
      <c r="B4449" s="1">
        <v>58586</v>
      </c>
      <c r="C4449" t="s">
        <v>215</v>
      </c>
      <c r="D4449" t="s">
        <v>999</v>
      </c>
      <c r="E4449">
        <v>133</v>
      </c>
      <c r="F4449">
        <v>19313</v>
      </c>
      <c r="G4449">
        <f t="shared" si="346"/>
        <v>0</v>
      </c>
      <c r="H4449" t="str">
        <f>_xlfn.XLOOKUP(C4449,obszary!A:A,obszary!B:B)</f>
        <v>Argyre</v>
      </c>
      <c r="I4449" t="str">
        <f>_xlfn.XLOOKUP($A4449,laziki!B:B,laziki!C:C)</f>
        <v>Mariner 15</v>
      </c>
      <c r="J4449" t="str">
        <f>_xlfn.XLOOKUP(I4449,laziki!C:C,laziki!E:E)</f>
        <v>23.79S, 56.97W</v>
      </c>
      <c r="K4449">
        <f>_xlfn.XLOOKUP($A4449,laziki!B:B,laziki!D:D)</f>
        <v>2054</v>
      </c>
      <c r="L4449">
        <f t="shared" si="347"/>
        <v>2060</v>
      </c>
      <c r="M4449" s="4">
        <f t="shared" si="348"/>
        <v>6</v>
      </c>
      <c r="N4449" s="4" t="str">
        <f t="shared" si="349"/>
        <v>S</v>
      </c>
      <c r="O4449" t="str">
        <f t="shared" si="350"/>
        <v>S</v>
      </c>
    </row>
    <row r="4450" spans="1:15" x14ac:dyDescent="0.25">
      <c r="A4450">
        <v>22</v>
      </c>
      <c r="B4450" s="1">
        <v>57523</v>
      </c>
      <c r="C4450" t="s">
        <v>243</v>
      </c>
      <c r="D4450" t="s">
        <v>998</v>
      </c>
      <c r="E4450">
        <v>204</v>
      </c>
      <c r="F4450">
        <v>9366</v>
      </c>
      <c r="G4450">
        <f t="shared" si="346"/>
        <v>0</v>
      </c>
      <c r="H4450" t="str">
        <f>_xlfn.XLOOKUP(C4450,obszary!A:A,obszary!B:B)</f>
        <v>Arabia</v>
      </c>
      <c r="I4450" t="str">
        <f>_xlfn.XLOOKUP($A4450,laziki!B:B,laziki!C:C)</f>
        <v>Phobos 1</v>
      </c>
      <c r="J4450" t="str">
        <f>_xlfn.XLOOKUP(I4450,laziki!C:C,laziki!E:E)</f>
        <v>5.89N, 39.91E</v>
      </c>
      <c r="K4450">
        <f>_xlfn.XLOOKUP($A4450,laziki!B:B,laziki!D:D)</f>
        <v>2053</v>
      </c>
      <c r="L4450">
        <f t="shared" si="347"/>
        <v>2057</v>
      </c>
      <c r="M4450" s="4">
        <f t="shared" si="348"/>
        <v>4</v>
      </c>
      <c r="N4450" s="4" t="str">
        <f t="shared" si="349"/>
        <v>N</v>
      </c>
      <c r="O4450" t="str">
        <f t="shared" si="350"/>
        <v>N</v>
      </c>
    </row>
    <row r="4451" spans="1:15" x14ac:dyDescent="0.25">
      <c r="A4451">
        <v>31</v>
      </c>
      <c r="B4451" s="1">
        <v>60800</v>
      </c>
      <c r="C4451" t="s">
        <v>265</v>
      </c>
      <c r="D4451" t="s">
        <v>997</v>
      </c>
      <c r="E4451">
        <v>137</v>
      </c>
      <c r="F4451">
        <v>19313</v>
      </c>
      <c r="G4451">
        <f t="shared" si="346"/>
        <v>0</v>
      </c>
      <c r="H4451" t="str">
        <f>_xlfn.XLOOKUP(C4451,obszary!A:A,obszary!B:B)</f>
        <v>Mare Boreum</v>
      </c>
      <c r="I4451" t="str">
        <f>_xlfn.XLOOKUP($A4451,laziki!B:B,laziki!C:C)</f>
        <v>Deimos 10</v>
      </c>
      <c r="J4451" t="str">
        <f>_xlfn.XLOOKUP(I4451,laziki!C:C,laziki!E:E)</f>
        <v>66.67N, 93.37W</v>
      </c>
      <c r="K4451">
        <f>_xlfn.XLOOKUP($A4451,laziki!B:B,laziki!D:D)</f>
        <v>2059</v>
      </c>
      <c r="L4451">
        <f t="shared" si="347"/>
        <v>2066</v>
      </c>
      <c r="M4451" s="4">
        <f t="shared" si="348"/>
        <v>7</v>
      </c>
      <c r="N4451" s="4" t="str">
        <f t="shared" si="349"/>
        <v>N</v>
      </c>
      <c r="O4451" t="str">
        <f t="shared" si="350"/>
        <v>N</v>
      </c>
    </row>
    <row r="4452" spans="1:15" x14ac:dyDescent="0.25">
      <c r="A4452">
        <v>88</v>
      </c>
      <c r="B4452" s="1">
        <v>63025</v>
      </c>
      <c r="C4452" t="s">
        <v>229</v>
      </c>
      <c r="D4452" t="s">
        <v>996</v>
      </c>
      <c r="E4452">
        <v>133</v>
      </c>
      <c r="F4452">
        <v>756</v>
      </c>
      <c r="G4452">
        <f t="shared" si="346"/>
        <v>0</v>
      </c>
      <c r="H4452" t="str">
        <f>_xlfn.XLOOKUP(C4452,obszary!A:A,obszary!B:B)</f>
        <v>Margaritifer Sinus</v>
      </c>
      <c r="I4452" t="str">
        <f>_xlfn.XLOOKUP($A4452,laziki!B:B,laziki!C:C)</f>
        <v>Phoenix 19</v>
      </c>
      <c r="J4452" t="str">
        <f>_xlfn.XLOOKUP(I4452,laziki!C:C,laziki!E:E)</f>
        <v>12.19S, 23.63W</v>
      </c>
      <c r="K4452">
        <f>_xlfn.XLOOKUP($A4452,laziki!B:B,laziki!D:D)</f>
        <v>2071</v>
      </c>
      <c r="L4452">
        <f t="shared" si="347"/>
        <v>2072</v>
      </c>
      <c r="M4452" s="4">
        <f t="shared" si="348"/>
        <v>1</v>
      </c>
      <c r="N4452" s="4" t="str">
        <f t="shared" si="349"/>
        <v>S</v>
      </c>
      <c r="O4452" t="str">
        <f t="shared" si="350"/>
        <v>S</v>
      </c>
    </row>
    <row r="4453" spans="1:15" x14ac:dyDescent="0.25">
      <c r="A4453">
        <v>28</v>
      </c>
      <c r="B4453" s="1">
        <v>58764</v>
      </c>
      <c r="C4453" t="s">
        <v>207</v>
      </c>
      <c r="D4453" t="s">
        <v>995</v>
      </c>
      <c r="E4453">
        <v>120</v>
      </c>
      <c r="F4453">
        <v>9366</v>
      </c>
      <c r="G4453">
        <f t="shared" si="346"/>
        <v>0</v>
      </c>
      <c r="H4453" t="str">
        <f>_xlfn.XLOOKUP(C4453,obszary!A:A,obszary!B:B)</f>
        <v>Mare Australe</v>
      </c>
      <c r="I4453" t="str">
        <f>_xlfn.XLOOKUP($A4453,laziki!B:B,laziki!C:C)</f>
        <v>Deimos 3</v>
      </c>
      <c r="J4453" t="str">
        <f>_xlfn.XLOOKUP(I4453,laziki!C:C,laziki!E:E)</f>
        <v>63.27S, 66.46W</v>
      </c>
      <c r="K4453">
        <f>_xlfn.XLOOKUP($A4453,laziki!B:B,laziki!D:D)</f>
        <v>2058</v>
      </c>
      <c r="L4453">
        <f t="shared" si="347"/>
        <v>2060</v>
      </c>
      <c r="M4453" s="4">
        <f t="shared" si="348"/>
        <v>2</v>
      </c>
      <c r="N4453" s="4" t="str">
        <f t="shared" si="349"/>
        <v>S</v>
      </c>
      <c r="O4453" t="str">
        <f t="shared" si="350"/>
        <v>S</v>
      </c>
    </row>
    <row r="4454" spans="1:15" x14ac:dyDescent="0.25">
      <c r="A4454">
        <v>32</v>
      </c>
      <c r="B4454" s="1">
        <v>61308</v>
      </c>
      <c r="C4454" t="s">
        <v>217</v>
      </c>
      <c r="D4454" t="s">
        <v>994</v>
      </c>
      <c r="E4454">
        <v>90</v>
      </c>
      <c r="F4454">
        <v>26004</v>
      </c>
      <c r="G4454">
        <f t="shared" si="346"/>
        <v>26004</v>
      </c>
      <c r="H4454" t="str">
        <f>_xlfn.XLOOKUP(C4454,obszary!A:A,obszary!B:B)</f>
        <v>Thaumasia</v>
      </c>
      <c r="I4454" t="str">
        <f>_xlfn.XLOOKUP($A4454,laziki!B:B,laziki!C:C)</f>
        <v>Deimos 11</v>
      </c>
      <c r="J4454" t="str">
        <f>_xlfn.XLOOKUP(I4454,laziki!C:C,laziki!E:E)</f>
        <v>39.82S, 96.42W</v>
      </c>
      <c r="K4454">
        <f>_xlfn.XLOOKUP($A4454,laziki!B:B,laziki!D:D)</f>
        <v>2059</v>
      </c>
      <c r="L4454">
        <f t="shared" si="347"/>
        <v>2067</v>
      </c>
      <c r="M4454" s="4">
        <f t="shared" si="348"/>
        <v>8</v>
      </c>
      <c r="N4454" s="4" t="str">
        <f t="shared" si="349"/>
        <v>S</v>
      </c>
      <c r="O4454" t="str">
        <f t="shared" si="350"/>
        <v>S</v>
      </c>
    </row>
    <row r="4455" spans="1:15" x14ac:dyDescent="0.25">
      <c r="A4455">
        <v>52</v>
      </c>
      <c r="B4455" s="1">
        <v>62174</v>
      </c>
      <c r="C4455" t="s">
        <v>251</v>
      </c>
      <c r="D4455" t="s">
        <v>993</v>
      </c>
      <c r="E4455">
        <v>11</v>
      </c>
      <c r="F4455">
        <v>1010</v>
      </c>
      <c r="G4455">
        <f t="shared" si="346"/>
        <v>1010</v>
      </c>
      <c r="H4455" t="str">
        <f>_xlfn.XLOOKUP(C4455,obszary!A:A,obszary!B:B)</f>
        <v>Amazonis</v>
      </c>
      <c r="I4455" t="str">
        <f>_xlfn.XLOOKUP($A4455,laziki!B:B,laziki!C:C)</f>
        <v>Opportunity 4</v>
      </c>
      <c r="J4455" t="str">
        <f>_xlfn.XLOOKUP(I4455,laziki!C:C,laziki!E:E)</f>
        <v>9.63N, 121.52W</v>
      </c>
      <c r="K4455">
        <f>_xlfn.XLOOKUP($A4455,laziki!B:B,laziki!D:D)</f>
        <v>2065</v>
      </c>
      <c r="L4455">
        <f t="shared" si="347"/>
        <v>2070</v>
      </c>
      <c r="M4455" s="4">
        <f t="shared" si="348"/>
        <v>5</v>
      </c>
      <c r="N4455" s="4" t="str">
        <f t="shared" si="349"/>
        <v>N</v>
      </c>
      <c r="O4455" t="str">
        <f t="shared" si="350"/>
        <v>N</v>
      </c>
    </row>
    <row r="4456" spans="1:15" x14ac:dyDescent="0.25">
      <c r="A4456">
        <v>20</v>
      </c>
      <c r="B4456" s="1">
        <v>57989</v>
      </c>
      <c r="C4456" t="s">
        <v>211</v>
      </c>
      <c r="D4456" t="s">
        <v>992</v>
      </c>
      <c r="E4456">
        <v>103</v>
      </c>
      <c r="F4456">
        <v>14551</v>
      </c>
      <c r="G4456">
        <f t="shared" si="346"/>
        <v>0</v>
      </c>
      <c r="H4456" t="str">
        <f>_xlfn.XLOOKUP(C4456,obszary!A:A,obszary!B:B)</f>
        <v>Hellas</v>
      </c>
      <c r="I4456" t="str">
        <f>_xlfn.XLOOKUP($A4456,laziki!B:B,laziki!C:C)</f>
        <v>Viking 15</v>
      </c>
      <c r="J4456" t="str">
        <f>_xlfn.XLOOKUP(I4456,laziki!C:C,laziki!E:E)</f>
        <v>51.10S, 71.36E</v>
      </c>
      <c r="K4456">
        <f>_xlfn.XLOOKUP($A4456,laziki!B:B,laziki!D:D)</f>
        <v>2056</v>
      </c>
      <c r="L4456">
        <f t="shared" si="347"/>
        <v>2058</v>
      </c>
      <c r="M4456" s="4">
        <f t="shared" si="348"/>
        <v>2</v>
      </c>
      <c r="N4456" s="4" t="str">
        <f t="shared" si="349"/>
        <v>S</v>
      </c>
      <c r="O4456" t="str">
        <f t="shared" si="350"/>
        <v>S</v>
      </c>
    </row>
    <row r="4457" spans="1:15" x14ac:dyDescent="0.25">
      <c r="A4457">
        <v>60</v>
      </c>
      <c r="B4457" s="1">
        <v>62235</v>
      </c>
      <c r="C4457" t="s">
        <v>215</v>
      </c>
      <c r="D4457" t="s">
        <v>991</v>
      </c>
      <c r="E4457">
        <v>32</v>
      </c>
      <c r="F4457">
        <v>6205</v>
      </c>
      <c r="G4457">
        <f t="shared" si="346"/>
        <v>6205</v>
      </c>
      <c r="H4457" t="str">
        <f>_xlfn.XLOOKUP(C4457,obszary!A:A,obszary!B:B)</f>
        <v>Argyre</v>
      </c>
      <c r="I4457" t="str">
        <f>_xlfn.XLOOKUP($A4457,laziki!B:B,laziki!C:C)</f>
        <v>Opportunity 18</v>
      </c>
      <c r="J4457" t="str">
        <f>_xlfn.XLOOKUP(I4457,laziki!C:C,laziki!E:E)</f>
        <v>47.77S, 28.62W</v>
      </c>
      <c r="K4457">
        <f>_xlfn.XLOOKUP($A4457,laziki!B:B,laziki!D:D)</f>
        <v>2069</v>
      </c>
      <c r="L4457">
        <f t="shared" si="347"/>
        <v>2070</v>
      </c>
      <c r="M4457" s="4">
        <f t="shared" si="348"/>
        <v>1</v>
      </c>
      <c r="N4457" s="4" t="str">
        <f t="shared" si="349"/>
        <v>S</v>
      </c>
      <c r="O4457" t="str">
        <f t="shared" si="350"/>
        <v>S</v>
      </c>
    </row>
    <row r="4458" spans="1:15" x14ac:dyDescent="0.25">
      <c r="A4458">
        <v>69</v>
      </c>
      <c r="B4458" s="1">
        <v>63379</v>
      </c>
      <c r="C4458" t="s">
        <v>265</v>
      </c>
      <c r="D4458" t="s">
        <v>990</v>
      </c>
      <c r="E4458">
        <v>157</v>
      </c>
      <c r="F4458">
        <v>17718</v>
      </c>
      <c r="G4458">
        <f t="shared" si="346"/>
        <v>0</v>
      </c>
      <c r="H4458" t="str">
        <f>_xlfn.XLOOKUP(C4458,obszary!A:A,obszary!B:B)</f>
        <v>Mare Boreum</v>
      </c>
      <c r="I4458" t="str">
        <f>_xlfn.XLOOKUP($A4458,laziki!B:B,laziki!C:C)</f>
        <v>Rosetta 13</v>
      </c>
      <c r="J4458" t="str">
        <f>_xlfn.XLOOKUP(I4458,laziki!C:C,laziki!E:E)</f>
        <v>69.41N, 168.67E</v>
      </c>
      <c r="K4458">
        <f>_xlfn.XLOOKUP($A4458,laziki!B:B,laziki!D:D)</f>
        <v>2069</v>
      </c>
      <c r="L4458">
        <f t="shared" si="347"/>
        <v>2073</v>
      </c>
      <c r="M4458" s="4">
        <f t="shared" si="348"/>
        <v>4</v>
      </c>
      <c r="N4458" s="4" t="str">
        <f t="shared" si="349"/>
        <v>N</v>
      </c>
      <c r="O4458" t="str">
        <f t="shared" si="350"/>
        <v>N</v>
      </c>
    </row>
    <row r="4459" spans="1:15" x14ac:dyDescent="0.25">
      <c r="A4459">
        <v>72</v>
      </c>
      <c r="B4459" s="1">
        <v>63835</v>
      </c>
      <c r="C4459" t="s">
        <v>233</v>
      </c>
      <c r="D4459" t="s">
        <v>989</v>
      </c>
      <c r="E4459">
        <v>128</v>
      </c>
      <c r="F4459">
        <v>2324</v>
      </c>
      <c r="G4459">
        <f t="shared" si="346"/>
        <v>0</v>
      </c>
      <c r="H4459" t="str">
        <f>_xlfn.XLOOKUP(C4459,obszary!A:A,obszary!B:B)</f>
        <v>Phoenicis Lacus</v>
      </c>
      <c r="I4459" t="str">
        <f>_xlfn.XLOOKUP($A4459,laziki!B:B,laziki!C:C)</f>
        <v>Rosetta 16</v>
      </c>
      <c r="J4459" t="str">
        <f>_xlfn.XLOOKUP(I4459,laziki!C:C,laziki!E:E)</f>
        <v>29.49S, 118.42W</v>
      </c>
      <c r="K4459">
        <f>_xlfn.XLOOKUP($A4459,laziki!B:B,laziki!D:D)</f>
        <v>2071</v>
      </c>
      <c r="L4459">
        <f t="shared" si="347"/>
        <v>2074</v>
      </c>
      <c r="M4459" s="4">
        <f t="shared" si="348"/>
        <v>3</v>
      </c>
      <c r="N4459" s="4" t="str">
        <f t="shared" si="349"/>
        <v>S</v>
      </c>
      <c r="O4459" t="str">
        <f t="shared" si="350"/>
        <v>S</v>
      </c>
    </row>
    <row r="4460" spans="1:15" x14ac:dyDescent="0.25">
      <c r="A4460">
        <v>15</v>
      </c>
      <c r="B4460" s="1">
        <v>56570</v>
      </c>
      <c r="C4460" t="s">
        <v>219</v>
      </c>
      <c r="D4460" t="s">
        <v>988</v>
      </c>
      <c r="E4460">
        <v>128</v>
      </c>
      <c r="F4460">
        <v>4398</v>
      </c>
      <c r="G4460">
        <f t="shared" si="346"/>
        <v>0</v>
      </c>
      <c r="H4460" t="str">
        <f>_xlfn.XLOOKUP(C4460,obszary!A:A,obszary!B:B)</f>
        <v>Phaethontis</v>
      </c>
      <c r="I4460" t="str">
        <f>_xlfn.XLOOKUP($A4460,laziki!B:B,laziki!C:C)</f>
        <v>Viking 5</v>
      </c>
      <c r="J4460" t="str">
        <f>_xlfn.XLOOKUP(I4460,laziki!C:C,laziki!E:E)</f>
        <v>33.52S, 162.36W</v>
      </c>
      <c r="K4460">
        <f>_xlfn.XLOOKUP($A4460,laziki!B:B,laziki!D:D)</f>
        <v>2053</v>
      </c>
      <c r="L4460">
        <f t="shared" si="347"/>
        <v>2054</v>
      </c>
      <c r="M4460" s="4">
        <f t="shared" si="348"/>
        <v>1</v>
      </c>
      <c r="N4460" s="4" t="str">
        <f t="shared" si="349"/>
        <v>S</v>
      </c>
      <c r="O4460" t="str">
        <f t="shared" si="350"/>
        <v>S</v>
      </c>
    </row>
    <row r="4461" spans="1:15" x14ac:dyDescent="0.25">
      <c r="A4461">
        <v>51</v>
      </c>
      <c r="B4461" s="1">
        <v>60584</v>
      </c>
      <c r="C4461" t="s">
        <v>215</v>
      </c>
      <c r="D4461" t="s">
        <v>987</v>
      </c>
      <c r="E4461">
        <v>100</v>
      </c>
      <c r="F4461">
        <v>5812</v>
      </c>
      <c r="G4461">
        <f t="shared" si="346"/>
        <v>5812</v>
      </c>
      <c r="H4461" t="str">
        <f>_xlfn.XLOOKUP(C4461,obszary!A:A,obszary!B:B)</f>
        <v>Argyre</v>
      </c>
      <c r="I4461" t="str">
        <f>_xlfn.XLOOKUP($A4461,laziki!B:B,laziki!C:C)</f>
        <v>Opportunity 3</v>
      </c>
      <c r="J4461" t="str">
        <f>_xlfn.XLOOKUP(I4461,laziki!C:C,laziki!E:E)</f>
        <v>50.59S, 47.85W</v>
      </c>
      <c r="K4461">
        <f>_xlfn.XLOOKUP($A4461,laziki!B:B,laziki!D:D)</f>
        <v>2064</v>
      </c>
      <c r="L4461">
        <f t="shared" si="347"/>
        <v>2065</v>
      </c>
      <c r="M4461" s="4">
        <f t="shared" si="348"/>
        <v>1</v>
      </c>
      <c r="N4461" s="4" t="str">
        <f t="shared" si="349"/>
        <v>S</v>
      </c>
      <c r="O4461" t="str">
        <f t="shared" si="350"/>
        <v>S</v>
      </c>
    </row>
    <row r="4462" spans="1:15" x14ac:dyDescent="0.25">
      <c r="A4462">
        <v>89</v>
      </c>
      <c r="B4462" s="1">
        <v>64340</v>
      </c>
      <c r="C4462" t="s">
        <v>207</v>
      </c>
      <c r="D4462" t="s">
        <v>986</v>
      </c>
      <c r="E4462">
        <v>30</v>
      </c>
      <c r="F4462">
        <v>72463</v>
      </c>
      <c r="G4462">
        <f t="shared" si="346"/>
        <v>72463</v>
      </c>
      <c r="H4462" t="str">
        <f>_xlfn.XLOOKUP(C4462,obszary!A:A,obszary!B:B)</f>
        <v>Mare Australe</v>
      </c>
      <c r="I4462" t="str">
        <f>_xlfn.XLOOKUP($A4462,laziki!B:B,laziki!C:C)</f>
        <v>Phoenix 22</v>
      </c>
      <c r="J4462" t="str">
        <f>_xlfn.XLOOKUP(I4462,laziki!C:C,laziki!E:E)</f>
        <v>65.07S, 96.09W</v>
      </c>
      <c r="K4462">
        <f>_xlfn.XLOOKUP($A4462,laziki!B:B,laziki!D:D)</f>
        <v>2072</v>
      </c>
      <c r="L4462">
        <f t="shared" si="347"/>
        <v>2076</v>
      </c>
      <c r="M4462" s="4">
        <f t="shared" si="348"/>
        <v>4</v>
      </c>
      <c r="N4462" s="4" t="str">
        <f t="shared" si="349"/>
        <v>S</v>
      </c>
      <c r="O4462" t="str">
        <f t="shared" si="350"/>
        <v>S</v>
      </c>
    </row>
    <row r="4463" spans="1:15" x14ac:dyDescent="0.25">
      <c r="A4463">
        <v>52</v>
      </c>
      <c r="B4463" s="1">
        <v>63448</v>
      </c>
      <c r="C4463" t="s">
        <v>249</v>
      </c>
      <c r="D4463" t="s">
        <v>985</v>
      </c>
      <c r="E4463">
        <v>77</v>
      </c>
      <c r="F4463">
        <v>1396</v>
      </c>
      <c r="G4463">
        <f t="shared" si="346"/>
        <v>1396</v>
      </c>
      <c r="H4463" t="str">
        <f>_xlfn.XLOOKUP(C4463,obszary!A:A,obszary!B:B)</f>
        <v>Tharsis</v>
      </c>
      <c r="I4463" t="str">
        <f>_xlfn.XLOOKUP($A4463,laziki!B:B,laziki!C:C)</f>
        <v>Opportunity 4</v>
      </c>
      <c r="J4463" t="str">
        <f>_xlfn.XLOOKUP(I4463,laziki!C:C,laziki!E:E)</f>
        <v>9.63N, 121.52W</v>
      </c>
      <c r="K4463">
        <f>_xlfn.XLOOKUP($A4463,laziki!B:B,laziki!D:D)</f>
        <v>2065</v>
      </c>
      <c r="L4463">
        <f t="shared" si="347"/>
        <v>2073</v>
      </c>
      <c r="M4463" s="4">
        <f t="shared" si="348"/>
        <v>8</v>
      </c>
      <c r="N4463" s="4" t="str">
        <f t="shared" si="349"/>
        <v>N</v>
      </c>
      <c r="O4463" t="str">
        <f t="shared" si="350"/>
        <v>N</v>
      </c>
    </row>
    <row r="4464" spans="1:15" x14ac:dyDescent="0.25">
      <c r="A4464">
        <v>35</v>
      </c>
      <c r="B4464" s="1">
        <v>60173</v>
      </c>
      <c r="C4464" t="s">
        <v>233</v>
      </c>
      <c r="D4464" t="s">
        <v>984</v>
      </c>
      <c r="E4464">
        <v>344</v>
      </c>
      <c r="F4464">
        <v>2599</v>
      </c>
      <c r="G4464">
        <f t="shared" si="346"/>
        <v>0</v>
      </c>
      <c r="H4464" t="str">
        <f>_xlfn.XLOOKUP(C4464,obszary!A:A,obszary!B:B)</f>
        <v>Phoenicis Lacus</v>
      </c>
      <c r="I4464" t="str">
        <f>_xlfn.XLOOKUP($A4464,laziki!B:B,laziki!C:C)</f>
        <v>Pathfinder 2</v>
      </c>
      <c r="J4464" t="str">
        <f>_xlfn.XLOOKUP(I4464,laziki!C:C,laziki!E:E)</f>
        <v>16.90S, 101.43W</v>
      </c>
      <c r="K4464">
        <f>_xlfn.XLOOKUP($A4464,laziki!B:B,laziki!D:D)</f>
        <v>2060</v>
      </c>
      <c r="L4464">
        <f t="shared" si="347"/>
        <v>2064</v>
      </c>
      <c r="M4464" s="4">
        <f t="shared" si="348"/>
        <v>4</v>
      </c>
      <c r="N4464" s="4" t="str">
        <f t="shared" si="349"/>
        <v>S</v>
      </c>
      <c r="O4464" t="str">
        <f t="shared" si="350"/>
        <v>S</v>
      </c>
    </row>
    <row r="4465" spans="1:15" x14ac:dyDescent="0.25">
      <c r="A4465">
        <v>42</v>
      </c>
      <c r="B4465" s="1">
        <v>62154</v>
      </c>
      <c r="C4465" t="s">
        <v>253</v>
      </c>
      <c r="D4465" t="s">
        <v>983</v>
      </c>
      <c r="E4465">
        <v>1270</v>
      </c>
      <c r="F4465">
        <v>629</v>
      </c>
      <c r="G4465">
        <f t="shared" si="346"/>
        <v>0</v>
      </c>
      <c r="H4465" t="str">
        <f>_xlfn.XLOOKUP(C4465,obszary!A:A,obszary!B:B)</f>
        <v>Cebrenia</v>
      </c>
      <c r="I4465" t="str">
        <f>_xlfn.XLOOKUP($A4465,laziki!B:B,laziki!C:C)</f>
        <v>Spirit 6</v>
      </c>
      <c r="J4465" t="str">
        <f>_xlfn.XLOOKUP(I4465,laziki!C:C,laziki!E:E)</f>
        <v>27.80N, 160.30E</v>
      </c>
      <c r="K4465">
        <f>_xlfn.XLOOKUP($A4465,laziki!B:B,laziki!D:D)</f>
        <v>2063</v>
      </c>
      <c r="L4465">
        <f t="shared" si="347"/>
        <v>2070</v>
      </c>
      <c r="M4465" s="4">
        <f t="shared" si="348"/>
        <v>7</v>
      </c>
      <c r="N4465" s="4" t="str">
        <f t="shared" si="349"/>
        <v>N</v>
      </c>
      <c r="O4465" t="str">
        <f t="shared" si="350"/>
        <v>N</v>
      </c>
    </row>
    <row r="4466" spans="1:15" x14ac:dyDescent="0.25">
      <c r="A4466">
        <v>69</v>
      </c>
      <c r="B4466" s="1">
        <v>64325</v>
      </c>
      <c r="C4466" t="s">
        <v>253</v>
      </c>
      <c r="D4466" t="s">
        <v>982</v>
      </c>
      <c r="E4466">
        <v>39</v>
      </c>
      <c r="F4466">
        <v>38630</v>
      </c>
      <c r="G4466">
        <f t="shared" si="346"/>
        <v>38630</v>
      </c>
      <c r="H4466" t="str">
        <f>_xlfn.XLOOKUP(C4466,obszary!A:A,obszary!B:B)</f>
        <v>Cebrenia</v>
      </c>
      <c r="I4466" t="str">
        <f>_xlfn.XLOOKUP($A4466,laziki!B:B,laziki!C:C)</f>
        <v>Rosetta 13</v>
      </c>
      <c r="J4466" t="str">
        <f>_xlfn.XLOOKUP(I4466,laziki!C:C,laziki!E:E)</f>
        <v>69.41N, 168.67E</v>
      </c>
      <c r="K4466">
        <f>_xlfn.XLOOKUP($A4466,laziki!B:B,laziki!D:D)</f>
        <v>2069</v>
      </c>
      <c r="L4466">
        <f t="shared" si="347"/>
        <v>2076</v>
      </c>
      <c r="M4466" s="4">
        <f t="shared" si="348"/>
        <v>7</v>
      </c>
      <c r="N4466" s="4" t="str">
        <f t="shared" si="349"/>
        <v>N</v>
      </c>
      <c r="O4466" t="str">
        <f t="shared" si="350"/>
        <v>N</v>
      </c>
    </row>
    <row r="4467" spans="1:15" x14ac:dyDescent="0.25">
      <c r="A4467">
        <v>76</v>
      </c>
      <c r="B4467" s="1">
        <v>65443</v>
      </c>
      <c r="C4467" t="s">
        <v>263</v>
      </c>
      <c r="D4467" t="s">
        <v>981</v>
      </c>
      <c r="E4467">
        <v>43</v>
      </c>
      <c r="F4467">
        <v>756</v>
      </c>
      <c r="G4467">
        <f t="shared" si="346"/>
        <v>756</v>
      </c>
      <c r="H4467" t="str">
        <f>_xlfn.XLOOKUP(C4467,obszary!A:A,obszary!B:B)</f>
        <v>Diacria</v>
      </c>
      <c r="I4467" t="str">
        <f>_xlfn.XLOOKUP($A4467,laziki!B:B,laziki!C:C)</f>
        <v>Rosetta 25</v>
      </c>
      <c r="J4467" t="str">
        <f>_xlfn.XLOOKUP(I4467,laziki!C:C,laziki!E:E)</f>
        <v>47.84N, 169.44E</v>
      </c>
      <c r="K4467">
        <f>_xlfn.XLOOKUP($A4467,laziki!B:B,laziki!D:D)</f>
        <v>2072</v>
      </c>
      <c r="L4467">
        <f t="shared" si="347"/>
        <v>2079</v>
      </c>
      <c r="M4467" s="4">
        <f t="shared" si="348"/>
        <v>7</v>
      </c>
      <c r="N4467" s="4" t="str">
        <f t="shared" si="349"/>
        <v>N</v>
      </c>
      <c r="O4467" t="str">
        <f t="shared" si="350"/>
        <v>N</v>
      </c>
    </row>
    <row r="4468" spans="1:15" x14ac:dyDescent="0.25">
      <c r="A4468">
        <v>44</v>
      </c>
      <c r="B4468" s="1">
        <v>60816</v>
      </c>
      <c r="C4468" t="s">
        <v>253</v>
      </c>
      <c r="D4468" t="s">
        <v>980</v>
      </c>
      <c r="E4468">
        <v>90</v>
      </c>
      <c r="F4468">
        <v>10654</v>
      </c>
      <c r="G4468">
        <f t="shared" si="346"/>
        <v>10654</v>
      </c>
      <c r="H4468" t="str">
        <f>_xlfn.XLOOKUP(C4468,obszary!A:A,obszary!B:B)</f>
        <v>Cebrenia</v>
      </c>
      <c r="I4468" t="str">
        <f>_xlfn.XLOOKUP($A4468,laziki!B:B,laziki!C:C)</f>
        <v>Spirit 11</v>
      </c>
      <c r="J4468" t="str">
        <f>_xlfn.XLOOKUP(I4468,laziki!C:C,laziki!E:E)</f>
        <v>64.61N, 131.25E</v>
      </c>
      <c r="K4468">
        <f>_xlfn.XLOOKUP($A4468,laziki!B:B,laziki!D:D)</f>
        <v>2064</v>
      </c>
      <c r="L4468">
        <f t="shared" si="347"/>
        <v>2066</v>
      </c>
      <c r="M4468" s="4">
        <f t="shared" si="348"/>
        <v>2</v>
      </c>
      <c r="N4468" s="4" t="str">
        <f t="shared" si="349"/>
        <v>N</v>
      </c>
      <c r="O4468" t="str">
        <f t="shared" si="350"/>
        <v>N</v>
      </c>
    </row>
    <row r="4469" spans="1:15" x14ac:dyDescent="0.25">
      <c r="A4469">
        <v>17</v>
      </c>
      <c r="B4469" s="1">
        <v>58863</v>
      </c>
      <c r="C4469" t="s">
        <v>241</v>
      </c>
      <c r="D4469" t="s">
        <v>979</v>
      </c>
      <c r="E4469">
        <v>96</v>
      </c>
      <c r="F4469">
        <v>2599</v>
      </c>
      <c r="G4469">
        <f t="shared" si="346"/>
        <v>2599</v>
      </c>
      <c r="H4469" t="str">
        <f>_xlfn.XLOOKUP(C4469,obszary!A:A,obszary!B:B)</f>
        <v>Syrtis Major</v>
      </c>
      <c r="I4469" t="str">
        <f>_xlfn.XLOOKUP($A4469,laziki!B:B,laziki!C:C)</f>
        <v>Viking 8</v>
      </c>
      <c r="J4469" t="str">
        <f>_xlfn.XLOOKUP(I4469,laziki!C:C,laziki!E:E)</f>
        <v>21.27N, 90.13E</v>
      </c>
      <c r="K4469">
        <f>_xlfn.XLOOKUP($A4469,laziki!B:B,laziki!D:D)</f>
        <v>2054</v>
      </c>
      <c r="L4469">
        <f t="shared" si="347"/>
        <v>2061</v>
      </c>
      <c r="M4469" s="4">
        <f t="shared" si="348"/>
        <v>7</v>
      </c>
      <c r="N4469" s="4" t="str">
        <f t="shared" si="349"/>
        <v>N</v>
      </c>
      <c r="O4469" t="str">
        <f t="shared" si="350"/>
        <v>N</v>
      </c>
    </row>
    <row r="4470" spans="1:15" x14ac:dyDescent="0.25">
      <c r="A4470">
        <v>61</v>
      </c>
      <c r="B4470" s="1">
        <v>63019</v>
      </c>
      <c r="C4470" t="s">
        <v>207</v>
      </c>
      <c r="D4470" t="s">
        <v>978</v>
      </c>
      <c r="E4470">
        <v>65</v>
      </c>
      <c r="F4470">
        <v>31157</v>
      </c>
      <c r="G4470">
        <f t="shared" si="346"/>
        <v>31157</v>
      </c>
      <c r="H4470" t="str">
        <f>_xlfn.XLOOKUP(C4470,obszary!A:A,obszary!B:B)</f>
        <v>Mare Australe</v>
      </c>
      <c r="I4470" t="str">
        <f>_xlfn.XLOOKUP($A4470,laziki!B:B,laziki!C:C)</f>
        <v>Opportunity 19</v>
      </c>
      <c r="J4470" t="str">
        <f>_xlfn.XLOOKUP(I4470,laziki!C:C,laziki!E:E)</f>
        <v>68.17S, 21.83W</v>
      </c>
      <c r="K4470">
        <f>_xlfn.XLOOKUP($A4470,laziki!B:B,laziki!D:D)</f>
        <v>2069</v>
      </c>
      <c r="L4470">
        <f t="shared" si="347"/>
        <v>2072</v>
      </c>
      <c r="M4470" s="4">
        <f t="shared" si="348"/>
        <v>3</v>
      </c>
      <c r="N4470" s="4" t="str">
        <f t="shared" si="349"/>
        <v>S</v>
      </c>
      <c r="O4470" t="str">
        <f t="shared" si="350"/>
        <v>S</v>
      </c>
    </row>
    <row r="4471" spans="1:15" x14ac:dyDescent="0.25">
      <c r="A4471">
        <v>9</v>
      </c>
      <c r="B4471" s="1">
        <v>58614</v>
      </c>
      <c r="C4471" t="s">
        <v>229</v>
      </c>
      <c r="D4471" t="s">
        <v>977</v>
      </c>
      <c r="E4471">
        <v>100</v>
      </c>
      <c r="F4471">
        <v>9985</v>
      </c>
      <c r="G4471">
        <f t="shared" si="346"/>
        <v>9985</v>
      </c>
      <c r="H4471" t="str">
        <f>_xlfn.XLOOKUP(C4471,obszary!A:A,obszary!B:B)</f>
        <v>Margaritifer Sinus</v>
      </c>
      <c r="I4471" t="str">
        <f>_xlfn.XLOOKUP($A4471,laziki!B:B,laziki!C:C)</f>
        <v>Mariner 14</v>
      </c>
      <c r="J4471" t="str">
        <f>_xlfn.XLOOKUP(I4471,laziki!C:C,laziki!E:E)</f>
        <v>17.63S, 13.01W</v>
      </c>
      <c r="K4471">
        <f>_xlfn.XLOOKUP($A4471,laziki!B:B,laziki!D:D)</f>
        <v>2054</v>
      </c>
      <c r="L4471">
        <f t="shared" si="347"/>
        <v>2060</v>
      </c>
      <c r="M4471" s="4">
        <f t="shared" si="348"/>
        <v>6</v>
      </c>
      <c r="N4471" s="4" t="str">
        <f t="shared" si="349"/>
        <v>S</v>
      </c>
      <c r="O4471" t="str">
        <f t="shared" si="350"/>
        <v>S</v>
      </c>
    </row>
    <row r="4472" spans="1:15" x14ac:dyDescent="0.25">
      <c r="A4472">
        <v>89</v>
      </c>
      <c r="B4472" s="1">
        <v>65028</v>
      </c>
      <c r="C4472" t="s">
        <v>217</v>
      </c>
      <c r="D4472" t="s">
        <v>976</v>
      </c>
      <c r="E4472">
        <v>365</v>
      </c>
      <c r="F4472">
        <v>883</v>
      </c>
      <c r="G4472">
        <f t="shared" si="346"/>
        <v>0</v>
      </c>
      <c r="H4472" t="str">
        <f>_xlfn.XLOOKUP(C4472,obszary!A:A,obszary!B:B)</f>
        <v>Thaumasia</v>
      </c>
      <c r="I4472" t="str">
        <f>_xlfn.XLOOKUP($A4472,laziki!B:B,laziki!C:C)</f>
        <v>Phoenix 22</v>
      </c>
      <c r="J4472" t="str">
        <f>_xlfn.XLOOKUP(I4472,laziki!C:C,laziki!E:E)</f>
        <v>65.07S, 96.09W</v>
      </c>
      <c r="K4472">
        <f>_xlfn.XLOOKUP($A4472,laziki!B:B,laziki!D:D)</f>
        <v>2072</v>
      </c>
      <c r="L4472">
        <f t="shared" si="347"/>
        <v>2078</v>
      </c>
      <c r="M4472" s="4">
        <f t="shared" si="348"/>
        <v>6</v>
      </c>
      <c r="N4472" s="4" t="str">
        <f t="shared" si="349"/>
        <v>S</v>
      </c>
      <c r="O4472" t="str">
        <f t="shared" si="350"/>
        <v>S</v>
      </c>
    </row>
    <row r="4473" spans="1:15" x14ac:dyDescent="0.25">
      <c r="A4473">
        <v>19</v>
      </c>
      <c r="B4473" s="1">
        <v>57362</v>
      </c>
      <c r="C4473" t="s">
        <v>253</v>
      </c>
      <c r="D4473" t="s">
        <v>975</v>
      </c>
      <c r="E4473">
        <v>82</v>
      </c>
      <c r="F4473">
        <v>1788</v>
      </c>
      <c r="G4473">
        <f t="shared" si="346"/>
        <v>1788</v>
      </c>
      <c r="H4473" t="str">
        <f>_xlfn.XLOOKUP(C4473,obszary!A:A,obszary!B:B)</f>
        <v>Cebrenia</v>
      </c>
      <c r="I4473" t="str">
        <f>_xlfn.XLOOKUP($A4473,laziki!B:B,laziki!C:C)</f>
        <v>Viking 13</v>
      </c>
      <c r="J4473" t="str">
        <f>_xlfn.XLOOKUP(I4473,laziki!C:C,laziki!E:E)</f>
        <v>47.43N, 160.74E</v>
      </c>
      <c r="K4473">
        <f>_xlfn.XLOOKUP($A4473,laziki!B:B,laziki!D:D)</f>
        <v>2056</v>
      </c>
      <c r="L4473">
        <f t="shared" si="347"/>
        <v>2057</v>
      </c>
      <c r="M4473" s="4">
        <f t="shared" si="348"/>
        <v>1</v>
      </c>
      <c r="N4473" s="4" t="str">
        <f t="shared" si="349"/>
        <v>N</v>
      </c>
      <c r="O4473" t="str">
        <f t="shared" si="350"/>
        <v>N</v>
      </c>
    </row>
    <row r="4474" spans="1:15" x14ac:dyDescent="0.25">
      <c r="A4474">
        <v>42</v>
      </c>
      <c r="B4474" s="1">
        <v>62192</v>
      </c>
      <c r="C4474" t="s">
        <v>237</v>
      </c>
      <c r="D4474" t="s">
        <v>974</v>
      </c>
      <c r="E4474">
        <v>109</v>
      </c>
      <c r="F4474">
        <v>2599</v>
      </c>
      <c r="G4474">
        <f t="shared" si="346"/>
        <v>0</v>
      </c>
      <c r="H4474" t="str">
        <f>_xlfn.XLOOKUP(C4474,obszary!A:A,obszary!B:B)</f>
        <v>Elysium</v>
      </c>
      <c r="I4474" t="str">
        <f>_xlfn.XLOOKUP($A4474,laziki!B:B,laziki!C:C)</f>
        <v>Spirit 6</v>
      </c>
      <c r="J4474" t="str">
        <f>_xlfn.XLOOKUP(I4474,laziki!C:C,laziki!E:E)</f>
        <v>27.80N, 160.30E</v>
      </c>
      <c r="K4474">
        <f>_xlfn.XLOOKUP($A4474,laziki!B:B,laziki!D:D)</f>
        <v>2063</v>
      </c>
      <c r="L4474">
        <f t="shared" si="347"/>
        <v>2070</v>
      </c>
      <c r="M4474" s="4">
        <f t="shared" si="348"/>
        <v>7</v>
      </c>
      <c r="N4474" s="4" t="str">
        <f t="shared" si="349"/>
        <v>N</v>
      </c>
      <c r="O4474" t="str">
        <f t="shared" si="350"/>
        <v>N</v>
      </c>
    </row>
    <row r="4475" spans="1:15" x14ac:dyDescent="0.25">
      <c r="A4475">
        <v>88</v>
      </c>
      <c r="B4475" s="1">
        <v>63467</v>
      </c>
      <c r="C4475" t="s">
        <v>229</v>
      </c>
      <c r="D4475" t="s">
        <v>973</v>
      </c>
      <c r="E4475">
        <v>103</v>
      </c>
      <c r="F4475">
        <v>6006</v>
      </c>
      <c r="G4475">
        <f t="shared" si="346"/>
        <v>0</v>
      </c>
      <c r="H4475" t="str">
        <f>_xlfn.XLOOKUP(C4475,obszary!A:A,obszary!B:B)</f>
        <v>Margaritifer Sinus</v>
      </c>
      <c r="I4475" t="str">
        <f>_xlfn.XLOOKUP($A4475,laziki!B:B,laziki!C:C)</f>
        <v>Phoenix 19</v>
      </c>
      <c r="J4475" t="str">
        <f>_xlfn.XLOOKUP(I4475,laziki!C:C,laziki!E:E)</f>
        <v>12.19S, 23.63W</v>
      </c>
      <c r="K4475">
        <f>_xlfn.XLOOKUP($A4475,laziki!B:B,laziki!D:D)</f>
        <v>2071</v>
      </c>
      <c r="L4475">
        <f t="shared" si="347"/>
        <v>2073</v>
      </c>
      <c r="M4475" s="4">
        <f t="shared" si="348"/>
        <v>2</v>
      </c>
      <c r="N4475" s="4" t="str">
        <f t="shared" si="349"/>
        <v>S</v>
      </c>
      <c r="O4475" t="str">
        <f t="shared" si="350"/>
        <v>S</v>
      </c>
    </row>
    <row r="4476" spans="1:15" x14ac:dyDescent="0.25">
      <c r="A4476">
        <v>39</v>
      </c>
      <c r="B4476" s="1">
        <v>60749</v>
      </c>
      <c r="C4476" t="s">
        <v>219</v>
      </c>
      <c r="D4476" t="s">
        <v>972</v>
      </c>
      <c r="E4476">
        <v>36</v>
      </c>
      <c r="F4476">
        <v>41937</v>
      </c>
      <c r="G4476">
        <f t="shared" si="346"/>
        <v>41937</v>
      </c>
      <c r="H4476" t="str">
        <f>_xlfn.XLOOKUP(C4476,obszary!A:A,obszary!B:B)</f>
        <v>Phaethontis</v>
      </c>
      <c r="I4476" t="str">
        <f>_xlfn.XLOOKUP($A4476,laziki!B:B,laziki!C:C)</f>
        <v>Pathfinder 9</v>
      </c>
      <c r="J4476" t="str">
        <f>_xlfn.XLOOKUP(I4476,laziki!C:C,laziki!E:E)</f>
        <v>59.92S, 179.01W</v>
      </c>
      <c r="K4476">
        <f>_xlfn.XLOOKUP($A4476,laziki!B:B,laziki!D:D)</f>
        <v>2062</v>
      </c>
      <c r="L4476">
        <f t="shared" si="347"/>
        <v>2066</v>
      </c>
      <c r="M4476" s="4">
        <f t="shared" si="348"/>
        <v>4</v>
      </c>
      <c r="N4476" s="4" t="str">
        <f t="shared" si="349"/>
        <v>S</v>
      </c>
      <c r="O4476" t="str">
        <f t="shared" si="350"/>
        <v>S</v>
      </c>
    </row>
    <row r="4477" spans="1:15" x14ac:dyDescent="0.25">
      <c r="A4477">
        <v>76</v>
      </c>
      <c r="B4477" s="1">
        <v>66049</v>
      </c>
      <c r="C4477" t="s">
        <v>263</v>
      </c>
      <c r="D4477" t="s">
        <v>971</v>
      </c>
      <c r="E4477">
        <v>147</v>
      </c>
      <c r="F4477">
        <v>3764</v>
      </c>
      <c r="G4477">
        <f t="shared" si="346"/>
        <v>0</v>
      </c>
      <c r="H4477" t="str">
        <f>_xlfn.XLOOKUP(C4477,obszary!A:A,obszary!B:B)</f>
        <v>Diacria</v>
      </c>
      <c r="I4477" t="str">
        <f>_xlfn.XLOOKUP($A4477,laziki!B:B,laziki!C:C)</f>
        <v>Rosetta 25</v>
      </c>
      <c r="J4477" t="str">
        <f>_xlfn.XLOOKUP(I4477,laziki!C:C,laziki!E:E)</f>
        <v>47.84N, 169.44E</v>
      </c>
      <c r="K4477">
        <f>_xlfn.XLOOKUP($A4477,laziki!B:B,laziki!D:D)</f>
        <v>2072</v>
      </c>
      <c r="L4477">
        <f t="shared" si="347"/>
        <v>2080</v>
      </c>
      <c r="M4477" s="4">
        <f t="shared" si="348"/>
        <v>8</v>
      </c>
      <c r="N4477" s="4" t="str">
        <f t="shared" si="349"/>
        <v>N</v>
      </c>
      <c r="O4477" t="str">
        <f t="shared" si="350"/>
        <v>N</v>
      </c>
    </row>
    <row r="4478" spans="1:15" x14ac:dyDescent="0.25">
      <c r="A4478">
        <v>11</v>
      </c>
      <c r="B4478" s="1">
        <v>57349</v>
      </c>
      <c r="C4478" t="s">
        <v>207</v>
      </c>
      <c r="D4478" t="s">
        <v>970</v>
      </c>
      <c r="E4478">
        <v>12</v>
      </c>
      <c r="F4478">
        <v>17718</v>
      </c>
      <c r="G4478">
        <f t="shared" si="346"/>
        <v>17718</v>
      </c>
      <c r="H4478" t="str">
        <f>_xlfn.XLOOKUP(C4478,obszary!A:A,obszary!B:B)</f>
        <v>Mare Australe</v>
      </c>
      <c r="I4478" t="str">
        <f>_xlfn.XLOOKUP($A4478,laziki!B:B,laziki!C:C)</f>
        <v>Mariner 16</v>
      </c>
      <c r="J4478" t="str">
        <f>_xlfn.XLOOKUP(I4478,laziki!C:C,laziki!E:E)</f>
        <v>59.42S, 15.97W</v>
      </c>
      <c r="K4478">
        <f>_xlfn.XLOOKUP($A4478,laziki!B:B,laziki!D:D)</f>
        <v>2055</v>
      </c>
      <c r="L4478">
        <f t="shared" si="347"/>
        <v>2057</v>
      </c>
      <c r="M4478" s="4">
        <f t="shared" si="348"/>
        <v>2</v>
      </c>
      <c r="N4478" s="4" t="str">
        <f t="shared" si="349"/>
        <v>S</v>
      </c>
      <c r="O4478" t="str">
        <f t="shared" si="350"/>
        <v>S</v>
      </c>
    </row>
    <row r="4479" spans="1:15" x14ac:dyDescent="0.25">
      <c r="A4479">
        <v>47</v>
      </c>
      <c r="B4479" s="1">
        <v>63905</v>
      </c>
      <c r="C4479" t="s">
        <v>259</v>
      </c>
      <c r="D4479" t="s">
        <v>969</v>
      </c>
      <c r="E4479">
        <v>90</v>
      </c>
      <c r="F4479">
        <v>8000</v>
      </c>
      <c r="G4479">
        <f t="shared" si="346"/>
        <v>8000</v>
      </c>
      <c r="H4479" t="str">
        <f>_xlfn.XLOOKUP(C4479,obszary!A:A,obszary!B:B)</f>
        <v>Mare Acidalium</v>
      </c>
      <c r="I4479" t="str">
        <f>_xlfn.XLOOKUP($A4479,laziki!B:B,laziki!C:C)</f>
        <v>Spirit 14</v>
      </c>
      <c r="J4479" t="str">
        <f>_xlfn.XLOOKUP(I4479,laziki!C:C,laziki!E:E)</f>
        <v>27.30N, 17.48W</v>
      </c>
      <c r="K4479">
        <f>_xlfn.XLOOKUP($A4479,laziki!B:B,laziki!D:D)</f>
        <v>2065</v>
      </c>
      <c r="L4479">
        <f t="shared" si="347"/>
        <v>2074</v>
      </c>
      <c r="M4479" s="4">
        <f t="shared" si="348"/>
        <v>9</v>
      </c>
      <c r="N4479" s="4" t="str">
        <f t="shared" si="349"/>
        <v>N</v>
      </c>
      <c r="O4479" t="str">
        <f t="shared" si="350"/>
        <v>N</v>
      </c>
    </row>
    <row r="4480" spans="1:15" x14ac:dyDescent="0.25">
      <c r="A4480">
        <v>13</v>
      </c>
      <c r="B4480" s="1">
        <v>56912</v>
      </c>
      <c r="C4480" t="s">
        <v>265</v>
      </c>
      <c r="D4480" t="s">
        <v>968</v>
      </c>
      <c r="E4480">
        <v>128</v>
      </c>
      <c r="F4480">
        <v>7279</v>
      </c>
      <c r="G4480">
        <f t="shared" si="346"/>
        <v>0</v>
      </c>
      <c r="H4480" t="str">
        <f>_xlfn.XLOOKUP(C4480,obszary!A:A,obszary!B:B)</f>
        <v>Mare Boreum</v>
      </c>
      <c r="I4480" t="str">
        <f>_xlfn.XLOOKUP($A4480,laziki!B:B,laziki!C:C)</f>
        <v>Viking 2</v>
      </c>
      <c r="J4480" t="str">
        <f>_xlfn.XLOOKUP(I4480,laziki!C:C,laziki!E:E)</f>
        <v>60.72N, 122.46E</v>
      </c>
      <c r="K4480">
        <f>_xlfn.XLOOKUP($A4480,laziki!B:B,laziki!D:D)</f>
        <v>2052</v>
      </c>
      <c r="L4480">
        <f t="shared" si="347"/>
        <v>2055</v>
      </c>
      <c r="M4480" s="4">
        <f t="shared" si="348"/>
        <v>3</v>
      </c>
      <c r="N4480" s="4" t="str">
        <f t="shared" si="349"/>
        <v>N</v>
      </c>
      <c r="O4480" t="str">
        <f t="shared" si="350"/>
        <v>N</v>
      </c>
    </row>
    <row r="4481" spans="1:15" x14ac:dyDescent="0.25">
      <c r="A4481">
        <v>94</v>
      </c>
      <c r="B4481" s="1">
        <v>61767</v>
      </c>
      <c r="C4481" t="s">
        <v>209</v>
      </c>
      <c r="D4481" t="s">
        <v>967</v>
      </c>
      <c r="E4481">
        <v>109</v>
      </c>
      <c r="F4481">
        <v>3612</v>
      </c>
      <c r="G4481">
        <f t="shared" si="346"/>
        <v>0</v>
      </c>
      <c r="H4481" t="str">
        <f>_xlfn.XLOOKUP(C4481,obszary!A:A,obszary!B:B)</f>
        <v>Eridania</v>
      </c>
      <c r="I4481" t="str">
        <f>_xlfn.XLOOKUP($A4481,laziki!B:B,laziki!C:C)</f>
        <v>Dawn 4</v>
      </c>
      <c r="J4481" t="str">
        <f>_xlfn.XLOOKUP(I4481,laziki!C:C,laziki!E:E)</f>
        <v>46.81S, 143.88E</v>
      </c>
      <c r="K4481">
        <f>_xlfn.XLOOKUP($A4481,laziki!B:B,laziki!D:D)</f>
        <v>2066</v>
      </c>
      <c r="L4481">
        <f t="shared" si="347"/>
        <v>2069</v>
      </c>
      <c r="M4481" s="4">
        <f t="shared" si="348"/>
        <v>3</v>
      </c>
      <c r="N4481" s="4" t="str">
        <f t="shared" si="349"/>
        <v>S</v>
      </c>
      <c r="O4481" t="str">
        <f t="shared" si="350"/>
        <v>S</v>
      </c>
    </row>
    <row r="4482" spans="1:15" x14ac:dyDescent="0.25">
      <c r="A4482">
        <v>41</v>
      </c>
      <c r="B4482" s="1">
        <v>61729</v>
      </c>
      <c r="C4482" t="s">
        <v>265</v>
      </c>
      <c r="D4482" t="s">
        <v>966</v>
      </c>
      <c r="E4482">
        <v>147</v>
      </c>
      <c r="F4482">
        <v>8000</v>
      </c>
      <c r="G4482">
        <f t="shared" si="346"/>
        <v>0</v>
      </c>
      <c r="H4482" t="str">
        <f>_xlfn.XLOOKUP(C4482,obszary!A:A,obszary!B:B)</f>
        <v>Mare Boreum</v>
      </c>
      <c r="I4482" t="str">
        <f>_xlfn.XLOOKUP($A4482,laziki!B:B,laziki!C:C)</f>
        <v>Spirit 5</v>
      </c>
      <c r="J4482" t="str">
        <f>_xlfn.XLOOKUP(I4482,laziki!C:C,laziki!E:E)</f>
        <v>66.19N, 33.82E</v>
      </c>
      <c r="K4482">
        <f>_xlfn.XLOOKUP($A4482,laziki!B:B,laziki!D:D)</f>
        <v>2063</v>
      </c>
      <c r="L4482">
        <f t="shared" si="347"/>
        <v>2069</v>
      </c>
      <c r="M4482" s="4">
        <f t="shared" si="348"/>
        <v>6</v>
      </c>
      <c r="N4482" s="4" t="str">
        <f t="shared" si="349"/>
        <v>N</v>
      </c>
      <c r="O4482" t="str">
        <f t="shared" si="350"/>
        <v>N</v>
      </c>
    </row>
    <row r="4483" spans="1:15" x14ac:dyDescent="0.25">
      <c r="A4483">
        <v>17</v>
      </c>
      <c r="B4483" s="1">
        <v>57755</v>
      </c>
      <c r="C4483" t="s">
        <v>241</v>
      </c>
      <c r="D4483" t="s">
        <v>965</v>
      </c>
      <c r="E4483">
        <v>113</v>
      </c>
      <c r="F4483">
        <v>2880</v>
      </c>
      <c r="G4483">
        <f t="shared" ref="G4483:G4546" si="351">IF($E4483 &lt;= 100,F4483,0)</f>
        <v>0</v>
      </c>
      <c r="H4483" t="str">
        <f>_xlfn.XLOOKUP(C4483,obszary!A:A,obszary!B:B)</f>
        <v>Syrtis Major</v>
      </c>
      <c r="I4483" t="str">
        <f>_xlfn.XLOOKUP($A4483,laziki!B:B,laziki!C:C)</f>
        <v>Viking 8</v>
      </c>
      <c r="J4483" t="str">
        <f>_xlfn.XLOOKUP(I4483,laziki!C:C,laziki!E:E)</f>
        <v>21.27N, 90.13E</v>
      </c>
      <c r="K4483">
        <f>_xlfn.XLOOKUP($A4483,laziki!B:B,laziki!D:D)</f>
        <v>2054</v>
      </c>
      <c r="L4483">
        <f t="shared" ref="L4483:L4546" si="352">YEAR(B4483)</f>
        <v>2058</v>
      </c>
      <c r="M4483" s="4">
        <f t="shared" ref="M4483:M4546" si="353">L4483-K4483</f>
        <v>4</v>
      </c>
      <c r="N4483" s="4" t="str">
        <f t="shared" ref="N4483:N4546" si="354">IF(NOT(ISERROR(SEARCH("S",D4483))),"S","N")</f>
        <v>N</v>
      </c>
      <c r="O4483" t="str">
        <f t="shared" si="350"/>
        <v>N</v>
      </c>
    </row>
    <row r="4484" spans="1:15" x14ac:dyDescent="0.25">
      <c r="A4484">
        <v>83</v>
      </c>
      <c r="B4484" s="1">
        <v>62074</v>
      </c>
      <c r="C4484" t="s">
        <v>255</v>
      </c>
      <c r="D4484" t="s">
        <v>964</v>
      </c>
      <c r="E4484">
        <v>80</v>
      </c>
      <c r="F4484">
        <v>756</v>
      </c>
      <c r="G4484">
        <f t="shared" si="351"/>
        <v>756</v>
      </c>
      <c r="H4484" t="str">
        <f>_xlfn.XLOOKUP(C4484,obszary!A:A,obszary!B:B)</f>
        <v>Casius</v>
      </c>
      <c r="I4484" t="str">
        <f>_xlfn.XLOOKUP($A4484,laziki!B:B,laziki!C:C)</f>
        <v>Phoenix 11</v>
      </c>
      <c r="J4484" t="str">
        <f>_xlfn.XLOOKUP(I4484,laziki!C:C,laziki!E:E)</f>
        <v>56.07N, 79.63E</v>
      </c>
      <c r="K4484">
        <f>_xlfn.XLOOKUP($A4484,laziki!B:B,laziki!D:D)</f>
        <v>2069</v>
      </c>
      <c r="L4484">
        <f t="shared" si="352"/>
        <v>2069</v>
      </c>
      <c r="M4484" s="4">
        <f t="shared" si="353"/>
        <v>0</v>
      </c>
      <c r="N4484" s="4" t="str">
        <f t="shared" si="354"/>
        <v>N</v>
      </c>
      <c r="O4484" t="str">
        <f t="shared" si="350"/>
        <v>N</v>
      </c>
    </row>
    <row r="4485" spans="1:15" x14ac:dyDescent="0.25">
      <c r="A4485">
        <v>91</v>
      </c>
      <c r="B4485" s="1">
        <v>63855</v>
      </c>
      <c r="C4485" t="s">
        <v>265</v>
      </c>
      <c r="D4485" t="s">
        <v>963</v>
      </c>
      <c r="E4485">
        <v>32</v>
      </c>
      <c r="F4485">
        <v>29243</v>
      </c>
      <c r="G4485">
        <f t="shared" si="351"/>
        <v>29243</v>
      </c>
      <c r="H4485" t="str">
        <f>_xlfn.XLOOKUP(C4485,obszary!A:A,obszary!B:B)</f>
        <v>Mare Boreum</v>
      </c>
      <c r="I4485" t="str">
        <f>_xlfn.XLOOKUP($A4485,laziki!B:B,laziki!C:C)</f>
        <v>Phoenix 27</v>
      </c>
      <c r="J4485" t="str">
        <f>_xlfn.XLOOKUP(I4485,laziki!C:C,laziki!E:E)</f>
        <v>75.27N, 138.32W</v>
      </c>
      <c r="K4485">
        <f>_xlfn.XLOOKUP($A4485,laziki!B:B,laziki!D:D)</f>
        <v>2073</v>
      </c>
      <c r="L4485">
        <f t="shared" si="352"/>
        <v>2074</v>
      </c>
      <c r="M4485" s="4">
        <f t="shared" si="353"/>
        <v>1</v>
      </c>
      <c r="N4485" s="4" t="str">
        <f t="shared" si="354"/>
        <v>N</v>
      </c>
      <c r="O4485" t="str">
        <f t="shared" si="350"/>
        <v>N</v>
      </c>
    </row>
    <row r="4486" spans="1:15" x14ac:dyDescent="0.25">
      <c r="A4486">
        <v>31</v>
      </c>
      <c r="B4486" s="1">
        <v>60863</v>
      </c>
      <c r="C4486" t="s">
        <v>265</v>
      </c>
      <c r="D4486" t="s">
        <v>962</v>
      </c>
      <c r="E4486">
        <v>100</v>
      </c>
      <c r="F4486">
        <v>12178</v>
      </c>
      <c r="G4486">
        <f t="shared" si="351"/>
        <v>12178</v>
      </c>
      <c r="H4486" t="str">
        <f>_xlfn.XLOOKUP(C4486,obszary!A:A,obszary!B:B)</f>
        <v>Mare Boreum</v>
      </c>
      <c r="I4486" t="str">
        <f>_xlfn.XLOOKUP($A4486,laziki!B:B,laziki!C:C)</f>
        <v>Deimos 10</v>
      </c>
      <c r="J4486" t="str">
        <f>_xlfn.XLOOKUP(I4486,laziki!C:C,laziki!E:E)</f>
        <v>66.67N, 93.37W</v>
      </c>
      <c r="K4486">
        <f>_xlfn.XLOOKUP($A4486,laziki!B:B,laziki!D:D)</f>
        <v>2059</v>
      </c>
      <c r="L4486">
        <f t="shared" si="352"/>
        <v>2066</v>
      </c>
      <c r="M4486" s="4">
        <f t="shared" si="353"/>
        <v>7</v>
      </c>
      <c r="N4486" s="4" t="str">
        <f t="shared" si="354"/>
        <v>N</v>
      </c>
      <c r="O4486" t="str">
        <f t="shared" ref="O4486:O4549" si="355">IF(NOT(ISERROR(SEARCH("S",J4486))),"S","N")</f>
        <v>N</v>
      </c>
    </row>
    <row r="4487" spans="1:15" x14ac:dyDescent="0.25">
      <c r="A4487">
        <v>66</v>
      </c>
      <c r="B4487" s="1">
        <v>63032</v>
      </c>
      <c r="C4487" t="s">
        <v>237</v>
      </c>
      <c r="D4487" t="s">
        <v>961</v>
      </c>
      <c r="E4487">
        <v>231</v>
      </c>
      <c r="F4487">
        <v>5622</v>
      </c>
      <c r="G4487">
        <f t="shared" si="351"/>
        <v>0</v>
      </c>
      <c r="H4487" t="str">
        <f>_xlfn.XLOOKUP(C4487,obszary!A:A,obszary!B:B)</f>
        <v>Elysium</v>
      </c>
      <c r="I4487" t="str">
        <f>_xlfn.XLOOKUP($A4487,laziki!B:B,laziki!C:C)</f>
        <v>Rosetta 9</v>
      </c>
      <c r="J4487" t="str">
        <f>_xlfn.XLOOKUP(I4487,laziki!C:C,laziki!E:E)</f>
        <v>17.54N, 149.60E</v>
      </c>
      <c r="K4487">
        <f>_xlfn.XLOOKUP($A4487,laziki!B:B,laziki!D:D)</f>
        <v>2067</v>
      </c>
      <c r="L4487">
        <f t="shared" si="352"/>
        <v>2072</v>
      </c>
      <c r="M4487" s="4">
        <f t="shared" si="353"/>
        <v>5</v>
      </c>
      <c r="N4487" s="4" t="str">
        <f t="shared" si="354"/>
        <v>N</v>
      </c>
      <c r="O4487" t="str">
        <f t="shared" si="355"/>
        <v>N</v>
      </c>
    </row>
    <row r="4488" spans="1:15" x14ac:dyDescent="0.25">
      <c r="A4488">
        <v>42</v>
      </c>
      <c r="B4488" s="1">
        <v>61049</v>
      </c>
      <c r="C4488" t="s">
        <v>237</v>
      </c>
      <c r="D4488" t="s">
        <v>960</v>
      </c>
      <c r="E4488">
        <v>36</v>
      </c>
      <c r="F4488">
        <v>3461</v>
      </c>
      <c r="G4488">
        <f t="shared" si="351"/>
        <v>3461</v>
      </c>
      <c r="H4488" t="str">
        <f>_xlfn.XLOOKUP(C4488,obszary!A:A,obszary!B:B)</f>
        <v>Elysium</v>
      </c>
      <c r="I4488" t="str">
        <f>_xlfn.XLOOKUP($A4488,laziki!B:B,laziki!C:C)</f>
        <v>Spirit 6</v>
      </c>
      <c r="J4488" t="str">
        <f>_xlfn.XLOOKUP(I4488,laziki!C:C,laziki!E:E)</f>
        <v>27.80N, 160.30E</v>
      </c>
      <c r="K4488">
        <f>_xlfn.XLOOKUP($A4488,laziki!B:B,laziki!D:D)</f>
        <v>2063</v>
      </c>
      <c r="L4488">
        <f t="shared" si="352"/>
        <v>2067</v>
      </c>
      <c r="M4488" s="4">
        <f t="shared" si="353"/>
        <v>4</v>
      </c>
      <c r="N4488" s="4" t="str">
        <f t="shared" si="354"/>
        <v>N</v>
      </c>
      <c r="O4488" t="str">
        <f t="shared" si="355"/>
        <v>N</v>
      </c>
    </row>
    <row r="4489" spans="1:15" x14ac:dyDescent="0.25">
      <c r="A4489">
        <v>76</v>
      </c>
      <c r="B4489" s="1">
        <v>64450</v>
      </c>
      <c r="C4489" t="s">
        <v>265</v>
      </c>
      <c r="D4489" t="s">
        <v>959</v>
      </c>
      <c r="E4489">
        <v>212</v>
      </c>
      <c r="F4489">
        <v>4902</v>
      </c>
      <c r="G4489">
        <f t="shared" si="351"/>
        <v>0</v>
      </c>
      <c r="H4489" t="str">
        <f>_xlfn.XLOOKUP(C4489,obszary!A:A,obszary!B:B)</f>
        <v>Mare Boreum</v>
      </c>
      <c r="I4489" t="str">
        <f>_xlfn.XLOOKUP($A4489,laziki!B:B,laziki!C:C)</f>
        <v>Rosetta 25</v>
      </c>
      <c r="J4489" t="str">
        <f>_xlfn.XLOOKUP(I4489,laziki!C:C,laziki!E:E)</f>
        <v>47.84N, 169.44E</v>
      </c>
      <c r="K4489">
        <f>_xlfn.XLOOKUP($A4489,laziki!B:B,laziki!D:D)</f>
        <v>2072</v>
      </c>
      <c r="L4489">
        <f t="shared" si="352"/>
        <v>2076</v>
      </c>
      <c r="M4489" s="4">
        <f t="shared" si="353"/>
        <v>4</v>
      </c>
      <c r="N4489" s="4" t="str">
        <f t="shared" si="354"/>
        <v>N</v>
      </c>
      <c r="O4489" t="str">
        <f t="shared" si="355"/>
        <v>N</v>
      </c>
    </row>
    <row r="4490" spans="1:15" x14ac:dyDescent="0.25">
      <c r="A4490">
        <v>34</v>
      </c>
      <c r="B4490" s="1">
        <v>60156</v>
      </c>
      <c r="C4490" t="s">
        <v>255</v>
      </c>
      <c r="D4490" t="s">
        <v>958</v>
      </c>
      <c r="E4490">
        <v>128</v>
      </c>
      <c r="F4490">
        <v>883</v>
      </c>
      <c r="G4490">
        <f t="shared" si="351"/>
        <v>0</v>
      </c>
      <c r="H4490" t="str">
        <f>_xlfn.XLOOKUP(C4490,obszary!A:A,obszary!B:B)</f>
        <v>Casius</v>
      </c>
      <c r="I4490" t="str">
        <f>_xlfn.XLOOKUP($A4490,laziki!B:B,laziki!C:C)</f>
        <v>Deimos 14</v>
      </c>
      <c r="J4490" t="str">
        <f>_xlfn.XLOOKUP(I4490,laziki!C:C,laziki!E:E)</f>
        <v>24.45N, 112.91E</v>
      </c>
      <c r="K4490">
        <f>_xlfn.XLOOKUP($A4490,laziki!B:B,laziki!D:D)</f>
        <v>2060</v>
      </c>
      <c r="L4490">
        <f t="shared" si="352"/>
        <v>2064</v>
      </c>
      <c r="M4490" s="4">
        <f t="shared" si="353"/>
        <v>4</v>
      </c>
      <c r="N4490" s="4" t="str">
        <f t="shared" si="354"/>
        <v>N</v>
      </c>
      <c r="O4490" t="str">
        <f t="shared" si="355"/>
        <v>N</v>
      </c>
    </row>
    <row r="4491" spans="1:15" x14ac:dyDescent="0.25">
      <c r="A4491">
        <v>49</v>
      </c>
      <c r="B4491" s="1">
        <v>61079</v>
      </c>
      <c r="C4491" t="s">
        <v>229</v>
      </c>
      <c r="D4491" t="s">
        <v>957</v>
      </c>
      <c r="E4491">
        <v>47</v>
      </c>
      <c r="F4491">
        <v>2739</v>
      </c>
      <c r="G4491">
        <f t="shared" si="351"/>
        <v>2739</v>
      </c>
      <c r="H4491" t="str">
        <f>_xlfn.XLOOKUP(C4491,obszary!A:A,obszary!B:B)</f>
        <v>Margaritifer Sinus</v>
      </c>
      <c r="I4491" t="str">
        <f>_xlfn.XLOOKUP($A4491,laziki!B:B,laziki!C:C)</f>
        <v>Spirit 16</v>
      </c>
      <c r="J4491" t="str">
        <f>_xlfn.XLOOKUP(I4491,laziki!C:C,laziki!E:E)</f>
        <v>30.54S, 24.75W</v>
      </c>
      <c r="K4491">
        <f>_xlfn.XLOOKUP($A4491,laziki!B:B,laziki!D:D)</f>
        <v>2066</v>
      </c>
      <c r="L4491">
        <f t="shared" si="352"/>
        <v>2067</v>
      </c>
      <c r="M4491" s="4">
        <f t="shared" si="353"/>
        <v>1</v>
      </c>
      <c r="N4491" s="4" t="str">
        <f t="shared" si="354"/>
        <v>S</v>
      </c>
      <c r="O4491" t="str">
        <f t="shared" si="355"/>
        <v>S</v>
      </c>
    </row>
    <row r="4492" spans="1:15" x14ac:dyDescent="0.25">
      <c r="A4492">
        <v>62</v>
      </c>
      <c r="B4492" s="1">
        <v>61563</v>
      </c>
      <c r="C4492" t="s">
        <v>243</v>
      </c>
      <c r="D4492" t="s">
        <v>956</v>
      </c>
      <c r="E4492">
        <v>157</v>
      </c>
      <c r="F4492">
        <v>883</v>
      </c>
      <c r="G4492">
        <f t="shared" si="351"/>
        <v>0</v>
      </c>
      <c r="H4492" t="str">
        <f>_xlfn.XLOOKUP(C4492,obszary!A:A,obszary!B:B)</f>
        <v>Arabia</v>
      </c>
      <c r="I4492" t="str">
        <f>_xlfn.XLOOKUP($A4492,laziki!B:B,laziki!C:C)</f>
        <v>Rosetta 1</v>
      </c>
      <c r="J4492" t="str">
        <f>_xlfn.XLOOKUP(I4492,laziki!C:C,laziki!E:E)</f>
        <v>3.33S, 27.57E</v>
      </c>
      <c r="K4492">
        <f>_xlfn.XLOOKUP($A4492,laziki!B:B,laziki!D:D)</f>
        <v>2065</v>
      </c>
      <c r="L4492">
        <f t="shared" si="352"/>
        <v>2068</v>
      </c>
      <c r="M4492" s="4">
        <f t="shared" si="353"/>
        <v>3</v>
      </c>
      <c r="N4492" s="4" t="str">
        <f t="shared" si="354"/>
        <v>N</v>
      </c>
      <c r="O4492" t="str">
        <f t="shared" si="355"/>
        <v>S</v>
      </c>
    </row>
    <row r="4493" spans="1:15" x14ac:dyDescent="0.25">
      <c r="A4493">
        <v>10</v>
      </c>
      <c r="B4493" s="1">
        <v>57612</v>
      </c>
      <c r="C4493" t="s">
        <v>231</v>
      </c>
      <c r="D4493" t="s">
        <v>955</v>
      </c>
      <c r="E4493">
        <v>113</v>
      </c>
      <c r="F4493">
        <v>6006</v>
      </c>
      <c r="G4493">
        <f t="shared" si="351"/>
        <v>0</v>
      </c>
      <c r="H4493" t="str">
        <f>_xlfn.XLOOKUP(C4493,obszary!A:A,obszary!B:B)</f>
        <v>Coprates</v>
      </c>
      <c r="I4493" t="str">
        <f>_xlfn.XLOOKUP($A4493,laziki!B:B,laziki!C:C)</f>
        <v>Mariner 15</v>
      </c>
      <c r="J4493" t="str">
        <f>_xlfn.XLOOKUP(I4493,laziki!C:C,laziki!E:E)</f>
        <v>23.79S, 56.97W</v>
      </c>
      <c r="K4493">
        <f>_xlfn.XLOOKUP($A4493,laziki!B:B,laziki!D:D)</f>
        <v>2054</v>
      </c>
      <c r="L4493">
        <f t="shared" si="352"/>
        <v>2057</v>
      </c>
      <c r="M4493" s="4">
        <f t="shared" si="353"/>
        <v>3</v>
      </c>
      <c r="N4493" s="4" t="str">
        <f t="shared" si="354"/>
        <v>S</v>
      </c>
      <c r="O4493" t="str">
        <f t="shared" si="355"/>
        <v>S</v>
      </c>
    </row>
    <row r="4494" spans="1:15" x14ac:dyDescent="0.25">
      <c r="A4494">
        <v>42</v>
      </c>
      <c r="B4494" s="1">
        <v>62781</v>
      </c>
      <c r="C4494" t="s">
        <v>237</v>
      </c>
      <c r="D4494" t="s">
        <v>954</v>
      </c>
      <c r="E4494">
        <v>19</v>
      </c>
      <c r="F4494">
        <v>1526</v>
      </c>
      <c r="G4494">
        <f t="shared" si="351"/>
        <v>1526</v>
      </c>
      <c r="H4494" t="str">
        <f>_xlfn.XLOOKUP(C4494,obszary!A:A,obszary!B:B)</f>
        <v>Elysium</v>
      </c>
      <c r="I4494" t="str">
        <f>_xlfn.XLOOKUP($A4494,laziki!B:B,laziki!C:C)</f>
        <v>Spirit 6</v>
      </c>
      <c r="J4494" t="str">
        <f>_xlfn.XLOOKUP(I4494,laziki!C:C,laziki!E:E)</f>
        <v>27.80N, 160.30E</v>
      </c>
      <c r="K4494">
        <f>_xlfn.XLOOKUP($A4494,laziki!B:B,laziki!D:D)</f>
        <v>2063</v>
      </c>
      <c r="L4494">
        <f t="shared" si="352"/>
        <v>2071</v>
      </c>
      <c r="M4494" s="4">
        <f t="shared" si="353"/>
        <v>8</v>
      </c>
      <c r="N4494" s="4" t="str">
        <f t="shared" si="354"/>
        <v>N</v>
      </c>
      <c r="O4494" t="str">
        <f t="shared" si="355"/>
        <v>N</v>
      </c>
    </row>
    <row r="4495" spans="1:15" x14ac:dyDescent="0.25">
      <c r="A4495">
        <v>51</v>
      </c>
      <c r="B4495" s="1">
        <v>60485</v>
      </c>
      <c r="C4495" t="s">
        <v>215</v>
      </c>
      <c r="D4495" t="s">
        <v>953</v>
      </c>
      <c r="E4495">
        <v>142</v>
      </c>
      <c r="F4495">
        <v>4235</v>
      </c>
      <c r="G4495">
        <f t="shared" si="351"/>
        <v>0</v>
      </c>
      <c r="H4495" t="str">
        <f>_xlfn.XLOOKUP(C4495,obszary!A:A,obszary!B:B)</f>
        <v>Argyre</v>
      </c>
      <c r="I4495" t="str">
        <f>_xlfn.XLOOKUP($A4495,laziki!B:B,laziki!C:C)</f>
        <v>Opportunity 3</v>
      </c>
      <c r="J4495" t="str">
        <f>_xlfn.XLOOKUP(I4495,laziki!C:C,laziki!E:E)</f>
        <v>50.59S, 47.85W</v>
      </c>
      <c r="K4495">
        <f>_xlfn.XLOOKUP($A4495,laziki!B:B,laziki!D:D)</f>
        <v>2064</v>
      </c>
      <c r="L4495">
        <f t="shared" si="352"/>
        <v>2065</v>
      </c>
      <c r="M4495" s="4">
        <f t="shared" si="353"/>
        <v>1</v>
      </c>
      <c r="N4495" s="4" t="str">
        <f t="shared" si="354"/>
        <v>S</v>
      </c>
      <c r="O4495" t="str">
        <f t="shared" si="355"/>
        <v>S</v>
      </c>
    </row>
    <row r="4496" spans="1:15" x14ac:dyDescent="0.25">
      <c r="A4496">
        <v>69</v>
      </c>
      <c r="B4496" s="1">
        <v>62512</v>
      </c>
      <c r="C4496" t="s">
        <v>265</v>
      </c>
      <c r="D4496" t="s">
        <v>952</v>
      </c>
      <c r="E4496">
        <v>905</v>
      </c>
      <c r="F4496">
        <v>4235</v>
      </c>
      <c r="G4496">
        <f t="shared" si="351"/>
        <v>0</v>
      </c>
      <c r="H4496" t="str">
        <f>_xlfn.XLOOKUP(C4496,obszary!A:A,obszary!B:B)</f>
        <v>Mare Boreum</v>
      </c>
      <c r="I4496" t="str">
        <f>_xlfn.XLOOKUP($A4496,laziki!B:B,laziki!C:C)</f>
        <v>Rosetta 13</v>
      </c>
      <c r="J4496" t="str">
        <f>_xlfn.XLOOKUP(I4496,laziki!C:C,laziki!E:E)</f>
        <v>69.41N, 168.67E</v>
      </c>
      <c r="K4496">
        <f>_xlfn.XLOOKUP($A4496,laziki!B:B,laziki!D:D)</f>
        <v>2069</v>
      </c>
      <c r="L4496">
        <f t="shared" si="352"/>
        <v>2071</v>
      </c>
      <c r="M4496" s="4">
        <f t="shared" si="353"/>
        <v>2</v>
      </c>
      <c r="N4496" s="4" t="str">
        <f t="shared" si="354"/>
        <v>N</v>
      </c>
      <c r="O4496" t="str">
        <f t="shared" si="355"/>
        <v>N</v>
      </c>
    </row>
    <row r="4497" spans="1:15" x14ac:dyDescent="0.25">
      <c r="A4497">
        <v>44</v>
      </c>
      <c r="B4497" s="1">
        <v>60501</v>
      </c>
      <c r="C4497" t="s">
        <v>253</v>
      </c>
      <c r="D4497" t="s">
        <v>951</v>
      </c>
      <c r="E4497">
        <v>37</v>
      </c>
      <c r="F4497">
        <v>3313</v>
      </c>
      <c r="G4497">
        <f t="shared" si="351"/>
        <v>3313</v>
      </c>
      <c r="H4497" t="str">
        <f>_xlfn.XLOOKUP(C4497,obszary!A:A,obszary!B:B)</f>
        <v>Cebrenia</v>
      </c>
      <c r="I4497" t="str">
        <f>_xlfn.XLOOKUP($A4497,laziki!B:B,laziki!C:C)</f>
        <v>Spirit 11</v>
      </c>
      <c r="J4497" t="str">
        <f>_xlfn.XLOOKUP(I4497,laziki!C:C,laziki!E:E)</f>
        <v>64.61N, 131.25E</v>
      </c>
      <c r="K4497">
        <f>_xlfn.XLOOKUP($A4497,laziki!B:B,laziki!D:D)</f>
        <v>2064</v>
      </c>
      <c r="L4497">
        <f t="shared" si="352"/>
        <v>2065</v>
      </c>
      <c r="M4497" s="4">
        <f t="shared" si="353"/>
        <v>1</v>
      </c>
      <c r="N4497" s="4" t="str">
        <f t="shared" si="354"/>
        <v>N</v>
      </c>
      <c r="O4497" t="str">
        <f t="shared" si="355"/>
        <v>N</v>
      </c>
    </row>
    <row r="4498" spans="1:15" x14ac:dyDescent="0.25">
      <c r="A4498">
        <v>72</v>
      </c>
      <c r="B4498" s="1">
        <v>64000</v>
      </c>
      <c r="C4498" t="s">
        <v>233</v>
      </c>
      <c r="D4498" t="s">
        <v>950</v>
      </c>
      <c r="E4498">
        <v>88</v>
      </c>
      <c r="F4498">
        <v>8000</v>
      </c>
      <c r="G4498">
        <f t="shared" si="351"/>
        <v>8000</v>
      </c>
      <c r="H4498" t="str">
        <f>_xlfn.XLOOKUP(C4498,obszary!A:A,obszary!B:B)</f>
        <v>Phoenicis Lacus</v>
      </c>
      <c r="I4498" t="str">
        <f>_xlfn.XLOOKUP($A4498,laziki!B:B,laziki!C:C)</f>
        <v>Rosetta 16</v>
      </c>
      <c r="J4498" t="str">
        <f>_xlfn.XLOOKUP(I4498,laziki!C:C,laziki!E:E)</f>
        <v>29.49S, 118.42W</v>
      </c>
      <c r="K4498">
        <f>_xlfn.XLOOKUP($A4498,laziki!B:B,laziki!D:D)</f>
        <v>2071</v>
      </c>
      <c r="L4498">
        <f t="shared" si="352"/>
        <v>2075</v>
      </c>
      <c r="M4498" s="4">
        <f t="shared" si="353"/>
        <v>4</v>
      </c>
      <c r="N4498" s="4" t="str">
        <f t="shared" si="354"/>
        <v>S</v>
      </c>
      <c r="O4498" t="str">
        <f t="shared" si="355"/>
        <v>S</v>
      </c>
    </row>
    <row r="4499" spans="1:15" x14ac:dyDescent="0.25">
      <c r="A4499">
        <v>33</v>
      </c>
      <c r="B4499" s="1">
        <v>59011</v>
      </c>
      <c r="C4499" t="s">
        <v>265</v>
      </c>
      <c r="D4499" t="s">
        <v>949</v>
      </c>
      <c r="E4499">
        <v>147</v>
      </c>
      <c r="F4499">
        <v>2599</v>
      </c>
      <c r="G4499">
        <f t="shared" si="351"/>
        <v>0</v>
      </c>
      <c r="H4499" t="str">
        <f>_xlfn.XLOOKUP(C4499,obszary!A:A,obszary!B:B)</f>
        <v>Mare Boreum</v>
      </c>
      <c r="I4499" t="str">
        <f>_xlfn.XLOOKUP($A4499,laziki!B:B,laziki!C:C)</f>
        <v>Deimos 13</v>
      </c>
      <c r="J4499" t="str">
        <f>_xlfn.XLOOKUP(I4499,laziki!C:C,laziki!E:E)</f>
        <v>73.37N, 48.09E</v>
      </c>
      <c r="K4499">
        <f>_xlfn.XLOOKUP($A4499,laziki!B:B,laziki!D:D)</f>
        <v>2060</v>
      </c>
      <c r="L4499">
        <f t="shared" si="352"/>
        <v>2061</v>
      </c>
      <c r="M4499" s="4">
        <f t="shared" si="353"/>
        <v>1</v>
      </c>
      <c r="N4499" s="4" t="str">
        <f t="shared" si="354"/>
        <v>N</v>
      </c>
      <c r="O4499" t="str">
        <f t="shared" si="355"/>
        <v>N</v>
      </c>
    </row>
    <row r="4500" spans="1:15" x14ac:dyDescent="0.25">
      <c r="A4500">
        <v>56</v>
      </c>
      <c r="B4500" s="1">
        <v>62533</v>
      </c>
      <c r="C4500" t="s">
        <v>231</v>
      </c>
      <c r="D4500" t="s">
        <v>948</v>
      </c>
      <c r="E4500">
        <v>80</v>
      </c>
      <c r="F4500">
        <v>4235</v>
      </c>
      <c r="G4500">
        <f t="shared" si="351"/>
        <v>4235</v>
      </c>
      <c r="H4500" t="str">
        <f>_xlfn.XLOOKUP(C4500,obszary!A:A,obszary!B:B)</f>
        <v>Coprates</v>
      </c>
      <c r="I4500" t="str">
        <f>_xlfn.XLOOKUP($A4500,laziki!B:B,laziki!C:C)</f>
        <v>Opportunity 10</v>
      </c>
      <c r="J4500" t="str">
        <f>_xlfn.XLOOKUP(I4500,laziki!C:C,laziki!E:E)</f>
        <v>35.35S, 72.67W</v>
      </c>
      <c r="K4500">
        <f>_xlfn.XLOOKUP($A4500,laziki!B:B,laziki!D:D)</f>
        <v>2067</v>
      </c>
      <c r="L4500">
        <f t="shared" si="352"/>
        <v>2071</v>
      </c>
      <c r="M4500" s="4">
        <f t="shared" si="353"/>
        <v>4</v>
      </c>
      <c r="N4500" s="4" t="str">
        <f t="shared" si="354"/>
        <v>S</v>
      </c>
      <c r="O4500" t="str">
        <f t="shared" si="355"/>
        <v>S</v>
      </c>
    </row>
    <row r="4501" spans="1:15" x14ac:dyDescent="0.25">
      <c r="A4501">
        <v>26</v>
      </c>
      <c r="B4501" s="1">
        <v>57085</v>
      </c>
      <c r="C4501" t="s">
        <v>207</v>
      </c>
      <c r="D4501" t="s">
        <v>947</v>
      </c>
      <c r="E4501">
        <v>59</v>
      </c>
      <c r="F4501">
        <v>10654</v>
      </c>
      <c r="G4501">
        <f t="shared" si="351"/>
        <v>10654</v>
      </c>
      <c r="H4501" t="str">
        <f>_xlfn.XLOOKUP(C4501,obszary!A:A,obszary!B:B)</f>
        <v>Mare Australe</v>
      </c>
      <c r="I4501" t="str">
        <f>_xlfn.XLOOKUP($A4501,laziki!B:B,laziki!C:C)</f>
        <v>Phobos 5</v>
      </c>
      <c r="J4501" t="str">
        <f>_xlfn.XLOOKUP(I4501,laziki!C:C,laziki!E:E)</f>
        <v>48.99S, 67.17E</v>
      </c>
      <c r="K4501">
        <f>_xlfn.XLOOKUP($A4501,laziki!B:B,laziki!D:D)</f>
        <v>2054</v>
      </c>
      <c r="L4501">
        <f t="shared" si="352"/>
        <v>2056</v>
      </c>
      <c r="M4501" s="4">
        <f t="shared" si="353"/>
        <v>2</v>
      </c>
      <c r="N4501" s="4" t="str">
        <f t="shared" si="354"/>
        <v>S</v>
      </c>
      <c r="O4501" t="str">
        <f t="shared" si="355"/>
        <v>S</v>
      </c>
    </row>
    <row r="4502" spans="1:15" x14ac:dyDescent="0.25">
      <c r="A4502">
        <v>17</v>
      </c>
      <c r="B4502" s="1">
        <v>59561</v>
      </c>
      <c r="C4502" t="s">
        <v>241</v>
      </c>
      <c r="D4502" t="s">
        <v>946</v>
      </c>
      <c r="E4502">
        <v>85</v>
      </c>
      <c r="F4502">
        <v>14551</v>
      </c>
      <c r="G4502">
        <f t="shared" si="351"/>
        <v>14551</v>
      </c>
      <c r="H4502" t="str">
        <f>_xlfn.XLOOKUP(C4502,obszary!A:A,obszary!B:B)</f>
        <v>Syrtis Major</v>
      </c>
      <c r="I4502" t="str">
        <f>_xlfn.XLOOKUP($A4502,laziki!B:B,laziki!C:C)</f>
        <v>Viking 8</v>
      </c>
      <c r="J4502" t="str">
        <f>_xlfn.XLOOKUP(I4502,laziki!C:C,laziki!E:E)</f>
        <v>21.27N, 90.13E</v>
      </c>
      <c r="K4502">
        <f>_xlfn.XLOOKUP($A4502,laziki!B:B,laziki!D:D)</f>
        <v>2054</v>
      </c>
      <c r="L4502">
        <f t="shared" si="352"/>
        <v>2063</v>
      </c>
      <c r="M4502" s="4">
        <f t="shared" si="353"/>
        <v>9</v>
      </c>
      <c r="N4502" s="4" t="str">
        <f t="shared" si="354"/>
        <v>N</v>
      </c>
      <c r="O4502" t="str">
        <f t="shared" si="355"/>
        <v>N</v>
      </c>
    </row>
    <row r="4503" spans="1:15" x14ac:dyDescent="0.25">
      <c r="A4503">
        <v>17</v>
      </c>
      <c r="B4503" s="1">
        <v>57386</v>
      </c>
      <c r="C4503" t="s">
        <v>223</v>
      </c>
      <c r="D4503" t="s">
        <v>945</v>
      </c>
      <c r="E4503">
        <v>61</v>
      </c>
      <c r="F4503">
        <v>1010</v>
      </c>
      <c r="G4503">
        <f t="shared" si="351"/>
        <v>1010</v>
      </c>
      <c r="H4503" t="str">
        <f>_xlfn.XLOOKUP(C4503,obszary!A:A,obszary!B:B)</f>
        <v>Mare Tyrrhenum</v>
      </c>
      <c r="I4503" t="str">
        <f>_xlfn.XLOOKUP($A4503,laziki!B:B,laziki!C:C)</f>
        <v>Viking 8</v>
      </c>
      <c r="J4503" t="str">
        <f>_xlfn.XLOOKUP(I4503,laziki!C:C,laziki!E:E)</f>
        <v>21.27N, 90.13E</v>
      </c>
      <c r="K4503">
        <f>_xlfn.XLOOKUP($A4503,laziki!B:B,laziki!D:D)</f>
        <v>2054</v>
      </c>
      <c r="L4503">
        <f t="shared" si="352"/>
        <v>2057</v>
      </c>
      <c r="M4503" s="4">
        <f t="shared" si="353"/>
        <v>3</v>
      </c>
      <c r="N4503" s="4" t="str">
        <f t="shared" si="354"/>
        <v>S</v>
      </c>
      <c r="O4503" t="str">
        <f t="shared" si="355"/>
        <v>N</v>
      </c>
    </row>
    <row r="4504" spans="1:15" x14ac:dyDescent="0.25">
      <c r="A4504">
        <v>59</v>
      </c>
      <c r="B4504" s="1">
        <v>62156</v>
      </c>
      <c r="C4504" t="s">
        <v>211</v>
      </c>
      <c r="D4504" t="s">
        <v>944</v>
      </c>
      <c r="E4504">
        <v>128</v>
      </c>
      <c r="F4504">
        <v>8519</v>
      </c>
      <c r="G4504">
        <f t="shared" si="351"/>
        <v>0</v>
      </c>
      <c r="H4504" t="str">
        <f>_xlfn.XLOOKUP(C4504,obszary!A:A,obszary!B:B)</f>
        <v>Hellas</v>
      </c>
      <c r="I4504" t="str">
        <f>_xlfn.XLOOKUP($A4504,laziki!B:B,laziki!C:C)</f>
        <v>Opportunity 16</v>
      </c>
      <c r="J4504" t="str">
        <f>_xlfn.XLOOKUP(I4504,laziki!C:C,laziki!E:E)</f>
        <v>41.83S, 120.38E</v>
      </c>
      <c r="K4504">
        <f>_xlfn.XLOOKUP($A4504,laziki!B:B,laziki!D:D)</f>
        <v>2068</v>
      </c>
      <c r="L4504">
        <f t="shared" si="352"/>
        <v>2070</v>
      </c>
      <c r="M4504" s="4">
        <f t="shared" si="353"/>
        <v>2</v>
      </c>
      <c r="N4504" s="4" t="str">
        <f t="shared" si="354"/>
        <v>S</v>
      </c>
      <c r="O4504" t="str">
        <f t="shared" si="355"/>
        <v>S</v>
      </c>
    </row>
    <row r="4505" spans="1:15" x14ac:dyDescent="0.25">
      <c r="A4505">
        <v>14</v>
      </c>
      <c r="B4505" s="1">
        <v>56965</v>
      </c>
      <c r="C4505" t="s">
        <v>245</v>
      </c>
      <c r="D4505" t="s">
        <v>943</v>
      </c>
      <c r="E4505">
        <v>65</v>
      </c>
      <c r="F4505">
        <v>883</v>
      </c>
      <c r="G4505">
        <f t="shared" si="351"/>
        <v>883</v>
      </c>
      <c r="H4505" t="str">
        <f>_xlfn.XLOOKUP(C4505,obszary!A:A,obszary!B:B)</f>
        <v>Oxia Palus</v>
      </c>
      <c r="I4505" t="str">
        <f>_xlfn.XLOOKUP($A4505,laziki!B:B,laziki!C:C)</f>
        <v>Viking 4</v>
      </c>
      <c r="J4505" t="str">
        <f>_xlfn.XLOOKUP(I4505,laziki!C:C,laziki!E:E)</f>
        <v>18.71N, 17.14W</v>
      </c>
      <c r="K4505">
        <f>_xlfn.XLOOKUP($A4505,laziki!B:B,laziki!D:D)</f>
        <v>2053</v>
      </c>
      <c r="L4505">
        <f t="shared" si="352"/>
        <v>2055</v>
      </c>
      <c r="M4505" s="4">
        <f t="shared" si="353"/>
        <v>2</v>
      </c>
      <c r="N4505" s="4" t="str">
        <f t="shared" si="354"/>
        <v>N</v>
      </c>
      <c r="O4505" t="str">
        <f t="shared" si="355"/>
        <v>N</v>
      </c>
    </row>
    <row r="4506" spans="1:15" x14ac:dyDescent="0.25">
      <c r="A4506">
        <v>55</v>
      </c>
      <c r="B4506" s="1">
        <v>63475</v>
      </c>
      <c r="C4506" t="s">
        <v>253</v>
      </c>
      <c r="D4506" t="s">
        <v>942</v>
      </c>
      <c r="E4506">
        <v>157</v>
      </c>
      <c r="F4506">
        <v>3919</v>
      </c>
      <c r="G4506">
        <f t="shared" si="351"/>
        <v>0</v>
      </c>
      <c r="H4506" t="str">
        <f>_xlfn.XLOOKUP(C4506,obszary!A:A,obszary!B:B)</f>
        <v>Cebrenia</v>
      </c>
      <c r="I4506" t="str">
        <f>_xlfn.XLOOKUP($A4506,laziki!B:B,laziki!C:C)</f>
        <v>Opportunity 7</v>
      </c>
      <c r="J4506" t="str">
        <f>_xlfn.XLOOKUP(I4506,laziki!C:C,laziki!E:E)</f>
        <v>37.14N, 148.66E</v>
      </c>
      <c r="K4506">
        <f>_xlfn.XLOOKUP($A4506,laziki!B:B,laziki!D:D)</f>
        <v>2066</v>
      </c>
      <c r="L4506">
        <f t="shared" si="352"/>
        <v>2073</v>
      </c>
      <c r="M4506" s="4">
        <f t="shared" si="353"/>
        <v>7</v>
      </c>
      <c r="N4506" s="4" t="str">
        <f t="shared" si="354"/>
        <v>N</v>
      </c>
      <c r="O4506" t="str">
        <f t="shared" si="355"/>
        <v>N</v>
      </c>
    </row>
    <row r="4507" spans="1:15" x14ac:dyDescent="0.25">
      <c r="A4507">
        <v>95</v>
      </c>
      <c r="B4507" s="1">
        <v>61756</v>
      </c>
      <c r="C4507" t="s">
        <v>249</v>
      </c>
      <c r="D4507" t="s">
        <v>941</v>
      </c>
      <c r="E4507">
        <v>43</v>
      </c>
      <c r="F4507">
        <v>7052</v>
      </c>
      <c r="G4507">
        <f t="shared" si="351"/>
        <v>7052</v>
      </c>
      <c r="H4507" t="str">
        <f>_xlfn.XLOOKUP(C4507,obszary!A:A,obszary!B:B)</f>
        <v>Tharsis</v>
      </c>
      <c r="I4507" t="str">
        <f>_xlfn.XLOOKUP($A4507,laziki!B:B,laziki!C:C)</f>
        <v>Dawn 6</v>
      </c>
      <c r="J4507" t="str">
        <f>_xlfn.XLOOKUP(I4507,laziki!C:C,laziki!E:E)</f>
        <v>8.80N, 79.73W</v>
      </c>
      <c r="K4507">
        <f>_xlfn.XLOOKUP($A4507,laziki!B:B,laziki!D:D)</f>
        <v>2067</v>
      </c>
      <c r="L4507">
        <f t="shared" si="352"/>
        <v>2069</v>
      </c>
      <c r="M4507" s="4">
        <f t="shared" si="353"/>
        <v>2</v>
      </c>
      <c r="N4507" s="4" t="str">
        <f t="shared" si="354"/>
        <v>N</v>
      </c>
      <c r="O4507" t="str">
        <f t="shared" si="355"/>
        <v>N</v>
      </c>
    </row>
    <row r="4508" spans="1:15" x14ac:dyDescent="0.25">
      <c r="A4508">
        <v>98</v>
      </c>
      <c r="B4508" s="1">
        <v>63519</v>
      </c>
      <c r="C4508" t="s">
        <v>211</v>
      </c>
      <c r="D4508" t="s">
        <v>940</v>
      </c>
      <c r="E4508">
        <v>631</v>
      </c>
      <c r="F4508">
        <v>18486</v>
      </c>
      <c r="G4508">
        <f t="shared" si="351"/>
        <v>0</v>
      </c>
      <c r="H4508" t="str">
        <f>_xlfn.XLOOKUP(C4508,obszary!A:A,obszary!B:B)</f>
        <v>Hellas</v>
      </c>
      <c r="I4508" t="str">
        <f>_xlfn.XLOOKUP($A4508,laziki!B:B,laziki!C:C)</f>
        <v>Perseverance 5</v>
      </c>
      <c r="J4508" t="str">
        <f>_xlfn.XLOOKUP(I4508,laziki!C:C,laziki!E:E)</f>
        <v>48.97S, 86.32E</v>
      </c>
      <c r="K4508">
        <f>_xlfn.XLOOKUP($A4508,laziki!B:B,laziki!D:D)</f>
        <v>2070</v>
      </c>
      <c r="L4508">
        <f t="shared" si="352"/>
        <v>2073</v>
      </c>
      <c r="M4508" s="4">
        <f t="shared" si="353"/>
        <v>3</v>
      </c>
      <c r="N4508" s="4" t="str">
        <f t="shared" si="354"/>
        <v>S</v>
      </c>
      <c r="O4508" t="str">
        <f t="shared" si="355"/>
        <v>S</v>
      </c>
    </row>
    <row r="4509" spans="1:15" x14ac:dyDescent="0.25">
      <c r="A4509">
        <v>39</v>
      </c>
      <c r="B4509" s="1">
        <v>61078</v>
      </c>
      <c r="C4509" t="s">
        <v>207</v>
      </c>
      <c r="D4509" t="s">
        <v>939</v>
      </c>
      <c r="E4509">
        <v>416</v>
      </c>
      <c r="F4509">
        <v>5076</v>
      </c>
      <c r="G4509">
        <f t="shared" si="351"/>
        <v>0</v>
      </c>
      <c r="H4509" t="str">
        <f>_xlfn.XLOOKUP(C4509,obszary!A:A,obszary!B:B)</f>
        <v>Mare Australe</v>
      </c>
      <c r="I4509" t="str">
        <f>_xlfn.XLOOKUP($A4509,laziki!B:B,laziki!C:C)</f>
        <v>Pathfinder 9</v>
      </c>
      <c r="J4509" t="str">
        <f>_xlfn.XLOOKUP(I4509,laziki!C:C,laziki!E:E)</f>
        <v>59.92S, 179.01W</v>
      </c>
      <c r="K4509">
        <f>_xlfn.XLOOKUP($A4509,laziki!B:B,laziki!D:D)</f>
        <v>2062</v>
      </c>
      <c r="L4509">
        <f t="shared" si="352"/>
        <v>2067</v>
      </c>
      <c r="M4509" s="4">
        <f t="shared" si="353"/>
        <v>5</v>
      </c>
      <c r="N4509" s="4" t="str">
        <f t="shared" si="354"/>
        <v>S</v>
      </c>
      <c r="O4509" t="str">
        <f t="shared" si="355"/>
        <v>S</v>
      </c>
    </row>
    <row r="4510" spans="1:15" x14ac:dyDescent="0.25">
      <c r="A4510">
        <v>55</v>
      </c>
      <c r="B4510" s="1">
        <v>61319</v>
      </c>
      <c r="C4510" t="s">
        <v>253</v>
      </c>
      <c r="D4510" t="s">
        <v>938</v>
      </c>
      <c r="E4510">
        <v>292</v>
      </c>
      <c r="F4510">
        <v>3919</v>
      </c>
      <c r="G4510">
        <f t="shared" si="351"/>
        <v>0</v>
      </c>
      <c r="H4510" t="str">
        <f>_xlfn.XLOOKUP(C4510,obszary!A:A,obszary!B:B)</f>
        <v>Cebrenia</v>
      </c>
      <c r="I4510" t="str">
        <f>_xlfn.XLOOKUP($A4510,laziki!B:B,laziki!C:C)</f>
        <v>Opportunity 7</v>
      </c>
      <c r="J4510" t="str">
        <f>_xlfn.XLOOKUP(I4510,laziki!C:C,laziki!E:E)</f>
        <v>37.14N, 148.66E</v>
      </c>
      <c r="K4510">
        <f>_xlfn.XLOOKUP($A4510,laziki!B:B,laziki!D:D)</f>
        <v>2066</v>
      </c>
      <c r="L4510">
        <f t="shared" si="352"/>
        <v>2067</v>
      </c>
      <c r="M4510" s="4">
        <f t="shared" si="353"/>
        <v>1</v>
      </c>
      <c r="N4510" s="4" t="str">
        <f t="shared" si="354"/>
        <v>N</v>
      </c>
      <c r="O4510" t="str">
        <f t="shared" si="355"/>
        <v>N</v>
      </c>
    </row>
    <row r="4511" spans="1:15" x14ac:dyDescent="0.25">
      <c r="A4511">
        <v>42</v>
      </c>
      <c r="B4511" s="1">
        <v>61816</v>
      </c>
      <c r="C4511" t="s">
        <v>253</v>
      </c>
      <c r="D4511" t="s">
        <v>937</v>
      </c>
      <c r="E4511">
        <v>124</v>
      </c>
      <c r="F4511">
        <v>15109</v>
      </c>
      <c r="G4511">
        <f t="shared" si="351"/>
        <v>0</v>
      </c>
      <c r="H4511" t="str">
        <f>_xlfn.XLOOKUP(C4511,obszary!A:A,obszary!B:B)</f>
        <v>Cebrenia</v>
      </c>
      <c r="I4511" t="str">
        <f>_xlfn.XLOOKUP($A4511,laziki!B:B,laziki!C:C)</f>
        <v>Spirit 6</v>
      </c>
      <c r="J4511" t="str">
        <f>_xlfn.XLOOKUP(I4511,laziki!C:C,laziki!E:E)</f>
        <v>27.80N, 160.30E</v>
      </c>
      <c r="K4511">
        <f>_xlfn.XLOOKUP($A4511,laziki!B:B,laziki!D:D)</f>
        <v>2063</v>
      </c>
      <c r="L4511">
        <f t="shared" si="352"/>
        <v>2069</v>
      </c>
      <c r="M4511" s="4">
        <f t="shared" si="353"/>
        <v>6</v>
      </c>
      <c r="N4511" s="4" t="str">
        <f t="shared" si="354"/>
        <v>N</v>
      </c>
      <c r="O4511" t="str">
        <f t="shared" si="355"/>
        <v>N</v>
      </c>
    </row>
    <row r="4512" spans="1:15" x14ac:dyDescent="0.25">
      <c r="A4512">
        <v>2</v>
      </c>
      <c r="B4512" s="1">
        <v>56375</v>
      </c>
      <c r="C4512" t="s">
        <v>223</v>
      </c>
      <c r="D4512" t="s">
        <v>936</v>
      </c>
      <c r="E4512">
        <v>292</v>
      </c>
      <c r="F4512">
        <v>8255</v>
      </c>
      <c r="G4512">
        <f t="shared" si="351"/>
        <v>0</v>
      </c>
      <c r="H4512" t="str">
        <f>_xlfn.XLOOKUP(C4512,obszary!A:A,obszary!B:B)</f>
        <v>Mare Tyrrhenum</v>
      </c>
      <c r="I4512" t="str">
        <f>_xlfn.XLOOKUP($A4512,laziki!B:B,laziki!C:C)</f>
        <v>Mariner 6</v>
      </c>
      <c r="J4512" t="str">
        <f>_xlfn.XLOOKUP(I4512,laziki!C:C,laziki!E:E)</f>
        <v>11.90N, 119.49E</v>
      </c>
      <c r="K4512">
        <f>_xlfn.XLOOKUP($A4512,laziki!B:B,laziki!D:D)</f>
        <v>2050</v>
      </c>
      <c r="L4512">
        <f t="shared" si="352"/>
        <v>2054</v>
      </c>
      <c r="M4512" s="4">
        <f t="shared" si="353"/>
        <v>4</v>
      </c>
      <c r="N4512" s="4" t="str">
        <f t="shared" si="354"/>
        <v>S</v>
      </c>
      <c r="O4512" t="str">
        <f t="shared" si="355"/>
        <v>N</v>
      </c>
    </row>
    <row r="4513" spans="1:15" x14ac:dyDescent="0.25">
      <c r="A4513">
        <v>90</v>
      </c>
      <c r="B4513" s="1">
        <v>63502</v>
      </c>
      <c r="C4513" t="s">
        <v>219</v>
      </c>
      <c r="D4513" t="s">
        <v>935</v>
      </c>
      <c r="E4513">
        <v>72</v>
      </c>
      <c r="F4513">
        <v>13527</v>
      </c>
      <c r="G4513">
        <f t="shared" si="351"/>
        <v>13527</v>
      </c>
      <c r="H4513" t="str">
        <f>_xlfn.XLOOKUP(C4513,obszary!A:A,obszary!B:B)</f>
        <v>Phaethontis</v>
      </c>
      <c r="I4513" t="str">
        <f>_xlfn.XLOOKUP($A4513,laziki!B:B,laziki!C:C)</f>
        <v>Phoenix 23</v>
      </c>
      <c r="J4513" t="str">
        <f>_xlfn.XLOOKUP(I4513,laziki!C:C,laziki!E:E)</f>
        <v>65.99S, 161.89W</v>
      </c>
      <c r="K4513">
        <f>_xlfn.XLOOKUP($A4513,laziki!B:B,laziki!D:D)</f>
        <v>2072</v>
      </c>
      <c r="L4513">
        <f t="shared" si="352"/>
        <v>2073</v>
      </c>
      <c r="M4513" s="4">
        <f t="shared" si="353"/>
        <v>1</v>
      </c>
      <c r="N4513" s="4" t="str">
        <f t="shared" si="354"/>
        <v>S</v>
      </c>
      <c r="O4513" t="str">
        <f t="shared" si="355"/>
        <v>S</v>
      </c>
    </row>
    <row r="4514" spans="1:15" x14ac:dyDescent="0.25">
      <c r="A4514">
        <v>86</v>
      </c>
      <c r="B4514" s="1">
        <v>62879</v>
      </c>
      <c r="C4514" t="s">
        <v>265</v>
      </c>
      <c r="D4514" t="s">
        <v>934</v>
      </c>
      <c r="E4514">
        <v>344</v>
      </c>
      <c r="F4514">
        <v>27536</v>
      </c>
      <c r="G4514">
        <f t="shared" si="351"/>
        <v>0</v>
      </c>
      <c r="H4514" t="str">
        <f>_xlfn.XLOOKUP(C4514,obszary!A:A,obszary!B:B)</f>
        <v>Mare Boreum</v>
      </c>
      <c r="I4514" t="str">
        <f>_xlfn.XLOOKUP($A4514,laziki!B:B,laziki!C:C)</f>
        <v>Phoenix 16</v>
      </c>
      <c r="J4514" t="str">
        <f>_xlfn.XLOOKUP(I4514,laziki!C:C,laziki!E:E)</f>
        <v>75.84N, 122.24E</v>
      </c>
      <c r="K4514">
        <f>_xlfn.XLOOKUP($A4514,laziki!B:B,laziki!D:D)</f>
        <v>2071</v>
      </c>
      <c r="L4514">
        <f t="shared" si="352"/>
        <v>2072</v>
      </c>
      <c r="M4514" s="4">
        <f t="shared" si="353"/>
        <v>1</v>
      </c>
      <c r="N4514" s="4" t="str">
        <f t="shared" si="354"/>
        <v>N</v>
      </c>
      <c r="O4514" t="str">
        <f t="shared" si="355"/>
        <v>N</v>
      </c>
    </row>
    <row r="4515" spans="1:15" x14ac:dyDescent="0.25">
      <c r="A4515">
        <v>75</v>
      </c>
      <c r="B4515" s="1">
        <v>63137</v>
      </c>
      <c r="C4515" t="s">
        <v>211</v>
      </c>
      <c r="D4515" t="s">
        <v>933</v>
      </c>
      <c r="E4515">
        <v>25</v>
      </c>
      <c r="F4515">
        <v>7512</v>
      </c>
      <c r="G4515">
        <f t="shared" si="351"/>
        <v>7512</v>
      </c>
      <c r="H4515" t="str">
        <f>_xlfn.XLOOKUP(C4515,obszary!A:A,obszary!B:B)</f>
        <v>Hellas</v>
      </c>
      <c r="I4515" t="str">
        <f>_xlfn.XLOOKUP($A4515,laziki!B:B,laziki!C:C)</f>
        <v>Rosetta 22</v>
      </c>
      <c r="J4515" t="str">
        <f>_xlfn.XLOOKUP(I4515,laziki!C:C,laziki!E:E)</f>
        <v>43.21S, 109.99E</v>
      </c>
      <c r="K4515">
        <f>_xlfn.XLOOKUP($A4515,laziki!B:B,laziki!D:D)</f>
        <v>2071</v>
      </c>
      <c r="L4515">
        <f t="shared" si="352"/>
        <v>2072</v>
      </c>
      <c r="M4515" s="4">
        <f t="shared" si="353"/>
        <v>1</v>
      </c>
      <c r="N4515" s="4" t="str">
        <f t="shared" si="354"/>
        <v>S</v>
      </c>
      <c r="O4515" t="str">
        <f t="shared" si="355"/>
        <v>S</v>
      </c>
    </row>
    <row r="4516" spans="1:15" x14ac:dyDescent="0.25">
      <c r="A4516">
        <v>30</v>
      </c>
      <c r="B4516" s="1">
        <v>58378</v>
      </c>
      <c r="C4516" t="s">
        <v>261</v>
      </c>
      <c r="D4516" t="s">
        <v>932</v>
      </c>
      <c r="E4516">
        <v>15</v>
      </c>
      <c r="F4516">
        <v>1656</v>
      </c>
      <c r="G4516">
        <f t="shared" si="351"/>
        <v>1656</v>
      </c>
      <c r="H4516" t="str">
        <f>_xlfn.XLOOKUP(C4516,obszary!A:A,obszary!B:B)</f>
        <v>Arcadia</v>
      </c>
      <c r="I4516" t="str">
        <f>_xlfn.XLOOKUP($A4516,laziki!B:B,laziki!C:C)</f>
        <v>Deimos 8</v>
      </c>
      <c r="J4516" t="str">
        <f>_xlfn.XLOOKUP(I4516,laziki!C:C,laziki!E:E)</f>
        <v>21.43N, 76.62W</v>
      </c>
      <c r="K4516">
        <f>_xlfn.XLOOKUP($A4516,laziki!B:B,laziki!D:D)</f>
        <v>2058</v>
      </c>
      <c r="L4516">
        <f t="shared" si="352"/>
        <v>2059</v>
      </c>
      <c r="M4516" s="4">
        <f t="shared" si="353"/>
        <v>1</v>
      </c>
      <c r="N4516" s="4" t="str">
        <f t="shared" si="354"/>
        <v>N</v>
      </c>
      <c r="O4516" t="str">
        <f t="shared" si="355"/>
        <v>N</v>
      </c>
    </row>
    <row r="4517" spans="1:15" x14ac:dyDescent="0.25">
      <c r="A4517">
        <v>62</v>
      </c>
      <c r="B4517" s="1">
        <v>60912</v>
      </c>
      <c r="C4517" t="s">
        <v>227</v>
      </c>
      <c r="D4517" t="s">
        <v>931</v>
      </c>
      <c r="E4517">
        <v>100</v>
      </c>
      <c r="F4517">
        <v>9670</v>
      </c>
      <c r="G4517">
        <f t="shared" si="351"/>
        <v>9670</v>
      </c>
      <c r="H4517" t="str">
        <f>_xlfn.XLOOKUP(C4517,obszary!A:A,obszary!B:B)</f>
        <v>Sinus Sabaeus</v>
      </c>
      <c r="I4517" t="str">
        <f>_xlfn.XLOOKUP($A4517,laziki!B:B,laziki!C:C)</f>
        <v>Rosetta 1</v>
      </c>
      <c r="J4517" t="str">
        <f>_xlfn.XLOOKUP(I4517,laziki!C:C,laziki!E:E)</f>
        <v>3.33S, 27.57E</v>
      </c>
      <c r="K4517">
        <f>_xlfn.XLOOKUP($A4517,laziki!B:B,laziki!D:D)</f>
        <v>2065</v>
      </c>
      <c r="L4517">
        <f t="shared" si="352"/>
        <v>2066</v>
      </c>
      <c r="M4517" s="4">
        <f t="shared" si="353"/>
        <v>1</v>
      </c>
      <c r="N4517" s="4" t="str">
        <f t="shared" si="354"/>
        <v>S</v>
      </c>
      <c r="O4517" t="str">
        <f t="shared" si="355"/>
        <v>S</v>
      </c>
    </row>
    <row r="4518" spans="1:15" x14ac:dyDescent="0.25">
      <c r="A4518">
        <v>30</v>
      </c>
      <c r="B4518" s="1">
        <v>58666</v>
      </c>
      <c r="C4518" t="s">
        <v>249</v>
      </c>
      <c r="D4518" t="s">
        <v>930</v>
      </c>
      <c r="E4518">
        <v>128</v>
      </c>
      <c r="F4518">
        <v>5812</v>
      </c>
      <c r="G4518">
        <f t="shared" si="351"/>
        <v>0</v>
      </c>
      <c r="H4518" t="str">
        <f>_xlfn.XLOOKUP(C4518,obszary!A:A,obszary!B:B)</f>
        <v>Tharsis</v>
      </c>
      <c r="I4518" t="str">
        <f>_xlfn.XLOOKUP($A4518,laziki!B:B,laziki!C:C)</f>
        <v>Deimos 8</v>
      </c>
      <c r="J4518" t="str">
        <f>_xlfn.XLOOKUP(I4518,laziki!C:C,laziki!E:E)</f>
        <v>21.43N, 76.62W</v>
      </c>
      <c r="K4518">
        <f>_xlfn.XLOOKUP($A4518,laziki!B:B,laziki!D:D)</f>
        <v>2058</v>
      </c>
      <c r="L4518">
        <f t="shared" si="352"/>
        <v>2060</v>
      </c>
      <c r="M4518" s="4">
        <f t="shared" si="353"/>
        <v>2</v>
      </c>
      <c r="N4518" s="4" t="str">
        <f t="shared" si="354"/>
        <v>N</v>
      </c>
      <c r="O4518" t="str">
        <f t="shared" si="355"/>
        <v>N</v>
      </c>
    </row>
    <row r="4519" spans="1:15" x14ac:dyDescent="0.25">
      <c r="A4519">
        <v>54</v>
      </c>
      <c r="B4519" s="1">
        <v>61686</v>
      </c>
      <c r="C4519" t="s">
        <v>239</v>
      </c>
      <c r="D4519" t="s">
        <v>929</v>
      </c>
      <c r="E4519">
        <v>152</v>
      </c>
      <c r="F4519">
        <v>4235</v>
      </c>
      <c r="G4519">
        <f t="shared" si="351"/>
        <v>0</v>
      </c>
      <c r="H4519" t="str">
        <f>_xlfn.XLOOKUP(C4519,obszary!A:A,obszary!B:B)</f>
        <v>Amenthes</v>
      </c>
      <c r="I4519" t="str">
        <f>_xlfn.XLOOKUP($A4519,laziki!B:B,laziki!C:C)</f>
        <v>Opportunity 6</v>
      </c>
      <c r="J4519" t="str">
        <f>_xlfn.XLOOKUP(I4519,laziki!C:C,laziki!E:E)</f>
        <v>14.31N, 112.28E</v>
      </c>
      <c r="K4519">
        <f>_xlfn.XLOOKUP($A4519,laziki!B:B,laziki!D:D)</f>
        <v>2065</v>
      </c>
      <c r="L4519">
        <f t="shared" si="352"/>
        <v>2068</v>
      </c>
      <c r="M4519" s="4">
        <f t="shared" si="353"/>
        <v>3</v>
      </c>
      <c r="N4519" s="4" t="str">
        <f t="shared" si="354"/>
        <v>N</v>
      </c>
      <c r="O4519" t="str">
        <f t="shared" si="355"/>
        <v>N</v>
      </c>
    </row>
    <row r="4520" spans="1:15" x14ac:dyDescent="0.25">
      <c r="A4520">
        <v>92</v>
      </c>
      <c r="B4520" s="1">
        <v>63736</v>
      </c>
      <c r="C4520" t="s">
        <v>265</v>
      </c>
      <c r="D4520" t="s">
        <v>928</v>
      </c>
      <c r="E4520">
        <v>67</v>
      </c>
      <c r="F4520">
        <v>6205</v>
      </c>
      <c r="G4520">
        <f t="shared" si="351"/>
        <v>6205</v>
      </c>
      <c r="H4520" t="str">
        <f>_xlfn.XLOOKUP(C4520,obszary!A:A,obszary!B:B)</f>
        <v>Mare Boreum</v>
      </c>
      <c r="I4520" t="str">
        <f>_xlfn.XLOOKUP($A4520,laziki!B:B,laziki!C:C)</f>
        <v>Phoenix 28</v>
      </c>
      <c r="J4520" t="str">
        <f>_xlfn.XLOOKUP(I4520,laziki!C:C,laziki!E:E)</f>
        <v>77.60N, 60.62E</v>
      </c>
      <c r="K4520">
        <f>_xlfn.XLOOKUP($A4520,laziki!B:B,laziki!D:D)</f>
        <v>2073</v>
      </c>
      <c r="L4520">
        <f t="shared" si="352"/>
        <v>2074</v>
      </c>
      <c r="M4520" s="4">
        <f t="shared" si="353"/>
        <v>1</v>
      </c>
      <c r="N4520" s="4" t="str">
        <f t="shared" si="354"/>
        <v>N</v>
      </c>
      <c r="O4520" t="str">
        <f t="shared" si="355"/>
        <v>N</v>
      </c>
    </row>
    <row r="4521" spans="1:15" x14ac:dyDescent="0.25">
      <c r="A4521">
        <v>45</v>
      </c>
      <c r="B4521" s="1">
        <v>60890</v>
      </c>
      <c r="C4521" t="s">
        <v>241</v>
      </c>
      <c r="D4521" t="s">
        <v>927</v>
      </c>
      <c r="E4521">
        <v>188</v>
      </c>
      <c r="F4521">
        <v>6832</v>
      </c>
      <c r="G4521">
        <f t="shared" si="351"/>
        <v>0</v>
      </c>
      <c r="H4521" t="str">
        <f>_xlfn.XLOOKUP(C4521,obszary!A:A,obszary!B:B)</f>
        <v>Syrtis Major</v>
      </c>
      <c r="I4521" t="str">
        <f>_xlfn.XLOOKUP($A4521,laziki!B:B,laziki!C:C)</f>
        <v>Spirit 12</v>
      </c>
      <c r="J4521" t="str">
        <f>_xlfn.XLOOKUP(I4521,laziki!C:C,laziki!E:E)</f>
        <v>0.43S, 61.64E</v>
      </c>
      <c r="K4521">
        <f>_xlfn.XLOOKUP($A4521,laziki!B:B,laziki!D:D)</f>
        <v>2064</v>
      </c>
      <c r="L4521">
        <f t="shared" si="352"/>
        <v>2066</v>
      </c>
      <c r="M4521" s="4">
        <f t="shared" si="353"/>
        <v>2</v>
      </c>
      <c r="N4521" s="4" t="str">
        <f t="shared" si="354"/>
        <v>N</v>
      </c>
      <c r="O4521" t="str">
        <f t="shared" si="355"/>
        <v>S</v>
      </c>
    </row>
    <row r="4522" spans="1:15" x14ac:dyDescent="0.25">
      <c r="A4522">
        <v>73</v>
      </c>
      <c r="B4522" s="1">
        <v>63446</v>
      </c>
      <c r="C4522" t="s">
        <v>207</v>
      </c>
      <c r="D4522" t="s">
        <v>926</v>
      </c>
      <c r="E4522">
        <v>50</v>
      </c>
      <c r="F4522">
        <v>2188</v>
      </c>
      <c r="G4522">
        <f t="shared" si="351"/>
        <v>2188</v>
      </c>
      <c r="H4522" t="str">
        <f>_xlfn.XLOOKUP(C4522,obszary!A:A,obszary!B:B)</f>
        <v>Mare Australe</v>
      </c>
      <c r="I4522" t="str">
        <f>_xlfn.XLOOKUP($A4522,laziki!B:B,laziki!C:C)</f>
        <v>Rosetta 20</v>
      </c>
      <c r="J4522" t="str">
        <f>_xlfn.XLOOKUP(I4522,laziki!C:C,laziki!E:E)</f>
        <v>69.31S, 68.72W</v>
      </c>
      <c r="K4522">
        <f>_xlfn.XLOOKUP($A4522,laziki!B:B,laziki!D:D)</f>
        <v>2071</v>
      </c>
      <c r="L4522">
        <f t="shared" si="352"/>
        <v>2073</v>
      </c>
      <c r="M4522" s="4">
        <f t="shared" si="353"/>
        <v>2</v>
      </c>
      <c r="N4522" s="4" t="str">
        <f t="shared" si="354"/>
        <v>S</v>
      </c>
      <c r="O4522" t="str">
        <f t="shared" si="355"/>
        <v>S</v>
      </c>
    </row>
    <row r="4523" spans="1:15" x14ac:dyDescent="0.25">
      <c r="A4523">
        <v>82</v>
      </c>
      <c r="B4523" s="1">
        <v>62020</v>
      </c>
      <c r="C4523" t="s">
        <v>209</v>
      </c>
      <c r="D4523" t="s">
        <v>925</v>
      </c>
      <c r="E4523">
        <v>54</v>
      </c>
      <c r="F4523">
        <v>35789</v>
      </c>
      <c r="G4523">
        <f t="shared" si="351"/>
        <v>35789</v>
      </c>
      <c r="H4523" t="str">
        <f>_xlfn.XLOOKUP(C4523,obszary!A:A,obszary!B:B)</f>
        <v>Eridania</v>
      </c>
      <c r="I4523" t="str">
        <f>_xlfn.XLOOKUP($A4523,laziki!B:B,laziki!C:C)</f>
        <v>Phoenix 7</v>
      </c>
      <c r="J4523" t="str">
        <f>_xlfn.XLOOKUP(I4523,laziki!C:C,laziki!E:E)</f>
        <v>42.36S, 157.15E</v>
      </c>
      <c r="K4523">
        <f>_xlfn.XLOOKUP($A4523,laziki!B:B,laziki!D:D)</f>
        <v>2068</v>
      </c>
      <c r="L4523">
        <f t="shared" si="352"/>
        <v>2069</v>
      </c>
      <c r="M4523" s="4">
        <f t="shared" si="353"/>
        <v>1</v>
      </c>
      <c r="N4523" s="4" t="str">
        <f t="shared" si="354"/>
        <v>S</v>
      </c>
      <c r="O4523" t="str">
        <f t="shared" si="355"/>
        <v>S</v>
      </c>
    </row>
    <row r="4524" spans="1:15" x14ac:dyDescent="0.25">
      <c r="A4524">
        <v>78</v>
      </c>
      <c r="B4524" s="1">
        <v>64036</v>
      </c>
      <c r="C4524" t="s">
        <v>251</v>
      </c>
      <c r="D4524" t="s">
        <v>924</v>
      </c>
      <c r="E4524">
        <v>447</v>
      </c>
      <c r="F4524">
        <v>6409</v>
      </c>
      <c r="G4524">
        <f t="shared" si="351"/>
        <v>0</v>
      </c>
      <c r="H4524" t="str">
        <f>_xlfn.XLOOKUP(C4524,obszary!A:A,obszary!B:B)</f>
        <v>Amazonis</v>
      </c>
      <c r="I4524" t="str">
        <f>_xlfn.XLOOKUP($A4524,laziki!B:B,laziki!C:C)</f>
        <v>Rosetta 28</v>
      </c>
      <c r="J4524" t="str">
        <f>_xlfn.XLOOKUP(I4524,laziki!C:C,laziki!E:E)</f>
        <v>2.95N, 160.52W</v>
      </c>
      <c r="K4524">
        <f>_xlfn.XLOOKUP($A4524,laziki!B:B,laziki!D:D)</f>
        <v>2073</v>
      </c>
      <c r="L4524">
        <f t="shared" si="352"/>
        <v>2075</v>
      </c>
      <c r="M4524" s="4">
        <f t="shared" si="353"/>
        <v>2</v>
      </c>
      <c r="N4524" s="4" t="str">
        <f t="shared" si="354"/>
        <v>N</v>
      </c>
      <c r="O4524" t="str">
        <f t="shared" si="355"/>
        <v>N</v>
      </c>
    </row>
    <row r="4525" spans="1:15" x14ac:dyDescent="0.25">
      <c r="A4525">
        <v>50</v>
      </c>
      <c r="B4525" s="1">
        <v>60797</v>
      </c>
      <c r="C4525" t="s">
        <v>237</v>
      </c>
      <c r="D4525" t="s">
        <v>923</v>
      </c>
      <c r="E4525">
        <v>572</v>
      </c>
      <c r="F4525">
        <v>3919</v>
      </c>
      <c r="G4525">
        <f t="shared" si="351"/>
        <v>0</v>
      </c>
      <c r="H4525" t="str">
        <f>_xlfn.XLOOKUP(C4525,obszary!A:A,obszary!B:B)</f>
        <v>Elysium</v>
      </c>
      <c r="I4525" t="str">
        <f>_xlfn.XLOOKUP($A4525,laziki!B:B,laziki!C:C)</f>
        <v>Opportunity 2</v>
      </c>
      <c r="J4525" t="str">
        <f>_xlfn.XLOOKUP(I4525,laziki!C:C,laziki!E:E)</f>
        <v>22.61N, 142.82E</v>
      </c>
      <c r="K4525">
        <f>_xlfn.XLOOKUP($A4525,laziki!B:B,laziki!D:D)</f>
        <v>2064</v>
      </c>
      <c r="L4525">
        <f t="shared" si="352"/>
        <v>2066</v>
      </c>
      <c r="M4525" s="4">
        <f t="shared" si="353"/>
        <v>2</v>
      </c>
      <c r="N4525" s="4" t="str">
        <f t="shared" si="354"/>
        <v>N</v>
      </c>
      <c r="O4525" t="str">
        <f t="shared" si="355"/>
        <v>N</v>
      </c>
    </row>
    <row r="4526" spans="1:15" x14ac:dyDescent="0.25">
      <c r="A4526">
        <v>5</v>
      </c>
      <c r="B4526" s="1">
        <v>57047</v>
      </c>
      <c r="C4526" t="s">
        <v>225</v>
      </c>
      <c r="D4526" t="s">
        <v>922</v>
      </c>
      <c r="E4526">
        <v>344</v>
      </c>
      <c r="F4526">
        <v>4902</v>
      </c>
      <c r="G4526">
        <f t="shared" si="351"/>
        <v>0</v>
      </c>
      <c r="H4526" t="str">
        <f>_xlfn.XLOOKUP(C4526,obszary!A:A,obszary!B:B)</f>
        <v>Iapygia</v>
      </c>
      <c r="I4526" t="str">
        <f>_xlfn.XLOOKUP($A4526,laziki!B:B,laziki!C:C)</f>
        <v>Mariner 10</v>
      </c>
      <c r="J4526" t="str">
        <f>_xlfn.XLOOKUP(I4526,laziki!C:C,laziki!E:E)</f>
        <v>4.88N, 63.43E</v>
      </c>
      <c r="K4526">
        <f>_xlfn.XLOOKUP($A4526,laziki!B:B,laziki!D:D)</f>
        <v>2051</v>
      </c>
      <c r="L4526">
        <f t="shared" si="352"/>
        <v>2056</v>
      </c>
      <c r="M4526" s="4">
        <f t="shared" si="353"/>
        <v>5</v>
      </c>
      <c r="N4526" s="4" t="str">
        <f t="shared" si="354"/>
        <v>S</v>
      </c>
      <c r="O4526" t="str">
        <f t="shared" si="355"/>
        <v>N</v>
      </c>
    </row>
    <row r="4527" spans="1:15" x14ac:dyDescent="0.25">
      <c r="A4527">
        <v>89</v>
      </c>
      <c r="B4527" s="1">
        <v>64407</v>
      </c>
      <c r="C4527" t="s">
        <v>207</v>
      </c>
      <c r="D4527" t="s">
        <v>921</v>
      </c>
      <c r="E4527">
        <v>17</v>
      </c>
      <c r="F4527">
        <v>20205</v>
      </c>
      <c r="G4527">
        <f t="shared" si="351"/>
        <v>20205</v>
      </c>
      <c r="H4527" t="str">
        <f>_xlfn.XLOOKUP(C4527,obszary!A:A,obszary!B:B)</f>
        <v>Mare Australe</v>
      </c>
      <c r="I4527" t="str">
        <f>_xlfn.XLOOKUP($A4527,laziki!B:B,laziki!C:C)</f>
        <v>Phoenix 22</v>
      </c>
      <c r="J4527" t="str">
        <f>_xlfn.XLOOKUP(I4527,laziki!C:C,laziki!E:E)</f>
        <v>65.07S, 96.09W</v>
      </c>
      <c r="K4527">
        <f>_xlfn.XLOOKUP($A4527,laziki!B:B,laziki!D:D)</f>
        <v>2072</v>
      </c>
      <c r="L4527">
        <f t="shared" si="352"/>
        <v>2076</v>
      </c>
      <c r="M4527" s="4">
        <f t="shared" si="353"/>
        <v>4</v>
      </c>
      <c r="N4527" s="4" t="str">
        <f t="shared" si="354"/>
        <v>S</v>
      </c>
      <c r="O4527" t="str">
        <f t="shared" si="355"/>
        <v>S</v>
      </c>
    </row>
    <row r="4528" spans="1:15" x14ac:dyDescent="0.25">
      <c r="A4528">
        <v>98</v>
      </c>
      <c r="B4528" s="1">
        <v>63642</v>
      </c>
      <c r="C4528" t="s">
        <v>211</v>
      </c>
      <c r="D4528" t="s">
        <v>920</v>
      </c>
      <c r="E4528">
        <v>905</v>
      </c>
      <c r="F4528">
        <v>14025</v>
      </c>
      <c r="G4528">
        <f t="shared" si="351"/>
        <v>0</v>
      </c>
      <c r="H4528" t="str">
        <f>_xlfn.XLOOKUP(C4528,obszary!A:A,obszary!B:B)</f>
        <v>Hellas</v>
      </c>
      <c r="I4528" t="str">
        <f>_xlfn.XLOOKUP($A4528,laziki!B:B,laziki!C:C)</f>
        <v>Perseverance 5</v>
      </c>
      <c r="J4528" t="str">
        <f>_xlfn.XLOOKUP(I4528,laziki!C:C,laziki!E:E)</f>
        <v>48.97S, 86.32E</v>
      </c>
      <c r="K4528">
        <f>_xlfn.XLOOKUP($A4528,laziki!B:B,laziki!D:D)</f>
        <v>2070</v>
      </c>
      <c r="L4528">
        <f t="shared" si="352"/>
        <v>2074</v>
      </c>
      <c r="M4528" s="4">
        <f t="shared" si="353"/>
        <v>4</v>
      </c>
      <c r="N4528" s="4" t="str">
        <f t="shared" si="354"/>
        <v>S</v>
      </c>
      <c r="O4528" t="str">
        <f t="shared" si="355"/>
        <v>S</v>
      </c>
    </row>
    <row r="4529" spans="1:15" x14ac:dyDescent="0.25">
      <c r="A4529">
        <v>89</v>
      </c>
      <c r="B4529" s="1">
        <v>64580</v>
      </c>
      <c r="C4529" t="s">
        <v>207</v>
      </c>
      <c r="D4529" t="s">
        <v>919</v>
      </c>
      <c r="E4529">
        <v>77</v>
      </c>
      <c r="F4529">
        <v>8255</v>
      </c>
      <c r="G4529">
        <f t="shared" si="351"/>
        <v>8255</v>
      </c>
      <c r="H4529" t="str">
        <f>_xlfn.XLOOKUP(C4529,obszary!A:A,obszary!B:B)</f>
        <v>Mare Australe</v>
      </c>
      <c r="I4529" t="str">
        <f>_xlfn.XLOOKUP($A4529,laziki!B:B,laziki!C:C)</f>
        <v>Phoenix 22</v>
      </c>
      <c r="J4529" t="str">
        <f>_xlfn.XLOOKUP(I4529,laziki!C:C,laziki!E:E)</f>
        <v>65.07S, 96.09W</v>
      </c>
      <c r="K4529">
        <f>_xlfn.XLOOKUP($A4529,laziki!B:B,laziki!D:D)</f>
        <v>2072</v>
      </c>
      <c r="L4529">
        <f t="shared" si="352"/>
        <v>2076</v>
      </c>
      <c r="M4529" s="4">
        <f t="shared" si="353"/>
        <v>4</v>
      </c>
      <c r="N4529" s="4" t="str">
        <f t="shared" si="354"/>
        <v>S</v>
      </c>
      <c r="O4529" t="str">
        <f t="shared" si="355"/>
        <v>S</v>
      </c>
    </row>
    <row r="4530" spans="1:15" x14ac:dyDescent="0.25">
      <c r="A4530">
        <v>32</v>
      </c>
      <c r="B4530" s="1">
        <v>61387</v>
      </c>
      <c r="C4530" t="s">
        <v>217</v>
      </c>
      <c r="D4530" t="s">
        <v>918</v>
      </c>
      <c r="E4530">
        <v>15</v>
      </c>
      <c r="F4530">
        <v>38630</v>
      </c>
      <c r="G4530">
        <f t="shared" si="351"/>
        <v>38630</v>
      </c>
      <c r="H4530" t="str">
        <f>_xlfn.XLOOKUP(C4530,obszary!A:A,obszary!B:B)</f>
        <v>Thaumasia</v>
      </c>
      <c r="I4530" t="str">
        <f>_xlfn.XLOOKUP($A4530,laziki!B:B,laziki!C:C)</f>
        <v>Deimos 11</v>
      </c>
      <c r="J4530" t="str">
        <f>_xlfn.XLOOKUP(I4530,laziki!C:C,laziki!E:E)</f>
        <v>39.82S, 96.42W</v>
      </c>
      <c r="K4530">
        <f>_xlfn.XLOOKUP($A4530,laziki!B:B,laziki!D:D)</f>
        <v>2059</v>
      </c>
      <c r="L4530">
        <f t="shared" si="352"/>
        <v>2068</v>
      </c>
      <c r="M4530" s="4">
        <f t="shared" si="353"/>
        <v>9</v>
      </c>
      <c r="N4530" s="4" t="str">
        <f t="shared" si="354"/>
        <v>S</v>
      </c>
      <c r="O4530" t="str">
        <f t="shared" si="355"/>
        <v>S</v>
      </c>
    </row>
    <row r="4531" spans="1:15" x14ac:dyDescent="0.25">
      <c r="A4531">
        <v>36</v>
      </c>
      <c r="B4531" s="1">
        <v>59834</v>
      </c>
      <c r="C4531" t="s">
        <v>235</v>
      </c>
      <c r="D4531" t="s">
        <v>917</v>
      </c>
      <c r="E4531">
        <v>142</v>
      </c>
      <c r="F4531">
        <v>7512</v>
      </c>
      <c r="G4531">
        <f t="shared" si="351"/>
        <v>0</v>
      </c>
      <c r="H4531" t="str">
        <f>_xlfn.XLOOKUP(C4531,obszary!A:A,obszary!B:B)</f>
        <v>Memnonia</v>
      </c>
      <c r="I4531" t="str">
        <f>_xlfn.XLOOKUP($A4531,laziki!B:B,laziki!C:C)</f>
        <v>Pathfinder 3</v>
      </c>
      <c r="J4531" t="str">
        <f>_xlfn.XLOOKUP(I4531,laziki!C:C,laziki!E:E)</f>
        <v>5.85N, 156.58W</v>
      </c>
      <c r="K4531">
        <f>_xlfn.XLOOKUP($A4531,laziki!B:B,laziki!D:D)</f>
        <v>2061</v>
      </c>
      <c r="L4531">
        <f t="shared" si="352"/>
        <v>2063</v>
      </c>
      <c r="M4531" s="4">
        <f t="shared" si="353"/>
        <v>2</v>
      </c>
      <c r="N4531" s="4" t="str">
        <f t="shared" si="354"/>
        <v>S</v>
      </c>
      <c r="O4531" t="str">
        <f t="shared" si="355"/>
        <v>N</v>
      </c>
    </row>
    <row r="4532" spans="1:15" x14ac:dyDescent="0.25">
      <c r="A4532">
        <v>38</v>
      </c>
      <c r="B4532" s="1">
        <v>60969</v>
      </c>
      <c r="C4532" t="s">
        <v>265</v>
      </c>
      <c r="D4532" t="s">
        <v>916</v>
      </c>
      <c r="E4532">
        <v>204</v>
      </c>
      <c r="F4532">
        <v>9074</v>
      </c>
      <c r="G4532">
        <f t="shared" si="351"/>
        <v>0</v>
      </c>
      <c r="H4532" t="str">
        <f>_xlfn.XLOOKUP(C4532,obszary!A:A,obszary!B:B)</f>
        <v>Mare Boreum</v>
      </c>
      <c r="I4532" t="str">
        <f>_xlfn.XLOOKUP($A4532,laziki!B:B,laziki!C:C)</f>
        <v>Pathfinder 7</v>
      </c>
      <c r="J4532" t="str">
        <f>_xlfn.XLOOKUP(I4532,laziki!C:C,laziki!E:E)</f>
        <v>79.27N, 111.64W</v>
      </c>
      <c r="K4532">
        <f>_xlfn.XLOOKUP($A4532,laziki!B:B,laziki!D:D)</f>
        <v>2062</v>
      </c>
      <c r="L4532">
        <f t="shared" si="352"/>
        <v>2066</v>
      </c>
      <c r="M4532" s="4">
        <f t="shared" si="353"/>
        <v>4</v>
      </c>
      <c r="N4532" s="4" t="str">
        <f t="shared" si="354"/>
        <v>N</v>
      </c>
      <c r="O4532" t="str">
        <f t="shared" si="355"/>
        <v>N</v>
      </c>
    </row>
    <row r="4533" spans="1:15" x14ac:dyDescent="0.25">
      <c r="A4533">
        <v>17</v>
      </c>
      <c r="B4533" s="1">
        <v>58824</v>
      </c>
      <c r="C4533" t="s">
        <v>239</v>
      </c>
      <c r="D4533" t="s">
        <v>915</v>
      </c>
      <c r="E4533">
        <v>133</v>
      </c>
      <c r="F4533">
        <v>1138</v>
      </c>
      <c r="G4533">
        <f t="shared" si="351"/>
        <v>0</v>
      </c>
      <c r="H4533" t="str">
        <f>_xlfn.XLOOKUP(C4533,obszary!A:A,obszary!B:B)</f>
        <v>Amenthes</v>
      </c>
      <c r="I4533" t="str">
        <f>_xlfn.XLOOKUP($A4533,laziki!B:B,laziki!C:C)</f>
        <v>Viking 8</v>
      </c>
      <c r="J4533" t="str">
        <f>_xlfn.XLOOKUP(I4533,laziki!C:C,laziki!E:E)</f>
        <v>21.27N, 90.13E</v>
      </c>
      <c r="K4533">
        <f>_xlfn.XLOOKUP($A4533,laziki!B:B,laziki!D:D)</f>
        <v>2054</v>
      </c>
      <c r="L4533">
        <f t="shared" si="352"/>
        <v>2061</v>
      </c>
      <c r="M4533" s="4">
        <f t="shared" si="353"/>
        <v>7</v>
      </c>
      <c r="N4533" s="4" t="str">
        <f t="shared" si="354"/>
        <v>N</v>
      </c>
      <c r="O4533" t="str">
        <f t="shared" si="355"/>
        <v>N</v>
      </c>
    </row>
    <row r="4534" spans="1:15" x14ac:dyDescent="0.25">
      <c r="A4534">
        <v>27</v>
      </c>
      <c r="B4534" s="1">
        <v>59013</v>
      </c>
      <c r="C4534" t="s">
        <v>207</v>
      </c>
      <c r="D4534" t="s">
        <v>914</v>
      </c>
      <c r="E4534">
        <v>32</v>
      </c>
      <c r="F4534">
        <v>8791</v>
      </c>
      <c r="G4534">
        <f t="shared" si="351"/>
        <v>8791</v>
      </c>
      <c r="H4534" t="str">
        <f>_xlfn.XLOOKUP(C4534,obszary!A:A,obszary!B:B)</f>
        <v>Mare Australe</v>
      </c>
      <c r="I4534" t="str">
        <f>_xlfn.XLOOKUP($A4534,laziki!B:B,laziki!C:C)</f>
        <v>Phobos 6</v>
      </c>
      <c r="J4534" t="str">
        <f>_xlfn.XLOOKUP(I4534,laziki!C:C,laziki!E:E)</f>
        <v>74.62S, 100.08E</v>
      </c>
      <c r="K4534">
        <f>_xlfn.XLOOKUP($A4534,laziki!B:B,laziki!D:D)</f>
        <v>2054</v>
      </c>
      <c r="L4534">
        <f t="shared" si="352"/>
        <v>2061</v>
      </c>
      <c r="M4534" s="4">
        <f t="shared" si="353"/>
        <v>7</v>
      </c>
      <c r="N4534" s="4" t="str">
        <f t="shared" si="354"/>
        <v>S</v>
      </c>
      <c r="O4534" t="str">
        <f t="shared" si="355"/>
        <v>S</v>
      </c>
    </row>
    <row r="4535" spans="1:15" x14ac:dyDescent="0.25">
      <c r="A4535">
        <v>12</v>
      </c>
      <c r="B4535" s="1">
        <v>57210</v>
      </c>
      <c r="C4535" t="s">
        <v>233</v>
      </c>
      <c r="D4535" t="s">
        <v>913</v>
      </c>
      <c r="E4535">
        <v>63</v>
      </c>
      <c r="F4535">
        <v>3461</v>
      </c>
      <c r="G4535">
        <f t="shared" si="351"/>
        <v>3461</v>
      </c>
      <c r="H4535" t="str">
        <f>_xlfn.XLOOKUP(C4535,obszary!A:A,obszary!B:B)</f>
        <v>Phoenicis Lacus</v>
      </c>
      <c r="I4535" t="str">
        <f>_xlfn.XLOOKUP($A4535,laziki!B:B,laziki!C:C)</f>
        <v>Mariner 20</v>
      </c>
      <c r="J4535" t="str">
        <f>_xlfn.XLOOKUP(I4535,laziki!C:C,laziki!E:E)</f>
        <v>6.41S, 116.10W</v>
      </c>
      <c r="K4535">
        <f>_xlfn.XLOOKUP($A4535,laziki!B:B,laziki!D:D)</f>
        <v>2055</v>
      </c>
      <c r="L4535">
        <f t="shared" si="352"/>
        <v>2056</v>
      </c>
      <c r="M4535" s="4">
        <f t="shared" si="353"/>
        <v>1</v>
      </c>
      <c r="N4535" s="4" t="str">
        <f t="shared" si="354"/>
        <v>S</v>
      </c>
      <c r="O4535" t="str">
        <f t="shared" si="355"/>
        <v>S</v>
      </c>
    </row>
    <row r="4536" spans="1:15" x14ac:dyDescent="0.25">
      <c r="A4536">
        <v>53</v>
      </c>
      <c r="B4536" s="1">
        <v>61596</v>
      </c>
      <c r="C4536" t="s">
        <v>207</v>
      </c>
      <c r="D4536" t="s">
        <v>912</v>
      </c>
      <c r="E4536">
        <v>61</v>
      </c>
      <c r="F4536">
        <v>13527</v>
      </c>
      <c r="G4536">
        <f t="shared" si="351"/>
        <v>13527</v>
      </c>
      <c r="H4536" t="str">
        <f>_xlfn.XLOOKUP(C4536,obszary!A:A,obszary!B:B)</f>
        <v>Mare Australe</v>
      </c>
      <c r="I4536" t="str">
        <f>_xlfn.XLOOKUP($A4536,laziki!B:B,laziki!C:C)</f>
        <v>Opportunity 5</v>
      </c>
      <c r="J4536" t="str">
        <f>_xlfn.XLOOKUP(I4536,laziki!C:C,laziki!E:E)</f>
        <v>70.62S, 159.12W</v>
      </c>
      <c r="K4536">
        <f>_xlfn.XLOOKUP($A4536,laziki!B:B,laziki!D:D)</f>
        <v>2065</v>
      </c>
      <c r="L4536">
        <f t="shared" si="352"/>
        <v>2068</v>
      </c>
      <c r="M4536" s="4">
        <f t="shared" si="353"/>
        <v>3</v>
      </c>
      <c r="N4536" s="4" t="str">
        <f t="shared" si="354"/>
        <v>S</v>
      </c>
      <c r="O4536" t="str">
        <f t="shared" si="355"/>
        <v>S</v>
      </c>
    </row>
    <row r="4537" spans="1:15" x14ac:dyDescent="0.25">
      <c r="A4537">
        <v>4</v>
      </c>
      <c r="B4537" s="1">
        <v>56586</v>
      </c>
      <c r="C4537" t="s">
        <v>215</v>
      </c>
      <c r="D4537" t="s">
        <v>911</v>
      </c>
      <c r="E4537">
        <v>37</v>
      </c>
      <c r="F4537">
        <v>33322</v>
      </c>
      <c r="G4537">
        <f t="shared" si="351"/>
        <v>33322</v>
      </c>
      <c r="H4537" t="str">
        <f>_xlfn.XLOOKUP(C4537,obszary!A:A,obszary!B:B)</f>
        <v>Argyre</v>
      </c>
      <c r="I4537" t="str">
        <f>_xlfn.XLOOKUP($A4537,laziki!B:B,laziki!C:C)</f>
        <v>Mariner 9</v>
      </c>
      <c r="J4537" t="str">
        <f>_xlfn.XLOOKUP(I4537,laziki!C:C,laziki!E:E)</f>
        <v>43.20S, 21.89W</v>
      </c>
      <c r="K4537">
        <f>_xlfn.XLOOKUP($A4537,laziki!B:B,laziki!D:D)</f>
        <v>2051</v>
      </c>
      <c r="L4537">
        <f t="shared" si="352"/>
        <v>2054</v>
      </c>
      <c r="M4537" s="4">
        <f t="shared" si="353"/>
        <v>3</v>
      </c>
      <c r="N4537" s="4" t="str">
        <f t="shared" si="354"/>
        <v>S</v>
      </c>
      <c r="O4537" t="str">
        <f t="shared" si="355"/>
        <v>S</v>
      </c>
    </row>
    <row r="4538" spans="1:15" x14ac:dyDescent="0.25">
      <c r="A4538">
        <v>10</v>
      </c>
      <c r="B4538" s="1">
        <v>58160</v>
      </c>
      <c r="C4538" t="s">
        <v>231</v>
      </c>
      <c r="D4538" t="s">
        <v>910</v>
      </c>
      <c r="E4538">
        <v>221</v>
      </c>
      <c r="F4538">
        <v>14025</v>
      </c>
      <c r="G4538">
        <f t="shared" si="351"/>
        <v>0</v>
      </c>
      <c r="H4538" t="str">
        <f>_xlfn.XLOOKUP(C4538,obszary!A:A,obszary!B:B)</f>
        <v>Coprates</v>
      </c>
      <c r="I4538" t="str">
        <f>_xlfn.XLOOKUP($A4538,laziki!B:B,laziki!C:C)</f>
        <v>Mariner 15</v>
      </c>
      <c r="J4538" t="str">
        <f>_xlfn.XLOOKUP(I4538,laziki!C:C,laziki!E:E)</f>
        <v>23.79S, 56.97W</v>
      </c>
      <c r="K4538">
        <f>_xlfn.XLOOKUP($A4538,laziki!B:B,laziki!D:D)</f>
        <v>2054</v>
      </c>
      <c r="L4538">
        <f t="shared" si="352"/>
        <v>2059</v>
      </c>
      <c r="M4538" s="4">
        <f t="shared" si="353"/>
        <v>5</v>
      </c>
      <c r="N4538" s="4" t="str">
        <f t="shared" si="354"/>
        <v>S</v>
      </c>
      <c r="O4538" t="str">
        <f t="shared" si="355"/>
        <v>S</v>
      </c>
    </row>
    <row r="4539" spans="1:15" x14ac:dyDescent="0.25">
      <c r="A4539">
        <v>26</v>
      </c>
      <c r="B4539" s="1">
        <v>57698</v>
      </c>
      <c r="C4539" t="s">
        <v>213</v>
      </c>
      <c r="D4539" t="s">
        <v>909</v>
      </c>
      <c r="E4539">
        <v>20</v>
      </c>
      <c r="F4539">
        <v>101649</v>
      </c>
      <c r="G4539">
        <f t="shared" si="351"/>
        <v>101649</v>
      </c>
      <c r="H4539" t="str">
        <f>_xlfn.XLOOKUP(C4539,obszary!A:A,obszary!B:B)</f>
        <v>Noachis</v>
      </c>
      <c r="I4539" t="str">
        <f>_xlfn.XLOOKUP($A4539,laziki!B:B,laziki!C:C)</f>
        <v>Phobos 5</v>
      </c>
      <c r="J4539" t="str">
        <f>_xlfn.XLOOKUP(I4539,laziki!C:C,laziki!E:E)</f>
        <v>48.99S, 67.17E</v>
      </c>
      <c r="K4539">
        <f>_xlfn.XLOOKUP($A4539,laziki!B:B,laziki!D:D)</f>
        <v>2054</v>
      </c>
      <c r="L4539">
        <f t="shared" si="352"/>
        <v>2057</v>
      </c>
      <c r="M4539" s="4">
        <f t="shared" si="353"/>
        <v>3</v>
      </c>
      <c r="N4539" s="4" t="str">
        <f t="shared" si="354"/>
        <v>S</v>
      </c>
      <c r="O4539" t="str">
        <f t="shared" si="355"/>
        <v>S</v>
      </c>
    </row>
    <row r="4540" spans="1:15" x14ac:dyDescent="0.25">
      <c r="A4540">
        <v>62</v>
      </c>
      <c r="B4540" s="1">
        <v>61422</v>
      </c>
      <c r="C4540" t="s">
        <v>227</v>
      </c>
      <c r="D4540" t="s">
        <v>908</v>
      </c>
      <c r="E4540">
        <v>82</v>
      </c>
      <c r="F4540">
        <v>3919</v>
      </c>
      <c r="G4540">
        <f t="shared" si="351"/>
        <v>3919</v>
      </c>
      <c r="H4540" t="str">
        <f>_xlfn.XLOOKUP(C4540,obszary!A:A,obszary!B:B)</f>
        <v>Sinus Sabaeus</v>
      </c>
      <c r="I4540" t="str">
        <f>_xlfn.XLOOKUP($A4540,laziki!B:B,laziki!C:C)</f>
        <v>Rosetta 1</v>
      </c>
      <c r="J4540" t="str">
        <f>_xlfn.XLOOKUP(I4540,laziki!C:C,laziki!E:E)</f>
        <v>3.33S, 27.57E</v>
      </c>
      <c r="K4540">
        <f>_xlfn.XLOOKUP($A4540,laziki!B:B,laziki!D:D)</f>
        <v>2065</v>
      </c>
      <c r="L4540">
        <f t="shared" si="352"/>
        <v>2068</v>
      </c>
      <c r="M4540" s="4">
        <f t="shared" si="353"/>
        <v>3</v>
      </c>
      <c r="N4540" s="4" t="str">
        <f t="shared" si="354"/>
        <v>S</v>
      </c>
      <c r="O4540" t="str">
        <f t="shared" si="355"/>
        <v>S</v>
      </c>
    </row>
    <row r="4541" spans="1:15" x14ac:dyDescent="0.25">
      <c r="A4541">
        <v>69</v>
      </c>
      <c r="B4541" s="1">
        <v>63291</v>
      </c>
      <c r="C4541" t="s">
        <v>265</v>
      </c>
      <c r="D4541" t="s">
        <v>907</v>
      </c>
      <c r="E4541">
        <v>29</v>
      </c>
      <c r="F4541">
        <v>38630</v>
      </c>
      <c r="G4541">
        <f t="shared" si="351"/>
        <v>38630</v>
      </c>
      <c r="H4541" t="str">
        <f>_xlfn.XLOOKUP(C4541,obszary!A:A,obszary!B:B)</f>
        <v>Mare Boreum</v>
      </c>
      <c r="I4541" t="str">
        <f>_xlfn.XLOOKUP($A4541,laziki!B:B,laziki!C:C)</f>
        <v>Rosetta 13</v>
      </c>
      <c r="J4541" t="str">
        <f>_xlfn.XLOOKUP(I4541,laziki!C:C,laziki!E:E)</f>
        <v>69.41N, 168.67E</v>
      </c>
      <c r="K4541">
        <f>_xlfn.XLOOKUP($A4541,laziki!B:B,laziki!D:D)</f>
        <v>2069</v>
      </c>
      <c r="L4541">
        <f t="shared" si="352"/>
        <v>2073</v>
      </c>
      <c r="M4541" s="4">
        <f t="shared" si="353"/>
        <v>4</v>
      </c>
      <c r="N4541" s="4" t="str">
        <f t="shared" si="354"/>
        <v>N</v>
      </c>
      <c r="O4541" t="str">
        <f t="shared" si="355"/>
        <v>N</v>
      </c>
    </row>
    <row r="4542" spans="1:15" x14ac:dyDescent="0.25">
      <c r="A4542">
        <v>20</v>
      </c>
      <c r="B4542" s="1">
        <v>58399</v>
      </c>
      <c r="C4542" t="s">
        <v>211</v>
      </c>
      <c r="D4542" t="s">
        <v>906</v>
      </c>
      <c r="E4542">
        <v>307</v>
      </c>
      <c r="F4542">
        <v>5436</v>
      </c>
      <c r="G4542">
        <f t="shared" si="351"/>
        <v>0</v>
      </c>
      <c r="H4542" t="str">
        <f>_xlfn.XLOOKUP(C4542,obszary!A:A,obszary!B:B)</f>
        <v>Hellas</v>
      </c>
      <c r="I4542" t="str">
        <f>_xlfn.XLOOKUP($A4542,laziki!B:B,laziki!C:C)</f>
        <v>Viking 15</v>
      </c>
      <c r="J4542" t="str">
        <f>_xlfn.XLOOKUP(I4542,laziki!C:C,laziki!E:E)</f>
        <v>51.10S, 71.36E</v>
      </c>
      <c r="K4542">
        <f>_xlfn.XLOOKUP($A4542,laziki!B:B,laziki!D:D)</f>
        <v>2056</v>
      </c>
      <c r="L4542">
        <f t="shared" si="352"/>
        <v>2059</v>
      </c>
      <c r="M4542" s="4">
        <f t="shared" si="353"/>
        <v>3</v>
      </c>
      <c r="N4542" s="4" t="str">
        <f t="shared" si="354"/>
        <v>S</v>
      </c>
      <c r="O4542" t="str">
        <f t="shared" si="355"/>
        <v>S</v>
      </c>
    </row>
    <row r="4543" spans="1:15" x14ac:dyDescent="0.25">
      <c r="A4543">
        <v>47</v>
      </c>
      <c r="B4543" s="1">
        <v>63330</v>
      </c>
      <c r="C4543" t="s">
        <v>245</v>
      </c>
      <c r="D4543" t="s">
        <v>905</v>
      </c>
      <c r="E4543">
        <v>15</v>
      </c>
      <c r="F4543">
        <v>1396</v>
      </c>
      <c r="G4543">
        <f t="shared" si="351"/>
        <v>1396</v>
      </c>
      <c r="H4543" t="str">
        <f>_xlfn.XLOOKUP(C4543,obszary!A:A,obszary!B:B)</f>
        <v>Oxia Palus</v>
      </c>
      <c r="I4543" t="str">
        <f>_xlfn.XLOOKUP($A4543,laziki!B:B,laziki!C:C)</f>
        <v>Spirit 14</v>
      </c>
      <c r="J4543" t="str">
        <f>_xlfn.XLOOKUP(I4543,laziki!C:C,laziki!E:E)</f>
        <v>27.30N, 17.48W</v>
      </c>
      <c r="K4543">
        <f>_xlfn.XLOOKUP($A4543,laziki!B:B,laziki!D:D)</f>
        <v>2065</v>
      </c>
      <c r="L4543">
        <f t="shared" si="352"/>
        <v>2073</v>
      </c>
      <c r="M4543" s="4">
        <f t="shared" si="353"/>
        <v>8</v>
      </c>
      <c r="N4543" s="4" t="str">
        <f t="shared" si="354"/>
        <v>N</v>
      </c>
      <c r="O4543" t="str">
        <f t="shared" si="355"/>
        <v>N</v>
      </c>
    </row>
    <row r="4544" spans="1:15" x14ac:dyDescent="0.25">
      <c r="A4544">
        <v>86</v>
      </c>
      <c r="B4544" s="1">
        <v>64621</v>
      </c>
      <c r="C4544" t="s">
        <v>255</v>
      </c>
      <c r="D4544" t="s">
        <v>904</v>
      </c>
      <c r="E4544">
        <v>482</v>
      </c>
      <c r="F4544">
        <v>2188</v>
      </c>
      <c r="G4544">
        <f t="shared" si="351"/>
        <v>0</v>
      </c>
      <c r="H4544" t="str">
        <f>_xlfn.XLOOKUP(C4544,obszary!A:A,obszary!B:B)</f>
        <v>Casius</v>
      </c>
      <c r="I4544" t="str">
        <f>_xlfn.XLOOKUP($A4544,laziki!B:B,laziki!C:C)</f>
        <v>Phoenix 16</v>
      </c>
      <c r="J4544" t="str">
        <f>_xlfn.XLOOKUP(I4544,laziki!C:C,laziki!E:E)</f>
        <v>75.84N, 122.24E</v>
      </c>
      <c r="K4544">
        <f>_xlfn.XLOOKUP($A4544,laziki!B:B,laziki!D:D)</f>
        <v>2071</v>
      </c>
      <c r="L4544">
        <f t="shared" si="352"/>
        <v>2076</v>
      </c>
      <c r="M4544" s="4">
        <f t="shared" si="353"/>
        <v>5</v>
      </c>
      <c r="N4544" s="4" t="str">
        <f t="shared" si="354"/>
        <v>N</v>
      </c>
      <c r="O4544" t="str">
        <f t="shared" si="355"/>
        <v>N</v>
      </c>
    </row>
    <row r="4545" spans="1:15" x14ac:dyDescent="0.25">
      <c r="A4545">
        <v>51</v>
      </c>
      <c r="B4545" s="1">
        <v>60451</v>
      </c>
      <c r="C4545" t="s">
        <v>215</v>
      </c>
      <c r="D4545" t="s">
        <v>903</v>
      </c>
      <c r="E4545">
        <v>147</v>
      </c>
      <c r="F4545">
        <v>2599</v>
      </c>
      <c r="G4545">
        <f t="shared" si="351"/>
        <v>0</v>
      </c>
      <c r="H4545" t="str">
        <f>_xlfn.XLOOKUP(C4545,obszary!A:A,obszary!B:B)</f>
        <v>Argyre</v>
      </c>
      <c r="I4545" t="str">
        <f>_xlfn.XLOOKUP($A4545,laziki!B:B,laziki!C:C)</f>
        <v>Opportunity 3</v>
      </c>
      <c r="J4545" t="str">
        <f>_xlfn.XLOOKUP(I4545,laziki!C:C,laziki!E:E)</f>
        <v>50.59S, 47.85W</v>
      </c>
      <c r="K4545">
        <f>_xlfn.XLOOKUP($A4545,laziki!B:B,laziki!D:D)</f>
        <v>2064</v>
      </c>
      <c r="L4545">
        <f t="shared" si="352"/>
        <v>2065</v>
      </c>
      <c r="M4545" s="4">
        <f t="shared" si="353"/>
        <v>1</v>
      </c>
      <c r="N4545" s="4" t="str">
        <f t="shared" si="354"/>
        <v>S</v>
      </c>
      <c r="O4545" t="str">
        <f t="shared" si="355"/>
        <v>S</v>
      </c>
    </row>
    <row r="4546" spans="1:15" x14ac:dyDescent="0.25">
      <c r="A4546">
        <v>89</v>
      </c>
      <c r="B4546" s="1">
        <v>63932</v>
      </c>
      <c r="C4546" t="s">
        <v>217</v>
      </c>
      <c r="D4546" t="s">
        <v>902</v>
      </c>
      <c r="E4546">
        <v>175</v>
      </c>
      <c r="F4546">
        <v>14551</v>
      </c>
      <c r="G4546">
        <f t="shared" si="351"/>
        <v>0</v>
      </c>
      <c r="H4546" t="str">
        <f>_xlfn.XLOOKUP(C4546,obszary!A:A,obszary!B:B)</f>
        <v>Thaumasia</v>
      </c>
      <c r="I4546" t="str">
        <f>_xlfn.XLOOKUP($A4546,laziki!B:B,laziki!C:C)</f>
        <v>Phoenix 22</v>
      </c>
      <c r="J4546" t="str">
        <f>_xlfn.XLOOKUP(I4546,laziki!C:C,laziki!E:E)</f>
        <v>65.07S, 96.09W</v>
      </c>
      <c r="K4546">
        <f>_xlfn.XLOOKUP($A4546,laziki!B:B,laziki!D:D)</f>
        <v>2072</v>
      </c>
      <c r="L4546">
        <f t="shared" si="352"/>
        <v>2075</v>
      </c>
      <c r="M4546" s="4">
        <f t="shared" si="353"/>
        <v>3</v>
      </c>
      <c r="N4546" s="4" t="str">
        <f t="shared" si="354"/>
        <v>S</v>
      </c>
      <c r="O4546" t="str">
        <f t="shared" si="355"/>
        <v>S</v>
      </c>
    </row>
    <row r="4547" spans="1:15" x14ac:dyDescent="0.25">
      <c r="A4547">
        <v>66</v>
      </c>
      <c r="B4547" s="1">
        <v>63511</v>
      </c>
      <c r="C4547" t="s">
        <v>237</v>
      </c>
      <c r="D4547" t="s">
        <v>901</v>
      </c>
      <c r="E4547">
        <v>1270</v>
      </c>
      <c r="F4547">
        <v>8255</v>
      </c>
      <c r="G4547">
        <f t="shared" ref="G4547:G4610" si="356">IF($E4547 &lt;= 100,F4547,0)</f>
        <v>0</v>
      </c>
      <c r="H4547" t="str">
        <f>_xlfn.XLOOKUP(C4547,obszary!A:A,obszary!B:B)</f>
        <v>Elysium</v>
      </c>
      <c r="I4547" t="str">
        <f>_xlfn.XLOOKUP($A4547,laziki!B:B,laziki!C:C)</f>
        <v>Rosetta 9</v>
      </c>
      <c r="J4547" t="str">
        <f>_xlfn.XLOOKUP(I4547,laziki!C:C,laziki!E:E)</f>
        <v>17.54N, 149.60E</v>
      </c>
      <c r="K4547">
        <f>_xlfn.XLOOKUP($A4547,laziki!B:B,laziki!D:D)</f>
        <v>2067</v>
      </c>
      <c r="L4547">
        <f t="shared" ref="L4547:L4610" si="357">YEAR(B4547)</f>
        <v>2073</v>
      </c>
      <c r="M4547" s="4">
        <f t="shared" ref="M4547:M4610" si="358">L4547-K4547</f>
        <v>6</v>
      </c>
      <c r="N4547" s="4" t="str">
        <f t="shared" ref="N4547:N4610" si="359">IF(NOT(ISERROR(SEARCH("S",D4547))),"S","N")</f>
        <v>N</v>
      </c>
      <c r="O4547" t="str">
        <f t="shared" si="355"/>
        <v>N</v>
      </c>
    </row>
    <row r="4548" spans="1:15" x14ac:dyDescent="0.25">
      <c r="A4548">
        <v>2</v>
      </c>
      <c r="B4548" s="1">
        <v>55384</v>
      </c>
      <c r="C4548" t="s">
        <v>239</v>
      </c>
      <c r="D4548" t="s">
        <v>900</v>
      </c>
      <c r="E4548">
        <v>93</v>
      </c>
      <c r="F4548">
        <v>4731</v>
      </c>
      <c r="G4548">
        <f t="shared" si="356"/>
        <v>4731</v>
      </c>
      <c r="H4548" t="str">
        <f>_xlfn.XLOOKUP(C4548,obszary!A:A,obszary!B:B)</f>
        <v>Amenthes</v>
      </c>
      <c r="I4548" t="str">
        <f>_xlfn.XLOOKUP($A4548,laziki!B:B,laziki!C:C)</f>
        <v>Mariner 6</v>
      </c>
      <c r="J4548" t="str">
        <f>_xlfn.XLOOKUP(I4548,laziki!C:C,laziki!E:E)</f>
        <v>11.90N, 119.49E</v>
      </c>
      <c r="K4548">
        <f>_xlfn.XLOOKUP($A4548,laziki!B:B,laziki!D:D)</f>
        <v>2050</v>
      </c>
      <c r="L4548">
        <f t="shared" si="357"/>
        <v>2051</v>
      </c>
      <c r="M4548" s="4">
        <f t="shared" si="358"/>
        <v>1</v>
      </c>
      <c r="N4548" s="4" t="str">
        <f t="shared" si="359"/>
        <v>N</v>
      </c>
      <c r="O4548" t="str">
        <f t="shared" si="355"/>
        <v>N</v>
      </c>
    </row>
    <row r="4549" spans="1:15" x14ac:dyDescent="0.25">
      <c r="A4549">
        <v>5</v>
      </c>
      <c r="B4549" s="1">
        <v>57754</v>
      </c>
      <c r="C4549" t="s">
        <v>241</v>
      </c>
      <c r="D4549" t="s">
        <v>899</v>
      </c>
      <c r="E4549">
        <v>45</v>
      </c>
      <c r="F4549">
        <v>7052</v>
      </c>
      <c r="G4549">
        <f t="shared" si="356"/>
        <v>7052</v>
      </c>
      <c r="H4549" t="str">
        <f>_xlfn.XLOOKUP(C4549,obszary!A:A,obszary!B:B)</f>
        <v>Syrtis Major</v>
      </c>
      <c r="I4549" t="str">
        <f>_xlfn.XLOOKUP($A4549,laziki!B:B,laziki!C:C)</f>
        <v>Mariner 10</v>
      </c>
      <c r="J4549" t="str">
        <f>_xlfn.XLOOKUP(I4549,laziki!C:C,laziki!E:E)</f>
        <v>4.88N, 63.43E</v>
      </c>
      <c r="K4549">
        <f>_xlfn.XLOOKUP($A4549,laziki!B:B,laziki!D:D)</f>
        <v>2051</v>
      </c>
      <c r="L4549">
        <f t="shared" si="357"/>
        <v>2058</v>
      </c>
      <c r="M4549" s="4">
        <f t="shared" si="358"/>
        <v>7</v>
      </c>
      <c r="N4549" s="4" t="str">
        <f t="shared" si="359"/>
        <v>N</v>
      </c>
      <c r="O4549" t="str">
        <f t="shared" si="355"/>
        <v>N</v>
      </c>
    </row>
    <row r="4550" spans="1:15" x14ac:dyDescent="0.25">
      <c r="A4550">
        <v>47</v>
      </c>
      <c r="B4550" s="1">
        <v>64124</v>
      </c>
      <c r="C4550" t="s">
        <v>257</v>
      </c>
      <c r="D4550" t="s">
        <v>898</v>
      </c>
      <c r="E4550">
        <v>1270</v>
      </c>
      <c r="F4550">
        <v>27536</v>
      </c>
      <c r="G4550">
        <f t="shared" si="356"/>
        <v>0</v>
      </c>
      <c r="H4550" t="str">
        <f>_xlfn.XLOOKUP(C4550,obszary!A:A,obszary!B:B)</f>
        <v>Ismenius Lacus</v>
      </c>
      <c r="I4550" t="str">
        <f>_xlfn.XLOOKUP($A4550,laziki!B:B,laziki!C:C)</f>
        <v>Spirit 14</v>
      </c>
      <c r="J4550" t="str">
        <f>_xlfn.XLOOKUP(I4550,laziki!C:C,laziki!E:E)</f>
        <v>27.30N, 17.48W</v>
      </c>
      <c r="K4550">
        <f>_xlfn.XLOOKUP($A4550,laziki!B:B,laziki!D:D)</f>
        <v>2065</v>
      </c>
      <c r="L4550">
        <f t="shared" si="357"/>
        <v>2075</v>
      </c>
      <c r="M4550" s="4">
        <f t="shared" si="358"/>
        <v>10</v>
      </c>
      <c r="N4550" s="4" t="str">
        <f t="shared" si="359"/>
        <v>N</v>
      </c>
      <c r="O4550" t="str">
        <f t="shared" ref="O4550:O4613" si="360">IF(NOT(ISERROR(SEARCH("S",J4550))),"S","N")</f>
        <v>N</v>
      </c>
    </row>
    <row r="4551" spans="1:15" x14ac:dyDescent="0.25">
      <c r="A4551">
        <v>38</v>
      </c>
      <c r="B4551" s="1">
        <v>61354</v>
      </c>
      <c r="C4551" t="s">
        <v>265</v>
      </c>
      <c r="D4551" t="s">
        <v>897</v>
      </c>
      <c r="E4551">
        <v>32</v>
      </c>
      <c r="F4551">
        <v>11011</v>
      </c>
      <c r="G4551">
        <f t="shared" si="356"/>
        <v>11011</v>
      </c>
      <c r="H4551" t="str">
        <f>_xlfn.XLOOKUP(C4551,obszary!A:A,obszary!B:B)</f>
        <v>Mare Boreum</v>
      </c>
      <c r="I4551" t="str">
        <f>_xlfn.XLOOKUP($A4551,laziki!B:B,laziki!C:C)</f>
        <v>Pathfinder 7</v>
      </c>
      <c r="J4551" t="str">
        <f>_xlfn.XLOOKUP(I4551,laziki!C:C,laziki!E:E)</f>
        <v>79.27N, 111.64W</v>
      </c>
      <c r="K4551">
        <f>_xlfn.XLOOKUP($A4551,laziki!B:B,laziki!D:D)</f>
        <v>2062</v>
      </c>
      <c r="L4551">
        <f t="shared" si="357"/>
        <v>2067</v>
      </c>
      <c r="M4551" s="4">
        <f t="shared" si="358"/>
        <v>5</v>
      </c>
      <c r="N4551" s="4" t="str">
        <f t="shared" si="359"/>
        <v>N</v>
      </c>
      <c r="O4551" t="str">
        <f t="shared" si="360"/>
        <v>N</v>
      </c>
    </row>
    <row r="4552" spans="1:15" x14ac:dyDescent="0.25">
      <c r="A4552">
        <v>17</v>
      </c>
      <c r="B4552" s="1">
        <v>59676</v>
      </c>
      <c r="C4552" t="s">
        <v>241</v>
      </c>
      <c r="D4552" t="s">
        <v>896</v>
      </c>
      <c r="E4552">
        <v>307</v>
      </c>
      <c r="F4552">
        <v>1788</v>
      </c>
      <c r="G4552">
        <f t="shared" si="356"/>
        <v>0</v>
      </c>
      <c r="H4552" t="str">
        <f>_xlfn.XLOOKUP(C4552,obszary!A:A,obszary!B:B)</f>
        <v>Syrtis Major</v>
      </c>
      <c r="I4552" t="str">
        <f>_xlfn.XLOOKUP($A4552,laziki!B:B,laziki!C:C)</f>
        <v>Viking 8</v>
      </c>
      <c r="J4552" t="str">
        <f>_xlfn.XLOOKUP(I4552,laziki!C:C,laziki!E:E)</f>
        <v>21.27N, 90.13E</v>
      </c>
      <c r="K4552">
        <f>_xlfn.XLOOKUP($A4552,laziki!B:B,laziki!D:D)</f>
        <v>2054</v>
      </c>
      <c r="L4552">
        <f t="shared" si="357"/>
        <v>2063</v>
      </c>
      <c r="M4552" s="4">
        <f t="shared" si="358"/>
        <v>9</v>
      </c>
      <c r="N4552" s="4" t="str">
        <f t="shared" si="359"/>
        <v>N</v>
      </c>
      <c r="O4552" t="str">
        <f t="shared" si="360"/>
        <v>N</v>
      </c>
    </row>
    <row r="4553" spans="1:15" x14ac:dyDescent="0.25">
      <c r="A4553">
        <v>86</v>
      </c>
      <c r="B4553" s="1">
        <v>63771</v>
      </c>
      <c r="C4553" t="s">
        <v>265</v>
      </c>
      <c r="D4553" t="s">
        <v>895</v>
      </c>
      <c r="E4553">
        <v>15</v>
      </c>
      <c r="F4553">
        <v>9670</v>
      </c>
      <c r="G4553">
        <f t="shared" si="356"/>
        <v>9670</v>
      </c>
      <c r="H4553" t="str">
        <f>_xlfn.XLOOKUP(C4553,obszary!A:A,obszary!B:B)</f>
        <v>Mare Boreum</v>
      </c>
      <c r="I4553" t="str">
        <f>_xlfn.XLOOKUP($A4553,laziki!B:B,laziki!C:C)</f>
        <v>Phoenix 16</v>
      </c>
      <c r="J4553" t="str">
        <f>_xlfn.XLOOKUP(I4553,laziki!C:C,laziki!E:E)</f>
        <v>75.84N, 122.24E</v>
      </c>
      <c r="K4553">
        <f>_xlfn.XLOOKUP($A4553,laziki!B:B,laziki!D:D)</f>
        <v>2071</v>
      </c>
      <c r="L4553">
        <f t="shared" si="357"/>
        <v>2074</v>
      </c>
      <c r="M4553" s="4">
        <f t="shared" si="358"/>
        <v>3</v>
      </c>
      <c r="N4553" s="4" t="str">
        <f t="shared" si="359"/>
        <v>N</v>
      </c>
      <c r="O4553" t="str">
        <f t="shared" si="360"/>
        <v>N</v>
      </c>
    </row>
    <row r="4554" spans="1:15" x14ac:dyDescent="0.25">
      <c r="A4554">
        <v>47</v>
      </c>
      <c r="B4554" s="1">
        <v>61413</v>
      </c>
      <c r="C4554" t="s">
        <v>245</v>
      </c>
      <c r="D4554" t="s">
        <v>894</v>
      </c>
      <c r="E4554">
        <v>152</v>
      </c>
      <c r="F4554">
        <v>629</v>
      </c>
      <c r="G4554">
        <f t="shared" si="356"/>
        <v>0</v>
      </c>
      <c r="H4554" t="str">
        <f>_xlfn.XLOOKUP(C4554,obszary!A:A,obszary!B:B)</f>
        <v>Oxia Palus</v>
      </c>
      <c r="I4554" t="str">
        <f>_xlfn.XLOOKUP($A4554,laziki!B:B,laziki!C:C)</f>
        <v>Spirit 14</v>
      </c>
      <c r="J4554" t="str">
        <f>_xlfn.XLOOKUP(I4554,laziki!C:C,laziki!E:E)</f>
        <v>27.30N, 17.48W</v>
      </c>
      <c r="K4554">
        <f>_xlfn.XLOOKUP($A4554,laziki!B:B,laziki!D:D)</f>
        <v>2065</v>
      </c>
      <c r="L4554">
        <f t="shared" si="357"/>
        <v>2068</v>
      </c>
      <c r="M4554" s="4">
        <f t="shared" si="358"/>
        <v>3</v>
      </c>
      <c r="N4554" s="4" t="str">
        <f t="shared" si="359"/>
        <v>N</v>
      </c>
      <c r="O4554" t="str">
        <f t="shared" si="360"/>
        <v>N</v>
      </c>
    </row>
    <row r="4555" spans="1:15" x14ac:dyDescent="0.25">
      <c r="A4555">
        <v>18</v>
      </c>
      <c r="B4555" s="1">
        <v>57959</v>
      </c>
      <c r="C4555" t="s">
        <v>209</v>
      </c>
      <c r="D4555" t="s">
        <v>893</v>
      </c>
      <c r="E4555">
        <v>905</v>
      </c>
      <c r="F4555">
        <v>1788</v>
      </c>
      <c r="G4555">
        <f t="shared" si="356"/>
        <v>0</v>
      </c>
      <c r="H4555" t="str">
        <f>_xlfn.XLOOKUP(C4555,obszary!A:A,obszary!B:B)</f>
        <v>Eridania</v>
      </c>
      <c r="I4555" t="str">
        <f>_xlfn.XLOOKUP($A4555,laziki!B:B,laziki!C:C)</f>
        <v>Viking 10</v>
      </c>
      <c r="J4555" t="str">
        <f>_xlfn.XLOOKUP(I4555,laziki!C:C,laziki!E:E)</f>
        <v>25.21S, 169.35E</v>
      </c>
      <c r="K4555">
        <f>_xlfn.XLOOKUP($A4555,laziki!B:B,laziki!D:D)</f>
        <v>2055</v>
      </c>
      <c r="L4555">
        <f t="shared" si="357"/>
        <v>2058</v>
      </c>
      <c r="M4555" s="4">
        <f t="shared" si="358"/>
        <v>3</v>
      </c>
      <c r="N4555" s="4" t="str">
        <f t="shared" si="359"/>
        <v>S</v>
      </c>
      <c r="O4555" t="str">
        <f t="shared" si="360"/>
        <v>S</v>
      </c>
    </row>
    <row r="4556" spans="1:15" x14ac:dyDescent="0.25">
      <c r="A4556">
        <v>72</v>
      </c>
      <c r="B4556" s="1">
        <v>63756</v>
      </c>
      <c r="C4556" t="s">
        <v>233</v>
      </c>
      <c r="D4556" t="s">
        <v>892</v>
      </c>
      <c r="E4556">
        <v>82</v>
      </c>
      <c r="F4556">
        <v>2599</v>
      </c>
      <c r="G4556">
        <f t="shared" si="356"/>
        <v>2599</v>
      </c>
      <c r="H4556" t="str">
        <f>_xlfn.XLOOKUP(C4556,obszary!A:A,obszary!B:B)</f>
        <v>Phoenicis Lacus</v>
      </c>
      <c r="I4556" t="str">
        <f>_xlfn.XLOOKUP($A4556,laziki!B:B,laziki!C:C)</f>
        <v>Rosetta 16</v>
      </c>
      <c r="J4556" t="str">
        <f>_xlfn.XLOOKUP(I4556,laziki!C:C,laziki!E:E)</f>
        <v>29.49S, 118.42W</v>
      </c>
      <c r="K4556">
        <f>_xlfn.XLOOKUP($A4556,laziki!B:B,laziki!D:D)</f>
        <v>2071</v>
      </c>
      <c r="L4556">
        <f t="shared" si="357"/>
        <v>2074</v>
      </c>
      <c r="M4556" s="4">
        <f t="shared" si="358"/>
        <v>3</v>
      </c>
      <c r="N4556" s="4" t="str">
        <f t="shared" si="359"/>
        <v>S</v>
      </c>
      <c r="O4556" t="str">
        <f t="shared" si="360"/>
        <v>S</v>
      </c>
    </row>
    <row r="4557" spans="1:15" x14ac:dyDescent="0.25">
      <c r="A4557">
        <v>84</v>
      </c>
      <c r="B4557" s="1">
        <v>62482</v>
      </c>
      <c r="C4557" t="s">
        <v>253</v>
      </c>
      <c r="D4557" t="s">
        <v>891</v>
      </c>
      <c r="E4557">
        <v>11</v>
      </c>
      <c r="F4557">
        <v>27536</v>
      </c>
      <c r="G4557">
        <f t="shared" si="356"/>
        <v>27536</v>
      </c>
      <c r="H4557" t="str">
        <f>_xlfn.XLOOKUP(C4557,obszary!A:A,obszary!B:B)</f>
        <v>Cebrenia</v>
      </c>
      <c r="I4557" t="str">
        <f>_xlfn.XLOOKUP($A4557,laziki!B:B,laziki!C:C)</f>
        <v>Phoenix 12</v>
      </c>
      <c r="J4557" t="str">
        <f>_xlfn.XLOOKUP(I4557,laziki!C:C,laziki!E:E)</f>
        <v>53.00N, 129.64E</v>
      </c>
      <c r="K4557">
        <f>_xlfn.XLOOKUP($A4557,laziki!B:B,laziki!D:D)</f>
        <v>2069</v>
      </c>
      <c r="L4557">
        <f t="shared" si="357"/>
        <v>2071</v>
      </c>
      <c r="M4557" s="4">
        <f t="shared" si="358"/>
        <v>2</v>
      </c>
      <c r="N4557" s="4" t="str">
        <f t="shared" si="359"/>
        <v>N</v>
      </c>
      <c r="O4557" t="str">
        <f t="shared" si="360"/>
        <v>N</v>
      </c>
    </row>
    <row r="4558" spans="1:15" x14ac:dyDescent="0.25">
      <c r="A4558">
        <v>35</v>
      </c>
      <c r="B4558" s="1">
        <v>58993</v>
      </c>
      <c r="C4558" t="s">
        <v>231</v>
      </c>
      <c r="D4558" t="s">
        <v>890</v>
      </c>
      <c r="E4558">
        <v>231</v>
      </c>
      <c r="F4558">
        <v>2054</v>
      </c>
      <c r="G4558">
        <f t="shared" si="356"/>
        <v>0</v>
      </c>
      <c r="H4558" t="str">
        <f>_xlfn.XLOOKUP(C4558,obszary!A:A,obszary!B:B)</f>
        <v>Coprates</v>
      </c>
      <c r="I4558" t="str">
        <f>_xlfn.XLOOKUP($A4558,laziki!B:B,laziki!C:C)</f>
        <v>Pathfinder 2</v>
      </c>
      <c r="J4558" t="str">
        <f>_xlfn.XLOOKUP(I4558,laziki!C:C,laziki!E:E)</f>
        <v>16.90S, 101.43W</v>
      </c>
      <c r="K4558">
        <f>_xlfn.XLOOKUP($A4558,laziki!B:B,laziki!D:D)</f>
        <v>2060</v>
      </c>
      <c r="L4558">
        <f t="shared" si="357"/>
        <v>2061</v>
      </c>
      <c r="M4558" s="4">
        <f t="shared" si="358"/>
        <v>1</v>
      </c>
      <c r="N4558" s="4" t="str">
        <f t="shared" si="359"/>
        <v>S</v>
      </c>
      <c r="O4558" t="str">
        <f t="shared" si="360"/>
        <v>S</v>
      </c>
    </row>
    <row r="4559" spans="1:15" x14ac:dyDescent="0.25">
      <c r="A4559">
        <v>77</v>
      </c>
      <c r="B4559" s="1">
        <v>64697</v>
      </c>
      <c r="C4559" t="s">
        <v>211</v>
      </c>
      <c r="D4559" t="s">
        <v>889</v>
      </c>
      <c r="E4559">
        <v>389</v>
      </c>
      <c r="F4559">
        <v>2739</v>
      </c>
      <c r="G4559">
        <f t="shared" si="356"/>
        <v>0</v>
      </c>
      <c r="H4559" t="str">
        <f>_xlfn.XLOOKUP(C4559,obszary!A:A,obszary!B:B)</f>
        <v>Hellas</v>
      </c>
      <c r="I4559" t="str">
        <f>_xlfn.XLOOKUP($A4559,laziki!B:B,laziki!C:C)</f>
        <v>Rosetta 27</v>
      </c>
      <c r="J4559" t="str">
        <f>_xlfn.XLOOKUP(I4559,laziki!C:C,laziki!E:E)</f>
        <v>28.90S, 98.55E</v>
      </c>
      <c r="K4559">
        <f>_xlfn.XLOOKUP($A4559,laziki!B:B,laziki!D:D)</f>
        <v>2073</v>
      </c>
      <c r="L4559">
        <f t="shared" si="357"/>
        <v>2077</v>
      </c>
      <c r="M4559" s="4">
        <f t="shared" si="358"/>
        <v>4</v>
      </c>
      <c r="N4559" s="4" t="str">
        <f t="shared" si="359"/>
        <v>S</v>
      </c>
      <c r="O4559" t="str">
        <f t="shared" si="360"/>
        <v>S</v>
      </c>
    </row>
    <row r="4560" spans="1:15" x14ac:dyDescent="0.25">
      <c r="A4560">
        <v>15</v>
      </c>
      <c r="B4560" s="1">
        <v>56515</v>
      </c>
      <c r="C4560" t="s">
        <v>235</v>
      </c>
      <c r="D4560" t="s">
        <v>888</v>
      </c>
      <c r="E4560">
        <v>109</v>
      </c>
      <c r="F4560">
        <v>5255</v>
      </c>
      <c r="G4560">
        <f t="shared" si="356"/>
        <v>0</v>
      </c>
      <c r="H4560" t="str">
        <f>_xlfn.XLOOKUP(C4560,obszary!A:A,obszary!B:B)</f>
        <v>Memnonia</v>
      </c>
      <c r="I4560" t="str">
        <f>_xlfn.XLOOKUP($A4560,laziki!B:B,laziki!C:C)</f>
        <v>Viking 5</v>
      </c>
      <c r="J4560" t="str">
        <f>_xlfn.XLOOKUP(I4560,laziki!C:C,laziki!E:E)</f>
        <v>33.52S, 162.36W</v>
      </c>
      <c r="K4560">
        <f>_xlfn.XLOOKUP($A4560,laziki!B:B,laziki!D:D)</f>
        <v>2053</v>
      </c>
      <c r="L4560">
        <f t="shared" si="357"/>
        <v>2054</v>
      </c>
      <c r="M4560" s="4">
        <f t="shared" si="358"/>
        <v>1</v>
      </c>
      <c r="N4560" s="4" t="str">
        <f t="shared" si="359"/>
        <v>S</v>
      </c>
      <c r="O4560" t="str">
        <f t="shared" si="360"/>
        <v>S</v>
      </c>
    </row>
    <row r="4561" spans="1:15" x14ac:dyDescent="0.25">
      <c r="A4561">
        <v>92</v>
      </c>
      <c r="B4561" s="1">
        <v>63829</v>
      </c>
      <c r="C4561" t="s">
        <v>265</v>
      </c>
      <c r="D4561" t="s">
        <v>887</v>
      </c>
      <c r="E4561">
        <v>702</v>
      </c>
      <c r="F4561">
        <v>1656</v>
      </c>
      <c r="G4561">
        <f t="shared" si="356"/>
        <v>0</v>
      </c>
      <c r="H4561" t="str">
        <f>_xlfn.XLOOKUP(C4561,obszary!A:A,obszary!B:B)</f>
        <v>Mare Boreum</v>
      </c>
      <c r="I4561" t="str">
        <f>_xlfn.XLOOKUP($A4561,laziki!B:B,laziki!C:C)</f>
        <v>Phoenix 28</v>
      </c>
      <c r="J4561" t="str">
        <f>_xlfn.XLOOKUP(I4561,laziki!C:C,laziki!E:E)</f>
        <v>77.60N, 60.62E</v>
      </c>
      <c r="K4561">
        <f>_xlfn.XLOOKUP($A4561,laziki!B:B,laziki!D:D)</f>
        <v>2073</v>
      </c>
      <c r="L4561">
        <f t="shared" si="357"/>
        <v>2074</v>
      </c>
      <c r="M4561" s="4">
        <f t="shared" si="358"/>
        <v>1</v>
      </c>
      <c r="N4561" s="4" t="str">
        <f t="shared" si="359"/>
        <v>N</v>
      </c>
      <c r="O4561" t="str">
        <f t="shared" si="360"/>
        <v>N</v>
      </c>
    </row>
    <row r="4562" spans="1:15" x14ac:dyDescent="0.25">
      <c r="A4562">
        <v>32</v>
      </c>
      <c r="B4562" s="1">
        <v>60963</v>
      </c>
      <c r="C4562" t="s">
        <v>217</v>
      </c>
      <c r="D4562" t="s">
        <v>886</v>
      </c>
      <c r="E4562">
        <v>631</v>
      </c>
      <c r="F4562">
        <v>756</v>
      </c>
      <c r="G4562">
        <f t="shared" si="356"/>
        <v>0</v>
      </c>
      <c r="H4562" t="str">
        <f>_xlfn.XLOOKUP(C4562,obszary!A:A,obszary!B:B)</f>
        <v>Thaumasia</v>
      </c>
      <c r="I4562" t="str">
        <f>_xlfn.XLOOKUP($A4562,laziki!B:B,laziki!C:C)</f>
        <v>Deimos 11</v>
      </c>
      <c r="J4562" t="str">
        <f>_xlfn.XLOOKUP(I4562,laziki!C:C,laziki!E:E)</f>
        <v>39.82S, 96.42W</v>
      </c>
      <c r="K4562">
        <f>_xlfn.XLOOKUP($A4562,laziki!B:B,laziki!D:D)</f>
        <v>2059</v>
      </c>
      <c r="L4562">
        <f t="shared" si="357"/>
        <v>2066</v>
      </c>
      <c r="M4562" s="4">
        <f t="shared" si="358"/>
        <v>7</v>
      </c>
      <c r="N4562" s="4" t="str">
        <f t="shared" si="359"/>
        <v>S</v>
      </c>
      <c r="O4562" t="str">
        <f t="shared" si="360"/>
        <v>S</v>
      </c>
    </row>
    <row r="4563" spans="1:15" x14ac:dyDescent="0.25">
      <c r="A4563">
        <v>76</v>
      </c>
      <c r="B4563" s="1">
        <v>64546</v>
      </c>
      <c r="C4563" t="s">
        <v>237</v>
      </c>
      <c r="D4563" t="s">
        <v>885</v>
      </c>
      <c r="E4563">
        <v>128</v>
      </c>
      <c r="F4563">
        <v>9985</v>
      </c>
      <c r="G4563">
        <f t="shared" si="356"/>
        <v>0</v>
      </c>
      <c r="H4563" t="str">
        <f>_xlfn.XLOOKUP(C4563,obszary!A:A,obszary!B:B)</f>
        <v>Elysium</v>
      </c>
      <c r="I4563" t="str">
        <f>_xlfn.XLOOKUP($A4563,laziki!B:B,laziki!C:C)</f>
        <v>Rosetta 25</v>
      </c>
      <c r="J4563" t="str">
        <f>_xlfn.XLOOKUP(I4563,laziki!C:C,laziki!E:E)</f>
        <v>47.84N, 169.44E</v>
      </c>
      <c r="K4563">
        <f>_xlfn.XLOOKUP($A4563,laziki!B:B,laziki!D:D)</f>
        <v>2072</v>
      </c>
      <c r="L4563">
        <f t="shared" si="357"/>
        <v>2076</v>
      </c>
      <c r="M4563" s="4">
        <f t="shared" si="358"/>
        <v>4</v>
      </c>
      <c r="N4563" s="4" t="str">
        <f t="shared" si="359"/>
        <v>N</v>
      </c>
      <c r="O4563" t="str">
        <f t="shared" si="360"/>
        <v>N</v>
      </c>
    </row>
    <row r="4564" spans="1:15" x14ac:dyDescent="0.25">
      <c r="A4564">
        <v>41</v>
      </c>
      <c r="B4564" s="1">
        <v>61516</v>
      </c>
      <c r="C4564" t="s">
        <v>257</v>
      </c>
      <c r="D4564" t="s">
        <v>884</v>
      </c>
      <c r="E4564">
        <v>1057</v>
      </c>
      <c r="F4564">
        <v>21171</v>
      </c>
      <c r="G4564">
        <f t="shared" si="356"/>
        <v>0</v>
      </c>
      <c r="H4564" t="str">
        <f>_xlfn.XLOOKUP(C4564,obszary!A:A,obszary!B:B)</f>
        <v>Ismenius Lacus</v>
      </c>
      <c r="I4564" t="str">
        <f>_xlfn.XLOOKUP($A4564,laziki!B:B,laziki!C:C)</f>
        <v>Spirit 5</v>
      </c>
      <c r="J4564" t="str">
        <f>_xlfn.XLOOKUP(I4564,laziki!C:C,laziki!E:E)</f>
        <v>66.19N, 33.82E</v>
      </c>
      <c r="K4564">
        <f>_xlfn.XLOOKUP($A4564,laziki!B:B,laziki!D:D)</f>
        <v>2063</v>
      </c>
      <c r="L4564">
        <f t="shared" si="357"/>
        <v>2068</v>
      </c>
      <c r="M4564" s="4">
        <f t="shared" si="358"/>
        <v>5</v>
      </c>
      <c r="N4564" s="4" t="str">
        <f t="shared" si="359"/>
        <v>N</v>
      </c>
      <c r="O4564" t="str">
        <f t="shared" si="360"/>
        <v>N</v>
      </c>
    </row>
    <row r="4565" spans="1:15" x14ac:dyDescent="0.25">
      <c r="A4565">
        <v>91</v>
      </c>
      <c r="B4565" s="1">
        <v>63997</v>
      </c>
      <c r="C4565" t="s">
        <v>265</v>
      </c>
      <c r="D4565" t="s">
        <v>883</v>
      </c>
      <c r="E4565">
        <v>103</v>
      </c>
      <c r="F4565">
        <v>4902</v>
      </c>
      <c r="G4565">
        <f t="shared" si="356"/>
        <v>0</v>
      </c>
      <c r="H4565" t="str">
        <f>_xlfn.XLOOKUP(C4565,obszary!A:A,obszary!B:B)</f>
        <v>Mare Boreum</v>
      </c>
      <c r="I4565" t="str">
        <f>_xlfn.XLOOKUP($A4565,laziki!B:B,laziki!C:C)</f>
        <v>Phoenix 27</v>
      </c>
      <c r="J4565" t="str">
        <f>_xlfn.XLOOKUP(I4565,laziki!C:C,laziki!E:E)</f>
        <v>75.27N, 138.32W</v>
      </c>
      <c r="K4565">
        <f>_xlfn.XLOOKUP($A4565,laziki!B:B,laziki!D:D)</f>
        <v>2073</v>
      </c>
      <c r="L4565">
        <f t="shared" si="357"/>
        <v>2075</v>
      </c>
      <c r="M4565" s="4">
        <f t="shared" si="358"/>
        <v>2</v>
      </c>
      <c r="N4565" s="4" t="str">
        <f t="shared" si="359"/>
        <v>N</v>
      </c>
      <c r="O4565" t="str">
        <f t="shared" si="360"/>
        <v>N</v>
      </c>
    </row>
    <row r="4566" spans="1:15" x14ac:dyDescent="0.25">
      <c r="A4566">
        <v>83</v>
      </c>
      <c r="B4566" s="1">
        <v>62621</v>
      </c>
      <c r="C4566" t="s">
        <v>255</v>
      </c>
      <c r="D4566" t="s">
        <v>882</v>
      </c>
      <c r="E4566">
        <v>54</v>
      </c>
      <c r="F4566">
        <v>19313</v>
      </c>
      <c r="G4566">
        <f t="shared" si="356"/>
        <v>19313</v>
      </c>
      <c r="H4566" t="str">
        <f>_xlfn.XLOOKUP(C4566,obszary!A:A,obszary!B:B)</f>
        <v>Casius</v>
      </c>
      <c r="I4566" t="str">
        <f>_xlfn.XLOOKUP($A4566,laziki!B:B,laziki!C:C)</f>
        <v>Phoenix 11</v>
      </c>
      <c r="J4566" t="str">
        <f>_xlfn.XLOOKUP(I4566,laziki!C:C,laziki!E:E)</f>
        <v>56.07N, 79.63E</v>
      </c>
      <c r="K4566">
        <f>_xlfn.XLOOKUP($A4566,laziki!B:B,laziki!D:D)</f>
        <v>2069</v>
      </c>
      <c r="L4566">
        <f t="shared" si="357"/>
        <v>2071</v>
      </c>
      <c r="M4566" s="4">
        <f t="shared" si="358"/>
        <v>2</v>
      </c>
      <c r="N4566" s="4" t="str">
        <f t="shared" si="359"/>
        <v>N</v>
      </c>
      <c r="O4566" t="str">
        <f t="shared" si="360"/>
        <v>N</v>
      </c>
    </row>
    <row r="4567" spans="1:15" x14ac:dyDescent="0.25">
      <c r="A4567">
        <v>4</v>
      </c>
      <c r="B4567" s="1">
        <v>56745</v>
      </c>
      <c r="C4567" t="s">
        <v>215</v>
      </c>
      <c r="D4567" t="s">
        <v>881</v>
      </c>
      <c r="E4567">
        <v>12</v>
      </c>
      <c r="F4567">
        <v>17000</v>
      </c>
      <c r="G4567">
        <f t="shared" si="356"/>
        <v>17000</v>
      </c>
      <c r="H4567" t="str">
        <f>_xlfn.XLOOKUP(C4567,obszary!A:A,obszary!B:B)</f>
        <v>Argyre</v>
      </c>
      <c r="I4567" t="str">
        <f>_xlfn.XLOOKUP($A4567,laziki!B:B,laziki!C:C)</f>
        <v>Mariner 9</v>
      </c>
      <c r="J4567" t="str">
        <f>_xlfn.XLOOKUP(I4567,laziki!C:C,laziki!E:E)</f>
        <v>43.20S, 21.89W</v>
      </c>
      <c r="K4567">
        <f>_xlfn.XLOOKUP($A4567,laziki!B:B,laziki!D:D)</f>
        <v>2051</v>
      </c>
      <c r="L4567">
        <f t="shared" si="357"/>
        <v>2055</v>
      </c>
      <c r="M4567" s="4">
        <f t="shared" si="358"/>
        <v>4</v>
      </c>
      <c r="N4567" s="4" t="str">
        <f t="shared" si="359"/>
        <v>S</v>
      </c>
      <c r="O4567" t="str">
        <f t="shared" si="360"/>
        <v>S</v>
      </c>
    </row>
    <row r="4568" spans="1:15" x14ac:dyDescent="0.25">
      <c r="A4568">
        <v>87</v>
      </c>
      <c r="B4568" s="1">
        <v>63410</v>
      </c>
      <c r="C4568" t="s">
        <v>215</v>
      </c>
      <c r="D4568" t="s">
        <v>880</v>
      </c>
      <c r="E4568">
        <v>277</v>
      </c>
      <c r="F4568">
        <v>629</v>
      </c>
      <c r="G4568">
        <f t="shared" si="356"/>
        <v>0</v>
      </c>
      <c r="H4568" t="str">
        <f>_xlfn.XLOOKUP(C4568,obszary!A:A,obszary!B:B)</f>
        <v>Argyre</v>
      </c>
      <c r="I4568" t="str">
        <f>_xlfn.XLOOKUP($A4568,laziki!B:B,laziki!C:C)</f>
        <v>Phoenix 17</v>
      </c>
      <c r="J4568" t="str">
        <f>_xlfn.XLOOKUP(I4568,laziki!C:C,laziki!E:E)</f>
        <v>34.44S, 25.42W</v>
      </c>
      <c r="K4568">
        <f>_xlfn.XLOOKUP($A4568,laziki!B:B,laziki!D:D)</f>
        <v>2071</v>
      </c>
      <c r="L4568">
        <f t="shared" si="357"/>
        <v>2073</v>
      </c>
      <c r="M4568" s="4">
        <f t="shared" si="358"/>
        <v>2</v>
      </c>
      <c r="N4568" s="4" t="str">
        <f t="shared" si="359"/>
        <v>S</v>
      </c>
      <c r="O4568" t="str">
        <f t="shared" si="360"/>
        <v>S</v>
      </c>
    </row>
    <row r="4569" spans="1:15" x14ac:dyDescent="0.25">
      <c r="A4569">
        <v>77</v>
      </c>
      <c r="B4569" s="1">
        <v>63719</v>
      </c>
      <c r="C4569" t="s">
        <v>225</v>
      </c>
      <c r="D4569" t="s">
        <v>879</v>
      </c>
      <c r="E4569">
        <v>82</v>
      </c>
      <c r="F4569">
        <v>6205</v>
      </c>
      <c r="G4569">
        <f t="shared" si="356"/>
        <v>6205</v>
      </c>
      <c r="H4569" t="str">
        <f>_xlfn.XLOOKUP(C4569,obszary!A:A,obszary!B:B)</f>
        <v>Iapygia</v>
      </c>
      <c r="I4569" t="str">
        <f>_xlfn.XLOOKUP($A4569,laziki!B:B,laziki!C:C)</f>
        <v>Rosetta 27</v>
      </c>
      <c r="J4569" t="str">
        <f>_xlfn.XLOOKUP(I4569,laziki!C:C,laziki!E:E)</f>
        <v>28.90S, 98.55E</v>
      </c>
      <c r="K4569">
        <f>_xlfn.XLOOKUP($A4569,laziki!B:B,laziki!D:D)</f>
        <v>2073</v>
      </c>
      <c r="L4569">
        <f t="shared" si="357"/>
        <v>2074</v>
      </c>
      <c r="M4569" s="4">
        <f t="shared" si="358"/>
        <v>1</v>
      </c>
      <c r="N4569" s="4" t="str">
        <f t="shared" si="359"/>
        <v>S</v>
      </c>
      <c r="O4569" t="str">
        <f t="shared" si="360"/>
        <v>S</v>
      </c>
    </row>
    <row r="4570" spans="1:15" x14ac:dyDescent="0.25">
      <c r="A4570">
        <v>101</v>
      </c>
      <c r="B4570" s="1">
        <v>63193</v>
      </c>
      <c r="C4570" t="s">
        <v>253</v>
      </c>
      <c r="D4570" t="s">
        <v>878</v>
      </c>
      <c r="E4570">
        <v>39</v>
      </c>
      <c r="F4570">
        <v>2188</v>
      </c>
      <c r="G4570">
        <f t="shared" si="356"/>
        <v>2188</v>
      </c>
      <c r="H4570" t="str">
        <f>_xlfn.XLOOKUP(C4570,obszary!A:A,obszary!B:B)</f>
        <v>Cebrenia</v>
      </c>
      <c r="I4570" t="str">
        <f>_xlfn.XLOOKUP($A4570,laziki!B:B,laziki!C:C)</f>
        <v>Perseverance 8</v>
      </c>
      <c r="J4570" t="str">
        <f>_xlfn.XLOOKUP(I4570,laziki!C:C,laziki!E:E)</f>
        <v>53.93N, 163.34E</v>
      </c>
      <c r="K4570">
        <f>_xlfn.XLOOKUP($A4570,laziki!B:B,laziki!D:D)</f>
        <v>2071</v>
      </c>
      <c r="L4570">
        <f t="shared" si="357"/>
        <v>2073</v>
      </c>
      <c r="M4570" s="4">
        <f t="shared" si="358"/>
        <v>2</v>
      </c>
      <c r="N4570" s="4" t="str">
        <f t="shared" si="359"/>
        <v>N</v>
      </c>
      <c r="O4570" t="str">
        <f t="shared" si="360"/>
        <v>N</v>
      </c>
    </row>
    <row r="4571" spans="1:15" x14ac:dyDescent="0.25">
      <c r="A4571">
        <v>39</v>
      </c>
      <c r="B4571" s="1">
        <v>61121</v>
      </c>
      <c r="C4571" t="s">
        <v>207</v>
      </c>
      <c r="D4571" t="s">
        <v>877</v>
      </c>
      <c r="E4571">
        <v>36</v>
      </c>
      <c r="F4571">
        <v>15109</v>
      </c>
      <c r="G4571">
        <f t="shared" si="356"/>
        <v>15109</v>
      </c>
      <c r="H4571" t="str">
        <f>_xlfn.XLOOKUP(C4571,obszary!A:A,obszary!B:B)</f>
        <v>Mare Australe</v>
      </c>
      <c r="I4571" t="str">
        <f>_xlfn.XLOOKUP($A4571,laziki!B:B,laziki!C:C)</f>
        <v>Pathfinder 9</v>
      </c>
      <c r="J4571" t="str">
        <f>_xlfn.XLOOKUP(I4571,laziki!C:C,laziki!E:E)</f>
        <v>59.92S, 179.01W</v>
      </c>
      <c r="K4571">
        <f>_xlfn.XLOOKUP($A4571,laziki!B:B,laziki!D:D)</f>
        <v>2062</v>
      </c>
      <c r="L4571">
        <f t="shared" si="357"/>
        <v>2067</v>
      </c>
      <c r="M4571" s="4">
        <f t="shared" si="358"/>
        <v>5</v>
      </c>
      <c r="N4571" s="4" t="str">
        <f t="shared" si="359"/>
        <v>S</v>
      </c>
      <c r="O4571" t="str">
        <f t="shared" si="360"/>
        <v>S</v>
      </c>
    </row>
    <row r="4572" spans="1:15" x14ac:dyDescent="0.25">
      <c r="A4572">
        <v>47</v>
      </c>
      <c r="B4572" s="1">
        <v>63087</v>
      </c>
      <c r="C4572" t="s">
        <v>245</v>
      </c>
      <c r="D4572" t="s">
        <v>876</v>
      </c>
      <c r="E4572">
        <v>389</v>
      </c>
      <c r="F4572">
        <v>8791</v>
      </c>
      <c r="G4572">
        <f t="shared" si="356"/>
        <v>0</v>
      </c>
      <c r="H4572" t="str">
        <f>_xlfn.XLOOKUP(C4572,obszary!A:A,obszary!B:B)</f>
        <v>Oxia Palus</v>
      </c>
      <c r="I4572" t="str">
        <f>_xlfn.XLOOKUP($A4572,laziki!B:B,laziki!C:C)</f>
        <v>Spirit 14</v>
      </c>
      <c r="J4572" t="str">
        <f>_xlfn.XLOOKUP(I4572,laziki!C:C,laziki!E:E)</f>
        <v>27.30N, 17.48W</v>
      </c>
      <c r="K4572">
        <f>_xlfn.XLOOKUP($A4572,laziki!B:B,laziki!D:D)</f>
        <v>2065</v>
      </c>
      <c r="L4572">
        <f t="shared" si="357"/>
        <v>2072</v>
      </c>
      <c r="M4572" s="4">
        <f t="shared" si="358"/>
        <v>7</v>
      </c>
      <c r="N4572" s="4" t="str">
        <f t="shared" si="359"/>
        <v>N</v>
      </c>
      <c r="O4572" t="str">
        <f t="shared" si="360"/>
        <v>N</v>
      </c>
    </row>
    <row r="4573" spans="1:15" x14ac:dyDescent="0.25">
      <c r="A4573">
        <v>10</v>
      </c>
      <c r="B4573" s="1">
        <v>58686</v>
      </c>
      <c r="C4573" t="s">
        <v>229</v>
      </c>
      <c r="D4573" t="s">
        <v>875</v>
      </c>
      <c r="E4573">
        <v>181</v>
      </c>
      <c r="F4573">
        <v>6832</v>
      </c>
      <c r="G4573">
        <f t="shared" si="356"/>
        <v>0</v>
      </c>
      <c r="H4573" t="str">
        <f>_xlfn.XLOOKUP(C4573,obszary!A:A,obszary!B:B)</f>
        <v>Margaritifer Sinus</v>
      </c>
      <c r="I4573" t="str">
        <f>_xlfn.XLOOKUP($A4573,laziki!B:B,laziki!C:C)</f>
        <v>Mariner 15</v>
      </c>
      <c r="J4573" t="str">
        <f>_xlfn.XLOOKUP(I4573,laziki!C:C,laziki!E:E)</f>
        <v>23.79S, 56.97W</v>
      </c>
      <c r="K4573">
        <f>_xlfn.XLOOKUP($A4573,laziki!B:B,laziki!D:D)</f>
        <v>2054</v>
      </c>
      <c r="L4573">
        <f t="shared" si="357"/>
        <v>2060</v>
      </c>
      <c r="M4573" s="4">
        <f t="shared" si="358"/>
        <v>6</v>
      </c>
      <c r="N4573" s="4" t="str">
        <f t="shared" si="359"/>
        <v>S</v>
      </c>
      <c r="O4573" t="str">
        <f t="shared" si="360"/>
        <v>S</v>
      </c>
    </row>
    <row r="4574" spans="1:15" x14ac:dyDescent="0.25">
      <c r="A4574">
        <v>27</v>
      </c>
      <c r="B4574" s="1">
        <v>58531</v>
      </c>
      <c r="C4574" t="s">
        <v>207</v>
      </c>
      <c r="D4574" t="s">
        <v>874</v>
      </c>
      <c r="E4574">
        <v>188</v>
      </c>
      <c r="F4574">
        <v>15109</v>
      </c>
      <c r="G4574">
        <f t="shared" si="356"/>
        <v>0</v>
      </c>
      <c r="H4574" t="str">
        <f>_xlfn.XLOOKUP(C4574,obszary!A:A,obszary!B:B)</f>
        <v>Mare Australe</v>
      </c>
      <c r="I4574" t="str">
        <f>_xlfn.XLOOKUP($A4574,laziki!B:B,laziki!C:C)</f>
        <v>Phobos 6</v>
      </c>
      <c r="J4574" t="str">
        <f>_xlfn.XLOOKUP(I4574,laziki!C:C,laziki!E:E)</f>
        <v>74.62S, 100.08E</v>
      </c>
      <c r="K4574">
        <f>_xlfn.XLOOKUP($A4574,laziki!B:B,laziki!D:D)</f>
        <v>2054</v>
      </c>
      <c r="L4574">
        <f t="shared" si="357"/>
        <v>2060</v>
      </c>
      <c r="M4574" s="4">
        <f t="shared" si="358"/>
        <v>6</v>
      </c>
      <c r="N4574" s="4" t="str">
        <f t="shared" si="359"/>
        <v>S</v>
      </c>
      <c r="O4574" t="str">
        <f t="shared" si="360"/>
        <v>S</v>
      </c>
    </row>
    <row r="4575" spans="1:15" x14ac:dyDescent="0.25">
      <c r="A4575">
        <v>9</v>
      </c>
      <c r="B4575" s="1">
        <v>57744</v>
      </c>
      <c r="C4575" t="s">
        <v>229</v>
      </c>
      <c r="D4575" t="s">
        <v>873</v>
      </c>
      <c r="E4575">
        <v>175</v>
      </c>
      <c r="F4575">
        <v>9670</v>
      </c>
      <c r="G4575">
        <f t="shared" si="356"/>
        <v>0</v>
      </c>
      <c r="H4575" t="str">
        <f>_xlfn.XLOOKUP(C4575,obszary!A:A,obszary!B:B)</f>
        <v>Margaritifer Sinus</v>
      </c>
      <c r="I4575" t="str">
        <f>_xlfn.XLOOKUP($A4575,laziki!B:B,laziki!C:C)</f>
        <v>Mariner 14</v>
      </c>
      <c r="J4575" t="str">
        <f>_xlfn.XLOOKUP(I4575,laziki!C:C,laziki!E:E)</f>
        <v>17.63S, 13.01W</v>
      </c>
      <c r="K4575">
        <f>_xlfn.XLOOKUP($A4575,laziki!B:B,laziki!D:D)</f>
        <v>2054</v>
      </c>
      <c r="L4575">
        <f t="shared" si="357"/>
        <v>2058</v>
      </c>
      <c r="M4575" s="4">
        <f t="shared" si="358"/>
        <v>4</v>
      </c>
      <c r="N4575" s="4" t="str">
        <f t="shared" si="359"/>
        <v>S</v>
      </c>
      <c r="O4575" t="str">
        <f t="shared" si="360"/>
        <v>S</v>
      </c>
    </row>
    <row r="4576" spans="1:15" x14ac:dyDescent="0.25">
      <c r="A4576">
        <v>56</v>
      </c>
      <c r="B4576" s="1">
        <v>63844</v>
      </c>
      <c r="C4576" t="s">
        <v>217</v>
      </c>
      <c r="D4576" t="s">
        <v>872</v>
      </c>
      <c r="E4576">
        <v>14</v>
      </c>
      <c r="F4576">
        <v>3313</v>
      </c>
      <c r="G4576">
        <f t="shared" si="356"/>
        <v>3313</v>
      </c>
      <c r="H4576" t="str">
        <f>_xlfn.XLOOKUP(C4576,obszary!A:A,obszary!B:B)</f>
        <v>Thaumasia</v>
      </c>
      <c r="I4576" t="str">
        <f>_xlfn.XLOOKUP($A4576,laziki!B:B,laziki!C:C)</f>
        <v>Opportunity 10</v>
      </c>
      <c r="J4576" t="str">
        <f>_xlfn.XLOOKUP(I4576,laziki!C:C,laziki!E:E)</f>
        <v>35.35S, 72.67W</v>
      </c>
      <c r="K4576">
        <f>_xlfn.XLOOKUP($A4576,laziki!B:B,laziki!D:D)</f>
        <v>2067</v>
      </c>
      <c r="L4576">
        <f t="shared" si="357"/>
        <v>2074</v>
      </c>
      <c r="M4576" s="4">
        <f t="shared" si="358"/>
        <v>7</v>
      </c>
      <c r="N4576" s="4" t="str">
        <f t="shared" si="359"/>
        <v>S</v>
      </c>
      <c r="O4576" t="str">
        <f t="shared" si="360"/>
        <v>S</v>
      </c>
    </row>
    <row r="4577" spans="1:15" x14ac:dyDescent="0.25">
      <c r="A4577">
        <v>97</v>
      </c>
      <c r="B4577" s="1">
        <v>62526</v>
      </c>
      <c r="C4577" t="s">
        <v>265</v>
      </c>
      <c r="D4577" t="s">
        <v>871</v>
      </c>
      <c r="E4577">
        <v>85</v>
      </c>
      <c r="F4577">
        <v>2054</v>
      </c>
      <c r="G4577">
        <f t="shared" si="356"/>
        <v>2054</v>
      </c>
      <c r="H4577" t="str">
        <f>_xlfn.XLOOKUP(C4577,obszary!A:A,obszary!B:B)</f>
        <v>Mare Boreum</v>
      </c>
      <c r="I4577" t="str">
        <f>_xlfn.XLOOKUP($A4577,laziki!B:B,laziki!C:C)</f>
        <v>Perseverance 4</v>
      </c>
      <c r="J4577" t="str">
        <f>_xlfn.XLOOKUP(I4577,laziki!C:C,laziki!E:E)</f>
        <v>80.24N, 27.18W</v>
      </c>
      <c r="K4577">
        <f>_xlfn.XLOOKUP($A4577,laziki!B:B,laziki!D:D)</f>
        <v>2069</v>
      </c>
      <c r="L4577">
        <f t="shared" si="357"/>
        <v>2071</v>
      </c>
      <c r="M4577" s="4">
        <f t="shared" si="358"/>
        <v>2</v>
      </c>
      <c r="N4577" s="4" t="str">
        <f t="shared" si="359"/>
        <v>N</v>
      </c>
      <c r="O4577" t="str">
        <f t="shared" si="360"/>
        <v>N</v>
      </c>
    </row>
    <row r="4578" spans="1:15" x14ac:dyDescent="0.25">
      <c r="A4578">
        <v>86</v>
      </c>
      <c r="B4578" s="1">
        <v>63395</v>
      </c>
      <c r="C4578" t="s">
        <v>253</v>
      </c>
      <c r="D4578" t="s">
        <v>870</v>
      </c>
      <c r="E4578">
        <v>188</v>
      </c>
      <c r="F4578">
        <v>27536</v>
      </c>
      <c r="G4578">
        <f t="shared" si="356"/>
        <v>0</v>
      </c>
      <c r="H4578" t="str">
        <f>_xlfn.XLOOKUP(C4578,obszary!A:A,obszary!B:B)</f>
        <v>Cebrenia</v>
      </c>
      <c r="I4578" t="str">
        <f>_xlfn.XLOOKUP($A4578,laziki!B:B,laziki!C:C)</f>
        <v>Phoenix 16</v>
      </c>
      <c r="J4578" t="str">
        <f>_xlfn.XLOOKUP(I4578,laziki!C:C,laziki!E:E)</f>
        <v>75.84N, 122.24E</v>
      </c>
      <c r="K4578">
        <f>_xlfn.XLOOKUP($A4578,laziki!B:B,laziki!D:D)</f>
        <v>2071</v>
      </c>
      <c r="L4578">
        <f t="shared" si="357"/>
        <v>2073</v>
      </c>
      <c r="M4578" s="4">
        <f t="shared" si="358"/>
        <v>2</v>
      </c>
      <c r="N4578" s="4" t="str">
        <f t="shared" si="359"/>
        <v>N</v>
      </c>
      <c r="O4578" t="str">
        <f t="shared" si="360"/>
        <v>N</v>
      </c>
    </row>
    <row r="4579" spans="1:15" x14ac:dyDescent="0.25">
      <c r="A4579">
        <v>52</v>
      </c>
      <c r="B4579" s="1">
        <v>61540</v>
      </c>
      <c r="C4579" t="s">
        <v>249</v>
      </c>
      <c r="D4579" t="s">
        <v>869</v>
      </c>
      <c r="E4579">
        <v>204</v>
      </c>
      <c r="F4579">
        <v>2461</v>
      </c>
      <c r="G4579">
        <f t="shared" si="356"/>
        <v>0</v>
      </c>
      <c r="H4579" t="str">
        <f>_xlfn.XLOOKUP(C4579,obszary!A:A,obszary!B:B)</f>
        <v>Tharsis</v>
      </c>
      <c r="I4579" t="str">
        <f>_xlfn.XLOOKUP($A4579,laziki!B:B,laziki!C:C)</f>
        <v>Opportunity 4</v>
      </c>
      <c r="J4579" t="str">
        <f>_xlfn.XLOOKUP(I4579,laziki!C:C,laziki!E:E)</f>
        <v>9.63N, 121.52W</v>
      </c>
      <c r="K4579">
        <f>_xlfn.XLOOKUP($A4579,laziki!B:B,laziki!D:D)</f>
        <v>2065</v>
      </c>
      <c r="L4579">
        <f t="shared" si="357"/>
        <v>2068</v>
      </c>
      <c r="M4579" s="4">
        <f t="shared" si="358"/>
        <v>3</v>
      </c>
      <c r="N4579" s="4" t="str">
        <f t="shared" si="359"/>
        <v>N</v>
      </c>
      <c r="O4579" t="str">
        <f t="shared" si="360"/>
        <v>N</v>
      </c>
    </row>
    <row r="4580" spans="1:15" x14ac:dyDescent="0.25">
      <c r="A4580">
        <v>69</v>
      </c>
      <c r="B4580" s="1">
        <v>64205</v>
      </c>
      <c r="C4580" t="s">
        <v>265</v>
      </c>
      <c r="D4580" t="s">
        <v>868</v>
      </c>
      <c r="E4580">
        <v>30</v>
      </c>
      <c r="F4580">
        <v>11011</v>
      </c>
      <c r="G4580">
        <f t="shared" si="356"/>
        <v>11011</v>
      </c>
      <c r="H4580" t="str">
        <f>_xlfn.XLOOKUP(C4580,obszary!A:A,obszary!B:B)</f>
        <v>Mare Boreum</v>
      </c>
      <c r="I4580" t="str">
        <f>_xlfn.XLOOKUP($A4580,laziki!B:B,laziki!C:C)</f>
        <v>Rosetta 13</v>
      </c>
      <c r="J4580" t="str">
        <f>_xlfn.XLOOKUP(I4580,laziki!C:C,laziki!E:E)</f>
        <v>69.41N, 168.67E</v>
      </c>
      <c r="K4580">
        <f>_xlfn.XLOOKUP($A4580,laziki!B:B,laziki!D:D)</f>
        <v>2069</v>
      </c>
      <c r="L4580">
        <f t="shared" si="357"/>
        <v>2075</v>
      </c>
      <c r="M4580" s="4">
        <f t="shared" si="358"/>
        <v>6</v>
      </c>
      <c r="N4580" s="4" t="str">
        <f t="shared" si="359"/>
        <v>N</v>
      </c>
      <c r="O4580" t="str">
        <f t="shared" si="360"/>
        <v>N</v>
      </c>
    </row>
    <row r="4581" spans="1:15" x14ac:dyDescent="0.25">
      <c r="A4581">
        <v>2</v>
      </c>
      <c r="B4581" s="1">
        <v>56769</v>
      </c>
      <c r="C4581" t="s">
        <v>239</v>
      </c>
      <c r="D4581" t="s">
        <v>867</v>
      </c>
      <c r="E4581">
        <v>48</v>
      </c>
      <c r="F4581">
        <v>8791</v>
      </c>
      <c r="G4581">
        <f t="shared" si="356"/>
        <v>8791</v>
      </c>
      <c r="H4581" t="str">
        <f>_xlfn.XLOOKUP(C4581,obszary!A:A,obszary!B:B)</f>
        <v>Amenthes</v>
      </c>
      <c r="I4581" t="str">
        <f>_xlfn.XLOOKUP($A4581,laziki!B:B,laziki!C:C)</f>
        <v>Mariner 6</v>
      </c>
      <c r="J4581" t="str">
        <f>_xlfn.XLOOKUP(I4581,laziki!C:C,laziki!E:E)</f>
        <v>11.90N, 119.49E</v>
      </c>
      <c r="K4581">
        <f>_xlfn.XLOOKUP($A4581,laziki!B:B,laziki!D:D)</f>
        <v>2050</v>
      </c>
      <c r="L4581">
        <f t="shared" si="357"/>
        <v>2055</v>
      </c>
      <c r="M4581" s="4">
        <f t="shared" si="358"/>
        <v>5</v>
      </c>
      <c r="N4581" s="4" t="str">
        <f t="shared" si="359"/>
        <v>N</v>
      </c>
      <c r="O4581" t="str">
        <f t="shared" si="360"/>
        <v>N</v>
      </c>
    </row>
    <row r="4582" spans="1:15" x14ac:dyDescent="0.25">
      <c r="A4582">
        <v>79</v>
      </c>
      <c r="B4582" s="1">
        <v>63963</v>
      </c>
      <c r="C4582" t="s">
        <v>223</v>
      </c>
      <c r="D4582" t="s">
        <v>866</v>
      </c>
      <c r="E4582">
        <v>52</v>
      </c>
      <c r="F4582">
        <v>3919</v>
      </c>
      <c r="G4582">
        <f t="shared" si="356"/>
        <v>3919</v>
      </c>
      <c r="H4582" t="str">
        <f>_xlfn.XLOOKUP(C4582,obszary!A:A,obszary!B:B)</f>
        <v>Mare Tyrrhenum</v>
      </c>
      <c r="I4582" t="str">
        <f>_xlfn.XLOOKUP($A4582,laziki!B:B,laziki!C:C)</f>
        <v>Rosetta 29</v>
      </c>
      <c r="J4582" t="str">
        <f>_xlfn.XLOOKUP(I4582,laziki!C:C,laziki!E:E)</f>
        <v>18.24N, 120.68E</v>
      </c>
      <c r="K4582">
        <f>_xlfn.XLOOKUP($A4582,laziki!B:B,laziki!D:D)</f>
        <v>2073</v>
      </c>
      <c r="L4582">
        <f t="shared" si="357"/>
        <v>2075</v>
      </c>
      <c r="M4582" s="4">
        <f t="shared" si="358"/>
        <v>2</v>
      </c>
      <c r="N4582" s="4" t="str">
        <f t="shared" si="359"/>
        <v>S</v>
      </c>
      <c r="O4582" t="str">
        <f t="shared" si="360"/>
        <v>N</v>
      </c>
    </row>
    <row r="4583" spans="1:15" x14ac:dyDescent="0.25">
      <c r="A4583">
        <v>23</v>
      </c>
      <c r="B4583" s="1">
        <v>57282</v>
      </c>
      <c r="C4583" t="s">
        <v>233</v>
      </c>
      <c r="D4583" t="s">
        <v>865</v>
      </c>
      <c r="E4583">
        <v>447</v>
      </c>
      <c r="F4583">
        <v>10654</v>
      </c>
      <c r="G4583">
        <f t="shared" si="356"/>
        <v>0</v>
      </c>
      <c r="H4583" t="str">
        <f>_xlfn.XLOOKUP(C4583,obszary!A:A,obszary!B:B)</f>
        <v>Phoenicis Lacus</v>
      </c>
      <c r="I4583" t="str">
        <f>_xlfn.XLOOKUP($A4583,laziki!B:B,laziki!C:C)</f>
        <v>Phobos 2</v>
      </c>
      <c r="J4583" t="str">
        <f>_xlfn.XLOOKUP(I4583,laziki!C:C,laziki!E:E)</f>
        <v>23.80S, 156.02W</v>
      </c>
      <c r="K4583">
        <f>_xlfn.XLOOKUP($A4583,laziki!B:B,laziki!D:D)</f>
        <v>2053</v>
      </c>
      <c r="L4583">
        <f t="shared" si="357"/>
        <v>2056</v>
      </c>
      <c r="M4583" s="4">
        <f t="shared" si="358"/>
        <v>3</v>
      </c>
      <c r="N4583" s="4" t="str">
        <f t="shared" si="359"/>
        <v>S</v>
      </c>
      <c r="O4583" t="str">
        <f t="shared" si="360"/>
        <v>S</v>
      </c>
    </row>
    <row r="4584" spans="1:15" x14ac:dyDescent="0.25">
      <c r="A4584">
        <v>56</v>
      </c>
      <c r="B4584" s="1">
        <v>61331</v>
      </c>
      <c r="C4584" t="s">
        <v>231</v>
      </c>
      <c r="D4584" t="s">
        <v>864</v>
      </c>
      <c r="E4584">
        <v>221</v>
      </c>
      <c r="F4584">
        <v>6409</v>
      </c>
      <c r="G4584">
        <f t="shared" si="356"/>
        <v>0</v>
      </c>
      <c r="H4584" t="str">
        <f>_xlfn.XLOOKUP(C4584,obszary!A:A,obszary!B:B)</f>
        <v>Coprates</v>
      </c>
      <c r="I4584" t="str">
        <f>_xlfn.XLOOKUP($A4584,laziki!B:B,laziki!C:C)</f>
        <v>Opportunity 10</v>
      </c>
      <c r="J4584" t="str">
        <f>_xlfn.XLOOKUP(I4584,laziki!C:C,laziki!E:E)</f>
        <v>35.35S, 72.67W</v>
      </c>
      <c r="K4584">
        <f>_xlfn.XLOOKUP($A4584,laziki!B:B,laziki!D:D)</f>
        <v>2067</v>
      </c>
      <c r="L4584">
        <f t="shared" si="357"/>
        <v>2067</v>
      </c>
      <c r="M4584" s="4">
        <f t="shared" si="358"/>
        <v>0</v>
      </c>
      <c r="N4584" s="4" t="str">
        <f t="shared" si="359"/>
        <v>S</v>
      </c>
      <c r="O4584" t="str">
        <f t="shared" si="360"/>
        <v>S</v>
      </c>
    </row>
    <row r="4585" spans="1:15" x14ac:dyDescent="0.25">
      <c r="A4585">
        <v>95</v>
      </c>
      <c r="B4585" s="1">
        <v>63188</v>
      </c>
      <c r="C4585" t="s">
        <v>247</v>
      </c>
      <c r="D4585" t="s">
        <v>863</v>
      </c>
      <c r="E4585">
        <v>142</v>
      </c>
      <c r="F4585">
        <v>3313</v>
      </c>
      <c r="G4585">
        <f t="shared" si="356"/>
        <v>0</v>
      </c>
      <c r="H4585" t="str">
        <f>_xlfn.XLOOKUP(C4585,obszary!A:A,obszary!B:B)</f>
        <v>Lunae Palus</v>
      </c>
      <c r="I4585" t="str">
        <f>_xlfn.XLOOKUP($A4585,laziki!B:B,laziki!C:C)</f>
        <v>Dawn 6</v>
      </c>
      <c r="J4585" t="str">
        <f>_xlfn.XLOOKUP(I4585,laziki!C:C,laziki!E:E)</f>
        <v>8.80N, 79.73W</v>
      </c>
      <c r="K4585">
        <f>_xlfn.XLOOKUP($A4585,laziki!B:B,laziki!D:D)</f>
        <v>2067</v>
      </c>
      <c r="L4585">
        <f t="shared" si="357"/>
        <v>2072</v>
      </c>
      <c r="M4585" s="4">
        <f t="shared" si="358"/>
        <v>5</v>
      </c>
      <c r="N4585" s="4" t="str">
        <f t="shared" si="359"/>
        <v>N</v>
      </c>
      <c r="O4585" t="str">
        <f t="shared" si="360"/>
        <v>N</v>
      </c>
    </row>
    <row r="4586" spans="1:15" x14ac:dyDescent="0.25">
      <c r="A4586">
        <v>78</v>
      </c>
      <c r="B4586" s="1">
        <v>63642</v>
      </c>
      <c r="C4586" t="s">
        <v>251</v>
      </c>
      <c r="D4586" t="s">
        <v>862</v>
      </c>
      <c r="E4586">
        <v>90</v>
      </c>
      <c r="F4586">
        <v>4563</v>
      </c>
      <c r="G4586">
        <f t="shared" si="356"/>
        <v>4563</v>
      </c>
      <c r="H4586" t="str">
        <f>_xlfn.XLOOKUP(C4586,obszary!A:A,obszary!B:B)</f>
        <v>Amazonis</v>
      </c>
      <c r="I4586" t="str">
        <f>_xlfn.XLOOKUP($A4586,laziki!B:B,laziki!C:C)</f>
        <v>Rosetta 28</v>
      </c>
      <c r="J4586" t="str">
        <f>_xlfn.XLOOKUP(I4586,laziki!C:C,laziki!E:E)</f>
        <v>2.95N, 160.52W</v>
      </c>
      <c r="K4586">
        <f>_xlfn.XLOOKUP($A4586,laziki!B:B,laziki!D:D)</f>
        <v>2073</v>
      </c>
      <c r="L4586">
        <f t="shared" si="357"/>
        <v>2074</v>
      </c>
      <c r="M4586" s="4">
        <f t="shared" si="358"/>
        <v>1</v>
      </c>
      <c r="N4586" s="4" t="str">
        <f t="shared" si="359"/>
        <v>N</v>
      </c>
      <c r="O4586" t="str">
        <f t="shared" si="360"/>
        <v>N</v>
      </c>
    </row>
    <row r="4587" spans="1:15" x14ac:dyDescent="0.25">
      <c r="A4587">
        <v>89</v>
      </c>
      <c r="B4587" s="1">
        <v>63756</v>
      </c>
      <c r="C4587" t="s">
        <v>207</v>
      </c>
      <c r="D4587" t="s">
        <v>861</v>
      </c>
      <c r="E4587">
        <v>82</v>
      </c>
      <c r="F4587">
        <v>15109</v>
      </c>
      <c r="G4587">
        <f t="shared" si="356"/>
        <v>15109</v>
      </c>
      <c r="H4587" t="str">
        <f>_xlfn.XLOOKUP(C4587,obszary!A:A,obszary!B:B)</f>
        <v>Mare Australe</v>
      </c>
      <c r="I4587" t="str">
        <f>_xlfn.XLOOKUP($A4587,laziki!B:B,laziki!C:C)</f>
        <v>Phoenix 22</v>
      </c>
      <c r="J4587" t="str">
        <f>_xlfn.XLOOKUP(I4587,laziki!C:C,laziki!E:E)</f>
        <v>65.07S, 96.09W</v>
      </c>
      <c r="K4587">
        <f>_xlfn.XLOOKUP($A4587,laziki!B:B,laziki!D:D)</f>
        <v>2072</v>
      </c>
      <c r="L4587">
        <f t="shared" si="357"/>
        <v>2074</v>
      </c>
      <c r="M4587" s="4">
        <f t="shared" si="358"/>
        <v>2</v>
      </c>
      <c r="N4587" s="4" t="str">
        <f t="shared" si="359"/>
        <v>S</v>
      </c>
      <c r="O4587" t="str">
        <f t="shared" si="360"/>
        <v>S</v>
      </c>
    </row>
    <row r="4588" spans="1:15" x14ac:dyDescent="0.25">
      <c r="A4588">
        <v>47</v>
      </c>
      <c r="B4588" s="1">
        <v>63485</v>
      </c>
      <c r="C4588" t="s">
        <v>245</v>
      </c>
      <c r="D4588" t="s">
        <v>860</v>
      </c>
      <c r="E4588">
        <v>231</v>
      </c>
      <c r="F4588">
        <v>1788</v>
      </c>
      <c r="G4588">
        <f t="shared" si="356"/>
        <v>0</v>
      </c>
      <c r="H4588" t="str">
        <f>_xlfn.XLOOKUP(C4588,obszary!A:A,obszary!B:B)</f>
        <v>Oxia Palus</v>
      </c>
      <c r="I4588" t="str">
        <f>_xlfn.XLOOKUP($A4588,laziki!B:B,laziki!C:C)</f>
        <v>Spirit 14</v>
      </c>
      <c r="J4588" t="str">
        <f>_xlfn.XLOOKUP(I4588,laziki!C:C,laziki!E:E)</f>
        <v>27.30N, 17.48W</v>
      </c>
      <c r="K4588">
        <f>_xlfn.XLOOKUP($A4588,laziki!B:B,laziki!D:D)</f>
        <v>2065</v>
      </c>
      <c r="L4588">
        <f t="shared" si="357"/>
        <v>2073</v>
      </c>
      <c r="M4588" s="4">
        <f t="shared" si="358"/>
        <v>8</v>
      </c>
      <c r="N4588" s="4" t="str">
        <f t="shared" si="359"/>
        <v>N</v>
      </c>
      <c r="O4588" t="str">
        <f t="shared" si="360"/>
        <v>N</v>
      </c>
    </row>
    <row r="4589" spans="1:15" x14ac:dyDescent="0.25">
      <c r="A4589">
        <v>36</v>
      </c>
      <c r="B4589" s="1">
        <v>59600</v>
      </c>
      <c r="C4589" t="s">
        <v>251</v>
      </c>
      <c r="D4589" t="s">
        <v>859</v>
      </c>
      <c r="E4589">
        <v>37</v>
      </c>
      <c r="F4589">
        <v>629</v>
      </c>
      <c r="G4589">
        <f t="shared" si="356"/>
        <v>629</v>
      </c>
      <c r="H4589" t="str">
        <f>_xlfn.XLOOKUP(C4589,obszary!A:A,obszary!B:B)</f>
        <v>Amazonis</v>
      </c>
      <c r="I4589" t="str">
        <f>_xlfn.XLOOKUP($A4589,laziki!B:B,laziki!C:C)</f>
        <v>Pathfinder 3</v>
      </c>
      <c r="J4589" t="str">
        <f>_xlfn.XLOOKUP(I4589,laziki!C:C,laziki!E:E)</f>
        <v>5.85N, 156.58W</v>
      </c>
      <c r="K4589">
        <f>_xlfn.XLOOKUP($A4589,laziki!B:B,laziki!D:D)</f>
        <v>2061</v>
      </c>
      <c r="L4589">
        <f t="shared" si="357"/>
        <v>2063</v>
      </c>
      <c r="M4589" s="4">
        <f t="shared" si="358"/>
        <v>2</v>
      </c>
      <c r="N4589" s="4" t="str">
        <f t="shared" si="359"/>
        <v>N</v>
      </c>
      <c r="O4589" t="str">
        <f t="shared" si="360"/>
        <v>N</v>
      </c>
    </row>
    <row r="4590" spans="1:15" x14ac:dyDescent="0.25">
      <c r="A4590">
        <v>59</v>
      </c>
      <c r="B4590" s="1">
        <v>62197</v>
      </c>
      <c r="C4590" t="s">
        <v>211</v>
      </c>
      <c r="D4590" t="s">
        <v>858</v>
      </c>
      <c r="E4590">
        <v>7</v>
      </c>
      <c r="F4590">
        <v>6205</v>
      </c>
      <c r="G4590">
        <f t="shared" si="356"/>
        <v>6205</v>
      </c>
      <c r="H4590" t="str">
        <f>_xlfn.XLOOKUP(C4590,obszary!A:A,obszary!B:B)</f>
        <v>Hellas</v>
      </c>
      <c r="I4590" t="str">
        <f>_xlfn.XLOOKUP($A4590,laziki!B:B,laziki!C:C)</f>
        <v>Opportunity 16</v>
      </c>
      <c r="J4590" t="str">
        <f>_xlfn.XLOOKUP(I4590,laziki!C:C,laziki!E:E)</f>
        <v>41.83S, 120.38E</v>
      </c>
      <c r="K4590">
        <f>_xlfn.XLOOKUP($A4590,laziki!B:B,laziki!D:D)</f>
        <v>2068</v>
      </c>
      <c r="L4590">
        <f t="shared" si="357"/>
        <v>2070</v>
      </c>
      <c r="M4590" s="4">
        <f t="shared" si="358"/>
        <v>2</v>
      </c>
      <c r="N4590" s="4" t="str">
        <f t="shared" si="359"/>
        <v>S</v>
      </c>
      <c r="O4590" t="str">
        <f t="shared" si="360"/>
        <v>S</v>
      </c>
    </row>
    <row r="4591" spans="1:15" x14ac:dyDescent="0.25">
      <c r="A4591">
        <v>34</v>
      </c>
      <c r="B4591" s="1">
        <v>59046</v>
      </c>
      <c r="C4591" t="s">
        <v>239</v>
      </c>
      <c r="D4591" t="s">
        <v>857</v>
      </c>
      <c r="E4591">
        <v>103</v>
      </c>
      <c r="F4591">
        <v>1788</v>
      </c>
      <c r="G4591">
        <f t="shared" si="356"/>
        <v>0</v>
      </c>
      <c r="H4591" t="str">
        <f>_xlfn.XLOOKUP(C4591,obszary!A:A,obszary!B:B)</f>
        <v>Amenthes</v>
      </c>
      <c r="I4591" t="str">
        <f>_xlfn.XLOOKUP($A4591,laziki!B:B,laziki!C:C)</f>
        <v>Deimos 14</v>
      </c>
      <c r="J4591" t="str">
        <f>_xlfn.XLOOKUP(I4591,laziki!C:C,laziki!E:E)</f>
        <v>24.45N, 112.91E</v>
      </c>
      <c r="K4591">
        <f>_xlfn.XLOOKUP($A4591,laziki!B:B,laziki!D:D)</f>
        <v>2060</v>
      </c>
      <c r="L4591">
        <f t="shared" si="357"/>
        <v>2061</v>
      </c>
      <c r="M4591" s="4">
        <f t="shared" si="358"/>
        <v>1</v>
      </c>
      <c r="N4591" s="4" t="str">
        <f t="shared" si="359"/>
        <v>N</v>
      </c>
      <c r="O4591" t="str">
        <f t="shared" si="360"/>
        <v>N</v>
      </c>
    </row>
    <row r="4592" spans="1:15" x14ac:dyDescent="0.25">
      <c r="A4592">
        <v>71</v>
      </c>
      <c r="B4592" s="1">
        <v>62899</v>
      </c>
      <c r="C4592" t="s">
        <v>219</v>
      </c>
      <c r="D4592" t="s">
        <v>856</v>
      </c>
      <c r="E4592">
        <v>702</v>
      </c>
      <c r="F4592">
        <v>2880</v>
      </c>
      <c r="G4592">
        <f t="shared" si="356"/>
        <v>0</v>
      </c>
      <c r="H4592" t="str">
        <f>_xlfn.XLOOKUP(C4592,obszary!A:A,obszary!B:B)</f>
        <v>Phaethontis</v>
      </c>
      <c r="I4592" t="str">
        <f>_xlfn.XLOOKUP($A4592,laziki!B:B,laziki!C:C)</f>
        <v>Rosetta 15</v>
      </c>
      <c r="J4592" t="str">
        <f>_xlfn.XLOOKUP(I4592,laziki!C:C,laziki!E:E)</f>
        <v>50.96S, 146.33W</v>
      </c>
      <c r="K4592">
        <f>_xlfn.XLOOKUP($A4592,laziki!B:B,laziki!D:D)</f>
        <v>2070</v>
      </c>
      <c r="L4592">
        <f t="shared" si="357"/>
        <v>2072</v>
      </c>
      <c r="M4592" s="4">
        <f t="shared" si="358"/>
        <v>2</v>
      </c>
      <c r="N4592" s="4" t="str">
        <f t="shared" si="359"/>
        <v>S</v>
      </c>
      <c r="O4592" t="str">
        <f t="shared" si="360"/>
        <v>S</v>
      </c>
    </row>
    <row r="4593" spans="1:15" x14ac:dyDescent="0.25">
      <c r="A4593">
        <v>55</v>
      </c>
      <c r="B4593" s="1">
        <v>63314</v>
      </c>
      <c r="C4593" t="s">
        <v>253</v>
      </c>
      <c r="D4593" t="s">
        <v>855</v>
      </c>
      <c r="E4593">
        <v>196</v>
      </c>
      <c r="F4593">
        <v>7752</v>
      </c>
      <c r="G4593">
        <f t="shared" si="356"/>
        <v>0</v>
      </c>
      <c r="H4593" t="str">
        <f>_xlfn.XLOOKUP(C4593,obszary!A:A,obszary!B:B)</f>
        <v>Cebrenia</v>
      </c>
      <c r="I4593" t="str">
        <f>_xlfn.XLOOKUP($A4593,laziki!B:B,laziki!C:C)</f>
        <v>Opportunity 7</v>
      </c>
      <c r="J4593" t="str">
        <f>_xlfn.XLOOKUP(I4593,laziki!C:C,laziki!E:E)</f>
        <v>37.14N, 148.66E</v>
      </c>
      <c r="K4593">
        <f>_xlfn.XLOOKUP($A4593,laziki!B:B,laziki!D:D)</f>
        <v>2066</v>
      </c>
      <c r="L4593">
        <f t="shared" si="357"/>
        <v>2073</v>
      </c>
      <c r="M4593" s="4">
        <f t="shared" si="358"/>
        <v>7</v>
      </c>
      <c r="N4593" s="4" t="str">
        <f t="shared" si="359"/>
        <v>N</v>
      </c>
      <c r="O4593" t="str">
        <f t="shared" si="360"/>
        <v>N</v>
      </c>
    </row>
    <row r="4594" spans="1:15" x14ac:dyDescent="0.25">
      <c r="A4594">
        <v>76</v>
      </c>
      <c r="B4594" s="1">
        <v>63924</v>
      </c>
      <c r="C4594" t="s">
        <v>253</v>
      </c>
      <c r="D4594" t="s">
        <v>854</v>
      </c>
      <c r="E4594">
        <v>47</v>
      </c>
      <c r="F4594">
        <v>2739</v>
      </c>
      <c r="G4594">
        <f t="shared" si="356"/>
        <v>2739</v>
      </c>
      <c r="H4594" t="str">
        <f>_xlfn.XLOOKUP(C4594,obszary!A:A,obszary!B:B)</f>
        <v>Cebrenia</v>
      </c>
      <c r="I4594" t="str">
        <f>_xlfn.XLOOKUP($A4594,laziki!B:B,laziki!C:C)</f>
        <v>Rosetta 25</v>
      </c>
      <c r="J4594" t="str">
        <f>_xlfn.XLOOKUP(I4594,laziki!C:C,laziki!E:E)</f>
        <v>47.84N, 169.44E</v>
      </c>
      <c r="K4594">
        <f>_xlfn.XLOOKUP($A4594,laziki!B:B,laziki!D:D)</f>
        <v>2072</v>
      </c>
      <c r="L4594">
        <f t="shared" si="357"/>
        <v>2075</v>
      </c>
      <c r="M4594" s="4">
        <f t="shared" si="358"/>
        <v>3</v>
      </c>
      <c r="N4594" s="4" t="str">
        <f t="shared" si="359"/>
        <v>N</v>
      </c>
      <c r="O4594" t="str">
        <f t="shared" si="360"/>
        <v>N</v>
      </c>
    </row>
    <row r="4595" spans="1:15" x14ac:dyDescent="0.25">
      <c r="A4595">
        <v>31</v>
      </c>
      <c r="B4595" s="1">
        <v>59509</v>
      </c>
      <c r="C4595" t="s">
        <v>261</v>
      </c>
      <c r="D4595" t="s">
        <v>853</v>
      </c>
      <c r="E4595">
        <v>1057</v>
      </c>
      <c r="F4595">
        <v>756</v>
      </c>
      <c r="G4595">
        <f t="shared" si="356"/>
        <v>0</v>
      </c>
      <c r="H4595" t="str">
        <f>_xlfn.XLOOKUP(C4595,obszary!A:A,obszary!B:B)</f>
        <v>Arcadia</v>
      </c>
      <c r="I4595" t="str">
        <f>_xlfn.XLOOKUP($A4595,laziki!B:B,laziki!C:C)</f>
        <v>Deimos 10</v>
      </c>
      <c r="J4595" t="str">
        <f>_xlfn.XLOOKUP(I4595,laziki!C:C,laziki!E:E)</f>
        <v>66.67N, 93.37W</v>
      </c>
      <c r="K4595">
        <f>_xlfn.XLOOKUP($A4595,laziki!B:B,laziki!D:D)</f>
        <v>2059</v>
      </c>
      <c r="L4595">
        <f t="shared" si="357"/>
        <v>2062</v>
      </c>
      <c r="M4595" s="4">
        <f t="shared" si="358"/>
        <v>3</v>
      </c>
      <c r="N4595" s="4" t="str">
        <f t="shared" si="359"/>
        <v>N</v>
      </c>
      <c r="O4595" t="str">
        <f t="shared" si="360"/>
        <v>N</v>
      </c>
    </row>
    <row r="4596" spans="1:15" x14ac:dyDescent="0.25">
      <c r="A4596">
        <v>52</v>
      </c>
      <c r="B4596" s="1">
        <v>63181</v>
      </c>
      <c r="C4596" t="s">
        <v>249</v>
      </c>
      <c r="D4596" t="s">
        <v>852</v>
      </c>
      <c r="E4596">
        <v>19</v>
      </c>
      <c r="F4596">
        <v>9366</v>
      </c>
      <c r="G4596">
        <f t="shared" si="356"/>
        <v>9366</v>
      </c>
      <c r="H4596" t="str">
        <f>_xlfn.XLOOKUP(C4596,obszary!A:A,obszary!B:B)</f>
        <v>Tharsis</v>
      </c>
      <c r="I4596" t="str">
        <f>_xlfn.XLOOKUP($A4596,laziki!B:B,laziki!C:C)</f>
        <v>Opportunity 4</v>
      </c>
      <c r="J4596" t="str">
        <f>_xlfn.XLOOKUP(I4596,laziki!C:C,laziki!E:E)</f>
        <v>9.63N, 121.52W</v>
      </c>
      <c r="K4596">
        <f>_xlfn.XLOOKUP($A4596,laziki!B:B,laziki!D:D)</f>
        <v>2065</v>
      </c>
      <c r="L4596">
        <f t="shared" si="357"/>
        <v>2072</v>
      </c>
      <c r="M4596" s="4">
        <f t="shared" si="358"/>
        <v>7</v>
      </c>
      <c r="N4596" s="4" t="str">
        <f t="shared" si="359"/>
        <v>N</v>
      </c>
      <c r="O4596" t="str">
        <f t="shared" si="360"/>
        <v>N</v>
      </c>
    </row>
    <row r="4597" spans="1:15" x14ac:dyDescent="0.25">
      <c r="A4597">
        <v>86</v>
      </c>
      <c r="B4597" s="1">
        <v>63938</v>
      </c>
      <c r="C4597" t="s">
        <v>255</v>
      </c>
      <c r="D4597" t="s">
        <v>851</v>
      </c>
      <c r="E4597">
        <v>277</v>
      </c>
      <c r="F4597">
        <v>5255</v>
      </c>
      <c r="G4597">
        <f t="shared" si="356"/>
        <v>0</v>
      </c>
      <c r="H4597" t="str">
        <f>_xlfn.XLOOKUP(C4597,obszary!A:A,obszary!B:B)</f>
        <v>Casius</v>
      </c>
      <c r="I4597" t="str">
        <f>_xlfn.XLOOKUP($A4597,laziki!B:B,laziki!C:C)</f>
        <v>Phoenix 16</v>
      </c>
      <c r="J4597" t="str">
        <f>_xlfn.XLOOKUP(I4597,laziki!C:C,laziki!E:E)</f>
        <v>75.84N, 122.24E</v>
      </c>
      <c r="K4597">
        <f>_xlfn.XLOOKUP($A4597,laziki!B:B,laziki!D:D)</f>
        <v>2071</v>
      </c>
      <c r="L4597">
        <f t="shared" si="357"/>
        <v>2075</v>
      </c>
      <c r="M4597" s="4">
        <f t="shared" si="358"/>
        <v>4</v>
      </c>
      <c r="N4597" s="4" t="str">
        <f t="shared" si="359"/>
        <v>N</v>
      </c>
      <c r="O4597" t="str">
        <f t="shared" si="360"/>
        <v>N</v>
      </c>
    </row>
    <row r="4598" spans="1:15" x14ac:dyDescent="0.25">
      <c r="A4598">
        <v>26</v>
      </c>
      <c r="B4598" s="1">
        <v>57529</v>
      </c>
      <c r="C4598" t="s">
        <v>213</v>
      </c>
      <c r="D4598" t="s">
        <v>850</v>
      </c>
      <c r="E4598">
        <v>70</v>
      </c>
      <c r="F4598">
        <v>7752</v>
      </c>
      <c r="G4598">
        <f t="shared" si="356"/>
        <v>7752</v>
      </c>
      <c r="H4598" t="str">
        <f>_xlfn.XLOOKUP(C4598,obszary!A:A,obszary!B:B)</f>
        <v>Noachis</v>
      </c>
      <c r="I4598" t="str">
        <f>_xlfn.XLOOKUP($A4598,laziki!B:B,laziki!C:C)</f>
        <v>Phobos 5</v>
      </c>
      <c r="J4598" t="str">
        <f>_xlfn.XLOOKUP(I4598,laziki!C:C,laziki!E:E)</f>
        <v>48.99S, 67.17E</v>
      </c>
      <c r="K4598">
        <f>_xlfn.XLOOKUP($A4598,laziki!B:B,laziki!D:D)</f>
        <v>2054</v>
      </c>
      <c r="L4598">
        <f t="shared" si="357"/>
        <v>2057</v>
      </c>
      <c r="M4598" s="4">
        <f t="shared" si="358"/>
        <v>3</v>
      </c>
      <c r="N4598" s="4" t="str">
        <f t="shared" si="359"/>
        <v>S</v>
      </c>
      <c r="O4598" t="str">
        <f t="shared" si="360"/>
        <v>S</v>
      </c>
    </row>
    <row r="4599" spans="1:15" x14ac:dyDescent="0.25">
      <c r="A4599">
        <v>20</v>
      </c>
      <c r="B4599" s="1">
        <v>57659</v>
      </c>
      <c r="C4599" t="s">
        <v>211</v>
      </c>
      <c r="D4599" t="s">
        <v>849</v>
      </c>
      <c r="E4599">
        <v>137</v>
      </c>
      <c r="F4599">
        <v>9074</v>
      </c>
      <c r="G4599">
        <f t="shared" si="356"/>
        <v>0</v>
      </c>
      <c r="H4599" t="str">
        <f>_xlfn.XLOOKUP(C4599,obszary!A:A,obszary!B:B)</f>
        <v>Hellas</v>
      </c>
      <c r="I4599" t="str">
        <f>_xlfn.XLOOKUP($A4599,laziki!B:B,laziki!C:C)</f>
        <v>Viking 15</v>
      </c>
      <c r="J4599" t="str">
        <f>_xlfn.XLOOKUP(I4599,laziki!C:C,laziki!E:E)</f>
        <v>51.10S, 71.36E</v>
      </c>
      <c r="K4599">
        <f>_xlfn.XLOOKUP($A4599,laziki!B:B,laziki!D:D)</f>
        <v>2056</v>
      </c>
      <c r="L4599">
        <f t="shared" si="357"/>
        <v>2057</v>
      </c>
      <c r="M4599" s="4">
        <f t="shared" si="358"/>
        <v>1</v>
      </c>
      <c r="N4599" s="4" t="str">
        <f t="shared" si="359"/>
        <v>S</v>
      </c>
      <c r="O4599" t="str">
        <f t="shared" si="360"/>
        <v>S</v>
      </c>
    </row>
    <row r="4600" spans="1:15" x14ac:dyDescent="0.25">
      <c r="A4600">
        <v>5</v>
      </c>
      <c r="B4600" s="1">
        <v>57837</v>
      </c>
      <c r="C4600" t="s">
        <v>241</v>
      </c>
      <c r="D4600" t="s">
        <v>848</v>
      </c>
      <c r="E4600">
        <v>80</v>
      </c>
      <c r="F4600">
        <v>5076</v>
      </c>
      <c r="G4600">
        <f t="shared" si="356"/>
        <v>5076</v>
      </c>
      <c r="H4600" t="str">
        <f>_xlfn.XLOOKUP(C4600,obszary!A:A,obszary!B:B)</f>
        <v>Syrtis Major</v>
      </c>
      <c r="I4600" t="str">
        <f>_xlfn.XLOOKUP($A4600,laziki!B:B,laziki!C:C)</f>
        <v>Mariner 10</v>
      </c>
      <c r="J4600" t="str">
        <f>_xlfn.XLOOKUP(I4600,laziki!C:C,laziki!E:E)</f>
        <v>4.88N, 63.43E</v>
      </c>
      <c r="K4600">
        <f>_xlfn.XLOOKUP($A4600,laziki!B:B,laziki!D:D)</f>
        <v>2051</v>
      </c>
      <c r="L4600">
        <f t="shared" si="357"/>
        <v>2058</v>
      </c>
      <c r="M4600" s="4">
        <f t="shared" si="358"/>
        <v>7</v>
      </c>
      <c r="N4600" s="4" t="str">
        <f t="shared" si="359"/>
        <v>N</v>
      </c>
      <c r="O4600" t="str">
        <f t="shared" si="360"/>
        <v>N</v>
      </c>
    </row>
    <row r="4601" spans="1:15" x14ac:dyDescent="0.25">
      <c r="A4601">
        <v>47</v>
      </c>
      <c r="B4601" s="1">
        <v>61035</v>
      </c>
      <c r="C4601" t="s">
        <v>245</v>
      </c>
      <c r="D4601" t="s">
        <v>847</v>
      </c>
      <c r="E4601">
        <v>175</v>
      </c>
      <c r="F4601">
        <v>11011</v>
      </c>
      <c r="G4601">
        <f t="shared" si="356"/>
        <v>0</v>
      </c>
      <c r="H4601" t="str">
        <f>_xlfn.XLOOKUP(C4601,obszary!A:A,obszary!B:B)</f>
        <v>Oxia Palus</v>
      </c>
      <c r="I4601" t="str">
        <f>_xlfn.XLOOKUP($A4601,laziki!B:B,laziki!C:C)</f>
        <v>Spirit 14</v>
      </c>
      <c r="J4601" t="str">
        <f>_xlfn.XLOOKUP(I4601,laziki!C:C,laziki!E:E)</f>
        <v>27.30N, 17.48W</v>
      </c>
      <c r="K4601">
        <f>_xlfn.XLOOKUP($A4601,laziki!B:B,laziki!D:D)</f>
        <v>2065</v>
      </c>
      <c r="L4601">
        <f t="shared" si="357"/>
        <v>2067</v>
      </c>
      <c r="M4601" s="4">
        <f t="shared" si="358"/>
        <v>2</v>
      </c>
      <c r="N4601" s="4" t="str">
        <f t="shared" si="359"/>
        <v>N</v>
      </c>
      <c r="O4601" t="str">
        <f t="shared" si="360"/>
        <v>N</v>
      </c>
    </row>
    <row r="4602" spans="1:15" x14ac:dyDescent="0.25">
      <c r="A4602">
        <v>95</v>
      </c>
      <c r="B4602" s="1">
        <v>62242</v>
      </c>
      <c r="C4602" t="s">
        <v>231</v>
      </c>
      <c r="D4602" t="s">
        <v>846</v>
      </c>
      <c r="E4602">
        <v>212</v>
      </c>
      <c r="F4602">
        <v>3612</v>
      </c>
      <c r="G4602">
        <f t="shared" si="356"/>
        <v>0</v>
      </c>
      <c r="H4602" t="str">
        <f>_xlfn.XLOOKUP(C4602,obszary!A:A,obszary!B:B)</f>
        <v>Coprates</v>
      </c>
      <c r="I4602" t="str">
        <f>_xlfn.XLOOKUP($A4602,laziki!B:B,laziki!C:C)</f>
        <v>Dawn 6</v>
      </c>
      <c r="J4602" t="str">
        <f>_xlfn.XLOOKUP(I4602,laziki!C:C,laziki!E:E)</f>
        <v>8.80N, 79.73W</v>
      </c>
      <c r="K4602">
        <f>_xlfn.XLOOKUP($A4602,laziki!B:B,laziki!D:D)</f>
        <v>2067</v>
      </c>
      <c r="L4602">
        <f t="shared" si="357"/>
        <v>2070</v>
      </c>
      <c r="M4602" s="4">
        <f t="shared" si="358"/>
        <v>3</v>
      </c>
      <c r="N4602" s="4" t="str">
        <f t="shared" si="359"/>
        <v>S</v>
      </c>
      <c r="O4602" t="str">
        <f t="shared" si="360"/>
        <v>N</v>
      </c>
    </row>
    <row r="4603" spans="1:15" x14ac:dyDescent="0.25">
      <c r="A4603">
        <v>52</v>
      </c>
      <c r="B4603" s="1">
        <v>62322</v>
      </c>
      <c r="C4603" t="s">
        <v>233</v>
      </c>
      <c r="D4603" t="s">
        <v>845</v>
      </c>
      <c r="E4603">
        <v>905</v>
      </c>
      <c r="F4603">
        <v>3167</v>
      </c>
      <c r="G4603">
        <f t="shared" si="356"/>
        <v>0</v>
      </c>
      <c r="H4603" t="str">
        <f>_xlfn.XLOOKUP(C4603,obszary!A:A,obszary!B:B)</f>
        <v>Phoenicis Lacus</v>
      </c>
      <c r="I4603" t="str">
        <f>_xlfn.XLOOKUP($A4603,laziki!B:B,laziki!C:C)</f>
        <v>Opportunity 4</v>
      </c>
      <c r="J4603" t="str">
        <f>_xlfn.XLOOKUP(I4603,laziki!C:C,laziki!E:E)</f>
        <v>9.63N, 121.52W</v>
      </c>
      <c r="K4603">
        <f>_xlfn.XLOOKUP($A4603,laziki!B:B,laziki!D:D)</f>
        <v>2065</v>
      </c>
      <c r="L4603">
        <f t="shared" si="357"/>
        <v>2070</v>
      </c>
      <c r="M4603" s="4">
        <f t="shared" si="358"/>
        <v>5</v>
      </c>
      <c r="N4603" s="4" t="str">
        <f t="shared" si="359"/>
        <v>S</v>
      </c>
      <c r="O4603" t="str">
        <f t="shared" si="360"/>
        <v>N</v>
      </c>
    </row>
    <row r="4604" spans="1:15" x14ac:dyDescent="0.25">
      <c r="A4604">
        <v>42</v>
      </c>
      <c r="B4604" s="1">
        <v>62243</v>
      </c>
      <c r="C4604" t="s">
        <v>253</v>
      </c>
      <c r="D4604" t="s">
        <v>844</v>
      </c>
      <c r="E4604">
        <v>175</v>
      </c>
      <c r="F4604">
        <v>7052</v>
      </c>
      <c r="G4604">
        <f t="shared" si="356"/>
        <v>0</v>
      </c>
      <c r="H4604" t="str">
        <f>_xlfn.XLOOKUP(C4604,obszary!A:A,obszary!B:B)</f>
        <v>Cebrenia</v>
      </c>
      <c r="I4604" t="str">
        <f>_xlfn.XLOOKUP($A4604,laziki!B:B,laziki!C:C)</f>
        <v>Spirit 6</v>
      </c>
      <c r="J4604" t="str">
        <f>_xlfn.XLOOKUP(I4604,laziki!C:C,laziki!E:E)</f>
        <v>27.80N, 160.30E</v>
      </c>
      <c r="K4604">
        <f>_xlfn.XLOOKUP($A4604,laziki!B:B,laziki!D:D)</f>
        <v>2063</v>
      </c>
      <c r="L4604">
        <f t="shared" si="357"/>
        <v>2070</v>
      </c>
      <c r="M4604" s="4">
        <f t="shared" si="358"/>
        <v>7</v>
      </c>
      <c r="N4604" s="4" t="str">
        <f t="shared" si="359"/>
        <v>N</v>
      </c>
      <c r="O4604" t="str">
        <f t="shared" si="360"/>
        <v>N</v>
      </c>
    </row>
    <row r="4605" spans="1:15" x14ac:dyDescent="0.25">
      <c r="A4605">
        <v>42</v>
      </c>
      <c r="B4605" s="1">
        <v>61856</v>
      </c>
      <c r="C4605" t="s">
        <v>237</v>
      </c>
      <c r="D4605" t="s">
        <v>843</v>
      </c>
      <c r="E4605">
        <v>36</v>
      </c>
      <c r="F4605">
        <v>3612</v>
      </c>
      <c r="G4605">
        <f t="shared" si="356"/>
        <v>3612</v>
      </c>
      <c r="H4605" t="str">
        <f>_xlfn.XLOOKUP(C4605,obszary!A:A,obszary!B:B)</f>
        <v>Elysium</v>
      </c>
      <c r="I4605" t="str">
        <f>_xlfn.XLOOKUP($A4605,laziki!B:B,laziki!C:C)</f>
        <v>Spirit 6</v>
      </c>
      <c r="J4605" t="str">
        <f>_xlfn.XLOOKUP(I4605,laziki!C:C,laziki!E:E)</f>
        <v>27.80N, 160.30E</v>
      </c>
      <c r="K4605">
        <f>_xlfn.XLOOKUP($A4605,laziki!B:B,laziki!D:D)</f>
        <v>2063</v>
      </c>
      <c r="L4605">
        <f t="shared" si="357"/>
        <v>2069</v>
      </c>
      <c r="M4605" s="4">
        <f t="shared" si="358"/>
        <v>6</v>
      </c>
      <c r="N4605" s="4" t="str">
        <f t="shared" si="359"/>
        <v>N</v>
      </c>
      <c r="O4605" t="str">
        <f t="shared" si="360"/>
        <v>N</v>
      </c>
    </row>
    <row r="4606" spans="1:15" x14ac:dyDescent="0.25">
      <c r="A4606">
        <v>41</v>
      </c>
      <c r="B4606" s="1">
        <v>62079</v>
      </c>
      <c r="C4606" t="s">
        <v>257</v>
      </c>
      <c r="D4606" t="s">
        <v>842</v>
      </c>
      <c r="E4606">
        <v>365</v>
      </c>
      <c r="F4606">
        <v>7052</v>
      </c>
      <c r="G4606">
        <f t="shared" si="356"/>
        <v>0</v>
      </c>
      <c r="H4606" t="str">
        <f>_xlfn.XLOOKUP(C4606,obszary!A:A,obszary!B:B)</f>
        <v>Ismenius Lacus</v>
      </c>
      <c r="I4606" t="str">
        <f>_xlfn.XLOOKUP($A4606,laziki!B:B,laziki!C:C)</f>
        <v>Spirit 5</v>
      </c>
      <c r="J4606" t="str">
        <f>_xlfn.XLOOKUP(I4606,laziki!C:C,laziki!E:E)</f>
        <v>66.19N, 33.82E</v>
      </c>
      <c r="K4606">
        <f>_xlfn.XLOOKUP($A4606,laziki!B:B,laziki!D:D)</f>
        <v>2063</v>
      </c>
      <c r="L4606">
        <f t="shared" si="357"/>
        <v>2069</v>
      </c>
      <c r="M4606" s="4">
        <f t="shared" si="358"/>
        <v>6</v>
      </c>
      <c r="N4606" s="4" t="str">
        <f t="shared" si="359"/>
        <v>N</v>
      </c>
      <c r="O4606" t="str">
        <f t="shared" si="360"/>
        <v>N</v>
      </c>
    </row>
    <row r="4607" spans="1:15" x14ac:dyDescent="0.25">
      <c r="A4607">
        <v>26</v>
      </c>
      <c r="B4607" s="1">
        <v>57405</v>
      </c>
      <c r="C4607" t="s">
        <v>227</v>
      </c>
      <c r="D4607" t="s">
        <v>841</v>
      </c>
      <c r="E4607">
        <v>524</v>
      </c>
      <c r="F4607">
        <v>14025</v>
      </c>
      <c r="G4607">
        <f t="shared" si="356"/>
        <v>0</v>
      </c>
      <c r="H4607" t="str">
        <f>_xlfn.XLOOKUP(C4607,obszary!A:A,obszary!B:B)</f>
        <v>Sinus Sabaeus</v>
      </c>
      <c r="I4607" t="str">
        <f>_xlfn.XLOOKUP($A4607,laziki!B:B,laziki!C:C)</f>
        <v>Phobos 5</v>
      </c>
      <c r="J4607" t="str">
        <f>_xlfn.XLOOKUP(I4607,laziki!C:C,laziki!E:E)</f>
        <v>48.99S, 67.17E</v>
      </c>
      <c r="K4607">
        <f>_xlfn.XLOOKUP($A4607,laziki!B:B,laziki!D:D)</f>
        <v>2054</v>
      </c>
      <c r="L4607">
        <f t="shared" si="357"/>
        <v>2057</v>
      </c>
      <c r="M4607" s="4">
        <f t="shared" si="358"/>
        <v>3</v>
      </c>
      <c r="N4607" s="4" t="str">
        <f t="shared" si="359"/>
        <v>S</v>
      </c>
      <c r="O4607" t="str">
        <f t="shared" si="360"/>
        <v>S</v>
      </c>
    </row>
    <row r="4608" spans="1:15" x14ac:dyDescent="0.25">
      <c r="A4608">
        <v>42</v>
      </c>
      <c r="B4608" s="1">
        <v>60083</v>
      </c>
      <c r="C4608" t="s">
        <v>237</v>
      </c>
      <c r="D4608" t="s">
        <v>840</v>
      </c>
      <c r="E4608">
        <v>70</v>
      </c>
      <c r="F4608">
        <v>629</v>
      </c>
      <c r="G4608">
        <f t="shared" si="356"/>
        <v>629</v>
      </c>
      <c r="H4608" t="str">
        <f>_xlfn.XLOOKUP(C4608,obszary!A:A,obszary!B:B)</f>
        <v>Elysium</v>
      </c>
      <c r="I4608" t="str">
        <f>_xlfn.XLOOKUP($A4608,laziki!B:B,laziki!C:C)</f>
        <v>Spirit 6</v>
      </c>
      <c r="J4608" t="str">
        <f>_xlfn.XLOOKUP(I4608,laziki!C:C,laziki!E:E)</f>
        <v>27.80N, 160.30E</v>
      </c>
      <c r="K4608">
        <f>_xlfn.XLOOKUP($A4608,laziki!B:B,laziki!D:D)</f>
        <v>2063</v>
      </c>
      <c r="L4608">
        <f t="shared" si="357"/>
        <v>2064</v>
      </c>
      <c r="M4608" s="4">
        <f t="shared" si="358"/>
        <v>1</v>
      </c>
      <c r="N4608" s="4" t="str">
        <f t="shared" si="359"/>
        <v>N</v>
      </c>
      <c r="O4608" t="str">
        <f t="shared" si="360"/>
        <v>N</v>
      </c>
    </row>
    <row r="4609" spans="1:15" x14ac:dyDescent="0.25">
      <c r="A4609">
        <v>20</v>
      </c>
      <c r="B4609" s="1">
        <v>58193</v>
      </c>
      <c r="C4609" t="s">
        <v>211</v>
      </c>
      <c r="D4609" t="s">
        <v>839</v>
      </c>
      <c r="E4609">
        <v>14</v>
      </c>
      <c r="F4609">
        <v>7512</v>
      </c>
      <c r="G4609">
        <f t="shared" si="356"/>
        <v>7512</v>
      </c>
      <c r="H4609" t="str">
        <f>_xlfn.XLOOKUP(C4609,obszary!A:A,obszary!B:B)</f>
        <v>Hellas</v>
      </c>
      <c r="I4609" t="str">
        <f>_xlfn.XLOOKUP($A4609,laziki!B:B,laziki!C:C)</f>
        <v>Viking 15</v>
      </c>
      <c r="J4609" t="str">
        <f>_xlfn.XLOOKUP(I4609,laziki!C:C,laziki!E:E)</f>
        <v>51.10S, 71.36E</v>
      </c>
      <c r="K4609">
        <f>_xlfn.XLOOKUP($A4609,laziki!B:B,laziki!D:D)</f>
        <v>2056</v>
      </c>
      <c r="L4609">
        <f t="shared" si="357"/>
        <v>2059</v>
      </c>
      <c r="M4609" s="4">
        <f t="shared" si="358"/>
        <v>3</v>
      </c>
      <c r="N4609" s="4" t="str">
        <f t="shared" si="359"/>
        <v>S</v>
      </c>
      <c r="O4609" t="str">
        <f t="shared" si="360"/>
        <v>S</v>
      </c>
    </row>
    <row r="4610" spans="1:15" x14ac:dyDescent="0.25">
      <c r="A4610">
        <v>10</v>
      </c>
      <c r="B4610" s="1">
        <v>56939</v>
      </c>
      <c r="C4610" t="s">
        <v>215</v>
      </c>
      <c r="D4610" t="s">
        <v>838</v>
      </c>
      <c r="E4610">
        <v>100</v>
      </c>
      <c r="F4610">
        <v>8255</v>
      </c>
      <c r="G4610">
        <f t="shared" si="356"/>
        <v>8255</v>
      </c>
      <c r="H4610" t="str">
        <f>_xlfn.XLOOKUP(C4610,obszary!A:A,obszary!B:B)</f>
        <v>Argyre</v>
      </c>
      <c r="I4610" t="str">
        <f>_xlfn.XLOOKUP($A4610,laziki!B:B,laziki!C:C)</f>
        <v>Mariner 15</v>
      </c>
      <c r="J4610" t="str">
        <f>_xlfn.XLOOKUP(I4610,laziki!C:C,laziki!E:E)</f>
        <v>23.79S, 56.97W</v>
      </c>
      <c r="K4610">
        <f>_xlfn.XLOOKUP($A4610,laziki!B:B,laziki!D:D)</f>
        <v>2054</v>
      </c>
      <c r="L4610">
        <f t="shared" si="357"/>
        <v>2055</v>
      </c>
      <c r="M4610" s="4">
        <f t="shared" si="358"/>
        <v>1</v>
      </c>
      <c r="N4610" s="4" t="str">
        <f t="shared" si="359"/>
        <v>S</v>
      </c>
      <c r="O4610" t="str">
        <f t="shared" si="360"/>
        <v>S</v>
      </c>
    </row>
    <row r="4611" spans="1:15" x14ac:dyDescent="0.25">
      <c r="A4611">
        <v>94</v>
      </c>
      <c r="B4611" s="1">
        <v>62166</v>
      </c>
      <c r="C4611" t="s">
        <v>221</v>
      </c>
      <c r="D4611" t="s">
        <v>837</v>
      </c>
      <c r="E4611">
        <v>482</v>
      </c>
      <c r="F4611">
        <v>15109</v>
      </c>
      <c r="G4611">
        <f t="shared" ref="G4611:G4674" si="361">IF($E4611 &lt;= 100,F4611,0)</f>
        <v>0</v>
      </c>
      <c r="H4611" t="str">
        <f>_xlfn.XLOOKUP(C4611,obszary!A:A,obszary!B:B)</f>
        <v>Aeolis</v>
      </c>
      <c r="I4611" t="str">
        <f>_xlfn.XLOOKUP($A4611,laziki!B:B,laziki!C:C)</f>
        <v>Dawn 4</v>
      </c>
      <c r="J4611" t="str">
        <f>_xlfn.XLOOKUP(I4611,laziki!C:C,laziki!E:E)</f>
        <v>46.81S, 143.88E</v>
      </c>
      <c r="K4611">
        <f>_xlfn.XLOOKUP($A4611,laziki!B:B,laziki!D:D)</f>
        <v>2066</v>
      </c>
      <c r="L4611">
        <f t="shared" ref="L4611:L4674" si="362">YEAR(B4611)</f>
        <v>2070</v>
      </c>
      <c r="M4611" s="4">
        <f t="shared" ref="M4611:M4674" si="363">L4611-K4611</f>
        <v>4</v>
      </c>
      <c r="N4611" s="4" t="str">
        <f t="shared" ref="N4611:N4674" si="364">IF(NOT(ISERROR(SEARCH("S",D4611))),"S","N")</f>
        <v>S</v>
      </c>
      <c r="O4611" t="str">
        <f t="shared" si="360"/>
        <v>S</v>
      </c>
    </row>
    <row r="4612" spans="1:15" x14ac:dyDescent="0.25">
      <c r="A4612">
        <v>94</v>
      </c>
      <c r="B4612" s="1">
        <v>63198</v>
      </c>
      <c r="C4612" t="s">
        <v>209</v>
      </c>
      <c r="D4612" t="s">
        <v>836</v>
      </c>
      <c r="E4612">
        <v>157</v>
      </c>
      <c r="F4612">
        <v>6618</v>
      </c>
      <c r="G4612">
        <f t="shared" si="361"/>
        <v>0</v>
      </c>
      <c r="H4612" t="str">
        <f>_xlfn.XLOOKUP(C4612,obszary!A:A,obszary!B:B)</f>
        <v>Eridania</v>
      </c>
      <c r="I4612" t="str">
        <f>_xlfn.XLOOKUP($A4612,laziki!B:B,laziki!C:C)</f>
        <v>Dawn 4</v>
      </c>
      <c r="J4612" t="str">
        <f>_xlfn.XLOOKUP(I4612,laziki!C:C,laziki!E:E)</f>
        <v>46.81S, 143.88E</v>
      </c>
      <c r="K4612">
        <f>_xlfn.XLOOKUP($A4612,laziki!B:B,laziki!D:D)</f>
        <v>2066</v>
      </c>
      <c r="L4612">
        <f t="shared" si="362"/>
        <v>2073</v>
      </c>
      <c r="M4612" s="4">
        <f t="shared" si="363"/>
        <v>7</v>
      </c>
      <c r="N4612" s="4" t="str">
        <f t="shared" si="364"/>
        <v>S</v>
      </c>
      <c r="O4612" t="str">
        <f t="shared" si="360"/>
        <v>S</v>
      </c>
    </row>
    <row r="4613" spans="1:15" x14ac:dyDescent="0.25">
      <c r="A4613">
        <v>63</v>
      </c>
      <c r="B4613" s="1">
        <v>61396</v>
      </c>
      <c r="C4613" t="s">
        <v>211</v>
      </c>
      <c r="D4613" t="s">
        <v>835</v>
      </c>
      <c r="E4613">
        <v>188</v>
      </c>
      <c r="F4613">
        <v>2188</v>
      </c>
      <c r="G4613">
        <f t="shared" si="361"/>
        <v>0</v>
      </c>
      <c r="H4613" t="str">
        <f>_xlfn.XLOOKUP(C4613,obszary!A:A,obszary!B:B)</f>
        <v>Hellas</v>
      </c>
      <c r="I4613" t="str">
        <f>_xlfn.XLOOKUP($A4613,laziki!B:B,laziki!C:C)</f>
        <v>Rosetta 3</v>
      </c>
      <c r="J4613" t="str">
        <f>_xlfn.XLOOKUP(I4613,laziki!C:C,laziki!E:E)</f>
        <v>54.72S, 108.92E</v>
      </c>
      <c r="K4613">
        <f>_xlfn.XLOOKUP($A4613,laziki!B:B,laziki!D:D)</f>
        <v>2066</v>
      </c>
      <c r="L4613">
        <f t="shared" si="362"/>
        <v>2068</v>
      </c>
      <c r="M4613" s="4">
        <f t="shared" si="363"/>
        <v>2</v>
      </c>
      <c r="N4613" s="4" t="str">
        <f t="shared" si="364"/>
        <v>S</v>
      </c>
      <c r="O4613" t="str">
        <f t="shared" si="360"/>
        <v>S</v>
      </c>
    </row>
    <row r="4614" spans="1:15" x14ac:dyDescent="0.25">
      <c r="A4614">
        <v>42</v>
      </c>
      <c r="B4614" s="1">
        <v>61547</v>
      </c>
      <c r="C4614" t="s">
        <v>253</v>
      </c>
      <c r="D4614" t="s">
        <v>834</v>
      </c>
      <c r="E4614">
        <v>344</v>
      </c>
      <c r="F4614">
        <v>7279</v>
      </c>
      <c r="G4614">
        <f t="shared" si="361"/>
        <v>0</v>
      </c>
      <c r="H4614" t="str">
        <f>_xlfn.XLOOKUP(C4614,obszary!A:A,obszary!B:B)</f>
        <v>Cebrenia</v>
      </c>
      <c r="I4614" t="str">
        <f>_xlfn.XLOOKUP($A4614,laziki!B:B,laziki!C:C)</f>
        <v>Spirit 6</v>
      </c>
      <c r="J4614" t="str">
        <f>_xlfn.XLOOKUP(I4614,laziki!C:C,laziki!E:E)</f>
        <v>27.80N, 160.30E</v>
      </c>
      <c r="K4614">
        <f>_xlfn.XLOOKUP($A4614,laziki!B:B,laziki!D:D)</f>
        <v>2063</v>
      </c>
      <c r="L4614">
        <f t="shared" si="362"/>
        <v>2068</v>
      </c>
      <c r="M4614" s="4">
        <f t="shared" si="363"/>
        <v>5</v>
      </c>
      <c r="N4614" s="4" t="str">
        <f t="shared" si="364"/>
        <v>N</v>
      </c>
      <c r="O4614" t="str">
        <f t="shared" ref="O4614:O4677" si="365">IF(NOT(ISERROR(SEARCH("S",J4614))),"S","N")</f>
        <v>N</v>
      </c>
    </row>
    <row r="4615" spans="1:15" x14ac:dyDescent="0.25">
      <c r="A4615">
        <v>28</v>
      </c>
      <c r="B4615" s="1">
        <v>58754</v>
      </c>
      <c r="C4615" t="s">
        <v>215</v>
      </c>
      <c r="D4615" t="s">
        <v>833</v>
      </c>
      <c r="E4615">
        <v>169</v>
      </c>
      <c r="F4615">
        <v>10313</v>
      </c>
      <c r="G4615">
        <f t="shared" si="361"/>
        <v>0</v>
      </c>
      <c r="H4615" t="str">
        <f>_xlfn.XLOOKUP(C4615,obszary!A:A,obszary!B:B)</f>
        <v>Argyre</v>
      </c>
      <c r="I4615" t="str">
        <f>_xlfn.XLOOKUP($A4615,laziki!B:B,laziki!C:C)</f>
        <v>Deimos 3</v>
      </c>
      <c r="J4615" t="str">
        <f>_xlfn.XLOOKUP(I4615,laziki!C:C,laziki!E:E)</f>
        <v>63.27S, 66.46W</v>
      </c>
      <c r="K4615">
        <f>_xlfn.XLOOKUP($A4615,laziki!B:B,laziki!D:D)</f>
        <v>2058</v>
      </c>
      <c r="L4615">
        <f t="shared" si="362"/>
        <v>2060</v>
      </c>
      <c r="M4615" s="4">
        <f t="shared" si="363"/>
        <v>2</v>
      </c>
      <c r="N4615" s="4" t="str">
        <f t="shared" si="364"/>
        <v>S</v>
      </c>
      <c r="O4615" t="str">
        <f t="shared" si="365"/>
        <v>S</v>
      </c>
    </row>
    <row r="4616" spans="1:15" x14ac:dyDescent="0.25">
      <c r="A4616">
        <v>34</v>
      </c>
      <c r="B4616" s="1">
        <v>59090</v>
      </c>
      <c r="C4616" t="s">
        <v>239</v>
      </c>
      <c r="D4616" t="s">
        <v>832</v>
      </c>
      <c r="E4616">
        <v>61</v>
      </c>
      <c r="F4616">
        <v>3919</v>
      </c>
      <c r="G4616">
        <f t="shared" si="361"/>
        <v>3919</v>
      </c>
      <c r="H4616" t="str">
        <f>_xlfn.XLOOKUP(C4616,obszary!A:A,obszary!B:B)</f>
        <v>Amenthes</v>
      </c>
      <c r="I4616" t="str">
        <f>_xlfn.XLOOKUP($A4616,laziki!B:B,laziki!C:C)</f>
        <v>Deimos 14</v>
      </c>
      <c r="J4616" t="str">
        <f>_xlfn.XLOOKUP(I4616,laziki!C:C,laziki!E:E)</f>
        <v>24.45N, 112.91E</v>
      </c>
      <c r="K4616">
        <f>_xlfn.XLOOKUP($A4616,laziki!B:B,laziki!D:D)</f>
        <v>2060</v>
      </c>
      <c r="L4616">
        <f t="shared" si="362"/>
        <v>2061</v>
      </c>
      <c r="M4616" s="4">
        <f t="shared" si="363"/>
        <v>1</v>
      </c>
      <c r="N4616" s="4" t="str">
        <f t="shared" si="364"/>
        <v>N</v>
      </c>
      <c r="O4616" t="str">
        <f t="shared" si="365"/>
        <v>N</v>
      </c>
    </row>
    <row r="4617" spans="1:15" x14ac:dyDescent="0.25">
      <c r="A4617">
        <v>13</v>
      </c>
      <c r="B4617" s="1">
        <v>56450</v>
      </c>
      <c r="C4617" t="s">
        <v>253</v>
      </c>
      <c r="D4617" t="s">
        <v>831</v>
      </c>
      <c r="E4617">
        <v>96</v>
      </c>
      <c r="F4617">
        <v>63326</v>
      </c>
      <c r="G4617">
        <f t="shared" si="361"/>
        <v>63326</v>
      </c>
      <c r="H4617" t="str">
        <f>_xlfn.XLOOKUP(C4617,obszary!A:A,obszary!B:B)</f>
        <v>Cebrenia</v>
      </c>
      <c r="I4617" t="str">
        <f>_xlfn.XLOOKUP($A4617,laziki!B:B,laziki!C:C)</f>
        <v>Viking 2</v>
      </c>
      <c r="J4617" t="str">
        <f>_xlfn.XLOOKUP(I4617,laziki!C:C,laziki!E:E)</f>
        <v>60.72N, 122.46E</v>
      </c>
      <c r="K4617">
        <f>_xlfn.XLOOKUP($A4617,laziki!B:B,laziki!D:D)</f>
        <v>2052</v>
      </c>
      <c r="L4617">
        <f t="shared" si="362"/>
        <v>2054</v>
      </c>
      <c r="M4617" s="4">
        <f t="shared" si="363"/>
        <v>2</v>
      </c>
      <c r="N4617" s="4" t="str">
        <f t="shared" si="364"/>
        <v>N</v>
      </c>
      <c r="O4617" t="str">
        <f t="shared" si="365"/>
        <v>N</v>
      </c>
    </row>
    <row r="4618" spans="1:15" x14ac:dyDescent="0.25">
      <c r="A4618">
        <v>27</v>
      </c>
      <c r="B4618" s="1">
        <v>57585</v>
      </c>
      <c r="C4618" t="s">
        <v>207</v>
      </c>
      <c r="D4618" t="s">
        <v>830</v>
      </c>
      <c r="E4618">
        <v>572</v>
      </c>
      <c r="F4618">
        <v>35789</v>
      </c>
      <c r="G4618">
        <f t="shared" si="361"/>
        <v>0</v>
      </c>
      <c r="H4618" t="str">
        <f>_xlfn.XLOOKUP(C4618,obszary!A:A,obszary!B:B)</f>
        <v>Mare Australe</v>
      </c>
      <c r="I4618" t="str">
        <f>_xlfn.XLOOKUP($A4618,laziki!B:B,laziki!C:C)</f>
        <v>Phobos 6</v>
      </c>
      <c r="J4618" t="str">
        <f>_xlfn.XLOOKUP(I4618,laziki!C:C,laziki!E:E)</f>
        <v>74.62S, 100.08E</v>
      </c>
      <c r="K4618">
        <f>_xlfn.XLOOKUP($A4618,laziki!B:B,laziki!D:D)</f>
        <v>2054</v>
      </c>
      <c r="L4618">
        <f t="shared" si="362"/>
        <v>2057</v>
      </c>
      <c r="M4618" s="4">
        <f t="shared" si="363"/>
        <v>3</v>
      </c>
      <c r="N4618" s="4" t="str">
        <f t="shared" si="364"/>
        <v>S</v>
      </c>
      <c r="O4618" t="str">
        <f t="shared" si="365"/>
        <v>S</v>
      </c>
    </row>
    <row r="4619" spans="1:15" x14ac:dyDescent="0.25">
      <c r="A4619">
        <v>5</v>
      </c>
      <c r="B4619" s="1">
        <v>56911</v>
      </c>
      <c r="C4619" t="s">
        <v>225</v>
      </c>
      <c r="D4619" t="s">
        <v>829</v>
      </c>
      <c r="E4619">
        <v>57</v>
      </c>
      <c r="F4619">
        <v>3919</v>
      </c>
      <c r="G4619">
        <f t="shared" si="361"/>
        <v>3919</v>
      </c>
      <c r="H4619" t="str">
        <f>_xlfn.XLOOKUP(C4619,obszary!A:A,obszary!B:B)</f>
        <v>Iapygia</v>
      </c>
      <c r="I4619" t="str">
        <f>_xlfn.XLOOKUP($A4619,laziki!B:B,laziki!C:C)</f>
        <v>Mariner 10</v>
      </c>
      <c r="J4619" t="str">
        <f>_xlfn.XLOOKUP(I4619,laziki!C:C,laziki!E:E)</f>
        <v>4.88N, 63.43E</v>
      </c>
      <c r="K4619">
        <f>_xlfn.XLOOKUP($A4619,laziki!B:B,laziki!D:D)</f>
        <v>2051</v>
      </c>
      <c r="L4619">
        <f t="shared" si="362"/>
        <v>2055</v>
      </c>
      <c r="M4619" s="4">
        <f t="shared" si="363"/>
        <v>4</v>
      </c>
      <c r="N4619" s="4" t="str">
        <f t="shared" si="364"/>
        <v>S</v>
      </c>
      <c r="O4619" t="str">
        <f t="shared" si="365"/>
        <v>N</v>
      </c>
    </row>
    <row r="4620" spans="1:15" x14ac:dyDescent="0.25">
      <c r="A4620">
        <v>97</v>
      </c>
      <c r="B4620" s="1">
        <v>62841</v>
      </c>
      <c r="C4620" t="s">
        <v>265</v>
      </c>
      <c r="D4620" t="s">
        <v>828</v>
      </c>
      <c r="E4620">
        <v>175</v>
      </c>
      <c r="F4620">
        <v>3167</v>
      </c>
      <c r="G4620">
        <f t="shared" si="361"/>
        <v>0</v>
      </c>
      <c r="H4620" t="str">
        <f>_xlfn.XLOOKUP(C4620,obszary!A:A,obszary!B:B)</f>
        <v>Mare Boreum</v>
      </c>
      <c r="I4620" t="str">
        <f>_xlfn.XLOOKUP($A4620,laziki!B:B,laziki!C:C)</f>
        <v>Perseverance 4</v>
      </c>
      <c r="J4620" t="str">
        <f>_xlfn.XLOOKUP(I4620,laziki!C:C,laziki!E:E)</f>
        <v>80.24N, 27.18W</v>
      </c>
      <c r="K4620">
        <f>_xlfn.XLOOKUP($A4620,laziki!B:B,laziki!D:D)</f>
        <v>2069</v>
      </c>
      <c r="L4620">
        <f t="shared" si="362"/>
        <v>2072</v>
      </c>
      <c r="M4620" s="4">
        <f t="shared" si="363"/>
        <v>3</v>
      </c>
      <c r="N4620" s="4" t="str">
        <f t="shared" si="364"/>
        <v>N</v>
      </c>
      <c r="O4620" t="str">
        <f t="shared" si="365"/>
        <v>N</v>
      </c>
    </row>
    <row r="4621" spans="1:15" x14ac:dyDescent="0.25">
      <c r="A4621">
        <v>55</v>
      </c>
      <c r="B4621" s="1">
        <v>62510</v>
      </c>
      <c r="C4621" t="s">
        <v>253</v>
      </c>
      <c r="D4621" t="s">
        <v>827</v>
      </c>
      <c r="E4621">
        <v>7</v>
      </c>
      <c r="F4621">
        <v>3313</v>
      </c>
      <c r="G4621">
        <f t="shared" si="361"/>
        <v>3313</v>
      </c>
      <c r="H4621" t="str">
        <f>_xlfn.XLOOKUP(C4621,obszary!A:A,obszary!B:B)</f>
        <v>Cebrenia</v>
      </c>
      <c r="I4621" t="str">
        <f>_xlfn.XLOOKUP($A4621,laziki!B:B,laziki!C:C)</f>
        <v>Opportunity 7</v>
      </c>
      <c r="J4621" t="str">
        <f>_xlfn.XLOOKUP(I4621,laziki!C:C,laziki!E:E)</f>
        <v>37.14N, 148.66E</v>
      </c>
      <c r="K4621">
        <f>_xlfn.XLOOKUP($A4621,laziki!B:B,laziki!D:D)</f>
        <v>2066</v>
      </c>
      <c r="L4621">
        <f t="shared" si="362"/>
        <v>2071</v>
      </c>
      <c r="M4621" s="4">
        <f t="shared" si="363"/>
        <v>5</v>
      </c>
      <c r="N4621" s="4" t="str">
        <f t="shared" si="364"/>
        <v>N</v>
      </c>
      <c r="O4621" t="str">
        <f t="shared" si="365"/>
        <v>N</v>
      </c>
    </row>
    <row r="4622" spans="1:15" x14ac:dyDescent="0.25">
      <c r="A4622">
        <v>81</v>
      </c>
      <c r="B4622" s="1">
        <v>61908</v>
      </c>
      <c r="C4622" t="s">
        <v>251</v>
      </c>
      <c r="D4622" t="s">
        <v>826</v>
      </c>
      <c r="E4622">
        <v>702</v>
      </c>
      <c r="F4622">
        <v>4731</v>
      </c>
      <c r="G4622">
        <f t="shared" si="361"/>
        <v>0</v>
      </c>
      <c r="H4622" t="str">
        <f>_xlfn.XLOOKUP(C4622,obszary!A:A,obszary!B:B)</f>
        <v>Amazonis</v>
      </c>
      <c r="I4622" t="str">
        <f>_xlfn.XLOOKUP($A4622,laziki!B:B,laziki!C:C)</f>
        <v>Phoenix 3</v>
      </c>
      <c r="J4622" t="str">
        <f>_xlfn.XLOOKUP(I4622,laziki!C:C,laziki!E:E)</f>
        <v>4.04S, 171.74W</v>
      </c>
      <c r="K4622">
        <f>_xlfn.XLOOKUP($A4622,laziki!B:B,laziki!D:D)</f>
        <v>2068</v>
      </c>
      <c r="L4622">
        <f t="shared" si="362"/>
        <v>2069</v>
      </c>
      <c r="M4622" s="4">
        <f t="shared" si="363"/>
        <v>1</v>
      </c>
      <c r="N4622" s="4" t="str">
        <f t="shared" si="364"/>
        <v>N</v>
      </c>
      <c r="O4622" t="str">
        <f t="shared" si="365"/>
        <v>S</v>
      </c>
    </row>
    <row r="4623" spans="1:15" x14ac:dyDescent="0.25">
      <c r="A4623">
        <v>52</v>
      </c>
      <c r="B4623" s="1">
        <v>61438</v>
      </c>
      <c r="C4623" t="s">
        <v>249</v>
      </c>
      <c r="D4623" t="s">
        <v>825</v>
      </c>
      <c r="E4623">
        <v>152</v>
      </c>
      <c r="F4623">
        <v>629</v>
      </c>
      <c r="G4623">
        <f t="shared" si="361"/>
        <v>0</v>
      </c>
      <c r="H4623" t="str">
        <f>_xlfn.XLOOKUP(C4623,obszary!A:A,obszary!B:B)</f>
        <v>Tharsis</v>
      </c>
      <c r="I4623" t="str">
        <f>_xlfn.XLOOKUP($A4623,laziki!B:B,laziki!C:C)</f>
        <v>Opportunity 4</v>
      </c>
      <c r="J4623" t="str">
        <f>_xlfn.XLOOKUP(I4623,laziki!C:C,laziki!E:E)</f>
        <v>9.63N, 121.52W</v>
      </c>
      <c r="K4623">
        <f>_xlfn.XLOOKUP($A4623,laziki!B:B,laziki!D:D)</f>
        <v>2065</v>
      </c>
      <c r="L4623">
        <f t="shared" si="362"/>
        <v>2068</v>
      </c>
      <c r="M4623" s="4">
        <f t="shared" si="363"/>
        <v>3</v>
      </c>
      <c r="N4623" s="4" t="str">
        <f t="shared" si="364"/>
        <v>N</v>
      </c>
      <c r="O4623" t="str">
        <f t="shared" si="365"/>
        <v>N</v>
      </c>
    </row>
    <row r="4624" spans="1:15" x14ac:dyDescent="0.25">
      <c r="A4624">
        <v>100</v>
      </c>
      <c r="B4624" s="1">
        <v>63553</v>
      </c>
      <c r="C4624" t="s">
        <v>207</v>
      </c>
      <c r="D4624" t="s">
        <v>824</v>
      </c>
      <c r="E4624">
        <v>277</v>
      </c>
      <c r="F4624">
        <v>9366</v>
      </c>
      <c r="G4624">
        <f t="shared" si="361"/>
        <v>0</v>
      </c>
      <c r="H4624" t="str">
        <f>_xlfn.XLOOKUP(C4624,obszary!A:A,obszary!B:B)</f>
        <v>Mare Australe</v>
      </c>
      <c r="I4624" t="str">
        <f>_xlfn.XLOOKUP($A4624,laziki!B:B,laziki!C:C)</f>
        <v>Perseverance 7</v>
      </c>
      <c r="J4624" t="str">
        <f>_xlfn.XLOOKUP(I4624,laziki!C:C,laziki!E:E)</f>
        <v>61.39S, 157.42W</v>
      </c>
      <c r="K4624">
        <f>_xlfn.XLOOKUP($A4624,laziki!B:B,laziki!D:D)</f>
        <v>2070</v>
      </c>
      <c r="L4624">
        <f t="shared" si="362"/>
        <v>2073</v>
      </c>
      <c r="M4624" s="4">
        <f t="shared" si="363"/>
        <v>3</v>
      </c>
      <c r="N4624" s="4" t="str">
        <f t="shared" si="364"/>
        <v>S</v>
      </c>
      <c r="O4624" t="str">
        <f t="shared" si="365"/>
        <v>S</v>
      </c>
    </row>
    <row r="4625" spans="1:15" x14ac:dyDescent="0.25">
      <c r="A4625">
        <v>90</v>
      </c>
      <c r="B4625" s="1">
        <v>63545</v>
      </c>
      <c r="C4625" t="s">
        <v>219</v>
      </c>
      <c r="D4625" t="s">
        <v>823</v>
      </c>
      <c r="E4625">
        <v>307</v>
      </c>
      <c r="F4625">
        <v>7752</v>
      </c>
      <c r="G4625">
        <f t="shared" si="361"/>
        <v>0</v>
      </c>
      <c r="H4625" t="str">
        <f>_xlfn.XLOOKUP(C4625,obszary!A:A,obszary!B:B)</f>
        <v>Phaethontis</v>
      </c>
      <c r="I4625" t="str">
        <f>_xlfn.XLOOKUP($A4625,laziki!B:B,laziki!C:C)</f>
        <v>Phoenix 23</v>
      </c>
      <c r="J4625" t="str">
        <f>_xlfn.XLOOKUP(I4625,laziki!C:C,laziki!E:E)</f>
        <v>65.99S, 161.89W</v>
      </c>
      <c r="K4625">
        <f>_xlfn.XLOOKUP($A4625,laziki!B:B,laziki!D:D)</f>
        <v>2072</v>
      </c>
      <c r="L4625">
        <f t="shared" si="362"/>
        <v>2073</v>
      </c>
      <c r="M4625" s="4">
        <f t="shared" si="363"/>
        <v>1</v>
      </c>
      <c r="N4625" s="4" t="str">
        <f t="shared" si="364"/>
        <v>S</v>
      </c>
      <c r="O4625" t="str">
        <f t="shared" si="365"/>
        <v>S</v>
      </c>
    </row>
    <row r="4626" spans="1:15" x14ac:dyDescent="0.25">
      <c r="A4626">
        <v>69</v>
      </c>
      <c r="B4626" s="1">
        <v>64445</v>
      </c>
      <c r="C4626" t="s">
        <v>265</v>
      </c>
      <c r="D4626" t="s">
        <v>822</v>
      </c>
      <c r="E4626">
        <v>19</v>
      </c>
      <c r="F4626">
        <v>6006</v>
      </c>
      <c r="G4626">
        <f t="shared" si="361"/>
        <v>6006</v>
      </c>
      <c r="H4626" t="str">
        <f>_xlfn.XLOOKUP(C4626,obszary!A:A,obszary!B:B)</f>
        <v>Mare Boreum</v>
      </c>
      <c r="I4626" t="str">
        <f>_xlfn.XLOOKUP($A4626,laziki!B:B,laziki!C:C)</f>
        <v>Rosetta 13</v>
      </c>
      <c r="J4626" t="str">
        <f>_xlfn.XLOOKUP(I4626,laziki!C:C,laziki!E:E)</f>
        <v>69.41N, 168.67E</v>
      </c>
      <c r="K4626">
        <f>_xlfn.XLOOKUP($A4626,laziki!B:B,laziki!D:D)</f>
        <v>2069</v>
      </c>
      <c r="L4626">
        <f t="shared" si="362"/>
        <v>2076</v>
      </c>
      <c r="M4626" s="4">
        <f t="shared" si="363"/>
        <v>7</v>
      </c>
      <c r="N4626" s="4" t="str">
        <f t="shared" si="364"/>
        <v>N</v>
      </c>
      <c r="O4626" t="str">
        <f t="shared" si="365"/>
        <v>N</v>
      </c>
    </row>
    <row r="4627" spans="1:15" x14ac:dyDescent="0.25">
      <c r="A4627">
        <v>4</v>
      </c>
      <c r="B4627" s="1">
        <v>57315</v>
      </c>
      <c r="C4627" t="s">
        <v>215</v>
      </c>
      <c r="D4627" t="s">
        <v>821</v>
      </c>
      <c r="E4627">
        <v>252</v>
      </c>
      <c r="F4627">
        <v>4076</v>
      </c>
      <c r="G4627">
        <f t="shared" si="361"/>
        <v>0</v>
      </c>
      <c r="H4627" t="str">
        <f>_xlfn.XLOOKUP(C4627,obszary!A:A,obszary!B:B)</f>
        <v>Argyre</v>
      </c>
      <c r="I4627" t="str">
        <f>_xlfn.XLOOKUP($A4627,laziki!B:B,laziki!C:C)</f>
        <v>Mariner 9</v>
      </c>
      <c r="J4627" t="str">
        <f>_xlfn.XLOOKUP(I4627,laziki!C:C,laziki!E:E)</f>
        <v>43.20S, 21.89W</v>
      </c>
      <c r="K4627">
        <f>_xlfn.XLOOKUP($A4627,laziki!B:B,laziki!D:D)</f>
        <v>2051</v>
      </c>
      <c r="L4627">
        <f t="shared" si="362"/>
        <v>2056</v>
      </c>
      <c r="M4627" s="4">
        <f t="shared" si="363"/>
        <v>5</v>
      </c>
      <c r="N4627" s="4" t="str">
        <f t="shared" si="364"/>
        <v>S</v>
      </c>
      <c r="O4627" t="str">
        <f t="shared" si="365"/>
        <v>S</v>
      </c>
    </row>
    <row r="4628" spans="1:15" x14ac:dyDescent="0.25">
      <c r="A4628">
        <v>62</v>
      </c>
      <c r="B4628" s="1">
        <v>61375</v>
      </c>
      <c r="C4628" t="s">
        <v>227</v>
      </c>
      <c r="D4628" t="s">
        <v>820</v>
      </c>
      <c r="E4628">
        <v>47</v>
      </c>
      <c r="F4628">
        <v>2054</v>
      </c>
      <c r="G4628">
        <f t="shared" si="361"/>
        <v>2054</v>
      </c>
      <c r="H4628" t="str">
        <f>_xlfn.XLOOKUP(C4628,obszary!A:A,obszary!B:B)</f>
        <v>Sinus Sabaeus</v>
      </c>
      <c r="I4628" t="str">
        <f>_xlfn.XLOOKUP($A4628,laziki!B:B,laziki!C:C)</f>
        <v>Rosetta 1</v>
      </c>
      <c r="J4628" t="str">
        <f>_xlfn.XLOOKUP(I4628,laziki!C:C,laziki!E:E)</f>
        <v>3.33S, 27.57E</v>
      </c>
      <c r="K4628">
        <f>_xlfn.XLOOKUP($A4628,laziki!B:B,laziki!D:D)</f>
        <v>2065</v>
      </c>
      <c r="L4628">
        <f t="shared" si="362"/>
        <v>2068</v>
      </c>
      <c r="M4628" s="4">
        <f t="shared" si="363"/>
        <v>3</v>
      </c>
      <c r="N4628" s="4" t="str">
        <f t="shared" si="364"/>
        <v>S</v>
      </c>
      <c r="O4628" t="str">
        <f t="shared" si="365"/>
        <v>S</v>
      </c>
    </row>
    <row r="4629" spans="1:15" x14ac:dyDescent="0.25">
      <c r="A4629">
        <v>93</v>
      </c>
      <c r="B4629" s="1">
        <v>61237</v>
      </c>
      <c r="C4629" t="s">
        <v>261</v>
      </c>
      <c r="D4629" t="s">
        <v>819</v>
      </c>
      <c r="E4629">
        <v>791</v>
      </c>
      <c r="F4629">
        <v>2324</v>
      </c>
      <c r="G4629">
        <f t="shared" si="361"/>
        <v>0</v>
      </c>
      <c r="H4629" t="str">
        <f>_xlfn.XLOOKUP(C4629,obszary!A:A,obszary!B:B)</f>
        <v>Arcadia</v>
      </c>
      <c r="I4629" t="str">
        <f>_xlfn.XLOOKUP($A4629,laziki!B:B,laziki!C:C)</f>
        <v>Dawn 3</v>
      </c>
      <c r="J4629" t="str">
        <f>_xlfn.XLOOKUP(I4629,laziki!C:C,laziki!E:E)</f>
        <v>40.73N, 101.92W</v>
      </c>
      <c r="K4629">
        <f>_xlfn.XLOOKUP($A4629,laziki!B:B,laziki!D:D)</f>
        <v>2066</v>
      </c>
      <c r="L4629">
        <f t="shared" si="362"/>
        <v>2067</v>
      </c>
      <c r="M4629" s="4">
        <f t="shared" si="363"/>
        <v>1</v>
      </c>
      <c r="N4629" s="4" t="str">
        <f t="shared" si="364"/>
        <v>N</v>
      </c>
      <c r="O4629" t="str">
        <f t="shared" si="365"/>
        <v>N</v>
      </c>
    </row>
    <row r="4630" spans="1:15" x14ac:dyDescent="0.25">
      <c r="A4630">
        <v>52</v>
      </c>
      <c r="B4630" s="1">
        <v>62788</v>
      </c>
      <c r="C4630" t="s">
        <v>233</v>
      </c>
      <c r="D4630" t="s">
        <v>818</v>
      </c>
      <c r="E4630">
        <v>82</v>
      </c>
      <c r="F4630">
        <v>7512</v>
      </c>
      <c r="G4630">
        <f t="shared" si="361"/>
        <v>7512</v>
      </c>
      <c r="H4630" t="str">
        <f>_xlfn.XLOOKUP(C4630,obszary!A:A,obszary!B:B)</f>
        <v>Phoenicis Lacus</v>
      </c>
      <c r="I4630" t="str">
        <f>_xlfn.XLOOKUP($A4630,laziki!B:B,laziki!C:C)</f>
        <v>Opportunity 4</v>
      </c>
      <c r="J4630" t="str">
        <f>_xlfn.XLOOKUP(I4630,laziki!C:C,laziki!E:E)</f>
        <v>9.63N, 121.52W</v>
      </c>
      <c r="K4630">
        <f>_xlfn.XLOOKUP($A4630,laziki!B:B,laziki!D:D)</f>
        <v>2065</v>
      </c>
      <c r="L4630">
        <f t="shared" si="362"/>
        <v>2071</v>
      </c>
      <c r="M4630" s="4">
        <f t="shared" si="363"/>
        <v>6</v>
      </c>
      <c r="N4630" s="4" t="str">
        <f t="shared" si="364"/>
        <v>S</v>
      </c>
      <c r="O4630" t="str">
        <f t="shared" si="365"/>
        <v>N</v>
      </c>
    </row>
    <row r="4631" spans="1:15" x14ac:dyDescent="0.25">
      <c r="A4631">
        <v>51</v>
      </c>
      <c r="B4631" s="1">
        <v>60683</v>
      </c>
      <c r="C4631" t="s">
        <v>215</v>
      </c>
      <c r="D4631" t="s">
        <v>817</v>
      </c>
      <c r="E4631">
        <v>1057</v>
      </c>
      <c r="F4631">
        <v>1788</v>
      </c>
      <c r="G4631">
        <f t="shared" si="361"/>
        <v>0</v>
      </c>
      <c r="H4631" t="str">
        <f>_xlfn.XLOOKUP(C4631,obszary!A:A,obszary!B:B)</f>
        <v>Argyre</v>
      </c>
      <c r="I4631" t="str">
        <f>_xlfn.XLOOKUP($A4631,laziki!B:B,laziki!C:C)</f>
        <v>Opportunity 3</v>
      </c>
      <c r="J4631" t="str">
        <f>_xlfn.XLOOKUP(I4631,laziki!C:C,laziki!E:E)</f>
        <v>50.59S, 47.85W</v>
      </c>
      <c r="K4631">
        <f>_xlfn.XLOOKUP($A4631,laziki!B:B,laziki!D:D)</f>
        <v>2064</v>
      </c>
      <c r="L4631">
        <f t="shared" si="362"/>
        <v>2066</v>
      </c>
      <c r="M4631" s="4">
        <f t="shared" si="363"/>
        <v>2</v>
      </c>
      <c r="N4631" s="4" t="str">
        <f t="shared" si="364"/>
        <v>S</v>
      </c>
      <c r="O4631" t="str">
        <f t="shared" si="365"/>
        <v>S</v>
      </c>
    </row>
    <row r="4632" spans="1:15" x14ac:dyDescent="0.25">
      <c r="A4632">
        <v>51</v>
      </c>
      <c r="B4632" s="1">
        <v>60993</v>
      </c>
      <c r="C4632" t="s">
        <v>215</v>
      </c>
      <c r="D4632" t="s">
        <v>816</v>
      </c>
      <c r="E4632">
        <v>163</v>
      </c>
      <c r="F4632">
        <v>1656</v>
      </c>
      <c r="G4632">
        <f t="shared" si="361"/>
        <v>0</v>
      </c>
      <c r="H4632" t="str">
        <f>_xlfn.XLOOKUP(C4632,obszary!A:A,obszary!B:B)</f>
        <v>Argyre</v>
      </c>
      <c r="I4632" t="str">
        <f>_xlfn.XLOOKUP($A4632,laziki!B:B,laziki!C:C)</f>
        <v>Opportunity 3</v>
      </c>
      <c r="J4632" t="str">
        <f>_xlfn.XLOOKUP(I4632,laziki!C:C,laziki!E:E)</f>
        <v>50.59S, 47.85W</v>
      </c>
      <c r="K4632">
        <f>_xlfn.XLOOKUP($A4632,laziki!B:B,laziki!D:D)</f>
        <v>2064</v>
      </c>
      <c r="L4632">
        <f t="shared" si="362"/>
        <v>2066</v>
      </c>
      <c r="M4632" s="4">
        <f t="shared" si="363"/>
        <v>2</v>
      </c>
      <c r="N4632" s="4" t="str">
        <f t="shared" si="364"/>
        <v>S</v>
      </c>
      <c r="O4632" t="str">
        <f t="shared" si="365"/>
        <v>S</v>
      </c>
    </row>
    <row r="4633" spans="1:15" x14ac:dyDescent="0.25">
      <c r="A4633">
        <v>34</v>
      </c>
      <c r="B4633" s="1">
        <v>59243</v>
      </c>
      <c r="C4633" t="s">
        <v>239</v>
      </c>
      <c r="D4633" t="s">
        <v>815</v>
      </c>
      <c r="E4633">
        <v>163</v>
      </c>
      <c r="F4633">
        <v>5436</v>
      </c>
      <c r="G4633">
        <f t="shared" si="361"/>
        <v>0</v>
      </c>
      <c r="H4633" t="str">
        <f>_xlfn.XLOOKUP(C4633,obszary!A:A,obszary!B:B)</f>
        <v>Amenthes</v>
      </c>
      <c r="I4633" t="str">
        <f>_xlfn.XLOOKUP($A4633,laziki!B:B,laziki!C:C)</f>
        <v>Deimos 14</v>
      </c>
      <c r="J4633" t="str">
        <f>_xlfn.XLOOKUP(I4633,laziki!C:C,laziki!E:E)</f>
        <v>24.45N, 112.91E</v>
      </c>
      <c r="K4633">
        <f>_xlfn.XLOOKUP($A4633,laziki!B:B,laziki!D:D)</f>
        <v>2060</v>
      </c>
      <c r="L4633">
        <f t="shared" si="362"/>
        <v>2062</v>
      </c>
      <c r="M4633" s="4">
        <f t="shared" si="363"/>
        <v>2</v>
      </c>
      <c r="N4633" s="4" t="str">
        <f t="shared" si="364"/>
        <v>N</v>
      </c>
      <c r="O4633" t="str">
        <f t="shared" si="365"/>
        <v>N</v>
      </c>
    </row>
    <row r="4634" spans="1:15" x14ac:dyDescent="0.25">
      <c r="A4634">
        <v>71</v>
      </c>
      <c r="B4634" s="1">
        <v>62728</v>
      </c>
      <c r="C4634" t="s">
        <v>219</v>
      </c>
      <c r="D4634" t="s">
        <v>814</v>
      </c>
      <c r="E4634">
        <v>75</v>
      </c>
      <c r="F4634">
        <v>72463</v>
      </c>
      <c r="G4634">
        <f t="shared" si="361"/>
        <v>72463</v>
      </c>
      <c r="H4634" t="str">
        <f>_xlfn.XLOOKUP(C4634,obszary!A:A,obszary!B:B)</f>
        <v>Phaethontis</v>
      </c>
      <c r="I4634" t="str">
        <f>_xlfn.XLOOKUP($A4634,laziki!B:B,laziki!C:C)</f>
        <v>Rosetta 15</v>
      </c>
      <c r="J4634" t="str">
        <f>_xlfn.XLOOKUP(I4634,laziki!C:C,laziki!E:E)</f>
        <v>50.96S, 146.33W</v>
      </c>
      <c r="K4634">
        <f>_xlfn.XLOOKUP($A4634,laziki!B:B,laziki!D:D)</f>
        <v>2070</v>
      </c>
      <c r="L4634">
        <f t="shared" si="362"/>
        <v>2071</v>
      </c>
      <c r="M4634" s="4">
        <f t="shared" si="363"/>
        <v>1</v>
      </c>
      <c r="N4634" s="4" t="str">
        <f t="shared" si="364"/>
        <v>S</v>
      </c>
      <c r="O4634" t="str">
        <f t="shared" si="365"/>
        <v>S</v>
      </c>
    </row>
    <row r="4635" spans="1:15" x14ac:dyDescent="0.25">
      <c r="A4635">
        <v>79</v>
      </c>
      <c r="B4635" s="1">
        <v>64053</v>
      </c>
      <c r="C4635" t="s">
        <v>223</v>
      </c>
      <c r="D4635" t="s">
        <v>813</v>
      </c>
      <c r="E4635">
        <v>72</v>
      </c>
      <c r="F4635">
        <v>2880</v>
      </c>
      <c r="G4635">
        <f t="shared" si="361"/>
        <v>2880</v>
      </c>
      <c r="H4635" t="str">
        <f>_xlfn.XLOOKUP(C4635,obszary!A:A,obszary!B:B)</f>
        <v>Mare Tyrrhenum</v>
      </c>
      <c r="I4635" t="str">
        <f>_xlfn.XLOOKUP($A4635,laziki!B:B,laziki!C:C)</f>
        <v>Rosetta 29</v>
      </c>
      <c r="J4635" t="str">
        <f>_xlfn.XLOOKUP(I4635,laziki!C:C,laziki!E:E)</f>
        <v>18.24N, 120.68E</v>
      </c>
      <c r="K4635">
        <f>_xlfn.XLOOKUP($A4635,laziki!B:B,laziki!D:D)</f>
        <v>2073</v>
      </c>
      <c r="L4635">
        <f t="shared" si="362"/>
        <v>2075</v>
      </c>
      <c r="M4635" s="4">
        <f t="shared" si="363"/>
        <v>2</v>
      </c>
      <c r="N4635" s="4" t="str">
        <f t="shared" si="364"/>
        <v>S</v>
      </c>
      <c r="O4635" t="str">
        <f t="shared" si="365"/>
        <v>N</v>
      </c>
    </row>
    <row r="4636" spans="1:15" x14ac:dyDescent="0.25">
      <c r="A4636">
        <v>2</v>
      </c>
      <c r="B4636" s="1">
        <v>56908</v>
      </c>
      <c r="C4636" t="s">
        <v>239</v>
      </c>
      <c r="D4636" t="s">
        <v>812</v>
      </c>
      <c r="E4636">
        <v>169</v>
      </c>
      <c r="F4636">
        <v>6832</v>
      </c>
      <c r="G4636">
        <f t="shared" si="361"/>
        <v>0</v>
      </c>
      <c r="H4636" t="str">
        <f>_xlfn.XLOOKUP(C4636,obszary!A:A,obszary!B:B)</f>
        <v>Amenthes</v>
      </c>
      <c r="I4636" t="str">
        <f>_xlfn.XLOOKUP($A4636,laziki!B:B,laziki!C:C)</f>
        <v>Mariner 6</v>
      </c>
      <c r="J4636" t="str">
        <f>_xlfn.XLOOKUP(I4636,laziki!C:C,laziki!E:E)</f>
        <v>11.90N, 119.49E</v>
      </c>
      <c r="K4636">
        <f>_xlfn.XLOOKUP($A4636,laziki!B:B,laziki!D:D)</f>
        <v>2050</v>
      </c>
      <c r="L4636">
        <f t="shared" si="362"/>
        <v>2055</v>
      </c>
      <c r="M4636" s="4">
        <f t="shared" si="363"/>
        <v>5</v>
      </c>
      <c r="N4636" s="4" t="str">
        <f t="shared" si="364"/>
        <v>N</v>
      </c>
      <c r="O4636" t="str">
        <f t="shared" si="365"/>
        <v>N</v>
      </c>
    </row>
    <row r="4637" spans="1:15" x14ac:dyDescent="0.25">
      <c r="A4637">
        <v>47</v>
      </c>
      <c r="B4637" s="1">
        <v>61124</v>
      </c>
      <c r="C4637" t="s">
        <v>245</v>
      </c>
      <c r="D4637" t="s">
        <v>811</v>
      </c>
      <c r="E4637">
        <v>791</v>
      </c>
      <c r="F4637">
        <v>3167</v>
      </c>
      <c r="G4637">
        <f t="shared" si="361"/>
        <v>0</v>
      </c>
      <c r="H4637" t="str">
        <f>_xlfn.XLOOKUP(C4637,obszary!A:A,obszary!B:B)</f>
        <v>Oxia Palus</v>
      </c>
      <c r="I4637" t="str">
        <f>_xlfn.XLOOKUP($A4637,laziki!B:B,laziki!C:C)</f>
        <v>Spirit 14</v>
      </c>
      <c r="J4637" t="str">
        <f>_xlfn.XLOOKUP(I4637,laziki!C:C,laziki!E:E)</f>
        <v>27.30N, 17.48W</v>
      </c>
      <c r="K4637">
        <f>_xlfn.XLOOKUP($A4637,laziki!B:B,laziki!D:D)</f>
        <v>2065</v>
      </c>
      <c r="L4637">
        <f t="shared" si="362"/>
        <v>2067</v>
      </c>
      <c r="M4637" s="4">
        <f t="shared" si="363"/>
        <v>2</v>
      </c>
      <c r="N4637" s="4" t="str">
        <f t="shared" si="364"/>
        <v>N</v>
      </c>
      <c r="O4637" t="str">
        <f t="shared" si="365"/>
        <v>N</v>
      </c>
    </row>
    <row r="4638" spans="1:15" x14ac:dyDescent="0.25">
      <c r="A4638">
        <v>28</v>
      </c>
      <c r="B4638" s="1">
        <v>58241</v>
      </c>
      <c r="C4638" t="s">
        <v>217</v>
      </c>
      <c r="D4638" t="s">
        <v>810</v>
      </c>
      <c r="E4638">
        <v>137</v>
      </c>
      <c r="F4638">
        <v>10313</v>
      </c>
      <c r="G4638">
        <f t="shared" si="361"/>
        <v>0</v>
      </c>
      <c r="H4638" t="str">
        <f>_xlfn.XLOOKUP(C4638,obszary!A:A,obszary!B:B)</f>
        <v>Thaumasia</v>
      </c>
      <c r="I4638" t="str">
        <f>_xlfn.XLOOKUP($A4638,laziki!B:B,laziki!C:C)</f>
        <v>Deimos 3</v>
      </c>
      <c r="J4638" t="str">
        <f>_xlfn.XLOOKUP(I4638,laziki!C:C,laziki!E:E)</f>
        <v>63.27S, 66.46W</v>
      </c>
      <c r="K4638">
        <f>_xlfn.XLOOKUP($A4638,laziki!B:B,laziki!D:D)</f>
        <v>2058</v>
      </c>
      <c r="L4638">
        <f t="shared" si="362"/>
        <v>2059</v>
      </c>
      <c r="M4638" s="4">
        <f t="shared" si="363"/>
        <v>1</v>
      </c>
      <c r="N4638" s="4" t="str">
        <f t="shared" si="364"/>
        <v>S</v>
      </c>
      <c r="O4638" t="str">
        <f t="shared" si="365"/>
        <v>S</v>
      </c>
    </row>
    <row r="4639" spans="1:15" x14ac:dyDescent="0.25">
      <c r="A4639">
        <v>12</v>
      </c>
      <c r="B4639" s="1">
        <v>57664</v>
      </c>
      <c r="C4639" t="s">
        <v>233</v>
      </c>
      <c r="D4639" t="s">
        <v>809</v>
      </c>
      <c r="E4639">
        <v>241</v>
      </c>
      <c r="F4639">
        <v>8000</v>
      </c>
      <c r="G4639">
        <f t="shared" si="361"/>
        <v>0</v>
      </c>
      <c r="H4639" t="str">
        <f>_xlfn.XLOOKUP(C4639,obszary!A:A,obszary!B:B)</f>
        <v>Phoenicis Lacus</v>
      </c>
      <c r="I4639" t="str">
        <f>_xlfn.XLOOKUP($A4639,laziki!B:B,laziki!C:C)</f>
        <v>Mariner 20</v>
      </c>
      <c r="J4639" t="str">
        <f>_xlfn.XLOOKUP(I4639,laziki!C:C,laziki!E:E)</f>
        <v>6.41S, 116.10W</v>
      </c>
      <c r="K4639">
        <f>_xlfn.XLOOKUP($A4639,laziki!B:B,laziki!D:D)</f>
        <v>2055</v>
      </c>
      <c r="L4639">
        <f t="shared" si="362"/>
        <v>2057</v>
      </c>
      <c r="M4639" s="4">
        <f t="shared" si="363"/>
        <v>2</v>
      </c>
      <c r="N4639" s="4" t="str">
        <f t="shared" si="364"/>
        <v>S</v>
      </c>
      <c r="O4639" t="str">
        <f t="shared" si="365"/>
        <v>S</v>
      </c>
    </row>
    <row r="4640" spans="1:15" x14ac:dyDescent="0.25">
      <c r="A4640">
        <v>56</v>
      </c>
      <c r="B4640" s="1">
        <v>63408</v>
      </c>
      <c r="C4640" t="s">
        <v>231</v>
      </c>
      <c r="D4640" t="s">
        <v>808</v>
      </c>
      <c r="E4640">
        <v>196</v>
      </c>
      <c r="F4640">
        <v>629</v>
      </c>
      <c r="G4640">
        <f t="shared" si="361"/>
        <v>0</v>
      </c>
      <c r="H4640" t="str">
        <f>_xlfn.XLOOKUP(C4640,obszary!A:A,obszary!B:B)</f>
        <v>Coprates</v>
      </c>
      <c r="I4640" t="str">
        <f>_xlfn.XLOOKUP($A4640,laziki!B:B,laziki!C:C)</f>
        <v>Opportunity 10</v>
      </c>
      <c r="J4640" t="str">
        <f>_xlfn.XLOOKUP(I4640,laziki!C:C,laziki!E:E)</f>
        <v>35.35S, 72.67W</v>
      </c>
      <c r="K4640">
        <f>_xlfn.XLOOKUP($A4640,laziki!B:B,laziki!D:D)</f>
        <v>2067</v>
      </c>
      <c r="L4640">
        <f t="shared" si="362"/>
        <v>2073</v>
      </c>
      <c r="M4640" s="4">
        <f t="shared" si="363"/>
        <v>6</v>
      </c>
      <c r="N4640" s="4" t="str">
        <f t="shared" si="364"/>
        <v>S</v>
      </c>
      <c r="O4640" t="str">
        <f t="shared" si="365"/>
        <v>S</v>
      </c>
    </row>
    <row r="4641" spans="1:15" x14ac:dyDescent="0.25">
      <c r="A4641">
        <v>63</v>
      </c>
      <c r="B4641" s="1">
        <v>61123</v>
      </c>
      <c r="C4641" t="s">
        <v>209</v>
      </c>
      <c r="D4641" t="s">
        <v>807</v>
      </c>
      <c r="E4641">
        <v>109</v>
      </c>
      <c r="F4641">
        <v>8000</v>
      </c>
      <c r="G4641">
        <f t="shared" si="361"/>
        <v>0</v>
      </c>
      <c r="H4641" t="str">
        <f>_xlfn.XLOOKUP(C4641,obszary!A:A,obszary!B:B)</f>
        <v>Eridania</v>
      </c>
      <c r="I4641" t="str">
        <f>_xlfn.XLOOKUP($A4641,laziki!B:B,laziki!C:C)</f>
        <v>Rosetta 3</v>
      </c>
      <c r="J4641" t="str">
        <f>_xlfn.XLOOKUP(I4641,laziki!C:C,laziki!E:E)</f>
        <v>54.72S, 108.92E</v>
      </c>
      <c r="K4641">
        <f>_xlfn.XLOOKUP($A4641,laziki!B:B,laziki!D:D)</f>
        <v>2066</v>
      </c>
      <c r="L4641">
        <f t="shared" si="362"/>
        <v>2067</v>
      </c>
      <c r="M4641" s="4">
        <f t="shared" si="363"/>
        <v>1</v>
      </c>
      <c r="N4641" s="4" t="str">
        <f t="shared" si="364"/>
        <v>S</v>
      </c>
      <c r="O4641" t="str">
        <f t="shared" si="365"/>
        <v>S</v>
      </c>
    </row>
    <row r="4642" spans="1:15" x14ac:dyDescent="0.25">
      <c r="A4642">
        <v>24</v>
      </c>
      <c r="B4642" s="1">
        <v>57131</v>
      </c>
      <c r="C4642" t="s">
        <v>209</v>
      </c>
      <c r="D4642" t="s">
        <v>806</v>
      </c>
      <c r="E4642">
        <v>175</v>
      </c>
      <c r="F4642">
        <v>883</v>
      </c>
      <c r="G4642">
        <f t="shared" si="361"/>
        <v>0</v>
      </c>
      <c r="H4642" t="str">
        <f>_xlfn.XLOOKUP(C4642,obszary!A:A,obszary!B:B)</f>
        <v>Eridania</v>
      </c>
      <c r="I4642" t="str">
        <f>_xlfn.XLOOKUP($A4642,laziki!B:B,laziki!C:C)</f>
        <v>Phobos 3</v>
      </c>
      <c r="J4642" t="str">
        <f>_xlfn.XLOOKUP(I4642,laziki!C:C,laziki!E:E)</f>
        <v>32.13S, 131.87E</v>
      </c>
      <c r="K4642">
        <f>_xlfn.XLOOKUP($A4642,laziki!B:B,laziki!D:D)</f>
        <v>2053</v>
      </c>
      <c r="L4642">
        <f t="shared" si="362"/>
        <v>2056</v>
      </c>
      <c r="M4642" s="4">
        <f t="shared" si="363"/>
        <v>3</v>
      </c>
      <c r="N4642" s="4" t="str">
        <f t="shared" si="364"/>
        <v>S</v>
      </c>
      <c r="O4642" t="str">
        <f t="shared" si="365"/>
        <v>S</v>
      </c>
    </row>
    <row r="4643" spans="1:15" x14ac:dyDescent="0.25">
      <c r="A4643">
        <v>67</v>
      </c>
      <c r="B4643" s="1">
        <v>62442</v>
      </c>
      <c r="C4643" t="s">
        <v>231</v>
      </c>
      <c r="D4643" t="s">
        <v>805</v>
      </c>
      <c r="E4643">
        <v>631</v>
      </c>
      <c r="F4643">
        <v>8519</v>
      </c>
      <c r="G4643">
        <f t="shared" si="361"/>
        <v>0</v>
      </c>
      <c r="H4643" t="str">
        <f>_xlfn.XLOOKUP(C4643,obszary!A:A,obszary!B:B)</f>
        <v>Coprates</v>
      </c>
      <c r="I4643" t="str">
        <f>_xlfn.XLOOKUP($A4643,laziki!B:B,laziki!C:C)</f>
        <v>Rosetta 10</v>
      </c>
      <c r="J4643" t="str">
        <f>_xlfn.XLOOKUP(I4643,laziki!C:C,laziki!E:E)</f>
        <v>29.82S, 66.01W</v>
      </c>
      <c r="K4643">
        <f>_xlfn.XLOOKUP($A4643,laziki!B:B,laziki!D:D)</f>
        <v>2068</v>
      </c>
      <c r="L4643">
        <f t="shared" si="362"/>
        <v>2070</v>
      </c>
      <c r="M4643" s="4">
        <f t="shared" si="363"/>
        <v>2</v>
      </c>
      <c r="N4643" s="4" t="str">
        <f t="shared" si="364"/>
        <v>S</v>
      </c>
      <c r="O4643" t="str">
        <f t="shared" si="365"/>
        <v>S</v>
      </c>
    </row>
    <row r="4644" spans="1:15" x14ac:dyDescent="0.25">
      <c r="A4644">
        <v>91</v>
      </c>
      <c r="B4644" s="1">
        <v>64106</v>
      </c>
      <c r="C4644" t="s">
        <v>265</v>
      </c>
      <c r="D4644" t="s">
        <v>804</v>
      </c>
      <c r="E4644">
        <v>100</v>
      </c>
      <c r="F4644">
        <v>33322</v>
      </c>
      <c r="G4644">
        <f t="shared" si="361"/>
        <v>33322</v>
      </c>
      <c r="H4644" t="str">
        <f>_xlfn.XLOOKUP(C4644,obszary!A:A,obszary!B:B)</f>
        <v>Mare Boreum</v>
      </c>
      <c r="I4644" t="str">
        <f>_xlfn.XLOOKUP($A4644,laziki!B:B,laziki!C:C)</f>
        <v>Phoenix 27</v>
      </c>
      <c r="J4644" t="str">
        <f>_xlfn.XLOOKUP(I4644,laziki!C:C,laziki!E:E)</f>
        <v>75.27N, 138.32W</v>
      </c>
      <c r="K4644">
        <f>_xlfn.XLOOKUP($A4644,laziki!B:B,laziki!D:D)</f>
        <v>2073</v>
      </c>
      <c r="L4644">
        <f t="shared" si="362"/>
        <v>2075</v>
      </c>
      <c r="M4644" s="4">
        <f t="shared" si="363"/>
        <v>2</v>
      </c>
      <c r="N4644" s="4" t="str">
        <f t="shared" si="364"/>
        <v>N</v>
      </c>
      <c r="O4644" t="str">
        <f t="shared" si="365"/>
        <v>N</v>
      </c>
    </row>
    <row r="4645" spans="1:15" x14ac:dyDescent="0.25">
      <c r="A4645">
        <v>38</v>
      </c>
      <c r="B4645" s="1">
        <v>61371</v>
      </c>
      <c r="C4645" t="s">
        <v>265</v>
      </c>
      <c r="D4645" t="s">
        <v>803</v>
      </c>
      <c r="E4645">
        <v>57</v>
      </c>
      <c r="F4645">
        <v>23366</v>
      </c>
      <c r="G4645">
        <f t="shared" si="361"/>
        <v>23366</v>
      </c>
      <c r="H4645" t="str">
        <f>_xlfn.XLOOKUP(C4645,obszary!A:A,obszary!B:B)</f>
        <v>Mare Boreum</v>
      </c>
      <c r="I4645" t="str">
        <f>_xlfn.XLOOKUP($A4645,laziki!B:B,laziki!C:C)</f>
        <v>Pathfinder 7</v>
      </c>
      <c r="J4645" t="str">
        <f>_xlfn.XLOOKUP(I4645,laziki!C:C,laziki!E:E)</f>
        <v>79.27N, 111.64W</v>
      </c>
      <c r="K4645">
        <f>_xlfn.XLOOKUP($A4645,laziki!B:B,laziki!D:D)</f>
        <v>2062</v>
      </c>
      <c r="L4645">
        <f t="shared" si="362"/>
        <v>2068</v>
      </c>
      <c r="M4645" s="4">
        <f t="shared" si="363"/>
        <v>6</v>
      </c>
      <c r="N4645" s="4" t="str">
        <f t="shared" si="364"/>
        <v>N</v>
      </c>
      <c r="O4645" t="str">
        <f t="shared" si="365"/>
        <v>N</v>
      </c>
    </row>
    <row r="4646" spans="1:15" x14ac:dyDescent="0.25">
      <c r="A4646">
        <v>97</v>
      </c>
      <c r="B4646" s="1">
        <v>62454</v>
      </c>
      <c r="C4646" t="s">
        <v>259</v>
      </c>
      <c r="D4646" t="s">
        <v>802</v>
      </c>
      <c r="E4646">
        <v>100</v>
      </c>
      <c r="F4646">
        <v>14025</v>
      </c>
      <c r="G4646">
        <f t="shared" si="361"/>
        <v>14025</v>
      </c>
      <c r="H4646" t="str">
        <f>_xlfn.XLOOKUP(C4646,obszary!A:A,obszary!B:B)</f>
        <v>Mare Acidalium</v>
      </c>
      <c r="I4646" t="str">
        <f>_xlfn.XLOOKUP($A4646,laziki!B:B,laziki!C:C)</f>
        <v>Perseverance 4</v>
      </c>
      <c r="J4646" t="str">
        <f>_xlfn.XLOOKUP(I4646,laziki!C:C,laziki!E:E)</f>
        <v>80.24N, 27.18W</v>
      </c>
      <c r="K4646">
        <f>_xlfn.XLOOKUP($A4646,laziki!B:B,laziki!D:D)</f>
        <v>2069</v>
      </c>
      <c r="L4646">
        <f t="shared" si="362"/>
        <v>2070</v>
      </c>
      <c r="M4646" s="4">
        <f t="shared" si="363"/>
        <v>1</v>
      </c>
      <c r="N4646" s="4" t="str">
        <f t="shared" si="364"/>
        <v>N</v>
      </c>
      <c r="O4646" t="str">
        <f t="shared" si="365"/>
        <v>N</v>
      </c>
    </row>
    <row r="4647" spans="1:15" x14ac:dyDescent="0.25">
      <c r="A4647">
        <v>94</v>
      </c>
      <c r="B4647" s="1">
        <v>62511</v>
      </c>
      <c r="C4647" t="s">
        <v>209</v>
      </c>
      <c r="D4647" t="s">
        <v>801</v>
      </c>
      <c r="E4647">
        <v>30</v>
      </c>
      <c r="F4647">
        <v>1656</v>
      </c>
      <c r="G4647">
        <f t="shared" si="361"/>
        <v>1656</v>
      </c>
      <c r="H4647" t="str">
        <f>_xlfn.XLOOKUP(C4647,obszary!A:A,obszary!B:B)</f>
        <v>Eridania</v>
      </c>
      <c r="I4647" t="str">
        <f>_xlfn.XLOOKUP($A4647,laziki!B:B,laziki!C:C)</f>
        <v>Dawn 4</v>
      </c>
      <c r="J4647" t="str">
        <f>_xlfn.XLOOKUP(I4647,laziki!C:C,laziki!E:E)</f>
        <v>46.81S, 143.88E</v>
      </c>
      <c r="K4647">
        <f>_xlfn.XLOOKUP($A4647,laziki!B:B,laziki!D:D)</f>
        <v>2066</v>
      </c>
      <c r="L4647">
        <f t="shared" si="362"/>
        <v>2071</v>
      </c>
      <c r="M4647" s="4">
        <f t="shared" si="363"/>
        <v>5</v>
      </c>
      <c r="N4647" s="4" t="str">
        <f t="shared" si="364"/>
        <v>S</v>
      </c>
      <c r="O4647" t="str">
        <f t="shared" si="365"/>
        <v>S</v>
      </c>
    </row>
    <row r="4648" spans="1:15" x14ac:dyDescent="0.25">
      <c r="A4648">
        <v>83</v>
      </c>
      <c r="B4648" s="1">
        <v>62219</v>
      </c>
      <c r="C4648" t="s">
        <v>255</v>
      </c>
      <c r="D4648" t="s">
        <v>800</v>
      </c>
      <c r="E4648">
        <v>157</v>
      </c>
      <c r="F4648">
        <v>2461</v>
      </c>
      <c r="G4648">
        <f t="shared" si="361"/>
        <v>0</v>
      </c>
      <c r="H4648" t="str">
        <f>_xlfn.XLOOKUP(C4648,obszary!A:A,obszary!B:B)</f>
        <v>Casius</v>
      </c>
      <c r="I4648" t="str">
        <f>_xlfn.XLOOKUP($A4648,laziki!B:B,laziki!C:C)</f>
        <v>Phoenix 11</v>
      </c>
      <c r="J4648" t="str">
        <f>_xlfn.XLOOKUP(I4648,laziki!C:C,laziki!E:E)</f>
        <v>56.07N, 79.63E</v>
      </c>
      <c r="K4648">
        <f>_xlfn.XLOOKUP($A4648,laziki!B:B,laziki!D:D)</f>
        <v>2069</v>
      </c>
      <c r="L4648">
        <f t="shared" si="362"/>
        <v>2070</v>
      </c>
      <c r="M4648" s="4">
        <f t="shared" si="363"/>
        <v>1</v>
      </c>
      <c r="N4648" s="4" t="str">
        <f t="shared" si="364"/>
        <v>N</v>
      </c>
      <c r="O4648" t="str">
        <f t="shared" si="365"/>
        <v>N</v>
      </c>
    </row>
    <row r="4649" spans="1:15" x14ac:dyDescent="0.25">
      <c r="A4649">
        <v>100</v>
      </c>
      <c r="B4649" s="1">
        <v>63024</v>
      </c>
      <c r="C4649" t="s">
        <v>219</v>
      </c>
      <c r="D4649" t="s">
        <v>799</v>
      </c>
      <c r="E4649">
        <v>264</v>
      </c>
      <c r="F4649">
        <v>2739</v>
      </c>
      <c r="G4649">
        <f t="shared" si="361"/>
        <v>0</v>
      </c>
      <c r="H4649" t="str">
        <f>_xlfn.XLOOKUP(C4649,obszary!A:A,obszary!B:B)</f>
        <v>Phaethontis</v>
      </c>
      <c r="I4649" t="str">
        <f>_xlfn.XLOOKUP($A4649,laziki!B:B,laziki!C:C)</f>
        <v>Perseverance 7</v>
      </c>
      <c r="J4649" t="str">
        <f>_xlfn.XLOOKUP(I4649,laziki!C:C,laziki!E:E)</f>
        <v>61.39S, 157.42W</v>
      </c>
      <c r="K4649">
        <f>_xlfn.XLOOKUP($A4649,laziki!B:B,laziki!D:D)</f>
        <v>2070</v>
      </c>
      <c r="L4649">
        <f t="shared" si="362"/>
        <v>2072</v>
      </c>
      <c r="M4649" s="4">
        <f t="shared" si="363"/>
        <v>2</v>
      </c>
      <c r="N4649" s="4" t="str">
        <f t="shared" si="364"/>
        <v>S</v>
      </c>
      <c r="O4649" t="str">
        <f t="shared" si="365"/>
        <v>S</v>
      </c>
    </row>
    <row r="4650" spans="1:15" x14ac:dyDescent="0.25">
      <c r="A4650">
        <v>28</v>
      </c>
      <c r="B4650" s="1">
        <v>58618</v>
      </c>
      <c r="C4650" t="s">
        <v>207</v>
      </c>
      <c r="D4650" t="s">
        <v>798</v>
      </c>
      <c r="E4650">
        <v>113</v>
      </c>
      <c r="F4650">
        <v>19313</v>
      </c>
      <c r="G4650">
        <f t="shared" si="361"/>
        <v>0</v>
      </c>
      <c r="H4650" t="str">
        <f>_xlfn.XLOOKUP(C4650,obszary!A:A,obszary!B:B)</f>
        <v>Mare Australe</v>
      </c>
      <c r="I4650" t="str">
        <f>_xlfn.XLOOKUP($A4650,laziki!B:B,laziki!C:C)</f>
        <v>Deimos 3</v>
      </c>
      <c r="J4650" t="str">
        <f>_xlfn.XLOOKUP(I4650,laziki!C:C,laziki!E:E)</f>
        <v>63.27S, 66.46W</v>
      </c>
      <c r="K4650">
        <f>_xlfn.XLOOKUP($A4650,laziki!B:B,laziki!D:D)</f>
        <v>2058</v>
      </c>
      <c r="L4650">
        <f t="shared" si="362"/>
        <v>2060</v>
      </c>
      <c r="M4650" s="4">
        <f t="shared" si="363"/>
        <v>2</v>
      </c>
      <c r="N4650" s="4" t="str">
        <f t="shared" si="364"/>
        <v>S</v>
      </c>
      <c r="O4650" t="str">
        <f t="shared" si="365"/>
        <v>S</v>
      </c>
    </row>
    <row r="4651" spans="1:15" x14ac:dyDescent="0.25">
      <c r="A4651">
        <v>20</v>
      </c>
      <c r="B4651" s="1">
        <v>57552</v>
      </c>
      <c r="C4651" t="s">
        <v>211</v>
      </c>
      <c r="D4651" t="s">
        <v>797</v>
      </c>
      <c r="E4651">
        <v>241</v>
      </c>
      <c r="F4651">
        <v>4902</v>
      </c>
      <c r="G4651">
        <f t="shared" si="361"/>
        <v>0</v>
      </c>
      <c r="H4651" t="str">
        <f>_xlfn.XLOOKUP(C4651,obszary!A:A,obszary!B:B)</f>
        <v>Hellas</v>
      </c>
      <c r="I4651" t="str">
        <f>_xlfn.XLOOKUP($A4651,laziki!B:B,laziki!C:C)</f>
        <v>Viking 15</v>
      </c>
      <c r="J4651" t="str">
        <f>_xlfn.XLOOKUP(I4651,laziki!C:C,laziki!E:E)</f>
        <v>51.10S, 71.36E</v>
      </c>
      <c r="K4651">
        <f>_xlfn.XLOOKUP($A4651,laziki!B:B,laziki!D:D)</f>
        <v>2056</v>
      </c>
      <c r="L4651">
        <f t="shared" si="362"/>
        <v>2057</v>
      </c>
      <c r="M4651" s="4">
        <f t="shared" si="363"/>
        <v>1</v>
      </c>
      <c r="N4651" s="4" t="str">
        <f t="shared" si="364"/>
        <v>S</v>
      </c>
      <c r="O4651" t="str">
        <f t="shared" si="365"/>
        <v>S</v>
      </c>
    </row>
    <row r="4652" spans="1:15" x14ac:dyDescent="0.25">
      <c r="A4652">
        <v>77</v>
      </c>
      <c r="B4652" s="1">
        <v>65084</v>
      </c>
      <c r="C4652" t="s">
        <v>225</v>
      </c>
      <c r="D4652" t="s">
        <v>796</v>
      </c>
      <c r="E4652">
        <v>702</v>
      </c>
      <c r="F4652">
        <v>1138</v>
      </c>
      <c r="G4652">
        <f t="shared" si="361"/>
        <v>0</v>
      </c>
      <c r="H4652" t="str">
        <f>_xlfn.XLOOKUP(C4652,obszary!A:A,obszary!B:B)</f>
        <v>Iapygia</v>
      </c>
      <c r="I4652" t="str">
        <f>_xlfn.XLOOKUP($A4652,laziki!B:B,laziki!C:C)</f>
        <v>Rosetta 27</v>
      </c>
      <c r="J4652" t="str">
        <f>_xlfn.XLOOKUP(I4652,laziki!C:C,laziki!E:E)</f>
        <v>28.90S, 98.55E</v>
      </c>
      <c r="K4652">
        <f>_xlfn.XLOOKUP($A4652,laziki!B:B,laziki!D:D)</f>
        <v>2073</v>
      </c>
      <c r="L4652">
        <f t="shared" si="362"/>
        <v>2078</v>
      </c>
      <c r="M4652" s="4">
        <f t="shared" si="363"/>
        <v>5</v>
      </c>
      <c r="N4652" s="4" t="str">
        <f t="shared" si="364"/>
        <v>S</v>
      </c>
      <c r="O4652" t="str">
        <f t="shared" si="365"/>
        <v>S</v>
      </c>
    </row>
    <row r="4653" spans="1:15" x14ac:dyDescent="0.25">
      <c r="A4653">
        <v>32</v>
      </c>
      <c r="B4653" s="1">
        <v>60978</v>
      </c>
      <c r="C4653" t="s">
        <v>217</v>
      </c>
      <c r="D4653" t="s">
        <v>795</v>
      </c>
      <c r="E4653">
        <v>34</v>
      </c>
      <c r="F4653">
        <v>3167</v>
      </c>
      <c r="G4653">
        <f t="shared" si="361"/>
        <v>3167</v>
      </c>
      <c r="H4653" t="str">
        <f>_xlfn.XLOOKUP(C4653,obszary!A:A,obszary!B:B)</f>
        <v>Thaumasia</v>
      </c>
      <c r="I4653" t="str">
        <f>_xlfn.XLOOKUP($A4653,laziki!B:B,laziki!C:C)</f>
        <v>Deimos 11</v>
      </c>
      <c r="J4653" t="str">
        <f>_xlfn.XLOOKUP(I4653,laziki!C:C,laziki!E:E)</f>
        <v>39.82S, 96.42W</v>
      </c>
      <c r="K4653">
        <f>_xlfn.XLOOKUP($A4653,laziki!B:B,laziki!D:D)</f>
        <v>2059</v>
      </c>
      <c r="L4653">
        <f t="shared" si="362"/>
        <v>2066</v>
      </c>
      <c r="M4653" s="4">
        <f t="shared" si="363"/>
        <v>7</v>
      </c>
      <c r="N4653" s="4" t="str">
        <f t="shared" si="364"/>
        <v>S</v>
      </c>
      <c r="O4653" t="str">
        <f t="shared" si="365"/>
        <v>S</v>
      </c>
    </row>
    <row r="4654" spans="1:15" x14ac:dyDescent="0.25">
      <c r="A4654">
        <v>40</v>
      </c>
      <c r="B4654" s="1">
        <v>59947</v>
      </c>
      <c r="C4654" t="s">
        <v>221</v>
      </c>
      <c r="D4654" t="s">
        <v>794</v>
      </c>
      <c r="E4654">
        <v>75</v>
      </c>
      <c r="F4654">
        <v>7279</v>
      </c>
      <c r="G4654">
        <f t="shared" si="361"/>
        <v>7279</v>
      </c>
      <c r="H4654" t="str">
        <f>_xlfn.XLOOKUP(C4654,obszary!A:A,obszary!B:B)</f>
        <v>Aeolis</v>
      </c>
      <c r="I4654" t="str">
        <f>_xlfn.XLOOKUP($A4654,laziki!B:B,laziki!C:C)</f>
        <v>Spirit 1</v>
      </c>
      <c r="J4654" t="str">
        <f>_xlfn.XLOOKUP(I4654,laziki!C:C,laziki!E:E)</f>
        <v>23.56S, 147.94E</v>
      </c>
      <c r="K4654">
        <f>_xlfn.XLOOKUP($A4654,laziki!B:B,laziki!D:D)</f>
        <v>2062</v>
      </c>
      <c r="L4654">
        <f t="shared" si="362"/>
        <v>2064</v>
      </c>
      <c r="M4654" s="4">
        <f t="shared" si="363"/>
        <v>2</v>
      </c>
      <c r="N4654" s="4" t="str">
        <f t="shared" si="364"/>
        <v>S</v>
      </c>
      <c r="O4654" t="str">
        <f t="shared" si="365"/>
        <v>S</v>
      </c>
    </row>
    <row r="4655" spans="1:15" x14ac:dyDescent="0.25">
      <c r="A4655">
        <v>21</v>
      </c>
      <c r="B4655" s="1">
        <v>57676</v>
      </c>
      <c r="C4655" t="s">
        <v>233</v>
      </c>
      <c r="D4655" t="s">
        <v>793</v>
      </c>
      <c r="E4655">
        <v>157</v>
      </c>
      <c r="F4655">
        <v>5436</v>
      </c>
      <c r="G4655">
        <f t="shared" si="361"/>
        <v>0</v>
      </c>
      <c r="H4655" t="str">
        <f>_xlfn.XLOOKUP(C4655,obszary!A:A,obszary!B:B)</f>
        <v>Phoenicis Lacus</v>
      </c>
      <c r="I4655" t="str">
        <f>_xlfn.XLOOKUP($A4655,laziki!B:B,laziki!C:C)</f>
        <v>Viking 17</v>
      </c>
      <c r="J4655" t="str">
        <f>_xlfn.XLOOKUP(I4655,laziki!C:C,laziki!E:E)</f>
        <v>11.38S, 119.54W</v>
      </c>
      <c r="K4655">
        <f>_xlfn.XLOOKUP($A4655,laziki!B:B,laziki!D:D)</f>
        <v>2056</v>
      </c>
      <c r="L4655">
        <f t="shared" si="362"/>
        <v>2057</v>
      </c>
      <c r="M4655" s="4">
        <f t="shared" si="363"/>
        <v>1</v>
      </c>
      <c r="N4655" s="4" t="str">
        <f t="shared" si="364"/>
        <v>S</v>
      </c>
      <c r="O4655" t="str">
        <f t="shared" si="365"/>
        <v>S</v>
      </c>
    </row>
    <row r="4656" spans="1:15" x14ac:dyDescent="0.25">
      <c r="A4656">
        <v>41</v>
      </c>
      <c r="B4656" s="1">
        <v>60340</v>
      </c>
      <c r="C4656" t="s">
        <v>265</v>
      </c>
      <c r="D4656" t="s">
        <v>792</v>
      </c>
      <c r="E4656">
        <v>221</v>
      </c>
      <c r="F4656">
        <v>56210</v>
      </c>
      <c r="G4656">
        <f t="shared" si="361"/>
        <v>0</v>
      </c>
      <c r="H4656" t="str">
        <f>_xlfn.XLOOKUP(C4656,obszary!A:A,obszary!B:B)</f>
        <v>Mare Boreum</v>
      </c>
      <c r="I4656" t="str">
        <f>_xlfn.XLOOKUP($A4656,laziki!B:B,laziki!C:C)</f>
        <v>Spirit 5</v>
      </c>
      <c r="J4656" t="str">
        <f>_xlfn.XLOOKUP(I4656,laziki!C:C,laziki!E:E)</f>
        <v>66.19N, 33.82E</v>
      </c>
      <c r="K4656">
        <f>_xlfn.XLOOKUP($A4656,laziki!B:B,laziki!D:D)</f>
        <v>2063</v>
      </c>
      <c r="L4656">
        <f t="shared" si="362"/>
        <v>2065</v>
      </c>
      <c r="M4656" s="4">
        <f t="shared" si="363"/>
        <v>2</v>
      </c>
      <c r="N4656" s="4" t="str">
        <f t="shared" si="364"/>
        <v>N</v>
      </c>
      <c r="O4656" t="str">
        <f t="shared" si="365"/>
        <v>N</v>
      </c>
    </row>
    <row r="4657" spans="1:15" x14ac:dyDescent="0.25">
      <c r="A4657">
        <v>98</v>
      </c>
      <c r="B4657" s="1">
        <v>63977</v>
      </c>
      <c r="C4657" t="s">
        <v>211</v>
      </c>
      <c r="D4657" t="s">
        <v>791</v>
      </c>
      <c r="E4657">
        <v>24</v>
      </c>
      <c r="F4657">
        <v>2880</v>
      </c>
      <c r="G4657">
        <f t="shared" si="361"/>
        <v>2880</v>
      </c>
      <c r="H4657" t="str">
        <f>_xlfn.XLOOKUP(C4657,obszary!A:A,obszary!B:B)</f>
        <v>Hellas</v>
      </c>
      <c r="I4657" t="str">
        <f>_xlfn.XLOOKUP($A4657,laziki!B:B,laziki!C:C)</f>
        <v>Perseverance 5</v>
      </c>
      <c r="J4657" t="str">
        <f>_xlfn.XLOOKUP(I4657,laziki!C:C,laziki!E:E)</f>
        <v>48.97S, 86.32E</v>
      </c>
      <c r="K4657">
        <f>_xlfn.XLOOKUP($A4657,laziki!B:B,laziki!D:D)</f>
        <v>2070</v>
      </c>
      <c r="L4657">
        <f t="shared" si="362"/>
        <v>2075</v>
      </c>
      <c r="M4657" s="4">
        <f t="shared" si="363"/>
        <v>5</v>
      </c>
      <c r="N4657" s="4" t="str">
        <f t="shared" si="364"/>
        <v>S</v>
      </c>
      <c r="O4657" t="str">
        <f t="shared" si="365"/>
        <v>S</v>
      </c>
    </row>
    <row r="4658" spans="1:15" x14ac:dyDescent="0.25">
      <c r="A4658">
        <v>9</v>
      </c>
      <c r="B4658" s="1">
        <v>57618</v>
      </c>
      <c r="C4658" t="s">
        <v>229</v>
      </c>
      <c r="D4658" t="s">
        <v>790</v>
      </c>
      <c r="E4658">
        <v>80</v>
      </c>
      <c r="F4658">
        <v>8000</v>
      </c>
      <c r="G4658">
        <f t="shared" si="361"/>
        <v>8000</v>
      </c>
      <c r="H4658" t="str">
        <f>_xlfn.XLOOKUP(C4658,obszary!A:A,obszary!B:B)</f>
        <v>Margaritifer Sinus</v>
      </c>
      <c r="I4658" t="str">
        <f>_xlfn.XLOOKUP($A4658,laziki!B:B,laziki!C:C)</f>
        <v>Mariner 14</v>
      </c>
      <c r="J4658" t="str">
        <f>_xlfn.XLOOKUP(I4658,laziki!C:C,laziki!E:E)</f>
        <v>17.63S, 13.01W</v>
      </c>
      <c r="K4658">
        <f>_xlfn.XLOOKUP($A4658,laziki!B:B,laziki!D:D)</f>
        <v>2054</v>
      </c>
      <c r="L4658">
        <f t="shared" si="362"/>
        <v>2057</v>
      </c>
      <c r="M4658" s="4">
        <f t="shared" si="363"/>
        <v>3</v>
      </c>
      <c r="N4658" s="4" t="str">
        <f t="shared" si="364"/>
        <v>S</v>
      </c>
      <c r="O4658" t="str">
        <f t="shared" si="365"/>
        <v>S</v>
      </c>
    </row>
    <row r="4659" spans="1:15" x14ac:dyDescent="0.25">
      <c r="A4659">
        <v>20</v>
      </c>
      <c r="B4659" s="1">
        <v>58546</v>
      </c>
      <c r="C4659" t="s">
        <v>213</v>
      </c>
      <c r="D4659" t="s">
        <v>789</v>
      </c>
      <c r="E4659">
        <v>59</v>
      </c>
      <c r="F4659">
        <v>17000</v>
      </c>
      <c r="G4659">
        <f t="shared" si="361"/>
        <v>17000</v>
      </c>
      <c r="H4659" t="str">
        <f>_xlfn.XLOOKUP(C4659,obszary!A:A,obszary!B:B)</f>
        <v>Noachis</v>
      </c>
      <c r="I4659" t="str">
        <f>_xlfn.XLOOKUP($A4659,laziki!B:B,laziki!C:C)</f>
        <v>Viking 15</v>
      </c>
      <c r="J4659" t="str">
        <f>_xlfn.XLOOKUP(I4659,laziki!C:C,laziki!E:E)</f>
        <v>51.10S, 71.36E</v>
      </c>
      <c r="K4659">
        <f>_xlfn.XLOOKUP($A4659,laziki!B:B,laziki!D:D)</f>
        <v>2056</v>
      </c>
      <c r="L4659">
        <f t="shared" si="362"/>
        <v>2060</v>
      </c>
      <c r="M4659" s="4">
        <f t="shared" si="363"/>
        <v>4</v>
      </c>
      <c r="N4659" s="4" t="str">
        <f t="shared" si="364"/>
        <v>S</v>
      </c>
      <c r="O4659" t="str">
        <f t="shared" si="365"/>
        <v>S</v>
      </c>
    </row>
    <row r="4660" spans="1:15" x14ac:dyDescent="0.25">
      <c r="A4660">
        <v>69</v>
      </c>
      <c r="B4660" s="1">
        <v>63899</v>
      </c>
      <c r="C4660" t="s">
        <v>263</v>
      </c>
      <c r="D4660" t="s">
        <v>788</v>
      </c>
      <c r="E4660">
        <v>9</v>
      </c>
      <c r="F4660">
        <v>15700</v>
      </c>
      <c r="G4660">
        <f t="shared" si="361"/>
        <v>15700</v>
      </c>
      <c r="H4660" t="str">
        <f>_xlfn.XLOOKUP(C4660,obszary!A:A,obszary!B:B)</f>
        <v>Diacria</v>
      </c>
      <c r="I4660" t="str">
        <f>_xlfn.XLOOKUP($A4660,laziki!B:B,laziki!C:C)</f>
        <v>Rosetta 13</v>
      </c>
      <c r="J4660" t="str">
        <f>_xlfn.XLOOKUP(I4660,laziki!C:C,laziki!E:E)</f>
        <v>69.41N, 168.67E</v>
      </c>
      <c r="K4660">
        <f>_xlfn.XLOOKUP($A4660,laziki!B:B,laziki!D:D)</f>
        <v>2069</v>
      </c>
      <c r="L4660">
        <f t="shared" si="362"/>
        <v>2074</v>
      </c>
      <c r="M4660" s="4">
        <f t="shared" si="363"/>
        <v>5</v>
      </c>
      <c r="N4660" s="4" t="str">
        <f t="shared" si="364"/>
        <v>N</v>
      </c>
      <c r="O4660" t="str">
        <f t="shared" si="365"/>
        <v>N</v>
      </c>
    </row>
    <row r="4661" spans="1:15" x14ac:dyDescent="0.25">
      <c r="A4661">
        <v>59</v>
      </c>
      <c r="B4661" s="1">
        <v>62036</v>
      </c>
      <c r="C4661" t="s">
        <v>211</v>
      </c>
      <c r="D4661" t="s">
        <v>787</v>
      </c>
      <c r="E4661">
        <v>9</v>
      </c>
      <c r="F4661">
        <v>23366</v>
      </c>
      <c r="G4661">
        <f t="shared" si="361"/>
        <v>23366</v>
      </c>
      <c r="H4661" t="str">
        <f>_xlfn.XLOOKUP(C4661,obszary!A:A,obszary!B:B)</f>
        <v>Hellas</v>
      </c>
      <c r="I4661" t="str">
        <f>_xlfn.XLOOKUP($A4661,laziki!B:B,laziki!C:C)</f>
        <v>Opportunity 16</v>
      </c>
      <c r="J4661" t="str">
        <f>_xlfn.XLOOKUP(I4661,laziki!C:C,laziki!E:E)</f>
        <v>41.83S, 120.38E</v>
      </c>
      <c r="K4661">
        <f>_xlfn.XLOOKUP($A4661,laziki!B:B,laziki!D:D)</f>
        <v>2068</v>
      </c>
      <c r="L4661">
        <f t="shared" si="362"/>
        <v>2069</v>
      </c>
      <c r="M4661" s="4">
        <f t="shared" si="363"/>
        <v>1</v>
      </c>
      <c r="N4661" s="4" t="str">
        <f t="shared" si="364"/>
        <v>S</v>
      </c>
      <c r="O4661" t="str">
        <f t="shared" si="365"/>
        <v>S</v>
      </c>
    </row>
    <row r="4662" spans="1:15" x14ac:dyDescent="0.25">
      <c r="A4662">
        <v>27</v>
      </c>
      <c r="B4662" s="1">
        <v>58940</v>
      </c>
      <c r="C4662" t="s">
        <v>209</v>
      </c>
      <c r="D4662" t="s">
        <v>786</v>
      </c>
      <c r="E4662">
        <v>67</v>
      </c>
      <c r="F4662">
        <v>5812</v>
      </c>
      <c r="G4662">
        <f t="shared" si="361"/>
        <v>5812</v>
      </c>
      <c r="H4662" t="str">
        <f>_xlfn.XLOOKUP(C4662,obszary!A:A,obszary!B:B)</f>
        <v>Eridania</v>
      </c>
      <c r="I4662" t="str">
        <f>_xlfn.XLOOKUP($A4662,laziki!B:B,laziki!C:C)</f>
        <v>Phobos 6</v>
      </c>
      <c r="J4662" t="str">
        <f>_xlfn.XLOOKUP(I4662,laziki!C:C,laziki!E:E)</f>
        <v>74.62S, 100.08E</v>
      </c>
      <c r="K4662">
        <f>_xlfn.XLOOKUP($A4662,laziki!B:B,laziki!D:D)</f>
        <v>2054</v>
      </c>
      <c r="L4662">
        <f t="shared" si="362"/>
        <v>2061</v>
      </c>
      <c r="M4662" s="4">
        <f t="shared" si="363"/>
        <v>7</v>
      </c>
      <c r="N4662" s="4" t="str">
        <f t="shared" si="364"/>
        <v>S</v>
      </c>
      <c r="O4662" t="str">
        <f t="shared" si="365"/>
        <v>S</v>
      </c>
    </row>
    <row r="4663" spans="1:15" x14ac:dyDescent="0.25">
      <c r="A4663">
        <v>34</v>
      </c>
      <c r="B4663" s="1">
        <v>59519</v>
      </c>
      <c r="C4663" t="s">
        <v>239</v>
      </c>
      <c r="D4663" t="s">
        <v>785</v>
      </c>
      <c r="E4663">
        <v>32</v>
      </c>
      <c r="F4663">
        <v>6409</v>
      </c>
      <c r="G4663">
        <f t="shared" si="361"/>
        <v>6409</v>
      </c>
      <c r="H4663" t="str">
        <f>_xlfn.XLOOKUP(C4663,obszary!A:A,obszary!B:B)</f>
        <v>Amenthes</v>
      </c>
      <c r="I4663" t="str">
        <f>_xlfn.XLOOKUP($A4663,laziki!B:B,laziki!C:C)</f>
        <v>Deimos 14</v>
      </c>
      <c r="J4663" t="str">
        <f>_xlfn.XLOOKUP(I4663,laziki!C:C,laziki!E:E)</f>
        <v>24.45N, 112.91E</v>
      </c>
      <c r="K4663">
        <f>_xlfn.XLOOKUP($A4663,laziki!B:B,laziki!D:D)</f>
        <v>2060</v>
      </c>
      <c r="L4663">
        <f t="shared" si="362"/>
        <v>2062</v>
      </c>
      <c r="M4663" s="4">
        <f t="shared" si="363"/>
        <v>2</v>
      </c>
      <c r="N4663" s="4" t="str">
        <f t="shared" si="364"/>
        <v>N</v>
      </c>
      <c r="O4663" t="str">
        <f t="shared" si="365"/>
        <v>N</v>
      </c>
    </row>
    <row r="4664" spans="1:15" x14ac:dyDescent="0.25">
      <c r="A4664">
        <v>5</v>
      </c>
      <c r="B4664" s="1">
        <v>58608</v>
      </c>
      <c r="C4664" t="s">
        <v>243</v>
      </c>
      <c r="D4664" t="s">
        <v>784</v>
      </c>
      <c r="E4664">
        <v>96</v>
      </c>
      <c r="F4664">
        <v>6006</v>
      </c>
      <c r="G4664">
        <f t="shared" si="361"/>
        <v>6006</v>
      </c>
      <c r="H4664" t="str">
        <f>_xlfn.XLOOKUP(C4664,obszary!A:A,obszary!B:B)</f>
        <v>Arabia</v>
      </c>
      <c r="I4664" t="str">
        <f>_xlfn.XLOOKUP($A4664,laziki!B:B,laziki!C:C)</f>
        <v>Mariner 10</v>
      </c>
      <c r="J4664" t="str">
        <f>_xlfn.XLOOKUP(I4664,laziki!C:C,laziki!E:E)</f>
        <v>4.88N, 63.43E</v>
      </c>
      <c r="K4664">
        <f>_xlfn.XLOOKUP($A4664,laziki!B:B,laziki!D:D)</f>
        <v>2051</v>
      </c>
      <c r="L4664">
        <f t="shared" si="362"/>
        <v>2060</v>
      </c>
      <c r="M4664" s="4">
        <f t="shared" si="363"/>
        <v>9</v>
      </c>
      <c r="N4664" s="4" t="str">
        <f t="shared" si="364"/>
        <v>N</v>
      </c>
      <c r="O4664" t="str">
        <f t="shared" si="365"/>
        <v>N</v>
      </c>
    </row>
    <row r="4665" spans="1:15" x14ac:dyDescent="0.25">
      <c r="A4665">
        <v>60</v>
      </c>
      <c r="B4665" s="1">
        <v>62059</v>
      </c>
      <c r="C4665" t="s">
        <v>215</v>
      </c>
      <c r="D4665" t="s">
        <v>783</v>
      </c>
      <c r="E4665">
        <v>93</v>
      </c>
      <c r="F4665">
        <v>14551</v>
      </c>
      <c r="G4665">
        <f t="shared" si="361"/>
        <v>14551</v>
      </c>
      <c r="H4665" t="str">
        <f>_xlfn.XLOOKUP(C4665,obszary!A:A,obszary!B:B)</f>
        <v>Argyre</v>
      </c>
      <c r="I4665" t="str">
        <f>_xlfn.XLOOKUP($A4665,laziki!B:B,laziki!C:C)</f>
        <v>Opportunity 18</v>
      </c>
      <c r="J4665" t="str">
        <f>_xlfn.XLOOKUP(I4665,laziki!C:C,laziki!E:E)</f>
        <v>47.77S, 28.62W</v>
      </c>
      <c r="K4665">
        <f>_xlfn.XLOOKUP($A4665,laziki!B:B,laziki!D:D)</f>
        <v>2069</v>
      </c>
      <c r="L4665">
        <f t="shared" si="362"/>
        <v>2069</v>
      </c>
      <c r="M4665" s="4">
        <f t="shared" si="363"/>
        <v>0</v>
      </c>
      <c r="N4665" s="4" t="str">
        <f t="shared" si="364"/>
        <v>S</v>
      </c>
      <c r="O4665" t="str">
        <f t="shared" si="365"/>
        <v>S</v>
      </c>
    </row>
    <row r="4666" spans="1:15" x14ac:dyDescent="0.25">
      <c r="A4666">
        <v>44</v>
      </c>
      <c r="B4666" s="1">
        <v>62126</v>
      </c>
      <c r="C4666" t="s">
        <v>253</v>
      </c>
      <c r="D4666" t="s">
        <v>782</v>
      </c>
      <c r="E4666">
        <v>905</v>
      </c>
      <c r="F4666">
        <v>2739</v>
      </c>
      <c r="G4666">
        <f t="shared" si="361"/>
        <v>0</v>
      </c>
      <c r="H4666" t="str">
        <f>_xlfn.XLOOKUP(C4666,obszary!A:A,obszary!B:B)</f>
        <v>Cebrenia</v>
      </c>
      <c r="I4666" t="str">
        <f>_xlfn.XLOOKUP($A4666,laziki!B:B,laziki!C:C)</f>
        <v>Spirit 11</v>
      </c>
      <c r="J4666" t="str">
        <f>_xlfn.XLOOKUP(I4666,laziki!C:C,laziki!E:E)</f>
        <v>64.61N, 131.25E</v>
      </c>
      <c r="K4666">
        <f>_xlfn.XLOOKUP($A4666,laziki!B:B,laziki!D:D)</f>
        <v>2064</v>
      </c>
      <c r="L4666">
        <f t="shared" si="362"/>
        <v>2070</v>
      </c>
      <c r="M4666" s="4">
        <f t="shared" si="363"/>
        <v>6</v>
      </c>
      <c r="N4666" s="4" t="str">
        <f t="shared" si="364"/>
        <v>N</v>
      </c>
      <c r="O4666" t="str">
        <f t="shared" si="365"/>
        <v>N</v>
      </c>
    </row>
    <row r="4667" spans="1:15" x14ac:dyDescent="0.25">
      <c r="A4667">
        <v>80</v>
      </c>
      <c r="B4667" s="1">
        <v>61758</v>
      </c>
      <c r="C4667" t="s">
        <v>263</v>
      </c>
      <c r="D4667" t="s">
        <v>781</v>
      </c>
      <c r="E4667">
        <v>22</v>
      </c>
      <c r="F4667">
        <v>20205</v>
      </c>
      <c r="G4667">
        <f t="shared" si="361"/>
        <v>20205</v>
      </c>
      <c r="H4667" t="str">
        <f>_xlfn.XLOOKUP(C4667,obszary!A:A,obszary!B:B)</f>
        <v>Diacria</v>
      </c>
      <c r="I4667" t="str">
        <f>_xlfn.XLOOKUP($A4667,laziki!B:B,laziki!C:C)</f>
        <v>Phoenix 2</v>
      </c>
      <c r="J4667" t="str">
        <f>_xlfn.XLOOKUP(I4667,laziki!C:C,laziki!E:E)</f>
        <v>53.64N, 159.28W</v>
      </c>
      <c r="K4667">
        <f>_xlfn.XLOOKUP($A4667,laziki!B:B,laziki!D:D)</f>
        <v>2067</v>
      </c>
      <c r="L4667">
        <f t="shared" si="362"/>
        <v>2069</v>
      </c>
      <c r="M4667" s="4">
        <f t="shared" si="363"/>
        <v>2</v>
      </c>
      <c r="N4667" s="4" t="str">
        <f t="shared" si="364"/>
        <v>N</v>
      </c>
      <c r="O4667" t="str">
        <f t="shared" si="365"/>
        <v>N</v>
      </c>
    </row>
    <row r="4668" spans="1:15" x14ac:dyDescent="0.25">
      <c r="A4668">
        <v>95</v>
      </c>
      <c r="B4668" s="1">
        <v>61623</v>
      </c>
      <c r="C4668" t="s">
        <v>247</v>
      </c>
      <c r="D4668" t="s">
        <v>780</v>
      </c>
      <c r="E4668">
        <v>231</v>
      </c>
      <c r="F4668">
        <v>3313</v>
      </c>
      <c r="G4668">
        <f t="shared" si="361"/>
        <v>0</v>
      </c>
      <c r="H4668" t="str">
        <f>_xlfn.XLOOKUP(C4668,obszary!A:A,obszary!B:B)</f>
        <v>Lunae Palus</v>
      </c>
      <c r="I4668" t="str">
        <f>_xlfn.XLOOKUP($A4668,laziki!B:B,laziki!C:C)</f>
        <v>Dawn 6</v>
      </c>
      <c r="J4668" t="str">
        <f>_xlfn.XLOOKUP(I4668,laziki!C:C,laziki!E:E)</f>
        <v>8.80N, 79.73W</v>
      </c>
      <c r="K4668">
        <f>_xlfn.XLOOKUP($A4668,laziki!B:B,laziki!D:D)</f>
        <v>2067</v>
      </c>
      <c r="L4668">
        <f t="shared" si="362"/>
        <v>2068</v>
      </c>
      <c r="M4668" s="4">
        <f t="shared" si="363"/>
        <v>1</v>
      </c>
      <c r="N4668" s="4" t="str">
        <f t="shared" si="364"/>
        <v>N</v>
      </c>
      <c r="O4668" t="str">
        <f t="shared" si="365"/>
        <v>N</v>
      </c>
    </row>
    <row r="4669" spans="1:15" x14ac:dyDescent="0.25">
      <c r="A4669">
        <v>98</v>
      </c>
      <c r="B4669" s="1">
        <v>62996</v>
      </c>
      <c r="C4669" t="s">
        <v>211</v>
      </c>
      <c r="D4669" t="s">
        <v>779</v>
      </c>
      <c r="E4669">
        <v>9</v>
      </c>
      <c r="F4669">
        <v>2880</v>
      </c>
      <c r="G4669">
        <f t="shared" si="361"/>
        <v>2880</v>
      </c>
      <c r="H4669" t="str">
        <f>_xlfn.XLOOKUP(C4669,obszary!A:A,obszary!B:B)</f>
        <v>Hellas</v>
      </c>
      <c r="I4669" t="str">
        <f>_xlfn.XLOOKUP($A4669,laziki!B:B,laziki!C:C)</f>
        <v>Perseverance 5</v>
      </c>
      <c r="J4669" t="str">
        <f>_xlfn.XLOOKUP(I4669,laziki!C:C,laziki!E:E)</f>
        <v>48.97S, 86.32E</v>
      </c>
      <c r="K4669">
        <f>_xlfn.XLOOKUP($A4669,laziki!B:B,laziki!D:D)</f>
        <v>2070</v>
      </c>
      <c r="L4669">
        <f t="shared" si="362"/>
        <v>2072</v>
      </c>
      <c r="M4669" s="4">
        <f t="shared" si="363"/>
        <v>2</v>
      </c>
      <c r="N4669" s="4" t="str">
        <f t="shared" si="364"/>
        <v>S</v>
      </c>
      <c r="O4669" t="str">
        <f t="shared" si="365"/>
        <v>S</v>
      </c>
    </row>
    <row r="4670" spans="1:15" x14ac:dyDescent="0.25">
      <c r="A4670">
        <v>55</v>
      </c>
      <c r="B4670" s="1">
        <v>63048</v>
      </c>
      <c r="C4670" t="s">
        <v>253</v>
      </c>
      <c r="D4670" t="s">
        <v>778</v>
      </c>
      <c r="E4670">
        <v>50</v>
      </c>
      <c r="F4670">
        <v>72463</v>
      </c>
      <c r="G4670">
        <f t="shared" si="361"/>
        <v>72463</v>
      </c>
      <c r="H4670" t="str">
        <f>_xlfn.XLOOKUP(C4670,obszary!A:A,obszary!B:B)</f>
        <v>Cebrenia</v>
      </c>
      <c r="I4670" t="str">
        <f>_xlfn.XLOOKUP($A4670,laziki!B:B,laziki!C:C)</f>
        <v>Opportunity 7</v>
      </c>
      <c r="J4670" t="str">
        <f>_xlfn.XLOOKUP(I4670,laziki!C:C,laziki!E:E)</f>
        <v>37.14N, 148.66E</v>
      </c>
      <c r="K4670">
        <f>_xlfn.XLOOKUP($A4670,laziki!B:B,laziki!D:D)</f>
        <v>2066</v>
      </c>
      <c r="L4670">
        <f t="shared" si="362"/>
        <v>2072</v>
      </c>
      <c r="M4670" s="4">
        <f t="shared" si="363"/>
        <v>6</v>
      </c>
      <c r="N4670" s="4" t="str">
        <f t="shared" si="364"/>
        <v>N</v>
      </c>
      <c r="O4670" t="str">
        <f t="shared" si="365"/>
        <v>N</v>
      </c>
    </row>
    <row r="4671" spans="1:15" x14ac:dyDescent="0.25">
      <c r="A4671">
        <v>47</v>
      </c>
      <c r="B4671" s="1">
        <v>63473</v>
      </c>
      <c r="C4671" t="s">
        <v>259</v>
      </c>
      <c r="D4671" t="s">
        <v>777</v>
      </c>
      <c r="E4671">
        <v>17</v>
      </c>
      <c r="F4671">
        <v>5622</v>
      </c>
      <c r="G4671">
        <f t="shared" si="361"/>
        <v>5622</v>
      </c>
      <c r="H4671" t="str">
        <f>_xlfn.XLOOKUP(C4671,obszary!A:A,obszary!B:B)</f>
        <v>Mare Acidalium</v>
      </c>
      <c r="I4671" t="str">
        <f>_xlfn.XLOOKUP($A4671,laziki!B:B,laziki!C:C)</f>
        <v>Spirit 14</v>
      </c>
      <c r="J4671" t="str">
        <f>_xlfn.XLOOKUP(I4671,laziki!C:C,laziki!E:E)</f>
        <v>27.30N, 17.48W</v>
      </c>
      <c r="K4671">
        <f>_xlfn.XLOOKUP($A4671,laziki!B:B,laziki!D:D)</f>
        <v>2065</v>
      </c>
      <c r="L4671">
        <f t="shared" si="362"/>
        <v>2073</v>
      </c>
      <c r="M4671" s="4">
        <f t="shared" si="363"/>
        <v>8</v>
      </c>
      <c r="N4671" s="4" t="str">
        <f t="shared" si="364"/>
        <v>N</v>
      </c>
      <c r="O4671" t="str">
        <f t="shared" si="365"/>
        <v>N</v>
      </c>
    </row>
    <row r="4672" spans="1:15" x14ac:dyDescent="0.25">
      <c r="A4672">
        <v>99</v>
      </c>
      <c r="B4672" s="1">
        <v>62848</v>
      </c>
      <c r="C4672" t="s">
        <v>243</v>
      </c>
      <c r="D4672" t="s">
        <v>776</v>
      </c>
      <c r="E4672">
        <v>93</v>
      </c>
      <c r="F4672">
        <v>2461</v>
      </c>
      <c r="G4672">
        <f t="shared" si="361"/>
        <v>2461</v>
      </c>
      <c r="H4672" t="str">
        <f>_xlfn.XLOOKUP(C4672,obszary!A:A,obszary!B:B)</f>
        <v>Arabia</v>
      </c>
      <c r="I4672" t="str">
        <f>_xlfn.XLOOKUP($A4672,laziki!B:B,laziki!C:C)</f>
        <v>Perseverance 6</v>
      </c>
      <c r="J4672" t="str">
        <f>_xlfn.XLOOKUP(I4672,laziki!C:C,laziki!E:E)</f>
        <v>34.38N, 12.41E</v>
      </c>
      <c r="K4672">
        <f>_xlfn.XLOOKUP($A4672,laziki!B:B,laziki!D:D)</f>
        <v>2070</v>
      </c>
      <c r="L4672">
        <f t="shared" si="362"/>
        <v>2072</v>
      </c>
      <c r="M4672" s="4">
        <f t="shared" si="363"/>
        <v>2</v>
      </c>
      <c r="N4672" s="4" t="str">
        <f t="shared" si="364"/>
        <v>N</v>
      </c>
      <c r="O4672" t="str">
        <f t="shared" si="365"/>
        <v>N</v>
      </c>
    </row>
    <row r="4673" spans="1:15" x14ac:dyDescent="0.25">
      <c r="A4673">
        <v>82</v>
      </c>
      <c r="B4673" s="1">
        <v>62153</v>
      </c>
      <c r="C4673" t="s">
        <v>209</v>
      </c>
      <c r="D4673" t="s">
        <v>775</v>
      </c>
      <c r="E4673">
        <v>43</v>
      </c>
      <c r="F4673">
        <v>7752</v>
      </c>
      <c r="G4673">
        <f t="shared" si="361"/>
        <v>7752</v>
      </c>
      <c r="H4673" t="str">
        <f>_xlfn.XLOOKUP(C4673,obszary!A:A,obszary!B:B)</f>
        <v>Eridania</v>
      </c>
      <c r="I4673" t="str">
        <f>_xlfn.XLOOKUP($A4673,laziki!B:B,laziki!C:C)</f>
        <v>Phoenix 7</v>
      </c>
      <c r="J4673" t="str">
        <f>_xlfn.XLOOKUP(I4673,laziki!C:C,laziki!E:E)</f>
        <v>42.36S, 157.15E</v>
      </c>
      <c r="K4673">
        <f>_xlfn.XLOOKUP($A4673,laziki!B:B,laziki!D:D)</f>
        <v>2068</v>
      </c>
      <c r="L4673">
        <f t="shared" si="362"/>
        <v>2070</v>
      </c>
      <c r="M4673" s="4">
        <f t="shared" si="363"/>
        <v>2</v>
      </c>
      <c r="N4673" s="4" t="str">
        <f t="shared" si="364"/>
        <v>S</v>
      </c>
      <c r="O4673" t="str">
        <f t="shared" si="365"/>
        <v>S</v>
      </c>
    </row>
    <row r="4674" spans="1:15" x14ac:dyDescent="0.25">
      <c r="A4674">
        <v>71</v>
      </c>
      <c r="B4674" s="1">
        <v>62611</v>
      </c>
      <c r="C4674" t="s">
        <v>219</v>
      </c>
      <c r="D4674" t="s">
        <v>774</v>
      </c>
      <c r="E4674">
        <v>152</v>
      </c>
      <c r="F4674">
        <v>17718</v>
      </c>
      <c r="G4674">
        <f t="shared" si="361"/>
        <v>0</v>
      </c>
      <c r="H4674" t="str">
        <f>_xlfn.XLOOKUP(C4674,obszary!A:A,obszary!B:B)</f>
        <v>Phaethontis</v>
      </c>
      <c r="I4674" t="str">
        <f>_xlfn.XLOOKUP($A4674,laziki!B:B,laziki!C:C)</f>
        <v>Rosetta 15</v>
      </c>
      <c r="J4674" t="str">
        <f>_xlfn.XLOOKUP(I4674,laziki!C:C,laziki!E:E)</f>
        <v>50.96S, 146.33W</v>
      </c>
      <c r="K4674">
        <f>_xlfn.XLOOKUP($A4674,laziki!B:B,laziki!D:D)</f>
        <v>2070</v>
      </c>
      <c r="L4674">
        <f t="shared" si="362"/>
        <v>2071</v>
      </c>
      <c r="M4674" s="4">
        <f t="shared" si="363"/>
        <v>1</v>
      </c>
      <c r="N4674" s="4" t="str">
        <f t="shared" si="364"/>
        <v>S</v>
      </c>
      <c r="O4674" t="str">
        <f t="shared" si="365"/>
        <v>S</v>
      </c>
    </row>
    <row r="4675" spans="1:15" x14ac:dyDescent="0.25">
      <c r="A4675">
        <v>3</v>
      </c>
      <c r="B4675" s="1">
        <v>55755</v>
      </c>
      <c r="C4675" t="s">
        <v>219</v>
      </c>
      <c r="D4675" t="s">
        <v>773</v>
      </c>
      <c r="E4675">
        <v>12</v>
      </c>
      <c r="F4675">
        <v>6832</v>
      </c>
      <c r="G4675">
        <f t="shared" ref="G4675:G4738" si="366">IF($E4675 &lt;= 100,F4675,0)</f>
        <v>6832</v>
      </c>
      <c r="H4675" t="str">
        <f>_xlfn.XLOOKUP(C4675,obszary!A:A,obszary!B:B)</f>
        <v>Phaethontis</v>
      </c>
      <c r="I4675" t="str">
        <f>_xlfn.XLOOKUP($A4675,laziki!B:B,laziki!C:C)</f>
        <v>Mariner 7</v>
      </c>
      <c r="J4675" t="str">
        <f>_xlfn.XLOOKUP(I4675,laziki!C:C,laziki!E:E)</f>
        <v>44.90S, 130.80W</v>
      </c>
      <c r="K4675">
        <f>_xlfn.XLOOKUP($A4675,laziki!B:B,laziki!D:D)</f>
        <v>2050</v>
      </c>
      <c r="L4675">
        <f t="shared" ref="L4675:L4738" si="367">YEAR(B4675)</f>
        <v>2052</v>
      </c>
      <c r="M4675" s="4">
        <f t="shared" ref="M4675:M4738" si="368">L4675-K4675</f>
        <v>2</v>
      </c>
      <c r="N4675" s="4" t="str">
        <f t="shared" ref="N4675:N4738" si="369">IF(NOT(ISERROR(SEARCH("S",D4675))),"S","N")</f>
        <v>S</v>
      </c>
      <c r="O4675" t="str">
        <f t="shared" si="365"/>
        <v>S</v>
      </c>
    </row>
    <row r="4676" spans="1:15" x14ac:dyDescent="0.25">
      <c r="A4676">
        <v>6</v>
      </c>
      <c r="B4676" s="1">
        <v>56603</v>
      </c>
      <c r="C4676" t="s">
        <v>265</v>
      </c>
      <c r="D4676" t="s">
        <v>772</v>
      </c>
      <c r="E4676">
        <v>50</v>
      </c>
      <c r="F4676">
        <v>4731</v>
      </c>
      <c r="G4676">
        <f t="shared" si="366"/>
        <v>4731</v>
      </c>
      <c r="H4676" t="str">
        <f>_xlfn.XLOOKUP(C4676,obszary!A:A,obszary!B:B)</f>
        <v>Mare Boreum</v>
      </c>
      <c r="I4676" t="str">
        <f>_xlfn.XLOOKUP($A4676,laziki!B:B,laziki!C:C)</f>
        <v>Mariner 11</v>
      </c>
      <c r="J4676" t="str">
        <f>_xlfn.XLOOKUP(I4676,laziki!C:C,laziki!E:E)</f>
        <v>77.71N, 148.53E</v>
      </c>
      <c r="K4676">
        <f>_xlfn.XLOOKUP($A4676,laziki!B:B,laziki!D:D)</f>
        <v>2052</v>
      </c>
      <c r="L4676">
        <f t="shared" si="367"/>
        <v>2054</v>
      </c>
      <c r="M4676" s="4">
        <f t="shared" si="368"/>
        <v>2</v>
      </c>
      <c r="N4676" s="4" t="str">
        <f t="shared" si="369"/>
        <v>N</v>
      </c>
      <c r="O4676" t="str">
        <f t="shared" si="365"/>
        <v>N</v>
      </c>
    </row>
    <row r="4677" spans="1:15" x14ac:dyDescent="0.25">
      <c r="A4677">
        <v>88</v>
      </c>
      <c r="B4677" s="1">
        <v>63350</v>
      </c>
      <c r="C4677" t="s">
        <v>229</v>
      </c>
      <c r="D4677" t="s">
        <v>771</v>
      </c>
      <c r="E4677">
        <v>264</v>
      </c>
      <c r="F4677">
        <v>2880</v>
      </c>
      <c r="G4677">
        <f t="shared" si="366"/>
        <v>0</v>
      </c>
      <c r="H4677" t="str">
        <f>_xlfn.XLOOKUP(C4677,obszary!A:A,obszary!B:B)</f>
        <v>Margaritifer Sinus</v>
      </c>
      <c r="I4677" t="str">
        <f>_xlfn.XLOOKUP($A4677,laziki!B:B,laziki!C:C)</f>
        <v>Phoenix 19</v>
      </c>
      <c r="J4677" t="str">
        <f>_xlfn.XLOOKUP(I4677,laziki!C:C,laziki!E:E)</f>
        <v>12.19S, 23.63W</v>
      </c>
      <c r="K4677">
        <f>_xlfn.XLOOKUP($A4677,laziki!B:B,laziki!D:D)</f>
        <v>2071</v>
      </c>
      <c r="L4677">
        <f t="shared" si="367"/>
        <v>2073</v>
      </c>
      <c r="M4677" s="4">
        <f t="shared" si="368"/>
        <v>2</v>
      </c>
      <c r="N4677" s="4" t="str">
        <f t="shared" si="369"/>
        <v>S</v>
      </c>
      <c r="O4677" t="str">
        <f t="shared" si="365"/>
        <v>S</v>
      </c>
    </row>
    <row r="4678" spans="1:15" x14ac:dyDescent="0.25">
      <c r="A4678">
        <v>41</v>
      </c>
      <c r="B4678" s="1">
        <v>60575</v>
      </c>
      <c r="C4678" t="s">
        <v>265</v>
      </c>
      <c r="D4678" t="s">
        <v>770</v>
      </c>
      <c r="E4678">
        <v>36</v>
      </c>
      <c r="F4678">
        <v>6205</v>
      </c>
      <c r="G4678">
        <f t="shared" si="366"/>
        <v>6205</v>
      </c>
      <c r="H4678" t="str">
        <f>_xlfn.XLOOKUP(C4678,obszary!A:A,obszary!B:B)</f>
        <v>Mare Boreum</v>
      </c>
      <c r="I4678" t="str">
        <f>_xlfn.XLOOKUP($A4678,laziki!B:B,laziki!C:C)</f>
        <v>Spirit 5</v>
      </c>
      <c r="J4678" t="str">
        <f>_xlfn.XLOOKUP(I4678,laziki!C:C,laziki!E:E)</f>
        <v>66.19N, 33.82E</v>
      </c>
      <c r="K4678">
        <f>_xlfn.XLOOKUP($A4678,laziki!B:B,laziki!D:D)</f>
        <v>2063</v>
      </c>
      <c r="L4678">
        <f t="shared" si="367"/>
        <v>2065</v>
      </c>
      <c r="M4678" s="4">
        <f t="shared" si="368"/>
        <v>2</v>
      </c>
      <c r="N4678" s="4" t="str">
        <f t="shared" si="369"/>
        <v>N</v>
      </c>
      <c r="O4678" t="str">
        <f t="shared" ref="O4678:O4741" si="370">IF(NOT(ISERROR(SEARCH("S",J4678))),"S","N")</f>
        <v>N</v>
      </c>
    </row>
    <row r="4679" spans="1:15" x14ac:dyDescent="0.25">
      <c r="A4679">
        <v>20</v>
      </c>
      <c r="B4679" s="1">
        <v>57776</v>
      </c>
      <c r="C4679" t="s">
        <v>211</v>
      </c>
      <c r="D4679" t="s">
        <v>769</v>
      </c>
      <c r="E4679">
        <v>14</v>
      </c>
      <c r="F4679">
        <v>5622</v>
      </c>
      <c r="G4679">
        <f t="shared" si="366"/>
        <v>5622</v>
      </c>
      <c r="H4679" t="str">
        <f>_xlfn.XLOOKUP(C4679,obszary!A:A,obszary!B:B)</f>
        <v>Hellas</v>
      </c>
      <c r="I4679" t="str">
        <f>_xlfn.XLOOKUP($A4679,laziki!B:B,laziki!C:C)</f>
        <v>Viking 15</v>
      </c>
      <c r="J4679" t="str">
        <f>_xlfn.XLOOKUP(I4679,laziki!C:C,laziki!E:E)</f>
        <v>51.10S, 71.36E</v>
      </c>
      <c r="K4679">
        <f>_xlfn.XLOOKUP($A4679,laziki!B:B,laziki!D:D)</f>
        <v>2056</v>
      </c>
      <c r="L4679">
        <f t="shared" si="367"/>
        <v>2058</v>
      </c>
      <c r="M4679" s="4">
        <f t="shared" si="368"/>
        <v>2</v>
      </c>
      <c r="N4679" s="4" t="str">
        <f t="shared" si="369"/>
        <v>S</v>
      </c>
      <c r="O4679" t="str">
        <f t="shared" si="370"/>
        <v>S</v>
      </c>
    </row>
    <row r="4680" spans="1:15" x14ac:dyDescent="0.25">
      <c r="A4680">
        <v>44</v>
      </c>
      <c r="B4680" s="1">
        <v>61414</v>
      </c>
      <c r="C4680" t="s">
        <v>265</v>
      </c>
      <c r="D4680" t="s">
        <v>768</v>
      </c>
      <c r="E4680">
        <v>292</v>
      </c>
      <c r="F4680">
        <v>756</v>
      </c>
      <c r="G4680">
        <f t="shared" si="366"/>
        <v>0</v>
      </c>
      <c r="H4680" t="str">
        <f>_xlfn.XLOOKUP(C4680,obszary!A:A,obszary!B:B)</f>
        <v>Mare Boreum</v>
      </c>
      <c r="I4680" t="str">
        <f>_xlfn.XLOOKUP($A4680,laziki!B:B,laziki!C:C)</f>
        <v>Spirit 11</v>
      </c>
      <c r="J4680" t="str">
        <f>_xlfn.XLOOKUP(I4680,laziki!C:C,laziki!E:E)</f>
        <v>64.61N, 131.25E</v>
      </c>
      <c r="K4680">
        <f>_xlfn.XLOOKUP($A4680,laziki!B:B,laziki!D:D)</f>
        <v>2064</v>
      </c>
      <c r="L4680">
        <f t="shared" si="367"/>
        <v>2068</v>
      </c>
      <c r="M4680" s="4">
        <f t="shared" si="368"/>
        <v>4</v>
      </c>
      <c r="N4680" s="4" t="str">
        <f t="shared" si="369"/>
        <v>N</v>
      </c>
      <c r="O4680" t="str">
        <f t="shared" si="370"/>
        <v>N</v>
      </c>
    </row>
    <row r="4681" spans="1:15" x14ac:dyDescent="0.25">
      <c r="A4681">
        <v>52</v>
      </c>
      <c r="B4681" s="1">
        <v>62711</v>
      </c>
      <c r="C4681" t="s">
        <v>261</v>
      </c>
      <c r="D4681" t="s">
        <v>767</v>
      </c>
      <c r="E4681">
        <v>196</v>
      </c>
      <c r="F4681">
        <v>14551</v>
      </c>
      <c r="G4681">
        <f t="shared" si="366"/>
        <v>0</v>
      </c>
      <c r="H4681" t="str">
        <f>_xlfn.XLOOKUP(C4681,obszary!A:A,obszary!B:B)</f>
        <v>Arcadia</v>
      </c>
      <c r="I4681" t="str">
        <f>_xlfn.XLOOKUP($A4681,laziki!B:B,laziki!C:C)</f>
        <v>Opportunity 4</v>
      </c>
      <c r="J4681" t="str">
        <f>_xlfn.XLOOKUP(I4681,laziki!C:C,laziki!E:E)</f>
        <v>9.63N, 121.52W</v>
      </c>
      <c r="K4681">
        <f>_xlfn.XLOOKUP($A4681,laziki!B:B,laziki!D:D)</f>
        <v>2065</v>
      </c>
      <c r="L4681">
        <f t="shared" si="367"/>
        <v>2071</v>
      </c>
      <c r="M4681" s="4">
        <f t="shared" si="368"/>
        <v>6</v>
      </c>
      <c r="N4681" s="4" t="str">
        <f t="shared" si="369"/>
        <v>N</v>
      </c>
      <c r="O4681" t="str">
        <f t="shared" si="370"/>
        <v>N</v>
      </c>
    </row>
    <row r="4682" spans="1:15" x14ac:dyDescent="0.25">
      <c r="A4682">
        <v>52</v>
      </c>
      <c r="B4682" s="1">
        <v>60679</v>
      </c>
      <c r="C4682" t="s">
        <v>249</v>
      </c>
      <c r="D4682" t="s">
        <v>766</v>
      </c>
      <c r="E4682">
        <v>54</v>
      </c>
      <c r="F4682">
        <v>4235</v>
      </c>
      <c r="G4682">
        <f t="shared" si="366"/>
        <v>4235</v>
      </c>
      <c r="H4682" t="str">
        <f>_xlfn.XLOOKUP(C4682,obszary!A:A,obszary!B:B)</f>
        <v>Tharsis</v>
      </c>
      <c r="I4682" t="str">
        <f>_xlfn.XLOOKUP($A4682,laziki!B:B,laziki!C:C)</f>
        <v>Opportunity 4</v>
      </c>
      <c r="J4682" t="str">
        <f>_xlfn.XLOOKUP(I4682,laziki!C:C,laziki!E:E)</f>
        <v>9.63N, 121.52W</v>
      </c>
      <c r="K4682">
        <f>_xlfn.XLOOKUP($A4682,laziki!B:B,laziki!D:D)</f>
        <v>2065</v>
      </c>
      <c r="L4682">
        <f t="shared" si="367"/>
        <v>2066</v>
      </c>
      <c r="M4682" s="4">
        <f t="shared" si="368"/>
        <v>1</v>
      </c>
      <c r="N4682" s="4" t="str">
        <f t="shared" si="369"/>
        <v>N</v>
      </c>
      <c r="O4682" t="str">
        <f t="shared" si="370"/>
        <v>N</v>
      </c>
    </row>
    <row r="4683" spans="1:15" x14ac:dyDescent="0.25">
      <c r="A4683">
        <v>75</v>
      </c>
      <c r="B4683" s="1">
        <v>63431</v>
      </c>
      <c r="C4683" t="s">
        <v>223</v>
      </c>
      <c r="D4683" t="s">
        <v>765</v>
      </c>
      <c r="E4683">
        <v>24</v>
      </c>
      <c r="F4683">
        <v>3313</v>
      </c>
      <c r="G4683">
        <f t="shared" si="366"/>
        <v>3313</v>
      </c>
      <c r="H4683" t="str">
        <f>_xlfn.XLOOKUP(C4683,obszary!A:A,obszary!B:B)</f>
        <v>Mare Tyrrhenum</v>
      </c>
      <c r="I4683" t="str">
        <f>_xlfn.XLOOKUP($A4683,laziki!B:B,laziki!C:C)</f>
        <v>Rosetta 22</v>
      </c>
      <c r="J4683" t="str">
        <f>_xlfn.XLOOKUP(I4683,laziki!C:C,laziki!E:E)</f>
        <v>43.21S, 109.99E</v>
      </c>
      <c r="K4683">
        <f>_xlfn.XLOOKUP($A4683,laziki!B:B,laziki!D:D)</f>
        <v>2071</v>
      </c>
      <c r="L4683">
        <f t="shared" si="367"/>
        <v>2073</v>
      </c>
      <c r="M4683" s="4">
        <f t="shared" si="368"/>
        <v>2</v>
      </c>
      <c r="N4683" s="4" t="str">
        <f t="shared" si="369"/>
        <v>S</v>
      </c>
      <c r="O4683" t="str">
        <f t="shared" si="370"/>
        <v>S</v>
      </c>
    </row>
    <row r="4684" spans="1:15" x14ac:dyDescent="0.25">
      <c r="A4684">
        <v>76</v>
      </c>
      <c r="B4684" s="1">
        <v>63447</v>
      </c>
      <c r="C4684" t="s">
        <v>265</v>
      </c>
      <c r="D4684" t="s">
        <v>764</v>
      </c>
      <c r="E4684">
        <v>25</v>
      </c>
      <c r="F4684">
        <v>1526</v>
      </c>
      <c r="G4684">
        <f t="shared" si="366"/>
        <v>1526</v>
      </c>
      <c r="H4684" t="str">
        <f>_xlfn.XLOOKUP(C4684,obszary!A:A,obszary!B:B)</f>
        <v>Mare Boreum</v>
      </c>
      <c r="I4684" t="str">
        <f>_xlfn.XLOOKUP($A4684,laziki!B:B,laziki!C:C)</f>
        <v>Rosetta 25</v>
      </c>
      <c r="J4684" t="str">
        <f>_xlfn.XLOOKUP(I4684,laziki!C:C,laziki!E:E)</f>
        <v>47.84N, 169.44E</v>
      </c>
      <c r="K4684">
        <f>_xlfn.XLOOKUP($A4684,laziki!B:B,laziki!D:D)</f>
        <v>2072</v>
      </c>
      <c r="L4684">
        <f t="shared" si="367"/>
        <v>2073</v>
      </c>
      <c r="M4684" s="4">
        <f t="shared" si="368"/>
        <v>1</v>
      </c>
      <c r="N4684" s="4" t="str">
        <f t="shared" si="369"/>
        <v>N</v>
      </c>
      <c r="O4684" t="str">
        <f t="shared" si="370"/>
        <v>N</v>
      </c>
    </row>
    <row r="4685" spans="1:15" x14ac:dyDescent="0.25">
      <c r="A4685">
        <v>56</v>
      </c>
      <c r="B4685" s="1">
        <v>63429</v>
      </c>
      <c r="C4685" t="s">
        <v>231</v>
      </c>
      <c r="D4685" t="s">
        <v>763</v>
      </c>
      <c r="E4685">
        <v>36</v>
      </c>
      <c r="F4685">
        <v>9074</v>
      </c>
      <c r="G4685">
        <f t="shared" si="366"/>
        <v>9074</v>
      </c>
      <c r="H4685" t="str">
        <f>_xlfn.XLOOKUP(C4685,obszary!A:A,obszary!B:B)</f>
        <v>Coprates</v>
      </c>
      <c r="I4685" t="str">
        <f>_xlfn.XLOOKUP($A4685,laziki!B:B,laziki!C:C)</f>
        <v>Opportunity 10</v>
      </c>
      <c r="J4685" t="str">
        <f>_xlfn.XLOOKUP(I4685,laziki!C:C,laziki!E:E)</f>
        <v>35.35S, 72.67W</v>
      </c>
      <c r="K4685">
        <f>_xlfn.XLOOKUP($A4685,laziki!B:B,laziki!D:D)</f>
        <v>2067</v>
      </c>
      <c r="L4685">
        <f t="shared" si="367"/>
        <v>2073</v>
      </c>
      <c r="M4685" s="4">
        <f t="shared" si="368"/>
        <v>6</v>
      </c>
      <c r="N4685" s="4" t="str">
        <f t="shared" si="369"/>
        <v>S</v>
      </c>
      <c r="O4685" t="str">
        <f t="shared" si="370"/>
        <v>S</v>
      </c>
    </row>
    <row r="4686" spans="1:15" x14ac:dyDescent="0.25">
      <c r="A4686">
        <v>55</v>
      </c>
      <c r="B4686" s="1">
        <v>63441</v>
      </c>
      <c r="C4686" t="s">
        <v>253</v>
      </c>
      <c r="D4686" t="s">
        <v>762</v>
      </c>
      <c r="E4686">
        <v>50</v>
      </c>
      <c r="F4686">
        <v>4563</v>
      </c>
      <c r="G4686">
        <f t="shared" si="366"/>
        <v>4563</v>
      </c>
      <c r="H4686" t="str">
        <f>_xlfn.XLOOKUP(C4686,obszary!A:A,obszary!B:B)</f>
        <v>Cebrenia</v>
      </c>
      <c r="I4686" t="str">
        <f>_xlfn.XLOOKUP($A4686,laziki!B:B,laziki!C:C)</f>
        <v>Opportunity 7</v>
      </c>
      <c r="J4686" t="str">
        <f>_xlfn.XLOOKUP(I4686,laziki!C:C,laziki!E:E)</f>
        <v>37.14N, 148.66E</v>
      </c>
      <c r="K4686">
        <f>_xlfn.XLOOKUP($A4686,laziki!B:B,laziki!D:D)</f>
        <v>2066</v>
      </c>
      <c r="L4686">
        <f t="shared" si="367"/>
        <v>2073</v>
      </c>
      <c r="M4686" s="4">
        <f t="shared" si="368"/>
        <v>7</v>
      </c>
      <c r="N4686" s="4" t="str">
        <f t="shared" si="369"/>
        <v>N</v>
      </c>
      <c r="O4686" t="str">
        <f t="shared" si="370"/>
        <v>N</v>
      </c>
    </row>
    <row r="4687" spans="1:15" x14ac:dyDescent="0.25">
      <c r="A4687">
        <v>22</v>
      </c>
      <c r="B4687" s="1">
        <v>56715</v>
      </c>
      <c r="C4687" t="s">
        <v>241</v>
      </c>
      <c r="D4687" t="s">
        <v>761</v>
      </c>
      <c r="E4687">
        <v>702</v>
      </c>
      <c r="F4687">
        <v>4235</v>
      </c>
      <c r="G4687">
        <f t="shared" si="366"/>
        <v>0</v>
      </c>
      <c r="H4687" t="str">
        <f>_xlfn.XLOOKUP(C4687,obszary!A:A,obszary!B:B)</f>
        <v>Syrtis Major</v>
      </c>
      <c r="I4687" t="str">
        <f>_xlfn.XLOOKUP($A4687,laziki!B:B,laziki!C:C)</f>
        <v>Phobos 1</v>
      </c>
      <c r="J4687" t="str">
        <f>_xlfn.XLOOKUP(I4687,laziki!C:C,laziki!E:E)</f>
        <v>5.89N, 39.91E</v>
      </c>
      <c r="K4687">
        <f>_xlfn.XLOOKUP($A4687,laziki!B:B,laziki!D:D)</f>
        <v>2053</v>
      </c>
      <c r="L4687">
        <f t="shared" si="367"/>
        <v>2055</v>
      </c>
      <c r="M4687" s="4">
        <f t="shared" si="368"/>
        <v>2</v>
      </c>
      <c r="N4687" s="4" t="str">
        <f t="shared" si="369"/>
        <v>N</v>
      </c>
      <c r="O4687" t="str">
        <f t="shared" si="370"/>
        <v>N</v>
      </c>
    </row>
    <row r="4688" spans="1:15" x14ac:dyDescent="0.25">
      <c r="A4688">
        <v>4</v>
      </c>
      <c r="B4688" s="1">
        <v>57946</v>
      </c>
      <c r="C4688" t="s">
        <v>215</v>
      </c>
      <c r="D4688" t="s">
        <v>760</v>
      </c>
      <c r="E4688">
        <v>65</v>
      </c>
      <c r="F4688">
        <v>2324</v>
      </c>
      <c r="G4688">
        <f t="shared" si="366"/>
        <v>2324</v>
      </c>
      <c r="H4688" t="str">
        <f>_xlfn.XLOOKUP(C4688,obszary!A:A,obszary!B:B)</f>
        <v>Argyre</v>
      </c>
      <c r="I4688" t="str">
        <f>_xlfn.XLOOKUP($A4688,laziki!B:B,laziki!C:C)</f>
        <v>Mariner 9</v>
      </c>
      <c r="J4688" t="str">
        <f>_xlfn.XLOOKUP(I4688,laziki!C:C,laziki!E:E)</f>
        <v>43.20S, 21.89W</v>
      </c>
      <c r="K4688">
        <f>_xlfn.XLOOKUP($A4688,laziki!B:B,laziki!D:D)</f>
        <v>2051</v>
      </c>
      <c r="L4688">
        <f t="shared" si="367"/>
        <v>2058</v>
      </c>
      <c r="M4688" s="4">
        <f t="shared" si="368"/>
        <v>7</v>
      </c>
      <c r="N4688" s="4" t="str">
        <f t="shared" si="369"/>
        <v>S</v>
      </c>
      <c r="O4688" t="str">
        <f t="shared" si="370"/>
        <v>S</v>
      </c>
    </row>
    <row r="4689" spans="1:15" x14ac:dyDescent="0.25">
      <c r="A4689">
        <v>66</v>
      </c>
      <c r="B4689" s="1">
        <v>62113</v>
      </c>
      <c r="C4689" t="s">
        <v>237</v>
      </c>
      <c r="D4689" t="s">
        <v>759</v>
      </c>
      <c r="E4689">
        <v>50</v>
      </c>
      <c r="F4689">
        <v>11382</v>
      </c>
      <c r="G4689">
        <f t="shared" si="366"/>
        <v>11382</v>
      </c>
      <c r="H4689" t="str">
        <f>_xlfn.XLOOKUP(C4689,obszary!A:A,obszary!B:B)</f>
        <v>Elysium</v>
      </c>
      <c r="I4689" t="str">
        <f>_xlfn.XLOOKUP($A4689,laziki!B:B,laziki!C:C)</f>
        <v>Rosetta 9</v>
      </c>
      <c r="J4689" t="str">
        <f>_xlfn.XLOOKUP(I4689,laziki!C:C,laziki!E:E)</f>
        <v>17.54N, 149.60E</v>
      </c>
      <c r="K4689">
        <f>_xlfn.XLOOKUP($A4689,laziki!B:B,laziki!D:D)</f>
        <v>2067</v>
      </c>
      <c r="L4689">
        <f t="shared" si="367"/>
        <v>2070</v>
      </c>
      <c r="M4689" s="4">
        <f t="shared" si="368"/>
        <v>3</v>
      </c>
      <c r="N4689" s="4" t="str">
        <f t="shared" si="369"/>
        <v>N</v>
      </c>
      <c r="O4689" t="str">
        <f t="shared" si="370"/>
        <v>N</v>
      </c>
    </row>
    <row r="4690" spans="1:15" x14ac:dyDescent="0.25">
      <c r="A4690">
        <v>50</v>
      </c>
      <c r="B4690" s="1">
        <v>60570</v>
      </c>
      <c r="C4690" t="s">
        <v>237</v>
      </c>
      <c r="D4690" t="s">
        <v>758</v>
      </c>
      <c r="E4690">
        <v>221</v>
      </c>
      <c r="F4690">
        <v>9366</v>
      </c>
      <c r="G4690">
        <f t="shared" si="366"/>
        <v>0</v>
      </c>
      <c r="H4690" t="str">
        <f>_xlfn.XLOOKUP(C4690,obszary!A:A,obszary!B:B)</f>
        <v>Elysium</v>
      </c>
      <c r="I4690" t="str">
        <f>_xlfn.XLOOKUP($A4690,laziki!B:B,laziki!C:C)</f>
        <v>Opportunity 2</v>
      </c>
      <c r="J4690" t="str">
        <f>_xlfn.XLOOKUP(I4690,laziki!C:C,laziki!E:E)</f>
        <v>22.61N, 142.82E</v>
      </c>
      <c r="K4690">
        <f>_xlfn.XLOOKUP($A4690,laziki!B:B,laziki!D:D)</f>
        <v>2064</v>
      </c>
      <c r="L4690">
        <f t="shared" si="367"/>
        <v>2065</v>
      </c>
      <c r="M4690" s="4">
        <f t="shared" si="368"/>
        <v>1</v>
      </c>
      <c r="N4690" s="4" t="str">
        <f t="shared" si="369"/>
        <v>N</v>
      </c>
      <c r="O4690" t="str">
        <f t="shared" si="370"/>
        <v>N</v>
      </c>
    </row>
    <row r="4691" spans="1:15" x14ac:dyDescent="0.25">
      <c r="A4691">
        <v>8</v>
      </c>
      <c r="B4691" s="1">
        <v>56775</v>
      </c>
      <c r="C4691" t="s">
        <v>213</v>
      </c>
      <c r="D4691" t="s">
        <v>757</v>
      </c>
      <c r="E4691">
        <v>27</v>
      </c>
      <c r="F4691">
        <v>3612</v>
      </c>
      <c r="G4691">
        <f t="shared" si="366"/>
        <v>3612</v>
      </c>
      <c r="H4691" t="str">
        <f>_xlfn.XLOOKUP(C4691,obszary!A:A,obszary!B:B)</f>
        <v>Noachis</v>
      </c>
      <c r="I4691" t="str">
        <f>_xlfn.XLOOKUP($A4691,laziki!B:B,laziki!C:C)</f>
        <v>Mariner 13</v>
      </c>
      <c r="J4691" t="str">
        <f>_xlfn.XLOOKUP(I4691,laziki!C:C,laziki!E:E)</f>
        <v>57.37S, 25.45E</v>
      </c>
      <c r="K4691">
        <f>_xlfn.XLOOKUP($A4691,laziki!B:B,laziki!D:D)</f>
        <v>2053</v>
      </c>
      <c r="L4691">
        <f t="shared" si="367"/>
        <v>2055</v>
      </c>
      <c r="M4691" s="4">
        <f t="shared" si="368"/>
        <v>2</v>
      </c>
      <c r="N4691" s="4" t="str">
        <f t="shared" si="369"/>
        <v>S</v>
      </c>
      <c r="O4691" t="str">
        <f t="shared" si="370"/>
        <v>S</v>
      </c>
    </row>
    <row r="4692" spans="1:15" x14ac:dyDescent="0.25">
      <c r="A4692">
        <v>78</v>
      </c>
      <c r="B4692" s="1">
        <v>63753</v>
      </c>
      <c r="C4692" t="s">
        <v>251</v>
      </c>
      <c r="D4692" t="s">
        <v>756</v>
      </c>
      <c r="E4692">
        <v>72</v>
      </c>
      <c r="F4692">
        <v>5812</v>
      </c>
      <c r="G4692">
        <f t="shared" si="366"/>
        <v>5812</v>
      </c>
      <c r="H4692" t="str">
        <f>_xlfn.XLOOKUP(C4692,obszary!A:A,obszary!B:B)</f>
        <v>Amazonis</v>
      </c>
      <c r="I4692" t="str">
        <f>_xlfn.XLOOKUP($A4692,laziki!B:B,laziki!C:C)</f>
        <v>Rosetta 28</v>
      </c>
      <c r="J4692" t="str">
        <f>_xlfn.XLOOKUP(I4692,laziki!C:C,laziki!E:E)</f>
        <v>2.95N, 160.52W</v>
      </c>
      <c r="K4692">
        <f>_xlfn.XLOOKUP($A4692,laziki!B:B,laziki!D:D)</f>
        <v>2073</v>
      </c>
      <c r="L4692">
        <f t="shared" si="367"/>
        <v>2074</v>
      </c>
      <c r="M4692" s="4">
        <f t="shared" si="368"/>
        <v>1</v>
      </c>
      <c r="N4692" s="4" t="str">
        <f t="shared" si="369"/>
        <v>N</v>
      </c>
      <c r="O4692" t="str">
        <f t="shared" si="370"/>
        <v>N</v>
      </c>
    </row>
    <row r="4693" spans="1:15" x14ac:dyDescent="0.25">
      <c r="A4693">
        <v>23</v>
      </c>
      <c r="B4693" s="1">
        <v>56638</v>
      </c>
      <c r="C4693" t="s">
        <v>219</v>
      </c>
      <c r="D4693" t="s">
        <v>755</v>
      </c>
      <c r="E4693">
        <v>142</v>
      </c>
      <c r="F4693">
        <v>2599</v>
      </c>
      <c r="G4693">
        <f t="shared" si="366"/>
        <v>0</v>
      </c>
      <c r="H4693" t="str">
        <f>_xlfn.XLOOKUP(C4693,obszary!A:A,obszary!B:B)</f>
        <v>Phaethontis</v>
      </c>
      <c r="I4693" t="str">
        <f>_xlfn.XLOOKUP($A4693,laziki!B:B,laziki!C:C)</f>
        <v>Phobos 2</v>
      </c>
      <c r="J4693" t="str">
        <f>_xlfn.XLOOKUP(I4693,laziki!C:C,laziki!E:E)</f>
        <v>23.80S, 156.02W</v>
      </c>
      <c r="K4693">
        <f>_xlfn.XLOOKUP($A4693,laziki!B:B,laziki!D:D)</f>
        <v>2053</v>
      </c>
      <c r="L4693">
        <f t="shared" si="367"/>
        <v>2055</v>
      </c>
      <c r="M4693" s="4">
        <f t="shared" si="368"/>
        <v>2</v>
      </c>
      <c r="N4693" s="4" t="str">
        <f t="shared" si="369"/>
        <v>S</v>
      </c>
      <c r="O4693" t="str">
        <f t="shared" si="370"/>
        <v>S</v>
      </c>
    </row>
    <row r="4694" spans="1:15" x14ac:dyDescent="0.25">
      <c r="A4694">
        <v>54</v>
      </c>
      <c r="B4694" s="1">
        <v>61177</v>
      </c>
      <c r="C4694" t="s">
        <v>239</v>
      </c>
      <c r="D4694" t="s">
        <v>754</v>
      </c>
      <c r="E4694">
        <v>65</v>
      </c>
      <c r="F4694">
        <v>756</v>
      </c>
      <c r="G4694">
        <f t="shared" si="366"/>
        <v>756</v>
      </c>
      <c r="H4694" t="str">
        <f>_xlfn.XLOOKUP(C4694,obszary!A:A,obszary!B:B)</f>
        <v>Amenthes</v>
      </c>
      <c r="I4694" t="str">
        <f>_xlfn.XLOOKUP($A4694,laziki!B:B,laziki!C:C)</f>
        <v>Opportunity 6</v>
      </c>
      <c r="J4694" t="str">
        <f>_xlfn.XLOOKUP(I4694,laziki!C:C,laziki!E:E)</f>
        <v>14.31N, 112.28E</v>
      </c>
      <c r="K4694">
        <f>_xlfn.XLOOKUP($A4694,laziki!B:B,laziki!D:D)</f>
        <v>2065</v>
      </c>
      <c r="L4694">
        <f t="shared" si="367"/>
        <v>2067</v>
      </c>
      <c r="M4694" s="4">
        <f t="shared" si="368"/>
        <v>2</v>
      </c>
      <c r="N4694" s="4" t="str">
        <f t="shared" si="369"/>
        <v>N</v>
      </c>
      <c r="O4694" t="str">
        <f t="shared" si="370"/>
        <v>N</v>
      </c>
    </row>
    <row r="4695" spans="1:15" x14ac:dyDescent="0.25">
      <c r="A4695">
        <v>97</v>
      </c>
      <c r="B4695" s="1">
        <v>63085</v>
      </c>
      <c r="C4695" t="s">
        <v>265</v>
      </c>
      <c r="D4695" t="s">
        <v>753</v>
      </c>
      <c r="E4695">
        <v>113</v>
      </c>
      <c r="F4695">
        <v>11011</v>
      </c>
      <c r="G4695">
        <f t="shared" si="366"/>
        <v>0</v>
      </c>
      <c r="H4695" t="str">
        <f>_xlfn.XLOOKUP(C4695,obszary!A:A,obszary!B:B)</f>
        <v>Mare Boreum</v>
      </c>
      <c r="I4695" t="str">
        <f>_xlfn.XLOOKUP($A4695,laziki!B:B,laziki!C:C)</f>
        <v>Perseverance 4</v>
      </c>
      <c r="J4695" t="str">
        <f>_xlfn.XLOOKUP(I4695,laziki!C:C,laziki!E:E)</f>
        <v>80.24N, 27.18W</v>
      </c>
      <c r="K4695">
        <f>_xlfn.XLOOKUP($A4695,laziki!B:B,laziki!D:D)</f>
        <v>2069</v>
      </c>
      <c r="L4695">
        <f t="shared" si="367"/>
        <v>2072</v>
      </c>
      <c r="M4695" s="4">
        <f t="shared" si="368"/>
        <v>3</v>
      </c>
      <c r="N4695" s="4" t="str">
        <f t="shared" si="369"/>
        <v>N</v>
      </c>
      <c r="O4695" t="str">
        <f t="shared" si="370"/>
        <v>N</v>
      </c>
    </row>
    <row r="4696" spans="1:15" x14ac:dyDescent="0.25">
      <c r="A4696">
        <v>60</v>
      </c>
      <c r="B4696" s="1">
        <v>62272</v>
      </c>
      <c r="C4696" t="s">
        <v>215</v>
      </c>
      <c r="D4696" t="s">
        <v>752</v>
      </c>
      <c r="E4696">
        <v>142</v>
      </c>
      <c r="F4696">
        <v>35789</v>
      </c>
      <c r="G4696">
        <f t="shared" si="366"/>
        <v>0</v>
      </c>
      <c r="H4696" t="str">
        <f>_xlfn.XLOOKUP(C4696,obszary!A:A,obszary!B:B)</f>
        <v>Argyre</v>
      </c>
      <c r="I4696" t="str">
        <f>_xlfn.XLOOKUP($A4696,laziki!B:B,laziki!C:C)</f>
        <v>Opportunity 18</v>
      </c>
      <c r="J4696" t="str">
        <f>_xlfn.XLOOKUP(I4696,laziki!C:C,laziki!E:E)</f>
        <v>47.77S, 28.62W</v>
      </c>
      <c r="K4696">
        <f>_xlfn.XLOOKUP($A4696,laziki!B:B,laziki!D:D)</f>
        <v>2069</v>
      </c>
      <c r="L4696">
        <f t="shared" si="367"/>
        <v>2070</v>
      </c>
      <c r="M4696" s="4">
        <f t="shared" si="368"/>
        <v>1</v>
      </c>
      <c r="N4696" s="4" t="str">
        <f t="shared" si="369"/>
        <v>S</v>
      </c>
      <c r="O4696" t="str">
        <f t="shared" si="370"/>
        <v>S</v>
      </c>
    </row>
    <row r="4697" spans="1:15" x14ac:dyDescent="0.25">
      <c r="A4697">
        <v>1</v>
      </c>
      <c r="B4697" s="1">
        <v>55328</v>
      </c>
      <c r="C4697" t="s">
        <v>255</v>
      </c>
      <c r="D4697" t="s">
        <v>751</v>
      </c>
      <c r="E4697">
        <v>88</v>
      </c>
      <c r="F4697">
        <v>3764</v>
      </c>
      <c r="G4697">
        <f t="shared" si="366"/>
        <v>3764</v>
      </c>
      <c r="H4697" t="str">
        <f>_xlfn.XLOOKUP(C4697,obszary!A:A,obszary!B:B)</f>
        <v>Casius</v>
      </c>
      <c r="I4697" t="str">
        <f>_xlfn.XLOOKUP($A4697,laziki!B:B,laziki!C:C)</f>
        <v>Mariner 3</v>
      </c>
      <c r="J4697" t="str">
        <f>_xlfn.XLOOKUP(I4697,laziki!C:C,laziki!E:E)</f>
        <v>50.51N, 70.01E</v>
      </c>
      <c r="K4697">
        <f>_xlfn.XLOOKUP($A4697,laziki!B:B,laziki!D:D)</f>
        <v>2049</v>
      </c>
      <c r="L4697">
        <f t="shared" si="367"/>
        <v>2051</v>
      </c>
      <c r="M4697" s="4">
        <f t="shared" si="368"/>
        <v>2</v>
      </c>
      <c r="N4697" s="4" t="str">
        <f t="shared" si="369"/>
        <v>N</v>
      </c>
      <c r="O4697" t="str">
        <f t="shared" si="370"/>
        <v>N</v>
      </c>
    </row>
    <row r="4698" spans="1:15" x14ac:dyDescent="0.25">
      <c r="A4698">
        <v>100</v>
      </c>
      <c r="B4698" s="1">
        <v>62691</v>
      </c>
      <c r="C4698" t="s">
        <v>207</v>
      </c>
      <c r="D4698" t="s">
        <v>750</v>
      </c>
      <c r="E4698">
        <v>48</v>
      </c>
      <c r="F4698">
        <v>1267</v>
      </c>
      <c r="G4698">
        <f t="shared" si="366"/>
        <v>1267</v>
      </c>
      <c r="H4698" t="str">
        <f>_xlfn.XLOOKUP(C4698,obszary!A:A,obszary!B:B)</f>
        <v>Mare Australe</v>
      </c>
      <c r="I4698" t="str">
        <f>_xlfn.XLOOKUP($A4698,laziki!B:B,laziki!C:C)</f>
        <v>Perseverance 7</v>
      </c>
      <c r="J4698" t="str">
        <f>_xlfn.XLOOKUP(I4698,laziki!C:C,laziki!E:E)</f>
        <v>61.39S, 157.42W</v>
      </c>
      <c r="K4698">
        <f>_xlfn.XLOOKUP($A4698,laziki!B:B,laziki!D:D)</f>
        <v>2070</v>
      </c>
      <c r="L4698">
        <f t="shared" si="367"/>
        <v>2071</v>
      </c>
      <c r="M4698" s="4">
        <f t="shared" si="368"/>
        <v>1</v>
      </c>
      <c r="N4698" s="4" t="str">
        <f t="shared" si="369"/>
        <v>S</v>
      </c>
      <c r="O4698" t="str">
        <f t="shared" si="370"/>
        <v>S</v>
      </c>
    </row>
    <row r="4699" spans="1:15" x14ac:dyDescent="0.25">
      <c r="A4699">
        <v>31</v>
      </c>
      <c r="B4699" s="1">
        <v>58772</v>
      </c>
      <c r="C4699" t="s">
        <v>261</v>
      </c>
      <c r="D4699" t="s">
        <v>749</v>
      </c>
      <c r="E4699">
        <v>181</v>
      </c>
      <c r="F4699">
        <v>19313</v>
      </c>
      <c r="G4699">
        <f t="shared" si="366"/>
        <v>0</v>
      </c>
      <c r="H4699" t="str">
        <f>_xlfn.XLOOKUP(C4699,obszary!A:A,obszary!B:B)</f>
        <v>Arcadia</v>
      </c>
      <c r="I4699" t="str">
        <f>_xlfn.XLOOKUP($A4699,laziki!B:B,laziki!C:C)</f>
        <v>Deimos 10</v>
      </c>
      <c r="J4699" t="str">
        <f>_xlfn.XLOOKUP(I4699,laziki!C:C,laziki!E:E)</f>
        <v>66.67N, 93.37W</v>
      </c>
      <c r="K4699">
        <f>_xlfn.XLOOKUP($A4699,laziki!B:B,laziki!D:D)</f>
        <v>2059</v>
      </c>
      <c r="L4699">
        <f t="shared" si="367"/>
        <v>2060</v>
      </c>
      <c r="M4699" s="4">
        <f t="shared" si="368"/>
        <v>1</v>
      </c>
      <c r="N4699" s="4" t="str">
        <f t="shared" si="369"/>
        <v>N</v>
      </c>
      <c r="O4699" t="str">
        <f t="shared" si="370"/>
        <v>N</v>
      </c>
    </row>
    <row r="4700" spans="1:15" x14ac:dyDescent="0.25">
      <c r="A4700">
        <v>66</v>
      </c>
      <c r="B4700" s="1">
        <v>61706</v>
      </c>
      <c r="C4700" t="s">
        <v>237</v>
      </c>
      <c r="D4700" t="s">
        <v>748</v>
      </c>
      <c r="E4700">
        <v>48</v>
      </c>
      <c r="F4700">
        <v>1920</v>
      </c>
      <c r="G4700">
        <f t="shared" si="366"/>
        <v>1920</v>
      </c>
      <c r="H4700" t="str">
        <f>_xlfn.XLOOKUP(C4700,obszary!A:A,obszary!B:B)</f>
        <v>Elysium</v>
      </c>
      <c r="I4700" t="str">
        <f>_xlfn.XLOOKUP($A4700,laziki!B:B,laziki!C:C)</f>
        <v>Rosetta 9</v>
      </c>
      <c r="J4700" t="str">
        <f>_xlfn.XLOOKUP(I4700,laziki!C:C,laziki!E:E)</f>
        <v>17.54N, 149.60E</v>
      </c>
      <c r="K4700">
        <f>_xlfn.XLOOKUP($A4700,laziki!B:B,laziki!D:D)</f>
        <v>2067</v>
      </c>
      <c r="L4700">
        <f t="shared" si="367"/>
        <v>2068</v>
      </c>
      <c r="M4700" s="4">
        <f t="shared" si="368"/>
        <v>1</v>
      </c>
      <c r="N4700" s="4" t="str">
        <f t="shared" si="369"/>
        <v>N</v>
      </c>
      <c r="O4700" t="str">
        <f t="shared" si="370"/>
        <v>N</v>
      </c>
    </row>
    <row r="4701" spans="1:15" x14ac:dyDescent="0.25">
      <c r="A4701">
        <v>90</v>
      </c>
      <c r="B4701" s="1">
        <v>63636</v>
      </c>
      <c r="C4701" t="s">
        <v>219</v>
      </c>
      <c r="D4701" t="s">
        <v>747</v>
      </c>
      <c r="E4701">
        <v>416</v>
      </c>
      <c r="F4701">
        <v>18486</v>
      </c>
      <c r="G4701">
        <f t="shared" si="366"/>
        <v>0</v>
      </c>
      <c r="H4701" t="str">
        <f>_xlfn.XLOOKUP(C4701,obszary!A:A,obszary!B:B)</f>
        <v>Phaethontis</v>
      </c>
      <c r="I4701" t="str">
        <f>_xlfn.XLOOKUP($A4701,laziki!B:B,laziki!C:C)</f>
        <v>Phoenix 23</v>
      </c>
      <c r="J4701" t="str">
        <f>_xlfn.XLOOKUP(I4701,laziki!C:C,laziki!E:E)</f>
        <v>65.99S, 161.89W</v>
      </c>
      <c r="K4701">
        <f>_xlfn.XLOOKUP($A4701,laziki!B:B,laziki!D:D)</f>
        <v>2072</v>
      </c>
      <c r="L4701">
        <f t="shared" si="367"/>
        <v>2074</v>
      </c>
      <c r="M4701" s="4">
        <f t="shared" si="368"/>
        <v>2</v>
      </c>
      <c r="N4701" s="4" t="str">
        <f t="shared" si="369"/>
        <v>S</v>
      </c>
      <c r="O4701" t="str">
        <f t="shared" si="370"/>
        <v>S</v>
      </c>
    </row>
    <row r="4702" spans="1:15" x14ac:dyDescent="0.25">
      <c r="A4702">
        <v>47</v>
      </c>
      <c r="B4702" s="1">
        <v>60928</v>
      </c>
      <c r="C4702" t="s">
        <v>259</v>
      </c>
      <c r="D4702" t="s">
        <v>746</v>
      </c>
      <c r="E4702">
        <v>791</v>
      </c>
      <c r="F4702">
        <v>14025</v>
      </c>
      <c r="G4702">
        <f t="shared" si="366"/>
        <v>0</v>
      </c>
      <c r="H4702" t="str">
        <f>_xlfn.XLOOKUP(C4702,obszary!A:A,obszary!B:B)</f>
        <v>Mare Acidalium</v>
      </c>
      <c r="I4702" t="str">
        <f>_xlfn.XLOOKUP($A4702,laziki!B:B,laziki!C:C)</f>
        <v>Spirit 14</v>
      </c>
      <c r="J4702" t="str">
        <f>_xlfn.XLOOKUP(I4702,laziki!C:C,laziki!E:E)</f>
        <v>27.30N, 17.48W</v>
      </c>
      <c r="K4702">
        <f>_xlfn.XLOOKUP($A4702,laziki!B:B,laziki!D:D)</f>
        <v>2065</v>
      </c>
      <c r="L4702">
        <f t="shared" si="367"/>
        <v>2066</v>
      </c>
      <c r="M4702" s="4">
        <f t="shared" si="368"/>
        <v>1</v>
      </c>
      <c r="N4702" s="4" t="str">
        <f t="shared" si="369"/>
        <v>N</v>
      </c>
      <c r="O4702" t="str">
        <f t="shared" si="370"/>
        <v>N</v>
      </c>
    </row>
    <row r="4703" spans="1:15" x14ac:dyDescent="0.25">
      <c r="A4703">
        <v>89</v>
      </c>
      <c r="B4703" s="1">
        <v>63910</v>
      </c>
      <c r="C4703" t="s">
        <v>207</v>
      </c>
      <c r="D4703" t="s">
        <v>745</v>
      </c>
      <c r="E4703">
        <v>29</v>
      </c>
      <c r="F4703">
        <v>14551</v>
      </c>
      <c r="G4703">
        <f t="shared" si="366"/>
        <v>14551</v>
      </c>
      <c r="H4703" t="str">
        <f>_xlfn.XLOOKUP(C4703,obszary!A:A,obszary!B:B)</f>
        <v>Mare Australe</v>
      </c>
      <c r="I4703" t="str">
        <f>_xlfn.XLOOKUP($A4703,laziki!B:B,laziki!C:C)</f>
        <v>Phoenix 22</v>
      </c>
      <c r="J4703" t="str">
        <f>_xlfn.XLOOKUP(I4703,laziki!C:C,laziki!E:E)</f>
        <v>65.07S, 96.09W</v>
      </c>
      <c r="K4703">
        <f>_xlfn.XLOOKUP($A4703,laziki!B:B,laziki!D:D)</f>
        <v>2072</v>
      </c>
      <c r="L4703">
        <f t="shared" si="367"/>
        <v>2074</v>
      </c>
      <c r="M4703" s="4">
        <f t="shared" si="368"/>
        <v>2</v>
      </c>
      <c r="N4703" s="4" t="str">
        <f t="shared" si="369"/>
        <v>S</v>
      </c>
      <c r="O4703" t="str">
        <f t="shared" si="370"/>
        <v>S</v>
      </c>
    </row>
    <row r="4704" spans="1:15" x14ac:dyDescent="0.25">
      <c r="A4704">
        <v>86</v>
      </c>
      <c r="B4704" s="1">
        <v>64322</v>
      </c>
      <c r="C4704" t="s">
        <v>265</v>
      </c>
      <c r="D4704" t="s">
        <v>744</v>
      </c>
      <c r="E4704">
        <v>325</v>
      </c>
      <c r="F4704">
        <v>1267</v>
      </c>
      <c r="G4704">
        <f t="shared" si="366"/>
        <v>0</v>
      </c>
      <c r="H4704" t="str">
        <f>_xlfn.XLOOKUP(C4704,obszary!A:A,obszary!B:B)</f>
        <v>Mare Boreum</v>
      </c>
      <c r="I4704" t="str">
        <f>_xlfn.XLOOKUP($A4704,laziki!B:B,laziki!C:C)</f>
        <v>Phoenix 16</v>
      </c>
      <c r="J4704" t="str">
        <f>_xlfn.XLOOKUP(I4704,laziki!C:C,laziki!E:E)</f>
        <v>75.84N, 122.24E</v>
      </c>
      <c r="K4704">
        <f>_xlfn.XLOOKUP($A4704,laziki!B:B,laziki!D:D)</f>
        <v>2071</v>
      </c>
      <c r="L4704">
        <f t="shared" si="367"/>
        <v>2076</v>
      </c>
      <c r="M4704" s="4">
        <f t="shared" si="368"/>
        <v>5</v>
      </c>
      <c r="N4704" s="4" t="str">
        <f t="shared" si="369"/>
        <v>N</v>
      </c>
      <c r="O4704" t="str">
        <f t="shared" si="370"/>
        <v>N</v>
      </c>
    </row>
    <row r="4705" spans="1:15" x14ac:dyDescent="0.25">
      <c r="A4705">
        <v>86</v>
      </c>
      <c r="B4705" s="1">
        <v>63530</v>
      </c>
      <c r="C4705" t="s">
        <v>265</v>
      </c>
      <c r="D4705" t="s">
        <v>743</v>
      </c>
      <c r="E4705">
        <v>106</v>
      </c>
      <c r="F4705">
        <v>1656</v>
      </c>
      <c r="G4705">
        <f t="shared" si="366"/>
        <v>0</v>
      </c>
      <c r="H4705" t="str">
        <f>_xlfn.XLOOKUP(C4705,obszary!A:A,obszary!B:B)</f>
        <v>Mare Boreum</v>
      </c>
      <c r="I4705" t="str">
        <f>_xlfn.XLOOKUP($A4705,laziki!B:B,laziki!C:C)</f>
        <v>Phoenix 16</v>
      </c>
      <c r="J4705" t="str">
        <f>_xlfn.XLOOKUP(I4705,laziki!C:C,laziki!E:E)</f>
        <v>75.84N, 122.24E</v>
      </c>
      <c r="K4705">
        <f>_xlfn.XLOOKUP($A4705,laziki!B:B,laziki!D:D)</f>
        <v>2071</v>
      </c>
      <c r="L4705">
        <f t="shared" si="367"/>
        <v>2073</v>
      </c>
      <c r="M4705" s="4">
        <f t="shared" si="368"/>
        <v>2</v>
      </c>
      <c r="N4705" s="4" t="str">
        <f t="shared" si="369"/>
        <v>N</v>
      </c>
      <c r="O4705" t="str">
        <f t="shared" si="370"/>
        <v>N</v>
      </c>
    </row>
    <row r="4706" spans="1:15" x14ac:dyDescent="0.25">
      <c r="A4706">
        <v>62</v>
      </c>
      <c r="B4706" s="1">
        <v>61117</v>
      </c>
      <c r="C4706" t="s">
        <v>225</v>
      </c>
      <c r="D4706" t="s">
        <v>742</v>
      </c>
      <c r="E4706">
        <v>264</v>
      </c>
      <c r="F4706">
        <v>6618</v>
      </c>
      <c r="G4706">
        <f t="shared" si="366"/>
        <v>0</v>
      </c>
      <c r="H4706" t="str">
        <f>_xlfn.XLOOKUP(C4706,obszary!A:A,obszary!B:B)</f>
        <v>Iapygia</v>
      </c>
      <c r="I4706" t="str">
        <f>_xlfn.XLOOKUP($A4706,laziki!B:B,laziki!C:C)</f>
        <v>Rosetta 1</v>
      </c>
      <c r="J4706" t="str">
        <f>_xlfn.XLOOKUP(I4706,laziki!C:C,laziki!E:E)</f>
        <v>3.33S, 27.57E</v>
      </c>
      <c r="K4706">
        <f>_xlfn.XLOOKUP($A4706,laziki!B:B,laziki!D:D)</f>
        <v>2065</v>
      </c>
      <c r="L4706">
        <f t="shared" si="367"/>
        <v>2067</v>
      </c>
      <c r="M4706" s="4">
        <f t="shared" si="368"/>
        <v>2</v>
      </c>
      <c r="N4706" s="4" t="str">
        <f t="shared" si="369"/>
        <v>S</v>
      </c>
      <c r="O4706" t="str">
        <f t="shared" si="370"/>
        <v>S</v>
      </c>
    </row>
    <row r="4707" spans="1:15" x14ac:dyDescent="0.25">
      <c r="A4707">
        <v>37</v>
      </c>
      <c r="B4707" s="1">
        <v>60037</v>
      </c>
      <c r="C4707" t="s">
        <v>237</v>
      </c>
      <c r="D4707" t="s">
        <v>741</v>
      </c>
      <c r="E4707">
        <v>37</v>
      </c>
      <c r="F4707">
        <v>5076</v>
      </c>
      <c r="G4707">
        <f t="shared" si="366"/>
        <v>5076</v>
      </c>
      <c r="H4707" t="str">
        <f>_xlfn.XLOOKUP(C4707,obszary!A:A,obszary!B:B)</f>
        <v>Elysium</v>
      </c>
      <c r="I4707" t="str">
        <f>_xlfn.XLOOKUP($A4707,laziki!B:B,laziki!C:C)</f>
        <v>Pathfinder 5</v>
      </c>
      <c r="J4707" t="str">
        <f>_xlfn.XLOOKUP(I4707,laziki!C:C,laziki!E:E)</f>
        <v>10.83N, 133.81E</v>
      </c>
      <c r="K4707">
        <f>_xlfn.XLOOKUP($A4707,laziki!B:B,laziki!D:D)</f>
        <v>2061</v>
      </c>
      <c r="L4707">
        <f t="shared" si="367"/>
        <v>2064</v>
      </c>
      <c r="M4707" s="4">
        <f t="shared" si="368"/>
        <v>3</v>
      </c>
      <c r="N4707" s="4" t="str">
        <f t="shared" si="369"/>
        <v>N</v>
      </c>
      <c r="O4707" t="str">
        <f t="shared" si="370"/>
        <v>N</v>
      </c>
    </row>
    <row r="4708" spans="1:15" x14ac:dyDescent="0.25">
      <c r="A4708">
        <v>64</v>
      </c>
      <c r="B4708" s="1">
        <v>61912</v>
      </c>
      <c r="C4708" t="s">
        <v>213</v>
      </c>
      <c r="D4708" t="s">
        <v>740</v>
      </c>
      <c r="E4708">
        <v>32</v>
      </c>
      <c r="F4708">
        <v>4902</v>
      </c>
      <c r="G4708">
        <f t="shared" si="366"/>
        <v>4902</v>
      </c>
      <c r="H4708" t="str">
        <f>_xlfn.XLOOKUP(C4708,obszary!A:A,obszary!B:B)</f>
        <v>Noachis</v>
      </c>
      <c r="I4708" t="str">
        <f>_xlfn.XLOOKUP($A4708,laziki!B:B,laziki!C:C)</f>
        <v>Rosetta 7</v>
      </c>
      <c r="J4708" t="str">
        <f>_xlfn.XLOOKUP(I4708,laziki!C:C,laziki!E:E)</f>
        <v>48.64S, 67.03E</v>
      </c>
      <c r="K4708">
        <f>_xlfn.XLOOKUP($A4708,laziki!B:B,laziki!D:D)</f>
        <v>2067</v>
      </c>
      <c r="L4708">
        <f t="shared" si="367"/>
        <v>2069</v>
      </c>
      <c r="M4708" s="4">
        <f t="shared" si="368"/>
        <v>2</v>
      </c>
      <c r="N4708" s="4" t="str">
        <f t="shared" si="369"/>
        <v>S</v>
      </c>
      <c r="O4708" t="str">
        <f t="shared" si="370"/>
        <v>S</v>
      </c>
    </row>
    <row r="4709" spans="1:15" x14ac:dyDescent="0.25">
      <c r="A4709">
        <v>76</v>
      </c>
      <c r="B4709" s="1">
        <v>64489</v>
      </c>
      <c r="C4709" t="s">
        <v>253</v>
      </c>
      <c r="D4709" t="s">
        <v>739</v>
      </c>
      <c r="E4709">
        <v>65</v>
      </c>
      <c r="F4709">
        <v>14551</v>
      </c>
      <c r="G4709">
        <f t="shared" si="366"/>
        <v>14551</v>
      </c>
      <c r="H4709" t="str">
        <f>_xlfn.XLOOKUP(C4709,obszary!A:A,obszary!B:B)</f>
        <v>Cebrenia</v>
      </c>
      <c r="I4709" t="str">
        <f>_xlfn.XLOOKUP($A4709,laziki!B:B,laziki!C:C)</f>
        <v>Rosetta 25</v>
      </c>
      <c r="J4709" t="str">
        <f>_xlfn.XLOOKUP(I4709,laziki!C:C,laziki!E:E)</f>
        <v>47.84N, 169.44E</v>
      </c>
      <c r="K4709">
        <f>_xlfn.XLOOKUP($A4709,laziki!B:B,laziki!D:D)</f>
        <v>2072</v>
      </c>
      <c r="L4709">
        <f t="shared" si="367"/>
        <v>2076</v>
      </c>
      <c r="M4709" s="4">
        <f t="shared" si="368"/>
        <v>4</v>
      </c>
      <c r="N4709" s="4" t="str">
        <f t="shared" si="369"/>
        <v>N</v>
      </c>
      <c r="O4709" t="str">
        <f t="shared" si="370"/>
        <v>N</v>
      </c>
    </row>
    <row r="4710" spans="1:15" x14ac:dyDescent="0.25">
      <c r="A4710">
        <v>5</v>
      </c>
      <c r="B4710" s="1">
        <v>57464</v>
      </c>
      <c r="C4710" t="s">
        <v>225</v>
      </c>
      <c r="D4710" t="s">
        <v>738</v>
      </c>
      <c r="E4710">
        <v>90</v>
      </c>
      <c r="F4710">
        <v>5255</v>
      </c>
      <c r="G4710">
        <f t="shared" si="366"/>
        <v>5255</v>
      </c>
      <c r="H4710" t="str">
        <f>_xlfn.XLOOKUP(C4710,obszary!A:A,obszary!B:B)</f>
        <v>Iapygia</v>
      </c>
      <c r="I4710" t="str">
        <f>_xlfn.XLOOKUP($A4710,laziki!B:B,laziki!C:C)</f>
        <v>Mariner 10</v>
      </c>
      <c r="J4710" t="str">
        <f>_xlfn.XLOOKUP(I4710,laziki!C:C,laziki!E:E)</f>
        <v>4.88N, 63.43E</v>
      </c>
      <c r="K4710">
        <f>_xlfn.XLOOKUP($A4710,laziki!B:B,laziki!D:D)</f>
        <v>2051</v>
      </c>
      <c r="L4710">
        <f t="shared" si="367"/>
        <v>2057</v>
      </c>
      <c r="M4710" s="4">
        <f t="shared" si="368"/>
        <v>6</v>
      </c>
      <c r="N4710" s="4" t="str">
        <f t="shared" si="369"/>
        <v>S</v>
      </c>
      <c r="O4710" t="str">
        <f t="shared" si="370"/>
        <v>N</v>
      </c>
    </row>
    <row r="4711" spans="1:15" x14ac:dyDescent="0.25">
      <c r="A4711">
        <v>27</v>
      </c>
      <c r="B4711" s="1">
        <v>58743</v>
      </c>
      <c r="C4711" t="s">
        <v>211</v>
      </c>
      <c r="D4711" t="s">
        <v>737</v>
      </c>
      <c r="E4711">
        <v>54</v>
      </c>
      <c r="F4711">
        <v>5436</v>
      </c>
      <c r="G4711">
        <f t="shared" si="366"/>
        <v>5436</v>
      </c>
      <c r="H4711" t="str">
        <f>_xlfn.XLOOKUP(C4711,obszary!A:A,obszary!B:B)</f>
        <v>Hellas</v>
      </c>
      <c r="I4711" t="str">
        <f>_xlfn.XLOOKUP($A4711,laziki!B:B,laziki!C:C)</f>
        <v>Phobos 6</v>
      </c>
      <c r="J4711" t="str">
        <f>_xlfn.XLOOKUP(I4711,laziki!C:C,laziki!E:E)</f>
        <v>74.62S, 100.08E</v>
      </c>
      <c r="K4711">
        <f>_xlfn.XLOOKUP($A4711,laziki!B:B,laziki!D:D)</f>
        <v>2054</v>
      </c>
      <c r="L4711">
        <f t="shared" si="367"/>
        <v>2060</v>
      </c>
      <c r="M4711" s="4">
        <f t="shared" si="368"/>
        <v>6</v>
      </c>
      <c r="N4711" s="4" t="str">
        <f t="shared" si="369"/>
        <v>S</v>
      </c>
      <c r="O4711" t="str">
        <f t="shared" si="370"/>
        <v>S</v>
      </c>
    </row>
    <row r="4712" spans="1:15" x14ac:dyDescent="0.25">
      <c r="A4712">
        <v>10</v>
      </c>
      <c r="B4712" s="1">
        <v>58830</v>
      </c>
      <c r="C4712" t="s">
        <v>231</v>
      </c>
      <c r="D4712" t="s">
        <v>736</v>
      </c>
      <c r="E4712">
        <v>124</v>
      </c>
      <c r="F4712">
        <v>3612</v>
      </c>
      <c r="G4712">
        <f t="shared" si="366"/>
        <v>0</v>
      </c>
      <c r="H4712" t="str">
        <f>_xlfn.XLOOKUP(C4712,obszary!A:A,obszary!B:B)</f>
        <v>Coprates</v>
      </c>
      <c r="I4712" t="str">
        <f>_xlfn.XLOOKUP($A4712,laziki!B:B,laziki!C:C)</f>
        <v>Mariner 15</v>
      </c>
      <c r="J4712" t="str">
        <f>_xlfn.XLOOKUP(I4712,laziki!C:C,laziki!E:E)</f>
        <v>23.79S, 56.97W</v>
      </c>
      <c r="K4712">
        <f>_xlfn.XLOOKUP($A4712,laziki!B:B,laziki!D:D)</f>
        <v>2054</v>
      </c>
      <c r="L4712">
        <f t="shared" si="367"/>
        <v>2061</v>
      </c>
      <c r="M4712" s="4">
        <f t="shared" si="368"/>
        <v>7</v>
      </c>
      <c r="N4712" s="4" t="str">
        <f t="shared" si="369"/>
        <v>S</v>
      </c>
      <c r="O4712" t="str">
        <f t="shared" si="370"/>
        <v>S</v>
      </c>
    </row>
    <row r="4713" spans="1:15" x14ac:dyDescent="0.25">
      <c r="A4713">
        <v>13</v>
      </c>
      <c r="B4713" s="1">
        <v>56488</v>
      </c>
      <c r="C4713" t="s">
        <v>255</v>
      </c>
      <c r="D4713" t="s">
        <v>735</v>
      </c>
      <c r="E4713">
        <v>103</v>
      </c>
      <c r="F4713">
        <v>1138</v>
      </c>
      <c r="G4713">
        <f t="shared" si="366"/>
        <v>0</v>
      </c>
      <c r="H4713" t="str">
        <f>_xlfn.XLOOKUP(C4713,obszary!A:A,obszary!B:B)</f>
        <v>Casius</v>
      </c>
      <c r="I4713" t="str">
        <f>_xlfn.XLOOKUP($A4713,laziki!B:B,laziki!C:C)</f>
        <v>Viking 2</v>
      </c>
      <c r="J4713" t="str">
        <f>_xlfn.XLOOKUP(I4713,laziki!C:C,laziki!E:E)</f>
        <v>60.72N, 122.46E</v>
      </c>
      <c r="K4713">
        <f>_xlfn.XLOOKUP($A4713,laziki!B:B,laziki!D:D)</f>
        <v>2052</v>
      </c>
      <c r="L4713">
        <f t="shared" si="367"/>
        <v>2054</v>
      </c>
      <c r="M4713" s="4">
        <f t="shared" si="368"/>
        <v>2</v>
      </c>
      <c r="N4713" s="4" t="str">
        <f t="shared" si="369"/>
        <v>N</v>
      </c>
      <c r="O4713" t="str">
        <f t="shared" si="370"/>
        <v>N</v>
      </c>
    </row>
    <row r="4714" spans="1:15" x14ac:dyDescent="0.25">
      <c r="A4714">
        <v>26</v>
      </c>
      <c r="B4714" s="1">
        <v>58120</v>
      </c>
      <c r="C4714" t="s">
        <v>213</v>
      </c>
      <c r="D4714" t="s">
        <v>734</v>
      </c>
      <c r="E4714">
        <v>54</v>
      </c>
      <c r="F4714">
        <v>5812</v>
      </c>
      <c r="G4714">
        <f t="shared" si="366"/>
        <v>5812</v>
      </c>
      <c r="H4714" t="str">
        <f>_xlfn.XLOOKUP(C4714,obszary!A:A,obszary!B:B)</f>
        <v>Noachis</v>
      </c>
      <c r="I4714" t="str">
        <f>_xlfn.XLOOKUP($A4714,laziki!B:B,laziki!C:C)</f>
        <v>Phobos 5</v>
      </c>
      <c r="J4714" t="str">
        <f>_xlfn.XLOOKUP(I4714,laziki!C:C,laziki!E:E)</f>
        <v>48.99S, 67.17E</v>
      </c>
      <c r="K4714">
        <f>_xlfn.XLOOKUP($A4714,laziki!B:B,laziki!D:D)</f>
        <v>2054</v>
      </c>
      <c r="L4714">
        <f t="shared" si="367"/>
        <v>2059</v>
      </c>
      <c r="M4714" s="4">
        <f t="shared" si="368"/>
        <v>5</v>
      </c>
      <c r="N4714" s="4" t="str">
        <f t="shared" si="369"/>
        <v>S</v>
      </c>
      <c r="O4714" t="str">
        <f t="shared" si="370"/>
        <v>S</v>
      </c>
    </row>
    <row r="4715" spans="1:15" x14ac:dyDescent="0.25">
      <c r="A4715">
        <v>68</v>
      </c>
      <c r="B4715" s="1">
        <v>61840</v>
      </c>
      <c r="C4715" t="s">
        <v>239</v>
      </c>
      <c r="D4715" t="s">
        <v>733</v>
      </c>
      <c r="E4715">
        <v>142</v>
      </c>
      <c r="F4715">
        <v>9074</v>
      </c>
      <c r="G4715">
        <f t="shared" si="366"/>
        <v>0</v>
      </c>
      <c r="H4715" t="str">
        <f>_xlfn.XLOOKUP(C4715,obszary!A:A,obszary!B:B)</f>
        <v>Amenthes</v>
      </c>
      <c r="I4715" t="str">
        <f>_xlfn.XLOOKUP($A4715,laziki!B:B,laziki!C:C)</f>
        <v>Rosetta 11</v>
      </c>
      <c r="J4715" t="str">
        <f>_xlfn.XLOOKUP(I4715,laziki!C:C,laziki!E:E)</f>
        <v>21.49N, 105.87E</v>
      </c>
      <c r="K4715">
        <f>_xlfn.XLOOKUP($A4715,laziki!B:B,laziki!D:D)</f>
        <v>2068</v>
      </c>
      <c r="L4715">
        <f t="shared" si="367"/>
        <v>2069</v>
      </c>
      <c r="M4715" s="4">
        <f t="shared" si="368"/>
        <v>1</v>
      </c>
      <c r="N4715" s="4" t="str">
        <f t="shared" si="369"/>
        <v>N</v>
      </c>
      <c r="O4715" t="str">
        <f t="shared" si="370"/>
        <v>N</v>
      </c>
    </row>
    <row r="4716" spans="1:15" x14ac:dyDescent="0.25">
      <c r="A4716">
        <v>19</v>
      </c>
      <c r="B4716" s="1">
        <v>57399</v>
      </c>
      <c r="C4716" t="s">
        <v>253</v>
      </c>
      <c r="D4716" t="s">
        <v>732</v>
      </c>
      <c r="E4716">
        <v>344</v>
      </c>
      <c r="F4716">
        <v>12605</v>
      </c>
      <c r="G4716">
        <f t="shared" si="366"/>
        <v>0</v>
      </c>
      <c r="H4716" t="str">
        <f>_xlfn.XLOOKUP(C4716,obszary!A:A,obszary!B:B)</f>
        <v>Cebrenia</v>
      </c>
      <c r="I4716" t="str">
        <f>_xlfn.XLOOKUP($A4716,laziki!B:B,laziki!C:C)</f>
        <v>Viking 13</v>
      </c>
      <c r="J4716" t="str">
        <f>_xlfn.XLOOKUP(I4716,laziki!C:C,laziki!E:E)</f>
        <v>47.43N, 160.74E</v>
      </c>
      <c r="K4716">
        <f>_xlfn.XLOOKUP($A4716,laziki!B:B,laziki!D:D)</f>
        <v>2056</v>
      </c>
      <c r="L4716">
        <f t="shared" si="367"/>
        <v>2057</v>
      </c>
      <c r="M4716" s="4">
        <f t="shared" si="368"/>
        <v>1</v>
      </c>
      <c r="N4716" s="4" t="str">
        <f t="shared" si="369"/>
        <v>N</v>
      </c>
      <c r="O4716" t="str">
        <f t="shared" si="370"/>
        <v>N</v>
      </c>
    </row>
    <row r="4717" spans="1:15" x14ac:dyDescent="0.25">
      <c r="A4717">
        <v>34</v>
      </c>
      <c r="B4717" s="1">
        <v>58879</v>
      </c>
      <c r="C4717" t="s">
        <v>239</v>
      </c>
      <c r="D4717" t="s">
        <v>731</v>
      </c>
      <c r="E4717">
        <v>103</v>
      </c>
      <c r="F4717">
        <v>8519</v>
      </c>
      <c r="G4717">
        <f t="shared" si="366"/>
        <v>0</v>
      </c>
      <c r="H4717" t="str">
        <f>_xlfn.XLOOKUP(C4717,obszary!A:A,obszary!B:B)</f>
        <v>Amenthes</v>
      </c>
      <c r="I4717" t="str">
        <f>_xlfn.XLOOKUP($A4717,laziki!B:B,laziki!C:C)</f>
        <v>Deimos 14</v>
      </c>
      <c r="J4717" t="str">
        <f>_xlfn.XLOOKUP(I4717,laziki!C:C,laziki!E:E)</f>
        <v>24.45N, 112.91E</v>
      </c>
      <c r="K4717">
        <f>_xlfn.XLOOKUP($A4717,laziki!B:B,laziki!D:D)</f>
        <v>2060</v>
      </c>
      <c r="L4717">
        <f t="shared" si="367"/>
        <v>2061</v>
      </c>
      <c r="M4717" s="4">
        <f t="shared" si="368"/>
        <v>1</v>
      </c>
      <c r="N4717" s="4" t="str">
        <f t="shared" si="369"/>
        <v>N</v>
      </c>
      <c r="O4717" t="str">
        <f t="shared" si="370"/>
        <v>N</v>
      </c>
    </row>
    <row r="4718" spans="1:15" x14ac:dyDescent="0.25">
      <c r="A4718">
        <v>37</v>
      </c>
      <c r="B4718" s="1">
        <v>59906</v>
      </c>
      <c r="C4718" t="s">
        <v>237</v>
      </c>
      <c r="D4718" t="s">
        <v>730</v>
      </c>
      <c r="E4718">
        <v>37</v>
      </c>
      <c r="F4718">
        <v>3919</v>
      </c>
      <c r="G4718">
        <f t="shared" si="366"/>
        <v>3919</v>
      </c>
      <c r="H4718" t="str">
        <f>_xlfn.XLOOKUP(C4718,obszary!A:A,obszary!B:B)</f>
        <v>Elysium</v>
      </c>
      <c r="I4718" t="str">
        <f>_xlfn.XLOOKUP($A4718,laziki!B:B,laziki!C:C)</f>
        <v>Pathfinder 5</v>
      </c>
      <c r="J4718" t="str">
        <f>_xlfn.XLOOKUP(I4718,laziki!C:C,laziki!E:E)</f>
        <v>10.83N, 133.81E</v>
      </c>
      <c r="K4718">
        <f>_xlfn.XLOOKUP($A4718,laziki!B:B,laziki!D:D)</f>
        <v>2061</v>
      </c>
      <c r="L4718">
        <f t="shared" si="367"/>
        <v>2064</v>
      </c>
      <c r="M4718" s="4">
        <f t="shared" si="368"/>
        <v>3</v>
      </c>
      <c r="N4718" s="4" t="str">
        <f t="shared" si="369"/>
        <v>N</v>
      </c>
      <c r="O4718" t="str">
        <f t="shared" si="370"/>
        <v>N</v>
      </c>
    </row>
    <row r="4719" spans="1:15" x14ac:dyDescent="0.25">
      <c r="A4719">
        <v>4</v>
      </c>
      <c r="B4719" s="1">
        <v>56194</v>
      </c>
      <c r="C4719" t="s">
        <v>215</v>
      </c>
      <c r="D4719" t="s">
        <v>729</v>
      </c>
      <c r="E4719">
        <v>45</v>
      </c>
      <c r="F4719">
        <v>3313</v>
      </c>
      <c r="G4719">
        <f t="shared" si="366"/>
        <v>3313</v>
      </c>
      <c r="H4719" t="str">
        <f>_xlfn.XLOOKUP(C4719,obszary!A:A,obszary!B:B)</f>
        <v>Argyre</v>
      </c>
      <c r="I4719" t="str">
        <f>_xlfn.XLOOKUP($A4719,laziki!B:B,laziki!C:C)</f>
        <v>Mariner 9</v>
      </c>
      <c r="J4719" t="str">
        <f>_xlfn.XLOOKUP(I4719,laziki!C:C,laziki!E:E)</f>
        <v>43.20S, 21.89W</v>
      </c>
      <c r="K4719">
        <f>_xlfn.XLOOKUP($A4719,laziki!B:B,laziki!D:D)</f>
        <v>2051</v>
      </c>
      <c r="L4719">
        <f t="shared" si="367"/>
        <v>2053</v>
      </c>
      <c r="M4719" s="4">
        <f t="shared" si="368"/>
        <v>2</v>
      </c>
      <c r="N4719" s="4" t="str">
        <f t="shared" si="369"/>
        <v>S</v>
      </c>
      <c r="O4719" t="str">
        <f t="shared" si="370"/>
        <v>S</v>
      </c>
    </row>
    <row r="4720" spans="1:15" x14ac:dyDescent="0.25">
      <c r="A4720">
        <v>60</v>
      </c>
      <c r="B4720" s="1">
        <v>62148</v>
      </c>
      <c r="C4720" t="s">
        <v>215</v>
      </c>
      <c r="D4720" t="s">
        <v>728</v>
      </c>
      <c r="E4720">
        <v>39</v>
      </c>
      <c r="F4720">
        <v>6006</v>
      </c>
      <c r="G4720">
        <f t="shared" si="366"/>
        <v>6006</v>
      </c>
      <c r="H4720" t="str">
        <f>_xlfn.XLOOKUP(C4720,obszary!A:A,obszary!B:B)</f>
        <v>Argyre</v>
      </c>
      <c r="I4720" t="str">
        <f>_xlfn.XLOOKUP($A4720,laziki!B:B,laziki!C:C)</f>
        <v>Opportunity 18</v>
      </c>
      <c r="J4720" t="str">
        <f>_xlfn.XLOOKUP(I4720,laziki!C:C,laziki!E:E)</f>
        <v>47.77S, 28.62W</v>
      </c>
      <c r="K4720">
        <f>_xlfn.XLOOKUP($A4720,laziki!B:B,laziki!D:D)</f>
        <v>2069</v>
      </c>
      <c r="L4720">
        <f t="shared" si="367"/>
        <v>2070</v>
      </c>
      <c r="M4720" s="4">
        <f t="shared" si="368"/>
        <v>1</v>
      </c>
      <c r="N4720" s="4" t="str">
        <f t="shared" si="369"/>
        <v>S</v>
      </c>
      <c r="O4720" t="str">
        <f t="shared" si="370"/>
        <v>S</v>
      </c>
    </row>
    <row r="4721" spans="1:15" x14ac:dyDescent="0.25">
      <c r="A4721">
        <v>35</v>
      </c>
      <c r="B4721" s="1">
        <v>58966</v>
      </c>
      <c r="C4721" t="s">
        <v>233</v>
      </c>
      <c r="D4721" t="s">
        <v>727</v>
      </c>
      <c r="E4721">
        <v>113</v>
      </c>
      <c r="F4721">
        <v>5622</v>
      </c>
      <c r="G4721">
        <f t="shared" si="366"/>
        <v>0</v>
      </c>
      <c r="H4721" t="str">
        <f>_xlfn.XLOOKUP(C4721,obszary!A:A,obszary!B:B)</f>
        <v>Phoenicis Lacus</v>
      </c>
      <c r="I4721" t="str">
        <f>_xlfn.XLOOKUP($A4721,laziki!B:B,laziki!C:C)</f>
        <v>Pathfinder 2</v>
      </c>
      <c r="J4721" t="str">
        <f>_xlfn.XLOOKUP(I4721,laziki!C:C,laziki!E:E)</f>
        <v>16.90S, 101.43W</v>
      </c>
      <c r="K4721">
        <f>_xlfn.XLOOKUP($A4721,laziki!B:B,laziki!D:D)</f>
        <v>2060</v>
      </c>
      <c r="L4721">
        <f t="shared" si="367"/>
        <v>2061</v>
      </c>
      <c r="M4721" s="4">
        <f t="shared" si="368"/>
        <v>1</v>
      </c>
      <c r="N4721" s="4" t="str">
        <f t="shared" si="369"/>
        <v>S</v>
      </c>
      <c r="O4721" t="str">
        <f t="shared" si="370"/>
        <v>S</v>
      </c>
    </row>
    <row r="4722" spans="1:15" x14ac:dyDescent="0.25">
      <c r="A4722">
        <v>35</v>
      </c>
      <c r="B4722" s="1">
        <v>59076</v>
      </c>
      <c r="C4722" t="s">
        <v>233</v>
      </c>
      <c r="D4722" t="s">
        <v>726</v>
      </c>
      <c r="E4722">
        <v>93</v>
      </c>
      <c r="F4722">
        <v>6409</v>
      </c>
      <c r="G4722">
        <f t="shared" si="366"/>
        <v>6409</v>
      </c>
      <c r="H4722" t="str">
        <f>_xlfn.XLOOKUP(C4722,obszary!A:A,obszary!B:B)</f>
        <v>Phoenicis Lacus</v>
      </c>
      <c r="I4722" t="str">
        <f>_xlfn.XLOOKUP($A4722,laziki!B:B,laziki!C:C)</f>
        <v>Pathfinder 2</v>
      </c>
      <c r="J4722" t="str">
        <f>_xlfn.XLOOKUP(I4722,laziki!C:C,laziki!E:E)</f>
        <v>16.90S, 101.43W</v>
      </c>
      <c r="K4722">
        <f>_xlfn.XLOOKUP($A4722,laziki!B:B,laziki!D:D)</f>
        <v>2060</v>
      </c>
      <c r="L4722">
        <f t="shared" si="367"/>
        <v>2061</v>
      </c>
      <c r="M4722" s="4">
        <f t="shared" si="368"/>
        <v>1</v>
      </c>
      <c r="N4722" s="4" t="str">
        <f t="shared" si="369"/>
        <v>S</v>
      </c>
      <c r="O4722" t="str">
        <f t="shared" si="370"/>
        <v>S</v>
      </c>
    </row>
    <row r="4723" spans="1:15" x14ac:dyDescent="0.25">
      <c r="A4723">
        <v>82</v>
      </c>
      <c r="B4723" s="1">
        <v>62962</v>
      </c>
      <c r="C4723" t="s">
        <v>209</v>
      </c>
      <c r="D4723" t="s">
        <v>725</v>
      </c>
      <c r="E4723">
        <v>231</v>
      </c>
      <c r="F4723">
        <v>35789</v>
      </c>
      <c r="G4723">
        <f t="shared" si="366"/>
        <v>0</v>
      </c>
      <c r="H4723" t="str">
        <f>_xlfn.XLOOKUP(C4723,obszary!A:A,obszary!B:B)</f>
        <v>Eridania</v>
      </c>
      <c r="I4723" t="str">
        <f>_xlfn.XLOOKUP($A4723,laziki!B:B,laziki!C:C)</f>
        <v>Phoenix 7</v>
      </c>
      <c r="J4723" t="str">
        <f>_xlfn.XLOOKUP(I4723,laziki!C:C,laziki!E:E)</f>
        <v>42.36S, 157.15E</v>
      </c>
      <c r="K4723">
        <f>_xlfn.XLOOKUP($A4723,laziki!B:B,laziki!D:D)</f>
        <v>2068</v>
      </c>
      <c r="L4723">
        <f t="shared" si="367"/>
        <v>2072</v>
      </c>
      <c r="M4723" s="4">
        <f t="shared" si="368"/>
        <v>4</v>
      </c>
      <c r="N4723" s="4" t="str">
        <f t="shared" si="369"/>
        <v>S</v>
      </c>
      <c r="O4723" t="str">
        <f t="shared" si="370"/>
        <v>S</v>
      </c>
    </row>
    <row r="4724" spans="1:15" x14ac:dyDescent="0.25">
      <c r="A4724">
        <v>95</v>
      </c>
      <c r="B4724" s="1">
        <v>62509</v>
      </c>
      <c r="C4724" t="s">
        <v>249</v>
      </c>
      <c r="D4724" t="s">
        <v>724</v>
      </c>
      <c r="E4724">
        <v>20</v>
      </c>
      <c r="F4724">
        <v>7752</v>
      </c>
      <c r="G4724">
        <f t="shared" si="366"/>
        <v>7752</v>
      </c>
      <c r="H4724" t="str">
        <f>_xlfn.XLOOKUP(C4724,obszary!A:A,obszary!B:B)</f>
        <v>Tharsis</v>
      </c>
      <c r="I4724" t="str">
        <f>_xlfn.XLOOKUP($A4724,laziki!B:B,laziki!C:C)</f>
        <v>Dawn 6</v>
      </c>
      <c r="J4724" t="str">
        <f>_xlfn.XLOOKUP(I4724,laziki!C:C,laziki!E:E)</f>
        <v>8.80N, 79.73W</v>
      </c>
      <c r="K4724">
        <f>_xlfn.XLOOKUP($A4724,laziki!B:B,laziki!D:D)</f>
        <v>2067</v>
      </c>
      <c r="L4724">
        <f t="shared" si="367"/>
        <v>2071</v>
      </c>
      <c r="M4724" s="4">
        <f t="shared" si="368"/>
        <v>4</v>
      </c>
      <c r="N4724" s="4" t="str">
        <f t="shared" si="369"/>
        <v>N</v>
      </c>
      <c r="O4724" t="str">
        <f t="shared" si="370"/>
        <v>N</v>
      </c>
    </row>
    <row r="4725" spans="1:15" x14ac:dyDescent="0.25">
      <c r="A4725">
        <v>17</v>
      </c>
      <c r="B4725" s="1">
        <v>57933</v>
      </c>
      <c r="C4725" t="s">
        <v>255</v>
      </c>
      <c r="D4725" t="s">
        <v>723</v>
      </c>
      <c r="E4725">
        <v>29</v>
      </c>
      <c r="F4725">
        <v>6832</v>
      </c>
      <c r="G4725">
        <f t="shared" si="366"/>
        <v>6832</v>
      </c>
      <c r="H4725" t="str">
        <f>_xlfn.XLOOKUP(C4725,obszary!A:A,obszary!B:B)</f>
        <v>Casius</v>
      </c>
      <c r="I4725" t="str">
        <f>_xlfn.XLOOKUP($A4725,laziki!B:B,laziki!C:C)</f>
        <v>Viking 8</v>
      </c>
      <c r="J4725" t="str">
        <f>_xlfn.XLOOKUP(I4725,laziki!C:C,laziki!E:E)</f>
        <v>21.27N, 90.13E</v>
      </c>
      <c r="K4725">
        <f>_xlfn.XLOOKUP($A4725,laziki!B:B,laziki!D:D)</f>
        <v>2054</v>
      </c>
      <c r="L4725">
        <f t="shared" si="367"/>
        <v>2058</v>
      </c>
      <c r="M4725" s="4">
        <f t="shared" si="368"/>
        <v>4</v>
      </c>
      <c r="N4725" s="4" t="str">
        <f t="shared" si="369"/>
        <v>N</v>
      </c>
      <c r="O4725" t="str">
        <f t="shared" si="370"/>
        <v>N</v>
      </c>
    </row>
    <row r="4726" spans="1:15" x14ac:dyDescent="0.25">
      <c r="A4726">
        <v>56</v>
      </c>
      <c r="B4726" s="1">
        <v>61815</v>
      </c>
      <c r="C4726" t="s">
        <v>231</v>
      </c>
      <c r="D4726" t="s">
        <v>722</v>
      </c>
      <c r="E4726">
        <v>196</v>
      </c>
      <c r="F4726">
        <v>3461</v>
      </c>
      <c r="G4726">
        <f t="shared" si="366"/>
        <v>0</v>
      </c>
      <c r="H4726" t="str">
        <f>_xlfn.XLOOKUP(C4726,obszary!A:A,obszary!B:B)</f>
        <v>Coprates</v>
      </c>
      <c r="I4726" t="str">
        <f>_xlfn.XLOOKUP($A4726,laziki!B:B,laziki!C:C)</f>
        <v>Opportunity 10</v>
      </c>
      <c r="J4726" t="str">
        <f>_xlfn.XLOOKUP(I4726,laziki!C:C,laziki!E:E)</f>
        <v>35.35S, 72.67W</v>
      </c>
      <c r="K4726">
        <f>_xlfn.XLOOKUP($A4726,laziki!B:B,laziki!D:D)</f>
        <v>2067</v>
      </c>
      <c r="L4726">
        <f t="shared" si="367"/>
        <v>2069</v>
      </c>
      <c r="M4726" s="4">
        <f t="shared" si="368"/>
        <v>2</v>
      </c>
      <c r="N4726" s="4" t="str">
        <f t="shared" si="369"/>
        <v>S</v>
      </c>
      <c r="O4726" t="str">
        <f t="shared" si="370"/>
        <v>S</v>
      </c>
    </row>
    <row r="4727" spans="1:15" x14ac:dyDescent="0.25">
      <c r="A4727">
        <v>60</v>
      </c>
      <c r="B4727" s="1">
        <v>62160</v>
      </c>
      <c r="C4727" t="s">
        <v>215</v>
      </c>
      <c r="D4727" t="s">
        <v>721</v>
      </c>
      <c r="E4727">
        <v>88</v>
      </c>
      <c r="F4727">
        <v>18486</v>
      </c>
      <c r="G4727">
        <f t="shared" si="366"/>
        <v>18486</v>
      </c>
      <c r="H4727" t="str">
        <f>_xlfn.XLOOKUP(C4727,obszary!A:A,obszary!B:B)</f>
        <v>Argyre</v>
      </c>
      <c r="I4727" t="str">
        <f>_xlfn.XLOOKUP($A4727,laziki!B:B,laziki!C:C)</f>
        <v>Opportunity 18</v>
      </c>
      <c r="J4727" t="str">
        <f>_xlfn.XLOOKUP(I4727,laziki!C:C,laziki!E:E)</f>
        <v>47.77S, 28.62W</v>
      </c>
      <c r="K4727">
        <f>_xlfn.XLOOKUP($A4727,laziki!B:B,laziki!D:D)</f>
        <v>2069</v>
      </c>
      <c r="L4727">
        <f t="shared" si="367"/>
        <v>2070</v>
      </c>
      <c r="M4727" s="4">
        <f t="shared" si="368"/>
        <v>1</v>
      </c>
      <c r="N4727" s="4" t="str">
        <f t="shared" si="369"/>
        <v>S</v>
      </c>
      <c r="O4727" t="str">
        <f t="shared" si="370"/>
        <v>S</v>
      </c>
    </row>
    <row r="4728" spans="1:15" x14ac:dyDescent="0.25">
      <c r="A4728">
        <v>23</v>
      </c>
      <c r="B4728" s="1">
        <v>57474</v>
      </c>
      <c r="C4728" t="s">
        <v>235</v>
      </c>
      <c r="D4728" t="s">
        <v>720</v>
      </c>
      <c r="E4728">
        <v>120</v>
      </c>
      <c r="F4728">
        <v>9985</v>
      </c>
      <c r="G4728">
        <f t="shared" si="366"/>
        <v>0</v>
      </c>
      <c r="H4728" t="str">
        <f>_xlfn.XLOOKUP(C4728,obszary!A:A,obszary!B:B)</f>
        <v>Memnonia</v>
      </c>
      <c r="I4728" t="str">
        <f>_xlfn.XLOOKUP($A4728,laziki!B:B,laziki!C:C)</f>
        <v>Phobos 2</v>
      </c>
      <c r="J4728" t="str">
        <f>_xlfn.XLOOKUP(I4728,laziki!C:C,laziki!E:E)</f>
        <v>23.80S, 156.02W</v>
      </c>
      <c r="K4728">
        <f>_xlfn.XLOOKUP($A4728,laziki!B:B,laziki!D:D)</f>
        <v>2053</v>
      </c>
      <c r="L4728">
        <f t="shared" si="367"/>
        <v>2057</v>
      </c>
      <c r="M4728" s="4">
        <f t="shared" si="368"/>
        <v>4</v>
      </c>
      <c r="N4728" s="4" t="str">
        <f t="shared" si="369"/>
        <v>S</v>
      </c>
      <c r="O4728" t="str">
        <f t="shared" si="370"/>
        <v>S</v>
      </c>
    </row>
    <row r="4729" spans="1:15" x14ac:dyDescent="0.25">
      <c r="A4729">
        <v>65</v>
      </c>
      <c r="B4729" s="1">
        <v>61615</v>
      </c>
      <c r="C4729" t="s">
        <v>229</v>
      </c>
      <c r="D4729" t="s">
        <v>719</v>
      </c>
      <c r="E4729">
        <v>241</v>
      </c>
      <c r="F4729">
        <v>4731</v>
      </c>
      <c r="G4729">
        <f t="shared" si="366"/>
        <v>0</v>
      </c>
      <c r="H4729" t="str">
        <f>_xlfn.XLOOKUP(C4729,obszary!A:A,obszary!B:B)</f>
        <v>Margaritifer Sinus</v>
      </c>
      <c r="I4729" t="str">
        <f>_xlfn.XLOOKUP($A4729,laziki!B:B,laziki!C:C)</f>
        <v>Rosetta 8</v>
      </c>
      <c r="J4729" t="str">
        <f>_xlfn.XLOOKUP(I4729,laziki!C:C,laziki!E:E)</f>
        <v>3.05S, 8.90W</v>
      </c>
      <c r="K4729">
        <f>_xlfn.XLOOKUP($A4729,laziki!B:B,laziki!D:D)</f>
        <v>2067</v>
      </c>
      <c r="L4729">
        <f t="shared" si="367"/>
        <v>2068</v>
      </c>
      <c r="M4729" s="4">
        <f t="shared" si="368"/>
        <v>1</v>
      </c>
      <c r="N4729" s="4" t="str">
        <f t="shared" si="369"/>
        <v>S</v>
      </c>
      <c r="O4729" t="str">
        <f t="shared" si="370"/>
        <v>S</v>
      </c>
    </row>
    <row r="4730" spans="1:15" x14ac:dyDescent="0.25">
      <c r="A4730">
        <v>22</v>
      </c>
      <c r="B4730" s="1">
        <v>56944</v>
      </c>
      <c r="C4730" t="s">
        <v>227</v>
      </c>
      <c r="D4730" t="s">
        <v>718</v>
      </c>
      <c r="E4730">
        <v>344</v>
      </c>
      <c r="F4730">
        <v>4731</v>
      </c>
      <c r="G4730">
        <f t="shared" si="366"/>
        <v>0</v>
      </c>
      <c r="H4730" t="str">
        <f>_xlfn.XLOOKUP(C4730,obszary!A:A,obszary!B:B)</f>
        <v>Sinus Sabaeus</v>
      </c>
      <c r="I4730" t="str">
        <f>_xlfn.XLOOKUP($A4730,laziki!B:B,laziki!C:C)</f>
        <v>Phobos 1</v>
      </c>
      <c r="J4730" t="str">
        <f>_xlfn.XLOOKUP(I4730,laziki!C:C,laziki!E:E)</f>
        <v>5.89N, 39.91E</v>
      </c>
      <c r="K4730">
        <f>_xlfn.XLOOKUP($A4730,laziki!B:B,laziki!D:D)</f>
        <v>2053</v>
      </c>
      <c r="L4730">
        <f t="shared" si="367"/>
        <v>2055</v>
      </c>
      <c r="M4730" s="4">
        <f t="shared" si="368"/>
        <v>2</v>
      </c>
      <c r="N4730" s="4" t="str">
        <f t="shared" si="369"/>
        <v>S</v>
      </c>
      <c r="O4730" t="str">
        <f t="shared" si="370"/>
        <v>N</v>
      </c>
    </row>
    <row r="4731" spans="1:15" x14ac:dyDescent="0.25">
      <c r="A4731">
        <v>31</v>
      </c>
      <c r="B4731" s="1">
        <v>59396</v>
      </c>
      <c r="C4731" t="s">
        <v>261</v>
      </c>
      <c r="D4731" t="s">
        <v>717</v>
      </c>
      <c r="E4731">
        <v>24</v>
      </c>
      <c r="F4731">
        <v>2054</v>
      </c>
      <c r="G4731">
        <f t="shared" si="366"/>
        <v>2054</v>
      </c>
      <c r="H4731" t="str">
        <f>_xlfn.XLOOKUP(C4731,obszary!A:A,obszary!B:B)</f>
        <v>Arcadia</v>
      </c>
      <c r="I4731" t="str">
        <f>_xlfn.XLOOKUP($A4731,laziki!B:B,laziki!C:C)</f>
        <v>Deimos 10</v>
      </c>
      <c r="J4731" t="str">
        <f>_xlfn.XLOOKUP(I4731,laziki!C:C,laziki!E:E)</f>
        <v>66.67N, 93.37W</v>
      </c>
      <c r="K4731">
        <f>_xlfn.XLOOKUP($A4731,laziki!B:B,laziki!D:D)</f>
        <v>2059</v>
      </c>
      <c r="L4731">
        <f t="shared" si="367"/>
        <v>2062</v>
      </c>
      <c r="M4731" s="4">
        <f t="shared" si="368"/>
        <v>3</v>
      </c>
      <c r="N4731" s="4" t="str">
        <f t="shared" si="369"/>
        <v>N</v>
      </c>
      <c r="O4731" t="str">
        <f t="shared" si="370"/>
        <v>N</v>
      </c>
    </row>
    <row r="4732" spans="1:15" x14ac:dyDescent="0.25">
      <c r="A4732">
        <v>29</v>
      </c>
      <c r="B4732" s="1">
        <v>58926</v>
      </c>
      <c r="C4732" t="s">
        <v>235</v>
      </c>
      <c r="D4732" t="s">
        <v>716</v>
      </c>
      <c r="E4732">
        <v>196</v>
      </c>
      <c r="F4732">
        <v>1526</v>
      </c>
      <c r="G4732">
        <f t="shared" si="366"/>
        <v>0</v>
      </c>
      <c r="H4732" t="str">
        <f>_xlfn.XLOOKUP(C4732,obszary!A:A,obszary!B:B)</f>
        <v>Memnonia</v>
      </c>
      <c r="I4732" t="str">
        <f>_xlfn.XLOOKUP($A4732,laziki!B:B,laziki!C:C)</f>
        <v>Deimos 4</v>
      </c>
      <c r="J4732" t="str">
        <f>_xlfn.XLOOKUP(I4732,laziki!C:C,laziki!E:E)</f>
        <v>33.88S, 148.04W</v>
      </c>
      <c r="K4732">
        <f>_xlfn.XLOOKUP($A4732,laziki!B:B,laziki!D:D)</f>
        <v>2058</v>
      </c>
      <c r="L4732">
        <f t="shared" si="367"/>
        <v>2061</v>
      </c>
      <c r="M4732" s="4">
        <f t="shared" si="368"/>
        <v>3</v>
      </c>
      <c r="N4732" s="4" t="str">
        <f t="shared" si="369"/>
        <v>S</v>
      </c>
      <c r="O4732" t="str">
        <f t="shared" si="370"/>
        <v>S</v>
      </c>
    </row>
    <row r="4733" spans="1:15" x14ac:dyDescent="0.25">
      <c r="A4733">
        <v>52</v>
      </c>
      <c r="B4733" s="1">
        <v>63027</v>
      </c>
      <c r="C4733" t="s">
        <v>249</v>
      </c>
      <c r="D4733" t="s">
        <v>715</v>
      </c>
      <c r="E4733">
        <v>175</v>
      </c>
      <c r="F4733">
        <v>6618</v>
      </c>
      <c r="G4733">
        <f t="shared" si="366"/>
        <v>0</v>
      </c>
      <c r="H4733" t="str">
        <f>_xlfn.XLOOKUP(C4733,obszary!A:A,obszary!B:B)</f>
        <v>Tharsis</v>
      </c>
      <c r="I4733" t="str">
        <f>_xlfn.XLOOKUP($A4733,laziki!B:B,laziki!C:C)</f>
        <v>Opportunity 4</v>
      </c>
      <c r="J4733" t="str">
        <f>_xlfn.XLOOKUP(I4733,laziki!C:C,laziki!E:E)</f>
        <v>9.63N, 121.52W</v>
      </c>
      <c r="K4733">
        <f>_xlfn.XLOOKUP($A4733,laziki!B:B,laziki!D:D)</f>
        <v>2065</v>
      </c>
      <c r="L4733">
        <f t="shared" si="367"/>
        <v>2072</v>
      </c>
      <c r="M4733" s="4">
        <f t="shared" si="368"/>
        <v>7</v>
      </c>
      <c r="N4733" s="4" t="str">
        <f t="shared" si="369"/>
        <v>N</v>
      </c>
      <c r="O4733" t="str">
        <f t="shared" si="370"/>
        <v>N</v>
      </c>
    </row>
    <row r="4734" spans="1:15" x14ac:dyDescent="0.25">
      <c r="A4734">
        <v>75</v>
      </c>
      <c r="B4734" s="1">
        <v>63957</v>
      </c>
      <c r="C4734" t="s">
        <v>211</v>
      </c>
      <c r="D4734" t="s">
        <v>714</v>
      </c>
      <c r="E4734">
        <v>65</v>
      </c>
      <c r="F4734">
        <v>24621</v>
      </c>
      <c r="G4734">
        <f t="shared" si="366"/>
        <v>24621</v>
      </c>
      <c r="H4734" t="str">
        <f>_xlfn.XLOOKUP(C4734,obszary!A:A,obszary!B:B)</f>
        <v>Hellas</v>
      </c>
      <c r="I4734" t="str">
        <f>_xlfn.XLOOKUP($A4734,laziki!B:B,laziki!C:C)</f>
        <v>Rosetta 22</v>
      </c>
      <c r="J4734" t="str">
        <f>_xlfn.XLOOKUP(I4734,laziki!C:C,laziki!E:E)</f>
        <v>43.21S, 109.99E</v>
      </c>
      <c r="K4734">
        <f>_xlfn.XLOOKUP($A4734,laziki!B:B,laziki!D:D)</f>
        <v>2071</v>
      </c>
      <c r="L4734">
        <f t="shared" si="367"/>
        <v>2075</v>
      </c>
      <c r="M4734" s="4">
        <f t="shared" si="368"/>
        <v>4</v>
      </c>
      <c r="N4734" s="4" t="str">
        <f t="shared" si="369"/>
        <v>S</v>
      </c>
      <c r="O4734" t="str">
        <f t="shared" si="370"/>
        <v>S</v>
      </c>
    </row>
    <row r="4735" spans="1:15" x14ac:dyDescent="0.25">
      <c r="A4735">
        <v>44</v>
      </c>
      <c r="B4735" s="1">
        <v>62883</v>
      </c>
      <c r="C4735" t="s">
        <v>265</v>
      </c>
      <c r="D4735" t="s">
        <v>713</v>
      </c>
      <c r="E4735">
        <v>212</v>
      </c>
      <c r="F4735">
        <v>6409</v>
      </c>
      <c r="G4735">
        <f t="shared" si="366"/>
        <v>0</v>
      </c>
      <c r="H4735" t="str">
        <f>_xlfn.XLOOKUP(C4735,obszary!A:A,obszary!B:B)</f>
        <v>Mare Boreum</v>
      </c>
      <c r="I4735" t="str">
        <f>_xlfn.XLOOKUP($A4735,laziki!B:B,laziki!C:C)</f>
        <v>Spirit 11</v>
      </c>
      <c r="J4735" t="str">
        <f>_xlfn.XLOOKUP(I4735,laziki!C:C,laziki!E:E)</f>
        <v>64.61N, 131.25E</v>
      </c>
      <c r="K4735">
        <f>_xlfn.XLOOKUP($A4735,laziki!B:B,laziki!D:D)</f>
        <v>2064</v>
      </c>
      <c r="L4735">
        <f t="shared" si="367"/>
        <v>2072</v>
      </c>
      <c r="M4735" s="4">
        <f t="shared" si="368"/>
        <v>8</v>
      </c>
      <c r="N4735" s="4" t="str">
        <f t="shared" si="369"/>
        <v>N</v>
      </c>
      <c r="O4735" t="str">
        <f t="shared" si="370"/>
        <v>N</v>
      </c>
    </row>
    <row r="4736" spans="1:15" x14ac:dyDescent="0.25">
      <c r="A4736">
        <v>5</v>
      </c>
      <c r="B4736" s="1">
        <v>56440</v>
      </c>
      <c r="C4736" t="s">
        <v>241</v>
      </c>
      <c r="D4736" t="s">
        <v>712</v>
      </c>
      <c r="E4736">
        <v>344</v>
      </c>
      <c r="F4736">
        <v>5076</v>
      </c>
      <c r="G4736">
        <f t="shared" si="366"/>
        <v>0</v>
      </c>
      <c r="H4736" t="str">
        <f>_xlfn.XLOOKUP(C4736,obszary!A:A,obszary!B:B)</f>
        <v>Syrtis Major</v>
      </c>
      <c r="I4736" t="str">
        <f>_xlfn.XLOOKUP($A4736,laziki!B:B,laziki!C:C)</f>
        <v>Mariner 10</v>
      </c>
      <c r="J4736" t="str">
        <f>_xlfn.XLOOKUP(I4736,laziki!C:C,laziki!E:E)</f>
        <v>4.88N, 63.43E</v>
      </c>
      <c r="K4736">
        <f>_xlfn.XLOOKUP($A4736,laziki!B:B,laziki!D:D)</f>
        <v>2051</v>
      </c>
      <c r="L4736">
        <f t="shared" si="367"/>
        <v>2054</v>
      </c>
      <c r="M4736" s="4">
        <f t="shared" si="368"/>
        <v>3</v>
      </c>
      <c r="N4736" s="4" t="str">
        <f t="shared" si="369"/>
        <v>N</v>
      </c>
      <c r="O4736" t="str">
        <f t="shared" si="370"/>
        <v>N</v>
      </c>
    </row>
    <row r="4737" spans="1:15" x14ac:dyDescent="0.25">
      <c r="A4737">
        <v>35</v>
      </c>
      <c r="B4737" s="1">
        <v>59441</v>
      </c>
      <c r="C4737" t="s">
        <v>231</v>
      </c>
      <c r="D4737" t="s">
        <v>711</v>
      </c>
      <c r="E4737">
        <v>169</v>
      </c>
      <c r="F4737">
        <v>883</v>
      </c>
      <c r="G4737">
        <f t="shared" si="366"/>
        <v>0</v>
      </c>
      <c r="H4737" t="str">
        <f>_xlfn.XLOOKUP(C4737,obszary!A:A,obszary!B:B)</f>
        <v>Coprates</v>
      </c>
      <c r="I4737" t="str">
        <f>_xlfn.XLOOKUP($A4737,laziki!B:B,laziki!C:C)</f>
        <v>Pathfinder 2</v>
      </c>
      <c r="J4737" t="str">
        <f>_xlfn.XLOOKUP(I4737,laziki!C:C,laziki!E:E)</f>
        <v>16.90S, 101.43W</v>
      </c>
      <c r="K4737">
        <f>_xlfn.XLOOKUP($A4737,laziki!B:B,laziki!D:D)</f>
        <v>2060</v>
      </c>
      <c r="L4737">
        <f t="shared" si="367"/>
        <v>2062</v>
      </c>
      <c r="M4737" s="4">
        <f t="shared" si="368"/>
        <v>2</v>
      </c>
      <c r="N4737" s="4" t="str">
        <f t="shared" si="369"/>
        <v>S</v>
      </c>
      <c r="O4737" t="str">
        <f t="shared" si="370"/>
        <v>S</v>
      </c>
    </row>
    <row r="4738" spans="1:15" x14ac:dyDescent="0.25">
      <c r="A4738">
        <v>95</v>
      </c>
      <c r="B4738" s="1">
        <v>61352</v>
      </c>
      <c r="C4738" t="s">
        <v>233</v>
      </c>
      <c r="D4738" t="s">
        <v>710</v>
      </c>
      <c r="E4738">
        <v>70</v>
      </c>
      <c r="F4738">
        <v>6409</v>
      </c>
      <c r="G4738">
        <f t="shared" si="366"/>
        <v>6409</v>
      </c>
      <c r="H4738" t="str">
        <f>_xlfn.XLOOKUP(C4738,obszary!A:A,obszary!B:B)</f>
        <v>Phoenicis Lacus</v>
      </c>
      <c r="I4738" t="str">
        <f>_xlfn.XLOOKUP($A4738,laziki!B:B,laziki!C:C)</f>
        <v>Dawn 6</v>
      </c>
      <c r="J4738" t="str">
        <f>_xlfn.XLOOKUP(I4738,laziki!C:C,laziki!E:E)</f>
        <v>8.80N, 79.73W</v>
      </c>
      <c r="K4738">
        <f>_xlfn.XLOOKUP($A4738,laziki!B:B,laziki!D:D)</f>
        <v>2067</v>
      </c>
      <c r="L4738">
        <f t="shared" si="367"/>
        <v>2067</v>
      </c>
      <c r="M4738" s="4">
        <f t="shared" si="368"/>
        <v>0</v>
      </c>
      <c r="N4738" s="4" t="str">
        <f t="shared" si="369"/>
        <v>S</v>
      </c>
      <c r="O4738" t="str">
        <f t="shared" si="370"/>
        <v>N</v>
      </c>
    </row>
    <row r="4739" spans="1:15" x14ac:dyDescent="0.25">
      <c r="A4739">
        <v>8</v>
      </c>
      <c r="B4739" s="1">
        <v>56633</v>
      </c>
      <c r="C4739" t="s">
        <v>213</v>
      </c>
      <c r="D4739" t="s">
        <v>709</v>
      </c>
      <c r="E4739">
        <v>117</v>
      </c>
      <c r="F4739">
        <v>24621</v>
      </c>
      <c r="G4739">
        <f t="shared" ref="G4739:G4802" si="371">IF($E4739 &lt;= 100,F4739,0)</f>
        <v>0</v>
      </c>
      <c r="H4739" t="str">
        <f>_xlfn.XLOOKUP(C4739,obszary!A:A,obszary!B:B)</f>
        <v>Noachis</v>
      </c>
      <c r="I4739" t="str">
        <f>_xlfn.XLOOKUP($A4739,laziki!B:B,laziki!C:C)</f>
        <v>Mariner 13</v>
      </c>
      <c r="J4739" t="str">
        <f>_xlfn.XLOOKUP(I4739,laziki!C:C,laziki!E:E)</f>
        <v>57.37S, 25.45E</v>
      </c>
      <c r="K4739">
        <f>_xlfn.XLOOKUP($A4739,laziki!B:B,laziki!D:D)</f>
        <v>2053</v>
      </c>
      <c r="L4739">
        <f t="shared" ref="L4739:L4802" si="372">YEAR(B4739)</f>
        <v>2055</v>
      </c>
      <c r="M4739" s="4">
        <f t="shared" ref="M4739:M4802" si="373">L4739-K4739</f>
        <v>2</v>
      </c>
      <c r="N4739" s="4" t="str">
        <f t="shared" ref="N4739:N4802" si="374">IF(NOT(ISERROR(SEARCH("S",D4739))),"S","N")</f>
        <v>S</v>
      </c>
      <c r="O4739" t="str">
        <f t="shared" si="370"/>
        <v>S</v>
      </c>
    </row>
    <row r="4740" spans="1:15" x14ac:dyDescent="0.25">
      <c r="A4740">
        <v>94</v>
      </c>
      <c r="B4740" s="1">
        <v>61918</v>
      </c>
      <c r="C4740" t="s">
        <v>209</v>
      </c>
      <c r="D4740" t="s">
        <v>708</v>
      </c>
      <c r="E4740">
        <v>447</v>
      </c>
      <c r="F4740">
        <v>9366</v>
      </c>
      <c r="G4740">
        <f t="shared" si="371"/>
        <v>0</v>
      </c>
      <c r="H4740" t="str">
        <f>_xlfn.XLOOKUP(C4740,obszary!A:A,obszary!B:B)</f>
        <v>Eridania</v>
      </c>
      <c r="I4740" t="str">
        <f>_xlfn.XLOOKUP($A4740,laziki!B:B,laziki!C:C)</f>
        <v>Dawn 4</v>
      </c>
      <c r="J4740" t="str">
        <f>_xlfn.XLOOKUP(I4740,laziki!C:C,laziki!E:E)</f>
        <v>46.81S, 143.88E</v>
      </c>
      <c r="K4740">
        <f>_xlfn.XLOOKUP($A4740,laziki!B:B,laziki!D:D)</f>
        <v>2066</v>
      </c>
      <c r="L4740">
        <f t="shared" si="372"/>
        <v>2069</v>
      </c>
      <c r="M4740" s="4">
        <f t="shared" si="373"/>
        <v>3</v>
      </c>
      <c r="N4740" s="4" t="str">
        <f t="shared" si="374"/>
        <v>S</v>
      </c>
      <c r="O4740" t="str">
        <f t="shared" si="370"/>
        <v>S</v>
      </c>
    </row>
    <row r="4741" spans="1:15" x14ac:dyDescent="0.25">
      <c r="A4741">
        <v>23</v>
      </c>
      <c r="B4741" s="1">
        <v>56491</v>
      </c>
      <c r="C4741" t="s">
        <v>235</v>
      </c>
      <c r="D4741" t="s">
        <v>707</v>
      </c>
      <c r="E4741">
        <v>90</v>
      </c>
      <c r="F4741">
        <v>3612</v>
      </c>
      <c r="G4741">
        <f t="shared" si="371"/>
        <v>3612</v>
      </c>
      <c r="H4741" t="str">
        <f>_xlfn.XLOOKUP(C4741,obszary!A:A,obszary!B:B)</f>
        <v>Memnonia</v>
      </c>
      <c r="I4741" t="str">
        <f>_xlfn.XLOOKUP($A4741,laziki!B:B,laziki!C:C)</f>
        <v>Phobos 2</v>
      </c>
      <c r="J4741" t="str">
        <f>_xlfn.XLOOKUP(I4741,laziki!C:C,laziki!E:E)</f>
        <v>23.80S, 156.02W</v>
      </c>
      <c r="K4741">
        <f>_xlfn.XLOOKUP($A4741,laziki!B:B,laziki!D:D)</f>
        <v>2053</v>
      </c>
      <c r="L4741">
        <f t="shared" si="372"/>
        <v>2054</v>
      </c>
      <c r="M4741" s="4">
        <f t="shared" si="373"/>
        <v>1</v>
      </c>
      <c r="N4741" s="4" t="str">
        <f t="shared" si="374"/>
        <v>S</v>
      </c>
      <c r="O4741" t="str">
        <f t="shared" si="370"/>
        <v>S</v>
      </c>
    </row>
    <row r="4742" spans="1:15" x14ac:dyDescent="0.25">
      <c r="A4742">
        <v>39</v>
      </c>
      <c r="B4742" s="1">
        <v>59793</v>
      </c>
      <c r="C4742" t="s">
        <v>209</v>
      </c>
      <c r="D4742" t="s">
        <v>706</v>
      </c>
      <c r="E4742">
        <v>93</v>
      </c>
      <c r="F4742">
        <v>101649</v>
      </c>
      <c r="G4742">
        <f t="shared" si="371"/>
        <v>101649</v>
      </c>
      <c r="H4742" t="str">
        <f>_xlfn.XLOOKUP(C4742,obszary!A:A,obszary!B:B)</f>
        <v>Eridania</v>
      </c>
      <c r="I4742" t="str">
        <f>_xlfn.XLOOKUP($A4742,laziki!B:B,laziki!C:C)</f>
        <v>Pathfinder 9</v>
      </c>
      <c r="J4742" t="str">
        <f>_xlfn.XLOOKUP(I4742,laziki!C:C,laziki!E:E)</f>
        <v>59.92S, 179.01W</v>
      </c>
      <c r="K4742">
        <f>_xlfn.XLOOKUP($A4742,laziki!B:B,laziki!D:D)</f>
        <v>2062</v>
      </c>
      <c r="L4742">
        <f t="shared" si="372"/>
        <v>2063</v>
      </c>
      <c r="M4742" s="4">
        <f t="shared" si="373"/>
        <v>1</v>
      </c>
      <c r="N4742" s="4" t="str">
        <f t="shared" si="374"/>
        <v>S</v>
      </c>
      <c r="O4742" t="str">
        <f t="shared" ref="O4742:O4805" si="375">IF(NOT(ISERROR(SEARCH("S",J4742))),"S","N")</f>
        <v>S</v>
      </c>
    </row>
    <row r="4743" spans="1:15" x14ac:dyDescent="0.25">
      <c r="A4743">
        <v>3</v>
      </c>
      <c r="B4743" s="1">
        <v>55730</v>
      </c>
      <c r="C4743" t="s">
        <v>219</v>
      </c>
      <c r="D4743" t="s">
        <v>705</v>
      </c>
      <c r="E4743">
        <v>48</v>
      </c>
      <c r="F4743">
        <v>2461</v>
      </c>
      <c r="G4743">
        <f t="shared" si="371"/>
        <v>2461</v>
      </c>
      <c r="H4743" t="str">
        <f>_xlfn.XLOOKUP(C4743,obszary!A:A,obszary!B:B)</f>
        <v>Phaethontis</v>
      </c>
      <c r="I4743" t="str">
        <f>_xlfn.XLOOKUP($A4743,laziki!B:B,laziki!C:C)</f>
        <v>Mariner 7</v>
      </c>
      <c r="J4743" t="str">
        <f>_xlfn.XLOOKUP(I4743,laziki!C:C,laziki!E:E)</f>
        <v>44.90S, 130.80W</v>
      </c>
      <c r="K4743">
        <f>_xlfn.XLOOKUP($A4743,laziki!B:B,laziki!D:D)</f>
        <v>2050</v>
      </c>
      <c r="L4743">
        <f t="shared" si="372"/>
        <v>2052</v>
      </c>
      <c r="M4743" s="4">
        <f t="shared" si="373"/>
        <v>2</v>
      </c>
      <c r="N4743" s="4" t="str">
        <f t="shared" si="374"/>
        <v>S</v>
      </c>
      <c r="O4743" t="str">
        <f t="shared" si="375"/>
        <v>S</v>
      </c>
    </row>
    <row r="4744" spans="1:15" x14ac:dyDescent="0.25">
      <c r="A4744">
        <v>42</v>
      </c>
      <c r="B4744" s="1">
        <v>61173</v>
      </c>
      <c r="C4744" t="s">
        <v>237</v>
      </c>
      <c r="D4744" t="s">
        <v>704</v>
      </c>
      <c r="E4744">
        <v>416</v>
      </c>
      <c r="F4744">
        <v>7512</v>
      </c>
      <c r="G4744">
        <f t="shared" si="371"/>
        <v>0</v>
      </c>
      <c r="H4744" t="str">
        <f>_xlfn.XLOOKUP(C4744,obszary!A:A,obszary!B:B)</f>
        <v>Elysium</v>
      </c>
      <c r="I4744" t="str">
        <f>_xlfn.XLOOKUP($A4744,laziki!B:B,laziki!C:C)</f>
        <v>Spirit 6</v>
      </c>
      <c r="J4744" t="str">
        <f>_xlfn.XLOOKUP(I4744,laziki!C:C,laziki!E:E)</f>
        <v>27.80N, 160.30E</v>
      </c>
      <c r="K4744">
        <f>_xlfn.XLOOKUP($A4744,laziki!B:B,laziki!D:D)</f>
        <v>2063</v>
      </c>
      <c r="L4744">
        <f t="shared" si="372"/>
        <v>2067</v>
      </c>
      <c r="M4744" s="4">
        <f t="shared" si="373"/>
        <v>4</v>
      </c>
      <c r="N4744" s="4" t="str">
        <f t="shared" si="374"/>
        <v>N</v>
      </c>
      <c r="O4744" t="str">
        <f t="shared" si="375"/>
        <v>N</v>
      </c>
    </row>
    <row r="4745" spans="1:15" x14ac:dyDescent="0.25">
      <c r="A4745">
        <v>94</v>
      </c>
      <c r="B4745" s="1">
        <v>61259</v>
      </c>
      <c r="C4745" t="s">
        <v>209</v>
      </c>
      <c r="D4745" t="s">
        <v>703</v>
      </c>
      <c r="E4745">
        <v>63</v>
      </c>
      <c r="F4745">
        <v>4563</v>
      </c>
      <c r="G4745">
        <f t="shared" si="371"/>
        <v>4563</v>
      </c>
      <c r="H4745" t="str">
        <f>_xlfn.XLOOKUP(C4745,obszary!A:A,obszary!B:B)</f>
        <v>Eridania</v>
      </c>
      <c r="I4745" t="str">
        <f>_xlfn.XLOOKUP($A4745,laziki!B:B,laziki!C:C)</f>
        <v>Dawn 4</v>
      </c>
      <c r="J4745" t="str">
        <f>_xlfn.XLOOKUP(I4745,laziki!C:C,laziki!E:E)</f>
        <v>46.81S, 143.88E</v>
      </c>
      <c r="K4745">
        <f>_xlfn.XLOOKUP($A4745,laziki!B:B,laziki!D:D)</f>
        <v>2066</v>
      </c>
      <c r="L4745">
        <f t="shared" si="372"/>
        <v>2067</v>
      </c>
      <c r="M4745" s="4">
        <f t="shared" si="373"/>
        <v>1</v>
      </c>
      <c r="N4745" s="4" t="str">
        <f t="shared" si="374"/>
        <v>S</v>
      </c>
      <c r="O4745" t="str">
        <f t="shared" si="375"/>
        <v>S</v>
      </c>
    </row>
    <row r="4746" spans="1:15" x14ac:dyDescent="0.25">
      <c r="A4746">
        <v>69</v>
      </c>
      <c r="B4746" s="1">
        <v>62530</v>
      </c>
      <c r="C4746" t="s">
        <v>253</v>
      </c>
      <c r="D4746" t="s">
        <v>702</v>
      </c>
      <c r="E4746">
        <v>77</v>
      </c>
      <c r="F4746">
        <v>12605</v>
      </c>
      <c r="G4746">
        <f t="shared" si="371"/>
        <v>12605</v>
      </c>
      <c r="H4746" t="str">
        <f>_xlfn.XLOOKUP(C4746,obszary!A:A,obszary!B:B)</f>
        <v>Cebrenia</v>
      </c>
      <c r="I4746" t="str">
        <f>_xlfn.XLOOKUP($A4746,laziki!B:B,laziki!C:C)</f>
        <v>Rosetta 13</v>
      </c>
      <c r="J4746" t="str">
        <f>_xlfn.XLOOKUP(I4746,laziki!C:C,laziki!E:E)</f>
        <v>69.41N, 168.67E</v>
      </c>
      <c r="K4746">
        <f>_xlfn.XLOOKUP($A4746,laziki!B:B,laziki!D:D)</f>
        <v>2069</v>
      </c>
      <c r="L4746">
        <f t="shared" si="372"/>
        <v>2071</v>
      </c>
      <c r="M4746" s="4">
        <f t="shared" si="373"/>
        <v>2</v>
      </c>
      <c r="N4746" s="4" t="str">
        <f t="shared" si="374"/>
        <v>N</v>
      </c>
      <c r="O4746" t="str">
        <f t="shared" si="375"/>
        <v>N</v>
      </c>
    </row>
    <row r="4747" spans="1:15" x14ac:dyDescent="0.25">
      <c r="A4747">
        <v>49</v>
      </c>
      <c r="B4747" s="1">
        <v>61216</v>
      </c>
      <c r="C4747" t="s">
        <v>215</v>
      </c>
      <c r="D4747" t="s">
        <v>701</v>
      </c>
      <c r="E4747">
        <v>43</v>
      </c>
      <c r="F4747">
        <v>756</v>
      </c>
      <c r="G4747">
        <f t="shared" si="371"/>
        <v>756</v>
      </c>
      <c r="H4747" t="str">
        <f>_xlfn.XLOOKUP(C4747,obszary!A:A,obszary!B:B)</f>
        <v>Argyre</v>
      </c>
      <c r="I4747" t="str">
        <f>_xlfn.XLOOKUP($A4747,laziki!B:B,laziki!C:C)</f>
        <v>Spirit 16</v>
      </c>
      <c r="J4747" t="str">
        <f>_xlfn.XLOOKUP(I4747,laziki!C:C,laziki!E:E)</f>
        <v>30.54S, 24.75W</v>
      </c>
      <c r="K4747">
        <f>_xlfn.XLOOKUP($A4747,laziki!B:B,laziki!D:D)</f>
        <v>2066</v>
      </c>
      <c r="L4747">
        <f t="shared" si="372"/>
        <v>2067</v>
      </c>
      <c r="M4747" s="4">
        <f t="shared" si="373"/>
        <v>1</v>
      </c>
      <c r="N4747" s="4" t="str">
        <f t="shared" si="374"/>
        <v>S</v>
      </c>
      <c r="O4747" t="str">
        <f t="shared" si="375"/>
        <v>S</v>
      </c>
    </row>
    <row r="4748" spans="1:15" x14ac:dyDescent="0.25">
      <c r="A4748">
        <v>55</v>
      </c>
      <c r="B4748" s="1">
        <v>63577</v>
      </c>
      <c r="C4748" t="s">
        <v>253</v>
      </c>
      <c r="D4748" t="s">
        <v>700</v>
      </c>
      <c r="E4748">
        <v>631</v>
      </c>
      <c r="F4748">
        <v>883</v>
      </c>
      <c r="G4748">
        <f t="shared" si="371"/>
        <v>0</v>
      </c>
      <c r="H4748" t="str">
        <f>_xlfn.XLOOKUP(C4748,obszary!A:A,obszary!B:B)</f>
        <v>Cebrenia</v>
      </c>
      <c r="I4748" t="str">
        <f>_xlfn.XLOOKUP($A4748,laziki!B:B,laziki!C:C)</f>
        <v>Opportunity 7</v>
      </c>
      <c r="J4748" t="str">
        <f>_xlfn.XLOOKUP(I4748,laziki!C:C,laziki!E:E)</f>
        <v>37.14N, 148.66E</v>
      </c>
      <c r="K4748">
        <f>_xlfn.XLOOKUP($A4748,laziki!B:B,laziki!D:D)</f>
        <v>2066</v>
      </c>
      <c r="L4748">
        <f t="shared" si="372"/>
        <v>2074</v>
      </c>
      <c r="M4748" s="4">
        <f t="shared" si="373"/>
        <v>8</v>
      </c>
      <c r="N4748" s="4" t="str">
        <f t="shared" si="374"/>
        <v>N</v>
      </c>
      <c r="O4748" t="str">
        <f t="shared" si="375"/>
        <v>N</v>
      </c>
    </row>
    <row r="4749" spans="1:15" x14ac:dyDescent="0.25">
      <c r="A4749">
        <v>24</v>
      </c>
      <c r="B4749" s="1">
        <v>56557</v>
      </c>
      <c r="C4749" t="s">
        <v>221</v>
      </c>
      <c r="D4749" t="s">
        <v>699</v>
      </c>
      <c r="E4749">
        <v>34</v>
      </c>
      <c r="F4749">
        <v>9074</v>
      </c>
      <c r="G4749">
        <f t="shared" si="371"/>
        <v>9074</v>
      </c>
      <c r="H4749" t="str">
        <f>_xlfn.XLOOKUP(C4749,obszary!A:A,obszary!B:B)</f>
        <v>Aeolis</v>
      </c>
      <c r="I4749" t="str">
        <f>_xlfn.XLOOKUP($A4749,laziki!B:B,laziki!C:C)</f>
        <v>Phobos 3</v>
      </c>
      <c r="J4749" t="str">
        <f>_xlfn.XLOOKUP(I4749,laziki!C:C,laziki!E:E)</f>
        <v>32.13S, 131.87E</v>
      </c>
      <c r="K4749">
        <f>_xlfn.XLOOKUP($A4749,laziki!B:B,laziki!D:D)</f>
        <v>2053</v>
      </c>
      <c r="L4749">
        <f t="shared" si="372"/>
        <v>2054</v>
      </c>
      <c r="M4749" s="4">
        <f t="shared" si="373"/>
        <v>1</v>
      </c>
      <c r="N4749" s="4" t="str">
        <f t="shared" si="374"/>
        <v>S</v>
      </c>
      <c r="O4749" t="str">
        <f t="shared" si="375"/>
        <v>S</v>
      </c>
    </row>
    <row r="4750" spans="1:15" x14ac:dyDescent="0.25">
      <c r="A4750">
        <v>41</v>
      </c>
      <c r="B4750" s="1">
        <v>61943</v>
      </c>
      <c r="C4750" t="s">
        <v>265</v>
      </c>
      <c r="D4750" t="s">
        <v>698</v>
      </c>
      <c r="E4750">
        <v>22</v>
      </c>
      <c r="F4750">
        <v>5812</v>
      </c>
      <c r="G4750">
        <f t="shared" si="371"/>
        <v>5812</v>
      </c>
      <c r="H4750" t="str">
        <f>_xlfn.XLOOKUP(C4750,obszary!A:A,obszary!B:B)</f>
        <v>Mare Boreum</v>
      </c>
      <c r="I4750" t="str">
        <f>_xlfn.XLOOKUP($A4750,laziki!B:B,laziki!C:C)</f>
        <v>Spirit 5</v>
      </c>
      <c r="J4750" t="str">
        <f>_xlfn.XLOOKUP(I4750,laziki!C:C,laziki!E:E)</f>
        <v>66.19N, 33.82E</v>
      </c>
      <c r="K4750">
        <f>_xlfn.XLOOKUP($A4750,laziki!B:B,laziki!D:D)</f>
        <v>2063</v>
      </c>
      <c r="L4750">
        <f t="shared" si="372"/>
        <v>2069</v>
      </c>
      <c r="M4750" s="4">
        <f t="shared" si="373"/>
        <v>6</v>
      </c>
      <c r="N4750" s="4" t="str">
        <f t="shared" si="374"/>
        <v>N</v>
      </c>
      <c r="O4750" t="str">
        <f t="shared" si="375"/>
        <v>N</v>
      </c>
    </row>
    <row r="4751" spans="1:15" x14ac:dyDescent="0.25">
      <c r="A4751">
        <v>20</v>
      </c>
      <c r="B4751" s="1">
        <v>58504</v>
      </c>
      <c r="C4751" t="s">
        <v>211</v>
      </c>
      <c r="D4751" t="s">
        <v>697</v>
      </c>
      <c r="E4751">
        <v>137</v>
      </c>
      <c r="F4751">
        <v>7279</v>
      </c>
      <c r="G4751">
        <f t="shared" si="371"/>
        <v>0</v>
      </c>
      <c r="H4751" t="str">
        <f>_xlfn.XLOOKUP(C4751,obszary!A:A,obszary!B:B)</f>
        <v>Hellas</v>
      </c>
      <c r="I4751" t="str">
        <f>_xlfn.XLOOKUP($A4751,laziki!B:B,laziki!C:C)</f>
        <v>Viking 15</v>
      </c>
      <c r="J4751" t="str">
        <f>_xlfn.XLOOKUP(I4751,laziki!C:C,laziki!E:E)</f>
        <v>51.10S, 71.36E</v>
      </c>
      <c r="K4751">
        <f>_xlfn.XLOOKUP($A4751,laziki!B:B,laziki!D:D)</f>
        <v>2056</v>
      </c>
      <c r="L4751">
        <f t="shared" si="372"/>
        <v>2060</v>
      </c>
      <c r="M4751" s="4">
        <f t="shared" si="373"/>
        <v>4</v>
      </c>
      <c r="N4751" s="4" t="str">
        <f t="shared" si="374"/>
        <v>S</v>
      </c>
      <c r="O4751" t="str">
        <f t="shared" si="375"/>
        <v>S</v>
      </c>
    </row>
    <row r="4752" spans="1:15" x14ac:dyDescent="0.25">
      <c r="A4752">
        <v>39</v>
      </c>
      <c r="B4752" s="1">
        <v>60689</v>
      </c>
      <c r="C4752" t="s">
        <v>219</v>
      </c>
      <c r="D4752" t="s">
        <v>696</v>
      </c>
      <c r="E4752">
        <v>93</v>
      </c>
      <c r="F4752">
        <v>18486</v>
      </c>
      <c r="G4752">
        <f t="shared" si="371"/>
        <v>18486</v>
      </c>
      <c r="H4752" t="str">
        <f>_xlfn.XLOOKUP(C4752,obszary!A:A,obszary!B:B)</f>
        <v>Phaethontis</v>
      </c>
      <c r="I4752" t="str">
        <f>_xlfn.XLOOKUP($A4752,laziki!B:B,laziki!C:C)</f>
        <v>Pathfinder 9</v>
      </c>
      <c r="J4752" t="str">
        <f>_xlfn.XLOOKUP(I4752,laziki!C:C,laziki!E:E)</f>
        <v>59.92S, 179.01W</v>
      </c>
      <c r="K4752">
        <f>_xlfn.XLOOKUP($A4752,laziki!B:B,laziki!D:D)</f>
        <v>2062</v>
      </c>
      <c r="L4752">
        <f t="shared" si="372"/>
        <v>2066</v>
      </c>
      <c r="M4752" s="4">
        <f t="shared" si="373"/>
        <v>4</v>
      </c>
      <c r="N4752" s="4" t="str">
        <f t="shared" si="374"/>
        <v>S</v>
      </c>
      <c r="O4752" t="str">
        <f t="shared" si="375"/>
        <v>S</v>
      </c>
    </row>
    <row r="4753" spans="1:15" x14ac:dyDescent="0.25">
      <c r="A4753">
        <v>17</v>
      </c>
      <c r="B4753" s="1">
        <v>58814</v>
      </c>
      <c r="C4753" t="s">
        <v>255</v>
      </c>
      <c r="D4753" t="s">
        <v>695</v>
      </c>
      <c r="E4753">
        <v>1057</v>
      </c>
      <c r="F4753">
        <v>10313</v>
      </c>
      <c r="G4753">
        <f t="shared" si="371"/>
        <v>0</v>
      </c>
      <c r="H4753" t="str">
        <f>_xlfn.XLOOKUP(C4753,obszary!A:A,obszary!B:B)</f>
        <v>Casius</v>
      </c>
      <c r="I4753" t="str">
        <f>_xlfn.XLOOKUP($A4753,laziki!B:B,laziki!C:C)</f>
        <v>Viking 8</v>
      </c>
      <c r="J4753" t="str">
        <f>_xlfn.XLOOKUP(I4753,laziki!C:C,laziki!E:E)</f>
        <v>21.27N, 90.13E</v>
      </c>
      <c r="K4753">
        <f>_xlfn.XLOOKUP($A4753,laziki!B:B,laziki!D:D)</f>
        <v>2054</v>
      </c>
      <c r="L4753">
        <f t="shared" si="372"/>
        <v>2061</v>
      </c>
      <c r="M4753" s="4">
        <f t="shared" si="373"/>
        <v>7</v>
      </c>
      <c r="N4753" s="4" t="str">
        <f t="shared" si="374"/>
        <v>N</v>
      </c>
      <c r="O4753" t="str">
        <f t="shared" si="375"/>
        <v>N</v>
      </c>
    </row>
    <row r="4754" spans="1:15" x14ac:dyDescent="0.25">
      <c r="A4754">
        <v>80</v>
      </c>
      <c r="B4754" s="1">
        <v>61821</v>
      </c>
      <c r="C4754" t="s">
        <v>263</v>
      </c>
      <c r="D4754" t="s">
        <v>694</v>
      </c>
      <c r="E4754">
        <v>188</v>
      </c>
      <c r="F4754">
        <v>2188</v>
      </c>
      <c r="G4754">
        <f t="shared" si="371"/>
        <v>0</v>
      </c>
      <c r="H4754" t="str">
        <f>_xlfn.XLOOKUP(C4754,obszary!A:A,obszary!B:B)</f>
        <v>Diacria</v>
      </c>
      <c r="I4754" t="str">
        <f>_xlfn.XLOOKUP($A4754,laziki!B:B,laziki!C:C)</f>
        <v>Phoenix 2</v>
      </c>
      <c r="J4754" t="str">
        <f>_xlfn.XLOOKUP(I4754,laziki!C:C,laziki!E:E)</f>
        <v>53.64N, 159.28W</v>
      </c>
      <c r="K4754">
        <f>_xlfn.XLOOKUP($A4754,laziki!B:B,laziki!D:D)</f>
        <v>2067</v>
      </c>
      <c r="L4754">
        <f t="shared" si="372"/>
        <v>2069</v>
      </c>
      <c r="M4754" s="4">
        <f t="shared" si="373"/>
        <v>2</v>
      </c>
      <c r="N4754" s="4" t="str">
        <f t="shared" si="374"/>
        <v>N</v>
      </c>
      <c r="O4754" t="str">
        <f t="shared" si="375"/>
        <v>N</v>
      </c>
    </row>
    <row r="4755" spans="1:15" x14ac:dyDescent="0.25">
      <c r="A4755">
        <v>29</v>
      </c>
      <c r="B4755" s="1">
        <v>58667</v>
      </c>
      <c r="C4755" t="s">
        <v>235</v>
      </c>
      <c r="D4755" t="s">
        <v>693</v>
      </c>
      <c r="E4755">
        <v>221</v>
      </c>
      <c r="F4755">
        <v>7052</v>
      </c>
      <c r="G4755">
        <f t="shared" si="371"/>
        <v>0</v>
      </c>
      <c r="H4755" t="str">
        <f>_xlfn.XLOOKUP(C4755,obszary!A:A,obszary!B:B)</f>
        <v>Memnonia</v>
      </c>
      <c r="I4755" t="str">
        <f>_xlfn.XLOOKUP($A4755,laziki!B:B,laziki!C:C)</f>
        <v>Deimos 4</v>
      </c>
      <c r="J4755" t="str">
        <f>_xlfn.XLOOKUP(I4755,laziki!C:C,laziki!E:E)</f>
        <v>33.88S, 148.04W</v>
      </c>
      <c r="K4755">
        <f>_xlfn.XLOOKUP($A4755,laziki!B:B,laziki!D:D)</f>
        <v>2058</v>
      </c>
      <c r="L4755">
        <f t="shared" si="372"/>
        <v>2060</v>
      </c>
      <c r="M4755" s="4">
        <f t="shared" si="373"/>
        <v>2</v>
      </c>
      <c r="N4755" s="4" t="str">
        <f t="shared" si="374"/>
        <v>S</v>
      </c>
      <c r="O4755" t="str">
        <f t="shared" si="375"/>
        <v>S</v>
      </c>
    </row>
    <row r="4756" spans="1:15" x14ac:dyDescent="0.25">
      <c r="A4756">
        <v>89</v>
      </c>
      <c r="B4756" s="1">
        <v>64004</v>
      </c>
      <c r="C4756" t="s">
        <v>207</v>
      </c>
      <c r="D4756" t="s">
        <v>692</v>
      </c>
      <c r="E4756">
        <v>22</v>
      </c>
      <c r="F4756">
        <v>84631</v>
      </c>
      <c r="G4756">
        <f t="shared" si="371"/>
        <v>84631</v>
      </c>
      <c r="H4756" t="str">
        <f>_xlfn.XLOOKUP(C4756,obszary!A:A,obszary!B:B)</f>
        <v>Mare Australe</v>
      </c>
      <c r="I4756" t="str">
        <f>_xlfn.XLOOKUP($A4756,laziki!B:B,laziki!C:C)</f>
        <v>Phoenix 22</v>
      </c>
      <c r="J4756" t="str">
        <f>_xlfn.XLOOKUP(I4756,laziki!C:C,laziki!E:E)</f>
        <v>65.07S, 96.09W</v>
      </c>
      <c r="K4756">
        <f>_xlfn.XLOOKUP($A4756,laziki!B:B,laziki!D:D)</f>
        <v>2072</v>
      </c>
      <c r="L4756">
        <f t="shared" si="372"/>
        <v>2075</v>
      </c>
      <c r="M4756" s="4">
        <f t="shared" si="373"/>
        <v>3</v>
      </c>
      <c r="N4756" s="4" t="str">
        <f t="shared" si="374"/>
        <v>S</v>
      </c>
      <c r="O4756" t="str">
        <f t="shared" si="375"/>
        <v>S</v>
      </c>
    </row>
    <row r="4757" spans="1:15" x14ac:dyDescent="0.25">
      <c r="A4757">
        <v>44</v>
      </c>
      <c r="B4757" s="1">
        <v>60725</v>
      </c>
      <c r="C4757" t="s">
        <v>255</v>
      </c>
      <c r="D4757" t="s">
        <v>691</v>
      </c>
      <c r="E4757">
        <v>61</v>
      </c>
      <c r="F4757">
        <v>9985</v>
      </c>
      <c r="G4757">
        <f t="shared" si="371"/>
        <v>9985</v>
      </c>
      <c r="H4757" t="str">
        <f>_xlfn.XLOOKUP(C4757,obszary!A:A,obszary!B:B)</f>
        <v>Casius</v>
      </c>
      <c r="I4757" t="str">
        <f>_xlfn.XLOOKUP($A4757,laziki!B:B,laziki!C:C)</f>
        <v>Spirit 11</v>
      </c>
      <c r="J4757" t="str">
        <f>_xlfn.XLOOKUP(I4757,laziki!C:C,laziki!E:E)</f>
        <v>64.61N, 131.25E</v>
      </c>
      <c r="K4757">
        <f>_xlfn.XLOOKUP($A4757,laziki!B:B,laziki!D:D)</f>
        <v>2064</v>
      </c>
      <c r="L4757">
        <f t="shared" si="372"/>
        <v>2066</v>
      </c>
      <c r="M4757" s="4">
        <f t="shared" si="373"/>
        <v>2</v>
      </c>
      <c r="N4757" s="4" t="str">
        <f t="shared" si="374"/>
        <v>N</v>
      </c>
      <c r="O4757" t="str">
        <f t="shared" si="375"/>
        <v>N</v>
      </c>
    </row>
    <row r="4758" spans="1:15" x14ac:dyDescent="0.25">
      <c r="A4758">
        <v>42</v>
      </c>
      <c r="B4758" s="1">
        <v>60096</v>
      </c>
      <c r="C4758" t="s">
        <v>253</v>
      </c>
      <c r="D4758" t="s">
        <v>690</v>
      </c>
      <c r="E4758">
        <v>93</v>
      </c>
      <c r="F4758">
        <v>4235</v>
      </c>
      <c r="G4758">
        <f t="shared" si="371"/>
        <v>4235</v>
      </c>
      <c r="H4758" t="str">
        <f>_xlfn.XLOOKUP(C4758,obszary!A:A,obszary!B:B)</f>
        <v>Cebrenia</v>
      </c>
      <c r="I4758" t="str">
        <f>_xlfn.XLOOKUP($A4758,laziki!B:B,laziki!C:C)</f>
        <v>Spirit 6</v>
      </c>
      <c r="J4758" t="str">
        <f>_xlfn.XLOOKUP(I4758,laziki!C:C,laziki!E:E)</f>
        <v>27.80N, 160.30E</v>
      </c>
      <c r="K4758">
        <f>_xlfn.XLOOKUP($A4758,laziki!B:B,laziki!D:D)</f>
        <v>2063</v>
      </c>
      <c r="L4758">
        <f t="shared" si="372"/>
        <v>2064</v>
      </c>
      <c r="M4758" s="4">
        <f t="shared" si="373"/>
        <v>1</v>
      </c>
      <c r="N4758" s="4" t="str">
        <f t="shared" si="374"/>
        <v>N</v>
      </c>
      <c r="O4758" t="str">
        <f t="shared" si="375"/>
        <v>N</v>
      </c>
    </row>
    <row r="4759" spans="1:15" x14ac:dyDescent="0.25">
      <c r="A4759">
        <v>4</v>
      </c>
      <c r="B4759" s="1">
        <v>57786</v>
      </c>
      <c r="C4759" t="s">
        <v>215</v>
      </c>
      <c r="D4759" t="s">
        <v>689</v>
      </c>
      <c r="E4759">
        <v>157</v>
      </c>
      <c r="F4759">
        <v>4076</v>
      </c>
      <c r="G4759">
        <f t="shared" si="371"/>
        <v>0</v>
      </c>
      <c r="H4759" t="str">
        <f>_xlfn.XLOOKUP(C4759,obszary!A:A,obszary!B:B)</f>
        <v>Argyre</v>
      </c>
      <c r="I4759" t="str">
        <f>_xlfn.XLOOKUP($A4759,laziki!B:B,laziki!C:C)</f>
        <v>Mariner 9</v>
      </c>
      <c r="J4759" t="str">
        <f>_xlfn.XLOOKUP(I4759,laziki!C:C,laziki!E:E)</f>
        <v>43.20S, 21.89W</v>
      </c>
      <c r="K4759">
        <f>_xlfn.XLOOKUP($A4759,laziki!B:B,laziki!D:D)</f>
        <v>2051</v>
      </c>
      <c r="L4759">
        <f t="shared" si="372"/>
        <v>2058</v>
      </c>
      <c r="M4759" s="4">
        <f t="shared" si="373"/>
        <v>7</v>
      </c>
      <c r="N4759" s="4" t="str">
        <f t="shared" si="374"/>
        <v>S</v>
      </c>
      <c r="O4759" t="str">
        <f t="shared" si="375"/>
        <v>S</v>
      </c>
    </row>
    <row r="4760" spans="1:15" x14ac:dyDescent="0.25">
      <c r="A4760">
        <v>76</v>
      </c>
      <c r="B4760" s="1">
        <v>64404</v>
      </c>
      <c r="C4760" t="s">
        <v>265</v>
      </c>
      <c r="D4760" t="s">
        <v>688</v>
      </c>
      <c r="E4760">
        <v>96</v>
      </c>
      <c r="F4760">
        <v>3313</v>
      </c>
      <c r="G4760">
        <f t="shared" si="371"/>
        <v>3313</v>
      </c>
      <c r="H4760" t="str">
        <f>_xlfn.XLOOKUP(C4760,obszary!A:A,obszary!B:B)</f>
        <v>Mare Boreum</v>
      </c>
      <c r="I4760" t="str">
        <f>_xlfn.XLOOKUP($A4760,laziki!B:B,laziki!C:C)</f>
        <v>Rosetta 25</v>
      </c>
      <c r="J4760" t="str">
        <f>_xlfn.XLOOKUP(I4760,laziki!C:C,laziki!E:E)</f>
        <v>47.84N, 169.44E</v>
      </c>
      <c r="K4760">
        <f>_xlfn.XLOOKUP($A4760,laziki!B:B,laziki!D:D)</f>
        <v>2072</v>
      </c>
      <c r="L4760">
        <f t="shared" si="372"/>
        <v>2076</v>
      </c>
      <c r="M4760" s="4">
        <f t="shared" si="373"/>
        <v>4</v>
      </c>
      <c r="N4760" s="4" t="str">
        <f t="shared" si="374"/>
        <v>N</v>
      </c>
      <c r="O4760" t="str">
        <f t="shared" si="375"/>
        <v>N</v>
      </c>
    </row>
    <row r="4761" spans="1:15" x14ac:dyDescent="0.25">
      <c r="A4761">
        <v>45</v>
      </c>
      <c r="B4761" s="1">
        <v>60506</v>
      </c>
      <c r="C4761" t="s">
        <v>225</v>
      </c>
      <c r="D4761" t="s">
        <v>687</v>
      </c>
      <c r="E4761">
        <v>252</v>
      </c>
      <c r="F4761">
        <v>1138</v>
      </c>
      <c r="G4761">
        <f t="shared" si="371"/>
        <v>0</v>
      </c>
      <c r="H4761" t="str">
        <f>_xlfn.XLOOKUP(C4761,obszary!A:A,obszary!B:B)</f>
        <v>Iapygia</v>
      </c>
      <c r="I4761" t="str">
        <f>_xlfn.XLOOKUP($A4761,laziki!B:B,laziki!C:C)</f>
        <v>Spirit 12</v>
      </c>
      <c r="J4761" t="str">
        <f>_xlfn.XLOOKUP(I4761,laziki!C:C,laziki!E:E)</f>
        <v>0.43S, 61.64E</v>
      </c>
      <c r="K4761">
        <f>_xlfn.XLOOKUP($A4761,laziki!B:B,laziki!D:D)</f>
        <v>2064</v>
      </c>
      <c r="L4761">
        <f t="shared" si="372"/>
        <v>2065</v>
      </c>
      <c r="M4761" s="4">
        <f t="shared" si="373"/>
        <v>1</v>
      </c>
      <c r="N4761" s="4" t="str">
        <f t="shared" si="374"/>
        <v>S</v>
      </c>
      <c r="O4761" t="str">
        <f t="shared" si="375"/>
        <v>S</v>
      </c>
    </row>
    <row r="4762" spans="1:15" x14ac:dyDescent="0.25">
      <c r="A4762">
        <v>94</v>
      </c>
      <c r="B4762" s="1">
        <v>62229</v>
      </c>
      <c r="C4762" t="s">
        <v>209</v>
      </c>
      <c r="D4762" t="s">
        <v>686</v>
      </c>
      <c r="E4762">
        <v>54</v>
      </c>
      <c r="F4762">
        <v>8519</v>
      </c>
      <c r="G4762">
        <f t="shared" si="371"/>
        <v>8519</v>
      </c>
      <c r="H4762" t="str">
        <f>_xlfn.XLOOKUP(C4762,obszary!A:A,obszary!B:B)</f>
        <v>Eridania</v>
      </c>
      <c r="I4762" t="str">
        <f>_xlfn.XLOOKUP($A4762,laziki!B:B,laziki!C:C)</f>
        <v>Dawn 4</v>
      </c>
      <c r="J4762" t="str">
        <f>_xlfn.XLOOKUP(I4762,laziki!C:C,laziki!E:E)</f>
        <v>46.81S, 143.88E</v>
      </c>
      <c r="K4762">
        <f>_xlfn.XLOOKUP($A4762,laziki!B:B,laziki!D:D)</f>
        <v>2066</v>
      </c>
      <c r="L4762">
        <f t="shared" si="372"/>
        <v>2070</v>
      </c>
      <c r="M4762" s="4">
        <f t="shared" si="373"/>
        <v>4</v>
      </c>
      <c r="N4762" s="4" t="str">
        <f t="shared" si="374"/>
        <v>S</v>
      </c>
      <c r="O4762" t="str">
        <f t="shared" si="375"/>
        <v>S</v>
      </c>
    </row>
    <row r="4763" spans="1:15" x14ac:dyDescent="0.25">
      <c r="A4763">
        <v>45</v>
      </c>
      <c r="B4763" s="1">
        <v>60570</v>
      </c>
      <c r="C4763" t="s">
        <v>241</v>
      </c>
      <c r="D4763" t="s">
        <v>685</v>
      </c>
      <c r="E4763">
        <v>264</v>
      </c>
      <c r="F4763">
        <v>5812</v>
      </c>
      <c r="G4763">
        <f t="shared" si="371"/>
        <v>0</v>
      </c>
      <c r="H4763" t="str">
        <f>_xlfn.XLOOKUP(C4763,obszary!A:A,obszary!B:B)</f>
        <v>Syrtis Major</v>
      </c>
      <c r="I4763" t="str">
        <f>_xlfn.XLOOKUP($A4763,laziki!B:B,laziki!C:C)</f>
        <v>Spirit 12</v>
      </c>
      <c r="J4763" t="str">
        <f>_xlfn.XLOOKUP(I4763,laziki!C:C,laziki!E:E)</f>
        <v>0.43S, 61.64E</v>
      </c>
      <c r="K4763">
        <f>_xlfn.XLOOKUP($A4763,laziki!B:B,laziki!D:D)</f>
        <v>2064</v>
      </c>
      <c r="L4763">
        <f t="shared" si="372"/>
        <v>2065</v>
      </c>
      <c r="M4763" s="4">
        <f t="shared" si="373"/>
        <v>1</v>
      </c>
      <c r="N4763" s="4" t="str">
        <f t="shared" si="374"/>
        <v>N</v>
      </c>
      <c r="O4763" t="str">
        <f t="shared" si="375"/>
        <v>S</v>
      </c>
    </row>
    <row r="4764" spans="1:15" x14ac:dyDescent="0.25">
      <c r="A4764">
        <v>4</v>
      </c>
      <c r="B4764" s="1">
        <v>56279</v>
      </c>
      <c r="C4764" t="s">
        <v>215</v>
      </c>
      <c r="D4764" t="s">
        <v>684</v>
      </c>
      <c r="E4764">
        <v>39</v>
      </c>
      <c r="F4764">
        <v>883</v>
      </c>
      <c r="G4764">
        <f t="shared" si="371"/>
        <v>883</v>
      </c>
      <c r="H4764" t="str">
        <f>_xlfn.XLOOKUP(C4764,obszary!A:A,obszary!B:B)</f>
        <v>Argyre</v>
      </c>
      <c r="I4764" t="str">
        <f>_xlfn.XLOOKUP($A4764,laziki!B:B,laziki!C:C)</f>
        <v>Mariner 9</v>
      </c>
      <c r="J4764" t="str">
        <f>_xlfn.XLOOKUP(I4764,laziki!C:C,laziki!E:E)</f>
        <v>43.20S, 21.89W</v>
      </c>
      <c r="K4764">
        <f>_xlfn.XLOOKUP($A4764,laziki!B:B,laziki!D:D)</f>
        <v>2051</v>
      </c>
      <c r="L4764">
        <f t="shared" si="372"/>
        <v>2054</v>
      </c>
      <c r="M4764" s="4">
        <f t="shared" si="373"/>
        <v>3</v>
      </c>
      <c r="N4764" s="4" t="str">
        <f t="shared" si="374"/>
        <v>S</v>
      </c>
      <c r="O4764" t="str">
        <f t="shared" si="375"/>
        <v>S</v>
      </c>
    </row>
    <row r="4765" spans="1:15" x14ac:dyDescent="0.25">
      <c r="A4765">
        <v>35</v>
      </c>
      <c r="B4765" s="1">
        <v>59579</v>
      </c>
      <c r="C4765" t="s">
        <v>233</v>
      </c>
      <c r="D4765" t="s">
        <v>683</v>
      </c>
      <c r="E4765">
        <v>416</v>
      </c>
      <c r="F4765">
        <v>3022</v>
      </c>
      <c r="G4765">
        <f t="shared" si="371"/>
        <v>0</v>
      </c>
      <c r="H4765" t="str">
        <f>_xlfn.XLOOKUP(C4765,obszary!A:A,obszary!B:B)</f>
        <v>Phoenicis Lacus</v>
      </c>
      <c r="I4765" t="str">
        <f>_xlfn.XLOOKUP($A4765,laziki!B:B,laziki!C:C)</f>
        <v>Pathfinder 2</v>
      </c>
      <c r="J4765" t="str">
        <f>_xlfn.XLOOKUP(I4765,laziki!C:C,laziki!E:E)</f>
        <v>16.90S, 101.43W</v>
      </c>
      <c r="K4765">
        <f>_xlfn.XLOOKUP($A4765,laziki!B:B,laziki!D:D)</f>
        <v>2060</v>
      </c>
      <c r="L4765">
        <f t="shared" si="372"/>
        <v>2063</v>
      </c>
      <c r="M4765" s="4">
        <f t="shared" si="373"/>
        <v>3</v>
      </c>
      <c r="N4765" s="4" t="str">
        <f t="shared" si="374"/>
        <v>S</v>
      </c>
      <c r="O4765" t="str">
        <f t="shared" si="375"/>
        <v>S</v>
      </c>
    </row>
    <row r="4766" spans="1:15" x14ac:dyDescent="0.25">
      <c r="A4766">
        <v>17</v>
      </c>
      <c r="B4766" s="1">
        <v>59375</v>
      </c>
      <c r="C4766" t="s">
        <v>255</v>
      </c>
      <c r="D4766" t="s">
        <v>682</v>
      </c>
      <c r="E4766">
        <v>196</v>
      </c>
      <c r="F4766">
        <v>24621</v>
      </c>
      <c r="G4766">
        <f t="shared" si="371"/>
        <v>0</v>
      </c>
      <c r="H4766" t="str">
        <f>_xlfn.XLOOKUP(C4766,obszary!A:A,obszary!B:B)</f>
        <v>Casius</v>
      </c>
      <c r="I4766" t="str">
        <f>_xlfn.XLOOKUP($A4766,laziki!B:B,laziki!C:C)</f>
        <v>Viking 8</v>
      </c>
      <c r="J4766" t="str">
        <f>_xlfn.XLOOKUP(I4766,laziki!C:C,laziki!E:E)</f>
        <v>21.27N, 90.13E</v>
      </c>
      <c r="K4766">
        <f>_xlfn.XLOOKUP($A4766,laziki!B:B,laziki!D:D)</f>
        <v>2054</v>
      </c>
      <c r="L4766">
        <f t="shared" si="372"/>
        <v>2062</v>
      </c>
      <c r="M4766" s="4">
        <f t="shared" si="373"/>
        <v>8</v>
      </c>
      <c r="N4766" s="4" t="str">
        <f t="shared" si="374"/>
        <v>N</v>
      </c>
      <c r="O4766" t="str">
        <f t="shared" si="375"/>
        <v>N</v>
      </c>
    </row>
    <row r="4767" spans="1:15" x14ac:dyDescent="0.25">
      <c r="A4767">
        <v>36</v>
      </c>
      <c r="B4767" s="1">
        <v>59495</v>
      </c>
      <c r="C4767" t="s">
        <v>235</v>
      </c>
      <c r="D4767" t="s">
        <v>681</v>
      </c>
      <c r="E4767">
        <v>29</v>
      </c>
      <c r="F4767">
        <v>2324</v>
      </c>
      <c r="G4767">
        <f t="shared" si="371"/>
        <v>2324</v>
      </c>
      <c r="H4767" t="str">
        <f>_xlfn.XLOOKUP(C4767,obszary!A:A,obszary!B:B)</f>
        <v>Memnonia</v>
      </c>
      <c r="I4767" t="str">
        <f>_xlfn.XLOOKUP($A4767,laziki!B:B,laziki!C:C)</f>
        <v>Pathfinder 3</v>
      </c>
      <c r="J4767" t="str">
        <f>_xlfn.XLOOKUP(I4767,laziki!C:C,laziki!E:E)</f>
        <v>5.85N, 156.58W</v>
      </c>
      <c r="K4767">
        <f>_xlfn.XLOOKUP($A4767,laziki!B:B,laziki!D:D)</f>
        <v>2061</v>
      </c>
      <c r="L4767">
        <f t="shared" si="372"/>
        <v>2062</v>
      </c>
      <c r="M4767" s="4">
        <f t="shared" si="373"/>
        <v>1</v>
      </c>
      <c r="N4767" s="4" t="str">
        <f t="shared" si="374"/>
        <v>S</v>
      </c>
      <c r="O4767" t="str">
        <f t="shared" si="375"/>
        <v>N</v>
      </c>
    </row>
    <row r="4768" spans="1:15" x14ac:dyDescent="0.25">
      <c r="A4768">
        <v>5</v>
      </c>
      <c r="B4768" s="1">
        <v>57545</v>
      </c>
      <c r="C4768" t="s">
        <v>227</v>
      </c>
      <c r="D4768" t="s">
        <v>680</v>
      </c>
      <c r="E4768">
        <v>70</v>
      </c>
      <c r="F4768">
        <v>6409</v>
      </c>
      <c r="G4768">
        <f t="shared" si="371"/>
        <v>6409</v>
      </c>
      <c r="H4768" t="str">
        <f>_xlfn.XLOOKUP(C4768,obszary!A:A,obszary!B:B)</f>
        <v>Sinus Sabaeus</v>
      </c>
      <c r="I4768" t="str">
        <f>_xlfn.XLOOKUP($A4768,laziki!B:B,laziki!C:C)</f>
        <v>Mariner 10</v>
      </c>
      <c r="J4768" t="str">
        <f>_xlfn.XLOOKUP(I4768,laziki!C:C,laziki!E:E)</f>
        <v>4.88N, 63.43E</v>
      </c>
      <c r="K4768">
        <f>_xlfn.XLOOKUP($A4768,laziki!B:B,laziki!D:D)</f>
        <v>2051</v>
      </c>
      <c r="L4768">
        <f t="shared" si="372"/>
        <v>2057</v>
      </c>
      <c r="M4768" s="4">
        <f t="shared" si="373"/>
        <v>6</v>
      </c>
      <c r="N4768" s="4" t="str">
        <f t="shared" si="374"/>
        <v>S</v>
      </c>
      <c r="O4768" t="str">
        <f t="shared" si="375"/>
        <v>N</v>
      </c>
    </row>
    <row r="4769" spans="1:15" x14ac:dyDescent="0.25">
      <c r="A4769">
        <v>39</v>
      </c>
      <c r="B4769" s="1">
        <v>59661</v>
      </c>
      <c r="C4769" t="s">
        <v>219</v>
      </c>
      <c r="D4769" t="s">
        <v>679</v>
      </c>
      <c r="E4769">
        <v>142</v>
      </c>
      <c r="F4769">
        <v>8791</v>
      </c>
      <c r="G4769">
        <f t="shared" si="371"/>
        <v>0</v>
      </c>
      <c r="H4769" t="str">
        <f>_xlfn.XLOOKUP(C4769,obszary!A:A,obszary!B:B)</f>
        <v>Phaethontis</v>
      </c>
      <c r="I4769" t="str">
        <f>_xlfn.XLOOKUP($A4769,laziki!B:B,laziki!C:C)</f>
        <v>Pathfinder 9</v>
      </c>
      <c r="J4769" t="str">
        <f>_xlfn.XLOOKUP(I4769,laziki!C:C,laziki!E:E)</f>
        <v>59.92S, 179.01W</v>
      </c>
      <c r="K4769">
        <f>_xlfn.XLOOKUP($A4769,laziki!B:B,laziki!D:D)</f>
        <v>2062</v>
      </c>
      <c r="L4769">
        <f t="shared" si="372"/>
        <v>2063</v>
      </c>
      <c r="M4769" s="4">
        <f t="shared" si="373"/>
        <v>1</v>
      </c>
      <c r="N4769" s="4" t="str">
        <f t="shared" si="374"/>
        <v>S</v>
      </c>
      <c r="O4769" t="str">
        <f t="shared" si="375"/>
        <v>S</v>
      </c>
    </row>
    <row r="4770" spans="1:15" x14ac:dyDescent="0.25">
      <c r="A4770">
        <v>77</v>
      </c>
      <c r="B4770" s="1">
        <v>64126</v>
      </c>
      <c r="C4770" t="s">
        <v>223</v>
      </c>
      <c r="D4770" t="s">
        <v>678</v>
      </c>
      <c r="E4770">
        <v>147</v>
      </c>
      <c r="F4770">
        <v>3022</v>
      </c>
      <c r="G4770">
        <f t="shared" si="371"/>
        <v>0</v>
      </c>
      <c r="H4770" t="str">
        <f>_xlfn.XLOOKUP(C4770,obszary!A:A,obszary!B:B)</f>
        <v>Mare Tyrrhenum</v>
      </c>
      <c r="I4770" t="str">
        <f>_xlfn.XLOOKUP($A4770,laziki!B:B,laziki!C:C)</f>
        <v>Rosetta 27</v>
      </c>
      <c r="J4770" t="str">
        <f>_xlfn.XLOOKUP(I4770,laziki!C:C,laziki!E:E)</f>
        <v>28.90S, 98.55E</v>
      </c>
      <c r="K4770">
        <f>_xlfn.XLOOKUP($A4770,laziki!B:B,laziki!D:D)</f>
        <v>2073</v>
      </c>
      <c r="L4770">
        <f t="shared" si="372"/>
        <v>2075</v>
      </c>
      <c r="M4770" s="4">
        <f t="shared" si="373"/>
        <v>2</v>
      </c>
      <c r="N4770" s="4" t="str">
        <f t="shared" si="374"/>
        <v>S</v>
      </c>
      <c r="O4770" t="str">
        <f t="shared" si="375"/>
        <v>S</v>
      </c>
    </row>
    <row r="4771" spans="1:15" x14ac:dyDescent="0.25">
      <c r="A4771">
        <v>57</v>
      </c>
      <c r="B4771" s="1">
        <v>61770</v>
      </c>
      <c r="C4771" t="s">
        <v>217</v>
      </c>
      <c r="D4771" t="s">
        <v>677</v>
      </c>
      <c r="E4771">
        <v>19</v>
      </c>
      <c r="F4771">
        <v>883</v>
      </c>
      <c r="G4771">
        <f t="shared" si="371"/>
        <v>883</v>
      </c>
      <c r="H4771" t="str">
        <f>_xlfn.XLOOKUP(C4771,obszary!A:A,obszary!B:B)</f>
        <v>Thaumasia</v>
      </c>
      <c r="I4771" t="str">
        <f>_xlfn.XLOOKUP($A4771,laziki!B:B,laziki!C:C)</f>
        <v>Opportunity 13</v>
      </c>
      <c r="J4771" t="str">
        <f>_xlfn.XLOOKUP(I4771,laziki!C:C,laziki!E:E)</f>
        <v>44.72S, 102.07W</v>
      </c>
      <c r="K4771">
        <f>_xlfn.XLOOKUP($A4771,laziki!B:B,laziki!D:D)</f>
        <v>2067</v>
      </c>
      <c r="L4771">
        <f t="shared" si="372"/>
        <v>2069</v>
      </c>
      <c r="M4771" s="4">
        <f t="shared" si="373"/>
        <v>2</v>
      </c>
      <c r="N4771" s="4" t="str">
        <f t="shared" si="374"/>
        <v>S</v>
      </c>
      <c r="O4771" t="str">
        <f t="shared" si="375"/>
        <v>S</v>
      </c>
    </row>
    <row r="4772" spans="1:15" x14ac:dyDescent="0.25">
      <c r="A4772">
        <v>47</v>
      </c>
      <c r="B4772" s="1">
        <v>63751</v>
      </c>
      <c r="C4772" t="s">
        <v>259</v>
      </c>
      <c r="D4772" t="s">
        <v>676</v>
      </c>
      <c r="E4772">
        <v>12</v>
      </c>
      <c r="F4772">
        <v>2739</v>
      </c>
      <c r="G4772">
        <f t="shared" si="371"/>
        <v>2739</v>
      </c>
      <c r="H4772" t="str">
        <f>_xlfn.XLOOKUP(C4772,obszary!A:A,obszary!B:B)</f>
        <v>Mare Acidalium</v>
      </c>
      <c r="I4772" t="str">
        <f>_xlfn.XLOOKUP($A4772,laziki!B:B,laziki!C:C)</f>
        <v>Spirit 14</v>
      </c>
      <c r="J4772" t="str">
        <f>_xlfn.XLOOKUP(I4772,laziki!C:C,laziki!E:E)</f>
        <v>27.30N, 17.48W</v>
      </c>
      <c r="K4772">
        <f>_xlfn.XLOOKUP($A4772,laziki!B:B,laziki!D:D)</f>
        <v>2065</v>
      </c>
      <c r="L4772">
        <f t="shared" si="372"/>
        <v>2074</v>
      </c>
      <c r="M4772" s="4">
        <f t="shared" si="373"/>
        <v>9</v>
      </c>
      <c r="N4772" s="4" t="str">
        <f t="shared" si="374"/>
        <v>N</v>
      </c>
      <c r="O4772" t="str">
        <f t="shared" si="375"/>
        <v>N</v>
      </c>
    </row>
    <row r="4773" spans="1:15" x14ac:dyDescent="0.25">
      <c r="A4773">
        <v>45</v>
      </c>
      <c r="B4773" s="1">
        <v>60930</v>
      </c>
      <c r="C4773" t="s">
        <v>241</v>
      </c>
      <c r="D4773" t="s">
        <v>675</v>
      </c>
      <c r="E4773">
        <v>389</v>
      </c>
      <c r="F4773">
        <v>2880</v>
      </c>
      <c r="G4773">
        <f t="shared" si="371"/>
        <v>0</v>
      </c>
      <c r="H4773" t="str">
        <f>_xlfn.XLOOKUP(C4773,obszary!A:A,obszary!B:B)</f>
        <v>Syrtis Major</v>
      </c>
      <c r="I4773" t="str">
        <f>_xlfn.XLOOKUP($A4773,laziki!B:B,laziki!C:C)</f>
        <v>Spirit 12</v>
      </c>
      <c r="J4773" t="str">
        <f>_xlfn.XLOOKUP(I4773,laziki!C:C,laziki!E:E)</f>
        <v>0.43S, 61.64E</v>
      </c>
      <c r="K4773">
        <f>_xlfn.XLOOKUP($A4773,laziki!B:B,laziki!D:D)</f>
        <v>2064</v>
      </c>
      <c r="L4773">
        <f t="shared" si="372"/>
        <v>2066</v>
      </c>
      <c r="M4773" s="4">
        <f t="shared" si="373"/>
        <v>2</v>
      </c>
      <c r="N4773" s="4" t="str">
        <f t="shared" si="374"/>
        <v>N</v>
      </c>
      <c r="O4773" t="str">
        <f t="shared" si="375"/>
        <v>S</v>
      </c>
    </row>
    <row r="4774" spans="1:15" x14ac:dyDescent="0.25">
      <c r="A4774">
        <v>74</v>
      </c>
      <c r="B4774" s="1">
        <v>63304</v>
      </c>
      <c r="C4774" t="s">
        <v>243</v>
      </c>
      <c r="D4774" t="s">
        <v>674</v>
      </c>
      <c r="E4774">
        <v>96</v>
      </c>
      <c r="F4774">
        <v>1396</v>
      </c>
      <c r="G4774">
        <f t="shared" si="371"/>
        <v>1396</v>
      </c>
      <c r="H4774" t="str">
        <f>_xlfn.XLOOKUP(C4774,obszary!A:A,obszary!B:B)</f>
        <v>Arabia</v>
      </c>
      <c r="I4774" t="str">
        <f>_xlfn.XLOOKUP($A4774,laziki!B:B,laziki!C:C)</f>
        <v>Rosetta 21</v>
      </c>
      <c r="J4774" t="str">
        <f>_xlfn.XLOOKUP(I4774,laziki!C:C,laziki!E:E)</f>
        <v>17.28N, 7.12E</v>
      </c>
      <c r="K4774">
        <f>_xlfn.XLOOKUP($A4774,laziki!B:B,laziki!D:D)</f>
        <v>2071</v>
      </c>
      <c r="L4774">
        <f t="shared" si="372"/>
        <v>2073</v>
      </c>
      <c r="M4774" s="4">
        <f t="shared" si="373"/>
        <v>2</v>
      </c>
      <c r="N4774" s="4" t="str">
        <f t="shared" si="374"/>
        <v>N</v>
      </c>
      <c r="O4774" t="str">
        <f t="shared" si="375"/>
        <v>N</v>
      </c>
    </row>
    <row r="4775" spans="1:15" x14ac:dyDescent="0.25">
      <c r="A4775">
        <v>38</v>
      </c>
      <c r="B4775" s="1">
        <v>60392</v>
      </c>
      <c r="C4775" t="s">
        <v>265</v>
      </c>
      <c r="D4775" t="s">
        <v>673</v>
      </c>
      <c r="E4775">
        <v>264</v>
      </c>
      <c r="F4775">
        <v>10313</v>
      </c>
      <c r="G4775">
        <f t="shared" si="371"/>
        <v>0</v>
      </c>
      <c r="H4775" t="str">
        <f>_xlfn.XLOOKUP(C4775,obszary!A:A,obszary!B:B)</f>
        <v>Mare Boreum</v>
      </c>
      <c r="I4775" t="str">
        <f>_xlfn.XLOOKUP($A4775,laziki!B:B,laziki!C:C)</f>
        <v>Pathfinder 7</v>
      </c>
      <c r="J4775" t="str">
        <f>_xlfn.XLOOKUP(I4775,laziki!C:C,laziki!E:E)</f>
        <v>79.27N, 111.64W</v>
      </c>
      <c r="K4775">
        <f>_xlfn.XLOOKUP($A4775,laziki!B:B,laziki!D:D)</f>
        <v>2062</v>
      </c>
      <c r="L4775">
        <f t="shared" si="372"/>
        <v>2065</v>
      </c>
      <c r="M4775" s="4">
        <f t="shared" si="373"/>
        <v>3</v>
      </c>
      <c r="N4775" s="4" t="str">
        <f t="shared" si="374"/>
        <v>N</v>
      </c>
      <c r="O4775" t="str">
        <f t="shared" si="375"/>
        <v>N</v>
      </c>
    </row>
    <row r="4776" spans="1:15" x14ac:dyDescent="0.25">
      <c r="A4776">
        <v>58</v>
      </c>
      <c r="B4776" s="1">
        <v>61841</v>
      </c>
      <c r="C4776" t="s">
        <v>215</v>
      </c>
      <c r="D4776" t="s">
        <v>672</v>
      </c>
      <c r="E4776">
        <v>80</v>
      </c>
      <c r="F4776">
        <v>38630</v>
      </c>
      <c r="G4776">
        <f t="shared" si="371"/>
        <v>38630</v>
      </c>
      <c r="H4776" t="str">
        <f>_xlfn.XLOOKUP(C4776,obszary!A:A,obszary!B:B)</f>
        <v>Argyre</v>
      </c>
      <c r="I4776" t="str">
        <f>_xlfn.XLOOKUP($A4776,laziki!B:B,laziki!C:C)</f>
        <v>Opportunity 15</v>
      </c>
      <c r="J4776" t="str">
        <f>_xlfn.XLOOKUP(I4776,laziki!C:C,laziki!E:E)</f>
        <v>56.96S, 5.44W</v>
      </c>
      <c r="K4776">
        <f>_xlfn.XLOOKUP($A4776,laziki!B:B,laziki!D:D)</f>
        <v>2068</v>
      </c>
      <c r="L4776">
        <f t="shared" si="372"/>
        <v>2069</v>
      </c>
      <c r="M4776" s="4">
        <f t="shared" si="373"/>
        <v>1</v>
      </c>
      <c r="N4776" s="4" t="str">
        <f t="shared" si="374"/>
        <v>S</v>
      </c>
      <c r="O4776" t="str">
        <f t="shared" si="375"/>
        <v>S</v>
      </c>
    </row>
    <row r="4777" spans="1:15" x14ac:dyDescent="0.25">
      <c r="A4777">
        <v>19</v>
      </c>
      <c r="B4777" s="1">
        <v>57550</v>
      </c>
      <c r="C4777" t="s">
        <v>253</v>
      </c>
      <c r="D4777" t="s">
        <v>671</v>
      </c>
      <c r="E4777">
        <v>147</v>
      </c>
      <c r="F4777">
        <v>26004</v>
      </c>
      <c r="G4777">
        <f t="shared" si="371"/>
        <v>0</v>
      </c>
      <c r="H4777" t="str">
        <f>_xlfn.XLOOKUP(C4777,obszary!A:A,obszary!B:B)</f>
        <v>Cebrenia</v>
      </c>
      <c r="I4777" t="str">
        <f>_xlfn.XLOOKUP($A4777,laziki!B:B,laziki!C:C)</f>
        <v>Viking 13</v>
      </c>
      <c r="J4777" t="str">
        <f>_xlfn.XLOOKUP(I4777,laziki!C:C,laziki!E:E)</f>
        <v>47.43N, 160.74E</v>
      </c>
      <c r="K4777">
        <f>_xlfn.XLOOKUP($A4777,laziki!B:B,laziki!D:D)</f>
        <v>2056</v>
      </c>
      <c r="L4777">
        <f t="shared" si="372"/>
        <v>2057</v>
      </c>
      <c r="M4777" s="4">
        <f t="shared" si="373"/>
        <v>1</v>
      </c>
      <c r="N4777" s="4" t="str">
        <f t="shared" si="374"/>
        <v>N</v>
      </c>
      <c r="O4777" t="str">
        <f t="shared" si="375"/>
        <v>N</v>
      </c>
    </row>
    <row r="4778" spans="1:15" x14ac:dyDescent="0.25">
      <c r="A4778">
        <v>29</v>
      </c>
      <c r="B4778" s="1">
        <v>58425</v>
      </c>
      <c r="C4778" t="s">
        <v>235</v>
      </c>
      <c r="D4778" t="s">
        <v>670</v>
      </c>
      <c r="E4778">
        <v>85</v>
      </c>
      <c r="F4778">
        <v>1138</v>
      </c>
      <c r="G4778">
        <f t="shared" si="371"/>
        <v>1138</v>
      </c>
      <c r="H4778" t="str">
        <f>_xlfn.XLOOKUP(C4778,obszary!A:A,obszary!B:B)</f>
        <v>Memnonia</v>
      </c>
      <c r="I4778" t="str">
        <f>_xlfn.XLOOKUP($A4778,laziki!B:B,laziki!C:C)</f>
        <v>Deimos 4</v>
      </c>
      <c r="J4778" t="str">
        <f>_xlfn.XLOOKUP(I4778,laziki!C:C,laziki!E:E)</f>
        <v>33.88S, 148.04W</v>
      </c>
      <c r="K4778">
        <f>_xlfn.XLOOKUP($A4778,laziki!B:B,laziki!D:D)</f>
        <v>2058</v>
      </c>
      <c r="L4778">
        <f t="shared" si="372"/>
        <v>2059</v>
      </c>
      <c r="M4778" s="4">
        <f t="shared" si="373"/>
        <v>1</v>
      </c>
      <c r="N4778" s="4" t="str">
        <f t="shared" si="374"/>
        <v>S</v>
      </c>
      <c r="O4778" t="str">
        <f t="shared" si="375"/>
        <v>S</v>
      </c>
    </row>
    <row r="4779" spans="1:15" x14ac:dyDescent="0.25">
      <c r="A4779">
        <v>11</v>
      </c>
      <c r="B4779" s="1">
        <v>57522</v>
      </c>
      <c r="C4779" t="s">
        <v>207</v>
      </c>
      <c r="D4779" t="s">
        <v>669</v>
      </c>
      <c r="E4779">
        <v>36</v>
      </c>
      <c r="F4779">
        <v>3167</v>
      </c>
      <c r="G4779">
        <f t="shared" si="371"/>
        <v>3167</v>
      </c>
      <c r="H4779" t="str">
        <f>_xlfn.XLOOKUP(C4779,obszary!A:A,obszary!B:B)</f>
        <v>Mare Australe</v>
      </c>
      <c r="I4779" t="str">
        <f>_xlfn.XLOOKUP($A4779,laziki!B:B,laziki!C:C)</f>
        <v>Mariner 16</v>
      </c>
      <c r="J4779" t="str">
        <f>_xlfn.XLOOKUP(I4779,laziki!C:C,laziki!E:E)</f>
        <v>59.42S, 15.97W</v>
      </c>
      <c r="K4779">
        <f>_xlfn.XLOOKUP($A4779,laziki!B:B,laziki!D:D)</f>
        <v>2055</v>
      </c>
      <c r="L4779">
        <f t="shared" si="372"/>
        <v>2057</v>
      </c>
      <c r="M4779" s="4">
        <f t="shared" si="373"/>
        <v>2</v>
      </c>
      <c r="N4779" s="4" t="str">
        <f t="shared" si="374"/>
        <v>S</v>
      </c>
      <c r="O4779" t="str">
        <f t="shared" si="375"/>
        <v>S</v>
      </c>
    </row>
    <row r="4780" spans="1:15" x14ac:dyDescent="0.25">
      <c r="A4780">
        <v>86</v>
      </c>
      <c r="B4780" s="1">
        <v>64551</v>
      </c>
      <c r="C4780" t="s">
        <v>265</v>
      </c>
      <c r="D4780" t="s">
        <v>668</v>
      </c>
      <c r="E4780">
        <v>61</v>
      </c>
      <c r="F4780">
        <v>20205</v>
      </c>
      <c r="G4780">
        <f t="shared" si="371"/>
        <v>20205</v>
      </c>
      <c r="H4780" t="str">
        <f>_xlfn.XLOOKUP(C4780,obszary!A:A,obszary!B:B)</f>
        <v>Mare Boreum</v>
      </c>
      <c r="I4780" t="str">
        <f>_xlfn.XLOOKUP($A4780,laziki!B:B,laziki!C:C)</f>
        <v>Phoenix 16</v>
      </c>
      <c r="J4780" t="str">
        <f>_xlfn.XLOOKUP(I4780,laziki!C:C,laziki!E:E)</f>
        <v>75.84N, 122.24E</v>
      </c>
      <c r="K4780">
        <f>_xlfn.XLOOKUP($A4780,laziki!B:B,laziki!D:D)</f>
        <v>2071</v>
      </c>
      <c r="L4780">
        <f t="shared" si="372"/>
        <v>2076</v>
      </c>
      <c r="M4780" s="4">
        <f t="shared" si="373"/>
        <v>5</v>
      </c>
      <c r="N4780" s="4" t="str">
        <f t="shared" si="374"/>
        <v>N</v>
      </c>
      <c r="O4780" t="str">
        <f t="shared" si="375"/>
        <v>N</v>
      </c>
    </row>
    <row r="4781" spans="1:15" x14ac:dyDescent="0.25">
      <c r="A4781">
        <v>42</v>
      </c>
      <c r="B4781" s="1">
        <v>61631</v>
      </c>
      <c r="C4781" t="s">
        <v>253</v>
      </c>
      <c r="D4781" t="s">
        <v>667</v>
      </c>
      <c r="E4781">
        <v>447</v>
      </c>
      <c r="F4781">
        <v>1010</v>
      </c>
      <c r="G4781">
        <f t="shared" si="371"/>
        <v>0</v>
      </c>
      <c r="H4781" t="str">
        <f>_xlfn.XLOOKUP(C4781,obszary!A:A,obszary!B:B)</f>
        <v>Cebrenia</v>
      </c>
      <c r="I4781" t="str">
        <f>_xlfn.XLOOKUP($A4781,laziki!B:B,laziki!C:C)</f>
        <v>Spirit 6</v>
      </c>
      <c r="J4781" t="str">
        <f>_xlfn.XLOOKUP(I4781,laziki!C:C,laziki!E:E)</f>
        <v>27.80N, 160.30E</v>
      </c>
      <c r="K4781">
        <f>_xlfn.XLOOKUP($A4781,laziki!B:B,laziki!D:D)</f>
        <v>2063</v>
      </c>
      <c r="L4781">
        <f t="shared" si="372"/>
        <v>2068</v>
      </c>
      <c r="M4781" s="4">
        <f t="shared" si="373"/>
        <v>5</v>
      </c>
      <c r="N4781" s="4" t="str">
        <f t="shared" si="374"/>
        <v>N</v>
      </c>
      <c r="O4781" t="str">
        <f t="shared" si="375"/>
        <v>N</v>
      </c>
    </row>
    <row r="4782" spans="1:15" x14ac:dyDescent="0.25">
      <c r="A4782">
        <v>6</v>
      </c>
      <c r="B4782" s="1">
        <v>56096</v>
      </c>
      <c r="C4782" t="s">
        <v>265</v>
      </c>
      <c r="D4782" t="s">
        <v>666</v>
      </c>
      <c r="E4782">
        <v>25</v>
      </c>
      <c r="F4782">
        <v>24621</v>
      </c>
      <c r="G4782">
        <f t="shared" si="371"/>
        <v>24621</v>
      </c>
      <c r="H4782" t="str">
        <f>_xlfn.XLOOKUP(C4782,obszary!A:A,obszary!B:B)</f>
        <v>Mare Boreum</v>
      </c>
      <c r="I4782" t="str">
        <f>_xlfn.XLOOKUP($A4782,laziki!B:B,laziki!C:C)</f>
        <v>Mariner 11</v>
      </c>
      <c r="J4782" t="str">
        <f>_xlfn.XLOOKUP(I4782,laziki!C:C,laziki!E:E)</f>
        <v>77.71N, 148.53E</v>
      </c>
      <c r="K4782">
        <f>_xlfn.XLOOKUP($A4782,laziki!B:B,laziki!D:D)</f>
        <v>2052</v>
      </c>
      <c r="L4782">
        <f t="shared" si="372"/>
        <v>2053</v>
      </c>
      <c r="M4782" s="4">
        <f t="shared" si="373"/>
        <v>1</v>
      </c>
      <c r="N4782" s="4" t="str">
        <f t="shared" si="374"/>
        <v>N</v>
      </c>
      <c r="O4782" t="str">
        <f t="shared" si="375"/>
        <v>N</v>
      </c>
    </row>
    <row r="4783" spans="1:15" x14ac:dyDescent="0.25">
      <c r="A4783">
        <v>52</v>
      </c>
      <c r="B4783" s="1">
        <v>63325</v>
      </c>
      <c r="C4783" t="s">
        <v>233</v>
      </c>
      <c r="D4783" t="s">
        <v>665</v>
      </c>
      <c r="E4783">
        <v>344</v>
      </c>
      <c r="F4783">
        <v>1788</v>
      </c>
      <c r="G4783">
        <f t="shared" si="371"/>
        <v>0</v>
      </c>
      <c r="H4783" t="str">
        <f>_xlfn.XLOOKUP(C4783,obszary!A:A,obszary!B:B)</f>
        <v>Phoenicis Lacus</v>
      </c>
      <c r="I4783" t="str">
        <f>_xlfn.XLOOKUP($A4783,laziki!B:B,laziki!C:C)</f>
        <v>Opportunity 4</v>
      </c>
      <c r="J4783" t="str">
        <f>_xlfn.XLOOKUP(I4783,laziki!C:C,laziki!E:E)</f>
        <v>9.63N, 121.52W</v>
      </c>
      <c r="K4783">
        <f>_xlfn.XLOOKUP($A4783,laziki!B:B,laziki!D:D)</f>
        <v>2065</v>
      </c>
      <c r="L4783">
        <f t="shared" si="372"/>
        <v>2073</v>
      </c>
      <c r="M4783" s="4">
        <f t="shared" si="373"/>
        <v>8</v>
      </c>
      <c r="N4783" s="4" t="str">
        <f t="shared" si="374"/>
        <v>S</v>
      </c>
      <c r="O4783" t="str">
        <f t="shared" si="375"/>
        <v>N</v>
      </c>
    </row>
    <row r="4784" spans="1:15" x14ac:dyDescent="0.25">
      <c r="A4784">
        <v>41</v>
      </c>
      <c r="B4784" s="1">
        <v>62219</v>
      </c>
      <c r="C4784" t="s">
        <v>257</v>
      </c>
      <c r="D4784" t="s">
        <v>664</v>
      </c>
      <c r="E4784">
        <v>416</v>
      </c>
      <c r="F4784">
        <v>6618</v>
      </c>
      <c r="G4784">
        <f t="shared" si="371"/>
        <v>0</v>
      </c>
      <c r="H4784" t="str">
        <f>_xlfn.XLOOKUP(C4784,obszary!A:A,obszary!B:B)</f>
        <v>Ismenius Lacus</v>
      </c>
      <c r="I4784" t="str">
        <f>_xlfn.XLOOKUP($A4784,laziki!B:B,laziki!C:C)</f>
        <v>Spirit 5</v>
      </c>
      <c r="J4784" t="str">
        <f>_xlfn.XLOOKUP(I4784,laziki!C:C,laziki!E:E)</f>
        <v>66.19N, 33.82E</v>
      </c>
      <c r="K4784">
        <f>_xlfn.XLOOKUP($A4784,laziki!B:B,laziki!D:D)</f>
        <v>2063</v>
      </c>
      <c r="L4784">
        <f t="shared" si="372"/>
        <v>2070</v>
      </c>
      <c r="M4784" s="4">
        <f t="shared" si="373"/>
        <v>7</v>
      </c>
      <c r="N4784" s="4" t="str">
        <f t="shared" si="374"/>
        <v>N</v>
      </c>
      <c r="O4784" t="str">
        <f t="shared" si="375"/>
        <v>N</v>
      </c>
    </row>
    <row r="4785" spans="1:15" x14ac:dyDescent="0.25">
      <c r="A4785">
        <v>84</v>
      </c>
      <c r="B4785" s="1">
        <v>63061</v>
      </c>
      <c r="C4785" t="s">
        <v>253</v>
      </c>
      <c r="D4785" t="s">
        <v>663</v>
      </c>
      <c r="E4785">
        <v>59</v>
      </c>
      <c r="F4785">
        <v>12605</v>
      </c>
      <c r="G4785">
        <f t="shared" si="371"/>
        <v>12605</v>
      </c>
      <c r="H4785" t="str">
        <f>_xlfn.XLOOKUP(C4785,obszary!A:A,obszary!B:B)</f>
        <v>Cebrenia</v>
      </c>
      <c r="I4785" t="str">
        <f>_xlfn.XLOOKUP($A4785,laziki!B:B,laziki!C:C)</f>
        <v>Phoenix 12</v>
      </c>
      <c r="J4785" t="str">
        <f>_xlfn.XLOOKUP(I4785,laziki!C:C,laziki!E:E)</f>
        <v>53.00N, 129.64E</v>
      </c>
      <c r="K4785">
        <f>_xlfn.XLOOKUP($A4785,laziki!B:B,laziki!D:D)</f>
        <v>2069</v>
      </c>
      <c r="L4785">
        <f t="shared" si="372"/>
        <v>2072</v>
      </c>
      <c r="M4785" s="4">
        <f t="shared" si="373"/>
        <v>3</v>
      </c>
      <c r="N4785" s="4" t="str">
        <f t="shared" si="374"/>
        <v>N</v>
      </c>
      <c r="O4785" t="str">
        <f t="shared" si="375"/>
        <v>N</v>
      </c>
    </row>
    <row r="4786" spans="1:15" x14ac:dyDescent="0.25">
      <c r="A4786">
        <v>38</v>
      </c>
      <c r="B4786" s="1">
        <v>60997</v>
      </c>
      <c r="C4786" t="s">
        <v>265</v>
      </c>
      <c r="D4786" t="s">
        <v>662</v>
      </c>
      <c r="E4786">
        <v>88</v>
      </c>
      <c r="F4786">
        <v>6409</v>
      </c>
      <c r="G4786">
        <f t="shared" si="371"/>
        <v>6409</v>
      </c>
      <c r="H4786" t="str">
        <f>_xlfn.XLOOKUP(C4786,obszary!A:A,obszary!B:B)</f>
        <v>Mare Boreum</v>
      </c>
      <c r="I4786" t="str">
        <f>_xlfn.XLOOKUP($A4786,laziki!B:B,laziki!C:C)</f>
        <v>Pathfinder 7</v>
      </c>
      <c r="J4786" t="str">
        <f>_xlfn.XLOOKUP(I4786,laziki!C:C,laziki!E:E)</f>
        <v>79.27N, 111.64W</v>
      </c>
      <c r="K4786">
        <f>_xlfn.XLOOKUP($A4786,laziki!B:B,laziki!D:D)</f>
        <v>2062</v>
      </c>
      <c r="L4786">
        <f t="shared" si="372"/>
        <v>2066</v>
      </c>
      <c r="M4786" s="4">
        <f t="shared" si="373"/>
        <v>4</v>
      </c>
      <c r="N4786" s="4" t="str">
        <f t="shared" si="374"/>
        <v>N</v>
      </c>
      <c r="O4786" t="str">
        <f t="shared" si="375"/>
        <v>N</v>
      </c>
    </row>
    <row r="4787" spans="1:15" x14ac:dyDescent="0.25">
      <c r="A4787">
        <v>75</v>
      </c>
      <c r="B4787" s="1">
        <v>63755</v>
      </c>
      <c r="C4787" t="s">
        <v>211</v>
      </c>
      <c r="D4787" t="s">
        <v>661</v>
      </c>
      <c r="E4787">
        <v>241</v>
      </c>
      <c r="F4787">
        <v>12178</v>
      </c>
      <c r="G4787">
        <f t="shared" si="371"/>
        <v>0</v>
      </c>
      <c r="H4787" t="str">
        <f>_xlfn.XLOOKUP(C4787,obszary!A:A,obszary!B:B)</f>
        <v>Hellas</v>
      </c>
      <c r="I4787" t="str">
        <f>_xlfn.XLOOKUP($A4787,laziki!B:B,laziki!C:C)</f>
        <v>Rosetta 22</v>
      </c>
      <c r="J4787" t="str">
        <f>_xlfn.XLOOKUP(I4787,laziki!C:C,laziki!E:E)</f>
        <v>43.21S, 109.99E</v>
      </c>
      <c r="K4787">
        <f>_xlfn.XLOOKUP($A4787,laziki!B:B,laziki!D:D)</f>
        <v>2071</v>
      </c>
      <c r="L4787">
        <f t="shared" si="372"/>
        <v>2074</v>
      </c>
      <c r="M4787" s="4">
        <f t="shared" si="373"/>
        <v>3</v>
      </c>
      <c r="N4787" s="4" t="str">
        <f t="shared" si="374"/>
        <v>S</v>
      </c>
      <c r="O4787" t="str">
        <f t="shared" si="375"/>
        <v>S</v>
      </c>
    </row>
    <row r="4788" spans="1:15" x14ac:dyDescent="0.25">
      <c r="A4788">
        <v>41</v>
      </c>
      <c r="B4788" s="1">
        <v>60982</v>
      </c>
      <c r="C4788" t="s">
        <v>265</v>
      </c>
      <c r="D4788" t="s">
        <v>660</v>
      </c>
      <c r="E4788">
        <v>631</v>
      </c>
      <c r="F4788">
        <v>3313</v>
      </c>
      <c r="G4788">
        <f t="shared" si="371"/>
        <v>0</v>
      </c>
      <c r="H4788" t="str">
        <f>_xlfn.XLOOKUP(C4788,obszary!A:A,obszary!B:B)</f>
        <v>Mare Boreum</v>
      </c>
      <c r="I4788" t="str">
        <f>_xlfn.XLOOKUP($A4788,laziki!B:B,laziki!C:C)</f>
        <v>Spirit 5</v>
      </c>
      <c r="J4788" t="str">
        <f>_xlfn.XLOOKUP(I4788,laziki!C:C,laziki!E:E)</f>
        <v>66.19N, 33.82E</v>
      </c>
      <c r="K4788">
        <f>_xlfn.XLOOKUP($A4788,laziki!B:B,laziki!D:D)</f>
        <v>2063</v>
      </c>
      <c r="L4788">
        <f t="shared" si="372"/>
        <v>2066</v>
      </c>
      <c r="M4788" s="4">
        <f t="shared" si="373"/>
        <v>3</v>
      </c>
      <c r="N4788" s="4" t="str">
        <f t="shared" si="374"/>
        <v>N</v>
      </c>
      <c r="O4788" t="str">
        <f t="shared" si="375"/>
        <v>N</v>
      </c>
    </row>
    <row r="4789" spans="1:15" x14ac:dyDescent="0.25">
      <c r="A4789">
        <v>42</v>
      </c>
      <c r="B4789" s="1">
        <v>62712</v>
      </c>
      <c r="C4789" t="s">
        <v>253</v>
      </c>
      <c r="D4789" t="s">
        <v>659</v>
      </c>
      <c r="E4789">
        <v>103</v>
      </c>
      <c r="F4789">
        <v>1138</v>
      </c>
      <c r="G4789">
        <f t="shared" si="371"/>
        <v>0</v>
      </c>
      <c r="H4789" t="str">
        <f>_xlfn.XLOOKUP(C4789,obszary!A:A,obszary!B:B)</f>
        <v>Cebrenia</v>
      </c>
      <c r="I4789" t="str">
        <f>_xlfn.XLOOKUP($A4789,laziki!B:B,laziki!C:C)</f>
        <v>Spirit 6</v>
      </c>
      <c r="J4789" t="str">
        <f>_xlfn.XLOOKUP(I4789,laziki!C:C,laziki!E:E)</f>
        <v>27.80N, 160.30E</v>
      </c>
      <c r="K4789">
        <f>_xlfn.XLOOKUP($A4789,laziki!B:B,laziki!D:D)</f>
        <v>2063</v>
      </c>
      <c r="L4789">
        <f t="shared" si="372"/>
        <v>2071</v>
      </c>
      <c r="M4789" s="4">
        <f t="shared" si="373"/>
        <v>8</v>
      </c>
      <c r="N4789" s="4" t="str">
        <f t="shared" si="374"/>
        <v>N</v>
      </c>
      <c r="O4789" t="str">
        <f t="shared" si="375"/>
        <v>N</v>
      </c>
    </row>
    <row r="4790" spans="1:15" x14ac:dyDescent="0.25">
      <c r="A4790">
        <v>48</v>
      </c>
      <c r="B4790" s="1">
        <v>61134</v>
      </c>
      <c r="C4790" t="s">
        <v>253</v>
      </c>
      <c r="D4790" t="s">
        <v>658</v>
      </c>
      <c r="E4790">
        <v>292</v>
      </c>
      <c r="F4790">
        <v>3167</v>
      </c>
      <c r="G4790">
        <f t="shared" si="371"/>
        <v>0</v>
      </c>
      <c r="H4790" t="str">
        <f>_xlfn.XLOOKUP(C4790,obszary!A:A,obszary!B:B)</f>
        <v>Cebrenia</v>
      </c>
      <c r="I4790" t="str">
        <f>_xlfn.XLOOKUP($A4790,laziki!B:B,laziki!C:C)</f>
        <v>Spirit 15</v>
      </c>
      <c r="J4790" t="str">
        <f>_xlfn.XLOOKUP(I4790,laziki!C:C,laziki!E:E)</f>
        <v>55.77N, 134.40E</v>
      </c>
      <c r="K4790">
        <f>_xlfn.XLOOKUP($A4790,laziki!B:B,laziki!D:D)</f>
        <v>2066</v>
      </c>
      <c r="L4790">
        <f t="shared" si="372"/>
        <v>2067</v>
      </c>
      <c r="M4790" s="4">
        <f t="shared" si="373"/>
        <v>1</v>
      </c>
      <c r="N4790" s="4" t="str">
        <f t="shared" si="374"/>
        <v>N</v>
      </c>
      <c r="O4790" t="str">
        <f t="shared" si="375"/>
        <v>N</v>
      </c>
    </row>
    <row r="4791" spans="1:15" x14ac:dyDescent="0.25">
      <c r="A4791">
        <v>4</v>
      </c>
      <c r="B4791" s="1">
        <v>55951</v>
      </c>
      <c r="C4791" t="s">
        <v>215</v>
      </c>
      <c r="D4791" t="s">
        <v>657</v>
      </c>
      <c r="E4791">
        <v>124</v>
      </c>
      <c r="F4791">
        <v>1396</v>
      </c>
      <c r="G4791">
        <f t="shared" si="371"/>
        <v>0</v>
      </c>
      <c r="H4791" t="str">
        <f>_xlfn.XLOOKUP(C4791,obszary!A:A,obszary!B:B)</f>
        <v>Argyre</v>
      </c>
      <c r="I4791" t="str">
        <f>_xlfn.XLOOKUP($A4791,laziki!B:B,laziki!C:C)</f>
        <v>Mariner 9</v>
      </c>
      <c r="J4791" t="str">
        <f>_xlfn.XLOOKUP(I4791,laziki!C:C,laziki!E:E)</f>
        <v>43.20S, 21.89W</v>
      </c>
      <c r="K4791">
        <f>_xlfn.XLOOKUP($A4791,laziki!B:B,laziki!D:D)</f>
        <v>2051</v>
      </c>
      <c r="L4791">
        <f t="shared" si="372"/>
        <v>2053</v>
      </c>
      <c r="M4791" s="4">
        <f t="shared" si="373"/>
        <v>2</v>
      </c>
      <c r="N4791" s="4" t="str">
        <f t="shared" si="374"/>
        <v>S</v>
      </c>
      <c r="O4791" t="str">
        <f t="shared" si="375"/>
        <v>S</v>
      </c>
    </row>
    <row r="4792" spans="1:15" x14ac:dyDescent="0.25">
      <c r="A4792">
        <v>56</v>
      </c>
      <c r="B4792" s="1">
        <v>63140</v>
      </c>
      <c r="C4792" t="s">
        <v>231</v>
      </c>
      <c r="D4792" t="s">
        <v>656</v>
      </c>
      <c r="E4792">
        <v>70</v>
      </c>
      <c r="F4792">
        <v>5622</v>
      </c>
      <c r="G4792">
        <f t="shared" si="371"/>
        <v>5622</v>
      </c>
      <c r="H4792" t="str">
        <f>_xlfn.XLOOKUP(C4792,obszary!A:A,obszary!B:B)</f>
        <v>Coprates</v>
      </c>
      <c r="I4792" t="str">
        <f>_xlfn.XLOOKUP($A4792,laziki!B:B,laziki!C:C)</f>
        <v>Opportunity 10</v>
      </c>
      <c r="J4792" t="str">
        <f>_xlfn.XLOOKUP(I4792,laziki!C:C,laziki!E:E)</f>
        <v>35.35S, 72.67W</v>
      </c>
      <c r="K4792">
        <f>_xlfn.XLOOKUP($A4792,laziki!B:B,laziki!D:D)</f>
        <v>2067</v>
      </c>
      <c r="L4792">
        <f t="shared" si="372"/>
        <v>2072</v>
      </c>
      <c r="M4792" s="4">
        <f t="shared" si="373"/>
        <v>5</v>
      </c>
      <c r="N4792" s="4" t="str">
        <f t="shared" si="374"/>
        <v>S</v>
      </c>
      <c r="O4792" t="str">
        <f t="shared" si="375"/>
        <v>S</v>
      </c>
    </row>
    <row r="4793" spans="1:15" x14ac:dyDescent="0.25">
      <c r="A4793">
        <v>95</v>
      </c>
      <c r="B4793" s="1">
        <v>63116</v>
      </c>
      <c r="C4793" t="s">
        <v>233</v>
      </c>
      <c r="D4793" t="s">
        <v>655</v>
      </c>
      <c r="E4793">
        <v>416</v>
      </c>
      <c r="F4793">
        <v>2880</v>
      </c>
      <c r="G4793">
        <f t="shared" si="371"/>
        <v>0</v>
      </c>
      <c r="H4793" t="str">
        <f>_xlfn.XLOOKUP(C4793,obszary!A:A,obszary!B:B)</f>
        <v>Phoenicis Lacus</v>
      </c>
      <c r="I4793" t="str">
        <f>_xlfn.XLOOKUP($A4793,laziki!B:B,laziki!C:C)</f>
        <v>Dawn 6</v>
      </c>
      <c r="J4793" t="str">
        <f>_xlfn.XLOOKUP(I4793,laziki!C:C,laziki!E:E)</f>
        <v>8.80N, 79.73W</v>
      </c>
      <c r="K4793">
        <f>_xlfn.XLOOKUP($A4793,laziki!B:B,laziki!D:D)</f>
        <v>2067</v>
      </c>
      <c r="L4793">
        <f t="shared" si="372"/>
        <v>2072</v>
      </c>
      <c r="M4793" s="4">
        <f t="shared" si="373"/>
        <v>5</v>
      </c>
      <c r="N4793" s="4" t="str">
        <f t="shared" si="374"/>
        <v>S</v>
      </c>
      <c r="O4793" t="str">
        <f t="shared" si="375"/>
        <v>N</v>
      </c>
    </row>
    <row r="4794" spans="1:15" x14ac:dyDescent="0.25">
      <c r="A4794">
        <v>52</v>
      </c>
      <c r="B4794" s="1">
        <v>63537</v>
      </c>
      <c r="C4794" t="s">
        <v>251</v>
      </c>
      <c r="D4794" t="s">
        <v>654</v>
      </c>
      <c r="E4794">
        <v>109</v>
      </c>
      <c r="F4794">
        <v>15109</v>
      </c>
      <c r="G4794">
        <f t="shared" si="371"/>
        <v>0</v>
      </c>
      <c r="H4794" t="str">
        <f>_xlfn.XLOOKUP(C4794,obszary!A:A,obszary!B:B)</f>
        <v>Amazonis</v>
      </c>
      <c r="I4794" t="str">
        <f>_xlfn.XLOOKUP($A4794,laziki!B:B,laziki!C:C)</f>
        <v>Opportunity 4</v>
      </c>
      <c r="J4794" t="str">
        <f>_xlfn.XLOOKUP(I4794,laziki!C:C,laziki!E:E)</f>
        <v>9.63N, 121.52W</v>
      </c>
      <c r="K4794">
        <f>_xlfn.XLOOKUP($A4794,laziki!B:B,laziki!D:D)</f>
        <v>2065</v>
      </c>
      <c r="L4794">
        <f t="shared" si="372"/>
        <v>2073</v>
      </c>
      <c r="M4794" s="4">
        <f t="shared" si="373"/>
        <v>8</v>
      </c>
      <c r="N4794" s="4" t="str">
        <f t="shared" si="374"/>
        <v>N</v>
      </c>
      <c r="O4794" t="str">
        <f t="shared" si="375"/>
        <v>N</v>
      </c>
    </row>
    <row r="4795" spans="1:15" x14ac:dyDescent="0.25">
      <c r="A4795">
        <v>35</v>
      </c>
      <c r="B4795" s="1">
        <v>60139</v>
      </c>
      <c r="C4795" t="s">
        <v>233</v>
      </c>
      <c r="D4795" t="s">
        <v>653</v>
      </c>
      <c r="E4795">
        <v>67</v>
      </c>
      <c r="F4795">
        <v>4076</v>
      </c>
      <c r="G4795">
        <f t="shared" si="371"/>
        <v>4076</v>
      </c>
      <c r="H4795" t="str">
        <f>_xlfn.XLOOKUP(C4795,obszary!A:A,obszary!B:B)</f>
        <v>Phoenicis Lacus</v>
      </c>
      <c r="I4795" t="str">
        <f>_xlfn.XLOOKUP($A4795,laziki!B:B,laziki!C:C)</f>
        <v>Pathfinder 2</v>
      </c>
      <c r="J4795" t="str">
        <f>_xlfn.XLOOKUP(I4795,laziki!C:C,laziki!E:E)</f>
        <v>16.90S, 101.43W</v>
      </c>
      <c r="K4795">
        <f>_xlfn.XLOOKUP($A4795,laziki!B:B,laziki!D:D)</f>
        <v>2060</v>
      </c>
      <c r="L4795">
        <f t="shared" si="372"/>
        <v>2064</v>
      </c>
      <c r="M4795" s="4">
        <f t="shared" si="373"/>
        <v>4</v>
      </c>
      <c r="N4795" s="4" t="str">
        <f t="shared" si="374"/>
        <v>S</v>
      </c>
      <c r="O4795" t="str">
        <f t="shared" si="375"/>
        <v>S</v>
      </c>
    </row>
    <row r="4796" spans="1:15" x14ac:dyDescent="0.25">
      <c r="A4796">
        <v>89</v>
      </c>
      <c r="B4796" s="1">
        <v>64461</v>
      </c>
      <c r="C4796" t="s">
        <v>207</v>
      </c>
      <c r="D4796" t="s">
        <v>652</v>
      </c>
      <c r="E4796">
        <v>482</v>
      </c>
      <c r="F4796">
        <v>50510</v>
      </c>
      <c r="G4796">
        <f t="shared" si="371"/>
        <v>0</v>
      </c>
      <c r="H4796" t="str">
        <f>_xlfn.XLOOKUP(C4796,obszary!A:A,obszary!B:B)</f>
        <v>Mare Australe</v>
      </c>
      <c r="I4796" t="str">
        <f>_xlfn.XLOOKUP($A4796,laziki!B:B,laziki!C:C)</f>
        <v>Phoenix 22</v>
      </c>
      <c r="J4796" t="str">
        <f>_xlfn.XLOOKUP(I4796,laziki!C:C,laziki!E:E)</f>
        <v>65.07S, 96.09W</v>
      </c>
      <c r="K4796">
        <f>_xlfn.XLOOKUP($A4796,laziki!B:B,laziki!D:D)</f>
        <v>2072</v>
      </c>
      <c r="L4796">
        <f t="shared" si="372"/>
        <v>2076</v>
      </c>
      <c r="M4796" s="4">
        <f t="shared" si="373"/>
        <v>4</v>
      </c>
      <c r="N4796" s="4" t="str">
        <f t="shared" si="374"/>
        <v>S</v>
      </c>
      <c r="O4796" t="str">
        <f t="shared" si="375"/>
        <v>S</v>
      </c>
    </row>
    <row r="4797" spans="1:15" x14ac:dyDescent="0.25">
      <c r="A4797">
        <v>17</v>
      </c>
      <c r="B4797" s="1">
        <v>58423</v>
      </c>
      <c r="C4797" t="s">
        <v>255</v>
      </c>
      <c r="D4797" t="s">
        <v>651</v>
      </c>
      <c r="E4797">
        <v>43</v>
      </c>
      <c r="F4797">
        <v>3612</v>
      </c>
      <c r="G4797">
        <f t="shared" si="371"/>
        <v>3612</v>
      </c>
      <c r="H4797" t="str">
        <f>_xlfn.XLOOKUP(C4797,obszary!A:A,obszary!B:B)</f>
        <v>Casius</v>
      </c>
      <c r="I4797" t="str">
        <f>_xlfn.XLOOKUP($A4797,laziki!B:B,laziki!C:C)</f>
        <v>Viking 8</v>
      </c>
      <c r="J4797" t="str">
        <f>_xlfn.XLOOKUP(I4797,laziki!C:C,laziki!E:E)</f>
        <v>21.27N, 90.13E</v>
      </c>
      <c r="K4797">
        <f>_xlfn.XLOOKUP($A4797,laziki!B:B,laziki!D:D)</f>
        <v>2054</v>
      </c>
      <c r="L4797">
        <f t="shared" si="372"/>
        <v>2059</v>
      </c>
      <c r="M4797" s="4">
        <f t="shared" si="373"/>
        <v>5</v>
      </c>
      <c r="N4797" s="4" t="str">
        <f t="shared" si="374"/>
        <v>N</v>
      </c>
      <c r="O4797" t="str">
        <f t="shared" si="375"/>
        <v>N</v>
      </c>
    </row>
    <row r="4798" spans="1:15" x14ac:dyDescent="0.25">
      <c r="A4798">
        <v>44</v>
      </c>
      <c r="B4798" s="1">
        <v>61122</v>
      </c>
      <c r="C4798" t="s">
        <v>265</v>
      </c>
      <c r="D4798" t="s">
        <v>650</v>
      </c>
      <c r="E4798">
        <v>7</v>
      </c>
      <c r="F4798">
        <v>20205</v>
      </c>
      <c r="G4798">
        <f t="shared" si="371"/>
        <v>20205</v>
      </c>
      <c r="H4798" t="str">
        <f>_xlfn.XLOOKUP(C4798,obszary!A:A,obszary!B:B)</f>
        <v>Mare Boreum</v>
      </c>
      <c r="I4798" t="str">
        <f>_xlfn.XLOOKUP($A4798,laziki!B:B,laziki!C:C)</f>
        <v>Spirit 11</v>
      </c>
      <c r="J4798" t="str">
        <f>_xlfn.XLOOKUP(I4798,laziki!C:C,laziki!E:E)</f>
        <v>64.61N, 131.25E</v>
      </c>
      <c r="K4798">
        <f>_xlfn.XLOOKUP($A4798,laziki!B:B,laziki!D:D)</f>
        <v>2064</v>
      </c>
      <c r="L4798">
        <f t="shared" si="372"/>
        <v>2067</v>
      </c>
      <c r="M4798" s="4">
        <f t="shared" si="373"/>
        <v>3</v>
      </c>
      <c r="N4798" s="4" t="str">
        <f t="shared" si="374"/>
        <v>N</v>
      </c>
      <c r="O4798" t="str">
        <f t="shared" si="375"/>
        <v>N</v>
      </c>
    </row>
    <row r="4799" spans="1:15" x14ac:dyDescent="0.25">
      <c r="A4799">
        <v>99</v>
      </c>
      <c r="B4799" s="1">
        <v>62626</v>
      </c>
      <c r="C4799" t="s">
        <v>259</v>
      </c>
      <c r="D4799" t="s">
        <v>649</v>
      </c>
      <c r="E4799">
        <v>365</v>
      </c>
      <c r="F4799">
        <v>4398</v>
      </c>
      <c r="G4799">
        <f t="shared" si="371"/>
        <v>0</v>
      </c>
      <c r="H4799" t="str">
        <f>_xlfn.XLOOKUP(C4799,obszary!A:A,obszary!B:B)</f>
        <v>Mare Acidalium</v>
      </c>
      <c r="I4799" t="str">
        <f>_xlfn.XLOOKUP($A4799,laziki!B:B,laziki!C:C)</f>
        <v>Perseverance 6</v>
      </c>
      <c r="J4799" t="str">
        <f>_xlfn.XLOOKUP(I4799,laziki!C:C,laziki!E:E)</f>
        <v>34.38N, 12.41E</v>
      </c>
      <c r="K4799">
        <f>_xlfn.XLOOKUP($A4799,laziki!B:B,laziki!D:D)</f>
        <v>2070</v>
      </c>
      <c r="L4799">
        <f t="shared" si="372"/>
        <v>2071</v>
      </c>
      <c r="M4799" s="4">
        <f t="shared" si="373"/>
        <v>1</v>
      </c>
      <c r="N4799" s="4" t="str">
        <f t="shared" si="374"/>
        <v>N</v>
      </c>
      <c r="O4799" t="str">
        <f t="shared" si="375"/>
        <v>N</v>
      </c>
    </row>
    <row r="4800" spans="1:15" x14ac:dyDescent="0.25">
      <c r="A4800">
        <v>32</v>
      </c>
      <c r="B4800" s="1">
        <v>58491</v>
      </c>
      <c r="C4800" t="s">
        <v>233</v>
      </c>
      <c r="D4800" t="s">
        <v>648</v>
      </c>
      <c r="E4800">
        <v>15</v>
      </c>
      <c r="F4800">
        <v>2324</v>
      </c>
      <c r="G4800">
        <f t="shared" si="371"/>
        <v>2324</v>
      </c>
      <c r="H4800" t="str">
        <f>_xlfn.XLOOKUP(C4800,obszary!A:A,obszary!B:B)</f>
        <v>Phoenicis Lacus</v>
      </c>
      <c r="I4800" t="str">
        <f>_xlfn.XLOOKUP($A4800,laziki!B:B,laziki!C:C)</f>
        <v>Deimos 11</v>
      </c>
      <c r="J4800" t="str">
        <f>_xlfn.XLOOKUP(I4800,laziki!C:C,laziki!E:E)</f>
        <v>39.82S, 96.42W</v>
      </c>
      <c r="K4800">
        <f>_xlfn.XLOOKUP($A4800,laziki!B:B,laziki!D:D)</f>
        <v>2059</v>
      </c>
      <c r="L4800">
        <f t="shared" si="372"/>
        <v>2060</v>
      </c>
      <c r="M4800" s="4">
        <f t="shared" si="373"/>
        <v>1</v>
      </c>
      <c r="N4800" s="4" t="str">
        <f t="shared" si="374"/>
        <v>S</v>
      </c>
      <c r="O4800" t="str">
        <f t="shared" si="375"/>
        <v>S</v>
      </c>
    </row>
    <row r="4801" spans="1:15" x14ac:dyDescent="0.25">
      <c r="A4801">
        <v>23</v>
      </c>
      <c r="B4801" s="1">
        <v>56545</v>
      </c>
      <c r="C4801" t="s">
        <v>235</v>
      </c>
      <c r="D4801" t="s">
        <v>647</v>
      </c>
      <c r="E4801">
        <v>17</v>
      </c>
      <c r="F4801">
        <v>2880</v>
      </c>
      <c r="G4801">
        <f t="shared" si="371"/>
        <v>2880</v>
      </c>
      <c r="H4801" t="str">
        <f>_xlfn.XLOOKUP(C4801,obszary!A:A,obszary!B:B)</f>
        <v>Memnonia</v>
      </c>
      <c r="I4801" t="str">
        <f>_xlfn.XLOOKUP($A4801,laziki!B:B,laziki!C:C)</f>
        <v>Phobos 2</v>
      </c>
      <c r="J4801" t="str">
        <f>_xlfn.XLOOKUP(I4801,laziki!C:C,laziki!E:E)</f>
        <v>23.80S, 156.02W</v>
      </c>
      <c r="K4801">
        <f>_xlfn.XLOOKUP($A4801,laziki!B:B,laziki!D:D)</f>
        <v>2053</v>
      </c>
      <c r="L4801">
        <f t="shared" si="372"/>
        <v>2054</v>
      </c>
      <c r="M4801" s="4">
        <f t="shared" si="373"/>
        <v>1</v>
      </c>
      <c r="N4801" s="4" t="str">
        <f t="shared" si="374"/>
        <v>S</v>
      </c>
      <c r="O4801" t="str">
        <f t="shared" si="375"/>
        <v>S</v>
      </c>
    </row>
    <row r="4802" spans="1:15" x14ac:dyDescent="0.25">
      <c r="A4802">
        <v>56</v>
      </c>
      <c r="B4802" s="1">
        <v>61901</v>
      </c>
      <c r="C4802" t="s">
        <v>233</v>
      </c>
      <c r="D4802" t="s">
        <v>646</v>
      </c>
      <c r="E4802">
        <v>365</v>
      </c>
      <c r="F4802">
        <v>2739</v>
      </c>
      <c r="G4802">
        <f t="shared" si="371"/>
        <v>0</v>
      </c>
      <c r="H4802" t="str">
        <f>_xlfn.XLOOKUP(C4802,obszary!A:A,obszary!B:B)</f>
        <v>Phoenicis Lacus</v>
      </c>
      <c r="I4802" t="str">
        <f>_xlfn.XLOOKUP($A4802,laziki!B:B,laziki!C:C)</f>
        <v>Opportunity 10</v>
      </c>
      <c r="J4802" t="str">
        <f>_xlfn.XLOOKUP(I4802,laziki!C:C,laziki!E:E)</f>
        <v>35.35S, 72.67W</v>
      </c>
      <c r="K4802">
        <f>_xlfn.XLOOKUP($A4802,laziki!B:B,laziki!D:D)</f>
        <v>2067</v>
      </c>
      <c r="L4802">
        <f t="shared" si="372"/>
        <v>2069</v>
      </c>
      <c r="M4802" s="4">
        <f t="shared" si="373"/>
        <v>2</v>
      </c>
      <c r="N4802" s="4" t="str">
        <f t="shared" si="374"/>
        <v>S</v>
      </c>
      <c r="O4802" t="str">
        <f t="shared" si="375"/>
        <v>S</v>
      </c>
    </row>
    <row r="4803" spans="1:15" x14ac:dyDescent="0.25">
      <c r="A4803">
        <v>94</v>
      </c>
      <c r="B4803" s="1">
        <v>61635</v>
      </c>
      <c r="C4803" t="s">
        <v>209</v>
      </c>
      <c r="D4803" t="s">
        <v>645</v>
      </c>
      <c r="E4803">
        <v>45</v>
      </c>
      <c r="F4803">
        <v>3612</v>
      </c>
      <c r="G4803">
        <f t="shared" ref="G4803:G4866" si="376">IF($E4803 &lt;= 100,F4803,0)</f>
        <v>3612</v>
      </c>
      <c r="H4803" t="str">
        <f>_xlfn.XLOOKUP(C4803,obszary!A:A,obszary!B:B)</f>
        <v>Eridania</v>
      </c>
      <c r="I4803" t="str">
        <f>_xlfn.XLOOKUP($A4803,laziki!B:B,laziki!C:C)</f>
        <v>Dawn 4</v>
      </c>
      <c r="J4803" t="str">
        <f>_xlfn.XLOOKUP(I4803,laziki!C:C,laziki!E:E)</f>
        <v>46.81S, 143.88E</v>
      </c>
      <c r="K4803">
        <f>_xlfn.XLOOKUP($A4803,laziki!B:B,laziki!D:D)</f>
        <v>2066</v>
      </c>
      <c r="L4803">
        <f t="shared" ref="L4803:L4866" si="377">YEAR(B4803)</f>
        <v>2068</v>
      </c>
      <c r="M4803" s="4">
        <f t="shared" ref="M4803:M4866" si="378">L4803-K4803</f>
        <v>2</v>
      </c>
      <c r="N4803" s="4" t="str">
        <f t="shared" ref="N4803:N4866" si="379">IF(NOT(ISERROR(SEARCH("S",D4803))),"S","N")</f>
        <v>S</v>
      </c>
      <c r="O4803" t="str">
        <f t="shared" si="375"/>
        <v>S</v>
      </c>
    </row>
    <row r="4804" spans="1:15" x14ac:dyDescent="0.25">
      <c r="A4804">
        <v>2</v>
      </c>
      <c r="B4804" s="1">
        <v>55490</v>
      </c>
      <c r="C4804" t="s">
        <v>237</v>
      </c>
      <c r="D4804" t="s">
        <v>644</v>
      </c>
      <c r="E4804">
        <v>142</v>
      </c>
      <c r="F4804">
        <v>2880</v>
      </c>
      <c r="G4804">
        <f t="shared" si="376"/>
        <v>0</v>
      </c>
      <c r="H4804" t="str">
        <f>_xlfn.XLOOKUP(C4804,obszary!A:A,obszary!B:B)</f>
        <v>Elysium</v>
      </c>
      <c r="I4804" t="str">
        <f>_xlfn.XLOOKUP($A4804,laziki!B:B,laziki!C:C)</f>
        <v>Mariner 6</v>
      </c>
      <c r="J4804" t="str">
        <f>_xlfn.XLOOKUP(I4804,laziki!C:C,laziki!E:E)</f>
        <v>11.90N, 119.49E</v>
      </c>
      <c r="K4804">
        <f>_xlfn.XLOOKUP($A4804,laziki!B:B,laziki!D:D)</f>
        <v>2050</v>
      </c>
      <c r="L4804">
        <f t="shared" si="377"/>
        <v>2051</v>
      </c>
      <c r="M4804" s="4">
        <f t="shared" si="378"/>
        <v>1</v>
      </c>
      <c r="N4804" s="4" t="str">
        <f t="shared" si="379"/>
        <v>N</v>
      </c>
      <c r="O4804" t="str">
        <f t="shared" si="375"/>
        <v>N</v>
      </c>
    </row>
    <row r="4805" spans="1:15" x14ac:dyDescent="0.25">
      <c r="A4805">
        <v>5</v>
      </c>
      <c r="B4805" s="1">
        <v>57601</v>
      </c>
      <c r="C4805" t="s">
        <v>241</v>
      </c>
      <c r="D4805" t="s">
        <v>643</v>
      </c>
      <c r="E4805">
        <v>19</v>
      </c>
      <c r="F4805">
        <v>7512</v>
      </c>
      <c r="G4805">
        <f t="shared" si="376"/>
        <v>7512</v>
      </c>
      <c r="H4805" t="str">
        <f>_xlfn.XLOOKUP(C4805,obszary!A:A,obszary!B:B)</f>
        <v>Syrtis Major</v>
      </c>
      <c r="I4805" t="str">
        <f>_xlfn.XLOOKUP($A4805,laziki!B:B,laziki!C:C)</f>
        <v>Mariner 10</v>
      </c>
      <c r="J4805" t="str">
        <f>_xlfn.XLOOKUP(I4805,laziki!C:C,laziki!E:E)</f>
        <v>4.88N, 63.43E</v>
      </c>
      <c r="K4805">
        <f>_xlfn.XLOOKUP($A4805,laziki!B:B,laziki!D:D)</f>
        <v>2051</v>
      </c>
      <c r="L4805">
        <f t="shared" si="377"/>
        <v>2057</v>
      </c>
      <c r="M4805" s="4">
        <f t="shared" si="378"/>
        <v>6</v>
      </c>
      <c r="N4805" s="4" t="str">
        <f t="shared" si="379"/>
        <v>N</v>
      </c>
      <c r="O4805" t="str">
        <f t="shared" si="375"/>
        <v>N</v>
      </c>
    </row>
    <row r="4806" spans="1:15" x14ac:dyDescent="0.25">
      <c r="A4806">
        <v>5</v>
      </c>
      <c r="B4806" s="1">
        <v>56248</v>
      </c>
      <c r="C4806" t="s">
        <v>241</v>
      </c>
      <c r="D4806" t="s">
        <v>642</v>
      </c>
      <c r="E4806">
        <v>54</v>
      </c>
      <c r="F4806">
        <v>756</v>
      </c>
      <c r="G4806">
        <f t="shared" si="376"/>
        <v>756</v>
      </c>
      <c r="H4806" t="str">
        <f>_xlfn.XLOOKUP(C4806,obszary!A:A,obszary!B:B)</f>
        <v>Syrtis Major</v>
      </c>
      <c r="I4806" t="str">
        <f>_xlfn.XLOOKUP($A4806,laziki!B:B,laziki!C:C)</f>
        <v>Mariner 10</v>
      </c>
      <c r="J4806" t="str">
        <f>_xlfn.XLOOKUP(I4806,laziki!C:C,laziki!E:E)</f>
        <v>4.88N, 63.43E</v>
      </c>
      <c r="K4806">
        <f>_xlfn.XLOOKUP($A4806,laziki!B:B,laziki!D:D)</f>
        <v>2051</v>
      </c>
      <c r="L4806">
        <f t="shared" si="377"/>
        <v>2053</v>
      </c>
      <c r="M4806" s="4">
        <f t="shared" si="378"/>
        <v>2</v>
      </c>
      <c r="N4806" s="4" t="str">
        <f t="shared" si="379"/>
        <v>N</v>
      </c>
      <c r="O4806" t="str">
        <f t="shared" ref="O4806:O4869" si="380">IF(NOT(ISERROR(SEARCH("S",J4806))),"S","N")</f>
        <v>N</v>
      </c>
    </row>
    <row r="4807" spans="1:15" x14ac:dyDescent="0.25">
      <c r="A4807">
        <v>58</v>
      </c>
      <c r="B4807" s="1">
        <v>62439</v>
      </c>
      <c r="C4807" t="s">
        <v>215</v>
      </c>
      <c r="D4807" t="s">
        <v>641</v>
      </c>
      <c r="E4807">
        <v>41</v>
      </c>
      <c r="F4807">
        <v>1656</v>
      </c>
      <c r="G4807">
        <f t="shared" si="376"/>
        <v>1656</v>
      </c>
      <c r="H4807" t="str">
        <f>_xlfn.XLOOKUP(C4807,obszary!A:A,obszary!B:B)</f>
        <v>Argyre</v>
      </c>
      <c r="I4807" t="str">
        <f>_xlfn.XLOOKUP($A4807,laziki!B:B,laziki!C:C)</f>
        <v>Opportunity 15</v>
      </c>
      <c r="J4807" t="str">
        <f>_xlfn.XLOOKUP(I4807,laziki!C:C,laziki!E:E)</f>
        <v>56.96S, 5.44W</v>
      </c>
      <c r="K4807">
        <f>_xlfn.XLOOKUP($A4807,laziki!B:B,laziki!D:D)</f>
        <v>2068</v>
      </c>
      <c r="L4807">
        <f t="shared" si="377"/>
        <v>2070</v>
      </c>
      <c r="M4807" s="4">
        <f t="shared" si="378"/>
        <v>2</v>
      </c>
      <c r="N4807" s="4" t="str">
        <f t="shared" si="379"/>
        <v>S</v>
      </c>
      <c r="O4807" t="str">
        <f t="shared" si="380"/>
        <v>S</v>
      </c>
    </row>
    <row r="4808" spans="1:15" x14ac:dyDescent="0.25">
      <c r="A4808">
        <v>89</v>
      </c>
      <c r="B4808" s="1">
        <v>64424</v>
      </c>
      <c r="C4808" t="s">
        <v>207</v>
      </c>
      <c r="D4808" t="s">
        <v>640</v>
      </c>
      <c r="E4808">
        <v>54</v>
      </c>
      <c r="F4808">
        <v>11382</v>
      </c>
      <c r="G4808">
        <f t="shared" si="376"/>
        <v>11382</v>
      </c>
      <c r="H4808" t="str">
        <f>_xlfn.XLOOKUP(C4808,obszary!A:A,obszary!B:B)</f>
        <v>Mare Australe</v>
      </c>
      <c r="I4808" t="str">
        <f>_xlfn.XLOOKUP($A4808,laziki!B:B,laziki!C:C)</f>
        <v>Phoenix 22</v>
      </c>
      <c r="J4808" t="str">
        <f>_xlfn.XLOOKUP(I4808,laziki!C:C,laziki!E:E)</f>
        <v>65.07S, 96.09W</v>
      </c>
      <c r="K4808">
        <f>_xlfn.XLOOKUP($A4808,laziki!B:B,laziki!D:D)</f>
        <v>2072</v>
      </c>
      <c r="L4808">
        <f t="shared" si="377"/>
        <v>2076</v>
      </c>
      <c r="M4808" s="4">
        <f t="shared" si="378"/>
        <v>4</v>
      </c>
      <c r="N4808" s="4" t="str">
        <f t="shared" si="379"/>
        <v>S</v>
      </c>
      <c r="O4808" t="str">
        <f t="shared" si="380"/>
        <v>S</v>
      </c>
    </row>
    <row r="4809" spans="1:15" x14ac:dyDescent="0.25">
      <c r="A4809">
        <v>60</v>
      </c>
      <c r="B4809" s="1">
        <v>62033</v>
      </c>
      <c r="C4809" t="s">
        <v>215</v>
      </c>
      <c r="D4809" t="s">
        <v>639</v>
      </c>
      <c r="E4809">
        <v>212</v>
      </c>
      <c r="F4809">
        <v>883</v>
      </c>
      <c r="G4809">
        <f t="shared" si="376"/>
        <v>0</v>
      </c>
      <c r="H4809" t="str">
        <f>_xlfn.XLOOKUP(C4809,obszary!A:A,obszary!B:B)</f>
        <v>Argyre</v>
      </c>
      <c r="I4809" t="str">
        <f>_xlfn.XLOOKUP($A4809,laziki!B:B,laziki!C:C)</f>
        <v>Opportunity 18</v>
      </c>
      <c r="J4809" t="str">
        <f>_xlfn.XLOOKUP(I4809,laziki!C:C,laziki!E:E)</f>
        <v>47.77S, 28.62W</v>
      </c>
      <c r="K4809">
        <f>_xlfn.XLOOKUP($A4809,laziki!B:B,laziki!D:D)</f>
        <v>2069</v>
      </c>
      <c r="L4809">
        <f t="shared" si="377"/>
        <v>2069</v>
      </c>
      <c r="M4809" s="4">
        <f t="shared" si="378"/>
        <v>0</v>
      </c>
      <c r="N4809" s="4" t="str">
        <f t="shared" si="379"/>
        <v>S</v>
      </c>
      <c r="O4809" t="str">
        <f t="shared" si="380"/>
        <v>S</v>
      </c>
    </row>
    <row r="4810" spans="1:15" x14ac:dyDescent="0.25">
      <c r="A4810">
        <v>43</v>
      </c>
      <c r="B4810" s="1">
        <v>60323</v>
      </c>
      <c r="C4810" t="s">
        <v>233</v>
      </c>
      <c r="D4810" t="s">
        <v>638</v>
      </c>
      <c r="E4810">
        <v>572</v>
      </c>
      <c r="F4810">
        <v>5622</v>
      </c>
      <c r="G4810">
        <f t="shared" si="376"/>
        <v>0</v>
      </c>
      <c r="H4810" t="str">
        <f>_xlfn.XLOOKUP(C4810,obszary!A:A,obszary!B:B)</f>
        <v>Phoenicis Lacus</v>
      </c>
      <c r="I4810" t="str">
        <f>_xlfn.XLOOKUP($A4810,laziki!B:B,laziki!C:C)</f>
        <v>Spirit 7</v>
      </c>
      <c r="J4810" t="str">
        <f>_xlfn.XLOOKUP(I4810,laziki!C:C,laziki!E:E)</f>
        <v>13.98S, 98.57W</v>
      </c>
      <c r="K4810">
        <f>_xlfn.XLOOKUP($A4810,laziki!B:B,laziki!D:D)</f>
        <v>2063</v>
      </c>
      <c r="L4810">
        <f t="shared" si="377"/>
        <v>2065</v>
      </c>
      <c r="M4810" s="4">
        <f t="shared" si="378"/>
        <v>2</v>
      </c>
      <c r="N4810" s="4" t="str">
        <f t="shared" si="379"/>
        <v>S</v>
      </c>
      <c r="O4810" t="str">
        <f t="shared" si="380"/>
        <v>S</v>
      </c>
    </row>
    <row r="4811" spans="1:15" x14ac:dyDescent="0.25">
      <c r="A4811">
        <v>95</v>
      </c>
      <c r="B4811" s="1">
        <v>62292</v>
      </c>
      <c r="C4811" t="s">
        <v>247</v>
      </c>
      <c r="D4811" t="s">
        <v>637</v>
      </c>
      <c r="E4811">
        <v>231</v>
      </c>
      <c r="F4811">
        <v>8255</v>
      </c>
      <c r="G4811">
        <f t="shared" si="376"/>
        <v>0</v>
      </c>
      <c r="H4811" t="str">
        <f>_xlfn.XLOOKUP(C4811,obszary!A:A,obszary!B:B)</f>
        <v>Lunae Palus</v>
      </c>
      <c r="I4811" t="str">
        <f>_xlfn.XLOOKUP($A4811,laziki!B:B,laziki!C:C)</f>
        <v>Dawn 6</v>
      </c>
      <c r="J4811" t="str">
        <f>_xlfn.XLOOKUP(I4811,laziki!C:C,laziki!E:E)</f>
        <v>8.80N, 79.73W</v>
      </c>
      <c r="K4811">
        <f>_xlfn.XLOOKUP($A4811,laziki!B:B,laziki!D:D)</f>
        <v>2067</v>
      </c>
      <c r="L4811">
        <f t="shared" si="377"/>
        <v>2070</v>
      </c>
      <c r="M4811" s="4">
        <f t="shared" si="378"/>
        <v>3</v>
      </c>
      <c r="N4811" s="4" t="str">
        <f t="shared" si="379"/>
        <v>N</v>
      </c>
      <c r="O4811" t="str">
        <f t="shared" si="380"/>
        <v>N</v>
      </c>
    </row>
    <row r="4812" spans="1:15" x14ac:dyDescent="0.25">
      <c r="A4812">
        <v>10</v>
      </c>
      <c r="B4812" s="1">
        <v>58479</v>
      </c>
      <c r="C4812" t="s">
        <v>231</v>
      </c>
      <c r="D4812" t="s">
        <v>636</v>
      </c>
      <c r="E4812">
        <v>128</v>
      </c>
      <c r="F4812">
        <v>5076</v>
      </c>
      <c r="G4812">
        <f t="shared" si="376"/>
        <v>0</v>
      </c>
      <c r="H4812" t="str">
        <f>_xlfn.XLOOKUP(C4812,obszary!A:A,obszary!B:B)</f>
        <v>Coprates</v>
      </c>
      <c r="I4812" t="str">
        <f>_xlfn.XLOOKUP($A4812,laziki!B:B,laziki!C:C)</f>
        <v>Mariner 15</v>
      </c>
      <c r="J4812" t="str">
        <f>_xlfn.XLOOKUP(I4812,laziki!C:C,laziki!E:E)</f>
        <v>23.79S, 56.97W</v>
      </c>
      <c r="K4812">
        <f>_xlfn.XLOOKUP($A4812,laziki!B:B,laziki!D:D)</f>
        <v>2054</v>
      </c>
      <c r="L4812">
        <f t="shared" si="377"/>
        <v>2060</v>
      </c>
      <c r="M4812" s="4">
        <f t="shared" si="378"/>
        <v>6</v>
      </c>
      <c r="N4812" s="4" t="str">
        <f t="shared" si="379"/>
        <v>S</v>
      </c>
      <c r="O4812" t="str">
        <f t="shared" si="380"/>
        <v>S</v>
      </c>
    </row>
    <row r="4813" spans="1:15" x14ac:dyDescent="0.25">
      <c r="A4813">
        <v>55</v>
      </c>
      <c r="B4813" s="1">
        <v>63277</v>
      </c>
      <c r="C4813" t="s">
        <v>253</v>
      </c>
      <c r="D4813" t="s">
        <v>635</v>
      </c>
      <c r="E4813">
        <v>163</v>
      </c>
      <c r="F4813">
        <v>22220</v>
      </c>
      <c r="G4813">
        <f t="shared" si="376"/>
        <v>0</v>
      </c>
      <c r="H4813" t="str">
        <f>_xlfn.XLOOKUP(C4813,obszary!A:A,obszary!B:B)</f>
        <v>Cebrenia</v>
      </c>
      <c r="I4813" t="str">
        <f>_xlfn.XLOOKUP($A4813,laziki!B:B,laziki!C:C)</f>
        <v>Opportunity 7</v>
      </c>
      <c r="J4813" t="str">
        <f>_xlfn.XLOOKUP(I4813,laziki!C:C,laziki!E:E)</f>
        <v>37.14N, 148.66E</v>
      </c>
      <c r="K4813">
        <f>_xlfn.XLOOKUP($A4813,laziki!B:B,laziki!D:D)</f>
        <v>2066</v>
      </c>
      <c r="L4813">
        <f t="shared" si="377"/>
        <v>2073</v>
      </c>
      <c r="M4813" s="4">
        <f t="shared" si="378"/>
        <v>7</v>
      </c>
      <c r="N4813" s="4" t="str">
        <f t="shared" si="379"/>
        <v>N</v>
      </c>
      <c r="O4813" t="str">
        <f t="shared" si="380"/>
        <v>N</v>
      </c>
    </row>
    <row r="4814" spans="1:15" x14ac:dyDescent="0.25">
      <c r="A4814">
        <v>55</v>
      </c>
      <c r="B4814" s="1">
        <v>61303</v>
      </c>
      <c r="C4814" t="s">
        <v>253</v>
      </c>
      <c r="D4814" t="s">
        <v>634</v>
      </c>
      <c r="E4814">
        <v>416</v>
      </c>
      <c r="F4814">
        <v>756</v>
      </c>
      <c r="G4814">
        <f t="shared" si="376"/>
        <v>0</v>
      </c>
      <c r="H4814" t="str">
        <f>_xlfn.XLOOKUP(C4814,obszary!A:A,obszary!B:B)</f>
        <v>Cebrenia</v>
      </c>
      <c r="I4814" t="str">
        <f>_xlfn.XLOOKUP($A4814,laziki!B:B,laziki!C:C)</f>
        <v>Opportunity 7</v>
      </c>
      <c r="J4814" t="str">
        <f>_xlfn.XLOOKUP(I4814,laziki!C:C,laziki!E:E)</f>
        <v>37.14N, 148.66E</v>
      </c>
      <c r="K4814">
        <f>_xlfn.XLOOKUP($A4814,laziki!B:B,laziki!D:D)</f>
        <v>2066</v>
      </c>
      <c r="L4814">
        <f t="shared" si="377"/>
        <v>2067</v>
      </c>
      <c r="M4814" s="4">
        <f t="shared" si="378"/>
        <v>1</v>
      </c>
      <c r="N4814" s="4" t="str">
        <f t="shared" si="379"/>
        <v>N</v>
      </c>
      <c r="O4814" t="str">
        <f t="shared" si="380"/>
        <v>N</v>
      </c>
    </row>
    <row r="4815" spans="1:15" x14ac:dyDescent="0.25">
      <c r="A4815">
        <v>86</v>
      </c>
      <c r="B4815" s="1">
        <v>63964</v>
      </c>
      <c r="C4815" t="s">
        <v>255</v>
      </c>
      <c r="D4815" t="s">
        <v>633</v>
      </c>
      <c r="E4815">
        <v>212</v>
      </c>
      <c r="F4815">
        <v>1788</v>
      </c>
      <c r="G4815">
        <f t="shared" si="376"/>
        <v>0</v>
      </c>
      <c r="H4815" t="str">
        <f>_xlfn.XLOOKUP(C4815,obszary!A:A,obszary!B:B)</f>
        <v>Casius</v>
      </c>
      <c r="I4815" t="str">
        <f>_xlfn.XLOOKUP($A4815,laziki!B:B,laziki!C:C)</f>
        <v>Phoenix 16</v>
      </c>
      <c r="J4815" t="str">
        <f>_xlfn.XLOOKUP(I4815,laziki!C:C,laziki!E:E)</f>
        <v>75.84N, 122.24E</v>
      </c>
      <c r="K4815">
        <f>_xlfn.XLOOKUP($A4815,laziki!B:B,laziki!D:D)</f>
        <v>2071</v>
      </c>
      <c r="L4815">
        <f t="shared" si="377"/>
        <v>2075</v>
      </c>
      <c r="M4815" s="4">
        <f t="shared" si="378"/>
        <v>4</v>
      </c>
      <c r="N4815" s="4" t="str">
        <f t="shared" si="379"/>
        <v>N</v>
      </c>
      <c r="O4815" t="str">
        <f t="shared" si="380"/>
        <v>N</v>
      </c>
    </row>
    <row r="4816" spans="1:15" x14ac:dyDescent="0.25">
      <c r="A4816">
        <v>50</v>
      </c>
      <c r="B4816" s="1">
        <v>60446</v>
      </c>
      <c r="C4816" t="s">
        <v>237</v>
      </c>
      <c r="D4816" t="s">
        <v>632</v>
      </c>
      <c r="E4816">
        <v>29</v>
      </c>
      <c r="F4816">
        <v>5812</v>
      </c>
      <c r="G4816">
        <f t="shared" si="376"/>
        <v>5812</v>
      </c>
      <c r="H4816" t="str">
        <f>_xlfn.XLOOKUP(C4816,obszary!A:A,obszary!B:B)</f>
        <v>Elysium</v>
      </c>
      <c r="I4816" t="str">
        <f>_xlfn.XLOOKUP($A4816,laziki!B:B,laziki!C:C)</f>
        <v>Opportunity 2</v>
      </c>
      <c r="J4816" t="str">
        <f>_xlfn.XLOOKUP(I4816,laziki!C:C,laziki!E:E)</f>
        <v>22.61N, 142.82E</v>
      </c>
      <c r="K4816">
        <f>_xlfn.XLOOKUP($A4816,laziki!B:B,laziki!D:D)</f>
        <v>2064</v>
      </c>
      <c r="L4816">
        <f t="shared" si="377"/>
        <v>2065</v>
      </c>
      <c r="M4816" s="4">
        <f t="shared" si="378"/>
        <v>1</v>
      </c>
      <c r="N4816" s="4" t="str">
        <f t="shared" si="379"/>
        <v>N</v>
      </c>
      <c r="O4816" t="str">
        <f t="shared" si="380"/>
        <v>N</v>
      </c>
    </row>
    <row r="4817" spans="1:15" x14ac:dyDescent="0.25">
      <c r="A4817">
        <v>36</v>
      </c>
      <c r="B4817" s="1">
        <v>59853</v>
      </c>
      <c r="C4817" t="s">
        <v>251</v>
      </c>
      <c r="D4817" t="s">
        <v>631</v>
      </c>
      <c r="E4817">
        <v>65</v>
      </c>
      <c r="F4817">
        <v>6205</v>
      </c>
      <c r="G4817">
        <f t="shared" si="376"/>
        <v>6205</v>
      </c>
      <c r="H4817" t="str">
        <f>_xlfn.XLOOKUP(C4817,obszary!A:A,obszary!B:B)</f>
        <v>Amazonis</v>
      </c>
      <c r="I4817" t="str">
        <f>_xlfn.XLOOKUP($A4817,laziki!B:B,laziki!C:C)</f>
        <v>Pathfinder 3</v>
      </c>
      <c r="J4817" t="str">
        <f>_xlfn.XLOOKUP(I4817,laziki!C:C,laziki!E:E)</f>
        <v>5.85N, 156.58W</v>
      </c>
      <c r="K4817">
        <f>_xlfn.XLOOKUP($A4817,laziki!B:B,laziki!D:D)</f>
        <v>2061</v>
      </c>
      <c r="L4817">
        <f t="shared" si="377"/>
        <v>2063</v>
      </c>
      <c r="M4817" s="4">
        <f t="shared" si="378"/>
        <v>2</v>
      </c>
      <c r="N4817" s="4" t="str">
        <f t="shared" si="379"/>
        <v>N</v>
      </c>
      <c r="O4817" t="str">
        <f t="shared" si="380"/>
        <v>N</v>
      </c>
    </row>
    <row r="4818" spans="1:15" x14ac:dyDescent="0.25">
      <c r="A4818">
        <v>41</v>
      </c>
      <c r="B4818" s="1">
        <v>61743</v>
      </c>
      <c r="C4818" t="s">
        <v>265</v>
      </c>
      <c r="D4818" t="s">
        <v>630</v>
      </c>
      <c r="E4818">
        <v>61</v>
      </c>
      <c r="F4818">
        <v>8519</v>
      </c>
      <c r="G4818">
        <f t="shared" si="376"/>
        <v>8519</v>
      </c>
      <c r="H4818" t="str">
        <f>_xlfn.XLOOKUP(C4818,obszary!A:A,obszary!B:B)</f>
        <v>Mare Boreum</v>
      </c>
      <c r="I4818" t="str">
        <f>_xlfn.XLOOKUP($A4818,laziki!B:B,laziki!C:C)</f>
        <v>Spirit 5</v>
      </c>
      <c r="J4818" t="str">
        <f>_xlfn.XLOOKUP(I4818,laziki!C:C,laziki!E:E)</f>
        <v>66.19N, 33.82E</v>
      </c>
      <c r="K4818">
        <f>_xlfn.XLOOKUP($A4818,laziki!B:B,laziki!D:D)</f>
        <v>2063</v>
      </c>
      <c r="L4818">
        <f t="shared" si="377"/>
        <v>2069</v>
      </c>
      <c r="M4818" s="4">
        <f t="shared" si="378"/>
        <v>6</v>
      </c>
      <c r="N4818" s="4" t="str">
        <f t="shared" si="379"/>
        <v>N</v>
      </c>
      <c r="O4818" t="str">
        <f t="shared" si="380"/>
        <v>N</v>
      </c>
    </row>
    <row r="4819" spans="1:15" x14ac:dyDescent="0.25">
      <c r="A4819">
        <v>43</v>
      </c>
      <c r="B4819" s="1">
        <v>60167</v>
      </c>
      <c r="C4819" t="s">
        <v>249</v>
      </c>
      <c r="D4819" t="s">
        <v>629</v>
      </c>
      <c r="E4819">
        <v>117</v>
      </c>
      <c r="F4819">
        <v>1526</v>
      </c>
      <c r="G4819">
        <f t="shared" si="376"/>
        <v>0</v>
      </c>
      <c r="H4819" t="str">
        <f>_xlfn.XLOOKUP(C4819,obszary!A:A,obszary!B:B)</f>
        <v>Tharsis</v>
      </c>
      <c r="I4819" t="str">
        <f>_xlfn.XLOOKUP($A4819,laziki!B:B,laziki!C:C)</f>
        <v>Spirit 7</v>
      </c>
      <c r="J4819" t="str">
        <f>_xlfn.XLOOKUP(I4819,laziki!C:C,laziki!E:E)</f>
        <v>13.98S, 98.57W</v>
      </c>
      <c r="K4819">
        <f>_xlfn.XLOOKUP($A4819,laziki!B:B,laziki!D:D)</f>
        <v>2063</v>
      </c>
      <c r="L4819">
        <f t="shared" si="377"/>
        <v>2064</v>
      </c>
      <c r="M4819" s="4">
        <f t="shared" si="378"/>
        <v>1</v>
      </c>
      <c r="N4819" s="4" t="str">
        <f t="shared" si="379"/>
        <v>N</v>
      </c>
      <c r="O4819" t="str">
        <f t="shared" si="380"/>
        <v>S</v>
      </c>
    </row>
    <row r="4820" spans="1:15" x14ac:dyDescent="0.25">
      <c r="A4820">
        <v>10</v>
      </c>
      <c r="B4820" s="1">
        <v>56961</v>
      </c>
      <c r="C4820" t="s">
        <v>231</v>
      </c>
      <c r="D4820" t="s">
        <v>628</v>
      </c>
      <c r="E4820">
        <v>117</v>
      </c>
      <c r="F4820">
        <v>6006</v>
      </c>
      <c r="G4820">
        <f t="shared" si="376"/>
        <v>0</v>
      </c>
      <c r="H4820" t="str">
        <f>_xlfn.XLOOKUP(C4820,obszary!A:A,obszary!B:B)</f>
        <v>Coprates</v>
      </c>
      <c r="I4820" t="str">
        <f>_xlfn.XLOOKUP($A4820,laziki!B:B,laziki!C:C)</f>
        <v>Mariner 15</v>
      </c>
      <c r="J4820" t="str">
        <f>_xlfn.XLOOKUP(I4820,laziki!C:C,laziki!E:E)</f>
        <v>23.79S, 56.97W</v>
      </c>
      <c r="K4820">
        <f>_xlfn.XLOOKUP($A4820,laziki!B:B,laziki!D:D)</f>
        <v>2054</v>
      </c>
      <c r="L4820">
        <f t="shared" si="377"/>
        <v>2055</v>
      </c>
      <c r="M4820" s="4">
        <f t="shared" si="378"/>
        <v>1</v>
      </c>
      <c r="N4820" s="4" t="str">
        <f t="shared" si="379"/>
        <v>S</v>
      </c>
      <c r="O4820" t="str">
        <f t="shared" si="380"/>
        <v>S</v>
      </c>
    </row>
    <row r="4821" spans="1:15" x14ac:dyDescent="0.25">
      <c r="A4821">
        <v>18</v>
      </c>
      <c r="B4821" s="1">
        <v>57164</v>
      </c>
      <c r="C4821" t="s">
        <v>221</v>
      </c>
      <c r="D4821" t="s">
        <v>627</v>
      </c>
      <c r="E4821">
        <v>67</v>
      </c>
      <c r="F4821">
        <v>5622</v>
      </c>
      <c r="G4821">
        <f t="shared" si="376"/>
        <v>5622</v>
      </c>
      <c r="H4821" t="str">
        <f>_xlfn.XLOOKUP(C4821,obszary!A:A,obszary!B:B)</f>
        <v>Aeolis</v>
      </c>
      <c r="I4821" t="str">
        <f>_xlfn.XLOOKUP($A4821,laziki!B:B,laziki!C:C)</f>
        <v>Viking 10</v>
      </c>
      <c r="J4821" t="str">
        <f>_xlfn.XLOOKUP(I4821,laziki!C:C,laziki!E:E)</f>
        <v>25.21S, 169.35E</v>
      </c>
      <c r="K4821">
        <f>_xlfn.XLOOKUP($A4821,laziki!B:B,laziki!D:D)</f>
        <v>2055</v>
      </c>
      <c r="L4821">
        <f t="shared" si="377"/>
        <v>2056</v>
      </c>
      <c r="M4821" s="4">
        <f t="shared" si="378"/>
        <v>1</v>
      </c>
      <c r="N4821" s="4" t="str">
        <f t="shared" si="379"/>
        <v>S</v>
      </c>
      <c r="O4821" t="str">
        <f t="shared" si="380"/>
        <v>S</v>
      </c>
    </row>
    <row r="4822" spans="1:15" x14ac:dyDescent="0.25">
      <c r="A4822">
        <v>69</v>
      </c>
      <c r="B4822" s="1">
        <v>64698</v>
      </c>
      <c r="C4822" t="s">
        <v>253</v>
      </c>
      <c r="D4822" t="s">
        <v>626</v>
      </c>
      <c r="E4822">
        <v>344</v>
      </c>
      <c r="F4822">
        <v>1526</v>
      </c>
      <c r="G4822">
        <f t="shared" si="376"/>
        <v>0</v>
      </c>
      <c r="H4822" t="str">
        <f>_xlfn.XLOOKUP(C4822,obszary!A:A,obszary!B:B)</f>
        <v>Cebrenia</v>
      </c>
      <c r="I4822" t="str">
        <f>_xlfn.XLOOKUP($A4822,laziki!B:B,laziki!C:C)</f>
        <v>Rosetta 13</v>
      </c>
      <c r="J4822" t="str">
        <f>_xlfn.XLOOKUP(I4822,laziki!C:C,laziki!E:E)</f>
        <v>69.41N, 168.67E</v>
      </c>
      <c r="K4822">
        <f>_xlfn.XLOOKUP($A4822,laziki!B:B,laziki!D:D)</f>
        <v>2069</v>
      </c>
      <c r="L4822">
        <f t="shared" si="377"/>
        <v>2077</v>
      </c>
      <c r="M4822" s="4">
        <f t="shared" si="378"/>
        <v>8</v>
      </c>
      <c r="N4822" s="4" t="str">
        <f t="shared" si="379"/>
        <v>N</v>
      </c>
      <c r="O4822" t="str">
        <f t="shared" si="380"/>
        <v>N</v>
      </c>
    </row>
    <row r="4823" spans="1:15" x14ac:dyDescent="0.25">
      <c r="A4823">
        <v>26</v>
      </c>
      <c r="B4823" s="1">
        <v>57687</v>
      </c>
      <c r="C4823" t="s">
        <v>225</v>
      </c>
      <c r="D4823" t="s">
        <v>625</v>
      </c>
      <c r="E4823">
        <v>791</v>
      </c>
      <c r="F4823">
        <v>15109</v>
      </c>
      <c r="G4823">
        <f t="shared" si="376"/>
        <v>0</v>
      </c>
      <c r="H4823" t="str">
        <f>_xlfn.XLOOKUP(C4823,obszary!A:A,obszary!B:B)</f>
        <v>Iapygia</v>
      </c>
      <c r="I4823" t="str">
        <f>_xlfn.XLOOKUP($A4823,laziki!B:B,laziki!C:C)</f>
        <v>Phobos 5</v>
      </c>
      <c r="J4823" t="str">
        <f>_xlfn.XLOOKUP(I4823,laziki!C:C,laziki!E:E)</f>
        <v>48.99S, 67.17E</v>
      </c>
      <c r="K4823">
        <f>_xlfn.XLOOKUP($A4823,laziki!B:B,laziki!D:D)</f>
        <v>2054</v>
      </c>
      <c r="L4823">
        <f t="shared" si="377"/>
        <v>2057</v>
      </c>
      <c r="M4823" s="4">
        <f t="shared" si="378"/>
        <v>3</v>
      </c>
      <c r="N4823" s="4" t="str">
        <f t="shared" si="379"/>
        <v>S</v>
      </c>
      <c r="O4823" t="str">
        <f t="shared" si="380"/>
        <v>S</v>
      </c>
    </row>
    <row r="4824" spans="1:15" x14ac:dyDescent="0.25">
      <c r="A4824">
        <v>54</v>
      </c>
      <c r="B4824" s="1">
        <v>61209</v>
      </c>
      <c r="C4824" t="s">
        <v>239</v>
      </c>
      <c r="D4824" t="s">
        <v>624</v>
      </c>
      <c r="E4824">
        <v>524</v>
      </c>
      <c r="F4824">
        <v>4902</v>
      </c>
      <c r="G4824">
        <f t="shared" si="376"/>
        <v>0</v>
      </c>
      <c r="H4824" t="str">
        <f>_xlfn.XLOOKUP(C4824,obszary!A:A,obszary!B:B)</f>
        <v>Amenthes</v>
      </c>
      <c r="I4824" t="str">
        <f>_xlfn.XLOOKUP($A4824,laziki!B:B,laziki!C:C)</f>
        <v>Opportunity 6</v>
      </c>
      <c r="J4824" t="str">
        <f>_xlfn.XLOOKUP(I4824,laziki!C:C,laziki!E:E)</f>
        <v>14.31N, 112.28E</v>
      </c>
      <c r="K4824">
        <f>_xlfn.XLOOKUP($A4824,laziki!B:B,laziki!D:D)</f>
        <v>2065</v>
      </c>
      <c r="L4824">
        <f t="shared" si="377"/>
        <v>2067</v>
      </c>
      <c r="M4824" s="4">
        <f t="shared" si="378"/>
        <v>2</v>
      </c>
      <c r="N4824" s="4" t="str">
        <f t="shared" si="379"/>
        <v>N</v>
      </c>
      <c r="O4824" t="str">
        <f t="shared" si="380"/>
        <v>N</v>
      </c>
    </row>
    <row r="4825" spans="1:15" x14ac:dyDescent="0.25">
      <c r="A4825">
        <v>98</v>
      </c>
      <c r="B4825" s="1">
        <v>63212</v>
      </c>
      <c r="C4825" t="s">
        <v>207</v>
      </c>
      <c r="D4825" t="s">
        <v>623</v>
      </c>
      <c r="E4825">
        <v>54</v>
      </c>
      <c r="F4825">
        <v>6409</v>
      </c>
      <c r="G4825">
        <f t="shared" si="376"/>
        <v>6409</v>
      </c>
      <c r="H4825" t="str">
        <f>_xlfn.XLOOKUP(C4825,obszary!A:A,obszary!B:B)</f>
        <v>Mare Australe</v>
      </c>
      <c r="I4825" t="str">
        <f>_xlfn.XLOOKUP($A4825,laziki!B:B,laziki!C:C)</f>
        <v>Perseverance 5</v>
      </c>
      <c r="J4825" t="str">
        <f>_xlfn.XLOOKUP(I4825,laziki!C:C,laziki!E:E)</f>
        <v>48.97S, 86.32E</v>
      </c>
      <c r="K4825">
        <f>_xlfn.XLOOKUP($A4825,laziki!B:B,laziki!D:D)</f>
        <v>2070</v>
      </c>
      <c r="L4825">
        <f t="shared" si="377"/>
        <v>2073</v>
      </c>
      <c r="M4825" s="4">
        <f t="shared" si="378"/>
        <v>3</v>
      </c>
      <c r="N4825" s="4" t="str">
        <f t="shared" si="379"/>
        <v>S</v>
      </c>
      <c r="O4825" t="str">
        <f t="shared" si="380"/>
        <v>S</v>
      </c>
    </row>
    <row r="4826" spans="1:15" x14ac:dyDescent="0.25">
      <c r="A4826">
        <v>10</v>
      </c>
      <c r="B4826" s="1">
        <v>59520</v>
      </c>
      <c r="C4826" t="s">
        <v>231</v>
      </c>
      <c r="D4826" t="s">
        <v>622</v>
      </c>
      <c r="E4826">
        <v>77</v>
      </c>
      <c r="F4826">
        <v>9670</v>
      </c>
      <c r="G4826">
        <f t="shared" si="376"/>
        <v>9670</v>
      </c>
      <c r="H4826" t="str">
        <f>_xlfn.XLOOKUP(C4826,obszary!A:A,obszary!B:B)</f>
        <v>Coprates</v>
      </c>
      <c r="I4826" t="str">
        <f>_xlfn.XLOOKUP($A4826,laziki!B:B,laziki!C:C)</f>
        <v>Mariner 15</v>
      </c>
      <c r="J4826" t="str">
        <f>_xlfn.XLOOKUP(I4826,laziki!C:C,laziki!E:E)</f>
        <v>23.79S, 56.97W</v>
      </c>
      <c r="K4826">
        <f>_xlfn.XLOOKUP($A4826,laziki!B:B,laziki!D:D)</f>
        <v>2054</v>
      </c>
      <c r="L4826">
        <f t="shared" si="377"/>
        <v>2062</v>
      </c>
      <c r="M4826" s="4">
        <f t="shared" si="378"/>
        <v>8</v>
      </c>
      <c r="N4826" s="4" t="str">
        <f t="shared" si="379"/>
        <v>S</v>
      </c>
      <c r="O4826" t="str">
        <f t="shared" si="380"/>
        <v>S</v>
      </c>
    </row>
    <row r="4827" spans="1:15" x14ac:dyDescent="0.25">
      <c r="A4827">
        <v>90</v>
      </c>
      <c r="B4827" s="1">
        <v>63489</v>
      </c>
      <c r="C4827" t="s">
        <v>219</v>
      </c>
      <c r="D4827" t="s">
        <v>621</v>
      </c>
      <c r="E4827">
        <v>70</v>
      </c>
      <c r="F4827">
        <v>883</v>
      </c>
      <c r="G4827">
        <f t="shared" si="376"/>
        <v>883</v>
      </c>
      <c r="H4827" t="str">
        <f>_xlfn.XLOOKUP(C4827,obszary!A:A,obszary!B:B)</f>
        <v>Phaethontis</v>
      </c>
      <c r="I4827" t="str">
        <f>_xlfn.XLOOKUP($A4827,laziki!B:B,laziki!C:C)</f>
        <v>Phoenix 23</v>
      </c>
      <c r="J4827" t="str">
        <f>_xlfn.XLOOKUP(I4827,laziki!C:C,laziki!E:E)</f>
        <v>65.99S, 161.89W</v>
      </c>
      <c r="K4827">
        <f>_xlfn.XLOOKUP($A4827,laziki!B:B,laziki!D:D)</f>
        <v>2072</v>
      </c>
      <c r="L4827">
        <f t="shared" si="377"/>
        <v>2073</v>
      </c>
      <c r="M4827" s="4">
        <f t="shared" si="378"/>
        <v>1</v>
      </c>
      <c r="N4827" s="4" t="str">
        <f t="shared" si="379"/>
        <v>S</v>
      </c>
      <c r="O4827" t="str">
        <f t="shared" si="380"/>
        <v>S</v>
      </c>
    </row>
    <row r="4828" spans="1:15" x14ac:dyDescent="0.25">
      <c r="A4828">
        <v>5</v>
      </c>
      <c r="B4828" s="1">
        <v>57079</v>
      </c>
      <c r="C4828" t="s">
        <v>225</v>
      </c>
      <c r="D4828" t="s">
        <v>620</v>
      </c>
      <c r="E4828">
        <v>106</v>
      </c>
      <c r="F4828">
        <v>5812</v>
      </c>
      <c r="G4828">
        <f t="shared" si="376"/>
        <v>0</v>
      </c>
      <c r="H4828" t="str">
        <f>_xlfn.XLOOKUP(C4828,obszary!A:A,obszary!B:B)</f>
        <v>Iapygia</v>
      </c>
      <c r="I4828" t="str">
        <f>_xlfn.XLOOKUP($A4828,laziki!B:B,laziki!C:C)</f>
        <v>Mariner 10</v>
      </c>
      <c r="J4828" t="str">
        <f>_xlfn.XLOOKUP(I4828,laziki!C:C,laziki!E:E)</f>
        <v>4.88N, 63.43E</v>
      </c>
      <c r="K4828">
        <f>_xlfn.XLOOKUP($A4828,laziki!B:B,laziki!D:D)</f>
        <v>2051</v>
      </c>
      <c r="L4828">
        <f t="shared" si="377"/>
        <v>2056</v>
      </c>
      <c r="M4828" s="4">
        <f t="shared" si="378"/>
        <v>5</v>
      </c>
      <c r="N4828" s="4" t="str">
        <f t="shared" si="379"/>
        <v>S</v>
      </c>
      <c r="O4828" t="str">
        <f t="shared" si="380"/>
        <v>N</v>
      </c>
    </row>
    <row r="4829" spans="1:15" x14ac:dyDescent="0.25">
      <c r="A4829">
        <v>76</v>
      </c>
      <c r="B4829" s="1">
        <v>63331</v>
      </c>
      <c r="C4829" t="s">
        <v>263</v>
      </c>
      <c r="D4829" t="s">
        <v>619</v>
      </c>
      <c r="E4829">
        <v>241</v>
      </c>
      <c r="F4829">
        <v>6006</v>
      </c>
      <c r="G4829">
        <f t="shared" si="376"/>
        <v>0</v>
      </c>
      <c r="H4829" t="str">
        <f>_xlfn.XLOOKUP(C4829,obszary!A:A,obszary!B:B)</f>
        <v>Diacria</v>
      </c>
      <c r="I4829" t="str">
        <f>_xlfn.XLOOKUP($A4829,laziki!B:B,laziki!C:C)</f>
        <v>Rosetta 25</v>
      </c>
      <c r="J4829" t="str">
        <f>_xlfn.XLOOKUP(I4829,laziki!C:C,laziki!E:E)</f>
        <v>47.84N, 169.44E</v>
      </c>
      <c r="K4829">
        <f>_xlfn.XLOOKUP($A4829,laziki!B:B,laziki!D:D)</f>
        <v>2072</v>
      </c>
      <c r="L4829">
        <f t="shared" si="377"/>
        <v>2073</v>
      </c>
      <c r="M4829" s="4">
        <f t="shared" si="378"/>
        <v>1</v>
      </c>
      <c r="N4829" s="4" t="str">
        <f t="shared" si="379"/>
        <v>N</v>
      </c>
      <c r="O4829" t="str">
        <f t="shared" si="380"/>
        <v>N</v>
      </c>
    </row>
    <row r="4830" spans="1:15" x14ac:dyDescent="0.25">
      <c r="A4830">
        <v>82</v>
      </c>
      <c r="B4830" s="1">
        <v>61908</v>
      </c>
      <c r="C4830" t="s">
        <v>221</v>
      </c>
      <c r="D4830" t="s">
        <v>618</v>
      </c>
      <c r="E4830">
        <v>80</v>
      </c>
      <c r="F4830">
        <v>15109</v>
      </c>
      <c r="G4830">
        <f t="shared" si="376"/>
        <v>15109</v>
      </c>
      <c r="H4830" t="str">
        <f>_xlfn.XLOOKUP(C4830,obszary!A:A,obszary!B:B)</f>
        <v>Aeolis</v>
      </c>
      <c r="I4830" t="str">
        <f>_xlfn.XLOOKUP($A4830,laziki!B:B,laziki!C:C)</f>
        <v>Phoenix 7</v>
      </c>
      <c r="J4830" t="str">
        <f>_xlfn.XLOOKUP(I4830,laziki!C:C,laziki!E:E)</f>
        <v>42.36S, 157.15E</v>
      </c>
      <c r="K4830">
        <f>_xlfn.XLOOKUP($A4830,laziki!B:B,laziki!D:D)</f>
        <v>2068</v>
      </c>
      <c r="L4830">
        <f t="shared" si="377"/>
        <v>2069</v>
      </c>
      <c r="M4830" s="4">
        <f t="shared" si="378"/>
        <v>1</v>
      </c>
      <c r="N4830" s="4" t="str">
        <f t="shared" si="379"/>
        <v>S</v>
      </c>
      <c r="O4830" t="str">
        <f t="shared" si="380"/>
        <v>S</v>
      </c>
    </row>
    <row r="4831" spans="1:15" x14ac:dyDescent="0.25">
      <c r="A4831">
        <v>32</v>
      </c>
      <c r="B4831" s="1">
        <v>61114</v>
      </c>
      <c r="C4831" t="s">
        <v>217</v>
      </c>
      <c r="D4831" t="s">
        <v>617</v>
      </c>
      <c r="E4831">
        <v>416</v>
      </c>
      <c r="F4831">
        <v>756</v>
      </c>
      <c r="G4831">
        <f t="shared" si="376"/>
        <v>0</v>
      </c>
      <c r="H4831" t="str">
        <f>_xlfn.XLOOKUP(C4831,obszary!A:A,obszary!B:B)</f>
        <v>Thaumasia</v>
      </c>
      <c r="I4831" t="str">
        <f>_xlfn.XLOOKUP($A4831,laziki!B:B,laziki!C:C)</f>
        <v>Deimos 11</v>
      </c>
      <c r="J4831" t="str">
        <f>_xlfn.XLOOKUP(I4831,laziki!C:C,laziki!E:E)</f>
        <v>39.82S, 96.42W</v>
      </c>
      <c r="K4831">
        <f>_xlfn.XLOOKUP($A4831,laziki!B:B,laziki!D:D)</f>
        <v>2059</v>
      </c>
      <c r="L4831">
        <f t="shared" si="377"/>
        <v>2067</v>
      </c>
      <c r="M4831" s="4">
        <f t="shared" si="378"/>
        <v>8</v>
      </c>
      <c r="N4831" s="4" t="str">
        <f t="shared" si="379"/>
        <v>S</v>
      </c>
      <c r="O4831" t="str">
        <f t="shared" si="380"/>
        <v>S</v>
      </c>
    </row>
    <row r="4832" spans="1:15" x14ac:dyDescent="0.25">
      <c r="A4832">
        <v>94</v>
      </c>
      <c r="B4832" s="1">
        <v>62012</v>
      </c>
      <c r="C4832" t="s">
        <v>207</v>
      </c>
      <c r="D4832" t="s">
        <v>616</v>
      </c>
      <c r="E4832">
        <v>196</v>
      </c>
      <c r="F4832">
        <v>1656</v>
      </c>
      <c r="G4832">
        <f t="shared" si="376"/>
        <v>0</v>
      </c>
      <c r="H4832" t="str">
        <f>_xlfn.XLOOKUP(C4832,obszary!A:A,obszary!B:B)</f>
        <v>Mare Australe</v>
      </c>
      <c r="I4832" t="str">
        <f>_xlfn.XLOOKUP($A4832,laziki!B:B,laziki!C:C)</f>
        <v>Dawn 4</v>
      </c>
      <c r="J4832" t="str">
        <f>_xlfn.XLOOKUP(I4832,laziki!C:C,laziki!E:E)</f>
        <v>46.81S, 143.88E</v>
      </c>
      <c r="K4832">
        <f>_xlfn.XLOOKUP($A4832,laziki!B:B,laziki!D:D)</f>
        <v>2066</v>
      </c>
      <c r="L4832">
        <f t="shared" si="377"/>
        <v>2069</v>
      </c>
      <c r="M4832" s="4">
        <f t="shared" si="378"/>
        <v>3</v>
      </c>
      <c r="N4832" s="4" t="str">
        <f t="shared" si="379"/>
        <v>S</v>
      </c>
      <c r="O4832" t="str">
        <f t="shared" si="380"/>
        <v>S</v>
      </c>
    </row>
    <row r="4833" spans="1:15" x14ac:dyDescent="0.25">
      <c r="A4833">
        <v>95</v>
      </c>
      <c r="B4833" s="1">
        <v>61528</v>
      </c>
      <c r="C4833" t="s">
        <v>247</v>
      </c>
      <c r="D4833" t="s">
        <v>615</v>
      </c>
      <c r="E4833">
        <v>103</v>
      </c>
      <c r="F4833">
        <v>12605</v>
      </c>
      <c r="G4833">
        <f t="shared" si="376"/>
        <v>0</v>
      </c>
      <c r="H4833" t="str">
        <f>_xlfn.XLOOKUP(C4833,obszary!A:A,obszary!B:B)</f>
        <v>Lunae Palus</v>
      </c>
      <c r="I4833" t="str">
        <f>_xlfn.XLOOKUP($A4833,laziki!B:B,laziki!C:C)</f>
        <v>Dawn 6</v>
      </c>
      <c r="J4833" t="str">
        <f>_xlfn.XLOOKUP(I4833,laziki!C:C,laziki!E:E)</f>
        <v>8.80N, 79.73W</v>
      </c>
      <c r="K4833">
        <f>_xlfn.XLOOKUP($A4833,laziki!B:B,laziki!D:D)</f>
        <v>2067</v>
      </c>
      <c r="L4833">
        <f t="shared" si="377"/>
        <v>2068</v>
      </c>
      <c r="M4833" s="4">
        <f t="shared" si="378"/>
        <v>1</v>
      </c>
      <c r="N4833" s="4" t="str">
        <f t="shared" si="379"/>
        <v>N</v>
      </c>
      <c r="O4833" t="str">
        <f t="shared" si="380"/>
        <v>N</v>
      </c>
    </row>
    <row r="4834" spans="1:15" x14ac:dyDescent="0.25">
      <c r="A4834">
        <v>19</v>
      </c>
      <c r="B4834" s="1">
        <v>57910</v>
      </c>
      <c r="C4834" t="s">
        <v>253</v>
      </c>
      <c r="D4834" t="s">
        <v>614</v>
      </c>
      <c r="E4834">
        <v>19</v>
      </c>
      <c r="F4834">
        <v>6618</v>
      </c>
      <c r="G4834">
        <f t="shared" si="376"/>
        <v>6618</v>
      </c>
      <c r="H4834" t="str">
        <f>_xlfn.XLOOKUP(C4834,obszary!A:A,obszary!B:B)</f>
        <v>Cebrenia</v>
      </c>
      <c r="I4834" t="str">
        <f>_xlfn.XLOOKUP($A4834,laziki!B:B,laziki!C:C)</f>
        <v>Viking 13</v>
      </c>
      <c r="J4834" t="str">
        <f>_xlfn.XLOOKUP(I4834,laziki!C:C,laziki!E:E)</f>
        <v>47.43N, 160.74E</v>
      </c>
      <c r="K4834">
        <f>_xlfn.XLOOKUP($A4834,laziki!B:B,laziki!D:D)</f>
        <v>2056</v>
      </c>
      <c r="L4834">
        <f t="shared" si="377"/>
        <v>2058</v>
      </c>
      <c r="M4834" s="4">
        <f t="shared" si="378"/>
        <v>2</v>
      </c>
      <c r="N4834" s="4" t="str">
        <f t="shared" si="379"/>
        <v>N</v>
      </c>
      <c r="O4834" t="str">
        <f t="shared" si="380"/>
        <v>N</v>
      </c>
    </row>
    <row r="4835" spans="1:15" x14ac:dyDescent="0.25">
      <c r="A4835">
        <v>61</v>
      </c>
      <c r="B4835" s="1">
        <v>63117</v>
      </c>
      <c r="C4835" t="s">
        <v>207</v>
      </c>
      <c r="D4835" t="s">
        <v>613</v>
      </c>
      <c r="E4835">
        <v>52</v>
      </c>
      <c r="F4835">
        <v>2324</v>
      </c>
      <c r="G4835">
        <f t="shared" si="376"/>
        <v>2324</v>
      </c>
      <c r="H4835" t="str">
        <f>_xlfn.XLOOKUP(C4835,obszary!A:A,obszary!B:B)</f>
        <v>Mare Australe</v>
      </c>
      <c r="I4835" t="str">
        <f>_xlfn.XLOOKUP($A4835,laziki!B:B,laziki!C:C)</f>
        <v>Opportunity 19</v>
      </c>
      <c r="J4835" t="str">
        <f>_xlfn.XLOOKUP(I4835,laziki!C:C,laziki!E:E)</f>
        <v>68.17S, 21.83W</v>
      </c>
      <c r="K4835">
        <f>_xlfn.XLOOKUP($A4835,laziki!B:B,laziki!D:D)</f>
        <v>2069</v>
      </c>
      <c r="L4835">
        <f t="shared" si="377"/>
        <v>2072</v>
      </c>
      <c r="M4835" s="4">
        <f t="shared" si="378"/>
        <v>3</v>
      </c>
      <c r="N4835" s="4" t="str">
        <f t="shared" si="379"/>
        <v>S</v>
      </c>
      <c r="O4835" t="str">
        <f t="shared" si="380"/>
        <v>S</v>
      </c>
    </row>
    <row r="4836" spans="1:15" x14ac:dyDescent="0.25">
      <c r="A4836">
        <v>63</v>
      </c>
      <c r="B4836" s="1">
        <v>61473</v>
      </c>
      <c r="C4836" t="s">
        <v>211</v>
      </c>
      <c r="D4836" t="s">
        <v>612</v>
      </c>
      <c r="E4836">
        <v>365</v>
      </c>
      <c r="F4836">
        <v>2054</v>
      </c>
      <c r="G4836">
        <f t="shared" si="376"/>
        <v>0</v>
      </c>
      <c r="H4836" t="str">
        <f>_xlfn.XLOOKUP(C4836,obszary!A:A,obszary!B:B)</f>
        <v>Hellas</v>
      </c>
      <c r="I4836" t="str">
        <f>_xlfn.XLOOKUP($A4836,laziki!B:B,laziki!C:C)</f>
        <v>Rosetta 3</v>
      </c>
      <c r="J4836" t="str">
        <f>_xlfn.XLOOKUP(I4836,laziki!C:C,laziki!E:E)</f>
        <v>54.72S, 108.92E</v>
      </c>
      <c r="K4836">
        <f>_xlfn.XLOOKUP($A4836,laziki!B:B,laziki!D:D)</f>
        <v>2066</v>
      </c>
      <c r="L4836">
        <f t="shared" si="377"/>
        <v>2068</v>
      </c>
      <c r="M4836" s="4">
        <f t="shared" si="378"/>
        <v>2</v>
      </c>
      <c r="N4836" s="4" t="str">
        <f t="shared" si="379"/>
        <v>S</v>
      </c>
      <c r="O4836" t="str">
        <f t="shared" si="380"/>
        <v>S</v>
      </c>
    </row>
    <row r="4837" spans="1:15" x14ac:dyDescent="0.25">
      <c r="A4837">
        <v>37</v>
      </c>
      <c r="B4837" s="1">
        <v>60082</v>
      </c>
      <c r="C4837" t="s">
        <v>237</v>
      </c>
      <c r="D4837" t="s">
        <v>611</v>
      </c>
      <c r="E4837">
        <v>70</v>
      </c>
      <c r="F4837">
        <v>5436</v>
      </c>
      <c r="G4837">
        <f t="shared" si="376"/>
        <v>5436</v>
      </c>
      <c r="H4837" t="str">
        <f>_xlfn.XLOOKUP(C4837,obszary!A:A,obszary!B:B)</f>
        <v>Elysium</v>
      </c>
      <c r="I4837" t="str">
        <f>_xlfn.XLOOKUP($A4837,laziki!B:B,laziki!C:C)</f>
        <v>Pathfinder 5</v>
      </c>
      <c r="J4837" t="str">
        <f>_xlfn.XLOOKUP(I4837,laziki!C:C,laziki!E:E)</f>
        <v>10.83N, 133.81E</v>
      </c>
      <c r="K4837">
        <f>_xlfn.XLOOKUP($A4837,laziki!B:B,laziki!D:D)</f>
        <v>2061</v>
      </c>
      <c r="L4837">
        <f t="shared" si="377"/>
        <v>2064</v>
      </c>
      <c r="M4837" s="4">
        <f t="shared" si="378"/>
        <v>3</v>
      </c>
      <c r="N4837" s="4" t="str">
        <f t="shared" si="379"/>
        <v>N</v>
      </c>
      <c r="O4837" t="str">
        <f t="shared" si="380"/>
        <v>N</v>
      </c>
    </row>
    <row r="4838" spans="1:15" x14ac:dyDescent="0.25">
      <c r="A4838">
        <v>42</v>
      </c>
      <c r="B4838" s="1">
        <v>61063</v>
      </c>
      <c r="C4838" t="s">
        <v>263</v>
      </c>
      <c r="D4838" t="s">
        <v>610</v>
      </c>
      <c r="E4838">
        <v>7</v>
      </c>
      <c r="F4838">
        <v>3313</v>
      </c>
      <c r="G4838">
        <f t="shared" si="376"/>
        <v>3313</v>
      </c>
      <c r="H4838" t="str">
        <f>_xlfn.XLOOKUP(C4838,obszary!A:A,obszary!B:B)</f>
        <v>Diacria</v>
      </c>
      <c r="I4838" t="str">
        <f>_xlfn.XLOOKUP($A4838,laziki!B:B,laziki!C:C)</f>
        <v>Spirit 6</v>
      </c>
      <c r="J4838" t="str">
        <f>_xlfn.XLOOKUP(I4838,laziki!C:C,laziki!E:E)</f>
        <v>27.80N, 160.30E</v>
      </c>
      <c r="K4838">
        <f>_xlfn.XLOOKUP($A4838,laziki!B:B,laziki!D:D)</f>
        <v>2063</v>
      </c>
      <c r="L4838">
        <f t="shared" si="377"/>
        <v>2067</v>
      </c>
      <c r="M4838" s="4">
        <f t="shared" si="378"/>
        <v>4</v>
      </c>
      <c r="N4838" s="4" t="str">
        <f t="shared" si="379"/>
        <v>N</v>
      </c>
      <c r="O4838" t="str">
        <f t="shared" si="380"/>
        <v>N</v>
      </c>
    </row>
    <row r="4839" spans="1:15" x14ac:dyDescent="0.25">
      <c r="A4839">
        <v>32</v>
      </c>
      <c r="B4839" s="1">
        <v>60924</v>
      </c>
      <c r="C4839" t="s">
        <v>217</v>
      </c>
      <c r="D4839" t="s">
        <v>609</v>
      </c>
      <c r="E4839">
        <v>1270</v>
      </c>
      <c r="F4839">
        <v>6006</v>
      </c>
      <c r="G4839">
        <f t="shared" si="376"/>
        <v>0</v>
      </c>
      <c r="H4839" t="str">
        <f>_xlfn.XLOOKUP(C4839,obszary!A:A,obszary!B:B)</f>
        <v>Thaumasia</v>
      </c>
      <c r="I4839" t="str">
        <f>_xlfn.XLOOKUP($A4839,laziki!B:B,laziki!C:C)</f>
        <v>Deimos 11</v>
      </c>
      <c r="J4839" t="str">
        <f>_xlfn.XLOOKUP(I4839,laziki!C:C,laziki!E:E)</f>
        <v>39.82S, 96.42W</v>
      </c>
      <c r="K4839">
        <f>_xlfn.XLOOKUP($A4839,laziki!B:B,laziki!D:D)</f>
        <v>2059</v>
      </c>
      <c r="L4839">
        <f t="shared" si="377"/>
        <v>2066</v>
      </c>
      <c r="M4839" s="4">
        <f t="shared" si="378"/>
        <v>7</v>
      </c>
      <c r="N4839" s="4" t="str">
        <f t="shared" si="379"/>
        <v>S</v>
      </c>
      <c r="O4839" t="str">
        <f t="shared" si="380"/>
        <v>S</v>
      </c>
    </row>
    <row r="4840" spans="1:15" x14ac:dyDescent="0.25">
      <c r="A4840">
        <v>32</v>
      </c>
      <c r="B4840" s="1">
        <v>60229</v>
      </c>
      <c r="C4840" t="s">
        <v>217</v>
      </c>
      <c r="D4840" t="s">
        <v>608</v>
      </c>
      <c r="E4840">
        <v>416</v>
      </c>
      <c r="F4840">
        <v>56210</v>
      </c>
      <c r="G4840">
        <f t="shared" si="376"/>
        <v>0</v>
      </c>
      <c r="H4840" t="str">
        <f>_xlfn.XLOOKUP(C4840,obszary!A:A,obszary!B:B)</f>
        <v>Thaumasia</v>
      </c>
      <c r="I4840" t="str">
        <f>_xlfn.XLOOKUP($A4840,laziki!B:B,laziki!C:C)</f>
        <v>Deimos 11</v>
      </c>
      <c r="J4840" t="str">
        <f>_xlfn.XLOOKUP(I4840,laziki!C:C,laziki!E:E)</f>
        <v>39.82S, 96.42W</v>
      </c>
      <c r="K4840">
        <f>_xlfn.XLOOKUP($A4840,laziki!B:B,laziki!D:D)</f>
        <v>2059</v>
      </c>
      <c r="L4840">
        <f t="shared" si="377"/>
        <v>2064</v>
      </c>
      <c r="M4840" s="4">
        <f t="shared" si="378"/>
        <v>5</v>
      </c>
      <c r="N4840" s="4" t="str">
        <f t="shared" si="379"/>
        <v>S</v>
      </c>
      <c r="O4840" t="str">
        <f t="shared" si="380"/>
        <v>S</v>
      </c>
    </row>
    <row r="4841" spans="1:15" x14ac:dyDescent="0.25">
      <c r="A4841">
        <v>10</v>
      </c>
      <c r="B4841" s="1">
        <v>58123</v>
      </c>
      <c r="C4841" t="s">
        <v>231</v>
      </c>
      <c r="D4841" t="s">
        <v>607</v>
      </c>
      <c r="E4841">
        <v>702</v>
      </c>
      <c r="F4841">
        <v>6832</v>
      </c>
      <c r="G4841">
        <f t="shared" si="376"/>
        <v>0</v>
      </c>
      <c r="H4841" t="str">
        <f>_xlfn.XLOOKUP(C4841,obszary!A:A,obszary!B:B)</f>
        <v>Coprates</v>
      </c>
      <c r="I4841" t="str">
        <f>_xlfn.XLOOKUP($A4841,laziki!B:B,laziki!C:C)</f>
        <v>Mariner 15</v>
      </c>
      <c r="J4841" t="str">
        <f>_xlfn.XLOOKUP(I4841,laziki!C:C,laziki!E:E)</f>
        <v>23.79S, 56.97W</v>
      </c>
      <c r="K4841">
        <f>_xlfn.XLOOKUP($A4841,laziki!B:B,laziki!D:D)</f>
        <v>2054</v>
      </c>
      <c r="L4841">
        <f t="shared" si="377"/>
        <v>2059</v>
      </c>
      <c r="M4841" s="4">
        <f t="shared" si="378"/>
        <v>5</v>
      </c>
      <c r="N4841" s="4" t="str">
        <f t="shared" si="379"/>
        <v>S</v>
      </c>
      <c r="O4841" t="str">
        <f t="shared" si="380"/>
        <v>S</v>
      </c>
    </row>
    <row r="4842" spans="1:15" x14ac:dyDescent="0.25">
      <c r="A4842">
        <v>76</v>
      </c>
      <c r="B4842" s="1">
        <v>65826</v>
      </c>
      <c r="C4842" t="s">
        <v>263</v>
      </c>
      <c r="D4842" t="s">
        <v>606</v>
      </c>
      <c r="E4842">
        <v>93</v>
      </c>
      <c r="F4842">
        <v>21171</v>
      </c>
      <c r="G4842">
        <f t="shared" si="376"/>
        <v>21171</v>
      </c>
      <c r="H4842" t="str">
        <f>_xlfn.XLOOKUP(C4842,obszary!A:A,obszary!B:B)</f>
        <v>Diacria</v>
      </c>
      <c r="I4842" t="str">
        <f>_xlfn.XLOOKUP($A4842,laziki!B:B,laziki!C:C)</f>
        <v>Rosetta 25</v>
      </c>
      <c r="J4842" t="str">
        <f>_xlfn.XLOOKUP(I4842,laziki!C:C,laziki!E:E)</f>
        <v>47.84N, 169.44E</v>
      </c>
      <c r="K4842">
        <f>_xlfn.XLOOKUP($A4842,laziki!B:B,laziki!D:D)</f>
        <v>2072</v>
      </c>
      <c r="L4842">
        <f t="shared" si="377"/>
        <v>2080</v>
      </c>
      <c r="M4842" s="4">
        <f t="shared" si="378"/>
        <v>8</v>
      </c>
      <c r="N4842" s="4" t="str">
        <f t="shared" si="379"/>
        <v>N</v>
      </c>
      <c r="O4842" t="str">
        <f t="shared" si="380"/>
        <v>N</v>
      </c>
    </row>
    <row r="4843" spans="1:15" x14ac:dyDescent="0.25">
      <c r="A4843">
        <v>12</v>
      </c>
      <c r="B4843" s="1">
        <v>57338</v>
      </c>
      <c r="C4843" t="s">
        <v>233</v>
      </c>
      <c r="D4843" t="s">
        <v>605</v>
      </c>
      <c r="E4843">
        <v>389</v>
      </c>
      <c r="F4843">
        <v>5076</v>
      </c>
      <c r="G4843">
        <f t="shared" si="376"/>
        <v>0</v>
      </c>
      <c r="H4843" t="str">
        <f>_xlfn.XLOOKUP(C4843,obszary!A:A,obszary!B:B)</f>
        <v>Phoenicis Lacus</v>
      </c>
      <c r="I4843" t="str">
        <f>_xlfn.XLOOKUP($A4843,laziki!B:B,laziki!C:C)</f>
        <v>Mariner 20</v>
      </c>
      <c r="J4843" t="str">
        <f>_xlfn.XLOOKUP(I4843,laziki!C:C,laziki!E:E)</f>
        <v>6.41S, 116.10W</v>
      </c>
      <c r="K4843">
        <f>_xlfn.XLOOKUP($A4843,laziki!B:B,laziki!D:D)</f>
        <v>2055</v>
      </c>
      <c r="L4843">
        <f t="shared" si="377"/>
        <v>2056</v>
      </c>
      <c r="M4843" s="4">
        <f t="shared" si="378"/>
        <v>1</v>
      </c>
      <c r="N4843" s="4" t="str">
        <f t="shared" si="379"/>
        <v>S</v>
      </c>
      <c r="O4843" t="str">
        <f t="shared" si="380"/>
        <v>S</v>
      </c>
    </row>
    <row r="4844" spans="1:15" x14ac:dyDescent="0.25">
      <c r="A4844">
        <v>69</v>
      </c>
      <c r="B4844" s="1">
        <v>62852</v>
      </c>
      <c r="C4844" t="s">
        <v>265</v>
      </c>
      <c r="D4844" t="s">
        <v>604</v>
      </c>
      <c r="E4844">
        <v>65</v>
      </c>
      <c r="F4844">
        <v>7279</v>
      </c>
      <c r="G4844">
        <f t="shared" si="376"/>
        <v>7279</v>
      </c>
      <c r="H4844" t="str">
        <f>_xlfn.XLOOKUP(C4844,obszary!A:A,obszary!B:B)</f>
        <v>Mare Boreum</v>
      </c>
      <c r="I4844" t="str">
        <f>_xlfn.XLOOKUP($A4844,laziki!B:B,laziki!C:C)</f>
        <v>Rosetta 13</v>
      </c>
      <c r="J4844" t="str">
        <f>_xlfn.XLOOKUP(I4844,laziki!C:C,laziki!E:E)</f>
        <v>69.41N, 168.67E</v>
      </c>
      <c r="K4844">
        <f>_xlfn.XLOOKUP($A4844,laziki!B:B,laziki!D:D)</f>
        <v>2069</v>
      </c>
      <c r="L4844">
        <f t="shared" si="377"/>
        <v>2072</v>
      </c>
      <c r="M4844" s="4">
        <f t="shared" si="378"/>
        <v>3</v>
      </c>
      <c r="N4844" s="4" t="str">
        <f t="shared" si="379"/>
        <v>N</v>
      </c>
      <c r="O4844" t="str">
        <f t="shared" si="380"/>
        <v>N</v>
      </c>
    </row>
    <row r="4845" spans="1:15" x14ac:dyDescent="0.25">
      <c r="A4845">
        <v>99</v>
      </c>
      <c r="B4845" s="1">
        <v>63400</v>
      </c>
      <c r="C4845" t="s">
        <v>257</v>
      </c>
      <c r="D4845" t="s">
        <v>603</v>
      </c>
      <c r="E4845">
        <v>61</v>
      </c>
      <c r="F4845">
        <v>5076</v>
      </c>
      <c r="G4845">
        <f t="shared" si="376"/>
        <v>5076</v>
      </c>
      <c r="H4845" t="str">
        <f>_xlfn.XLOOKUP(C4845,obszary!A:A,obszary!B:B)</f>
        <v>Ismenius Lacus</v>
      </c>
      <c r="I4845" t="str">
        <f>_xlfn.XLOOKUP($A4845,laziki!B:B,laziki!C:C)</f>
        <v>Perseverance 6</v>
      </c>
      <c r="J4845" t="str">
        <f>_xlfn.XLOOKUP(I4845,laziki!C:C,laziki!E:E)</f>
        <v>34.38N, 12.41E</v>
      </c>
      <c r="K4845">
        <f>_xlfn.XLOOKUP($A4845,laziki!B:B,laziki!D:D)</f>
        <v>2070</v>
      </c>
      <c r="L4845">
        <f t="shared" si="377"/>
        <v>2073</v>
      </c>
      <c r="M4845" s="4">
        <f t="shared" si="378"/>
        <v>3</v>
      </c>
      <c r="N4845" s="4" t="str">
        <f t="shared" si="379"/>
        <v>N</v>
      </c>
      <c r="O4845" t="str">
        <f t="shared" si="380"/>
        <v>N</v>
      </c>
    </row>
    <row r="4846" spans="1:15" x14ac:dyDescent="0.25">
      <c r="A4846">
        <v>94</v>
      </c>
      <c r="B4846" s="1">
        <v>62948</v>
      </c>
      <c r="C4846" t="s">
        <v>209</v>
      </c>
      <c r="D4846" t="s">
        <v>602</v>
      </c>
      <c r="E4846">
        <v>22</v>
      </c>
      <c r="F4846">
        <v>16330</v>
      </c>
      <c r="G4846">
        <f t="shared" si="376"/>
        <v>16330</v>
      </c>
      <c r="H4846" t="str">
        <f>_xlfn.XLOOKUP(C4846,obszary!A:A,obszary!B:B)</f>
        <v>Eridania</v>
      </c>
      <c r="I4846" t="str">
        <f>_xlfn.XLOOKUP($A4846,laziki!B:B,laziki!C:C)</f>
        <v>Dawn 4</v>
      </c>
      <c r="J4846" t="str">
        <f>_xlfn.XLOOKUP(I4846,laziki!C:C,laziki!E:E)</f>
        <v>46.81S, 143.88E</v>
      </c>
      <c r="K4846">
        <f>_xlfn.XLOOKUP($A4846,laziki!B:B,laziki!D:D)</f>
        <v>2066</v>
      </c>
      <c r="L4846">
        <f t="shared" si="377"/>
        <v>2072</v>
      </c>
      <c r="M4846" s="4">
        <f t="shared" si="378"/>
        <v>6</v>
      </c>
      <c r="N4846" s="4" t="str">
        <f t="shared" si="379"/>
        <v>S</v>
      </c>
      <c r="O4846" t="str">
        <f t="shared" si="380"/>
        <v>S</v>
      </c>
    </row>
    <row r="4847" spans="1:15" x14ac:dyDescent="0.25">
      <c r="A4847">
        <v>56</v>
      </c>
      <c r="B4847" s="1">
        <v>62357</v>
      </c>
      <c r="C4847" t="s">
        <v>217</v>
      </c>
      <c r="D4847" t="s">
        <v>601</v>
      </c>
      <c r="E4847">
        <v>37</v>
      </c>
      <c r="F4847">
        <v>15700</v>
      </c>
      <c r="G4847">
        <f t="shared" si="376"/>
        <v>15700</v>
      </c>
      <c r="H4847" t="str">
        <f>_xlfn.XLOOKUP(C4847,obszary!A:A,obszary!B:B)</f>
        <v>Thaumasia</v>
      </c>
      <c r="I4847" t="str">
        <f>_xlfn.XLOOKUP($A4847,laziki!B:B,laziki!C:C)</f>
        <v>Opportunity 10</v>
      </c>
      <c r="J4847" t="str">
        <f>_xlfn.XLOOKUP(I4847,laziki!C:C,laziki!E:E)</f>
        <v>35.35S, 72.67W</v>
      </c>
      <c r="K4847">
        <f>_xlfn.XLOOKUP($A4847,laziki!B:B,laziki!D:D)</f>
        <v>2067</v>
      </c>
      <c r="L4847">
        <f t="shared" si="377"/>
        <v>2070</v>
      </c>
      <c r="M4847" s="4">
        <f t="shared" si="378"/>
        <v>3</v>
      </c>
      <c r="N4847" s="4" t="str">
        <f t="shared" si="379"/>
        <v>S</v>
      </c>
      <c r="O4847" t="str">
        <f t="shared" si="380"/>
        <v>S</v>
      </c>
    </row>
    <row r="4848" spans="1:15" x14ac:dyDescent="0.25">
      <c r="A4848">
        <v>5</v>
      </c>
      <c r="B4848" s="1">
        <v>56130</v>
      </c>
      <c r="C4848" t="s">
        <v>225</v>
      </c>
      <c r="D4848" t="s">
        <v>600</v>
      </c>
      <c r="E4848">
        <v>204</v>
      </c>
      <c r="F4848">
        <v>5076</v>
      </c>
      <c r="G4848">
        <f t="shared" si="376"/>
        <v>0</v>
      </c>
      <c r="H4848" t="str">
        <f>_xlfn.XLOOKUP(C4848,obszary!A:A,obszary!B:B)</f>
        <v>Iapygia</v>
      </c>
      <c r="I4848" t="str">
        <f>_xlfn.XLOOKUP($A4848,laziki!B:B,laziki!C:C)</f>
        <v>Mariner 10</v>
      </c>
      <c r="J4848" t="str">
        <f>_xlfn.XLOOKUP(I4848,laziki!C:C,laziki!E:E)</f>
        <v>4.88N, 63.43E</v>
      </c>
      <c r="K4848">
        <f>_xlfn.XLOOKUP($A4848,laziki!B:B,laziki!D:D)</f>
        <v>2051</v>
      </c>
      <c r="L4848">
        <f t="shared" si="377"/>
        <v>2053</v>
      </c>
      <c r="M4848" s="4">
        <f t="shared" si="378"/>
        <v>2</v>
      </c>
      <c r="N4848" s="4" t="str">
        <f t="shared" si="379"/>
        <v>S</v>
      </c>
      <c r="O4848" t="str">
        <f t="shared" si="380"/>
        <v>N</v>
      </c>
    </row>
    <row r="4849" spans="1:15" x14ac:dyDescent="0.25">
      <c r="A4849">
        <v>52</v>
      </c>
      <c r="B4849" s="1">
        <v>62572</v>
      </c>
      <c r="C4849" t="s">
        <v>233</v>
      </c>
      <c r="D4849" t="s">
        <v>599</v>
      </c>
      <c r="E4849">
        <v>48</v>
      </c>
      <c r="F4849">
        <v>5076</v>
      </c>
      <c r="G4849">
        <f t="shared" si="376"/>
        <v>5076</v>
      </c>
      <c r="H4849" t="str">
        <f>_xlfn.XLOOKUP(C4849,obszary!A:A,obszary!B:B)</f>
        <v>Phoenicis Lacus</v>
      </c>
      <c r="I4849" t="str">
        <f>_xlfn.XLOOKUP($A4849,laziki!B:B,laziki!C:C)</f>
        <v>Opportunity 4</v>
      </c>
      <c r="J4849" t="str">
        <f>_xlfn.XLOOKUP(I4849,laziki!C:C,laziki!E:E)</f>
        <v>9.63N, 121.52W</v>
      </c>
      <c r="K4849">
        <f>_xlfn.XLOOKUP($A4849,laziki!B:B,laziki!D:D)</f>
        <v>2065</v>
      </c>
      <c r="L4849">
        <f t="shared" si="377"/>
        <v>2071</v>
      </c>
      <c r="M4849" s="4">
        <f t="shared" si="378"/>
        <v>6</v>
      </c>
      <c r="N4849" s="4" t="str">
        <f t="shared" si="379"/>
        <v>S</v>
      </c>
      <c r="O4849" t="str">
        <f t="shared" si="380"/>
        <v>N</v>
      </c>
    </row>
    <row r="4850" spans="1:15" x14ac:dyDescent="0.25">
      <c r="A4850">
        <v>99</v>
      </c>
      <c r="B4850" s="1">
        <v>63879</v>
      </c>
      <c r="C4850" t="s">
        <v>243</v>
      </c>
      <c r="D4850" t="s">
        <v>598</v>
      </c>
      <c r="E4850">
        <v>61</v>
      </c>
      <c r="F4850">
        <v>3313</v>
      </c>
      <c r="G4850">
        <f t="shared" si="376"/>
        <v>3313</v>
      </c>
      <c r="H4850" t="str">
        <f>_xlfn.XLOOKUP(C4850,obszary!A:A,obszary!B:B)</f>
        <v>Arabia</v>
      </c>
      <c r="I4850" t="str">
        <f>_xlfn.XLOOKUP($A4850,laziki!B:B,laziki!C:C)</f>
        <v>Perseverance 6</v>
      </c>
      <c r="J4850" t="str">
        <f>_xlfn.XLOOKUP(I4850,laziki!C:C,laziki!E:E)</f>
        <v>34.38N, 12.41E</v>
      </c>
      <c r="K4850">
        <f>_xlfn.XLOOKUP($A4850,laziki!B:B,laziki!D:D)</f>
        <v>2070</v>
      </c>
      <c r="L4850">
        <f t="shared" si="377"/>
        <v>2074</v>
      </c>
      <c r="M4850" s="4">
        <f t="shared" si="378"/>
        <v>4</v>
      </c>
      <c r="N4850" s="4" t="str">
        <f t="shared" si="379"/>
        <v>N</v>
      </c>
      <c r="O4850" t="str">
        <f t="shared" si="380"/>
        <v>N</v>
      </c>
    </row>
    <row r="4851" spans="1:15" x14ac:dyDescent="0.25">
      <c r="A4851">
        <v>2</v>
      </c>
      <c r="B4851" s="1">
        <v>56691</v>
      </c>
      <c r="C4851" t="s">
        <v>237</v>
      </c>
      <c r="D4851" t="s">
        <v>597</v>
      </c>
      <c r="E4851">
        <v>88</v>
      </c>
      <c r="F4851">
        <v>2461</v>
      </c>
      <c r="G4851">
        <f t="shared" si="376"/>
        <v>2461</v>
      </c>
      <c r="H4851" t="str">
        <f>_xlfn.XLOOKUP(C4851,obszary!A:A,obszary!B:B)</f>
        <v>Elysium</v>
      </c>
      <c r="I4851" t="str">
        <f>_xlfn.XLOOKUP($A4851,laziki!B:B,laziki!C:C)</f>
        <v>Mariner 6</v>
      </c>
      <c r="J4851" t="str">
        <f>_xlfn.XLOOKUP(I4851,laziki!C:C,laziki!E:E)</f>
        <v>11.90N, 119.49E</v>
      </c>
      <c r="K4851">
        <f>_xlfn.XLOOKUP($A4851,laziki!B:B,laziki!D:D)</f>
        <v>2050</v>
      </c>
      <c r="L4851">
        <f t="shared" si="377"/>
        <v>2055</v>
      </c>
      <c r="M4851" s="4">
        <f t="shared" si="378"/>
        <v>5</v>
      </c>
      <c r="N4851" s="4" t="str">
        <f t="shared" si="379"/>
        <v>N</v>
      </c>
      <c r="O4851" t="str">
        <f t="shared" si="380"/>
        <v>N</v>
      </c>
    </row>
    <row r="4852" spans="1:15" x14ac:dyDescent="0.25">
      <c r="A4852">
        <v>16</v>
      </c>
      <c r="B4852" s="1">
        <v>56863</v>
      </c>
      <c r="C4852" t="s">
        <v>217</v>
      </c>
      <c r="D4852" t="s">
        <v>596</v>
      </c>
      <c r="E4852">
        <v>307</v>
      </c>
      <c r="F4852">
        <v>21171</v>
      </c>
      <c r="G4852">
        <f t="shared" si="376"/>
        <v>0</v>
      </c>
      <c r="H4852" t="str">
        <f>_xlfn.XLOOKUP(C4852,obszary!A:A,obszary!B:B)</f>
        <v>Thaumasia</v>
      </c>
      <c r="I4852" t="str">
        <f>_xlfn.XLOOKUP($A4852,laziki!B:B,laziki!C:C)</f>
        <v>Viking 7</v>
      </c>
      <c r="J4852" t="str">
        <f>_xlfn.XLOOKUP(I4852,laziki!C:C,laziki!E:E)</f>
        <v>47.12S, 102.95W</v>
      </c>
      <c r="K4852">
        <f>_xlfn.XLOOKUP($A4852,laziki!B:B,laziki!D:D)</f>
        <v>2054</v>
      </c>
      <c r="L4852">
        <f t="shared" si="377"/>
        <v>2055</v>
      </c>
      <c r="M4852" s="4">
        <f t="shared" si="378"/>
        <v>1</v>
      </c>
      <c r="N4852" s="4" t="str">
        <f t="shared" si="379"/>
        <v>S</v>
      </c>
      <c r="O4852" t="str">
        <f t="shared" si="380"/>
        <v>S</v>
      </c>
    </row>
    <row r="4853" spans="1:15" x14ac:dyDescent="0.25">
      <c r="A4853">
        <v>72</v>
      </c>
      <c r="B4853" s="1">
        <v>63863</v>
      </c>
      <c r="C4853" t="s">
        <v>219</v>
      </c>
      <c r="D4853" t="s">
        <v>595</v>
      </c>
      <c r="E4853">
        <v>572</v>
      </c>
      <c r="F4853">
        <v>2461</v>
      </c>
      <c r="G4853">
        <f t="shared" si="376"/>
        <v>0</v>
      </c>
      <c r="H4853" t="str">
        <f>_xlfn.XLOOKUP(C4853,obszary!A:A,obszary!B:B)</f>
        <v>Phaethontis</v>
      </c>
      <c r="I4853" t="str">
        <f>_xlfn.XLOOKUP($A4853,laziki!B:B,laziki!C:C)</f>
        <v>Rosetta 16</v>
      </c>
      <c r="J4853" t="str">
        <f>_xlfn.XLOOKUP(I4853,laziki!C:C,laziki!E:E)</f>
        <v>29.49S, 118.42W</v>
      </c>
      <c r="K4853">
        <f>_xlfn.XLOOKUP($A4853,laziki!B:B,laziki!D:D)</f>
        <v>2071</v>
      </c>
      <c r="L4853">
        <f t="shared" si="377"/>
        <v>2074</v>
      </c>
      <c r="M4853" s="4">
        <f t="shared" si="378"/>
        <v>3</v>
      </c>
      <c r="N4853" s="4" t="str">
        <f t="shared" si="379"/>
        <v>S</v>
      </c>
      <c r="O4853" t="str">
        <f t="shared" si="380"/>
        <v>S</v>
      </c>
    </row>
    <row r="4854" spans="1:15" x14ac:dyDescent="0.25">
      <c r="A4854">
        <v>64</v>
      </c>
      <c r="B4854" s="1">
        <v>61726</v>
      </c>
      <c r="C4854" t="s">
        <v>211</v>
      </c>
      <c r="D4854" t="s">
        <v>594</v>
      </c>
      <c r="E4854">
        <v>29</v>
      </c>
      <c r="F4854">
        <v>5622</v>
      </c>
      <c r="G4854">
        <f t="shared" si="376"/>
        <v>5622</v>
      </c>
      <c r="H4854" t="str">
        <f>_xlfn.XLOOKUP(C4854,obszary!A:A,obszary!B:B)</f>
        <v>Hellas</v>
      </c>
      <c r="I4854" t="str">
        <f>_xlfn.XLOOKUP($A4854,laziki!B:B,laziki!C:C)</f>
        <v>Rosetta 7</v>
      </c>
      <c r="J4854" t="str">
        <f>_xlfn.XLOOKUP(I4854,laziki!C:C,laziki!E:E)</f>
        <v>48.64S, 67.03E</v>
      </c>
      <c r="K4854">
        <f>_xlfn.XLOOKUP($A4854,laziki!B:B,laziki!D:D)</f>
        <v>2067</v>
      </c>
      <c r="L4854">
        <f t="shared" si="377"/>
        <v>2068</v>
      </c>
      <c r="M4854" s="4">
        <f t="shared" si="378"/>
        <v>1</v>
      </c>
      <c r="N4854" s="4" t="str">
        <f t="shared" si="379"/>
        <v>S</v>
      </c>
      <c r="O4854" t="str">
        <f t="shared" si="380"/>
        <v>S</v>
      </c>
    </row>
    <row r="4855" spans="1:15" x14ac:dyDescent="0.25">
      <c r="A4855">
        <v>78</v>
      </c>
      <c r="B4855" s="1">
        <v>63659</v>
      </c>
      <c r="C4855" t="s">
        <v>251</v>
      </c>
      <c r="D4855" t="s">
        <v>593</v>
      </c>
      <c r="E4855">
        <v>1270</v>
      </c>
      <c r="F4855">
        <v>7052</v>
      </c>
      <c r="G4855">
        <f t="shared" si="376"/>
        <v>0</v>
      </c>
      <c r="H4855" t="str">
        <f>_xlfn.XLOOKUP(C4855,obszary!A:A,obszary!B:B)</f>
        <v>Amazonis</v>
      </c>
      <c r="I4855" t="str">
        <f>_xlfn.XLOOKUP($A4855,laziki!B:B,laziki!C:C)</f>
        <v>Rosetta 28</v>
      </c>
      <c r="J4855" t="str">
        <f>_xlfn.XLOOKUP(I4855,laziki!C:C,laziki!E:E)</f>
        <v>2.95N, 160.52W</v>
      </c>
      <c r="K4855">
        <f>_xlfn.XLOOKUP($A4855,laziki!B:B,laziki!D:D)</f>
        <v>2073</v>
      </c>
      <c r="L4855">
        <f t="shared" si="377"/>
        <v>2074</v>
      </c>
      <c r="M4855" s="4">
        <f t="shared" si="378"/>
        <v>1</v>
      </c>
      <c r="N4855" s="4" t="str">
        <f t="shared" si="379"/>
        <v>N</v>
      </c>
      <c r="O4855" t="str">
        <f t="shared" si="380"/>
        <v>N</v>
      </c>
    </row>
    <row r="4856" spans="1:15" x14ac:dyDescent="0.25">
      <c r="A4856">
        <v>95</v>
      </c>
      <c r="B4856" s="1">
        <v>62344</v>
      </c>
      <c r="C4856" t="s">
        <v>247</v>
      </c>
      <c r="D4856" t="s">
        <v>592</v>
      </c>
      <c r="E4856">
        <v>88</v>
      </c>
      <c r="F4856">
        <v>7752</v>
      </c>
      <c r="G4856">
        <f t="shared" si="376"/>
        <v>7752</v>
      </c>
      <c r="H4856" t="str">
        <f>_xlfn.XLOOKUP(C4856,obszary!A:A,obszary!B:B)</f>
        <v>Lunae Palus</v>
      </c>
      <c r="I4856" t="str">
        <f>_xlfn.XLOOKUP($A4856,laziki!B:B,laziki!C:C)</f>
        <v>Dawn 6</v>
      </c>
      <c r="J4856" t="str">
        <f>_xlfn.XLOOKUP(I4856,laziki!C:C,laziki!E:E)</f>
        <v>8.80N, 79.73W</v>
      </c>
      <c r="K4856">
        <f>_xlfn.XLOOKUP($A4856,laziki!B:B,laziki!D:D)</f>
        <v>2067</v>
      </c>
      <c r="L4856">
        <f t="shared" si="377"/>
        <v>2070</v>
      </c>
      <c r="M4856" s="4">
        <f t="shared" si="378"/>
        <v>3</v>
      </c>
      <c r="N4856" s="4" t="str">
        <f t="shared" si="379"/>
        <v>N</v>
      </c>
      <c r="O4856" t="str">
        <f t="shared" si="380"/>
        <v>N</v>
      </c>
    </row>
    <row r="4857" spans="1:15" x14ac:dyDescent="0.25">
      <c r="A4857">
        <v>63</v>
      </c>
      <c r="B4857" s="1">
        <v>61360</v>
      </c>
      <c r="C4857" t="s">
        <v>211</v>
      </c>
      <c r="D4857" t="s">
        <v>591</v>
      </c>
      <c r="E4857">
        <v>128</v>
      </c>
      <c r="F4857">
        <v>13054</v>
      </c>
      <c r="G4857">
        <f t="shared" si="376"/>
        <v>0</v>
      </c>
      <c r="H4857" t="str">
        <f>_xlfn.XLOOKUP(C4857,obszary!A:A,obszary!B:B)</f>
        <v>Hellas</v>
      </c>
      <c r="I4857" t="str">
        <f>_xlfn.XLOOKUP($A4857,laziki!B:B,laziki!C:C)</f>
        <v>Rosetta 3</v>
      </c>
      <c r="J4857" t="str">
        <f>_xlfn.XLOOKUP(I4857,laziki!C:C,laziki!E:E)</f>
        <v>54.72S, 108.92E</v>
      </c>
      <c r="K4857">
        <f>_xlfn.XLOOKUP($A4857,laziki!B:B,laziki!D:D)</f>
        <v>2066</v>
      </c>
      <c r="L4857">
        <f t="shared" si="377"/>
        <v>2067</v>
      </c>
      <c r="M4857" s="4">
        <f t="shared" si="378"/>
        <v>1</v>
      </c>
      <c r="N4857" s="4" t="str">
        <f t="shared" si="379"/>
        <v>S</v>
      </c>
      <c r="O4857" t="str">
        <f t="shared" si="380"/>
        <v>S</v>
      </c>
    </row>
    <row r="4858" spans="1:15" x14ac:dyDescent="0.25">
      <c r="A4858">
        <v>55</v>
      </c>
      <c r="B4858" s="1">
        <v>63564</v>
      </c>
      <c r="C4858" t="s">
        <v>253</v>
      </c>
      <c r="D4858" t="s">
        <v>590</v>
      </c>
      <c r="E4858">
        <v>93</v>
      </c>
      <c r="F4858">
        <v>3919</v>
      </c>
      <c r="G4858">
        <f t="shared" si="376"/>
        <v>3919</v>
      </c>
      <c r="H4858" t="str">
        <f>_xlfn.XLOOKUP(C4858,obszary!A:A,obszary!B:B)</f>
        <v>Cebrenia</v>
      </c>
      <c r="I4858" t="str">
        <f>_xlfn.XLOOKUP($A4858,laziki!B:B,laziki!C:C)</f>
        <v>Opportunity 7</v>
      </c>
      <c r="J4858" t="str">
        <f>_xlfn.XLOOKUP(I4858,laziki!C:C,laziki!E:E)</f>
        <v>37.14N, 148.66E</v>
      </c>
      <c r="K4858">
        <f>_xlfn.XLOOKUP($A4858,laziki!B:B,laziki!D:D)</f>
        <v>2066</v>
      </c>
      <c r="L4858">
        <f t="shared" si="377"/>
        <v>2074</v>
      </c>
      <c r="M4858" s="4">
        <f t="shared" si="378"/>
        <v>8</v>
      </c>
      <c r="N4858" s="4" t="str">
        <f t="shared" si="379"/>
        <v>N</v>
      </c>
      <c r="O4858" t="str">
        <f t="shared" si="380"/>
        <v>N</v>
      </c>
    </row>
    <row r="4859" spans="1:15" x14ac:dyDescent="0.25">
      <c r="A4859">
        <v>58</v>
      </c>
      <c r="B4859" s="1">
        <v>62011</v>
      </c>
      <c r="C4859" t="s">
        <v>213</v>
      </c>
      <c r="D4859" t="s">
        <v>589</v>
      </c>
      <c r="E4859">
        <v>631</v>
      </c>
      <c r="F4859">
        <v>883</v>
      </c>
      <c r="G4859">
        <f t="shared" si="376"/>
        <v>0</v>
      </c>
      <c r="H4859" t="str">
        <f>_xlfn.XLOOKUP(C4859,obszary!A:A,obszary!B:B)</f>
        <v>Noachis</v>
      </c>
      <c r="I4859" t="str">
        <f>_xlfn.XLOOKUP($A4859,laziki!B:B,laziki!C:C)</f>
        <v>Opportunity 15</v>
      </c>
      <c r="J4859" t="str">
        <f>_xlfn.XLOOKUP(I4859,laziki!C:C,laziki!E:E)</f>
        <v>56.96S, 5.44W</v>
      </c>
      <c r="K4859">
        <f>_xlfn.XLOOKUP($A4859,laziki!B:B,laziki!D:D)</f>
        <v>2068</v>
      </c>
      <c r="L4859">
        <f t="shared" si="377"/>
        <v>2069</v>
      </c>
      <c r="M4859" s="4">
        <f t="shared" si="378"/>
        <v>1</v>
      </c>
      <c r="N4859" s="4" t="str">
        <f t="shared" si="379"/>
        <v>S</v>
      </c>
      <c r="O4859" t="str">
        <f t="shared" si="380"/>
        <v>S</v>
      </c>
    </row>
    <row r="4860" spans="1:15" x14ac:dyDescent="0.25">
      <c r="A4860">
        <v>99</v>
      </c>
      <c r="B4860" s="1">
        <v>64141</v>
      </c>
      <c r="C4860" t="s">
        <v>243</v>
      </c>
      <c r="D4860" t="s">
        <v>588</v>
      </c>
      <c r="E4860">
        <v>344</v>
      </c>
      <c r="F4860">
        <v>3022</v>
      </c>
      <c r="G4860">
        <f t="shared" si="376"/>
        <v>0</v>
      </c>
      <c r="H4860" t="str">
        <f>_xlfn.XLOOKUP(C4860,obszary!A:A,obszary!B:B)</f>
        <v>Arabia</v>
      </c>
      <c r="I4860" t="str">
        <f>_xlfn.XLOOKUP($A4860,laziki!B:B,laziki!C:C)</f>
        <v>Perseverance 6</v>
      </c>
      <c r="J4860" t="str">
        <f>_xlfn.XLOOKUP(I4860,laziki!C:C,laziki!E:E)</f>
        <v>34.38N, 12.41E</v>
      </c>
      <c r="K4860">
        <f>_xlfn.XLOOKUP($A4860,laziki!B:B,laziki!D:D)</f>
        <v>2070</v>
      </c>
      <c r="L4860">
        <f t="shared" si="377"/>
        <v>2075</v>
      </c>
      <c r="M4860" s="4">
        <f t="shared" si="378"/>
        <v>5</v>
      </c>
      <c r="N4860" s="4" t="str">
        <f t="shared" si="379"/>
        <v>N</v>
      </c>
      <c r="O4860" t="str">
        <f t="shared" si="380"/>
        <v>N</v>
      </c>
    </row>
    <row r="4861" spans="1:15" x14ac:dyDescent="0.25">
      <c r="A4861">
        <v>43</v>
      </c>
      <c r="B4861" s="1">
        <v>60443</v>
      </c>
      <c r="C4861" t="s">
        <v>233</v>
      </c>
      <c r="D4861" t="s">
        <v>587</v>
      </c>
      <c r="E4861">
        <v>34</v>
      </c>
      <c r="F4861">
        <v>15109</v>
      </c>
      <c r="G4861">
        <f t="shared" si="376"/>
        <v>15109</v>
      </c>
      <c r="H4861" t="str">
        <f>_xlfn.XLOOKUP(C4861,obszary!A:A,obszary!B:B)</f>
        <v>Phoenicis Lacus</v>
      </c>
      <c r="I4861" t="str">
        <f>_xlfn.XLOOKUP($A4861,laziki!B:B,laziki!C:C)</f>
        <v>Spirit 7</v>
      </c>
      <c r="J4861" t="str">
        <f>_xlfn.XLOOKUP(I4861,laziki!C:C,laziki!E:E)</f>
        <v>13.98S, 98.57W</v>
      </c>
      <c r="K4861">
        <f>_xlfn.XLOOKUP($A4861,laziki!B:B,laziki!D:D)</f>
        <v>2063</v>
      </c>
      <c r="L4861">
        <f t="shared" si="377"/>
        <v>2065</v>
      </c>
      <c r="M4861" s="4">
        <f t="shared" si="378"/>
        <v>2</v>
      </c>
      <c r="N4861" s="4" t="str">
        <f t="shared" si="379"/>
        <v>S</v>
      </c>
      <c r="O4861" t="str">
        <f t="shared" si="380"/>
        <v>S</v>
      </c>
    </row>
    <row r="4862" spans="1:15" x14ac:dyDescent="0.25">
      <c r="A4862">
        <v>60</v>
      </c>
      <c r="B4862" s="1">
        <v>62789</v>
      </c>
      <c r="C4862" t="s">
        <v>215</v>
      </c>
      <c r="D4862" t="s">
        <v>586</v>
      </c>
      <c r="E4862">
        <v>109</v>
      </c>
      <c r="F4862">
        <v>10654</v>
      </c>
      <c r="G4862">
        <f t="shared" si="376"/>
        <v>0</v>
      </c>
      <c r="H4862" t="str">
        <f>_xlfn.XLOOKUP(C4862,obszary!A:A,obszary!B:B)</f>
        <v>Argyre</v>
      </c>
      <c r="I4862" t="str">
        <f>_xlfn.XLOOKUP($A4862,laziki!B:B,laziki!C:C)</f>
        <v>Opportunity 18</v>
      </c>
      <c r="J4862" t="str">
        <f>_xlfn.XLOOKUP(I4862,laziki!C:C,laziki!E:E)</f>
        <v>47.77S, 28.62W</v>
      </c>
      <c r="K4862">
        <f>_xlfn.XLOOKUP($A4862,laziki!B:B,laziki!D:D)</f>
        <v>2069</v>
      </c>
      <c r="L4862">
        <f t="shared" si="377"/>
        <v>2071</v>
      </c>
      <c r="M4862" s="4">
        <f t="shared" si="378"/>
        <v>2</v>
      </c>
      <c r="N4862" s="4" t="str">
        <f t="shared" si="379"/>
        <v>S</v>
      </c>
      <c r="O4862" t="str">
        <f t="shared" si="380"/>
        <v>S</v>
      </c>
    </row>
    <row r="4863" spans="1:15" x14ac:dyDescent="0.25">
      <c r="A4863">
        <v>30</v>
      </c>
      <c r="B4863" s="1">
        <v>58458</v>
      </c>
      <c r="C4863" t="s">
        <v>247</v>
      </c>
      <c r="D4863" t="s">
        <v>585</v>
      </c>
      <c r="E4863">
        <v>43</v>
      </c>
      <c r="F4863">
        <v>3022</v>
      </c>
      <c r="G4863">
        <f t="shared" si="376"/>
        <v>3022</v>
      </c>
      <c r="H4863" t="str">
        <f>_xlfn.XLOOKUP(C4863,obszary!A:A,obszary!B:B)</f>
        <v>Lunae Palus</v>
      </c>
      <c r="I4863" t="str">
        <f>_xlfn.XLOOKUP($A4863,laziki!B:B,laziki!C:C)</f>
        <v>Deimos 8</v>
      </c>
      <c r="J4863" t="str">
        <f>_xlfn.XLOOKUP(I4863,laziki!C:C,laziki!E:E)</f>
        <v>21.43N, 76.62W</v>
      </c>
      <c r="K4863">
        <f>_xlfn.XLOOKUP($A4863,laziki!B:B,laziki!D:D)</f>
        <v>2058</v>
      </c>
      <c r="L4863">
        <f t="shared" si="377"/>
        <v>2060</v>
      </c>
      <c r="M4863" s="4">
        <f t="shared" si="378"/>
        <v>2</v>
      </c>
      <c r="N4863" s="4" t="str">
        <f t="shared" si="379"/>
        <v>N</v>
      </c>
      <c r="O4863" t="str">
        <f t="shared" si="380"/>
        <v>N</v>
      </c>
    </row>
    <row r="4864" spans="1:15" x14ac:dyDescent="0.25">
      <c r="A4864">
        <v>70</v>
      </c>
      <c r="B4864" s="1">
        <v>62443</v>
      </c>
      <c r="C4864" t="s">
        <v>215</v>
      </c>
      <c r="D4864" t="s">
        <v>584</v>
      </c>
      <c r="E4864">
        <v>113</v>
      </c>
      <c r="F4864">
        <v>2599</v>
      </c>
      <c r="G4864">
        <f t="shared" si="376"/>
        <v>0</v>
      </c>
      <c r="H4864" t="str">
        <f>_xlfn.XLOOKUP(C4864,obszary!A:A,obszary!B:B)</f>
        <v>Argyre</v>
      </c>
      <c r="I4864" t="str">
        <f>_xlfn.XLOOKUP($A4864,laziki!B:B,laziki!C:C)</f>
        <v>Rosetta 14</v>
      </c>
      <c r="J4864" t="str">
        <f>_xlfn.XLOOKUP(I4864,laziki!C:C,laziki!E:E)</f>
        <v>24.07S, 46.44W</v>
      </c>
      <c r="K4864">
        <f>_xlfn.XLOOKUP($A4864,laziki!B:B,laziki!D:D)</f>
        <v>2069</v>
      </c>
      <c r="L4864">
        <f t="shared" si="377"/>
        <v>2070</v>
      </c>
      <c r="M4864" s="4">
        <f t="shared" si="378"/>
        <v>1</v>
      </c>
      <c r="N4864" s="4" t="str">
        <f t="shared" si="379"/>
        <v>S</v>
      </c>
      <c r="O4864" t="str">
        <f t="shared" si="380"/>
        <v>S</v>
      </c>
    </row>
    <row r="4865" spans="1:15" x14ac:dyDescent="0.25">
      <c r="A4865">
        <v>41</v>
      </c>
      <c r="B4865" s="1">
        <v>62484</v>
      </c>
      <c r="C4865" t="s">
        <v>265</v>
      </c>
      <c r="D4865" t="s">
        <v>583</v>
      </c>
      <c r="E4865">
        <v>103</v>
      </c>
      <c r="F4865">
        <v>3764</v>
      </c>
      <c r="G4865">
        <f t="shared" si="376"/>
        <v>0</v>
      </c>
      <c r="H4865" t="str">
        <f>_xlfn.XLOOKUP(C4865,obszary!A:A,obszary!B:B)</f>
        <v>Mare Boreum</v>
      </c>
      <c r="I4865" t="str">
        <f>_xlfn.XLOOKUP($A4865,laziki!B:B,laziki!C:C)</f>
        <v>Spirit 5</v>
      </c>
      <c r="J4865" t="str">
        <f>_xlfn.XLOOKUP(I4865,laziki!C:C,laziki!E:E)</f>
        <v>66.19N, 33.82E</v>
      </c>
      <c r="K4865">
        <f>_xlfn.XLOOKUP($A4865,laziki!B:B,laziki!D:D)</f>
        <v>2063</v>
      </c>
      <c r="L4865">
        <f t="shared" si="377"/>
        <v>2071</v>
      </c>
      <c r="M4865" s="4">
        <f t="shared" si="378"/>
        <v>8</v>
      </c>
      <c r="N4865" s="4" t="str">
        <f t="shared" si="379"/>
        <v>N</v>
      </c>
      <c r="O4865" t="str">
        <f t="shared" si="380"/>
        <v>N</v>
      </c>
    </row>
    <row r="4866" spans="1:15" x14ac:dyDescent="0.25">
      <c r="A4866">
        <v>31</v>
      </c>
      <c r="B4866" s="1">
        <v>60397</v>
      </c>
      <c r="C4866" t="s">
        <v>261</v>
      </c>
      <c r="D4866" t="s">
        <v>582</v>
      </c>
      <c r="E4866">
        <v>50</v>
      </c>
      <c r="F4866">
        <v>4076</v>
      </c>
      <c r="G4866">
        <f t="shared" si="376"/>
        <v>4076</v>
      </c>
      <c r="H4866" t="str">
        <f>_xlfn.XLOOKUP(C4866,obszary!A:A,obszary!B:B)</f>
        <v>Arcadia</v>
      </c>
      <c r="I4866" t="str">
        <f>_xlfn.XLOOKUP($A4866,laziki!B:B,laziki!C:C)</f>
        <v>Deimos 10</v>
      </c>
      <c r="J4866" t="str">
        <f>_xlfn.XLOOKUP(I4866,laziki!C:C,laziki!E:E)</f>
        <v>66.67N, 93.37W</v>
      </c>
      <c r="K4866">
        <f>_xlfn.XLOOKUP($A4866,laziki!B:B,laziki!D:D)</f>
        <v>2059</v>
      </c>
      <c r="L4866">
        <f t="shared" si="377"/>
        <v>2065</v>
      </c>
      <c r="M4866" s="4">
        <f t="shared" si="378"/>
        <v>6</v>
      </c>
      <c r="N4866" s="4" t="str">
        <f t="shared" si="379"/>
        <v>N</v>
      </c>
      <c r="O4866" t="str">
        <f t="shared" si="380"/>
        <v>N</v>
      </c>
    </row>
    <row r="4867" spans="1:15" x14ac:dyDescent="0.25">
      <c r="A4867">
        <v>41</v>
      </c>
      <c r="B4867" s="1">
        <v>60185</v>
      </c>
      <c r="C4867" t="s">
        <v>257</v>
      </c>
      <c r="D4867" t="s">
        <v>581</v>
      </c>
      <c r="E4867">
        <v>70</v>
      </c>
      <c r="F4867">
        <v>9985</v>
      </c>
      <c r="G4867">
        <f t="shared" ref="G4867:G4930" si="381">IF($E4867 &lt;= 100,F4867,0)</f>
        <v>9985</v>
      </c>
      <c r="H4867" t="str">
        <f>_xlfn.XLOOKUP(C4867,obszary!A:A,obszary!B:B)</f>
        <v>Ismenius Lacus</v>
      </c>
      <c r="I4867" t="str">
        <f>_xlfn.XLOOKUP($A4867,laziki!B:B,laziki!C:C)</f>
        <v>Spirit 5</v>
      </c>
      <c r="J4867" t="str">
        <f>_xlfn.XLOOKUP(I4867,laziki!C:C,laziki!E:E)</f>
        <v>66.19N, 33.82E</v>
      </c>
      <c r="K4867">
        <f>_xlfn.XLOOKUP($A4867,laziki!B:B,laziki!D:D)</f>
        <v>2063</v>
      </c>
      <c r="L4867">
        <f t="shared" ref="L4867:L4930" si="382">YEAR(B4867)</f>
        <v>2064</v>
      </c>
      <c r="M4867" s="4">
        <f t="shared" ref="M4867:M4930" si="383">L4867-K4867</f>
        <v>1</v>
      </c>
      <c r="N4867" s="4" t="str">
        <f t="shared" ref="N4867:N4930" si="384">IF(NOT(ISERROR(SEARCH("S",D4867))),"S","N")</f>
        <v>N</v>
      </c>
      <c r="O4867" t="str">
        <f t="shared" si="380"/>
        <v>N</v>
      </c>
    </row>
    <row r="4868" spans="1:15" x14ac:dyDescent="0.25">
      <c r="A4868">
        <v>82</v>
      </c>
      <c r="B4868" s="1">
        <v>61949</v>
      </c>
      <c r="C4868" t="s">
        <v>209</v>
      </c>
      <c r="D4868" t="s">
        <v>580</v>
      </c>
      <c r="E4868">
        <v>22</v>
      </c>
      <c r="F4868">
        <v>1267</v>
      </c>
      <c r="G4868">
        <f t="shared" si="381"/>
        <v>1267</v>
      </c>
      <c r="H4868" t="str">
        <f>_xlfn.XLOOKUP(C4868,obszary!A:A,obszary!B:B)</f>
        <v>Eridania</v>
      </c>
      <c r="I4868" t="str">
        <f>_xlfn.XLOOKUP($A4868,laziki!B:B,laziki!C:C)</f>
        <v>Phoenix 7</v>
      </c>
      <c r="J4868" t="str">
        <f>_xlfn.XLOOKUP(I4868,laziki!C:C,laziki!E:E)</f>
        <v>42.36S, 157.15E</v>
      </c>
      <c r="K4868">
        <f>_xlfn.XLOOKUP($A4868,laziki!B:B,laziki!D:D)</f>
        <v>2068</v>
      </c>
      <c r="L4868">
        <f t="shared" si="382"/>
        <v>2069</v>
      </c>
      <c r="M4868" s="4">
        <f t="shared" si="383"/>
        <v>1</v>
      </c>
      <c r="N4868" s="4" t="str">
        <f t="shared" si="384"/>
        <v>S</v>
      </c>
      <c r="O4868" t="str">
        <f t="shared" si="380"/>
        <v>S</v>
      </c>
    </row>
    <row r="4869" spans="1:15" x14ac:dyDescent="0.25">
      <c r="A4869">
        <v>6</v>
      </c>
      <c r="B4869" s="1">
        <v>56110</v>
      </c>
      <c r="C4869" t="s">
        <v>265</v>
      </c>
      <c r="D4869" t="s">
        <v>579</v>
      </c>
      <c r="E4869">
        <v>77</v>
      </c>
      <c r="F4869">
        <v>3313</v>
      </c>
      <c r="G4869">
        <f t="shared" si="381"/>
        <v>3313</v>
      </c>
      <c r="H4869" t="str">
        <f>_xlfn.XLOOKUP(C4869,obszary!A:A,obszary!B:B)</f>
        <v>Mare Boreum</v>
      </c>
      <c r="I4869" t="str">
        <f>_xlfn.XLOOKUP($A4869,laziki!B:B,laziki!C:C)</f>
        <v>Mariner 11</v>
      </c>
      <c r="J4869" t="str">
        <f>_xlfn.XLOOKUP(I4869,laziki!C:C,laziki!E:E)</f>
        <v>77.71N, 148.53E</v>
      </c>
      <c r="K4869">
        <f>_xlfn.XLOOKUP($A4869,laziki!B:B,laziki!D:D)</f>
        <v>2052</v>
      </c>
      <c r="L4869">
        <f t="shared" si="382"/>
        <v>2053</v>
      </c>
      <c r="M4869" s="4">
        <f t="shared" si="383"/>
        <v>1</v>
      </c>
      <c r="N4869" s="4" t="str">
        <f t="shared" si="384"/>
        <v>N</v>
      </c>
      <c r="O4869" t="str">
        <f t="shared" si="380"/>
        <v>N</v>
      </c>
    </row>
    <row r="4870" spans="1:15" x14ac:dyDescent="0.25">
      <c r="A4870">
        <v>47</v>
      </c>
      <c r="B4870" s="1">
        <v>62252</v>
      </c>
      <c r="C4870" t="s">
        <v>259</v>
      </c>
      <c r="D4870" t="s">
        <v>578</v>
      </c>
      <c r="E4870">
        <v>43</v>
      </c>
      <c r="F4870">
        <v>7752</v>
      </c>
      <c r="G4870">
        <f t="shared" si="381"/>
        <v>7752</v>
      </c>
      <c r="H4870" t="str">
        <f>_xlfn.XLOOKUP(C4870,obszary!A:A,obszary!B:B)</f>
        <v>Mare Acidalium</v>
      </c>
      <c r="I4870" t="str">
        <f>_xlfn.XLOOKUP($A4870,laziki!B:B,laziki!C:C)</f>
        <v>Spirit 14</v>
      </c>
      <c r="J4870" t="str">
        <f>_xlfn.XLOOKUP(I4870,laziki!C:C,laziki!E:E)</f>
        <v>27.30N, 17.48W</v>
      </c>
      <c r="K4870">
        <f>_xlfn.XLOOKUP($A4870,laziki!B:B,laziki!D:D)</f>
        <v>2065</v>
      </c>
      <c r="L4870">
        <f t="shared" si="382"/>
        <v>2070</v>
      </c>
      <c r="M4870" s="4">
        <f t="shared" si="383"/>
        <v>5</v>
      </c>
      <c r="N4870" s="4" t="str">
        <f t="shared" si="384"/>
        <v>N</v>
      </c>
      <c r="O4870" t="str">
        <f t="shared" ref="O4870:O4933" si="385">IF(NOT(ISERROR(SEARCH("S",J4870))),"S","N")</f>
        <v>N</v>
      </c>
    </row>
    <row r="4871" spans="1:15" x14ac:dyDescent="0.25">
      <c r="A4871">
        <v>42</v>
      </c>
      <c r="B4871" s="1">
        <v>61599</v>
      </c>
      <c r="C4871" t="s">
        <v>253</v>
      </c>
      <c r="D4871" t="s">
        <v>577</v>
      </c>
      <c r="E4871">
        <v>631</v>
      </c>
      <c r="F4871">
        <v>7279</v>
      </c>
      <c r="G4871">
        <f t="shared" si="381"/>
        <v>0</v>
      </c>
      <c r="H4871" t="str">
        <f>_xlfn.XLOOKUP(C4871,obszary!A:A,obszary!B:B)</f>
        <v>Cebrenia</v>
      </c>
      <c r="I4871" t="str">
        <f>_xlfn.XLOOKUP($A4871,laziki!B:B,laziki!C:C)</f>
        <v>Spirit 6</v>
      </c>
      <c r="J4871" t="str">
        <f>_xlfn.XLOOKUP(I4871,laziki!C:C,laziki!E:E)</f>
        <v>27.80N, 160.30E</v>
      </c>
      <c r="K4871">
        <f>_xlfn.XLOOKUP($A4871,laziki!B:B,laziki!D:D)</f>
        <v>2063</v>
      </c>
      <c r="L4871">
        <f t="shared" si="382"/>
        <v>2068</v>
      </c>
      <c r="M4871" s="4">
        <f t="shared" si="383"/>
        <v>5</v>
      </c>
      <c r="N4871" s="4" t="str">
        <f t="shared" si="384"/>
        <v>N</v>
      </c>
      <c r="O4871" t="str">
        <f t="shared" si="385"/>
        <v>N</v>
      </c>
    </row>
    <row r="4872" spans="1:15" x14ac:dyDescent="0.25">
      <c r="A4872">
        <v>20</v>
      </c>
      <c r="B4872" s="1">
        <v>58485</v>
      </c>
      <c r="C4872" t="s">
        <v>211</v>
      </c>
      <c r="D4872" t="s">
        <v>576</v>
      </c>
      <c r="E4872">
        <v>109</v>
      </c>
      <c r="F4872">
        <v>7052</v>
      </c>
      <c r="G4872">
        <f t="shared" si="381"/>
        <v>0</v>
      </c>
      <c r="H4872" t="str">
        <f>_xlfn.XLOOKUP(C4872,obszary!A:A,obszary!B:B)</f>
        <v>Hellas</v>
      </c>
      <c r="I4872" t="str">
        <f>_xlfn.XLOOKUP($A4872,laziki!B:B,laziki!C:C)</f>
        <v>Viking 15</v>
      </c>
      <c r="J4872" t="str">
        <f>_xlfn.XLOOKUP(I4872,laziki!C:C,laziki!E:E)</f>
        <v>51.10S, 71.36E</v>
      </c>
      <c r="K4872">
        <f>_xlfn.XLOOKUP($A4872,laziki!B:B,laziki!D:D)</f>
        <v>2056</v>
      </c>
      <c r="L4872">
        <f t="shared" si="382"/>
        <v>2060</v>
      </c>
      <c r="M4872" s="4">
        <f t="shared" si="383"/>
        <v>4</v>
      </c>
      <c r="N4872" s="4" t="str">
        <f t="shared" si="384"/>
        <v>S</v>
      </c>
      <c r="O4872" t="str">
        <f t="shared" si="385"/>
        <v>S</v>
      </c>
    </row>
    <row r="4873" spans="1:15" x14ac:dyDescent="0.25">
      <c r="A4873">
        <v>45</v>
      </c>
      <c r="B4873" s="1">
        <v>60761</v>
      </c>
      <c r="C4873" t="s">
        <v>225</v>
      </c>
      <c r="D4873" t="s">
        <v>575</v>
      </c>
      <c r="E4873">
        <v>30</v>
      </c>
      <c r="F4873">
        <v>4563</v>
      </c>
      <c r="G4873">
        <f t="shared" si="381"/>
        <v>4563</v>
      </c>
      <c r="H4873" t="str">
        <f>_xlfn.XLOOKUP(C4873,obszary!A:A,obszary!B:B)</f>
        <v>Iapygia</v>
      </c>
      <c r="I4873" t="str">
        <f>_xlfn.XLOOKUP($A4873,laziki!B:B,laziki!C:C)</f>
        <v>Spirit 12</v>
      </c>
      <c r="J4873" t="str">
        <f>_xlfn.XLOOKUP(I4873,laziki!C:C,laziki!E:E)</f>
        <v>0.43S, 61.64E</v>
      </c>
      <c r="K4873">
        <f>_xlfn.XLOOKUP($A4873,laziki!B:B,laziki!D:D)</f>
        <v>2064</v>
      </c>
      <c r="L4873">
        <f t="shared" si="382"/>
        <v>2066</v>
      </c>
      <c r="M4873" s="4">
        <f t="shared" si="383"/>
        <v>2</v>
      </c>
      <c r="N4873" s="4" t="str">
        <f t="shared" si="384"/>
        <v>S</v>
      </c>
      <c r="O4873" t="str">
        <f t="shared" si="385"/>
        <v>S</v>
      </c>
    </row>
    <row r="4874" spans="1:15" x14ac:dyDescent="0.25">
      <c r="A4874">
        <v>9</v>
      </c>
      <c r="B4874" s="1">
        <v>57578</v>
      </c>
      <c r="C4874" t="s">
        <v>229</v>
      </c>
      <c r="D4874" t="s">
        <v>574</v>
      </c>
      <c r="E4874">
        <v>24</v>
      </c>
      <c r="F4874">
        <v>756</v>
      </c>
      <c r="G4874">
        <f t="shared" si="381"/>
        <v>756</v>
      </c>
      <c r="H4874" t="str">
        <f>_xlfn.XLOOKUP(C4874,obszary!A:A,obszary!B:B)</f>
        <v>Margaritifer Sinus</v>
      </c>
      <c r="I4874" t="str">
        <f>_xlfn.XLOOKUP($A4874,laziki!B:B,laziki!C:C)</f>
        <v>Mariner 14</v>
      </c>
      <c r="J4874" t="str">
        <f>_xlfn.XLOOKUP(I4874,laziki!C:C,laziki!E:E)</f>
        <v>17.63S, 13.01W</v>
      </c>
      <c r="K4874">
        <f>_xlfn.XLOOKUP($A4874,laziki!B:B,laziki!D:D)</f>
        <v>2054</v>
      </c>
      <c r="L4874">
        <f t="shared" si="382"/>
        <v>2057</v>
      </c>
      <c r="M4874" s="4">
        <f t="shared" si="383"/>
        <v>3</v>
      </c>
      <c r="N4874" s="4" t="str">
        <f t="shared" si="384"/>
        <v>S</v>
      </c>
      <c r="O4874" t="str">
        <f t="shared" si="385"/>
        <v>S</v>
      </c>
    </row>
    <row r="4875" spans="1:15" x14ac:dyDescent="0.25">
      <c r="A4875">
        <v>24</v>
      </c>
      <c r="B4875" s="1">
        <v>56835</v>
      </c>
      <c r="C4875" t="s">
        <v>221</v>
      </c>
      <c r="D4875" t="s">
        <v>573</v>
      </c>
      <c r="E4875">
        <v>1270</v>
      </c>
      <c r="F4875">
        <v>883</v>
      </c>
      <c r="G4875">
        <f t="shared" si="381"/>
        <v>0</v>
      </c>
      <c r="H4875" t="str">
        <f>_xlfn.XLOOKUP(C4875,obszary!A:A,obszary!B:B)</f>
        <v>Aeolis</v>
      </c>
      <c r="I4875" t="str">
        <f>_xlfn.XLOOKUP($A4875,laziki!B:B,laziki!C:C)</f>
        <v>Phobos 3</v>
      </c>
      <c r="J4875" t="str">
        <f>_xlfn.XLOOKUP(I4875,laziki!C:C,laziki!E:E)</f>
        <v>32.13S, 131.87E</v>
      </c>
      <c r="K4875">
        <f>_xlfn.XLOOKUP($A4875,laziki!B:B,laziki!D:D)</f>
        <v>2053</v>
      </c>
      <c r="L4875">
        <f t="shared" si="382"/>
        <v>2055</v>
      </c>
      <c r="M4875" s="4">
        <f t="shared" si="383"/>
        <v>2</v>
      </c>
      <c r="N4875" s="4" t="str">
        <f t="shared" si="384"/>
        <v>S</v>
      </c>
      <c r="O4875" t="str">
        <f t="shared" si="385"/>
        <v>S</v>
      </c>
    </row>
    <row r="4876" spans="1:15" x14ac:dyDescent="0.25">
      <c r="A4876">
        <v>76</v>
      </c>
      <c r="B4876" s="1">
        <v>64662</v>
      </c>
      <c r="C4876" t="s">
        <v>237</v>
      </c>
      <c r="D4876" t="s">
        <v>572</v>
      </c>
      <c r="E4876">
        <v>231</v>
      </c>
      <c r="F4876">
        <v>8519</v>
      </c>
      <c r="G4876">
        <f t="shared" si="381"/>
        <v>0</v>
      </c>
      <c r="H4876" t="str">
        <f>_xlfn.XLOOKUP(C4876,obszary!A:A,obszary!B:B)</f>
        <v>Elysium</v>
      </c>
      <c r="I4876" t="str">
        <f>_xlfn.XLOOKUP($A4876,laziki!B:B,laziki!C:C)</f>
        <v>Rosetta 25</v>
      </c>
      <c r="J4876" t="str">
        <f>_xlfn.XLOOKUP(I4876,laziki!C:C,laziki!E:E)</f>
        <v>47.84N, 169.44E</v>
      </c>
      <c r="K4876">
        <f>_xlfn.XLOOKUP($A4876,laziki!B:B,laziki!D:D)</f>
        <v>2072</v>
      </c>
      <c r="L4876">
        <f t="shared" si="382"/>
        <v>2077</v>
      </c>
      <c r="M4876" s="4">
        <f t="shared" si="383"/>
        <v>5</v>
      </c>
      <c r="N4876" s="4" t="str">
        <f t="shared" si="384"/>
        <v>N</v>
      </c>
      <c r="O4876" t="str">
        <f t="shared" si="385"/>
        <v>N</v>
      </c>
    </row>
    <row r="4877" spans="1:15" x14ac:dyDescent="0.25">
      <c r="A4877">
        <v>62</v>
      </c>
      <c r="B4877" s="1">
        <v>61468</v>
      </c>
      <c r="C4877" t="s">
        <v>227</v>
      </c>
      <c r="D4877" t="s">
        <v>571</v>
      </c>
      <c r="E4877">
        <v>791</v>
      </c>
      <c r="F4877">
        <v>629</v>
      </c>
      <c r="G4877">
        <f t="shared" si="381"/>
        <v>0</v>
      </c>
      <c r="H4877" t="str">
        <f>_xlfn.XLOOKUP(C4877,obszary!A:A,obszary!B:B)</f>
        <v>Sinus Sabaeus</v>
      </c>
      <c r="I4877" t="str">
        <f>_xlfn.XLOOKUP($A4877,laziki!B:B,laziki!C:C)</f>
        <v>Rosetta 1</v>
      </c>
      <c r="J4877" t="str">
        <f>_xlfn.XLOOKUP(I4877,laziki!C:C,laziki!E:E)</f>
        <v>3.33S, 27.57E</v>
      </c>
      <c r="K4877">
        <f>_xlfn.XLOOKUP($A4877,laziki!B:B,laziki!D:D)</f>
        <v>2065</v>
      </c>
      <c r="L4877">
        <f t="shared" si="382"/>
        <v>2068</v>
      </c>
      <c r="M4877" s="4">
        <f t="shared" si="383"/>
        <v>3</v>
      </c>
      <c r="N4877" s="4" t="str">
        <f t="shared" si="384"/>
        <v>S</v>
      </c>
      <c r="O4877" t="str">
        <f t="shared" si="385"/>
        <v>S</v>
      </c>
    </row>
    <row r="4878" spans="1:15" x14ac:dyDescent="0.25">
      <c r="A4878">
        <v>59</v>
      </c>
      <c r="B4878" s="1">
        <v>61921</v>
      </c>
      <c r="C4878" t="s">
        <v>211</v>
      </c>
      <c r="D4878" t="s">
        <v>570</v>
      </c>
      <c r="E4878">
        <v>1057</v>
      </c>
      <c r="F4878">
        <v>13527</v>
      </c>
      <c r="G4878">
        <f t="shared" si="381"/>
        <v>0</v>
      </c>
      <c r="H4878" t="str">
        <f>_xlfn.XLOOKUP(C4878,obszary!A:A,obszary!B:B)</f>
        <v>Hellas</v>
      </c>
      <c r="I4878" t="str">
        <f>_xlfn.XLOOKUP($A4878,laziki!B:B,laziki!C:C)</f>
        <v>Opportunity 16</v>
      </c>
      <c r="J4878" t="str">
        <f>_xlfn.XLOOKUP(I4878,laziki!C:C,laziki!E:E)</f>
        <v>41.83S, 120.38E</v>
      </c>
      <c r="K4878">
        <f>_xlfn.XLOOKUP($A4878,laziki!B:B,laziki!D:D)</f>
        <v>2068</v>
      </c>
      <c r="L4878">
        <f t="shared" si="382"/>
        <v>2069</v>
      </c>
      <c r="M4878" s="4">
        <f t="shared" si="383"/>
        <v>1</v>
      </c>
      <c r="N4878" s="4" t="str">
        <f t="shared" si="384"/>
        <v>S</v>
      </c>
      <c r="O4878" t="str">
        <f t="shared" si="385"/>
        <v>S</v>
      </c>
    </row>
    <row r="4879" spans="1:15" x14ac:dyDescent="0.25">
      <c r="A4879">
        <v>62</v>
      </c>
      <c r="B4879" s="1">
        <v>61734</v>
      </c>
      <c r="C4879" t="s">
        <v>227</v>
      </c>
      <c r="D4879" t="s">
        <v>569</v>
      </c>
      <c r="E4879">
        <v>252</v>
      </c>
      <c r="F4879">
        <v>4731</v>
      </c>
      <c r="G4879">
        <f t="shared" si="381"/>
        <v>0</v>
      </c>
      <c r="H4879" t="str">
        <f>_xlfn.XLOOKUP(C4879,obszary!A:A,obszary!B:B)</f>
        <v>Sinus Sabaeus</v>
      </c>
      <c r="I4879" t="str">
        <f>_xlfn.XLOOKUP($A4879,laziki!B:B,laziki!C:C)</f>
        <v>Rosetta 1</v>
      </c>
      <c r="J4879" t="str">
        <f>_xlfn.XLOOKUP(I4879,laziki!C:C,laziki!E:E)</f>
        <v>3.33S, 27.57E</v>
      </c>
      <c r="K4879">
        <f>_xlfn.XLOOKUP($A4879,laziki!B:B,laziki!D:D)</f>
        <v>2065</v>
      </c>
      <c r="L4879">
        <f t="shared" si="382"/>
        <v>2069</v>
      </c>
      <c r="M4879" s="4">
        <f t="shared" si="383"/>
        <v>4</v>
      </c>
      <c r="N4879" s="4" t="str">
        <f t="shared" si="384"/>
        <v>S</v>
      </c>
      <c r="O4879" t="str">
        <f t="shared" si="385"/>
        <v>S</v>
      </c>
    </row>
    <row r="4880" spans="1:15" x14ac:dyDescent="0.25">
      <c r="A4880">
        <v>20</v>
      </c>
      <c r="B4880" s="1">
        <v>57605</v>
      </c>
      <c r="C4880" t="s">
        <v>211</v>
      </c>
      <c r="D4880" t="s">
        <v>568</v>
      </c>
      <c r="E4880">
        <v>204</v>
      </c>
      <c r="F4880">
        <v>13527</v>
      </c>
      <c r="G4880">
        <f t="shared" si="381"/>
        <v>0</v>
      </c>
      <c r="H4880" t="str">
        <f>_xlfn.XLOOKUP(C4880,obszary!A:A,obszary!B:B)</f>
        <v>Hellas</v>
      </c>
      <c r="I4880" t="str">
        <f>_xlfn.XLOOKUP($A4880,laziki!B:B,laziki!C:C)</f>
        <v>Viking 15</v>
      </c>
      <c r="J4880" t="str">
        <f>_xlfn.XLOOKUP(I4880,laziki!C:C,laziki!E:E)</f>
        <v>51.10S, 71.36E</v>
      </c>
      <c r="K4880">
        <f>_xlfn.XLOOKUP($A4880,laziki!B:B,laziki!D:D)</f>
        <v>2056</v>
      </c>
      <c r="L4880">
        <f t="shared" si="382"/>
        <v>2057</v>
      </c>
      <c r="M4880" s="4">
        <f t="shared" si="383"/>
        <v>1</v>
      </c>
      <c r="N4880" s="4" t="str">
        <f t="shared" si="384"/>
        <v>S</v>
      </c>
      <c r="O4880" t="str">
        <f t="shared" si="385"/>
        <v>S</v>
      </c>
    </row>
    <row r="4881" spans="1:15" x14ac:dyDescent="0.25">
      <c r="A4881">
        <v>68</v>
      </c>
      <c r="B4881" s="1">
        <v>61934</v>
      </c>
      <c r="C4881" t="s">
        <v>239</v>
      </c>
      <c r="D4881" t="s">
        <v>567</v>
      </c>
      <c r="E4881">
        <v>702</v>
      </c>
      <c r="F4881">
        <v>2324</v>
      </c>
      <c r="G4881">
        <f t="shared" si="381"/>
        <v>0</v>
      </c>
      <c r="H4881" t="str">
        <f>_xlfn.XLOOKUP(C4881,obszary!A:A,obszary!B:B)</f>
        <v>Amenthes</v>
      </c>
      <c r="I4881" t="str">
        <f>_xlfn.XLOOKUP($A4881,laziki!B:B,laziki!C:C)</f>
        <v>Rosetta 11</v>
      </c>
      <c r="J4881" t="str">
        <f>_xlfn.XLOOKUP(I4881,laziki!C:C,laziki!E:E)</f>
        <v>21.49N, 105.87E</v>
      </c>
      <c r="K4881">
        <f>_xlfn.XLOOKUP($A4881,laziki!B:B,laziki!D:D)</f>
        <v>2068</v>
      </c>
      <c r="L4881">
        <f t="shared" si="382"/>
        <v>2069</v>
      </c>
      <c r="M4881" s="4">
        <f t="shared" si="383"/>
        <v>1</v>
      </c>
      <c r="N4881" s="4" t="str">
        <f t="shared" si="384"/>
        <v>N</v>
      </c>
      <c r="O4881" t="str">
        <f t="shared" si="385"/>
        <v>N</v>
      </c>
    </row>
    <row r="4882" spans="1:15" x14ac:dyDescent="0.25">
      <c r="A4882">
        <v>95</v>
      </c>
      <c r="B4882" s="1">
        <v>62094</v>
      </c>
      <c r="C4882" t="s">
        <v>247</v>
      </c>
      <c r="D4882" t="s">
        <v>566</v>
      </c>
      <c r="E4882">
        <v>85</v>
      </c>
      <c r="F4882">
        <v>3461</v>
      </c>
      <c r="G4882">
        <f t="shared" si="381"/>
        <v>3461</v>
      </c>
      <c r="H4882" t="str">
        <f>_xlfn.XLOOKUP(C4882,obszary!A:A,obszary!B:B)</f>
        <v>Lunae Palus</v>
      </c>
      <c r="I4882" t="str">
        <f>_xlfn.XLOOKUP($A4882,laziki!B:B,laziki!C:C)</f>
        <v>Dawn 6</v>
      </c>
      <c r="J4882" t="str">
        <f>_xlfn.XLOOKUP(I4882,laziki!C:C,laziki!E:E)</f>
        <v>8.80N, 79.73W</v>
      </c>
      <c r="K4882">
        <f>_xlfn.XLOOKUP($A4882,laziki!B:B,laziki!D:D)</f>
        <v>2067</v>
      </c>
      <c r="L4882">
        <f t="shared" si="382"/>
        <v>2070</v>
      </c>
      <c r="M4882" s="4">
        <f t="shared" si="383"/>
        <v>3</v>
      </c>
      <c r="N4882" s="4" t="str">
        <f t="shared" si="384"/>
        <v>N</v>
      </c>
      <c r="O4882" t="str">
        <f t="shared" si="385"/>
        <v>N</v>
      </c>
    </row>
    <row r="4883" spans="1:15" x14ac:dyDescent="0.25">
      <c r="A4883">
        <v>69</v>
      </c>
      <c r="B4883" s="1">
        <v>64085</v>
      </c>
      <c r="C4883" t="s">
        <v>253</v>
      </c>
      <c r="D4883" t="s">
        <v>565</v>
      </c>
      <c r="E4883">
        <v>157</v>
      </c>
      <c r="F4883">
        <v>15109</v>
      </c>
      <c r="G4883">
        <f t="shared" si="381"/>
        <v>0</v>
      </c>
      <c r="H4883" t="str">
        <f>_xlfn.XLOOKUP(C4883,obszary!A:A,obszary!B:B)</f>
        <v>Cebrenia</v>
      </c>
      <c r="I4883" t="str">
        <f>_xlfn.XLOOKUP($A4883,laziki!B:B,laziki!C:C)</f>
        <v>Rosetta 13</v>
      </c>
      <c r="J4883" t="str">
        <f>_xlfn.XLOOKUP(I4883,laziki!C:C,laziki!E:E)</f>
        <v>69.41N, 168.67E</v>
      </c>
      <c r="K4883">
        <f>_xlfn.XLOOKUP($A4883,laziki!B:B,laziki!D:D)</f>
        <v>2069</v>
      </c>
      <c r="L4883">
        <f t="shared" si="382"/>
        <v>2075</v>
      </c>
      <c r="M4883" s="4">
        <f t="shared" si="383"/>
        <v>6</v>
      </c>
      <c r="N4883" s="4" t="str">
        <f t="shared" si="384"/>
        <v>N</v>
      </c>
      <c r="O4883" t="str">
        <f t="shared" si="385"/>
        <v>N</v>
      </c>
    </row>
    <row r="4884" spans="1:15" x14ac:dyDescent="0.25">
      <c r="A4884">
        <v>27</v>
      </c>
      <c r="B4884" s="1">
        <v>57942</v>
      </c>
      <c r="C4884" t="s">
        <v>209</v>
      </c>
      <c r="D4884" t="s">
        <v>564</v>
      </c>
      <c r="E4884">
        <v>124</v>
      </c>
      <c r="F4884">
        <v>1920</v>
      </c>
      <c r="G4884">
        <f t="shared" si="381"/>
        <v>0</v>
      </c>
      <c r="H4884" t="str">
        <f>_xlfn.XLOOKUP(C4884,obszary!A:A,obszary!B:B)</f>
        <v>Eridania</v>
      </c>
      <c r="I4884" t="str">
        <f>_xlfn.XLOOKUP($A4884,laziki!B:B,laziki!C:C)</f>
        <v>Phobos 6</v>
      </c>
      <c r="J4884" t="str">
        <f>_xlfn.XLOOKUP(I4884,laziki!C:C,laziki!E:E)</f>
        <v>74.62S, 100.08E</v>
      </c>
      <c r="K4884">
        <f>_xlfn.XLOOKUP($A4884,laziki!B:B,laziki!D:D)</f>
        <v>2054</v>
      </c>
      <c r="L4884">
        <f t="shared" si="382"/>
        <v>2058</v>
      </c>
      <c r="M4884" s="4">
        <f t="shared" si="383"/>
        <v>4</v>
      </c>
      <c r="N4884" s="4" t="str">
        <f t="shared" si="384"/>
        <v>S</v>
      </c>
      <c r="O4884" t="str">
        <f t="shared" si="385"/>
        <v>S</v>
      </c>
    </row>
    <row r="4885" spans="1:15" x14ac:dyDescent="0.25">
      <c r="A4885">
        <v>5</v>
      </c>
      <c r="B4885" s="1">
        <v>58025</v>
      </c>
      <c r="C4885" t="s">
        <v>225</v>
      </c>
      <c r="D4885" t="s">
        <v>563</v>
      </c>
      <c r="E4885">
        <v>20</v>
      </c>
      <c r="F4885">
        <v>9074</v>
      </c>
      <c r="G4885">
        <f t="shared" si="381"/>
        <v>9074</v>
      </c>
      <c r="H4885" t="str">
        <f>_xlfn.XLOOKUP(C4885,obszary!A:A,obszary!B:B)</f>
        <v>Iapygia</v>
      </c>
      <c r="I4885" t="str">
        <f>_xlfn.XLOOKUP($A4885,laziki!B:B,laziki!C:C)</f>
        <v>Mariner 10</v>
      </c>
      <c r="J4885" t="str">
        <f>_xlfn.XLOOKUP(I4885,laziki!C:C,laziki!E:E)</f>
        <v>4.88N, 63.43E</v>
      </c>
      <c r="K4885">
        <f>_xlfn.XLOOKUP($A4885,laziki!B:B,laziki!D:D)</f>
        <v>2051</v>
      </c>
      <c r="L4885">
        <f t="shared" si="382"/>
        <v>2058</v>
      </c>
      <c r="M4885" s="4">
        <f t="shared" si="383"/>
        <v>7</v>
      </c>
      <c r="N4885" s="4" t="str">
        <f t="shared" si="384"/>
        <v>S</v>
      </c>
      <c r="O4885" t="str">
        <f t="shared" si="385"/>
        <v>N</v>
      </c>
    </row>
    <row r="4886" spans="1:15" x14ac:dyDescent="0.25">
      <c r="A4886">
        <v>4</v>
      </c>
      <c r="B4886" s="1">
        <v>56729</v>
      </c>
      <c r="C4886" t="s">
        <v>229</v>
      </c>
      <c r="D4886" t="s">
        <v>562</v>
      </c>
      <c r="E4886">
        <v>142</v>
      </c>
      <c r="F4886">
        <v>2880</v>
      </c>
      <c r="G4886">
        <f t="shared" si="381"/>
        <v>0</v>
      </c>
      <c r="H4886" t="str">
        <f>_xlfn.XLOOKUP(C4886,obszary!A:A,obszary!B:B)</f>
        <v>Margaritifer Sinus</v>
      </c>
      <c r="I4886" t="str">
        <f>_xlfn.XLOOKUP($A4886,laziki!B:B,laziki!C:C)</f>
        <v>Mariner 9</v>
      </c>
      <c r="J4886" t="str">
        <f>_xlfn.XLOOKUP(I4886,laziki!C:C,laziki!E:E)</f>
        <v>43.20S, 21.89W</v>
      </c>
      <c r="K4886">
        <f>_xlfn.XLOOKUP($A4886,laziki!B:B,laziki!D:D)</f>
        <v>2051</v>
      </c>
      <c r="L4886">
        <f t="shared" si="382"/>
        <v>2055</v>
      </c>
      <c r="M4886" s="4">
        <f t="shared" si="383"/>
        <v>4</v>
      </c>
      <c r="N4886" s="4" t="str">
        <f t="shared" si="384"/>
        <v>S</v>
      </c>
      <c r="O4886" t="str">
        <f t="shared" si="385"/>
        <v>S</v>
      </c>
    </row>
    <row r="4887" spans="1:15" x14ac:dyDescent="0.25">
      <c r="A4887">
        <v>67</v>
      </c>
      <c r="B4887" s="1">
        <v>62373</v>
      </c>
      <c r="C4887" t="s">
        <v>217</v>
      </c>
      <c r="D4887" t="s">
        <v>561</v>
      </c>
      <c r="E4887">
        <v>41</v>
      </c>
      <c r="F4887">
        <v>2880</v>
      </c>
      <c r="G4887">
        <f t="shared" si="381"/>
        <v>2880</v>
      </c>
      <c r="H4887" t="str">
        <f>_xlfn.XLOOKUP(C4887,obszary!A:A,obszary!B:B)</f>
        <v>Thaumasia</v>
      </c>
      <c r="I4887" t="str">
        <f>_xlfn.XLOOKUP($A4887,laziki!B:B,laziki!C:C)</f>
        <v>Rosetta 10</v>
      </c>
      <c r="J4887" t="str">
        <f>_xlfn.XLOOKUP(I4887,laziki!C:C,laziki!E:E)</f>
        <v>29.82S, 66.01W</v>
      </c>
      <c r="K4887">
        <f>_xlfn.XLOOKUP($A4887,laziki!B:B,laziki!D:D)</f>
        <v>2068</v>
      </c>
      <c r="L4887">
        <f t="shared" si="382"/>
        <v>2070</v>
      </c>
      <c r="M4887" s="4">
        <f t="shared" si="383"/>
        <v>2</v>
      </c>
      <c r="N4887" s="4" t="str">
        <f t="shared" si="384"/>
        <v>S</v>
      </c>
      <c r="O4887" t="str">
        <f t="shared" si="385"/>
        <v>S</v>
      </c>
    </row>
    <row r="4888" spans="1:15" x14ac:dyDescent="0.25">
      <c r="A4888">
        <v>66</v>
      </c>
      <c r="B4888" s="1">
        <v>61820</v>
      </c>
      <c r="C4888" t="s">
        <v>223</v>
      </c>
      <c r="D4888" t="s">
        <v>560</v>
      </c>
      <c r="E4888">
        <v>264</v>
      </c>
      <c r="F4888">
        <v>2599</v>
      </c>
      <c r="G4888">
        <f t="shared" si="381"/>
        <v>0</v>
      </c>
      <c r="H4888" t="str">
        <f>_xlfn.XLOOKUP(C4888,obszary!A:A,obszary!B:B)</f>
        <v>Mare Tyrrhenum</v>
      </c>
      <c r="I4888" t="str">
        <f>_xlfn.XLOOKUP($A4888,laziki!B:B,laziki!C:C)</f>
        <v>Rosetta 9</v>
      </c>
      <c r="J4888" t="str">
        <f>_xlfn.XLOOKUP(I4888,laziki!C:C,laziki!E:E)</f>
        <v>17.54N, 149.60E</v>
      </c>
      <c r="K4888">
        <f>_xlfn.XLOOKUP($A4888,laziki!B:B,laziki!D:D)</f>
        <v>2067</v>
      </c>
      <c r="L4888">
        <f t="shared" si="382"/>
        <v>2069</v>
      </c>
      <c r="M4888" s="4">
        <f t="shared" si="383"/>
        <v>2</v>
      </c>
      <c r="N4888" s="4" t="str">
        <f t="shared" si="384"/>
        <v>S</v>
      </c>
      <c r="O4888" t="str">
        <f t="shared" si="385"/>
        <v>N</v>
      </c>
    </row>
    <row r="4889" spans="1:15" x14ac:dyDescent="0.25">
      <c r="A4889">
        <v>4</v>
      </c>
      <c r="B4889" s="1">
        <v>56030</v>
      </c>
      <c r="C4889" t="s">
        <v>215</v>
      </c>
      <c r="D4889" t="s">
        <v>559</v>
      </c>
      <c r="E4889">
        <v>905</v>
      </c>
      <c r="F4889">
        <v>756</v>
      </c>
      <c r="G4889">
        <f t="shared" si="381"/>
        <v>0</v>
      </c>
      <c r="H4889" t="str">
        <f>_xlfn.XLOOKUP(C4889,obszary!A:A,obszary!B:B)</f>
        <v>Argyre</v>
      </c>
      <c r="I4889" t="str">
        <f>_xlfn.XLOOKUP($A4889,laziki!B:B,laziki!C:C)</f>
        <v>Mariner 9</v>
      </c>
      <c r="J4889" t="str">
        <f>_xlfn.XLOOKUP(I4889,laziki!C:C,laziki!E:E)</f>
        <v>43.20S, 21.89W</v>
      </c>
      <c r="K4889">
        <f>_xlfn.XLOOKUP($A4889,laziki!B:B,laziki!D:D)</f>
        <v>2051</v>
      </c>
      <c r="L4889">
        <f t="shared" si="382"/>
        <v>2053</v>
      </c>
      <c r="M4889" s="4">
        <f t="shared" si="383"/>
        <v>2</v>
      </c>
      <c r="N4889" s="4" t="str">
        <f t="shared" si="384"/>
        <v>S</v>
      </c>
      <c r="O4889" t="str">
        <f t="shared" si="385"/>
        <v>S</v>
      </c>
    </row>
    <row r="4890" spans="1:15" x14ac:dyDescent="0.25">
      <c r="A4890">
        <v>4</v>
      </c>
      <c r="B4890" s="1">
        <v>57686</v>
      </c>
      <c r="C4890" t="s">
        <v>215</v>
      </c>
      <c r="D4890" t="s">
        <v>558</v>
      </c>
      <c r="E4890">
        <v>59</v>
      </c>
      <c r="F4890">
        <v>11011</v>
      </c>
      <c r="G4890">
        <f t="shared" si="381"/>
        <v>11011</v>
      </c>
      <c r="H4890" t="str">
        <f>_xlfn.XLOOKUP(C4890,obszary!A:A,obszary!B:B)</f>
        <v>Argyre</v>
      </c>
      <c r="I4890" t="str">
        <f>_xlfn.XLOOKUP($A4890,laziki!B:B,laziki!C:C)</f>
        <v>Mariner 9</v>
      </c>
      <c r="J4890" t="str">
        <f>_xlfn.XLOOKUP(I4890,laziki!C:C,laziki!E:E)</f>
        <v>43.20S, 21.89W</v>
      </c>
      <c r="K4890">
        <f>_xlfn.XLOOKUP($A4890,laziki!B:B,laziki!D:D)</f>
        <v>2051</v>
      </c>
      <c r="L4890">
        <f t="shared" si="382"/>
        <v>2057</v>
      </c>
      <c r="M4890" s="4">
        <f t="shared" si="383"/>
        <v>6</v>
      </c>
      <c r="N4890" s="4" t="str">
        <f t="shared" si="384"/>
        <v>S</v>
      </c>
      <c r="O4890" t="str">
        <f t="shared" si="385"/>
        <v>S</v>
      </c>
    </row>
    <row r="4891" spans="1:15" x14ac:dyDescent="0.25">
      <c r="A4891">
        <v>28</v>
      </c>
      <c r="B4891" s="1">
        <v>58193</v>
      </c>
      <c r="C4891" t="s">
        <v>207</v>
      </c>
      <c r="D4891" t="s">
        <v>557</v>
      </c>
      <c r="E4891">
        <v>47</v>
      </c>
      <c r="F4891">
        <v>16330</v>
      </c>
      <c r="G4891">
        <f t="shared" si="381"/>
        <v>16330</v>
      </c>
      <c r="H4891" t="str">
        <f>_xlfn.XLOOKUP(C4891,obszary!A:A,obszary!B:B)</f>
        <v>Mare Australe</v>
      </c>
      <c r="I4891" t="str">
        <f>_xlfn.XLOOKUP($A4891,laziki!B:B,laziki!C:C)</f>
        <v>Deimos 3</v>
      </c>
      <c r="J4891" t="str">
        <f>_xlfn.XLOOKUP(I4891,laziki!C:C,laziki!E:E)</f>
        <v>63.27S, 66.46W</v>
      </c>
      <c r="K4891">
        <f>_xlfn.XLOOKUP($A4891,laziki!B:B,laziki!D:D)</f>
        <v>2058</v>
      </c>
      <c r="L4891">
        <f t="shared" si="382"/>
        <v>2059</v>
      </c>
      <c r="M4891" s="4">
        <f t="shared" si="383"/>
        <v>1</v>
      </c>
      <c r="N4891" s="4" t="str">
        <f t="shared" si="384"/>
        <v>S</v>
      </c>
      <c r="O4891" t="str">
        <f t="shared" si="385"/>
        <v>S</v>
      </c>
    </row>
    <row r="4892" spans="1:15" x14ac:dyDescent="0.25">
      <c r="A4892">
        <v>44</v>
      </c>
      <c r="B4892" s="1">
        <v>60634</v>
      </c>
      <c r="C4892" t="s">
        <v>253</v>
      </c>
      <c r="D4892" t="s">
        <v>556</v>
      </c>
      <c r="E4892">
        <v>365</v>
      </c>
      <c r="F4892">
        <v>4398</v>
      </c>
      <c r="G4892">
        <f t="shared" si="381"/>
        <v>0</v>
      </c>
      <c r="H4892" t="str">
        <f>_xlfn.XLOOKUP(C4892,obszary!A:A,obszary!B:B)</f>
        <v>Cebrenia</v>
      </c>
      <c r="I4892" t="str">
        <f>_xlfn.XLOOKUP($A4892,laziki!B:B,laziki!C:C)</f>
        <v>Spirit 11</v>
      </c>
      <c r="J4892" t="str">
        <f>_xlfn.XLOOKUP(I4892,laziki!C:C,laziki!E:E)</f>
        <v>64.61N, 131.25E</v>
      </c>
      <c r="K4892">
        <f>_xlfn.XLOOKUP($A4892,laziki!B:B,laziki!D:D)</f>
        <v>2064</v>
      </c>
      <c r="L4892">
        <f t="shared" si="382"/>
        <v>2066</v>
      </c>
      <c r="M4892" s="4">
        <f t="shared" si="383"/>
        <v>2</v>
      </c>
      <c r="N4892" s="4" t="str">
        <f t="shared" si="384"/>
        <v>N</v>
      </c>
      <c r="O4892" t="str">
        <f t="shared" si="385"/>
        <v>N</v>
      </c>
    </row>
    <row r="4893" spans="1:15" x14ac:dyDescent="0.25">
      <c r="A4893">
        <v>47</v>
      </c>
      <c r="B4893" s="1">
        <v>64311</v>
      </c>
      <c r="C4893" t="s">
        <v>243</v>
      </c>
      <c r="D4893" t="s">
        <v>555</v>
      </c>
      <c r="E4893">
        <v>905</v>
      </c>
      <c r="F4893">
        <v>1920</v>
      </c>
      <c r="G4893">
        <f t="shared" si="381"/>
        <v>0</v>
      </c>
      <c r="H4893" t="str">
        <f>_xlfn.XLOOKUP(C4893,obszary!A:A,obszary!B:B)</f>
        <v>Arabia</v>
      </c>
      <c r="I4893" t="str">
        <f>_xlfn.XLOOKUP($A4893,laziki!B:B,laziki!C:C)</f>
        <v>Spirit 14</v>
      </c>
      <c r="J4893" t="str">
        <f>_xlfn.XLOOKUP(I4893,laziki!C:C,laziki!E:E)</f>
        <v>27.30N, 17.48W</v>
      </c>
      <c r="K4893">
        <f>_xlfn.XLOOKUP($A4893,laziki!B:B,laziki!D:D)</f>
        <v>2065</v>
      </c>
      <c r="L4893">
        <f t="shared" si="382"/>
        <v>2076</v>
      </c>
      <c r="M4893" s="4">
        <f t="shared" si="383"/>
        <v>11</v>
      </c>
      <c r="N4893" s="4" t="str">
        <f t="shared" si="384"/>
        <v>N</v>
      </c>
      <c r="O4893" t="str">
        <f t="shared" si="385"/>
        <v>N</v>
      </c>
    </row>
    <row r="4894" spans="1:15" x14ac:dyDescent="0.25">
      <c r="A4894">
        <v>42</v>
      </c>
      <c r="B4894" s="1">
        <v>60638</v>
      </c>
      <c r="C4894" t="s">
        <v>237</v>
      </c>
      <c r="D4894" t="s">
        <v>554</v>
      </c>
      <c r="E4894">
        <v>59</v>
      </c>
      <c r="F4894">
        <v>9366</v>
      </c>
      <c r="G4894">
        <f t="shared" si="381"/>
        <v>9366</v>
      </c>
      <c r="H4894" t="str">
        <f>_xlfn.XLOOKUP(C4894,obszary!A:A,obszary!B:B)</f>
        <v>Elysium</v>
      </c>
      <c r="I4894" t="str">
        <f>_xlfn.XLOOKUP($A4894,laziki!B:B,laziki!C:C)</f>
        <v>Spirit 6</v>
      </c>
      <c r="J4894" t="str">
        <f>_xlfn.XLOOKUP(I4894,laziki!C:C,laziki!E:E)</f>
        <v>27.80N, 160.30E</v>
      </c>
      <c r="K4894">
        <f>_xlfn.XLOOKUP($A4894,laziki!B:B,laziki!D:D)</f>
        <v>2063</v>
      </c>
      <c r="L4894">
        <f t="shared" si="382"/>
        <v>2066</v>
      </c>
      <c r="M4894" s="4">
        <f t="shared" si="383"/>
        <v>3</v>
      </c>
      <c r="N4894" s="4" t="str">
        <f t="shared" si="384"/>
        <v>N</v>
      </c>
      <c r="O4894" t="str">
        <f t="shared" si="385"/>
        <v>N</v>
      </c>
    </row>
    <row r="4895" spans="1:15" x14ac:dyDescent="0.25">
      <c r="A4895">
        <v>75</v>
      </c>
      <c r="B4895" s="1">
        <v>64000</v>
      </c>
      <c r="C4895" t="s">
        <v>211</v>
      </c>
      <c r="D4895" t="s">
        <v>553</v>
      </c>
      <c r="E4895">
        <v>175</v>
      </c>
      <c r="F4895">
        <v>4235</v>
      </c>
      <c r="G4895">
        <f t="shared" si="381"/>
        <v>0</v>
      </c>
      <c r="H4895" t="str">
        <f>_xlfn.XLOOKUP(C4895,obszary!A:A,obszary!B:B)</f>
        <v>Hellas</v>
      </c>
      <c r="I4895" t="str">
        <f>_xlfn.XLOOKUP($A4895,laziki!B:B,laziki!C:C)</f>
        <v>Rosetta 22</v>
      </c>
      <c r="J4895" t="str">
        <f>_xlfn.XLOOKUP(I4895,laziki!C:C,laziki!E:E)</f>
        <v>43.21S, 109.99E</v>
      </c>
      <c r="K4895">
        <f>_xlfn.XLOOKUP($A4895,laziki!B:B,laziki!D:D)</f>
        <v>2071</v>
      </c>
      <c r="L4895">
        <f t="shared" si="382"/>
        <v>2075</v>
      </c>
      <c r="M4895" s="4">
        <f t="shared" si="383"/>
        <v>4</v>
      </c>
      <c r="N4895" s="4" t="str">
        <f t="shared" si="384"/>
        <v>S</v>
      </c>
      <c r="O4895" t="str">
        <f t="shared" si="385"/>
        <v>S</v>
      </c>
    </row>
    <row r="4896" spans="1:15" x14ac:dyDescent="0.25">
      <c r="A4896">
        <v>82</v>
      </c>
      <c r="B4896" s="1">
        <v>62659</v>
      </c>
      <c r="C4896" t="s">
        <v>221</v>
      </c>
      <c r="D4896" t="s">
        <v>552</v>
      </c>
      <c r="E4896">
        <v>152</v>
      </c>
      <c r="F4896">
        <v>11771</v>
      </c>
      <c r="G4896">
        <f t="shared" si="381"/>
        <v>0</v>
      </c>
      <c r="H4896" t="str">
        <f>_xlfn.XLOOKUP(C4896,obszary!A:A,obszary!B:B)</f>
        <v>Aeolis</v>
      </c>
      <c r="I4896" t="str">
        <f>_xlfn.XLOOKUP($A4896,laziki!B:B,laziki!C:C)</f>
        <v>Phoenix 7</v>
      </c>
      <c r="J4896" t="str">
        <f>_xlfn.XLOOKUP(I4896,laziki!C:C,laziki!E:E)</f>
        <v>42.36S, 157.15E</v>
      </c>
      <c r="K4896">
        <f>_xlfn.XLOOKUP($A4896,laziki!B:B,laziki!D:D)</f>
        <v>2068</v>
      </c>
      <c r="L4896">
        <f t="shared" si="382"/>
        <v>2071</v>
      </c>
      <c r="M4896" s="4">
        <f t="shared" si="383"/>
        <v>3</v>
      </c>
      <c r="N4896" s="4" t="str">
        <f t="shared" si="384"/>
        <v>S</v>
      </c>
      <c r="O4896" t="str">
        <f t="shared" si="385"/>
        <v>S</v>
      </c>
    </row>
    <row r="4897" spans="1:15" x14ac:dyDescent="0.25">
      <c r="A4897">
        <v>18</v>
      </c>
      <c r="B4897" s="1">
        <v>57344</v>
      </c>
      <c r="C4897" t="s">
        <v>221</v>
      </c>
      <c r="D4897" t="s">
        <v>551</v>
      </c>
      <c r="E4897">
        <v>61</v>
      </c>
      <c r="F4897">
        <v>6205</v>
      </c>
      <c r="G4897">
        <f t="shared" si="381"/>
        <v>6205</v>
      </c>
      <c r="H4897" t="str">
        <f>_xlfn.XLOOKUP(C4897,obszary!A:A,obszary!B:B)</f>
        <v>Aeolis</v>
      </c>
      <c r="I4897" t="str">
        <f>_xlfn.XLOOKUP($A4897,laziki!B:B,laziki!C:C)</f>
        <v>Viking 10</v>
      </c>
      <c r="J4897" t="str">
        <f>_xlfn.XLOOKUP(I4897,laziki!C:C,laziki!E:E)</f>
        <v>25.21S, 169.35E</v>
      </c>
      <c r="K4897">
        <f>_xlfn.XLOOKUP($A4897,laziki!B:B,laziki!D:D)</f>
        <v>2055</v>
      </c>
      <c r="L4897">
        <f t="shared" si="382"/>
        <v>2056</v>
      </c>
      <c r="M4897" s="4">
        <f t="shared" si="383"/>
        <v>1</v>
      </c>
      <c r="N4897" s="4" t="str">
        <f t="shared" si="384"/>
        <v>S</v>
      </c>
      <c r="O4897" t="str">
        <f t="shared" si="385"/>
        <v>S</v>
      </c>
    </row>
    <row r="4898" spans="1:15" x14ac:dyDescent="0.25">
      <c r="A4898">
        <v>44</v>
      </c>
      <c r="B4898" s="1">
        <v>61960</v>
      </c>
      <c r="C4898" t="s">
        <v>265</v>
      </c>
      <c r="D4898" t="s">
        <v>550</v>
      </c>
      <c r="E4898">
        <v>120</v>
      </c>
      <c r="F4898">
        <v>14025</v>
      </c>
      <c r="G4898">
        <f t="shared" si="381"/>
        <v>0</v>
      </c>
      <c r="H4898" t="str">
        <f>_xlfn.XLOOKUP(C4898,obszary!A:A,obszary!B:B)</f>
        <v>Mare Boreum</v>
      </c>
      <c r="I4898" t="str">
        <f>_xlfn.XLOOKUP($A4898,laziki!B:B,laziki!C:C)</f>
        <v>Spirit 11</v>
      </c>
      <c r="J4898" t="str">
        <f>_xlfn.XLOOKUP(I4898,laziki!C:C,laziki!E:E)</f>
        <v>64.61N, 131.25E</v>
      </c>
      <c r="K4898">
        <f>_xlfn.XLOOKUP($A4898,laziki!B:B,laziki!D:D)</f>
        <v>2064</v>
      </c>
      <c r="L4898">
        <f t="shared" si="382"/>
        <v>2069</v>
      </c>
      <c r="M4898" s="4">
        <f t="shared" si="383"/>
        <v>5</v>
      </c>
      <c r="N4898" s="4" t="str">
        <f t="shared" si="384"/>
        <v>N</v>
      </c>
      <c r="O4898" t="str">
        <f t="shared" si="385"/>
        <v>N</v>
      </c>
    </row>
    <row r="4899" spans="1:15" x14ac:dyDescent="0.25">
      <c r="A4899">
        <v>66</v>
      </c>
      <c r="B4899" s="1">
        <v>63337</v>
      </c>
      <c r="C4899" t="s">
        <v>237</v>
      </c>
      <c r="D4899" t="s">
        <v>549</v>
      </c>
      <c r="E4899">
        <v>88</v>
      </c>
      <c r="F4899">
        <v>6006</v>
      </c>
      <c r="G4899">
        <f t="shared" si="381"/>
        <v>6006</v>
      </c>
      <c r="H4899" t="str">
        <f>_xlfn.XLOOKUP(C4899,obszary!A:A,obszary!B:B)</f>
        <v>Elysium</v>
      </c>
      <c r="I4899" t="str">
        <f>_xlfn.XLOOKUP($A4899,laziki!B:B,laziki!C:C)</f>
        <v>Rosetta 9</v>
      </c>
      <c r="J4899" t="str">
        <f>_xlfn.XLOOKUP(I4899,laziki!C:C,laziki!E:E)</f>
        <v>17.54N, 149.60E</v>
      </c>
      <c r="K4899">
        <f>_xlfn.XLOOKUP($A4899,laziki!B:B,laziki!D:D)</f>
        <v>2067</v>
      </c>
      <c r="L4899">
        <f t="shared" si="382"/>
        <v>2073</v>
      </c>
      <c r="M4899" s="4">
        <f t="shared" si="383"/>
        <v>6</v>
      </c>
      <c r="N4899" s="4" t="str">
        <f t="shared" si="384"/>
        <v>N</v>
      </c>
      <c r="O4899" t="str">
        <f t="shared" si="385"/>
        <v>N</v>
      </c>
    </row>
    <row r="4900" spans="1:15" x14ac:dyDescent="0.25">
      <c r="A4900">
        <v>41</v>
      </c>
      <c r="B4900" s="1">
        <v>60959</v>
      </c>
      <c r="C4900" t="s">
        <v>265</v>
      </c>
      <c r="D4900" t="s">
        <v>548</v>
      </c>
      <c r="E4900">
        <v>292</v>
      </c>
      <c r="F4900">
        <v>26004</v>
      </c>
      <c r="G4900">
        <f t="shared" si="381"/>
        <v>0</v>
      </c>
      <c r="H4900" t="str">
        <f>_xlfn.XLOOKUP(C4900,obszary!A:A,obszary!B:B)</f>
        <v>Mare Boreum</v>
      </c>
      <c r="I4900" t="str">
        <f>_xlfn.XLOOKUP($A4900,laziki!B:B,laziki!C:C)</f>
        <v>Spirit 5</v>
      </c>
      <c r="J4900" t="str">
        <f>_xlfn.XLOOKUP(I4900,laziki!C:C,laziki!E:E)</f>
        <v>66.19N, 33.82E</v>
      </c>
      <c r="K4900">
        <f>_xlfn.XLOOKUP($A4900,laziki!B:B,laziki!D:D)</f>
        <v>2063</v>
      </c>
      <c r="L4900">
        <f t="shared" si="382"/>
        <v>2066</v>
      </c>
      <c r="M4900" s="4">
        <f t="shared" si="383"/>
        <v>3</v>
      </c>
      <c r="N4900" s="4" t="str">
        <f t="shared" si="384"/>
        <v>N</v>
      </c>
      <c r="O4900" t="str">
        <f t="shared" si="385"/>
        <v>N</v>
      </c>
    </row>
    <row r="4901" spans="1:15" x14ac:dyDescent="0.25">
      <c r="A4901">
        <v>44</v>
      </c>
      <c r="B4901" s="1">
        <v>61707</v>
      </c>
      <c r="C4901" t="s">
        <v>255</v>
      </c>
      <c r="D4901" t="s">
        <v>547</v>
      </c>
      <c r="E4901">
        <v>70</v>
      </c>
      <c r="F4901">
        <v>29243</v>
      </c>
      <c r="G4901">
        <f t="shared" si="381"/>
        <v>29243</v>
      </c>
      <c r="H4901" t="str">
        <f>_xlfn.XLOOKUP(C4901,obszary!A:A,obszary!B:B)</f>
        <v>Casius</v>
      </c>
      <c r="I4901" t="str">
        <f>_xlfn.XLOOKUP($A4901,laziki!B:B,laziki!C:C)</f>
        <v>Spirit 11</v>
      </c>
      <c r="J4901" t="str">
        <f>_xlfn.XLOOKUP(I4901,laziki!C:C,laziki!E:E)</f>
        <v>64.61N, 131.25E</v>
      </c>
      <c r="K4901">
        <f>_xlfn.XLOOKUP($A4901,laziki!B:B,laziki!D:D)</f>
        <v>2064</v>
      </c>
      <c r="L4901">
        <f t="shared" si="382"/>
        <v>2068</v>
      </c>
      <c r="M4901" s="4">
        <f t="shared" si="383"/>
        <v>4</v>
      </c>
      <c r="N4901" s="4" t="str">
        <f t="shared" si="384"/>
        <v>N</v>
      </c>
      <c r="O4901" t="str">
        <f t="shared" si="385"/>
        <v>N</v>
      </c>
    </row>
    <row r="4902" spans="1:15" x14ac:dyDescent="0.25">
      <c r="A4902">
        <v>45</v>
      </c>
      <c r="B4902" s="1">
        <v>60639</v>
      </c>
      <c r="C4902" t="s">
        <v>241</v>
      </c>
      <c r="D4902" t="s">
        <v>546</v>
      </c>
      <c r="E4902">
        <v>905</v>
      </c>
      <c r="F4902">
        <v>9985</v>
      </c>
      <c r="G4902">
        <f t="shared" si="381"/>
        <v>0</v>
      </c>
      <c r="H4902" t="str">
        <f>_xlfn.XLOOKUP(C4902,obszary!A:A,obszary!B:B)</f>
        <v>Syrtis Major</v>
      </c>
      <c r="I4902" t="str">
        <f>_xlfn.XLOOKUP($A4902,laziki!B:B,laziki!C:C)</f>
        <v>Spirit 12</v>
      </c>
      <c r="J4902" t="str">
        <f>_xlfn.XLOOKUP(I4902,laziki!C:C,laziki!E:E)</f>
        <v>0.43S, 61.64E</v>
      </c>
      <c r="K4902">
        <f>_xlfn.XLOOKUP($A4902,laziki!B:B,laziki!D:D)</f>
        <v>2064</v>
      </c>
      <c r="L4902">
        <f t="shared" si="382"/>
        <v>2066</v>
      </c>
      <c r="M4902" s="4">
        <f t="shared" si="383"/>
        <v>2</v>
      </c>
      <c r="N4902" s="4" t="str">
        <f t="shared" si="384"/>
        <v>N</v>
      </c>
      <c r="O4902" t="str">
        <f t="shared" si="385"/>
        <v>S</v>
      </c>
    </row>
    <row r="4903" spans="1:15" x14ac:dyDescent="0.25">
      <c r="A4903">
        <v>63</v>
      </c>
      <c r="B4903" s="1">
        <v>61534</v>
      </c>
      <c r="C4903" t="s">
        <v>209</v>
      </c>
      <c r="D4903" t="s">
        <v>545</v>
      </c>
      <c r="E4903">
        <v>59</v>
      </c>
      <c r="F4903">
        <v>4731</v>
      </c>
      <c r="G4903">
        <f t="shared" si="381"/>
        <v>4731</v>
      </c>
      <c r="H4903" t="str">
        <f>_xlfn.XLOOKUP(C4903,obszary!A:A,obszary!B:B)</f>
        <v>Eridania</v>
      </c>
      <c r="I4903" t="str">
        <f>_xlfn.XLOOKUP($A4903,laziki!B:B,laziki!C:C)</f>
        <v>Rosetta 3</v>
      </c>
      <c r="J4903" t="str">
        <f>_xlfn.XLOOKUP(I4903,laziki!C:C,laziki!E:E)</f>
        <v>54.72S, 108.92E</v>
      </c>
      <c r="K4903">
        <f>_xlfn.XLOOKUP($A4903,laziki!B:B,laziki!D:D)</f>
        <v>2066</v>
      </c>
      <c r="L4903">
        <f t="shared" si="382"/>
        <v>2068</v>
      </c>
      <c r="M4903" s="4">
        <f t="shared" si="383"/>
        <v>2</v>
      </c>
      <c r="N4903" s="4" t="str">
        <f t="shared" si="384"/>
        <v>S</v>
      </c>
      <c r="O4903" t="str">
        <f t="shared" si="385"/>
        <v>S</v>
      </c>
    </row>
    <row r="4904" spans="1:15" x14ac:dyDescent="0.25">
      <c r="A4904">
        <v>69</v>
      </c>
      <c r="B4904" s="1">
        <v>64720</v>
      </c>
      <c r="C4904" t="s">
        <v>265</v>
      </c>
      <c r="D4904" t="s">
        <v>544</v>
      </c>
      <c r="E4904">
        <v>45</v>
      </c>
      <c r="F4904">
        <v>50510</v>
      </c>
      <c r="G4904">
        <f t="shared" si="381"/>
        <v>50510</v>
      </c>
      <c r="H4904" t="str">
        <f>_xlfn.XLOOKUP(C4904,obszary!A:A,obszary!B:B)</f>
        <v>Mare Boreum</v>
      </c>
      <c r="I4904" t="str">
        <f>_xlfn.XLOOKUP($A4904,laziki!B:B,laziki!C:C)</f>
        <v>Rosetta 13</v>
      </c>
      <c r="J4904" t="str">
        <f>_xlfn.XLOOKUP(I4904,laziki!C:C,laziki!E:E)</f>
        <v>69.41N, 168.67E</v>
      </c>
      <c r="K4904">
        <f>_xlfn.XLOOKUP($A4904,laziki!B:B,laziki!D:D)</f>
        <v>2069</v>
      </c>
      <c r="L4904">
        <f t="shared" si="382"/>
        <v>2077</v>
      </c>
      <c r="M4904" s="4">
        <f t="shared" si="383"/>
        <v>8</v>
      </c>
      <c r="N4904" s="4" t="str">
        <f t="shared" si="384"/>
        <v>N</v>
      </c>
      <c r="O4904" t="str">
        <f t="shared" si="385"/>
        <v>N</v>
      </c>
    </row>
    <row r="4905" spans="1:15" x14ac:dyDescent="0.25">
      <c r="A4905">
        <v>4</v>
      </c>
      <c r="B4905" s="1">
        <v>56901</v>
      </c>
      <c r="C4905" t="s">
        <v>215</v>
      </c>
      <c r="D4905" t="s">
        <v>543</v>
      </c>
      <c r="E4905">
        <v>7</v>
      </c>
      <c r="F4905">
        <v>23366</v>
      </c>
      <c r="G4905">
        <f t="shared" si="381"/>
        <v>23366</v>
      </c>
      <c r="H4905" t="str">
        <f>_xlfn.XLOOKUP(C4905,obszary!A:A,obszary!B:B)</f>
        <v>Argyre</v>
      </c>
      <c r="I4905" t="str">
        <f>_xlfn.XLOOKUP($A4905,laziki!B:B,laziki!C:C)</f>
        <v>Mariner 9</v>
      </c>
      <c r="J4905" t="str">
        <f>_xlfn.XLOOKUP(I4905,laziki!C:C,laziki!E:E)</f>
        <v>43.20S, 21.89W</v>
      </c>
      <c r="K4905">
        <f>_xlfn.XLOOKUP($A4905,laziki!B:B,laziki!D:D)</f>
        <v>2051</v>
      </c>
      <c r="L4905">
        <f t="shared" si="382"/>
        <v>2055</v>
      </c>
      <c r="M4905" s="4">
        <f t="shared" si="383"/>
        <v>4</v>
      </c>
      <c r="N4905" s="4" t="str">
        <f t="shared" si="384"/>
        <v>S</v>
      </c>
      <c r="O4905" t="str">
        <f t="shared" si="385"/>
        <v>S</v>
      </c>
    </row>
    <row r="4906" spans="1:15" x14ac:dyDescent="0.25">
      <c r="A4906">
        <v>9</v>
      </c>
      <c r="B4906" s="1">
        <v>58160</v>
      </c>
      <c r="C4906" t="s">
        <v>215</v>
      </c>
      <c r="D4906" t="s">
        <v>542</v>
      </c>
      <c r="E4906">
        <v>142</v>
      </c>
      <c r="F4906">
        <v>11011</v>
      </c>
      <c r="G4906">
        <f t="shared" si="381"/>
        <v>0</v>
      </c>
      <c r="H4906" t="str">
        <f>_xlfn.XLOOKUP(C4906,obszary!A:A,obszary!B:B)</f>
        <v>Argyre</v>
      </c>
      <c r="I4906" t="str">
        <f>_xlfn.XLOOKUP($A4906,laziki!B:B,laziki!C:C)</f>
        <v>Mariner 14</v>
      </c>
      <c r="J4906" t="str">
        <f>_xlfn.XLOOKUP(I4906,laziki!C:C,laziki!E:E)</f>
        <v>17.63S, 13.01W</v>
      </c>
      <c r="K4906">
        <f>_xlfn.XLOOKUP($A4906,laziki!B:B,laziki!D:D)</f>
        <v>2054</v>
      </c>
      <c r="L4906">
        <f t="shared" si="382"/>
        <v>2059</v>
      </c>
      <c r="M4906" s="4">
        <f t="shared" si="383"/>
        <v>5</v>
      </c>
      <c r="N4906" s="4" t="str">
        <f t="shared" si="384"/>
        <v>S</v>
      </c>
      <c r="O4906" t="str">
        <f t="shared" si="385"/>
        <v>S</v>
      </c>
    </row>
    <row r="4907" spans="1:15" x14ac:dyDescent="0.25">
      <c r="A4907">
        <v>52</v>
      </c>
      <c r="B4907" s="1">
        <v>62452</v>
      </c>
      <c r="C4907" t="s">
        <v>249</v>
      </c>
      <c r="D4907" t="s">
        <v>541</v>
      </c>
      <c r="E4907">
        <v>791</v>
      </c>
      <c r="F4907">
        <v>3612</v>
      </c>
      <c r="G4907">
        <f t="shared" si="381"/>
        <v>0</v>
      </c>
      <c r="H4907" t="str">
        <f>_xlfn.XLOOKUP(C4907,obszary!A:A,obszary!B:B)</f>
        <v>Tharsis</v>
      </c>
      <c r="I4907" t="str">
        <f>_xlfn.XLOOKUP($A4907,laziki!B:B,laziki!C:C)</f>
        <v>Opportunity 4</v>
      </c>
      <c r="J4907" t="str">
        <f>_xlfn.XLOOKUP(I4907,laziki!C:C,laziki!E:E)</f>
        <v>9.63N, 121.52W</v>
      </c>
      <c r="K4907">
        <f>_xlfn.XLOOKUP($A4907,laziki!B:B,laziki!D:D)</f>
        <v>2065</v>
      </c>
      <c r="L4907">
        <f t="shared" si="382"/>
        <v>2070</v>
      </c>
      <c r="M4907" s="4">
        <f t="shared" si="383"/>
        <v>5</v>
      </c>
      <c r="N4907" s="4" t="str">
        <f t="shared" si="384"/>
        <v>N</v>
      </c>
      <c r="O4907" t="str">
        <f t="shared" si="385"/>
        <v>N</v>
      </c>
    </row>
    <row r="4908" spans="1:15" x14ac:dyDescent="0.25">
      <c r="A4908">
        <v>39</v>
      </c>
      <c r="B4908" s="1">
        <v>61442</v>
      </c>
      <c r="C4908" t="s">
        <v>209</v>
      </c>
      <c r="D4908" t="s">
        <v>540</v>
      </c>
      <c r="E4908">
        <v>48</v>
      </c>
      <c r="F4908">
        <v>8519</v>
      </c>
      <c r="G4908">
        <f t="shared" si="381"/>
        <v>8519</v>
      </c>
      <c r="H4908" t="str">
        <f>_xlfn.XLOOKUP(C4908,obszary!A:A,obszary!B:B)</f>
        <v>Eridania</v>
      </c>
      <c r="I4908" t="str">
        <f>_xlfn.XLOOKUP($A4908,laziki!B:B,laziki!C:C)</f>
        <v>Pathfinder 9</v>
      </c>
      <c r="J4908" t="str">
        <f>_xlfn.XLOOKUP(I4908,laziki!C:C,laziki!E:E)</f>
        <v>59.92S, 179.01W</v>
      </c>
      <c r="K4908">
        <f>_xlfn.XLOOKUP($A4908,laziki!B:B,laziki!D:D)</f>
        <v>2062</v>
      </c>
      <c r="L4908">
        <f t="shared" si="382"/>
        <v>2068</v>
      </c>
      <c r="M4908" s="4">
        <f t="shared" si="383"/>
        <v>6</v>
      </c>
      <c r="N4908" s="4" t="str">
        <f t="shared" si="384"/>
        <v>S</v>
      </c>
      <c r="O4908" t="str">
        <f t="shared" si="385"/>
        <v>S</v>
      </c>
    </row>
    <row r="4909" spans="1:15" x14ac:dyDescent="0.25">
      <c r="A4909">
        <v>2</v>
      </c>
      <c r="B4909" s="1">
        <v>57703</v>
      </c>
      <c r="C4909" t="s">
        <v>223</v>
      </c>
      <c r="D4909" t="s">
        <v>539</v>
      </c>
      <c r="E4909">
        <v>50</v>
      </c>
      <c r="F4909">
        <v>4563</v>
      </c>
      <c r="G4909">
        <f t="shared" si="381"/>
        <v>4563</v>
      </c>
      <c r="H4909" t="str">
        <f>_xlfn.XLOOKUP(C4909,obszary!A:A,obszary!B:B)</f>
        <v>Mare Tyrrhenum</v>
      </c>
      <c r="I4909" t="str">
        <f>_xlfn.XLOOKUP($A4909,laziki!B:B,laziki!C:C)</f>
        <v>Mariner 6</v>
      </c>
      <c r="J4909" t="str">
        <f>_xlfn.XLOOKUP(I4909,laziki!C:C,laziki!E:E)</f>
        <v>11.90N, 119.49E</v>
      </c>
      <c r="K4909">
        <f>_xlfn.XLOOKUP($A4909,laziki!B:B,laziki!D:D)</f>
        <v>2050</v>
      </c>
      <c r="L4909">
        <f t="shared" si="382"/>
        <v>2057</v>
      </c>
      <c r="M4909" s="4">
        <f t="shared" si="383"/>
        <v>7</v>
      </c>
      <c r="N4909" s="4" t="str">
        <f t="shared" si="384"/>
        <v>S</v>
      </c>
      <c r="O4909" t="str">
        <f t="shared" si="385"/>
        <v>N</v>
      </c>
    </row>
    <row r="4910" spans="1:15" x14ac:dyDescent="0.25">
      <c r="A4910">
        <v>7</v>
      </c>
      <c r="B4910" s="1">
        <v>57303</v>
      </c>
      <c r="C4910" t="s">
        <v>259</v>
      </c>
      <c r="D4910" t="s">
        <v>538</v>
      </c>
      <c r="E4910">
        <v>70</v>
      </c>
      <c r="F4910">
        <v>3313</v>
      </c>
      <c r="G4910">
        <f t="shared" si="381"/>
        <v>3313</v>
      </c>
      <c r="H4910" t="str">
        <f>_xlfn.XLOOKUP(C4910,obszary!A:A,obszary!B:B)</f>
        <v>Mare Acidalium</v>
      </c>
      <c r="I4910" t="str">
        <f>_xlfn.XLOOKUP($A4910,laziki!B:B,laziki!C:C)</f>
        <v>Mariner 12</v>
      </c>
      <c r="J4910" t="str">
        <f>_xlfn.XLOOKUP(I4910,laziki!C:C,laziki!E:E)</f>
        <v>53.29N, 45.78W</v>
      </c>
      <c r="K4910">
        <f>_xlfn.XLOOKUP($A4910,laziki!B:B,laziki!D:D)</f>
        <v>2053</v>
      </c>
      <c r="L4910">
        <f t="shared" si="382"/>
        <v>2056</v>
      </c>
      <c r="M4910" s="4">
        <f t="shared" si="383"/>
        <v>3</v>
      </c>
      <c r="N4910" s="4" t="str">
        <f t="shared" si="384"/>
        <v>N</v>
      </c>
      <c r="O4910" t="str">
        <f t="shared" si="385"/>
        <v>N</v>
      </c>
    </row>
    <row r="4911" spans="1:15" x14ac:dyDescent="0.25">
      <c r="A4911">
        <v>23</v>
      </c>
      <c r="B4911" s="1">
        <v>56726</v>
      </c>
      <c r="C4911" t="s">
        <v>219</v>
      </c>
      <c r="D4911" t="s">
        <v>537</v>
      </c>
      <c r="E4911">
        <v>100</v>
      </c>
      <c r="F4911">
        <v>10313</v>
      </c>
      <c r="G4911">
        <f t="shared" si="381"/>
        <v>10313</v>
      </c>
      <c r="H4911" t="str">
        <f>_xlfn.XLOOKUP(C4911,obszary!A:A,obszary!B:B)</f>
        <v>Phaethontis</v>
      </c>
      <c r="I4911" t="str">
        <f>_xlfn.XLOOKUP($A4911,laziki!B:B,laziki!C:C)</f>
        <v>Phobos 2</v>
      </c>
      <c r="J4911" t="str">
        <f>_xlfn.XLOOKUP(I4911,laziki!C:C,laziki!E:E)</f>
        <v>23.80S, 156.02W</v>
      </c>
      <c r="K4911">
        <f>_xlfn.XLOOKUP($A4911,laziki!B:B,laziki!D:D)</f>
        <v>2053</v>
      </c>
      <c r="L4911">
        <f t="shared" si="382"/>
        <v>2055</v>
      </c>
      <c r="M4911" s="4">
        <f t="shared" si="383"/>
        <v>2</v>
      </c>
      <c r="N4911" s="4" t="str">
        <f t="shared" si="384"/>
        <v>S</v>
      </c>
      <c r="O4911" t="str">
        <f t="shared" si="385"/>
        <v>S</v>
      </c>
    </row>
    <row r="4912" spans="1:15" x14ac:dyDescent="0.25">
      <c r="A4912">
        <v>31</v>
      </c>
      <c r="B4912" s="1">
        <v>59916</v>
      </c>
      <c r="C4912" t="s">
        <v>265</v>
      </c>
      <c r="D4912" t="s">
        <v>536</v>
      </c>
      <c r="E4912">
        <v>54</v>
      </c>
      <c r="F4912">
        <v>84631</v>
      </c>
      <c r="G4912">
        <f t="shared" si="381"/>
        <v>84631</v>
      </c>
      <c r="H4912" t="str">
        <f>_xlfn.XLOOKUP(C4912,obszary!A:A,obszary!B:B)</f>
        <v>Mare Boreum</v>
      </c>
      <c r="I4912" t="str">
        <f>_xlfn.XLOOKUP($A4912,laziki!B:B,laziki!C:C)</f>
        <v>Deimos 10</v>
      </c>
      <c r="J4912" t="str">
        <f>_xlfn.XLOOKUP(I4912,laziki!C:C,laziki!E:E)</f>
        <v>66.67N, 93.37W</v>
      </c>
      <c r="K4912">
        <f>_xlfn.XLOOKUP($A4912,laziki!B:B,laziki!D:D)</f>
        <v>2059</v>
      </c>
      <c r="L4912">
        <f t="shared" si="382"/>
        <v>2064</v>
      </c>
      <c r="M4912" s="4">
        <f t="shared" si="383"/>
        <v>5</v>
      </c>
      <c r="N4912" s="4" t="str">
        <f t="shared" si="384"/>
        <v>N</v>
      </c>
      <c r="O4912" t="str">
        <f t="shared" si="385"/>
        <v>N</v>
      </c>
    </row>
    <row r="4913" spans="1:15" x14ac:dyDescent="0.25">
      <c r="A4913">
        <v>69</v>
      </c>
      <c r="B4913" s="1">
        <v>64597</v>
      </c>
      <c r="C4913" t="s">
        <v>265</v>
      </c>
      <c r="D4913" t="s">
        <v>535</v>
      </c>
      <c r="E4913">
        <v>22</v>
      </c>
      <c r="F4913">
        <v>18486</v>
      </c>
      <c r="G4913">
        <f t="shared" si="381"/>
        <v>18486</v>
      </c>
      <c r="H4913" t="str">
        <f>_xlfn.XLOOKUP(C4913,obszary!A:A,obszary!B:B)</f>
        <v>Mare Boreum</v>
      </c>
      <c r="I4913" t="str">
        <f>_xlfn.XLOOKUP($A4913,laziki!B:B,laziki!C:C)</f>
        <v>Rosetta 13</v>
      </c>
      <c r="J4913" t="str">
        <f>_xlfn.XLOOKUP(I4913,laziki!C:C,laziki!E:E)</f>
        <v>69.41N, 168.67E</v>
      </c>
      <c r="K4913">
        <f>_xlfn.XLOOKUP($A4913,laziki!B:B,laziki!D:D)</f>
        <v>2069</v>
      </c>
      <c r="L4913">
        <f t="shared" si="382"/>
        <v>2076</v>
      </c>
      <c r="M4913" s="4">
        <f t="shared" si="383"/>
        <v>7</v>
      </c>
      <c r="N4913" s="4" t="str">
        <f t="shared" si="384"/>
        <v>N</v>
      </c>
      <c r="O4913" t="str">
        <f t="shared" si="385"/>
        <v>N</v>
      </c>
    </row>
    <row r="4914" spans="1:15" x14ac:dyDescent="0.25">
      <c r="A4914">
        <v>31</v>
      </c>
      <c r="B4914" s="1">
        <v>59553</v>
      </c>
      <c r="C4914" t="s">
        <v>261</v>
      </c>
      <c r="D4914" t="s">
        <v>534</v>
      </c>
      <c r="E4914">
        <v>75</v>
      </c>
      <c r="F4914">
        <v>1656</v>
      </c>
      <c r="G4914">
        <f t="shared" si="381"/>
        <v>1656</v>
      </c>
      <c r="H4914" t="str">
        <f>_xlfn.XLOOKUP(C4914,obszary!A:A,obszary!B:B)</f>
        <v>Arcadia</v>
      </c>
      <c r="I4914" t="str">
        <f>_xlfn.XLOOKUP($A4914,laziki!B:B,laziki!C:C)</f>
        <v>Deimos 10</v>
      </c>
      <c r="J4914" t="str">
        <f>_xlfn.XLOOKUP(I4914,laziki!C:C,laziki!E:E)</f>
        <v>66.67N, 93.37W</v>
      </c>
      <c r="K4914">
        <f>_xlfn.XLOOKUP($A4914,laziki!B:B,laziki!D:D)</f>
        <v>2059</v>
      </c>
      <c r="L4914">
        <f t="shared" si="382"/>
        <v>2063</v>
      </c>
      <c r="M4914" s="4">
        <f t="shared" si="383"/>
        <v>4</v>
      </c>
      <c r="N4914" s="4" t="str">
        <f t="shared" si="384"/>
        <v>N</v>
      </c>
      <c r="O4914" t="str">
        <f t="shared" si="385"/>
        <v>N</v>
      </c>
    </row>
    <row r="4915" spans="1:15" x14ac:dyDescent="0.25">
      <c r="A4915">
        <v>26</v>
      </c>
      <c r="B4915" s="1">
        <v>56882</v>
      </c>
      <c r="C4915" t="s">
        <v>207</v>
      </c>
      <c r="D4915" t="s">
        <v>533</v>
      </c>
      <c r="E4915">
        <v>24</v>
      </c>
      <c r="F4915">
        <v>7512</v>
      </c>
      <c r="G4915">
        <f t="shared" si="381"/>
        <v>7512</v>
      </c>
      <c r="H4915" t="str">
        <f>_xlfn.XLOOKUP(C4915,obszary!A:A,obszary!B:B)</f>
        <v>Mare Australe</v>
      </c>
      <c r="I4915" t="str">
        <f>_xlfn.XLOOKUP($A4915,laziki!B:B,laziki!C:C)</f>
        <v>Phobos 5</v>
      </c>
      <c r="J4915" t="str">
        <f>_xlfn.XLOOKUP(I4915,laziki!C:C,laziki!E:E)</f>
        <v>48.99S, 67.17E</v>
      </c>
      <c r="K4915">
        <f>_xlfn.XLOOKUP($A4915,laziki!B:B,laziki!D:D)</f>
        <v>2054</v>
      </c>
      <c r="L4915">
        <f t="shared" si="382"/>
        <v>2055</v>
      </c>
      <c r="M4915" s="4">
        <f t="shared" si="383"/>
        <v>1</v>
      </c>
      <c r="N4915" s="4" t="str">
        <f t="shared" si="384"/>
        <v>S</v>
      </c>
      <c r="O4915" t="str">
        <f t="shared" si="385"/>
        <v>S</v>
      </c>
    </row>
    <row r="4916" spans="1:15" x14ac:dyDescent="0.25">
      <c r="A4916">
        <v>14</v>
      </c>
      <c r="B4916" s="1">
        <v>56426</v>
      </c>
      <c r="C4916" t="s">
        <v>245</v>
      </c>
      <c r="D4916" t="s">
        <v>532</v>
      </c>
      <c r="E4916">
        <v>88</v>
      </c>
      <c r="F4916">
        <v>4398</v>
      </c>
      <c r="G4916">
        <f t="shared" si="381"/>
        <v>4398</v>
      </c>
      <c r="H4916" t="str">
        <f>_xlfn.XLOOKUP(C4916,obszary!A:A,obszary!B:B)</f>
        <v>Oxia Palus</v>
      </c>
      <c r="I4916" t="str">
        <f>_xlfn.XLOOKUP($A4916,laziki!B:B,laziki!C:C)</f>
        <v>Viking 4</v>
      </c>
      <c r="J4916" t="str">
        <f>_xlfn.XLOOKUP(I4916,laziki!C:C,laziki!E:E)</f>
        <v>18.71N, 17.14W</v>
      </c>
      <c r="K4916">
        <f>_xlfn.XLOOKUP($A4916,laziki!B:B,laziki!D:D)</f>
        <v>2053</v>
      </c>
      <c r="L4916">
        <f t="shared" si="382"/>
        <v>2054</v>
      </c>
      <c r="M4916" s="4">
        <f t="shared" si="383"/>
        <v>1</v>
      </c>
      <c r="N4916" s="4" t="str">
        <f t="shared" si="384"/>
        <v>N</v>
      </c>
      <c r="O4916" t="str">
        <f t="shared" si="385"/>
        <v>N</v>
      </c>
    </row>
    <row r="4917" spans="1:15" x14ac:dyDescent="0.25">
      <c r="A4917">
        <v>17</v>
      </c>
      <c r="B4917" s="1">
        <v>57036</v>
      </c>
      <c r="C4917" t="s">
        <v>255</v>
      </c>
      <c r="D4917" t="s">
        <v>531</v>
      </c>
      <c r="E4917">
        <v>791</v>
      </c>
      <c r="F4917">
        <v>19313</v>
      </c>
      <c r="G4917">
        <f t="shared" si="381"/>
        <v>0</v>
      </c>
      <c r="H4917" t="str">
        <f>_xlfn.XLOOKUP(C4917,obszary!A:A,obszary!B:B)</f>
        <v>Casius</v>
      </c>
      <c r="I4917" t="str">
        <f>_xlfn.XLOOKUP($A4917,laziki!B:B,laziki!C:C)</f>
        <v>Viking 8</v>
      </c>
      <c r="J4917" t="str">
        <f>_xlfn.XLOOKUP(I4917,laziki!C:C,laziki!E:E)</f>
        <v>21.27N, 90.13E</v>
      </c>
      <c r="K4917">
        <f>_xlfn.XLOOKUP($A4917,laziki!B:B,laziki!D:D)</f>
        <v>2054</v>
      </c>
      <c r="L4917">
        <f t="shared" si="382"/>
        <v>2056</v>
      </c>
      <c r="M4917" s="4">
        <f t="shared" si="383"/>
        <v>2</v>
      </c>
      <c r="N4917" s="4" t="str">
        <f t="shared" si="384"/>
        <v>N</v>
      </c>
      <c r="O4917" t="str">
        <f t="shared" si="385"/>
        <v>N</v>
      </c>
    </row>
    <row r="4918" spans="1:15" x14ac:dyDescent="0.25">
      <c r="A4918">
        <v>76</v>
      </c>
      <c r="B4918" s="1">
        <v>63299</v>
      </c>
      <c r="C4918" t="s">
        <v>253</v>
      </c>
      <c r="D4918" t="s">
        <v>530</v>
      </c>
      <c r="E4918">
        <v>1270</v>
      </c>
      <c r="F4918">
        <v>1656</v>
      </c>
      <c r="G4918">
        <f t="shared" si="381"/>
        <v>0</v>
      </c>
      <c r="H4918" t="str">
        <f>_xlfn.XLOOKUP(C4918,obszary!A:A,obszary!B:B)</f>
        <v>Cebrenia</v>
      </c>
      <c r="I4918" t="str">
        <f>_xlfn.XLOOKUP($A4918,laziki!B:B,laziki!C:C)</f>
        <v>Rosetta 25</v>
      </c>
      <c r="J4918" t="str">
        <f>_xlfn.XLOOKUP(I4918,laziki!C:C,laziki!E:E)</f>
        <v>47.84N, 169.44E</v>
      </c>
      <c r="K4918">
        <f>_xlfn.XLOOKUP($A4918,laziki!B:B,laziki!D:D)</f>
        <v>2072</v>
      </c>
      <c r="L4918">
        <f t="shared" si="382"/>
        <v>2073</v>
      </c>
      <c r="M4918" s="4">
        <f t="shared" si="383"/>
        <v>1</v>
      </c>
      <c r="N4918" s="4" t="str">
        <f t="shared" si="384"/>
        <v>N</v>
      </c>
      <c r="O4918" t="str">
        <f t="shared" si="385"/>
        <v>N</v>
      </c>
    </row>
    <row r="4919" spans="1:15" x14ac:dyDescent="0.25">
      <c r="A4919">
        <v>41</v>
      </c>
      <c r="B4919" s="1">
        <v>62495</v>
      </c>
      <c r="C4919" t="s">
        <v>257</v>
      </c>
      <c r="D4919" t="s">
        <v>529</v>
      </c>
      <c r="E4919">
        <v>37</v>
      </c>
      <c r="F4919">
        <v>26004</v>
      </c>
      <c r="G4919">
        <f t="shared" si="381"/>
        <v>26004</v>
      </c>
      <c r="H4919" t="str">
        <f>_xlfn.XLOOKUP(C4919,obszary!A:A,obszary!B:B)</f>
        <v>Ismenius Lacus</v>
      </c>
      <c r="I4919" t="str">
        <f>_xlfn.XLOOKUP($A4919,laziki!B:B,laziki!C:C)</f>
        <v>Spirit 5</v>
      </c>
      <c r="J4919" t="str">
        <f>_xlfn.XLOOKUP(I4919,laziki!C:C,laziki!E:E)</f>
        <v>66.19N, 33.82E</v>
      </c>
      <c r="K4919">
        <f>_xlfn.XLOOKUP($A4919,laziki!B:B,laziki!D:D)</f>
        <v>2063</v>
      </c>
      <c r="L4919">
        <f t="shared" si="382"/>
        <v>2071</v>
      </c>
      <c r="M4919" s="4">
        <f t="shared" si="383"/>
        <v>8</v>
      </c>
      <c r="N4919" s="4" t="str">
        <f t="shared" si="384"/>
        <v>N</v>
      </c>
      <c r="O4919" t="str">
        <f t="shared" si="385"/>
        <v>N</v>
      </c>
    </row>
    <row r="4920" spans="1:15" x14ac:dyDescent="0.25">
      <c r="A4920">
        <v>85</v>
      </c>
      <c r="B4920" s="1">
        <v>63558</v>
      </c>
      <c r="C4920" t="s">
        <v>239</v>
      </c>
      <c r="D4920" t="s">
        <v>528</v>
      </c>
      <c r="E4920">
        <v>72</v>
      </c>
      <c r="F4920">
        <v>6832</v>
      </c>
      <c r="G4920">
        <f t="shared" si="381"/>
        <v>6832</v>
      </c>
      <c r="H4920" t="str">
        <f>_xlfn.XLOOKUP(C4920,obszary!A:A,obszary!B:B)</f>
        <v>Amenthes</v>
      </c>
      <c r="I4920" t="str">
        <f>_xlfn.XLOOKUP($A4920,laziki!B:B,laziki!C:C)</f>
        <v>Phoenix 13</v>
      </c>
      <c r="J4920" t="str">
        <f>_xlfn.XLOOKUP(I4920,laziki!C:C,laziki!E:E)</f>
        <v>6.43S, 95.96E</v>
      </c>
      <c r="K4920">
        <f>_xlfn.XLOOKUP($A4920,laziki!B:B,laziki!D:D)</f>
        <v>2070</v>
      </c>
      <c r="L4920">
        <f t="shared" si="382"/>
        <v>2074</v>
      </c>
      <c r="M4920" s="4">
        <f t="shared" si="383"/>
        <v>4</v>
      </c>
      <c r="N4920" s="4" t="str">
        <f t="shared" si="384"/>
        <v>N</v>
      </c>
      <c r="O4920" t="str">
        <f t="shared" si="385"/>
        <v>S</v>
      </c>
    </row>
    <row r="4921" spans="1:15" x14ac:dyDescent="0.25">
      <c r="A4921">
        <v>54</v>
      </c>
      <c r="B4921" s="1">
        <v>61858</v>
      </c>
      <c r="C4921" t="s">
        <v>239</v>
      </c>
      <c r="D4921" t="s">
        <v>527</v>
      </c>
      <c r="E4921">
        <v>447</v>
      </c>
      <c r="F4921">
        <v>7279</v>
      </c>
      <c r="G4921">
        <f t="shared" si="381"/>
        <v>0</v>
      </c>
      <c r="H4921" t="str">
        <f>_xlfn.XLOOKUP(C4921,obszary!A:A,obszary!B:B)</f>
        <v>Amenthes</v>
      </c>
      <c r="I4921" t="str">
        <f>_xlfn.XLOOKUP($A4921,laziki!B:B,laziki!C:C)</f>
        <v>Opportunity 6</v>
      </c>
      <c r="J4921" t="str">
        <f>_xlfn.XLOOKUP(I4921,laziki!C:C,laziki!E:E)</f>
        <v>14.31N, 112.28E</v>
      </c>
      <c r="K4921">
        <f>_xlfn.XLOOKUP($A4921,laziki!B:B,laziki!D:D)</f>
        <v>2065</v>
      </c>
      <c r="L4921">
        <f t="shared" si="382"/>
        <v>2069</v>
      </c>
      <c r="M4921" s="4">
        <f t="shared" si="383"/>
        <v>4</v>
      </c>
      <c r="N4921" s="4" t="str">
        <f t="shared" si="384"/>
        <v>N</v>
      </c>
      <c r="O4921" t="str">
        <f t="shared" si="385"/>
        <v>N</v>
      </c>
    </row>
    <row r="4922" spans="1:15" x14ac:dyDescent="0.25">
      <c r="A4922">
        <v>67</v>
      </c>
      <c r="B4922" s="1">
        <v>61643</v>
      </c>
      <c r="C4922" t="s">
        <v>215</v>
      </c>
      <c r="D4922" t="s">
        <v>526</v>
      </c>
      <c r="E4922">
        <v>147</v>
      </c>
      <c r="F4922">
        <v>12178</v>
      </c>
      <c r="G4922">
        <f t="shared" si="381"/>
        <v>0</v>
      </c>
      <c r="H4922" t="str">
        <f>_xlfn.XLOOKUP(C4922,obszary!A:A,obszary!B:B)</f>
        <v>Argyre</v>
      </c>
      <c r="I4922" t="str">
        <f>_xlfn.XLOOKUP($A4922,laziki!B:B,laziki!C:C)</f>
        <v>Rosetta 10</v>
      </c>
      <c r="J4922" t="str">
        <f>_xlfn.XLOOKUP(I4922,laziki!C:C,laziki!E:E)</f>
        <v>29.82S, 66.01W</v>
      </c>
      <c r="K4922">
        <f>_xlfn.XLOOKUP($A4922,laziki!B:B,laziki!D:D)</f>
        <v>2068</v>
      </c>
      <c r="L4922">
        <f t="shared" si="382"/>
        <v>2068</v>
      </c>
      <c r="M4922" s="4">
        <f t="shared" si="383"/>
        <v>0</v>
      </c>
      <c r="N4922" s="4" t="str">
        <f t="shared" si="384"/>
        <v>S</v>
      </c>
      <c r="O4922" t="str">
        <f t="shared" si="385"/>
        <v>S</v>
      </c>
    </row>
    <row r="4923" spans="1:15" x14ac:dyDescent="0.25">
      <c r="A4923">
        <v>28</v>
      </c>
      <c r="B4923" s="1">
        <v>59343</v>
      </c>
      <c r="C4923" t="s">
        <v>217</v>
      </c>
      <c r="D4923" t="s">
        <v>525</v>
      </c>
      <c r="E4923">
        <v>59</v>
      </c>
      <c r="F4923">
        <v>50510</v>
      </c>
      <c r="G4923">
        <f t="shared" si="381"/>
        <v>50510</v>
      </c>
      <c r="H4923" t="str">
        <f>_xlfn.XLOOKUP(C4923,obszary!A:A,obszary!B:B)</f>
        <v>Thaumasia</v>
      </c>
      <c r="I4923" t="str">
        <f>_xlfn.XLOOKUP($A4923,laziki!B:B,laziki!C:C)</f>
        <v>Deimos 3</v>
      </c>
      <c r="J4923" t="str">
        <f>_xlfn.XLOOKUP(I4923,laziki!C:C,laziki!E:E)</f>
        <v>63.27S, 66.46W</v>
      </c>
      <c r="K4923">
        <f>_xlfn.XLOOKUP($A4923,laziki!B:B,laziki!D:D)</f>
        <v>2058</v>
      </c>
      <c r="L4923">
        <f t="shared" si="382"/>
        <v>2062</v>
      </c>
      <c r="M4923" s="4">
        <f t="shared" si="383"/>
        <v>4</v>
      </c>
      <c r="N4923" s="4" t="str">
        <f t="shared" si="384"/>
        <v>S</v>
      </c>
      <c r="O4923" t="str">
        <f t="shared" si="385"/>
        <v>S</v>
      </c>
    </row>
    <row r="4924" spans="1:15" x14ac:dyDescent="0.25">
      <c r="A4924">
        <v>98</v>
      </c>
      <c r="B4924" s="1">
        <v>62592</v>
      </c>
      <c r="C4924" t="s">
        <v>211</v>
      </c>
      <c r="D4924" t="s">
        <v>524</v>
      </c>
      <c r="E4924">
        <v>9</v>
      </c>
      <c r="F4924">
        <v>4731</v>
      </c>
      <c r="G4924">
        <f t="shared" si="381"/>
        <v>4731</v>
      </c>
      <c r="H4924" t="str">
        <f>_xlfn.XLOOKUP(C4924,obszary!A:A,obszary!B:B)</f>
        <v>Hellas</v>
      </c>
      <c r="I4924" t="str">
        <f>_xlfn.XLOOKUP($A4924,laziki!B:B,laziki!C:C)</f>
        <v>Perseverance 5</v>
      </c>
      <c r="J4924" t="str">
        <f>_xlfn.XLOOKUP(I4924,laziki!C:C,laziki!E:E)</f>
        <v>48.97S, 86.32E</v>
      </c>
      <c r="K4924">
        <f>_xlfn.XLOOKUP($A4924,laziki!B:B,laziki!D:D)</f>
        <v>2070</v>
      </c>
      <c r="L4924">
        <f t="shared" si="382"/>
        <v>2071</v>
      </c>
      <c r="M4924" s="4">
        <f t="shared" si="383"/>
        <v>1</v>
      </c>
      <c r="N4924" s="4" t="str">
        <f t="shared" si="384"/>
        <v>S</v>
      </c>
      <c r="O4924" t="str">
        <f t="shared" si="385"/>
        <v>S</v>
      </c>
    </row>
    <row r="4925" spans="1:15" x14ac:dyDescent="0.25">
      <c r="A4925">
        <v>54</v>
      </c>
      <c r="B4925" s="1">
        <v>61133</v>
      </c>
      <c r="C4925" t="s">
        <v>239</v>
      </c>
      <c r="D4925" t="s">
        <v>523</v>
      </c>
      <c r="E4925">
        <v>292</v>
      </c>
      <c r="F4925">
        <v>4902</v>
      </c>
      <c r="G4925">
        <f t="shared" si="381"/>
        <v>0</v>
      </c>
      <c r="H4925" t="str">
        <f>_xlfn.XLOOKUP(C4925,obszary!A:A,obszary!B:B)</f>
        <v>Amenthes</v>
      </c>
      <c r="I4925" t="str">
        <f>_xlfn.XLOOKUP($A4925,laziki!B:B,laziki!C:C)</f>
        <v>Opportunity 6</v>
      </c>
      <c r="J4925" t="str">
        <f>_xlfn.XLOOKUP(I4925,laziki!C:C,laziki!E:E)</f>
        <v>14.31N, 112.28E</v>
      </c>
      <c r="K4925">
        <f>_xlfn.XLOOKUP($A4925,laziki!B:B,laziki!D:D)</f>
        <v>2065</v>
      </c>
      <c r="L4925">
        <f t="shared" si="382"/>
        <v>2067</v>
      </c>
      <c r="M4925" s="4">
        <f t="shared" si="383"/>
        <v>2</v>
      </c>
      <c r="N4925" s="4" t="str">
        <f t="shared" si="384"/>
        <v>N</v>
      </c>
      <c r="O4925" t="str">
        <f t="shared" si="385"/>
        <v>N</v>
      </c>
    </row>
    <row r="4926" spans="1:15" x14ac:dyDescent="0.25">
      <c r="A4926">
        <v>5</v>
      </c>
      <c r="B4926" s="1">
        <v>58015</v>
      </c>
      <c r="C4926" t="s">
        <v>241</v>
      </c>
      <c r="D4926" t="s">
        <v>522</v>
      </c>
      <c r="E4926">
        <v>241</v>
      </c>
      <c r="F4926">
        <v>9985</v>
      </c>
      <c r="G4926">
        <f t="shared" si="381"/>
        <v>0</v>
      </c>
      <c r="H4926" t="str">
        <f>_xlfn.XLOOKUP(C4926,obszary!A:A,obszary!B:B)</f>
        <v>Syrtis Major</v>
      </c>
      <c r="I4926" t="str">
        <f>_xlfn.XLOOKUP($A4926,laziki!B:B,laziki!C:C)</f>
        <v>Mariner 10</v>
      </c>
      <c r="J4926" t="str">
        <f>_xlfn.XLOOKUP(I4926,laziki!C:C,laziki!E:E)</f>
        <v>4.88N, 63.43E</v>
      </c>
      <c r="K4926">
        <f>_xlfn.XLOOKUP($A4926,laziki!B:B,laziki!D:D)</f>
        <v>2051</v>
      </c>
      <c r="L4926">
        <f t="shared" si="382"/>
        <v>2058</v>
      </c>
      <c r="M4926" s="4">
        <f t="shared" si="383"/>
        <v>7</v>
      </c>
      <c r="N4926" s="4" t="str">
        <f t="shared" si="384"/>
        <v>N</v>
      </c>
      <c r="O4926" t="str">
        <f t="shared" si="385"/>
        <v>N</v>
      </c>
    </row>
    <row r="4927" spans="1:15" x14ac:dyDescent="0.25">
      <c r="A4927">
        <v>95</v>
      </c>
      <c r="B4927" s="1">
        <v>63101</v>
      </c>
      <c r="C4927" t="s">
        <v>233</v>
      </c>
      <c r="D4927" t="s">
        <v>521</v>
      </c>
      <c r="E4927">
        <v>631</v>
      </c>
      <c r="F4927">
        <v>7052</v>
      </c>
      <c r="G4927">
        <f t="shared" si="381"/>
        <v>0</v>
      </c>
      <c r="H4927" t="str">
        <f>_xlfn.XLOOKUP(C4927,obszary!A:A,obszary!B:B)</f>
        <v>Phoenicis Lacus</v>
      </c>
      <c r="I4927" t="str">
        <f>_xlfn.XLOOKUP($A4927,laziki!B:B,laziki!C:C)</f>
        <v>Dawn 6</v>
      </c>
      <c r="J4927" t="str">
        <f>_xlfn.XLOOKUP(I4927,laziki!C:C,laziki!E:E)</f>
        <v>8.80N, 79.73W</v>
      </c>
      <c r="K4927">
        <f>_xlfn.XLOOKUP($A4927,laziki!B:B,laziki!D:D)</f>
        <v>2067</v>
      </c>
      <c r="L4927">
        <f t="shared" si="382"/>
        <v>2072</v>
      </c>
      <c r="M4927" s="4">
        <f t="shared" si="383"/>
        <v>5</v>
      </c>
      <c r="N4927" s="4" t="str">
        <f t="shared" si="384"/>
        <v>S</v>
      </c>
      <c r="O4927" t="str">
        <f t="shared" si="385"/>
        <v>N</v>
      </c>
    </row>
    <row r="4928" spans="1:15" x14ac:dyDescent="0.25">
      <c r="A4928">
        <v>66</v>
      </c>
      <c r="B4928" s="1">
        <v>63439</v>
      </c>
      <c r="C4928" t="s">
        <v>237</v>
      </c>
      <c r="D4928" t="s">
        <v>520</v>
      </c>
      <c r="E4928">
        <v>106</v>
      </c>
      <c r="F4928">
        <v>8000</v>
      </c>
      <c r="G4928">
        <f t="shared" si="381"/>
        <v>0</v>
      </c>
      <c r="H4928" t="str">
        <f>_xlfn.XLOOKUP(C4928,obszary!A:A,obszary!B:B)</f>
        <v>Elysium</v>
      </c>
      <c r="I4928" t="str">
        <f>_xlfn.XLOOKUP($A4928,laziki!B:B,laziki!C:C)</f>
        <v>Rosetta 9</v>
      </c>
      <c r="J4928" t="str">
        <f>_xlfn.XLOOKUP(I4928,laziki!C:C,laziki!E:E)</f>
        <v>17.54N, 149.60E</v>
      </c>
      <c r="K4928">
        <f>_xlfn.XLOOKUP($A4928,laziki!B:B,laziki!D:D)</f>
        <v>2067</v>
      </c>
      <c r="L4928">
        <f t="shared" si="382"/>
        <v>2073</v>
      </c>
      <c r="M4928" s="4">
        <f t="shared" si="383"/>
        <v>6</v>
      </c>
      <c r="N4928" s="4" t="str">
        <f t="shared" si="384"/>
        <v>N</v>
      </c>
      <c r="O4928" t="str">
        <f t="shared" si="385"/>
        <v>N</v>
      </c>
    </row>
    <row r="4929" spans="1:15" x14ac:dyDescent="0.25">
      <c r="A4929">
        <v>26</v>
      </c>
      <c r="B4929" s="1">
        <v>57777</v>
      </c>
      <c r="C4929" t="s">
        <v>213</v>
      </c>
      <c r="D4929" t="s">
        <v>519</v>
      </c>
      <c r="E4929">
        <v>157</v>
      </c>
      <c r="F4929">
        <v>2188</v>
      </c>
      <c r="G4929">
        <f t="shared" si="381"/>
        <v>0</v>
      </c>
      <c r="H4929" t="str">
        <f>_xlfn.XLOOKUP(C4929,obszary!A:A,obszary!B:B)</f>
        <v>Noachis</v>
      </c>
      <c r="I4929" t="str">
        <f>_xlfn.XLOOKUP($A4929,laziki!B:B,laziki!C:C)</f>
        <v>Phobos 5</v>
      </c>
      <c r="J4929" t="str">
        <f>_xlfn.XLOOKUP(I4929,laziki!C:C,laziki!E:E)</f>
        <v>48.99S, 67.17E</v>
      </c>
      <c r="K4929">
        <f>_xlfn.XLOOKUP($A4929,laziki!B:B,laziki!D:D)</f>
        <v>2054</v>
      </c>
      <c r="L4929">
        <f t="shared" si="382"/>
        <v>2058</v>
      </c>
      <c r="M4929" s="4">
        <f t="shared" si="383"/>
        <v>4</v>
      </c>
      <c r="N4929" s="4" t="str">
        <f t="shared" si="384"/>
        <v>S</v>
      </c>
      <c r="O4929" t="str">
        <f t="shared" si="385"/>
        <v>S</v>
      </c>
    </row>
    <row r="4930" spans="1:15" x14ac:dyDescent="0.25">
      <c r="A4930">
        <v>72</v>
      </c>
      <c r="B4930" s="1">
        <v>64433</v>
      </c>
      <c r="C4930" t="s">
        <v>219</v>
      </c>
      <c r="D4930" t="s">
        <v>518</v>
      </c>
      <c r="E4930">
        <v>106</v>
      </c>
      <c r="F4930">
        <v>3764</v>
      </c>
      <c r="G4930">
        <f t="shared" si="381"/>
        <v>0</v>
      </c>
      <c r="H4930" t="str">
        <f>_xlfn.XLOOKUP(C4930,obszary!A:A,obszary!B:B)</f>
        <v>Phaethontis</v>
      </c>
      <c r="I4930" t="str">
        <f>_xlfn.XLOOKUP($A4930,laziki!B:B,laziki!C:C)</f>
        <v>Rosetta 16</v>
      </c>
      <c r="J4930" t="str">
        <f>_xlfn.XLOOKUP(I4930,laziki!C:C,laziki!E:E)</f>
        <v>29.49S, 118.42W</v>
      </c>
      <c r="K4930">
        <f>_xlfn.XLOOKUP($A4930,laziki!B:B,laziki!D:D)</f>
        <v>2071</v>
      </c>
      <c r="L4930">
        <f t="shared" si="382"/>
        <v>2076</v>
      </c>
      <c r="M4930" s="4">
        <f t="shared" si="383"/>
        <v>5</v>
      </c>
      <c r="N4930" s="4" t="str">
        <f t="shared" si="384"/>
        <v>S</v>
      </c>
      <c r="O4930" t="str">
        <f t="shared" si="385"/>
        <v>S</v>
      </c>
    </row>
    <row r="4931" spans="1:15" x14ac:dyDescent="0.25">
      <c r="A4931">
        <v>76</v>
      </c>
      <c r="B4931" s="1">
        <v>64957</v>
      </c>
      <c r="C4931" t="s">
        <v>251</v>
      </c>
      <c r="D4931" t="s">
        <v>517</v>
      </c>
      <c r="E4931">
        <v>15</v>
      </c>
      <c r="F4931">
        <v>2461</v>
      </c>
      <c r="G4931">
        <f t="shared" ref="G4931:G4994" si="386">IF($E4931 &lt;= 100,F4931,0)</f>
        <v>2461</v>
      </c>
      <c r="H4931" t="str">
        <f>_xlfn.XLOOKUP(C4931,obszary!A:A,obszary!B:B)</f>
        <v>Amazonis</v>
      </c>
      <c r="I4931" t="str">
        <f>_xlfn.XLOOKUP($A4931,laziki!B:B,laziki!C:C)</f>
        <v>Rosetta 25</v>
      </c>
      <c r="J4931" t="str">
        <f>_xlfn.XLOOKUP(I4931,laziki!C:C,laziki!E:E)</f>
        <v>47.84N, 169.44E</v>
      </c>
      <c r="K4931">
        <f>_xlfn.XLOOKUP($A4931,laziki!B:B,laziki!D:D)</f>
        <v>2072</v>
      </c>
      <c r="L4931">
        <f t="shared" ref="L4931:L4994" si="387">YEAR(B4931)</f>
        <v>2077</v>
      </c>
      <c r="M4931" s="4">
        <f t="shared" ref="M4931:M4994" si="388">L4931-K4931</f>
        <v>5</v>
      </c>
      <c r="N4931" s="4" t="str">
        <f t="shared" ref="N4931:N4994" si="389">IF(NOT(ISERROR(SEARCH("S",D4931))),"S","N")</f>
        <v>N</v>
      </c>
      <c r="O4931" t="str">
        <f t="shared" si="385"/>
        <v>N</v>
      </c>
    </row>
    <row r="4932" spans="1:15" x14ac:dyDescent="0.25">
      <c r="A4932">
        <v>38</v>
      </c>
      <c r="B4932" s="1">
        <v>61091</v>
      </c>
      <c r="C4932" t="s">
        <v>265</v>
      </c>
      <c r="D4932" t="s">
        <v>516</v>
      </c>
      <c r="E4932">
        <v>163</v>
      </c>
      <c r="F4932">
        <v>19313</v>
      </c>
      <c r="G4932">
        <f t="shared" si="386"/>
        <v>0</v>
      </c>
      <c r="H4932" t="str">
        <f>_xlfn.XLOOKUP(C4932,obszary!A:A,obszary!B:B)</f>
        <v>Mare Boreum</v>
      </c>
      <c r="I4932" t="str">
        <f>_xlfn.XLOOKUP($A4932,laziki!B:B,laziki!C:C)</f>
        <v>Pathfinder 7</v>
      </c>
      <c r="J4932" t="str">
        <f>_xlfn.XLOOKUP(I4932,laziki!C:C,laziki!E:E)</f>
        <v>79.27N, 111.64W</v>
      </c>
      <c r="K4932">
        <f>_xlfn.XLOOKUP($A4932,laziki!B:B,laziki!D:D)</f>
        <v>2062</v>
      </c>
      <c r="L4932">
        <f t="shared" si="387"/>
        <v>2067</v>
      </c>
      <c r="M4932" s="4">
        <f t="shared" si="388"/>
        <v>5</v>
      </c>
      <c r="N4932" s="4" t="str">
        <f t="shared" si="389"/>
        <v>N</v>
      </c>
      <c r="O4932" t="str">
        <f t="shared" si="385"/>
        <v>N</v>
      </c>
    </row>
    <row r="4933" spans="1:15" x14ac:dyDescent="0.25">
      <c r="A4933">
        <v>9</v>
      </c>
      <c r="B4933" s="1">
        <v>57787</v>
      </c>
      <c r="C4933" t="s">
        <v>229</v>
      </c>
      <c r="D4933" t="s">
        <v>515</v>
      </c>
      <c r="E4933">
        <v>188</v>
      </c>
      <c r="F4933">
        <v>3461</v>
      </c>
      <c r="G4933">
        <f t="shared" si="386"/>
        <v>0</v>
      </c>
      <c r="H4933" t="str">
        <f>_xlfn.XLOOKUP(C4933,obszary!A:A,obszary!B:B)</f>
        <v>Margaritifer Sinus</v>
      </c>
      <c r="I4933" t="str">
        <f>_xlfn.XLOOKUP($A4933,laziki!B:B,laziki!C:C)</f>
        <v>Mariner 14</v>
      </c>
      <c r="J4933" t="str">
        <f>_xlfn.XLOOKUP(I4933,laziki!C:C,laziki!E:E)</f>
        <v>17.63S, 13.01W</v>
      </c>
      <c r="K4933">
        <f>_xlfn.XLOOKUP($A4933,laziki!B:B,laziki!D:D)</f>
        <v>2054</v>
      </c>
      <c r="L4933">
        <f t="shared" si="387"/>
        <v>2058</v>
      </c>
      <c r="M4933" s="4">
        <f t="shared" si="388"/>
        <v>4</v>
      </c>
      <c r="N4933" s="4" t="str">
        <f t="shared" si="389"/>
        <v>S</v>
      </c>
      <c r="O4933" t="str">
        <f t="shared" si="385"/>
        <v>S</v>
      </c>
    </row>
    <row r="4934" spans="1:15" x14ac:dyDescent="0.25">
      <c r="A4934">
        <v>83</v>
      </c>
      <c r="B4934" s="1">
        <v>62117</v>
      </c>
      <c r="C4934" t="s">
        <v>255</v>
      </c>
      <c r="D4934" t="s">
        <v>514</v>
      </c>
      <c r="E4934">
        <v>905</v>
      </c>
      <c r="F4934">
        <v>1267</v>
      </c>
      <c r="G4934">
        <f t="shared" si="386"/>
        <v>0</v>
      </c>
      <c r="H4934" t="str">
        <f>_xlfn.XLOOKUP(C4934,obszary!A:A,obszary!B:B)</f>
        <v>Casius</v>
      </c>
      <c r="I4934" t="str">
        <f>_xlfn.XLOOKUP($A4934,laziki!B:B,laziki!C:C)</f>
        <v>Phoenix 11</v>
      </c>
      <c r="J4934" t="str">
        <f>_xlfn.XLOOKUP(I4934,laziki!C:C,laziki!E:E)</f>
        <v>56.07N, 79.63E</v>
      </c>
      <c r="K4934">
        <f>_xlfn.XLOOKUP($A4934,laziki!B:B,laziki!D:D)</f>
        <v>2069</v>
      </c>
      <c r="L4934">
        <f t="shared" si="387"/>
        <v>2070</v>
      </c>
      <c r="M4934" s="4">
        <f t="shared" si="388"/>
        <v>1</v>
      </c>
      <c r="N4934" s="4" t="str">
        <f t="shared" si="389"/>
        <v>N</v>
      </c>
      <c r="O4934" t="str">
        <f t="shared" ref="O4934:O4997" si="390">IF(NOT(ISERROR(SEARCH("S",J4934))),"S","N")</f>
        <v>N</v>
      </c>
    </row>
    <row r="4935" spans="1:15" x14ac:dyDescent="0.25">
      <c r="A4935">
        <v>99</v>
      </c>
      <c r="B4935" s="1">
        <v>63799</v>
      </c>
      <c r="C4935" t="s">
        <v>243</v>
      </c>
      <c r="D4935" t="s">
        <v>513</v>
      </c>
      <c r="E4935">
        <v>572</v>
      </c>
      <c r="F4935">
        <v>3919</v>
      </c>
      <c r="G4935">
        <f t="shared" si="386"/>
        <v>0</v>
      </c>
      <c r="H4935" t="str">
        <f>_xlfn.XLOOKUP(C4935,obszary!A:A,obszary!B:B)</f>
        <v>Arabia</v>
      </c>
      <c r="I4935" t="str">
        <f>_xlfn.XLOOKUP($A4935,laziki!B:B,laziki!C:C)</f>
        <v>Perseverance 6</v>
      </c>
      <c r="J4935" t="str">
        <f>_xlfn.XLOOKUP(I4935,laziki!C:C,laziki!E:E)</f>
        <v>34.38N, 12.41E</v>
      </c>
      <c r="K4935">
        <f>_xlfn.XLOOKUP($A4935,laziki!B:B,laziki!D:D)</f>
        <v>2070</v>
      </c>
      <c r="L4935">
        <f t="shared" si="387"/>
        <v>2074</v>
      </c>
      <c r="M4935" s="4">
        <f t="shared" si="388"/>
        <v>4</v>
      </c>
      <c r="N4935" s="4" t="str">
        <f t="shared" si="389"/>
        <v>N</v>
      </c>
      <c r="O4935" t="str">
        <f t="shared" si="390"/>
        <v>N</v>
      </c>
    </row>
    <row r="4936" spans="1:15" x14ac:dyDescent="0.25">
      <c r="A4936">
        <v>52</v>
      </c>
      <c r="B4936" s="1">
        <v>62334</v>
      </c>
      <c r="C4936" t="s">
        <v>251</v>
      </c>
      <c r="D4936" t="s">
        <v>512</v>
      </c>
      <c r="E4936">
        <v>85</v>
      </c>
      <c r="F4936">
        <v>9985</v>
      </c>
      <c r="G4936">
        <f t="shared" si="386"/>
        <v>9985</v>
      </c>
      <c r="H4936" t="str">
        <f>_xlfn.XLOOKUP(C4936,obszary!A:A,obszary!B:B)</f>
        <v>Amazonis</v>
      </c>
      <c r="I4936" t="str">
        <f>_xlfn.XLOOKUP($A4936,laziki!B:B,laziki!C:C)</f>
        <v>Opportunity 4</v>
      </c>
      <c r="J4936" t="str">
        <f>_xlfn.XLOOKUP(I4936,laziki!C:C,laziki!E:E)</f>
        <v>9.63N, 121.52W</v>
      </c>
      <c r="K4936">
        <f>_xlfn.XLOOKUP($A4936,laziki!B:B,laziki!D:D)</f>
        <v>2065</v>
      </c>
      <c r="L4936">
        <f t="shared" si="387"/>
        <v>2070</v>
      </c>
      <c r="M4936" s="4">
        <f t="shared" si="388"/>
        <v>5</v>
      </c>
      <c r="N4936" s="4" t="str">
        <f t="shared" si="389"/>
        <v>N</v>
      </c>
      <c r="O4936" t="str">
        <f t="shared" si="390"/>
        <v>N</v>
      </c>
    </row>
    <row r="4937" spans="1:15" x14ac:dyDescent="0.25">
      <c r="A4937">
        <v>54</v>
      </c>
      <c r="B4937" s="1">
        <v>61570</v>
      </c>
      <c r="C4937" t="s">
        <v>239</v>
      </c>
      <c r="D4937" t="s">
        <v>511</v>
      </c>
      <c r="E4937">
        <v>157</v>
      </c>
      <c r="F4937">
        <v>3167</v>
      </c>
      <c r="G4937">
        <f t="shared" si="386"/>
        <v>0</v>
      </c>
      <c r="H4937" t="str">
        <f>_xlfn.XLOOKUP(C4937,obszary!A:A,obszary!B:B)</f>
        <v>Amenthes</v>
      </c>
      <c r="I4937" t="str">
        <f>_xlfn.XLOOKUP($A4937,laziki!B:B,laziki!C:C)</f>
        <v>Opportunity 6</v>
      </c>
      <c r="J4937" t="str">
        <f>_xlfn.XLOOKUP(I4937,laziki!C:C,laziki!E:E)</f>
        <v>14.31N, 112.28E</v>
      </c>
      <c r="K4937">
        <f>_xlfn.XLOOKUP($A4937,laziki!B:B,laziki!D:D)</f>
        <v>2065</v>
      </c>
      <c r="L4937">
        <f t="shared" si="387"/>
        <v>2068</v>
      </c>
      <c r="M4937" s="4">
        <f t="shared" si="388"/>
        <v>3</v>
      </c>
      <c r="N4937" s="4" t="str">
        <f t="shared" si="389"/>
        <v>N</v>
      </c>
      <c r="O4937" t="str">
        <f t="shared" si="390"/>
        <v>N</v>
      </c>
    </row>
    <row r="4938" spans="1:15" x14ac:dyDescent="0.25">
      <c r="A4938">
        <v>44</v>
      </c>
      <c r="B4938" s="1">
        <v>61905</v>
      </c>
      <c r="C4938" t="s">
        <v>253</v>
      </c>
      <c r="D4938" t="s">
        <v>510</v>
      </c>
      <c r="E4938">
        <v>252</v>
      </c>
      <c r="F4938">
        <v>63326</v>
      </c>
      <c r="G4938">
        <f t="shared" si="386"/>
        <v>0</v>
      </c>
      <c r="H4938" t="str">
        <f>_xlfn.XLOOKUP(C4938,obszary!A:A,obszary!B:B)</f>
        <v>Cebrenia</v>
      </c>
      <c r="I4938" t="str">
        <f>_xlfn.XLOOKUP($A4938,laziki!B:B,laziki!C:C)</f>
        <v>Spirit 11</v>
      </c>
      <c r="J4938" t="str">
        <f>_xlfn.XLOOKUP(I4938,laziki!C:C,laziki!E:E)</f>
        <v>64.61N, 131.25E</v>
      </c>
      <c r="K4938">
        <f>_xlfn.XLOOKUP($A4938,laziki!B:B,laziki!D:D)</f>
        <v>2064</v>
      </c>
      <c r="L4938">
        <f t="shared" si="387"/>
        <v>2069</v>
      </c>
      <c r="M4938" s="4">
        <f t="shared" si="388"/>
        <v>5</v>
      </c>
      <c r="N4938" s="4" t="str">
        <f t="shared" si="389"/>
        <v>N</v>
      </c>
      <c r="O4938" t="str">
        <f t="shared" si="390"/>
        <v>N</v>
      </c>
    </row>
    <row r="4939" spans="1:15" x14ac:dyDescent="0.25">
      <c r="A4939">
        <v>18</v>
      </c>
      <c r="B4939" s="1">
        <v>57743</v>
      </c>
      <c r="C4939" t="s">
        <v>209</v>
      </c>
      <c r="D4939" t="s">
        <v>509</v>
      </c>
      <c r="E4939">
        <v>29</v>
      </c>
      <c r="F4939">
        <v>2324</v>
      </c>
      <c r="G4939">
        <f t="shared" si="386"/>
        <v>2324</v>
      </c>
      <c r="H4939" t="str">
        <f>_xlfn.XLOOKUP(C4939,obszary!A:A,obszary!B:B)</f>
        <v>Eridania</v>
      </c>
      <c r="I4939" t="str">
        <f>_xlfn.XLOOKUP($A4939,laziki!B:B,laziki!C:C)</f>
        <v>Viking 10</v>
      </c>
      <c r="J4939" t="str">
        <f>_xlfn.XLOOKUP(I4939,laziki!C:C,laziki!E:E)</f>
        <v>25.21S, 169.35E</v>
      </c>
      <c r="K4939">
        <f>_xlfn.XLOOKUP($A4939,laziki!B:B,laziki!D:D)</f>
        <v>2055</v>
      </c>
      <c r="L4939">
        <f t="shared" si="387"/>
        <v>2058</v>
      </c>
      <c r="M4939" s="4">
        <f t="shared" si="388"/>
        <v>3</v>
      </c>
      <c r="N4939" s="4" t="str">
        <f t="shared" si="389"/>
        <v>S</v>
      </c>
      <c r="O4939" t="str">
        <f t="shared" si="390"/>
        <v>S</v>
      </c>
    </row>
    <row r="4940" spans="1:15" x14ac:dyDescent="0.25">
      <c r="A4940">
        <v>17</v>
      </c>
      <c r="B4940" s="1">
        <v>58720</v>
      </c>
      <c r="C4940" t="s">
        <v>239</v>
      </c>
      <c r="D4940" t="s">
        <v>508</v>
      </c>
      <c r="E4940">
        <v>196</v>
      </c>
      <c r="F4940">
        <v>11382</v>
      </c>
      <c r="G4940">
        <f t="shared" si="386"/>
        <v>0</v>
      </c>
      <c r="H4940" t="str">
        <f>_xlfn.XLOOKUP(C4940,obszary!A:A,obszary!B:B)</f>
        <v>Amenthes</v>
      </c>
      <c r="I4940" t="str">
        <f>_xlfn.XLOOKUP($A4940,laziki!B:B,laziki!C:C)</f>
        <v>Viking 8</v>
      </c>
      <c r="J4940" t="str">
        <f>_xlfn.XLOOKUP(I4940,laziki!C:C,laziki!E:E)</f>
        <v>21.27N, 90.13E</v>
      </c>
      <c r="K4940">
        <f>_xlfn.XLOOKUP($A4940,laziki!B:B,laziki!D:D)</f>
        <v>2054</v>
      </c>
      <c r="L4940">
        <f t="shared" si="387"/>
        <v>2060</v>
      </c>
      <c r="M4940" s="4">
        <f t="shared" si="388"/>
        <v>6</v>
      </c>
      <c r="N4940" s="4" t="str">
        <f t="shared" si="389"/>
        <v>N</v>
      </c>
      <c r="O4940" t="str">
        <f t="shared" si="390"/>
        <v>N</v>
      </c>
    </row>
    <row r="4941" spans="1:15" x14ac:dyDescent="0.25">
      <c r="A4941">
        <v>2</v>
      </c>
      <c r="B4941" s="1">
        <v>56233</v>
      </c>
      <c r="C4941" t="s">
        <v>223</v>
      </c>
      <c r="D4941" t="s">
        <v>507</v>
      </c>
      <c r="E4941">
        <v>277</v>
      </c>
      <c r="F4941">
        <v>7512</v>
      </c>
      <c r="G4941">
        <f t="shared" si="386"/>
        <v>0</v>
      </c>
      <c r="H4941" t="str">
        <f>_xlfn.XLOOKUP(C4941,obszary!A:A,obszary!B:B)</f>
        <v>Mare Tyrrhenum</v>
      </c>
      <c r="I4941" t="str">
        <f>_xlfn.XLOOKUP($A4941,laziki!B:B,laziki!C:C)</f>
        <v>Mariner 6</v>
      </c>
      <c r="J4941" t="str">
        <f>_xlfn.XLOOKUP(I4941,laziki!C:C,laziki!E:E)</f>
        <v>11.90N, 119.49E</v>
      </c>
      <c r="K4941">
        <f>_xlfn.XLOOKUP($A4941,laziki!B:B,laziki!D:D)</f>
        <v>2050</v>
      </c>
      <c r="L4941">
        <f t="shared" si="387"/>
        <v>2053</v>
      </c>
      <c r="M4941" s="4">
        <f t="shared" si="388"/>
        <v>3</v>
      </c>
      <c r="N4941" s="4" t="str">
        <f t="shared" si="389"/>
        <v>S</v>
      </c>
      <c r="O4941" t="str">
        <f t="shared" si="390"/>
        <v>N</v>
      </c>
    </row>
    <row r="4942" spans="1:15" x14ac:dyDescent="0.25">
      <c r="A4942">
        <v>66</v>
      </c>
      <c r="B4942" s="1">
        <v>62790</v>
      </c>
      <c r="C4942" t="s">
        <v>239</v>
      </c>
      <c r="D4942" t="s">
        <v>506</v>
      </c>
      <c r="E4942">
        <v>1057</v>
      </c>
      <c r="F4942">
        <v>1788</v>
      </c>
      <c r="G4942">
        <f t="shared" si="386"/>
        <v>0</v>
      </c>
      <c r="H4942" t="str">
        <f>_xlfn.XLOOKUP(C4942,obszary!A:A,obszary!B:B)</f>
        <v>Amenthes</v>
      </c>
      <c r="I4942" t="str">
        <f>_xlfn.XLOOKUP($A4942,laziki!B:B,laziki!C:C)</f>
        <v>Rosetta 9</v>
      </c>
      <c r="J4942" t="str">
        <f>_xlfn.XLOOKUP(I4942,laziki!C:C,laziki!E:E)</f>
        <v>17.54N, 149.60E</v>
      </c>
      <c r="K4942">
        <f>_xlfn.XLOOKUP($A4942,laziki!B:B,laziki!D:D)</f>
        <v>2067</v>
      </c>
      <c r="L4942">
        <f t="shared" si="387"/>
        <v>2071</v>
      </c>
      <c r="M4942" s="4">
        <f t="shared" si="388"/>
        <v>4</v>
      </c>
      <c r="N4942" s="4" t="str">
        <f t="shared" si="389"/>
        <v>N</v>
      </c>
      <c r="O4942" t="str">
        <f t="shared" si="390"/>
        <v>N</v>
      </c>
    </row>
    <row r="4943" spans="1:15" x14ac:dyDescent="0.25">
      <c r="A4943">
        <v>96</v>
      </c>
      <c r="B4943" s="1">
        <v>61629</v>
      </c>
      <c r="C4943" t="s">
        <v>265</v>
      </c>
      <c r="D4943" t="s">
        <v>505</v>
      </c>
      <c r="E4943">
        <v>344</v>
      </c>
      <c r="F4943">
        <v>84631</v>
      </c>
      <c r="G4943">
        <f t="shared" si="386"/>
        <v>0</v>
      </c>
      <c r="H4943" t="str">
        <f>_xlfn.XLOOKUP(C4943,obszary!A:A,obszary!B:B)</f>
        <v>Mare Boreum</v>
      </c>
      <c r="I4943" t="str">
        <f>_xlfn.XLOOKUP($A4943,laziki!B:B,laziki!C:C)</f>
        <v>Dawn 9</v>
      </c>
      <c r="J4943" t="str">
        <f>_xlfn.XLOOKUP(I4943,laziki!C:C,laziki!E:E)</f>
        <v>77.71N, 179.82E</v>
      </c>
      <c r="K4943">
        <f>_xlfn.XLOOKUP($A4943,laziki!B:B,laziki!D:D)</f>
        <v>2067</v>
      </c>
      <c r="L4943">
        <f t="shared" si="387"/>
        <v>2068</v>
      </c>
      <c r="M4943" s="4">
        <f t="shared" si="388"/>
        <v>1</v>
      </c>
      <c r="N4943" s="4" t="str">
        <f t="shared" si="389"/>
        <v>N</v>
      </c>
      <c r="O4943" t="str">
        <f t="shared" si="390"/>
        <v>N</v>
      </c>
    </row>
    <row r="4944" spans="1:15" x14ac:dyDescent="0.25">
      <c r="A4944">
        <v>38</v>
      </c>
      <c r="B4944" s="1">
        <v>60654</v>
      </c>
      <c r="C4944" t="s">
        <v>265</v>
      </c>
      <c r="D4944" t="s">
        <v>504</v>
      </c>
      <c r="E4944">
        <v>20</v>
      </c>
      <c r="F4944">
        <v>6832</v>
      </c>
      <c r="G4944">
        <f t="shared" si="386"/>
        <v>6832</v>
      </c>
      <c r="H4944" t="str">
        <f>_xlfn.XLOOKUP(C4944,obszary!A:A,obszary!B:B)</f>
        <v>Mare Boreum</v>
      </c>
      <c r="I4944" t="str">
        <f>_xlfn.XLOOKUP($A4944,laziki!B:B,laziki!C:C)</f>
        <v>Pathfinder 7</v>
      </c>
      <c r="J4944" t="str">
        <f>_xlfn.XLOOKUP(I4944,laziki!C:C,laziki!E:E)</f>
        <v>79.27N, 111.64W</v>
      </c>
      <c r="K4944">
        <f>_xlfn.XLOOKUP($A4944,laziki!B:B,laziki!D:D)</f>
        <v>2062</v>
      </c>
      <c r="L4944">
        <f t="shared" si="387"/>
        <v>2066</v>
      </c>
      <c r="M4944" s="4">
        <f t="shared" si="388"/>
        <v>4</v>
      </c>
      <c r="N4944" s="4" t="str">
        <f t="shared" si="389"/>
        <v>N</v>
      </c>
      <c r="O4944" t="str">
        <f t="shared" si="390"/>
        <v>N</v>
      </c>
    </row>
    <row r="4945" spans="1:15" x14ac:dyDescent="0.25">
      <c r="A4945">
        <v>22</v>
      </c>
      <c r="B4945" s="1">
        <v>57290</v>
      </c>
      <c r="C4945" t="s">
        <v>243</v>
      </c>
      <c r="D4945" t="s">
        <v>503</v>
      </c>
      <c r="E4945">
        <v>196</v>
      </c>
      <c r="F4945">
        <v>8255</v>
      </c>
      <c r="G4945">
        <f t="shared" si="386"/>
        <v>0</v>
      </c>
      <c r="H4945" t="str">
        <f>_xlfn.XLOOKUP(C4945,obszary!A:A,obszary!B:B)</f>
        <v>Arabia</v>
      </c>
      <c r="I4945" t="str">
        <f>_xlfn.XLOOKUP($A4945,laziki!B:B,laziki!C:C)</f>
        <v>Phobos 1</v>
      </c>
      <c r="J4945" t="str">
        <f>_xlfn.XLOOKUP(I4945,laziki!C:C,laziki!E:E)</f>
        <v>5.89N, 39.91E</v>
      </c>
      <c r="K4945">
        <f>_xlfn.XLOOKUP($A4945,laziki!B:B,laziki!D:D)</f>
        <v>2053</v>
      </c>
      <c r="L4945">
        <f t="shared" si="387"/>
        <v>2056</v>
      </c>
      <c r="M4945" s="4">
        <f t="shared" si="388"/>
        <v>3</v>
      </c>
      <c r="N4945" s="4" t="str">
        <f t="shared" si="389"/>
        <v>N</v>
      </c>
      <c r="O4945" t="str">
        <f t="shared" si="390"/>
        <v>N</v>
      </c>
    </row>
    <row r="4946" spans="1:15" x14ac:dyDescent="0.25">
      <c r="A4946">
        <v>44</v>
      </c>
      <c r="B4946" s="1">
        <v>62832</v>
      </c>
      <c r="C4946" t="s">
        <v>265</v>
      </c>
      <c r="D4946" t="s">
        <v>502</v>
      </c>
      <c r="E4946">
        <v>50</v>
      </c>
      <c r="F4946">
        <v>22220</v>
      </c>
      <c r="G4946">
        <f t="shared" si="386"/>
        <v>22220</v>
      </c>
      <c r="H4946" t="str">
        <f>_xlfn.XLOOKUP(C4946,obszary!A:A,obszary!B:B)</f>
        <v>Mare Boreum</v>
      </c>
      <c r="I4946" t="str">
        <f>_xlfn.XLOOKUP($A4946,laziki!B:B,laziki!C:C)</f>
        <v>Spirit 11</v>
      </c>
      <c r="J4946" t="str">
        <f>_xlfn.XLOOKUP(I4946,laziki!C:C,laziki!E:E)</f>
        <v>64.61N, 131.25E</v>
      </c>
      <c r="K4946">
        <f>_xlfn.XLOOKUP($A4946,laziki!B:B,laziki!D:D)</f>
        <v>2064</v>
      </c>
      <c r="L4946">
        <f t="shared" si="387"/>
        <v>2072</v>
      </c>
      <c r="M4946" s="4">
        <f t="shared" si="388"/>
        <v>8</v>
      </c>
      <c r="N4946" s="4" t="str">
        <f t="shared" si="389"/>
        <v>N</v>
      </c>
      <c r="O4946" t="str">
        <f t="shared" si="390"/>
        <v>N</v>
      </c>
    </row>
    <row r="4947" spans="1:15" x14ac:dyDescent="0.25">
      <c r="A4947">
        <v>20</v>
      </c>
      <c r="B4947" s="1">
        <v>57624</v>
      </c>
      <c r="C4947" t="s">
        <v>211</v>
      </c>
      <c r="D4947" t="s">
        <v>501</v>
      </c>
      <c r="E4947">
        <v>52</v>
      </c>
      <c r="F4947">
        <v>2880</v>
      </c>
      <c r="G4947">
        <f t="shared" si="386"/>
        <v>2880</v>
      </c>
      <c r="H4947" t="str">
        <f>_xlfn.XLOOKUP(C4947,obszary!A:A,obszary!B:B)</f>
        <v>Hellas</v>
      </c>
      <c r="I4947" t="str">
        <f>_xlfn.XLOOKUP($A4947,laziki!B:B,laziki!C:C)</f>
        <v>Viking 15</v>
      </c>
      <c r="J4947" t="str">
        <f>_xlfn.XLOOKUP(I4947,laziki!C:C,laziki!E:E)</f>
        <v>51.10S, 71.36E</v>
      </c>
      <c r="K4947">
        <f>_xlfn.XLOOKUP($A4947,laziki!B:B,laziki!D:D)</f>
        <v>2056</v>
      </c>
      <c r="L4947">
        <f t="shared" si="387"/>
        <v>2057</v>
      </c>
      <c r="M4947" s="4">
        <f t="shared" si="388"/>
        <v>1</v>
      </c>
      <c r="N4947" s="4" t="str">
        <f t="shared" si="389"/>
        <v>S</v>
      </c>
      <c r="O4947" t="str">
        <f t="shared" si="390"/>
        <v>S</v>
      </c>
    </row>
    <row r="4948" spans="1:15" x14ac:dyDescent="0.25">
      <c r="A4948">
        <v>35</v>
      </c>
      <c r="B4948" s="1">
        <v>59541</v>
      </c>
      <c r="C4948" t="s">
        <v>233</v>
      </c>
      <c r="D4948" t="s">
        <v>500</v>
      </c>
      <c r="E4948">
        <v>120</v>
      </c>
      <c r="F4948">
        <v>1267</v>
      </c>
      <c r="G4948">
        <f t="shared" si="386"/>
        <v>0</v>
      </c>
      <c r="H4948" t="str">
        <f>_xlfn.XLOOKUP(C4948,obszary!A:A,obszary!B:B)</f>
        <v>Phoenicis Lacus</v>
      </c>
      <c r="I4948" t="str">
        <f>_xlfn.XLOOKUP($A4948,laziki!B:B,laziki!C:C)</f>
        <v>Pathfinder 2</v>
      </c>
      <c r="J4948" t="str">
        <f>_xlfn.XLOOKUP(I4948,laziki!C:C,laziki!E:E)</f>
        <v>16.90S, 101.43W</v>
      </c>
      <c r="K4948">
        <f>_xlfn.XLOOKUP($A4948,laziki!B:B,laziki!D:D)</f>
        <v>2060</v>
      </c>
      <c r="L4948">
        <f t="shared" si="387"/>
        <v>2063</v>
      </c>
      <c r="M4948" s="4">
        <f t="shared" si="388"/>
        <v>3</v>
      </c>
      <c r="N4948" s="4" t="str">
        <f t="shared" si="389"/>
        <v>S</v>
      </c>
      <c r="O4948" t="str">
        <f t="shared" si="390"/>
        <v>S</v>
      </c>
    </row>
    <row r="4949" spans="1:15" x14ac:dyDescent="0.25">
      <c r="A4949">
        <v>8</v>
      </c>
      <c r="B4949" s="1">
        <v>56969</v>
      </c>
      <c r="C4949" t="s">
        <v>207</v>
      </c>
      <c r="D4949" t="s">
        <v>499</v>
      </c>
      <c r="E4949">
        <v>7</v>
      </c>
      <c r="F4949">
        <v>6205</v>
      </c>
      <c r="G4949">
        <f t="shared" si="386"/>
        <v>6205</v>
      </c>
      <c r="H4949" t="str">
        <f>_xlfn.XLOOKUP(C4949,obszary!A:A,obszary!B:B)</f>
        <v>Mare Australe</v>
      </c>
      <c r="I4949" t="str">
        <f>_xlfn.XLOOKUP($A4949,laziki!B:B,laziki!C:C)</f>
        <v>Mariner 13</v>
      </c>
      <c r="J4949" t="str">
        <f>_xlfn.XLOOKUP(I4949,laziki!C:C,laziki!E:E)</f>
        <v>57.37S, 25.45E</v>
      </c>
      <c r="K4949">
        <f>_xlfn.XLOOKUP($A4949,laziki!B:B,laziki!D:D)</f>
        <v>2053</v>
      </c>
      <c r="L4949">
        <f t="shared" si="387"/>
        <v>2055</v>
      </c>
      <c r="M4949" s="4">
        <f t="shared" si="388"/>
        <v>2</v>
      </c>
      <c r="N4949" s="4" t="str">
        <f t="shared" si="389"/>
        <v>S</v>
      </c>
      <c r="O4949" t="str">
        <f t="shared" si="390"/>
        <v>S</v>
      </c>
    </row>
    <row r="4950" spans="1:15" x14ac:dyDescent="0.25">
      <c r="A4950">
        <v>32</v>
      </c>
      <c r="B4950" s="1">
        <v>60561</v>
      </c>
      <c r="C4950" t="s">
        <v>217</v>
      </c>
      <c r="D4950" t="s">
        <v>498</v>
      </c>
      <c r="E4950">
        <v>45</v>
      </c>
      <c r="F4950">
        <v>23366</v>
      </c>
      <c r="G4950">
        <f t="shared" si="386"/>
        <v>23366</v>
      </c>
      <c r="H4950" t="str">
        <f>_xlfn.XLOOKUP(C4950,obszary!A:A,obszary!B:B)</f>
        <v>Thaumasia</v>
      </c>
      <c r="I4950" t="str">
        <f>_xlfn.XLOOKUP($A4950,laziki!B:B,laziki!C:C)</f>
        <v>Deimos 11</v>
      </c>
      <c r="J4950" t="str">
        <f>_xlfn.XLOOKUP(I4950,laziki!C:C,laziki!E:E)</f>
        <v>39.82S, 96.42W</v>
      </c>
      <c r="K4950">
        <f>_xlfn.XLOOKUP($A4950,laziki!B:B,laziki!D:D)</f>
        <v>2059</v>
      </c>
      <c r="L4950">
        <f t="shared" si="387"/>
        <v>2065</v>
      </c>
      <c r="M4950" s="4">
        <f t="shared" si="388"/>
        <v>6</v>
      </c>
      <c r="N4950" s="4" t="str">
        <f t="shared" si="389"/>
        <v>S</v>
      </c>
      <c r="O4950" t="str">
        <f t="shared" si="390"/>
        <v>S</v>
      </c>
    </row>
    <row r="4951" spans="1:15" x14ac:dyDescent="0.25">
      <c r="A4951">
        <v>2</v>
      </c>
      <c r="B4951" s="1">
        <v>55433</v>
      </c>
      <c r="C4951" t="s">
        <v>239</v>
      </c>
      <c r="D4951" t="s">
        <v>497</v>
      </c>
      <c r="E4951">
        <v>152</v>
      </c>
      <c r="F4951">
        <v>5622</v>
      </c>
      <c r="G4951">
        <f t="shared" si="386"/>
        <v>0</v>
      </c>
      <c r="H4951" t="str">
        <f>_xlfn.XLOOKUP(C4951,obszary!A:A,obszary!B:B)</f>
        <v>Amenthes</v>
      </c>
      <c r="I4951" t="str">
        <f>_xlfn.XLOOKUP($A4951,laziki!B:B,laziki!C:C)</f>
        <v>Mariner 6</v>
      </c>
      <c r="J4951" t="str">
        <f>_xlfn.XLOOKUP(I4951,laziki!C:C,laziki!E:E)</f>
        <v>11.90N, 119.49E</v>
      </c>
      <c r="K4951">
        <f>_xlfn.XLOOKUP($A4951,laziki!B:B,laziki!D:D)</f>
        <v>2050</v>
      </c>
      <c r="L4951">
        <f t="shared" si="387"/>
        <v>2051</v>
      </c>
      <c r="M4951" s="4">
        <f t="shared" si="388"/>
        <v>1</v>
      </c>
      <c r="N4951" s="4" t="str">
        <f t="shared" si="389"/>
        <v>N</v>
      </c>
      <c r="O4951" t="str">
        <f t="shared" si="390"/>
        <v>N</v>
      </c>
    </row>
    <row r="4952" spans="1:15" x14ac:dyDescent="0.25">
      <c r="A4952">
        <v>95</v>
      </c>
      <c r="B4952" s="1">
        <v>63306</v>
      </c>
      <c r="C4952" t="s">
        <v>247</v>
      </c>
      <c r="D4952" t="s">
        <v>496</v>
      </c>
      <c r="E4952">
        <v>905</v>
      </c>
      <c r="F4952">
        <v>1788</v>
      </c>
      <c r="G4952">
        <f t="shared" si="386"/>
        <v>0</v>
      </c>
      <c r="H4952" t="str">
        <f>_xlfn.XLOOKUP(C4952,obszary!A:A,obszary!B:B)</f>
        <v>Lunae Palus</v>
      </c>
      <c r="I4952" t="str">
        <f>_xlfn.XLOOKUP($A4952,laziki!B:B,laziki!C:C)</f>
        <v>Dawn 6</v>
      </c>
      <c r="J4952" t="str">
        <f>_xlfn.XLOOKUP(I4952,laziki!C:C,laziki!E:E)</f>
        <v>8.80N, 79.73W</v>
      </c>
      <c r="K4952">
        <f>_xlfn.XLOOKUP($A4952,laziki!B:B,laziki!D:D)</f>
        <v>2067</v>
      </c>
      <c r="L4952">
        <f t="shared" si="387"/>
        <v>2073</v>
      </c>
      <c r="M4952" s="4">
        <f t="shared" si="388"/>
        <v>6</v>
      </c>
      <c r="N4952" s="4" t="str">
        <f t="shared" si="389"/>
        <v>N</v>
      </c>
      <c r="O4952" t="str">
        <f t="shared" si="390"/>
        <v>N</v>
      </c>
    </row>
    <row r="4953" spans="1:15" x14ac:dyDescent="0.25">
      <c r="A4953">
        <v>26</v>
      </c>
      <c r="B4953" s="1">
        <v>57454</v>
      </c>
      <c r="C4953" t="s">
        <v>211</v>
      </c>
      <c r="D4953" t="s">
        <v>495</v>
      </c>
      <c r="E4953">
        <v>447</v>
      </c>
      <c r="F4953">
        <v>14025</v>
      </c>
      <c r="G4953">
        <f t="shared" si="386"/>
        <v>0</v>
      </c>
      <c r="H4953" t="str">
        <f>_xlfn.XLOOKUP(C4953,obszary!A:A,obszary!B:B)</f>
        <v>Hellas</v>
      </c>
      <c r="I4953" t="str">
        <f>_xlfn.XLOOKUP($A4953,laziki!B:B,laziki!C:C)</f>
        <v>Phobos 5</v>
      </c>
      <c r="J4953" t="str">
        <f>_xlfn.XLOOKUP(I4953,laziki!C:C,laziki!E:E)</f>
        <v>48.99S, 67.17E</v>
      </c>
      <c r="K4953">
        <f>_xlfn.XLOOKUP($A4953,laziki!B:B,laziki!D:D)</f>
        <v>2054</v>
      </c>
      <c r="L4953">
        <f t="shared" si="387"/>
        <v>2057</v>
      </c>
      <c r="M4953" s="4">
        <f t="shared" si="388"/>
        <v>3</v>
      </c>
      <c r="N4953" s="4" t="str">
        <f t="shared" si="389"/>
        <v>S</v>
      </c>
      <c r="O4953" t="str">
        <f t="shared" si="390"/>
        <v>S</v>
      </c>
    </row>
    <row r="4954" spans="1:15" x14ac:dyDescent="0.25">
      <c r="A4954">
        <v>94</v>
      </c>
      <c r="B4954" s="1">
        <v>61707</v>
      </c>
      <c r="C4954" t="s">
        <v>209</v>
      </c>
      <c r="D4954" t="s">
        <v>494</v>
      </c>
      <c r="E4954">
        <v>631</v>
      </c>
      <c r="F4954">
        <v>8255</v>
      </c>
      <c r="G4954">
        <f t="shared" si="386"/>
        <v>0</v>
      </c>
      <c r="H4954" t="str">
        <f>_xlfn.XLOOKUP(C4954,obszary!A:A,obszary!B:B)</f>
        <v>Eridania</v>
      </c>
      <c r="I4954" t="str">
        <f>_xlfn.XLOOKUP($A4954,laziki!B:B,laziki!C:C)</f>
        <v>Dawn 4</v>
      </c>
      <c r="J4954" t="str">
        <f>_xlfn.XLOOKUP(I4954,laziki!C:C,laziki!E:E)</f>
        <v>46.81S, 143.88E</v>
      </c>
      <c r="K4954">
        <f>_xlfn.XLOOKUP($A4954,laziki!B:B,laziki!D:D)</f>
        <v>2066</v>
      </c>
      <c r="L4954">
        <f t="shared" si="387"/>
        <v>2068</v>
      </c>
      <c r="M4954" s="4">
        <f t="shared" si="388"/>
        <v>2</v>
      </c>
      <c r="N4954" s="4" t="str">
        <f t="shared" si="389"/>
        <v>S</v>
      </c>
      <c r="O4954" t="str">
        <f t="shared" si="390"/>
        <v>S</v>
      </c>
    </row>
    <row r="4955" spans="1:15" x14ac:dyDescent="0.25">
      <c r="A4955">
        <v>28</v>
      </c>
      <c r="B4955" s="1">
        <v>59541</v>
      </c>
      <c r="C4955" t="s">
        <v>207</v>
      </c>
      <c r="D4955" t="s">
        <v>493</v>
      </c>
      <c r="E4955">
        <v>905</v>
      </c>
      <c r="F4955">
        <v>1920</v>
      </c>
      <c r="G4955">
        <f t="shared" si="386"/>
        <v>0</v>
      </c>
      <c r="H4955" t="str">
        <f>_xlfn.XLOOKUP(C4955,obszary!A:A,obszary!B:B)</f>
        <v>Mare Australe</v>
      </c>
      <c r="I4955" t="str">
        <f>_xlfn.XLOOKUP($A4955,laziki!B:B,laziki!C:C)</f>
        <v>Deimos 3</v>
      </c>
      <c r="J4955" t="str">
        <f>_xlfn.XLOOKUP(I4955,laziki!C:C,laziki!E:E)</f>
        <v>63.27S, 66.46W</v>
      </c>
      <c r="K4955">
        <f>_xlfn.XLOOKUP($A4955,laziki!B:B,laziki!D:D)</f>
        <v>2058</v>
      </c>
      <c r="L4955">
        <f t="shared" si="387"/>
        <v>2063</v>
      </c>
      <c r="M4955" s="4">
        <f t="shared" si="388"/>
        <v>5</v>
      </c>
      <c r="N4955" s="4" t="str">
        <f t="shared" si="389"/>
        <v>S</v>
      </c>
      <c r="O4955" t="str">
        <f t="shared" si="390"/>
        <v>S</v>
      </c>
    </row>
    <row r="4956" spans="1:15" x14ac:dyDescent="0.25">
      <c r="A4956">
        <v>86</v>
      </c>
      <c r="B4956" s="1">
        <v>64109</v>
      </c>
      <c r="C4956" t="s">
        <v>265</v>
      </c>
      <c r="D4956" t="s">
        <v>492</v>
      </c>
      <c r="E4956">
        <v>791</v>
      </c>
      <c r="F4956">
        <v>17718</v>
      </c>
      <c r="G4956">
        <f t="shared" si="386"/>
        <v>0</v>
      </c>
      <c r="H4956" t="str">
        <f>_xlfn.XLOOKUP(C4956,obszary!A:A,obszary!B:B)</f>
        <v>Mare Boreum</v>
      </c>
      <c r="I4956" t="str">
        <f>_xlfn.XLOOKUP($A4956,laziki!B:B,laziki!C:C)</f>
        <v>Phoenix 16</v>
      </c>
      <c r="J4956" t="str">
        <f>_xlfn.XLOOKUP(I4956,laziki!C:C,laziki!E:E)</f>
        <v>75.84N, 122.24E</v>
      </c>
      <c r="K4956">
        <f>_xlfn.XLOOKUP($A4956,laziki!B:B,laziki!D:D)</f>
        <v>2071</v>
      </c>
      <c r="L4956">
        <f t="shared" si="387"/>
        <v>2075</v>
      </c>
      <c r="M4956" s="4">
        <f t="shared" si="388"/>
        <v>4</v>
      </c>
      <c r="N4956" s="4" t="str">
        <f t="shared" si="389"/>
        <v>N</v>
      </c>
      <c r="O4956" t="str">
        <f t="shared" si="390"/>
        <v>N</v>
      </c>
    </row>
    <row r="4957" spans="1:15" x14ac:dyDescent="0.25">
      <c r="A4957">
        <v>99</v>
      </c>
      <c r="B4957" s="1">
        <v>64304</v>
      </c>
      <c r="C4957" t="s">
        <v>243</v>
      </c>
      <c r="D4957" t="s">
        <v>491</v>
      </c>
      <c r="E4957">
        <v>34</v>
      </c>
      <c r="F4957">
        <v>9985</v>
      </c>
      <c r="G4957">
        <f t="shared" si="386"/>
        <v>9985</v>
      </c>
      <c r="H4957" t="str">
        <f>_xlfn.XLOOKUP(C4957,obszary!A:A,obszary!B:B)</f>
        <v>Arabia</v>
      </c>
      <c r="I4957" t="str">
        <f>_xlfn.XLOOKUP($A4957,laziki!B:B,laziki!C:C)</f>
        <v>Perseverance 6</v>
      </c>
      <c r="J4957" t="str">
        <f>_xlfn.XLOOKUP(I4957,laziki!C:C,laziki!E:E)</f>
        <v>34.38N, 12.41E</v>
      </c>
      <c r="K4957">
        <f>_xlfn.XLOOKUP($A4957,laziki!B:B,laziki!D:D)</f>
        <v>2070</v>
      </c>
      <c r="L4957">
        <f t="shared" si="387"/>
        <v>2076</v>
      </c>
      <c r="M4957" s="4">
        <f t="shared" si="388"/>
        <v>6</v>
      </c>
      <c r="N4957" s="4" t="str">
        <f t="shared" si="389"/>
        <v>N</v>
      </c>
      <c r="O4957" t="str">
        <f t="shared" si="390"/>
        <v>N</v>
      </c>
    </row>
    <row r="4958" spans="1:15" x14ac:dyDescent="0.25">
      <c r="A4958">
        <v>41</v>
      </c>
      <c r="B4958" s="1">
        <v>61975</v>
      </c>
      <c r="C4958" t="s">
        <v>265</v>
      </c>
      <c r="D4958" t="s">
        <v>490</v>
      </c>
      <c r="E4958">
        <v>63</v>
      </c>
      <c r="F4958">
        <v>2054</v>
      </c>
      <c r="G4958">
        <f t="shared" si="386"/>
        <v>2054</v>
      </c>
      <c r="H4958" t="str">
        <f>_xlfn.XLOOKUP(C4958,obszary!A:A,obszary!B:B)</f>
        <v>Mare Boreum</v>
      </c>
      <c r="I4958" t="str">
        <f>_xlfn.XLOOKUP($A4958,laziki!B:B,laziki!C:C)</f>
        <v>Spirit 5</v>
      </c>
      <c r="J4958" t="str">
        <f>_xlfn.XLOOKUP(I4958,laziki!C:C,laziki!E:E)</f>
        <v>66.19N, 33.82E</v>
      </c>
      <c r="K4958">
        <f>_xlfn.XLOOKUP($A4958,laziki!B:B,laziki!D:D)</f>
        <v>2063</v>
      </c>
      <c r="L4958">
        <f t="shared" si="387"/>
        <v>2069</v>
      </c>
      <c r="M4958" s="4">
        <f t="shared" si="388"/>
        <v>6</v>
      </c>
      <c r="N4958" s="4" t="str">
        <f t="shared" si="389"/>
        <v>N</v>
      </c>
      <c r="O4958" t="str">
        <f t="shared" si="390"/>
        <v>N</v>
      </c>
    </row>
    <row r="4959" spans="1:15" x14ac:dyDescent="0.25">
      <c r="A4959">
        <v>41</v>
      </c>
      <c r="B4959" s="1">
        <v>61805</v>
      </c>
      <c r="C4959" t="s">
        <v>265</v>
      </c>
      <c r="D4959" t="s">
        <v>489</v>
      </c>
      <c r="E4959">
        <v>24</v>
      </c>
      <c r="F4959">
        <v>9985</v>
      </c>
      <c r="G4959">
        <f t="shared" si="386"/>
        <v>9985</v>
      </c>
      <c r="H4959" t="str">
        <f>_xlfn.XLOOKUP(C4959,obszary!A:A,obszary!B:B)</f>
        <v>Mare Boreum</v>
      </c>
      <c r="I4959" t="str">
        <f>_xlfn.XLOOKUP($A4959,laziki!B:B,laziki!C:C)</f>
        <v>Spirit 5</v>
      </c>
      <c r="J4959" t="str">
        <f>_xlfn.XLOOKUP(I4959,laziki!C:C,laziki!E:E)</f>
        <v>66.19N, 33.82E</v>
      </c>
      <c r="K4959">
        <f>_xlfn.XLOOKUP($A4959,laziki!B:B,laziki!D:D)</f>
        <v>2063</v>
      </c>
      <c r="L4959">
        <f t="shared" si="387"/>
        <v>2069</v>
      </c>
      <c r="M4959" s="4">
        <f t="shared" si="388"/>
        <v>6</v>
      </c>
      <c r="N4959" s="4" t="str">
        <f t="shared" si="389"/>
        <v>N</v>
      </c>
      <c r="O4959" t="str">
        <f t="shared" si="390"/>
        <v>N</v>
      </c>
    </row>
    <row r="4960" spans="1:15" x14ac:dyDescent="0.25">
      <c r="A4960">
        <v>18</v>
      </c>
      <c r="B4960" s="1">
        <v>58334</v>
      </c>
      <c r="C4960" t="s">
        <v>235</v>
      </c>
      <c r="D4960" t="s">
        <v>488</v>
      </c>
      <c r="E4960">
        <v>264</v>
      </c>
      <c r="F4960">
        <v>1396</v>
      </c>
      <c r="G4960">
        <f t="shared" si="386"/>
        <v>0</v>
      </c>
      <c r="H4960" t="str">
        <f>_xlfn.XLOOKUP(C4960,obszary!A:A,obszary!B:B)</f>
        <v>Memnonia</v>
      </c>
      <c r="I4960" t="str">
        <f>_xlfn.XLOOKUP($A4960,laziki!B:B,laziki!C:C)</f>
        <v>Viking 10</v>
      </c>
      <c r="J4960" t="str">
        <f>_xlfn.XLOOKUP(I4960,laziki!C:C,laziki!E:E)</f>
        <v>25.21S, 169.35E</v>
      </c>
      <c r="K4960">
        <f>_xlfn.XLOOKUP($A4960,laziki!B:B,laziki!D:D)</f>
        <v>2055</v>
      </c>
      <c r="L4960">
        <f t="shared" si="387"/>
        <v>2059</v>
      </c>
      <c r="M4960" s="4">
        <f t="shared" si="388"/>
        <v>4</v>
      </c>
      <c r="N4960" s="4" t="str">
        <f t="shared" si="389"/>
        <v>S</v>
      </c>
      <c r="O4960" t="str">
        <f t="shared" si="390"/>
        <v>S</v>
      </c>
    </row>
    <row r="4961" spans="1:15" x14ac:dyDescent="0.25">
      <c r="A4961">
        <v>92</v>
      </c>
      <c r="B4961" s="1">
        <v>63771</v>
      </c>
      <c r="C4961" t="s">
        <v>265</v>
      </c>
      <c r="D4961" t="s">
        <v>487</v>
      </c>
      <c r="E4961">
        <v>221</v>
      </c>
      <c r="F4961">
        <v>19313</v>
      </c>
      <c r="G4961">
        <f t="shared" si="386"/>
        <v>0</v>
      </c>
      <c r="H4961" t="str">
        <f>_xlfn.XLOOKUP(C4961,obszary!A:A,obszary!B:B)</f>
        <v>Mare Boreum</v>
      </c>
      <c r="I4961" t="str">
        <f>_xlfn.XLOOKUP($A4961,laziki!B:B,laziki!C:C)</f>
        <v>Phoenix 28</v>
      </c>
      <c r="J4961" t="str">
        <f>_xlfn.XLOOKUP(I4961,laziki!C:C,laziki!E:E)</f>
        <v>77.60N, 60.62E</v>
      </c>
      <c r="K4961">
        <f>_xlfn.XLOOKUP($A4961,laziki!B:B,laziki!D:D)</f>
        <v>2073</v>
      </c>
      <c r="L4961">
        <f t="shared" si="387"/>
        <v>2074</v>
      </c>
      <c r="M4961" s="4">
        <f t="shared" si="388"/>
        <v>1</v>
      </c>
      <c r="N4961" s="4" t="str">
        <f t="shared" si="389"/>
        <v>N</v>
      </c>
      <c r="O4961" t="str">
        <f t="shared" si="390"/>
        <v>N</v>
      </c>
    </row>
    <row r="4962" spans="1:15" x14ac:dyDescent="0.25">
      <c r="A4962">
        <v>31</v>
      </c>
      <c r="B4962" s="1">
        <v>60254</v>
      </c>
      <c r="C4962" t="s">
        <v>261</v>
      </c>
      <c r="D4962" t="s">
        <v>486</v>
      </c>
      <c r="E4962">
        <v>70</v>
      </c>
      <c r="F4962">
        <v>23366</v>
      </c>
      <c r="G4962">
        <f t="shared" si="386"/>
        <v>23366</v>
      </c>
      <c r="H4962" t="str">
        <f>_xlfn.XLOOKUP(C4962,obszary!A:A,obszary!B:B)</f>
        <v>Arcadia</v>
      </c>
      <c r="I4962" t="str">
        <f>_xlfn.XLOOKUP($A4962,laziki!B:B,laziki!C:C)</f>
        <v>Deimos 10</v>
      </c>
      <c r="J4962" t="str">
        <f>_xlfn.XLOOKUP(I4962,laziki!C:C,laziki!E:E)</f>
        <v>66.67N, 93.37W</v>
      </c>
      <c r="K4962">
        <f>_xlfn.XLOOKUP($A4962,laziki!B:B,laziki!D:D)</f>
        <v>2059</v>
      </c>
      <c r="L4962">
        <f t="shared" si="387"/>
        <v>2064</v>
      </c>
      <c r="M4962" s="4">
        <f t="shared" si="388"/>
        <v>5</v>
      </c>
      <c r="N4962" s="4" t="str">
        <f t="shared" si="389"/>
        <v>N</v>
      </c>
      <c r="O4962" t="str">
        <f t="shared" si="390"/>
        <v>N</v>
      </c>
    </row>
    <row r="4963" spans="1:15" x14ac:dyDescent="0.25">
      <c r="A4963">
        <v>40</v>
      </c>
      <c r="B4963" s="1">
        <v>59763</v>
      </c>
      <c r="C4963" t="s">
        <v>221</v>
      </c>
      <c r="D4963" t="s">
        <v>485</v>
      </c>
      <c r="E4963">
        <v>113</v>
      </c>
      <c r="F4963">
        <v>12605</v>
      </c>
      <c r="G4963">
        <f t="shared" si="386"/>
        <v>0</v>
      </c>
      <c r="H4963" t="str">
        <f>_xlfn.XLOOKUP(C4963,obszary!A:A,obszary!B:B)</f>
        <v>Aeolis</v>
      </c>
      <c r="I4963" t="str">
        <f>_xlfn.XLOOKUP($A4963,laziki!B:B,laziki!C:C)</f>
        <v>Spirit 1</v>
      </c>
      <c r="J4963" t="str">
        <f>_xlfn.XLOOKUP(I4963,laziki!C:C,laziki!E:E)</f>
        <v>23.56S, 147.94E</v>
      </c>
      <c r="K4963">
        <f>_xlfn.XLOOKUP($A4963,laziki!B:B,laziki!D:D)</f>
        <v>2062</v>
      </c>
      <c r="L4963">
        <f t="shared" si="387"/>
        <v>2063</v>
      </c>
      <c r="M4963" s="4">
        <f t="shared" si="388"/>
        <v>1</v>
      </c>
      <c r="N4963" s="4" t="str">
        <f t="shared" si="389"/>
        <v>S</v>
      </c>
      <c r="O4963" t="str">
        <f t="shared" si="390"/>
        <v>S</v>
      </c>
    </row>
    <row r="4964" spans="1:15" x14ac:dyDescent="0.25">
      <c r="A4964">
        <v>75</v>
      </c>
      <c r="B4964" s="1">
        <v>63889</v>
      </c>
      <c r="C4964" t="s">
        <v>211</v>
      </c>
      <c r="D4964" t="s">
        <v>484</v>
      </c>
      <c r="E4964">
        <v>96</v>
      </c>
      <c r="F4964">
        <v>3764</v>
      </c>
      <c r="G4964">
        <f t="shared" si="386"/>
        <v>3764</v>
      </c>
      <c r="H4964" t="str">
        <f>_xlfn.XLOOKUP(C4964,obszary!A:A,obszary!B:B)</f>
        <v>Hellas</v>
      </c>
      <c r="I4964" t="str">
        <f>_xlfn.XLOOKUP($A4964,laziki!B:B,laziki!C:C)</f>
        <v>Rosetta 22</v>
      </c>
      <c r="J4964" t="str">
        <f>_xlfn.XLOOKUP(I4964,laziki!C:C,laziki!E:E)</f>
        <v>43.21S, 109.99E</v>
      </c>
      <c r="K4964">
        <f>_xlfn.XLOOKUP($A4964,laziki!B:B,laziki!D:D)</f>
        <v>2071</v>
      </c>
      <c r="L4964">
        <f t="shared" si="387"/>
        <v>2074</v>
      </c>
      <c r="M4964" s="4">
        <f t="shared" si="388"/>
        <v>3</v>
      </c>
      <c r="N4964" s="4" t="str">
        <f t="shared" si="389"/>
        <v>S</v>
      </c>
      <c r="O4964" t="str">
        <f t="shared" si="390"/>
        <v>S</v>
      </c>
    </row>
    <row r="4965" spans="1:15" x14ac:dyDescent="0.25">
      <c r="A4965">
        <v>73</v>
      </c>
      <c r="B4965" s="1">
        <v>63173</v>
      </c>
      <c r="C4965" t="s">
        <v>207</v>
      </c>
      <c r="D4965" t="s">
        <v>483</v>
      </c>
      <c r="E4965">
        <v>152</v>
      </c>
      <c r="F4965">
        <v>10654</v>
      </c>
      <c r="G4965">
        <f t="shared" si="386"/>
        <v>0</v>
      </c>
      <c r="H4965" t="str">
        <f>_xlfn.XLOOKUP(C4965,obszary!A:A,obszary!B:B)</f>
        <v>Mare Australe</v>
      </c>
      <c r="I4965" t="str">
        <f>_xlfn.XLOOKUP($A4965,laziki!B:B,laziki!C:C)</f>
        <v>Rosetta 20</v>
      </c>
      <c r="J4965" t="str">
        <f>_xlfn.XLOOKUP(I4965,laziki!C:C,laziki!E:E)</f>
        <v>69.31S, 68.72W</v>
      </c>
      <c r="K4965">
        <f>_xlfn.XLOOKUP($A4965,laziki!B:B,laziki!D:D)</f>
        <v>2071</v>
      </c>
      <c r="L4965">
        <f t="shared" si="387"/>
        <v>2072</v>
      </c>
      <c r="M4965" s="4">
        <f t="shared" si="388"/>
        <v>1</v>
      </c>
      <c r="N4965" s="4" t="str">
        <f t="shared" si="389"/>
        <v>S</v>
      </c>
      <c r="O4965" t="str">
        <f t="shared" si="390"/>
        <v>S</v>
      </c>
    </row>
    <row r="4966" spans="1:15" x14ac:dyDescent="0.25">
      <c r="A4966">
        <v>101</v>
      </c>
      <c r="B4966" s="1">
        <v>62939</v>
      </c>
      <c r="C4966" t="s">
        <v>253</v>
      </c>
      <c r="D4966" t="s">
        <v>482</v>
      </c>
      <c r="E4966">
        <v>117</v>
      </c>
      <c r="F4966">
        <v>2461</v>
      </c>
      <c r="G4966">
        <f t="shared" si="386"/>
        <v>0</v>
      </c>
      <c r="H4966" t="str">
        <f>_xlfn.XLOOKUP(C4966,obszary!A:A,obszary!B:B)</f>
        <v>Cebrenia</v>
      </c>
      <c r="I4966" t="str">
        <f>_xlfn.XLOOKUP($A4966,laziki!B:B,laziki!C:C)</f>
        <v>Perseverance 8</v>
      </c>
      <c r="J4966" t="str">
        <f>_xlfn.XLOOKUP(I4966,laziki!C:C,laziki!E:E)</f>
        <v>53.93N, 163.34E</v>
      </c>
      <c r="K4966">
        <f>_xlfn.XLOOKUP($A4966,laziki!B:B,laziki!D:D)</f>
        <v>2071</v>
      </c>
      <c r="L4966">
        <f t="shared" si="387"/>
        <v>2072</v>
      </c>
      <c r="M4966" s="4">
        <f t="shared" si="388"/>
        <v>1</v>
      </c>
      <c r="N4966" s="4" t="str">
        <f t="shared" si="389"/>
        <v>N</v>
      </c>
      <c r="O4966" t="str">
        <f t="shared" si="390"/>
        <v>N</v>
      </c>
    </row>
    <row r="4967" spans="1:15" x14ac:dyDescent="0.25">
      <c r="A4967">
        <v>42</v>
      </c>
      <c r="B4967" s="1">
        <v>61726</v>
      </c>
      <c r="C4967" t="s">
        <v>253</v>
      </c>
      <c r="D4967" t="s">
        <v>481</v>
      </c>
      <c r="E4967">
        <v>22</v>
      </c>
      <c r="F4967">
        <v>19313</v>
      </c>
      <c r="G4967">
        <f t="shared" si="386"/>
        <v>19313</v>
      </c>
      <c r="H4967" t="str">
        <f>_xlfn.XLOOKUP(C4967,obszary!A:A,obszary!B:B)</f>
        <v>Cebrenia</v>
      </c>
      <c r="I4967" t="str">
        <f>_xlfn.XLOOKUP($A4967,laziki!B:B,laziki!C:C)</f>
        <v>Spirit 6</v>
      </c>
      <c r="J4967" t="str">
        <f>_xlfn.XLOOKUP(I4967,laziki!C:C,laziki!E:E)</f>
        <v>27.80N, 160.30E</v>
      </c>
      <c r="K4967">
        <f>_xlfn.XLOOKUP($A4967,laziki!B:B,laziki!D:D)</f>
        <v>2063</v>
      </c>
      <c r="L4967">
        <f t="shared" si="387"/>
        <v>2068</v>
      </c>
      <c r="M4967" s="4">
        <f t="shared" si="388"/>
        <v>5</v>
      </c>
      <c r="N4967" s="4" t="str">
        <f t="shared" si="389"/>
        <v>N</v>
      </c>
      <c r="O4967" t="str">
        <f t="shared" si="390"/>
        <v>N</v>
      </c>
    </row>
    <row r="4968" spans="1:15" x14ac:dyDescent="0.25">
      <c r="A4968">
        <v>35</v>
      </c>
      <c r="B4968" s="1">
        <v>60069</v>
      </c>
      <c r="C4968" t="s">
        <v>233</v>
      </c>
      <c r="D4968" t="s">
        <v>480</v>
      </c>
      <c r="E4968">
        <v>17</v>
      </c>
      <c r="F4968">
        <v>4398</v>
      </c>
      <c r="G4968">
        <f t="shared" si="386"/>
        <v>4398</v>
      </c>
      <c r="H4968" t="str">
        <f>_xlfn.XLOOKUP(C4968,obszary!A:A,obszary!B:B)</f>
        <v>Phoenicis Lacus</v>
      </c>
      <c r="I4968" t="str">
        <f>_xlfn.XLOOKUP($A4968,laziki!B:B,laziki!C:C)</f>
        <v>Pathfinder 2</v>
      </c>
      <c r="J4968" t="str">
        <f>_xlfn.XLOOKUP(I4968,laziki!C:C,laziki!E:E)</f>
        <v>16.90S, 101.43W</v>
      </c>
      <c r="K4968">
        <f>_xlfn.XLOOKUP($A4968,laziki!B:B,laziki!D:D)</f>
        <v>2060</v>
      </c>
      <c r="L4968">
        <f t="shared" si="387"/>
        <v>2064</v>
      </c>
      <c r="M4968" s="4">
        <f t="shared" si="388"/>
        <v>4</v>
      </c>
      <c r="N4968" s="4" t="str">
        <f t="shared" si="389"/>
        <v>S</v>
      </c>
      <c r="O4968" t="str">
        <f t="shared" si="390"/>
        <v>S</v>
      </c>
    </row>
    <row r="4969" spans="1:15" x14ac:dyDescent="0.25">
      <c r="A4969">
        <v>67</v>
      </c>
      <c r="B4969" s="1">
        <v>61714</v>
      </c>
      <c r="C4969" t="s">
        <v>231</v>
      </c>
      <c r="D4969" t="s">
        <v>479</v>
      </c>
      <c r="E4969">
        <v>109</v>
      </c>
      <c r="F4969">
        <v>3461</v>
      </c>
      <c r="G4969">
        <f t="shared" si="386"/>
        <v>0</v>
      </c>
      <c r="H4969" t="str">
        <f>_xlfn.XLOOKUP(C4969,obszary!A:A,obszary!B:B)</f>
        <v>Coprates</v>
      </c>
      <c r="I4969" t="str">
        <f>_xlfn.XLOOKUP($A4969,laziki!B:B,laziki!C:C)</f>
        <v>Rosetta 10</v>
      </c>
      <c r="J4969" t="str">
        <f>_xlfn.XLOOKUP(I4969,laziki!C:C,laziki!E:E)</f>
        <v>29.82S, 66.01W</v>
      </c>
      <c r="K4969">
        <f>_xlfn.XLOOKUP($A4969,laziki!B:B,laziki!D:D)</f>
        <v>2068</v>
      </c>
      <c r="L4969">
        <f t="shared" si="387"/>
        <v>2068</v>
      </c>
      <c r="M4969" s="4">
        <f t="shared" si="388"/>
        <v>0</v>
      </c>
      <c r="N4969" s="4" t="str">
        <f t="shared" si="389"/>
        <v>S</v>
      </c>
      <c r="O4969" t="str">
        <f t="shared" si="390"/>
        <v>S</v>
      </c>
    </row>
    <row r="4970" spans="1:15" x14ac:dyDescent="0.25">
      <c r="A4970">
        <v>5</v>
      </c>
      <c r="B4970" s="1">
        <v>56988</v>
      </c>
      <c r="C4970" t="s">
        <v>241</v>
      </c>
      <c r="D4970" t="s">
        <v>478</v>
      </c>
      <c r="E4970">
        <v>113</v>
      </c>
      <c r="F4970">
        <v>1010</v>
      </c>
      <c r="G4970">
        <f t="shared" si="386"/>
        <v>0</v>
      </c>
      <c r="H4970" t="str">
        <f>_xlfn.XLOOKUP(C4970,obszary!A:A,obszary!B:B)</f>
        <v>Syrtis Major</v>
      </c>
      <c r="I4970" t="str">
        <f>_xlfn.XLOOKUP($A4970,laziki!B:B,laziki!C:C)</f>
        <v>Mariner 10</v>
      </c>
      <c r="J4970" t="str">
        <f>_xlfn.XLOOKUP(I4970,laziki!C:C,laziki!E:E)</f>
        <v>4.88N, 63.43E</v>
      </c>
      <c r="K4970">
        <f>_xlfn.XLOOKUP($A4970,laziki!B:B,laziki!D:D)</f>
        <v>2051</v>
      </c>
      <c r="L4970">
        <f t="shared" si="387"/>
        <v>2056</v>
      </c>
      <c r="M4970" s="4">
        <f t="shared" si="388"/>
        <v>5</v>
      </c>
      <c r="N4970" s="4" t="str">
        <f t="shared" si="389"/>
        <v>N</v>
      </c>
      <c r="O4970" t="str">
        <f t="shared" si="390"/>
        <v>N</v>
      </c>
    </row>
    <row r="4971" spans="1:15" x14ac:dyDescent="0.25">
      <c r="A4971">
        <v>49</v>
      </c>
      <c r="B4971" s="1">
        <v>61268</v>
      </c>
      <c r="C4971" t="s">
        <v>229</v>
      </c>
      <c r="D4971" t="s">
        <v>477</v>
      </c>
      <c r="E4971">
        <v>75</v>
      </c>
      <c r="F4971">
        <v>1396</v>
      </c>
      <c r="G4971">
        <f t="shared" si="386"/>
        <v>1396</v>
      </c>
      <c r="H4971" t="str">
        <f>_xlfn.XLOOKUP(C4971,obszary!A:A,obszary!B:B)</f>
        <v>Margaritifer Sinus</v>
      </c>
      <c r="I4971" t="str">
        <f>_xlfn.XLOOKUP($A4971,laziki!B:B,laziki!C:C)</f>
        <v>Spirit 16</v>
      </c>
      <c r="J4971" t="str">
        <f>_xlfn.XLOOKUP(I4971,laziki!C:C,laziki!E:E)</f>
        <v>30.54S, 24.75W</v>
      </c>
      <c r="K4971">
        <f>_xlfn.XLOOKUP($A4971,laziki!B:B,laziki!D:D)</f>
        <v>2066</v>
      </c>
      <c r="L4971">
        <f t="shared" si="387"/>
        <v>2067</v>
      </c>
      <c r="M4971" s="4">
        <f t="shared" si="388"/>
        <v>1</v>
      </c>
      <c r="N4971" s="4" t="str">
        <f t="shared" si="389"/>
        <v>S</v>
      </c>
      <c r="O4971" t="str">
        <f t="shared" si="390"/>
        <v>S</v>
      </c>
    </row>
    <row r="4972" spans="1:15" x14ac:dyDescent="0.25">
      <c r="A4972">
        <v>39</v>
      </c>
      <c r="B4972" s="1">
        <v>60839</v>
      </c>
      <c r="C4972" t="s">
        <v>209</v>
      </c>
      <c r="D4972" t="s">
        <v>476</v>
      </c>
      <c r="E4972">
        <v>416</v>
      </c>
      <c r="F4972">
        <v>17718</v>
      </c>
      <c r="G4972">
        <f t="shared" si="386"/>
        <v>0</v>
      </c>
      <c r="H4972" t="str">
        <f>_xlfn.XLOOKUP(C4972,obszary!A:A,obszary!B:B)</f>
        <v>Eridania</v>
      </c>
      <c r="I4972" t="str">
        <f>_xlfn.XLOOKUP($A4972,laziki!B:B,laziki!C:C)</f>
        <v>Pathfinder 9</v>
      </c>
      <c r="J4972" t="str">
        <f>_xlfn.XLOOKUP(I4972,laziki!C:C,laziki!E:E)</f>
        <v>59.92S, 179.01W</v>
      </c>
      <c r="K4972">
        <f>_xlfn.XLOOKUP($A4972,laziki!B:B,laziki!D:D)</f>
        <v>2062</v>
      </c>
      <c r="L4972">
        <f t="shared" si="387"/>
        <v>2066</v>
      </c>
      <c r="M4972" s="4">
        <f t="shared" si="388"/>
        <v>4</v>
      </c>
      <c r="N4972" s="4" t="str">
        <f t="shared" si="389"/>
        <v>S</v>
      </c>
      <c r="O4972" t="str">
        <f t="shared" si="390"/>
        <v>S</v>
      </c>
    </row>
    <row r="4973" spans="1:15" x14ac:dyDescent="0.25">
      <c r="A4973">
        <v>73</v>
      </c>
      <c r="B4973" s="1">
        <v>63083</v>
      </c>
      <c r="C4973" t="s">
        <v>207</v>
      </c>
      <c r="D4973" t="s">
        <v>475</v>
      </c>
      <c r="E4973">
        <v>277</v>
      </c>
      <c r="F4973">
        <v>1920</v>
      </c>
      <c r="G4973">
        <f t="shared" si="386"/>
        <v>0</v>
      </c>
      <c r="H4973" t="str">
        <f>_xlfn.XLOOKUP(C4973,obszary!A:A,obszary!B:B)</f>
        <v>Mare Australe</v>
      </c>
      <c r="I4973" t="str">
        <f>_xlfn.XLOOKUP($A4973,laziki!B:B,laziki!C:C)</f>
        <v>Rosetta 20</v>
      </c>
      <c r="J4973" t="str">
        <f>_xlfn.XLOOKUP(I4973,laziki!C:C,laziki!E:E)</f>
        <v>69.31S, 68.72W</v>
      </c>
      <c r="K4973">
        <f>_xlfn.XLOOKUP($A4973,laziki!B:B,laziki!D:D)</f>
        <v>2071</v>
      </c>
      <c r="L4973">
        <f t="shared" si="387"/>
        <v>2072</v>
      </c>
      <c r="M4973" s="4">
        <f t="shared" si="388"/>
        <v>1</v>
      </c>
      <c r="N4973" s="4" t="str">
        <f t="shared" si="389"/>
        <v>S</v>
      </c>
      <c r="O4973" t="str">
        <f t="shared" si="390"/>
        <v>S</v>
      </c>
    </row>
    <row r="4974" spans="1:15" x14ac:dyDescent="0.25">
      <c r="A4974">
        <v>92</v>
      </c>
      <c r="B4974" s="1">
        <v>63978</v>
      </c>
      <c r="C4974" t="s">
        <v>265</v>
      </c>
      <c r="D4974" t="s">
        <v>474</v>
      </c>
      <c r="E4974">
        <v>32</v>
      </c>
      <c r="F4974">
        <v>1656</v>
      </c>
      <c r="G4974">
        <f t="shared" si="386"/>
        <v>1656</v>
      </c>
      <c r="H4974" t="str">
        <f>_xlfn.XLOOKUP(C4974,obszary!A:A,obszary!B:B)</f>
        <v>Mare Boreum</v>
      </c>
      <c r="I4974" t="str">
        <f>_xlfn.XLOOKUP($A4974,laziki!B:B,laziki!C:C)</f>
        <v>Phoenix 28</v>
      </c>
      <c r="J4974" t="str">
        <f>_xlfn.XLOOKUP(I4974,laziki!C:C,laziki!E:E)</f>
        <v>77.60N, 60.62E</v>
      </c>
      <c r="K4974">
        <f>_xlfn.XLOOKUP($A4974,laziki!B:B,laziki!D:D)</f>
        <v>2073</v>
      </c>
      <c r="L4974">
        <f t="shared" si="387"/>
        <v>2075</v>
      </c>
      <c r="M4974" s="4">
        <f t="shared" si="388"/>
        <v>2</v>
      </c>
      <c r="N4974" s="4" t="str">
        <f t="shared" si="389"/>
        <v>N</v>
      </c>
      <c r="O4974" t="str">
        <f t="shared" si="390"/>
        <v>N</v>
      </c>
    </row>
    <row r="4975" spans="1:15" x14ac:dyDescent="0.25">
      <c r="A4975">
        <v>52</v>
      </c>
      <c r="B4975" s="1">
        <v>61178</v>
      </c>
      <c r="C4975" t="s">
        <v>235</v>
      </c>
      <c r="D4975" t="s">
        <v>473</v>
      </c>
      <c r="E4975">
        <v>75</v>
      </c>
      <c r="F4975">
        <v>6618</v>
      </c>
      <c r="G4975">
        <f t="shared" si="386"/>
        <v>6618</v>
      </c>
      <c r="H4975" t="str">
        <f>_xlfn.XLOOKUP(C4975,obszary!A:A,obszary!B:B)</f>
        <v>Memnonia</v>
      </c>
      <c r="I4975" t="str">
        <f>_xlfn.XLOOKUP($A4975,laziki!B:B,laziki!C:C)</f>
        <v>Opportunity 4</v>
      </c>
      <c r="J4975" t="str">
        <f>_xlfn.XLOOKUP(I4975,laziki!C:C,laziki!E:E)</f>
        <v>9.63N, 121.52W</v>
      </c>
      <c r="K4975">
        <f>_xlfn.XLOOKUP($A4975,laziki!B:B,laziki!D:D)</f>
        <v>2065</v>
      </c>
      <c r="L4975">
        <f t="shared" si="387"/>
        <v>2067</v>
      </c>
      <c r="M4975" s="4">
        <f t="shared" si="388"/>
        <v>2</v>
      </c>
      <c r="N4975" s="4" t="str">
        <f t="shared" si="389"/>
        <v>S</v>
      </c>
      <c r="O4975" t="str">
        <f t="shared" si="390"/>
        <v>N</v>
      </c>
    </row>
    <row r="4976" spans="1:15" x14ac:dyDescent="0.25">
      <c r="A4976">
        <v>26</v>
      </c>
      <c r="B4976" s="1">
        <v>58157</v>
      </c>
      <c r="C4976" t="s">
        <v>213</v>
      </c>
      <c r="D4976" t="s">
        <v>472</v>
      </c>
      <c r="E4976">
        <v>11</v>
      </c>
      <c r="F4976">
        <v>8255</v>
      </c>
      <c r="G4976">
        <f t="shared" si="386"/>
        <v>8255</v>
      </c>
      <c r="H4976" t="str">
        <f>_xlfn.XLOOKUP(C4976,obszary!A:A,obszary!B:B)</f>
        <v>Noachis</v>
      </c>
      <c r="I4976" t="str">
        <f>_xlfn.XLOOKUP($A4976,laziki!B:B,laziki!C:C)</f>
        <v>Phobos 5</v>
      </c>
      <c r="J4976" t="str">
        <f>_xlfn.XLOOKUP(I4976,laziki!C:C,laziki!E:E)</f>
        <v>48.99S, 67.17E</v>
      </c>
      <c r="K4976">
        <f>_xlfn.XLOOKUP($A4976,laziki!B:B,laziki!D:D)</f>
        <v>2054</v>
      </c>
      <c r="L4976">
        <f t="shared" si="387"/>
        <v>2059</v>
      </c>
      <c r="M4976" s="4">
        <f t="shared" si="388"/>
        <v>5</v>
      </c>
      <c r="N4976" s="4" t="str">
        <f t="shared" si="389"/>
        <v>S</v>
      </c>
      <c r="O4976" t="str">
        <f t="shared" si="390"/>
        <v>S</v>
      </c>
    </row>
    <row r="4977" spans="1:15" x14ac:dyDescent="0.25">
      <c r="A4977">
        <v>95</v>
      </c>
      <c r="B4977" s="1">
        <v>62994</v>
      </c>
      <c r="C4977" t="s">
        <v>247</v>
      </c>
      <c r="D4977" t="s">
        <v>471</v>
      </c>
      <c r="E4977">
        <v>70</v>
      </c>
      <c r="F4977">
        <v>1138</v>
      </c>
      <c r="G4977">
        <f t="shared" si="386"/>
        <v>1138</v>
      </c>
      <c r="H4977" t="str">
        <f>_xlfn.XLOOKUP(C4977,obszary!A:A,obszary!B:B)</f>
        <v>Lunae Palus</v>
      </c>
      <c r="I4977" t="str">
        <f>_xlfn.XLOOKUP($A4977,laziki!B:B,laziki!C:C)</f>
        <v>Dawn 6</v>
      </c>
      <c r="J4977" t="str">
        <f>_xlfn.XLOOKUP(I4977,laziki!C:C,laziki!E:E)</f>
        <v>8.80N, 79.73W</v>
      </c>
      <c r="K4977">
        <f>_xlfn.XLOOKUP($A4977,laziki!B:B,laziki!D:D)</f>
        <v>2067</v>
      </c>
      <c r="L4977">
        <f t="shared" si="387"/>
        <v>2072</v>
      </c>
      <c r="M4977" s="4">
        <f t="shared" si="388"/>
        <v>5</v>
      </c>
      <c r="N4977" s="4" t="str">
        <f t="shared" si="389"/>
        <v>N</v>
      </c>
      <c r="O4977" t="str">
        <f t="shared" si="390"/>
        <v>N</v>
      </c>
    </row>
    <row r="4978" spans="1:15" x14ac:dyDescent="0.25">
      <c r="A4978">
        <v>67</v>
      </c>
      <c r="B4978" s="1">
        <v>62270</v>
      </c>
      <c r="C4978" t="s">
        <v>217</v>
      </c>
      <c r="D4978" t="s">
        <v>470</v>
      </c>
      <c r="E4978">
        <v>264</v>
      </c>
      <c r="F4978">
        <v>2054</v>
      </c>
      <c r="G4978">
        <f t="shared" si="386"/>
        <v>0</v>
      </c>
      <c r="H4978" t="str">
        <f>_xlfn.XLOOKUP(C4978,obszary!A:A,obszary!B:B)</f>
        <v>Thaumasia</v>
      </c>
      <c r="I4978" t="str">
        <f>_xlfn.XLOOKUP($A4978,laziki!B:B,laziki!C:C)</f>
        <v>Rosetta 10</v>
      </c>
      <c r="J4978" t="str">
        <f>_xlfn.XLOOKUP(I4978,laziki!C:C,laziki!E:E)</f>
        <v>29.82S, 66.01W</v>
      </c>
      <c r="K4978">
        <f>_xlfn.XLOOKUP($A4978,laziki!B:B,laziki!D:D)</f>
        <v>2068</v>
      </c>
      <c r="L4978">
        <f t="shared" si="387"/>
        <v>2070</v>
      </c>
      <c r="M4978" s="4">
        <f t="shared" si="388"/>
        <v>2</v>
      </c>
      <c r="N4978" s="4" t="str">
        <f t="shared" si="389"/>
        <v>S</v>
      </c>
      <c r="O4978" t="str">
        <f t="shared" si="390"/>
        <v>S</v>
      </c>
    </row>
    <row r="4979" spans="1:15" x14ac:dyDescent="0.25">
      <c r="A4979">
        <v>9</v>
      </c>
      <c r="B4979" s="1">
        <v>58509</v>
      </c>
      <c r="C4979" t="s">
        <v>227</v>
      </c>
      <c r="D4979" t="s">
        <v>469</v>
      </c>
      <c r="E4979">
        <v>307</v>
      </c>
      <c r="F4979">
        <v>6618</v>
      </c>
      <c r="G4979">
        <f t="shared" si="386"/>
        <v>0</v>
      </c>
      <c r="H4979" t="str">
        <f>_xlfn.XLOOKUP(C4979,obszary!A:A,obszary!B:B)</f>
        <v>Sinus Sabaeus</v>
      </c>
      <c r="I4979" t="str">
        <f>_xlfn.XLOOKUP($A4979,laziki!B:B,laziki!C:C)</f>
        <v>Mariner 14</v>
      </c>
      <c r="J4979" t="str">
        <f>_xlfn.XLOOKUP(I4979,laziki!C:C,laziki!E:E)</f>
        <v>17.63S, 13.01W</v>
      </c>
      <c r="K4979">
        <f>_xlfn.XLOOKUP($A4979,laziki!B:B,laziki!D:D)</f>
        <v>2054</v>
      </c>
      <c r="L4979">
        <f t="shared" si="387"/>
        <v>2060</v>
      </c>
      <c r="M4979" s="4">
        <f t="shared" si="388"/>
        <v>6</v>
      </c>
      <c r="N4979" s="4" t="str">
        <f t="shared" si="389"/>
        <v>S</v>
      </c>
      <c r="O4979" t="str">
        <f t="shared" si="390"/>
        <v>S</v>
      </c>
    </row>
    <row r="4980" spans="1:15" x14ac:dyDescent="0.25">
      <c r="A4980">
        <v>47</v>
      </c>
      <c r="B4980" s="1">
        <v>62747</v>
      </c>
      <c r="C4980" t="s">
        <v>259</v>
      </c>
      <c r="D4980" t="s">
        <v>468</v>
      </c>
      <c r="E4980">
        <v>32</v>
      </c>
      <c r="F4980">
        <v>23366</v>
      </c>
      <c r="G4980">
        <f t="shared" si="386"/>
        <v>23366</v>
      </c>
      <c r="H4980" t="str">
        <f>_xlfn.XLOOKUP(C4980,obszary!A:A,obszary!B:B)</f>
        <v>Mare Acidalium</v>
      </c>
      <c r="I4980" t="str">
        <f>_xlfn.XLOOKUP($A4980,laziki!B:B,laziki!C:C)</f>
        <v>Spirit 14</v>
      </c>
      <c r="J4980" t="str">
        <f>_xlfn.XLOOKUP(I4980,laziki!C:C,laziki!E:E)</f>
        <v>27.30N, 17.48W</v>
      </c>
      <c r="K4980">
        <f>_xlfn.XLOOKUP($A4980,laziki!B:B,laziki!D:D)</f>
        <v>2065</v>
      </c>
      <c r="L4980">
        <f t="shared" si="387"/>
        <v>2071</v>
      </c>
      <c r="M4980" s="4">
        <f t="shared" si="388"/>
        <v>6</v>
      </c>
      <c r="N4980" s="4" t="str">
        <f t="shared" si="389"/>
        <v>N</v>
      </c>
      <c r="O4980" t="str">
        <f t="shared" si="390"/>
        <v>N</v>
      </c>
    </row>
    <row r="4981" spans="1:15" x14ac:dyDescent="0.25">
      <c r="A4981">
        <v>56</v>
      </c>
      <c r="B4981" s="1">
        <v>63224</v>
      </c>
      <c r="C4981" t="s">
        <v>217</v>
      </c>
      <c r="D4981" t="s">
        <v>467</v>
      </c>
      <c r="E4981">
        <v>152</v>
      </c>
      <c r="F4981">
        <v>24621</v>
      </c>
      <c r="G4981">
        <f t="shared" si="386"/>
        <v>0</v>
      </c>
      <c r="H4981" t="str">
        <f>_xlfn.XLOOKUP(C4981,obszary!A:A,obszary!B:B)</f>
        <v>Thaumasia</v>
      </c>
      <c r="I4981" t="str">
        <f>_xlfn.XLOOKUP($A4981,laziki!B:B,laziki!C:C)</f>
        <v>Opportunity 10</v>
      </c>
      <c r="J4981" t="str">
        <f>_xlfn.XLOOKUP(I4981,laziki!C:C,laziki!E:E)</f>
        <v>35.35S, 72.67W</v>
      </c>
      <c r="K4981">
        <f>_xlfn.XLOOKUP($A4981,laziki!B:B,laziki!D:D)</f>
        <v>2067</v>
      </c>
      <c r="L4981">
        <f t="shared" si="387"/>
        <v>2073</v>
      </c>
      <c r="M4981" s="4">
        <f t="shared" si="388"/>
        <v>6</v>
      </c>
      <c r="N4981" s="4" t="str">
        <f t="shared" si="389"/>
        <v>S</v>
      </c>
      <c r="O4981" t="str">
        <f t="shared" si="390"/>
        <v>S</v>
      </c>
    </row>
    <row r="4982" spans="1:15" x14ac:dyDescent="0.25">
      <c r="A4982">
        <v>13</v>
      </c>
      <c r="B4982" s="1">
        <v>56598</v>
      </c>
      <c r="C4982" t="s">
        <v>265</v>
      </c>
      <c r="D4982" t="s">
        <v>466</v>
      </c>
      <c r="E4982">
        <v>93</v>
      </c>
      <c r="F4982">
        <v>1267</v>
      </c>
      <c r="G4982">
        <f t="shared" si="386"/>
        <v>1267</v>
      </c>
      <c r="H4982" t="str">
        <f>_xlfn.XLOOKUP(C4982,obszary!A:A,obszary!B:B)</f>
        <v>Mare Boreum</v>
      </c>
      <c r="I4982" t="str">
        <f>_xlfn.XLOOKUP($A4982,laziki!B:B,laziki!C:C)</f>
        <v>Viking 2</v>
      </c>
      <c r="J4982" t="str">
        <f>_xlfn.XLOOKUP(I4982,laziki!C:C,laziki!E:E)</f>
        <v>60.72N, 122.46E</v>
      </c>
      <c r="K4982">
        <f>_xlfn.XLOOKUP($A4982,laziki!B:B,laziki!D:D)</f>
        <v>2052</v>
      </c>
      <c r="L4982">
        <f t="shared" si="387"/>
        <v>2054</v>
      </c>
      <c r="M4982" s="4">
        <f t="shared" si="388"/>
        <v>2</v>
      </c>
      <c r="N4982" s="4" t="str">
        <f t="shared" si="389"/>
        <v>N</v>
      </c>
      <c r="O4982" t="str">
        <f t="shared" si="390"/>
        <v>N</v>
      </c>
    </row>
    <row r="4983" spans="1:15" x14ac:dyDescent="0.25">
      <c r="A4983">
        <v>99</v>
      </c>
      <c r="B4983" s="1">
        <v>62776</v>
      </c>
      <c r="C4983" t="s">
        <v>243</v>
      </c>
      <c r="D4983" t="s">
        <v>465</v>
      </c>
      <c r="E4983">
        <v>96</v>
      </c>
      <c r="F4983">
        <v>12605</v>
      </c>
      <c r="G4983">
        <f t="shared" si="386"/>
        <v>12605</v>
      </c>
      <c r="H4983" t="str">
        <f>_xlfn.XLOOKUP(C4983,obszary!A:A,obszary!B:B)</f>
        <v>Arabia</v>
      </c>
      <c r="I4983" t="str">
        <f>_xlfn.XLOOKUP($A4983,laziki!B:B,laziki!C:C)</f>
        <v>Perseverance 6</v>
      </c>
      <c r="J4983" t="str">
        <f>_xlfn.XLOOKUP(I4983,laziki!C:C,laziki!E:E)</f>
        <v>34.38N, 12.41E</v>
      </c>
      <c r="K4983">
        <f>_xlfn.XLOOKUP($A4983,laziki!B:B,laziki!D:D)</f>
        <v>2070</v>
      </c>
      <c r="L4983">
        <f t="shared" si="387"/>
        <v>2071</v>
      </c>
      <c r="M4983" s="4">
        <f t="shared" si="388"/>
        <v>1</v>
      </c>
      <c r="N4983" s="4" t="str">
        <f t="shared" si="389"/>
        <v>N</v>
      </c>
      <c r="O4983" t="str">
        <f t="shared" si="390"/>
        <v>N</v>
      </c>
    </row>
    <row r="4984" spans="1:15" x14ac:dyDescent="0.25">
      <c r="A4984">
        <v>41</v>
      </c>
      <c r="B4984" s="1">
        <v>61466</v>
      </c>
      <c r="C4984" t="s">
        <v>257</v>
      </c>
      <c r="D4984" t="s">
        <v>464</v>
      </c>
      <c r="E4984">
        <v>905</v>
      </c>
      <c r="F4984">
        <v>2739</v>
      </c>
      <c r="G4984">
        <f t="shared" si="386"/>
        <v>0</v>
      </c>
      <c r="H4984" t="str">
        <f>_xlfn.XLOOKUP(C4984,obszary!A:A,obszary!B:B)</f>
        <v>Ismenius Lacus</v>
      </c>
      <c r="I4984" t="str">
        <f>_xlfn.XLOOKUP($A4984,laziki!B:B,laziki!C:C)</f>
        <v>Spirit 5</v>
      </c>
      <c r="J4984" t="str">
        <f>_xlfn.XLOOKUP(I4984,laziki!C:C,laziki!E:E)</f>
        <v>66.19N, 33.82E</v>
      </c>
      <c r="K4984">
        <f>_xlfn.XLOOKUP($A4984,laziki!B:B,laziki!D:D)</f>
        <v>2063</v>
      </c>
      <c r="L4984">
        <f t="shared" si="387"/>
        <v>2068</v>
      </c>
      <c r="M4984" s="4">
        <f t="shared" si="388"/>
        <v>5</v>
      </c>
      <c r="N4984" s="4" t="str">
        <f t="shared" si="389"/>
        <v>N</v>
      </c>
      <c r="O4984" t="str">
        <f t="shared" si="390"/>
        <v>N</v>
      </c>
    </row>
    <row r="4985" spans="1:15" x14ac:dyDescent="0.25">
      <c r="A4985">
        <v>32</v>
      </c>
      <c r="B4985" s="1">
        <v>61371</v>
      </c>
      <c r="C4985" t="s">
        <v>217</v>
      </c>
      <c r="D4985" t="s">
        <v>463</v>
      </c>
      <c r="E4985">
        <v>702</v>
      </c>
      <c r="F4985">
        <v>1788</v>
      </c>
      <c r="G4985">
        <f t="shared" si="386"/>
        <v>0</v>
      </c>
      <c r="H4985" t="str">
        <f>_xlfn.XLOOKUP(C4985,obszary!A:A,obszary!B:B)</f>
        <v>Thaumasia</v>
      </c>
      <c r="I4985" t="str">
        <f>_xlfn.XLOOKUP($A4985,laziki!B:B,laziki!C:C)</f>
        <v>Deimos 11</v>
      </c>
      <c r="J4985" t="str">
        <f>_xlfn.XLOOKUP(I4985,laziki!C:C,laziki!E:E)</f>
        <v>39.82S, 96.42W</v>
      </c>
      <c r="K4985">
        <f>_xlfn.XLOOKUP($A4985,laziki!B:B,laziki!D:D)</f>
        <v>2059</v>
      </c>
      <c r="L4985">
        <f t="shared" si="387"/>
        <v>2068</v>
      </c>
      <c r="M4985" s="4">
        <f t="shared" si="388"/>
        <v>9</v>
      </c>
      <c r="N4985" s="4" t="str">
        <f t="shared" si="389"/>
        <v>S</v>
      </c>
      <c r="O4985" t="str">
        <f t="shared" si="390"/>
        <v>S</v>
      </c>
    </row>
    <row r="4986" spans="1:15" x14ac:dyDescent="0.25">
      <c r="A4986">
        <v>43</v>
      </c>
      <c r="B4986" s="1">
        <v>60353</v>
      </c>
      <c r="C4986" t="s">
        <v>231</v>
      </c>
      <c r="D4986" t="s">
        <v>462</v>
      </c>
      <c r="E4986">
        <v>65</v>
      </c>
      <c r="F4986">
        <v>5622</v>
      </c>
      <c r="G4986">
        <f t="shared" si="386"/>
        <v>5622</v>
      </c>
      <c r="H4986" t="str">
        <f>_xlfn.XLOOKUP(C4986,obszary!A:A,obszary!B:B)</f>
        <v>Coprates</v>
      </c>
      <c r="I4986" t="str">
        <f>_xlfn.XLOOKUP($A4986,laziki!B:B,laziki!C:C)</f>
        <v>Spirit 7</v>
      </c>
      <c r="J4986" t="str">
        <f>_xlfn.XLOOKUP(I4986,laziki!C:C,laziki!E:E)</f>
        <v>13.98S, 98.57W</v>
      </c>
      <c r="K4986">
        <f>_xlfn.XLOOKUP($A4986,laziki!B:B,laziki!D:D)</f>
        <v>2063</v>
      </c>
      <c r="L4986">
        <f t="shared" si="387"/>
        <v>2065</v>
      </c>
      <c r="M4986" s="4">
        <f t="shared" si="388"/>
        <v>2</v>
      </c>
      <c r="N4986" s="4" t="str">
        <f t="shared" si="389"/>
        <v>S</v>
      </c>
      <c r="O4986" t="str">
        <f t="shared" si="390"/>
        <v>S</v>
      </c>
    </row>
    <row r="4987" spans="1:15" x14ac:dyDescent="0.25">
      <c r="A4987">
        <v>3</v>
      </c>
      <c r="B4987" s="1">
        <v>55882</v>
      </c>
      <c r="C4987" t="s">
        <v>219</v>
      </c>
      <c r="D4987" t="s">
        <v>461</v>
      </c>
      <c r="E4987">
        <v>24</v>
      </c>
      <c r="F4987">
        <v>20205</v>
      </c>
      <c r="G4987">
        <f t="shared" si="386"/>
        <v>20205</v>
      </c>
      <c r="H4987" t="str">
        <f>_xlfn.XLOOKUP(C4987,obszary!A:A,obszary!B:B)</f>
        <v>Phaethontis</v>
      </c>
      <c r="I4987" t="str">
        <f>_xlfn.XLOOKUP($A4987,laziki!B:B,laziki!C:C)</f>
        <v>Mariner 7</v>
      </c>
      <c r="J4987" t="str">
        <f>_xlfn.XLOOKUP(I4987,laziki!C:C,laziki!E:E)</f>
        <v>44.90S, 130.80W</v>
      </c>
      <c r="K4987">
        <f>_xlfn.XLOOKUP($A4987,laziki!B:B,laziki!D:D)</f>
        <v>2050</v>
      </c>
      <c r="L4987">
        <f t="shared" si="387"/>
        <v>2052</v>
      </c>
      <c r="M4987" s="4">
        <f t="shared" si="388"/>
        <v>2</v>
      </c>
      <c r="N4987" s="4" t="str">
        <f t="shared" si="389"/>
        <v>S</v>
      </c>
      <c r="O4987" t="str">
        <f t="shared" si="390"/>
        <v>S</v>
      </c>
    </row>
    <row r="4988" spans="1:15" x14ac:dyDescent="0.25">
      <c r="A4988">
        <v>85</v>
      </c>
      <c r="B4988" s="1">
        <v>62574</v>
      </c>
      <c r="C4988" t="s">
        <v>239</v>
      </c>
      <c r="D4988" t="s">
        <v>460</v>
      </c>
      <c r="E4988">
        <v>169</v>
      </c>
      <c r="F4988">
        <v>3022</v>
      </c>
      <c r="G4988">
        <f t="shared" si="386"/>
        <v>0</v>
      </c>
      <c r="H4988" t="str">
        <f>_xlfn.XLOOKUP(C4988,obszary!A:A,obszary!B:B)</f>
        <v>Amenthes</v>
      </c>
      <c r="I4988" t="str">
        <f>_xlfn.XLOOKUP($A4988,laziki!B:B,laziki!C:C)</f>
        <v>Phoenix 13</v>
      </c>
      <c r="J4988" t="str">
        <f>_xlfn.XLOOKUP(I4988,laziki!C:C,laziki!E:E)</f>
        <v>6.43S, 95.96E</v>
      </c>
      <c r="K4988">
        <f>_xlfn.XLOOKUP($A4988,laziki!B:B,laziki!D:D)</f>
        <v>2070</v>
      </c>
      <c r="L4988">
        <f t="shared" si="387"/>
        <v>2071</v>
      </c>
      <c r="M4988" s="4">
        <f t="shared" si="388"/>
        <v>1</v>
      </c>
      <c r="N4988" s="4" t="str">
        <f t="shared" si="389"/>
        <v>N</v>
      </c>
      <c r="O4988" t="str">
        <f t="shared" si="390"/>
        <v>S</v>
      </c>
    </row>
    <row r="4989" spans="1:15" x14ac:dyDescent="0.25">
      <c r="A4989">
        <v>10</v>
      </c>
      <c r="B4989" s="1">
        <v>57739</v>
      </c>
      <c r="C4989" t="s">
        <v>217</v>
      </c>
      <c r="D4989" t="s">
        <v>459</v>
      </c>
      <c r="E4989">
        <v>702</v>
      </c>
      <c r="F4989">
        <v>21171</v>
      </c>
      <c r="G4989">
        <f t="shared" si="386"/>
        <v>0</v>
      </c>
      <c r="H4989" t="str">
        <f>_xlfn.XLOOKUP(C4989,obszary!A:A,obszary!B:B)</f>
        <v>Thaumasia</v>
      </c>
      <c r="I4989" t="str">
        <f>_xlfn.XLOOKUP($A4989,laziki!B:B,laziki!C:C)</f>
        <v>Mariner 15</v>
      </c>
      <c r="J4989" t="str">
        <f>_xlfn.XLOOKUP(I4989,laziki!C:C,laziki!E:E)</f>
        <v>23.79S, 56.97W</v>
      </c>
      <c r="K4989">
        <f>_xlfn.XLOOKUP($A4989,laziki!B:B,laziki!D:D)</f>
        <v>2054</v>
      </c>
      <c r="L4989">
        <f t="shared" si="387"/>
        <v>2058</v>
      </c>
      <c r="M4989" s="4">
        <f t="shared" si="388"/>
        <v>4</v>
      </c>
      <c r="N4989" s="4" t="str">
        <f t="shared" si="389"/>
        <v>S</v>
      </c>
      <c r="O4989" t="str">
        <f t="shared" si="390"/>
        <v>S</v>
      </c>
    </row>
    <row r="4990" spans="1:15" x14ac:dyDescent="0.25">
      <c r="A4990">
        <v>32</v>
      </c>
      <c r="B4990" s="1">
        <v>59148</v>
      </c>
      <c r="C4990" t="s">
        <v>217</v>
      </c>
      <c r="D4990" t="s">
        <v>458</v>
      </c>
      <c r="E4990">
        <v>117</v>
      </c>
      <c r="F4990">
        <v>1788</v>
      </c>
      <c r="G4990">
        <f t="shared" si="386"/>
        <v>0</v>
      </c>
      <c r="H4990" t="str">
        <f>_xlfn.XLOOKUP(C4990,obszary!A:A,obszary!B:B)</f>
        <v>Thaumasia</v>
      </c>
      <c r="I4990" t="str">
        <f>_xlfn.XLOOKUP($A4990,laziki!B:B,laziki!C:C)</f>
        <v>Deimos 11</v>
      </c>
      <c r="J4990" t="str">
        <f>_xlfn.XLOOKUP(I4990,laziki!C:C,laziki!E:E)</f>
        <v>39.82S, 96.42W</v>
      </c>
      <c r="K4990">
        <f>_xlfn.XLOOKUP($A4990,laziki!B:B,laziki!D:D)</f>
        <v>2059</v>
      </c>
      <c r="L4990">
        <f t="shared" si="387"/>
        <v>2061</v>
      </c>
      <c r="M4990" s="4">
        <f t="shared" si="388"/>
        <v>2</v>
      </c>
      <c r="N4990" s="4" t="str">
        <f t="shared" si="389"/>
        <v>S</v>
      </c>
      <c r="O4990" t="str">
        <f t="shared" si="390"/>
        <v>S</v>
      </c>
    </row>
    <row r="4991" spans="1:15" x14ac:dyDescent="0.25">
      <c r="A4991">
        <v>37</v>
      </c>
      <c r="B4991" s="1">
        <v>59931</v>
      </c>
      <c r="C4991" t="s">
        <v>239</v>
      </c>
      <c r="D4991" t="s">
        <v>457</v>
      </c>
      <c r="E4991">
        <v>48</v>
      </c>
      <c r="F4991">
        <v>4902</v>
      </c>
      <c r="G4991">
        <f t="shared" si="386"/>
        <v>4902</v>
      </c>
      <c r="H4991" t="str">
        <f>_xlfn.XLOOKUP(C4991,obszary!A:A,obszary!B:B)</f>
        <v>Amenthes</v>
      </c>
      <c r="I4991" t="str">
        <f>_xlfn.XLOOKUP($A4991,laziki!B:B,laziki!C:C)</f>
        <v>Pathfinder 5</v>
      </c>
      <c r="J4991" t="str">
        <f>_xlfn.XLOOKUP(I4991,laziki!C:C,laziki!E:E)</f>
        <v>10.83N, 133.81E</v>
      </c>
      <c r="K4991">
        <f>_xlfn.XLOOKUP($A4991,laziki!B:B,laziki!D:D)</f>
        <v>2061</v>
      </c>
      <c r="L4991">
        <f t="shared" si="387"/>
        <v>2064</v>
      </c>
      <c r="M4991" s="4">
        <f t="shared" si="388"/>
        <v>3</v>
      </c>
      <c r="N4991" s="4" t="str">
        <f t="shared" si="389"/>
        <v>N</v>
      </c>
      <c r="O4991" t="str">
        <f t="shared" si="390"/>
        <v>N</v>
      </c>
    </row>
    <row r="4992" spans="1:15" x14ac:dyDescent="0.25">
      <c r="A4992">
        <v>50</v>
      </c>
      <c r="B4992" s="1">
        <v>60585</v>
      </c>
      <c r="C4992" t="s">
        <v>253</v>
      </c>
      <c r="D4992" t="s">
        <v>456</v>
      </c>
      <c r="E4992">
        <v>39</v>
      </c>
      <c r="F4992">
        <v>5622</v>
      </c>
      <c r="G4992">
        <f t="shared" si="386"/>
        <v>5622</v>
      </c>
      <c r="H4992" t="str">
        <f>_xlfn.XLOOKUP(C4992,obszary!A:A,obszary!B:B)</f>
        <v>Cebrenia</v>
      </c>
      <c r="I4992" t="str">
        <f>_xlfn.XLOOKUP($A4992,laziki!B:B,laziki!C:C)</f>
        <v>Opportunity 2</v>
      </c>
      <c r="J4992" t="str">
        <f>_xlfn.XLOOKUP(I4992,laziki!C:C,laziki!E:E)</f>
        <v>22.61N, 142.82E</v>
      </c>
      <c r="K4992">
        <f>_xlfn.XLOOKUP($A4992,laziki!B:B,laziki!D:D)</f>
        <v>2064</v>
      </c>
      <c r="L4992">
        <f t="shared" si="387"/>
        <v>2065</v>
      </c>
      <c r="M4992" s="4">
        <f t="shared" si="388"/>
        <v>1</v>
      </c>
      <c r="N4992" s="4" t="str">
        <f t="shared" si="389"/>
        <v>N</v>
      </c>
      <c r="O4992" t="str">
        <f t="shared" si="390"/>
        <v>N</v>
      </c>
    </row>
    <row r="4993" spans="1:15" x14ac:dyDescent="0.25">
      <c r="A4993">
        <v>17</v>
      </c>
      <c r="B4993" s="1">
        <v>58927</v>
      </c>
      <c r="C4993" t="s">
        <v>239</v>
      </c>
      <c r="D4993" t="s">
        <v>455</v>
      </c>
      <c r="E4993">
        <v>59</v>
      </c>
      <c r="F4993">
        <v>629</v>
      </c>
      <c r="G4993">
        <f t="shared" si="386"/>
        <v>629</v>
      </c>
      <c r="H4993" t="str">
        <f>_xlfn.XLOOKUP(C4993,obszary!A:A,obszary!B:B)</f>
        <v>Amenthes</v>
      </c>
      <c r="I4993" t="str">
        <f>_xlfn.XLOOKUP($A4993,laziki!B:B,laziki!C:C)</f>
        <v>Viking 8</v>
      </c>
      <c r="J4993" t="str">
        <f>_xlfn.XLOOKUP(I4993,laziki!C:C,laziki!E:E)</f>
        <v>21.27N, 90.13E</v>
      </c>
      <c r="K4993">
        <f>_xlfn.XLOOKUP($A4993,laziki!B:B,laziki!D:D)</f>
        <v>2054</v>
      </c>
      <c r="L4993">
        <f t="shared" si="387"/>
        <v>2061</v>
      </c>
      <c r="M4993" s="4">
        <f t="shared" si="388"/>
        <v>7</v>
      </c>
      <c r="N4993" s="4" t="str">
        <f t="shared" si="389"/>
        <v>N</v>
      </c>
      <c r="O4993" t="str">
        <f t="shared" si="390"/>
        <v>N</v>
      </c>
    </row>
    <row r="4994" spans="1:15" x14ac:dyDescent="0.25">
      <c r="A4994">
        <v>14</v>
      </c>
      <c r="B4994" s="1">
        <v>56944</v>
      </c>
      <c r="C4994" t="s">
        <v>245</v>
      </c>
      <c r="D4994" t="s">
        <v>454</v>
      </c>
      <c r="E4994">
        <v>252</v>
      </c>
      <c r="F4994">
        <v>9074</v>
      </c>
      <c r="G4994">
        <f t="shared" si="386"/>
        <v>0</v>
      </c>
      <c r="H4994" t="str">
        <f>_xlfn.XLOOKUP(C4994,obszary!A:A,obszary!B:B)</f>
        <v>Oxia Palus</v>
      </c>
      <c r="I4994" t="str">
        <f>_xlfn.XLOOKUP($A4994,laziki!B:B,laziki!C:C)</f>
        <v>Viking 4</v>
      </c>
      <c r="J4994" t="str">
        <f>_xlfn.XLOOKUP(I4994,laziki!C:C,laziki!E:E)</f>
        <v>18.71N, 17.14W</v>
      </c>
      <c r="K4994">
        <f>_xlfn.XLOOKUP($A4994,laziki!B:B,laziki!D:D)</f>
        <v>2053</v>
      </c>
      <c r="L4994">
        <f t="shared" si="387"/>
        <v>2055</v>
      </c>
      <c r="M4994" s="4">
        <f t="shared" si="388"/>
        <v>2</v>
      </c>
      <c r="N4994" s="4" t="str">
        <f t="shared" si="389"/>
        <v>N</v>
      </c>
      <c r="O4994" t="str">
        <f t="shared" si="390"/>
        <v>N</v>
      </c>
    </row>
    <row r="4995" spans="1:15" x14ac:dyDescent="0.25">
      <c r="A4995">
        <v>47</v>
      </c>
      <c r="B4995" s="1">
        <v>61558</v>
      </c>
      <c r="C4995" t="s">
        <v>245</v>
      </c>
      <c r="D4995" t="s">
        <v>453</v>
      </c>
      <c r="E4995">
        <v>128</v>
      </c>
      <c r="F4995">
        <v>4398</v>
      </c>
      <c r="G4995">
        <f t="shared" ref="G4995:G5058" si="391">IF($E4995 &lt;= 100,F4995,0)</f>
        <v>0</v>
      </c>
      <c r="H4995" t="str">
        <f>_xlfn.XLOOKUP(C4995,obszary!A:A,obszary!B:B)</f>
        <v>Oxia Palus</v>
      </c>
      <c r="I4995" t="str">
        <f>_xlfn.XLOOKUP($A4995,laziki!B:B,laziki!C:C)</f>
        <v>Spirit 14</v>
      </c>
      <c r="J4995" t="str">
        <f>_xlfn.XLOOKUP(I4995,laziki!C:C,laziki!E:E)</f>
        <v>27.30N, 17.48W</v>
      </c>
      <c r="K4995">
        <f>_xlfn.XLOOKUP($A4995,laziki!B:B,laziki!D:D)</f>
        <v>2065</v>
      </c>
      <c r="L4995">
        <f t="shared" ref="L4995:L5058" si="392">YEAR(B4995)</f>
        <v>2068</v>
      </c>
      <c r="M4995" s="4">
        <f t="shared" ref="M4995:M5058" si="393">L4995-K4995</f>
        <v>3</v>
      </c>
      <c r="N4995" s="4" t="str">
        <f t="shared" ref="N4995:N5058" si="394">IF(NOT(ISERROR(SEARCH("S",D4995))),"S","N")</f>
        <v>N</v>
      </c>
      <c r="O4995" t="str">
        <f t="shared" si="390"/>
        <v>N</v>
      </c>
    </row>
    <row r="4996" spans="1:15" x14ac:dyDescent="0.25">
      <c r="A4996">
        <v>41</v>
      </c>
      <c r="B4996" s="1">
        <v>60873</v>
      </c>
      <c r="C4996" t="s">
        <v>265</v>
      </c>
      <c r="D4996" t="s">
        <v>452</v>
      </c>
      <c r="E4996">
        <v>93</v>
      </c>
      <c r="F4996">
        <v>41937</v>
      </c>
      <c r="G4996">
        <f t="shared" si="391"/>
        <v>41937</v>
      </c>
      <c r="H4996" t="str">
        <f>_xlfn.XLOOKUP(C4996,obszary!A:A,obszary!B:B)</f>
        <v>Mare Boreum</v>
      </c>
      <c r="I4996" t="str">
        <f>_xlfn.XLOOKUP($A4996,laziki!B:B,laziki!C:C)</f>
        <v>Spirit 5</v>
      </c>
      <c r="J4996" t="str">
        <f>_xlfn.XLOOKUP(I4996,laziki!C:C,laziki!E:E)</f>
        <v>66.19N, 33.82E</v>
      </c>
      <c r="K4996">
        <f>_xlfn.XLOOKUP($A4996,laziki!B:B,laziki!D:D)</f>
        <v>2063</v>
      </c>
      <c r="L4996">
        <f t="shared" si="392"/>
        <v>2066</v>
      </c>
      <c r="M4996" s="4">
        <f t="shared" si="393"/>
        <v>3</v>
      </c>
      <c r="N4996" s="4" t="str">
        <f t="shared" si="394"/>
        <v>N</v>
      </c>
      <c r="O4996" t="str">
        <f t="shared" si="390"/>
        <v>N</v>
      </c>
    </row>
    <row r="4997" spans="1:15" x14ac:dyDescent="0.25">
      <c r="A4997">
        <v>75</v>
      </c>
      <c r="B4997" s="1">
        <v>64207</v>
      </c>
      <c r="C4997" t="s">
        <v>223</v>
      </c>
      <c r="D4997" t="s">
        <v>451</v>
      </c>
      <c r="E4997">
        <v>325</v>
      </c>
      <c r="F4997">
        <v>1920</v>
      </c>
      <c r="G4997">
        <f t="shared" si="391"/>
        <v>0</v>
      </c>
      <c r="H4997" t="str">
        <f>_xlfn.XLOOKUP(C4997,obszary!A:A,obszary!B:B)</f>
        <v>Mare Tyrrhenum</v>
      </c>
      <c r="I4997" t="str">
        <f>_xlfn.XLOOKUP($A4997,laziki!B:B,laziki!C:C)</f>
        <v>Rosetta 22</v>
      </c>
      <c r="J4997" t="str">
        <f>_xlfn.XLOOKUP(I4997,laziki!C:C,laziki!E:E)</f>
        <v>43.21S, 109.99E</v>
      </c>
      <c r="K4997">
        <f>_xlfn.XLOOKUP($A4997,laziki!B:B,laziki!D:D)</f>
        <v>2071</v>
      </c>
      <c r="L4997">
        <f t="shared" si="392"/>
        <v>2075</v>
      </c>
      <c r="M4997" s="4">
        <f t="shared" si="393"/>
        <v>4</v>
      </c>
      <c r="N4997" s="4" t="str">
        <f t="shared" si="394"/>
        <v>S</v>
      </c>
      <c r="O4997" t="str">
        <f t="shared" si="390"/>
        <v>S</v>
      </c>
    </row>
    <row r="4998" spans="1:15" x14ac:dyDescent="0.25">
      <c r="A4998">
        <v>47</v>
      </c>
      <c r="B4998" s="1">
        <v>63145</v>
      </c>
      <c r="C4998" t="s">
        <v>243</v>
      </c>
      <c r="D4998" t="s">
        <v>450</v>
      </c>
      <c r="E4998">
        <v>152</v>
      </c>
      <c r="F4998">
        <v>5255</v>
      </c>
      <c r="G4998">
        <f t="shared" si="391"/>
        <v>0</v>
      </c>
      <c r="H4998" t="str">
        <f>_xlfn.XLOOKUP(C4998,obszary!A:A,obszary!B:B)</f>
        <v>Arabia</v>
      </c>
      <c r="I4998" t="str">
        <f>_xlfn.XLOOKUP($A4998,laziki!B:B,laziki!C:C)</f>
        <v>Spirit 14</v>
      </c>
      <c r="J4998" t="str">
        <f>_xlfn.XLOOKUP(I4998,laziki!C:C,laziki!E:E)</f>
        <v>27.30N, 17.48W</v>
      </c>
      <c r="K4998">
        <f>_xlfn.XLOOKUP($A4998,laziki!B:B,laziki!D:D)</f>
        <v>2065</v>
      </c>
      <c r="L4998">
        <f t="shared" si="392"/>
        <v>2072</v>
      </c>
      <c r="M4998" s="4">
        <f t="shared" si="393"/>
        <v>7</v>
      </c>
      <c r="N4998" s="4" t="str">
        <f t="shared" si="394"/>
        <v>N</v>
      </c>
      <c r="O4998" t="str">
        <f t="shared" ref="O4998:O5061" si="395">IF(NOT(ISERROR(SEARCH("S",J4998))),"S","N")</f>
        <v>N</v>
      </c>
    </row>
    <row r="4999" spans="1:15" x14ac:dyDescent="0.25">
      <c r="A4999">
        <v>2</v>
      </c>
      <c r="B4999" s="1">
        <v>56306</v>
      </c>
      <c r="C4999" t="s">
        <v>239</v>
      </c>
      <c r="D4999" t="s">
        <v>449</v>
      </c>
      <c r="E4999">
        <v>45</v>
      </c>
      <c r="F4999">
        <v>5436</v>
      </c>
      <c r="G4999">
        <f t="shared" si="391"/>
        <v>5436</v>
      </c>
      <c r="H4999" t="str">
        <f>_xlfn.XLOOKUP(C4999,obszary!A:A,obszary!B:B)</f>
        <v>Amenthes</v>
      </c>
      <c r="I4999" t="str">
        <f>_xlfn.XLOOKUP($A4999,laziki!B:B,laziki!C:C)</f>
        <v>Mariner 6</v>
      </c>
      <c r="J4999" t="str">
        <f>_xlfn.XLOOKUP(I4999,laziki!C:C,laziki!E:E)</f>
        <v>11.90N, 119.49E</v>
      </c>
      <c r="K4999">
        <f>_xlfn.XLOOKUP($A4999,laziki!B:B,laziki!D:D)</f>
        <v>2050</v>
      </c>
      <c r="L4999">
        <f t="shared" si="392"/>
        <v>2054</v>
      </c>
      <c r="M4999" s="4">
        <f t="shared" si="393"/>
        <v>4</v>
      </c>
      <c r="N4999" s="4" t="str">
        <f t="shared" si="394"/>
        <v>N</v>
      </c>
      <c r="O4999" t="str">
        <f t="shared" si="395"/>
        <v>N</v>
      </c>
    </row>
    <row r="5000" spans="1:15" x14ac:dyDescent="0.25">
      <c r="A5000">
        <v>37</v>
      </c>
      <c r="B5000" s="1">
        <v>59529</v>
      </c>
      <c r="C5000" t="s">
        <v>237</v>
      </c>
      <c r="D5000" t="s">
        <v>448</v>
      </c>
      <c r="E5000">
        <v>14</v>
      </c>
      <c r="F5000">
        <v>4563</v>
      </c>
      <c r="G5000">
        <f t="shared" si="391"/>
        <v>4563</v>
      </c>
      <c r="H5000" t="str">
        <f>_xlfn.XLOOKUP(C5000,obszary!A:A,obszary!B:B)</f>
        <v>Elysium</v>
      </c>
      <c r="I5000" t="str">
        <f>_xlfn.XLOOKUP($A5000,laziki!B:B,laziki!C:C)</f>
        <v>Pathfinder 5</v>
      </c>
      <c r="J5000" t="str">
        <f>_xlfn.XLOOKUP(I5000,laziki!C:C,laziki!E:E)</f>
        <v>10.83N, 133.81E</v>
      </c>
      <c r="K5000">
        <f>_xlfn.XLOOKUP($A5000,laziki!B:B,laziki!D:D)</f>
        <v>2061</v>
      </c>
      <c r="L5000">
        <f t="shared" si="392"/>
        <v>2062</v>
      </c>
      <c r="M5000" s="4">
        <f t="shared" si="393"/>
        <v>1</v>
      </c>
      <c r="N5000" s="4" t="str">
        <f t="shared" si="394"/>
        <v>N</v>
      </c>
      <c r="O5000" t="str">
        <f t="shared" si="395"/>
        <v>N</v>
      </c>
    </row>
    <row r="5001" spans="1:15" x14ac:dyDescent="0.25">
      <c r="A5001">
        <v>7</v>
      </c>
      <c r="B5001" s="1">
        <v>57118</v>
      </c>
      <c r="C5001" t="s">
        <v>259</v>
      </c>
      <c r="D5001" t="s">
        <v>447</v>
      </c>
      <c r="E5001">
        <v>1270</v>
      </c>
      <c r="F5001">
        <v>22220</v>
      </c>
      <c r="G5001">
        <f t="shared" si="391"/>
        <v>0</v>
      </c>
      <c r="H5001" t="str">
        <f>_xlfn.XLOOKUP(C5001,obszary!A:A,obszary!B:B)</f>
        <v>Mare Acidalium</v>
      </c>
      <c r="I5001" t="str">
        <f>_xlfn.XLOOKUP($A5001,laziki!B:B,laziki!C:C)</f>
        <v>Mariner 12</v>
      </c>
      <c r="J5001" t="str">
        <f>_xlfn.XLOOKUP(I5001,laziki!C:C,laziki!E:E)</f>
        <v>53.29N, 45.78W</v>
      </c>
      <c r="K5001">
        <f>_xlfn.XLOOKUP($A5001,laziki!B:B,laziki!D:D)</f>
        <v>2053</v>
      </c>
      <c r="L5001">
        <f t="shared" si="392"/>
        <v>2056</v>
      </c>
      <c r="M5001" s="4">
        <f t="shared" si="393"/>
        <v>3</v>
      </c>
      <c r="N5001" s="4" t="str">
        <f t="shared" si="394"/>
        <v>N</v>
      </c>
      <c r="O5001" t="str">
        <f t="shared" si="395"/>
        <v>N</v>
      </c>
    </row>
    <row r="5002" spans="1:15" x14ac:dyDescent="0.25">
      <c r="A5002">
        <v>76</v>
      </c>
      <c r="B5002" s="1">
        <v>63549</v>
      </c>
      <c r="C5002" t="s">
        <v>253</v>
      </c>
      <c r="D5002" t="s">
        <v>446</v>
      </c>
      <c r="E5002">
        <v>344</v>
      </c>
      <c r="F5002">
        <v>3461</v>
      </c>
      <c r="G5002">
        <f t="shared" si="391"/>
        <v>0</v>
      </c>
      <c r="H5002" t="str">
        <f>_xlfn.XLOOKUP(C5002,obszary!A:A,obszary!B:B)</f>
        <v>Cebrenia</v>
      </c>
      <c r="I5002" t="str">
        <f>_xlfn.XLOOKUP($A5002,laziki!B:B,laziki!C:C)</f>
        <v>Rosetta 25</v>
      </c>
      <c r="J5002" t="str">
        <f>_xlfn.XLOOKUP(I5002,laziki!C:C,laziki!E:E)</f>
        <v>47.84N, 169.44E</v>
      </c>
      <c r="K5002">
        <f>_xlfn.XLOOKUP($A5002,laziki!B:B,laziki!D:D)</f>
        <v>2072</v>
      </c>
      <c r="L5002">
        <f t="shared" si="392"/>
        <v>2073</v>
      </c>
      <c r="M5002" s="4">
        <f t="shared" si="393"/>
        <v>1</v>
      </c>
      <c r="N5002" s="4" t="str">
        <f t="shared" si="394"/>
        <v>N</v>
      </c>
      <c r="O5002" t="str">
        <f t="shared" si="395"/>
        <v>N</v>
      </c>
    </row>
    <row r="5003" spans="1:15" x14ac:dyDescent="0.25">
      <c r="A5003">
        <v>36</v>
      </c>
      <c r="B5003" s="1">
        <v>59422</v>
      </c>
      <c r="C5003" t="s">
        <v>251</v>
      </c>
      <c r="D5003" t="s">
        <v>445</v>
      </c>
      <c r="E5003">
        <v>25</v>
      </c>
      <c r="F5003">
        <v>14551</v>
      </c>
      <c r="G5003">
        <f t="shared" si="391"/>
        <v>14551</v>
      </c>
      <c r="H5003" t="str">
        <f>_xlfn.XLOOKUP(C5003,obszary!A:A,obszary!B:B)</f>
        <v>Amazonis</v>
      </c>
      <c r="I5003" t="str">
        <f>_xlfn.XLOOKUP($A5003,laziki!B:B,laziki!C:C)</f>
        <v>Pathfinder 3</v>
      </c>
      <c r="J5003" t="str">
        <f>_xlfn.XLOOKUP(I5003,laziki!C:C,laziki!E:E)</f>
        <v>5.85N, 156.58W</v>
      </c>
      <c r="K5003">
        <f>_xlfn.XLOOKUP($A5003,laziki!B:B,laziki!D:D)</f>
        <v>2061</v>
      </c>
      <c r="L5003">
        <f t="shared" si="392"/>
        <v>2062</v>
      </c>
      <c r="M5003" s="4">
        <f t="shared" si="393"/>
        <v>1</v>
      </c>
      <c r="N5003" s="4" t="str">
        <f t="shared" si="394"/>
        <v>N</v>
      </c>
      <c r="O5003" t="str">
        <f t="shared" si="395"/>
        <v>N</v>
      </c>
    </row>
    <row r="5004" spans="1:15" x14ac:dyDescent="0.25">
      <c r="A5004">
        <v>69</v>
      </c>
      <c r="B5004" s="1">
        <v>64808</v>
      </c>
      <c r="C5004" t="s">
        <v>253</v>
      </c>
      <c r="D5004" t="s">
        <v>444</v>
      </c>
      <c r="E5004">
        <v>100</v>
      </c>
      <c r="F5004">
        <v>24621</v>
      </c>
      <c r="G5004">
        <f t="shared" si="391"/>
        <v>24621</v>
      </c>
      <c r="H5004" t="str">
        <f>_xlfn.XLOOKUP(C5004,obszary!A:A,obszary!B:B)</f>
        <v>Cebrenia</v>
      </c>
      <c r="I5004" t="str">
        <f>_xlfn.XLOOKUP($A5004,laziki!B:B,laziki!C:C)</f>
        <v>Rosetta 13</v>
      </c>
      <c r="J5004" t="str">
        <f>_xlfn.XLOOKUP(I5004,laziki!C:C,laziki!E:E)</f>
        <v>69.41N, 168.67E</v>
      </c>
      <c r="K5004">
        <f>_xlfn.XLOOKUP($A5004,laziki!B:B,laziki!D:D)</f>
        <v>2069</v>
      </c>
      <c r="L5004">
        <f t="shared" si="392"/>
        <v>2077</v>
      </c>
      <c r="M5004" s="4">
        <f t="shared" si="393"/>
        <v>8</v>
      </c>
      <c r="N5004" s="4" t="str">
        <f t="shared" si="394"/>
        <v>N</v>
      </c>
      <c r="O5004" t="str">
        <f t="shared" si="395"/>
        <v>N</v>
      </c>
    </row>
    <row r="5005" spans="1:15" x14ac:dyDescent="0.25">
      <c r="A5005">
        <v>19</v>
      </c>
      <c r="B5005" s="1">
        <v>57937</v>
      </c>
      <c r="C5005" t="s">
        <v>253</v>
      </c>
      <c r="D5005" t="s">
        <v>443</v>
      </c>
      <c r="E5005">
        <v>106</v>
      </c>
      <c r="F5005">
        <v>31157</v>
      </c>
      <c r="G5005">
        <f t="shared" si="391"/>
        <v>0</v>
      </c>
      <c r="H5005" t="str">
        <f>_xlfn.XLOOKUP(C5005,obszary!A:A,obszary!B:B)</f>
        <v>Cebrenia</v>
      </c>
      <c r="I5005" t="str">
        <f>_xlfn.XLOOKUP($A5005,laziki!B:B,laziki!C:C)</f>
        <v>Viking 13</v>
      </c>
      <c r="J5005" t="str">
        <f>_xlfn.XLOOKUP(I5005,laziki!C:C,laziki!E:E)</f>
        <v>47.43N, 160.74E</v>
      </c>
      <c r="K5005">
        <f>_xlfn.XLOOKUP($A5005,laziki!B:B,laziki!D:D)</f>
        <v>2056</v>
      </c>
      <c r="L5005">
        <f t="shared" si="392"/>
        <v>2058</v>
      </c>
      <c r="M5005" s="4">
        <f t="shared" si="393"/>
        <v>2</v>
      </c>
      <c r="N5005" s="4" t="str">
        <f t="shared" si="394"/>
        <v>N</v>
      </c>
      <c r="O5005" t="str">
        <f t="shared" si="395"/>
        <v>N</v>
      </c>
    </row>
    <row r="5006" spans="1:15" x14ac:dyDescent="0.25">
      <c r="A5006">
        <v>45</v>
      </c>
      <c r="B5006" s="1">
        <v>61203</v>
      </c>
      <c r="C5006" t="s">
        <v>243</v>
      </c>
      <c r="D5006" t="s">
        <v>442</v>
      </c>
      <c r="E5006">
        <v>88</v>
      </c>
      <c r="F5006">
        <v>4731</v>
      </c>
      <c r="G5006">
        <f t="shared" si="391"/>
        <v>4731</v>
      </c>
      <c r="H5006" t="str">
        <f>_xlfn.XLOOKUP(C5006,obszary!A:A,obszary!B:B)</f>
        <v>Arabia</v>
      </c>
      <c r="I5006" t="str">
        <f>_xlfn.XLOOKUP($A5006,laziki!B:B,laziki!C:C)</f>
        <v>Spirit 12</v>
      </c>
      <c r="J5006" t="str">
        <f>_xlfn.XLOOKUP(I5006,laziki!C:C,laziki!E:E)</f>
        <v>0.43S, 61.64E</v>
      </c>
      <c r="K5006">
        <f>_xlfn.XLOOKUP($A5006,laziki!B:B,laziki!D:D)</f>
        <v>2064</v>
      </c>
      <c r="L5006">
        <f t="shared" si="392"/>
        <v>2067</v>
      </c>
      <c r="M5006" s="4">
        <f t="shared" si="393"/>
        <v>3</v>
      </c>
      <c r="N5006" s="4" t="str">
        <f t="shared" si="394"/>
        <v>N</v>
      </c>
      <c r="O5006" t="str">
        <f t="shared" si="395"/>
        <v>S</v>
      </c>
    </row>
    <row r="5007" spans="1:15" x14ac:dyDescent="0.25">
      <c r="A5007">
        <v>61</v>
      </c>
      <c r="B5007" s="1">
        <v>62932</v>
      </c>
      <c r="C5007" t="s">
        <v>215</v>
      </c>
      <c r="D5007" t="s">
        <v>441</v>
      </c>
      <c r="E5007">
        <v>152</v>
      </c>
      <c r="F5007">
        <v>17718</v>
      </c>
      <c r="G5007">
        <f t="shared" si="391"/>
        <v>0</v>
      </c>
      <c r="H5007" t="str">
        <f>_xlfn.XLOOKUP(C5007,obszary!A:A,obszary!B:B)</f>
        <v>Argyre</v>
      </c>
      <c r="I5007" t="str">
        <f>_xlfn.XLOOKUP($A5007,laziki!B:B,laziki!C:C)</f>
        <v>Opportunity 19</v>
      </c>
      <c r="J5007" t="str">
        <f>_xlfn.XLOOKUP(I5007,laziki!C:C,laziki!E:E)</f>
        <v>68.17S, 21.83W</v>
      </c>
      <c r="K5007">
        <f>_xlfn.XLOOKUP($A5007,laziki!B:B,laziki!D:D)</f>
        <v>2069</v>
      </c>
      <c r="L5007">
        <f t="shared" si="392"/>
        <v>2072</v>
      </c>
      <c r="M5007" s="4">
        <f t="shared" si="393"/>
        <v>3</v>
      </c>
      <c r="N5007" s="4" t="str">
        <f t="shared" si="394"/>
        <v>S</v>
      </c>
      <c r="O5007" t="str">
        <f t="shared" si="395"/>
        <v>S</v>
      </c>
    </row>
    <row r="5008" spans="1:15" x14ac:dyDescent="0.25">
      <c r="A5008">
        <v>39</v>
      </c>
      <c r="B5008" s="1">
        <v>61230</v>
      </c>
      <c r="C5008" t="s">
        <v>219</v>
      </c>
      <c r="D5008" t="s">
        <v>440</v>
      </c>
      <c r="E5008">
        <v>905</v>
      </c>
      <c r="F5008">
        <v>9985</v>
      </c>
      <c r="G5008">
        <f t="shared" si="391"/>
        <v>0</v>
      </c>
      <c r="H5008" t="str">
        <f>_xlfn.XLOOKUP(C5008,obszary!A:A,obszary!B:B)</f>
        <v>Phaethontis</v>
      </c>
      <c r="I5008" t="str">
        <f>_xlfn.XLOOKUP($A5008,laziki!B:B,laziki!C:C)</f>
        <v>Pathfinder 9</v>
      </c>
      <c r="J5008" t="str">
        <f>_xlfn.XLOOKUP(I5008,laziki!C:C,laziki!E:E)</f>
        <v>59.92S, 179.01W</v>
      </c>
      <c r="K5008">
        <f>_xlfn.XLOOKUP($A5008,laziki!B:B,laziki!D:D)</f>
        <v>2062</v>
      </c>
      <c r="L5008">
        <f t="shared" si="392"/>
        <v>2067</v>
      </c>
      <c r="M5008" s="4">
        <f t="shared" si="393"/>
        <v>5</v>
      </c>
      <c r="N5008" s="4" t="str">
        <f t="shared" si="394"/>
        <v>S</v>
      </c>
      <c r="O5008" t="str">
        <f t="shared" si="395"/>
        <v>S</v>
      </c>
    </row>
    <row r="5009" spans="1:15" x14ac:dyDescent="0.25">
      <c r="A5009">
        <v>26</v>
      </c>
      <c r="B5009" s="1">
        <v>57163</v>
      </c>
      <c r="C5009" t="s">
        <v>211</v>
      </c>
      <c r="D5009" t="s">
        <v>439</v>
      </c>
      <c r="E5009">
        <v>702</v>
      </c>
      <c r="F5009">
        <v>5812</v>
      </c>
      <c r="G5009">
        <f t="shared" si="391"/>
        <v>0</v>
      </c>
      <c r="H5009" t="str">
        <f>_xlfn.XLOOKUP(C5009,obszary!A:A,obszary!B:B)</f>
        <v>Hellas</v>
      </c>
      <c r="I5009" t="str">
        <f>_xlfn.XLOOKUP($A5009,laziki!B:B,laziki!C:C)</f>
        <v>Phobos 5</v>
      </c>
      <c r="J5009" t="str">
        <f>_xlfn.XLOOKUP(I5009,laziki!C:C,laziki!E:E)</f>
        <v>48.99S, 67.17E</v>
      </c>
      <c r="K5009">
        <f>_xlfn.XLOOKUP($A5009,laziki!B:B,laziki!D:D)</f>
        <v>2054</v>
      </c>
      <c r="L5009">
        <f t="shared" si="392"/>
        <v>2056</v>
      </c>
      <c r="M5009" s="4">
        <f t="shared" si="393"/>
        <v>2</v>
      </c>
      <c r="N5009" s="4" t="str">
        <f t="shared" si="394"/>
        <v>S</v>
      </c>
      <c r="O5009" t="str">
        <f t="shared" si="395"/>
        <v>S</v>
      </c>
    </row>
    <row r="5010" spans="1:15" x14ac:dyDescent="0.25">
      <c r="A5010">
        <v>18</v>
      </c>
      <c r="B5010" s="1">
        <v>58215</v>
      </c>
      <c r="C5010" t="s">
        <v>221</v>
      </c>
      <c r="D5010" t="s">
        <v>438</v>
      </c>
      <c r="E5010">
        <v>48</v>
      </c>
      <c r="F5010">
        <v>8000</v>
      </c>
      <c r="G5010">
        <f t="shared" si="391"/>
        <v>8000</v>
      </c>
      <c r="H5010" t="str">
        <f>_xlfn.XLOOKUP(C5010,obszary!A:A,obszary!B:B)</f>
        <v>Aeolis</v>
      </c>
      <c r="I5010" t="str">
        <f>_xlfn.XLOOKUP($A5010,laziki!B:B,laziki!C:C)</f>
        <v>Viking 10</v>
      </c>
      <c r="J5010" t="str">
        <f>_xlfn.XLOOKUP(I5010,laziki!C:C,laziki!E:E)</f>
        <v>25.21S, 169.35E</v>
      </c>
      <c r="K5010">
        <f>_xlfn.XLOOKUP($A5010,laziki!B:B,laziki!D:D)</f>
        <v>2055</v>
      </c>
      <c r="L5010">
        <f t="shared" si="392"/>
        <v>2059</v>
      </c>
      <c r="M5010" s="4">
        <f t="shared" si="393"/>
        <v>4</v>
      </c>
      <c r="N5010" s="4" t="str">
        <f t="shared" si="394"/>
        <v>S</v>
      </c>
      <c r="O5010" t="str">
        <f t="shared" si="395"/>
        <v>S</v>
      </c>
    </row>
    <row r="5011" spans="1:15" x14ac:dyDescent="0.25">
      <c r="A5011">
        <v>47</v>
      </c>
      <c r="B5011" s="1">
        <v>62070</v>
      </c>
      <c r="C5011" t="s">
        <v>243</v>
      </c>
      <c r="D5011" t="s">
        <v>437</v>
      </c>
      <c r="E5011">
        <v>77</v>
      </c>
      <c r="F5011">
        <v>3461</v>
      </c>
      <c r="G5011">
        <f t="shared" si="391"/>
        <v>3461</v>
      </c>
      <c r="H5011" t="str">
        <f>_xlfn.XLOOKUP(C5011,obszary!A:A,obszary!B:B)</f>
        <v>Arabia</v>
      </c>
      <c r="I5011" t="str">
        <f>_xlfn.XLOOKUP($A5011,laziki!B:B,laziki!C:C)</f>
        <v>Spirit 14</v>
      </c>
      <c r="J5011" t="str">
        <f>_xlfn.XLOOKUP(I5011,laziki!C:C,laziki!E:E)</f>
        <v>27.30N, 17.48W</v>
      </c>
      <c r="K5011">
        <f>_xlfn.XLOOKUP($A5011,laziki!B:B,laziki!D:D)</f>
        <v>2065</v>
      </c>
      <c r="L5011">
        <f t="shared" si="392"/>
        <v>2069</v>
      </c>
      <c r="M5011" s="4">
        <f t="shared" si="393"/>
        <v>4</v>
      </c>
      <c r="N5011" s="4" t="str">
        <f t="shared" si="394"/>
        <v>N</v>
      </c>
      <c r="O5011" t="str">
        <f t="shared" si="395"/>
        <v>N</v>
      </c>
    </row>
    <row r="5012" spans="1:15" x14ac:dyDescent="0.25">
      <c r="A5012">
        <v>88</v>
      </c>
      <c r="B5012" s="1">
        <v>63112</v>
      </c>
      <c r="C5012" t="s">
        <v>229</v>
      </c>
      <c r="D5012" t="s">
        <v>436</v>
      </c>
      <c r="E5012">
        <v>88</v>
      </c>
      <c r="F5012">
        <v>5812</v>
      </c>
      <c r="G5012">
        <f t="shared" si="391"/>
        <v>5812</v>
      </c>
      <c r="H5012" t="str">
        <f>_xlfn.XLOOKUP(C5012,obszary!A:A,obszary!B:B)</f>
        <v>Margaritifer Sinus</v>
      </c>
      <c r="I5012" t="str">
        <f>_xlfn.XLOOKUP($A5012,laziki!B:B,laziki!C:C)</f>
        <v>Phoenix 19</v>
      </c>
      <c r="J5012" t="str">
        <f>_xlfn.XLOOKUP(I5012,laziki!C:C,laziki!E:E)</f>
        <v>12.19S, 23.63W</v>
      </c>
      <c r="K5012">
        <f>_xlfn.XLOOKUP($A5012,laziki!B:B,laziki!D:D)</f>
        <v>2071</v>
      </c>
      <c r="L5012">
        <f t="shared" si="392"/>
        <v>2072</v>
      </c>
      <c r="M5012" s="4">
        <f t="shared" si="393"/>
        <v>1</v>
      </c>
      <c r="N5012" s="4" t="str">
        <f t="shared" si="394"/>
        <v>S</v>
      </c>
      <c r="O5012" t="str">
        <f t="shared" si="395"/>
        <v>S</v>
      </c>
    </row>
    <row r="5013" spans="1:15" x14ac:dyDescent="0.25">
      <c r="A5013">
        <v>45</v>
      </c>
      <c r="B5013" s="1">
        <v>60602</v>
      </c>
      <c r="C5013" t="s">
        <v>225</v>
      </c>
      <c r="D5013" t="s">
        <v>435</v>
      </c>
      <c r="E5013">
        <v>292</v>
      </c>
      <c r="F5013">
        <v>5076</v>
      </c>
      <c r="G5013">
        <f t="shared" si="391"/>
        <v>0</v>
      </c>
      <c r="H5013" t="str">
        <f>_xlfn.XLOOKUP(C5013,obszary!A:A,obszary!B:B)</f>
        <v>Iapygia</v>
      </c>
      <c r="I5013" t="str">
        <f>_xlfn.XLOOKUP($A5013,laziki!B:B,laziki!C:C)</f>
        <v>Spirit 12</v>
      </c>
      <c r="J5013" t="str">
        <f>_xlfn.XLOOKUP(I5013,laziki!C:C,laziki!E:E)</f>
        <v>0.43S, 61.64E</v>
      </c>
      <c r="K5013">
        <f>_xlfn.XLOOKUP($A5013,laziki!B:B,laziki!D:D)</f>
        <v>2064</v>
      </c>
      <c r="L5013">
        <f t="shared" si="392"/>
        <v>2065</v>
      </c>
      <c r="M5013" s="4">
        <f t="shared" si="393"/>
        <v>1</v>
      </c>
      <c r="N5013" s="4" t="str">
        <f t="shared" si="394"/>
        <v>S</v>
      </c>
      <c r="O5013" t="str">
        <f t="shared" si="395"/>
        <v>S</v>
      </c>
    </row>
    <row r="5014" spans="1:15" x14ac:dyDescent="0.25">
      <c r="A5014">
        <v>17</v>
      </c>
      <c r="B5014" s="1">
        <v>56799</v>
      </c>
      <c r="C5014" t="s">
        <v>255</v>
      </c>
      <c r="D5014" t="s">
        <v>434</v>
      </c>
      <c r="E5014">
        <v>905</v>
      </c>
      <c r="F5014">
        <v>7752</v>
      </c>
      <c r="G5014">
        <f t="shared" si="391"/>
        <v>0</v>
      </c>
      <c r="H5014" t="str">
        <f>_xlfn.XLOOKUP(C5014,obszary!A:A,obszary!B:B)</f>
        <v>Casius</v>
      </c>
      <c r="I5014" t="str">
        <f>_xlfn.XLOOKUP($A5014,laziki!B:B,laziki!C:C)</f>
        <v>Viking 8</v>
      </c>
      <c r="J5014" t="str">
        <f>_xlfn.XLOOKUP(I5014,laziki!C:C,laziki!E:E)</f>
        <v>21.27N, 90.13E</v>
      </c>
      <c r="K5014">
        <f>_xlfn.XLOOKUP($A5014,laziki!B:B,laziki!D:D)</f>
        <v>2054</v>
      </c>
      <c r="L5014">
        <f t="shared" si="392"/>
        <v>2055</v>
      </c>
      <c r="M5014" s="4">
        <f t="shared" si="393"/>
        <v>1</v>
      </c>
      <c r="N5014" s="4" t="str">
        <f t="shared" si="394"/>
        <v>N</v>
      </c>
      <c r="O5014" t="str">
        <f t="shared" si="395"/>
        <v>N</v>
      </c>
    </row>
    <row r="5015" spans="1:15" x14ac:dyDescent="0.25">
      <c r="A5015">
        <v>42</v>
      </c>
      <c r="B5015" s="1">
        <v>61962</v>
      </c>
      <c r="C5015" t="s">
        <v>237</v>
      </c>
      <c r="D5015" t="s">
        <v>433</v>
      </c>
      <c r="E5015">
        <v>19</v>
      </c>
      <c r="F5015">
        <v>1396</v>
      </c>
      <c r="G5015">
        <f t="shared" si="391"/>
        <v>1396</v>
      </c>
      <c r="H5015" t="str">
        <f>_xlfn.XLOOKUP(C5015,obszary!A:A,obszary!B:B)</f>
        <v>Elysium</v>
      </c>
      <c r="I5015" t="str">
        <f>_xlfn.XLOOKUP($A5015,laziki!B:B,laziki!C:C)</f>
        <v>Spirit 6</v>
      </c>
      <c r="J5015" t="str">
        <f>_xlfn.XLOOKUP(I5015,laziki!C:C,laziki!E:E)</f>
        <v>27.80N, 160.30E</v>
      </c>
      <c r="K5015">
        <f>_xlfn.XLOOKUP($A5015,laziki!B:B,laziki!D:D)</f>
        <v>2063</v>
      </c>
      <c r="L5015">
        <f t="shared" si="392"/>
        <v>2069</v>
      </c>
      <c r="M5015" s="4">
        <f t="shared" si="393"/>
        <v>6</v>
      </c>
      <c r="N5015" s="4" t="str">
        <f t="shared" si="394"/>
        <v>N</v>
      </c>
      <c r="O5015" t="str">
        <f t="shared" si="395"/>
        <v>N</v>
      </c>
    </row>
    <row r="5016" spans="1:15" x14ac:dyDescent="0.25">
      <c r="A5016">
        <v>83</v>
      </c>
      <c r="B5016" s="1">
        <v>62317</v>
      </c>
      <c r="C5016" t="s">
        <v>255</v>
      </c>
      <c r="D5016" t="s">
        <v>432</v>
      </c>
      <c r="E5016">
        <v>120</v>
      </c>
      <c r="F5016">
        <v>756</v>
      </c>
      <c r="G5016">
        <f t="shared" si="391"/>
        <v>0</v>
      </c>
      <c r="H5016" t="str">
        <f>_xlfn.XLOOKUP(C5016,obszary!A:A,obszary!B:B)</f>
        <v>Casius</v>
      </c>
      <c r="I5016" t="str">
        <f>_xlfn.XLOOKUP($A5016,laziki!B:B,laziki!C:C)</f>
        <v>Phoenix 11</v>
      </c>
      <c r="J5016" t="str">
        <f>_xlfn.XLOOKUP(I5016,laziki!C:C,laziki!E:E)</f>
        <v>56.07N, 79.63E</v>
      </c>
      <c r="K5016">
        <f>_xlfn.XLOOKUP($A5016,laziki!B:B,laziki!D:D)</f>
        <v>2069</v>
      </c>
      <c r="L5016">
        <f t="shared" si="392"/>
        <v>2070</v>
      </c>
      <c r="M5016" s="4">
        <f t="shared" si="393"/>
        <v>1</v>
      </c>
      <c r="N5016" s="4" t="str">
        <f t="shared" si="394"/>
        <v>N</v>
      </c>
      <c r="O5016" t="str">
        <f t="shared" si="395"/>
        <v>N</v>
      </c>
    </row>
    <row r="5017" spans="1:15" x14ac:dyDescent="0.25">
      <c r="A5017">
        <v>18</v>
      </c>
      <c r="B5017" s="1">
        <v>57603</v>
      </c>
      <c r="C5017" t="s">
        <v>235</v>
      </c>
      <c r="D5017" t="s">
        <v>431</v>
      </c>
      <c r="E5017">
        <v>344</v>
      </c>
      <c r="F5017">
        <v>3313</v>
      </c>
      <c r="G5017">
        <f t="shared" si="391"/>
        <v>0</v>
      </c>
      <c r="H5017" t="str">
        <f>_xlfn.XLOOKUP(C5017,obszary!A:A,obszary!B:B)</f>
        <v>Memnonia</v>
      </c>
      <c r="I5017" t="str">
        <f>_xlfn.XLOOKUP($A5017,laziki!B:B,laziki!C:C)</f>
        <v>Viking 10</v>
      </c>
      <c r="J5017" t="str">
        <f>_xlfn.XLOOKUP(I5017,laziki!C:C,laziki!E:E)</f>
        <v>25.21S, 169.35E</v>
      </c>
      <c r="K5017">
        <f>_xlfn.XLOOKUP($A5017,laziki!B:B,laziki!D:D)</f>
        <v>2055</v>
      </c>
      <c r="L5017">
        <f t="shared" si="392"/>
        <v>2057</v>
      </c>
      <c r="M5017" s="4">
        <f t="shared" si="393"/>
        <v>2</v>
      </c>
      <c r="N5017" s="4" t="str">
        <f t="shared" si="394"/>
        <v>S</v>
      </c>
      <c r="O5017" t="str">
        <f t="shared" si="395"/>
        <v>S</v>
      </c>
    </row>
    <row r="5018" spans="1:15" x14ac:dyDescent="0.25">
      <c r="A5018">
        <v>47</v>
      </c>
      <c r="B5018" s="1">
        <v>63439</v>
      </c>
      <c r="C5018" t="s">
        <v>245</v>
      </c>
      <c r="D5018" t="s">
        <v>430</v>
      </c>
      <c r="E5018">
        <v>447</v>
      </c>
      <c r="F5018">
        <v>5812</v>
      </c>
      <c r="G5018">
        <f t="shared" si="391"/>
        <v>0</v>
      </c>
      <c r="H5018" t="str">
        <f>_xlfn.XLOOKUP(C5018,obszary!A:A,obszary!B:B)</f>
        <v>Oxia Palus</v>
      </c>
      <c r="I5018" t="str">
        <f>_xlfn.XLOOKUP($A5018,laziki!B:B,laziki!C:C)</f>
        <v>Spirit 14</v>
      </c>
      <c r="J5018" t="str">
        <f>_xlfn.XLOOKUP(I5018,laziki!C:C,laziki!E:E)</f>
        <v>27.30N, 17.48W</v>
      </c>
      <c r="K5018">
        <f>_xlfn.XLOOKUP($A5018,laziki!B:B,laziki!D:D)</f>
        <v>2065</v>
      </c>
      <c r="L5018">
        <f t="shared" si="392"/>
        <v>2073</v>
      </c>
      <c r="M5018" s="4">
        <f t="shared" si="393"/>
        <v>8</v>
      </c>
      <c r="N5018" s="4" t="str">
        <f t="shared" si="394"/>
        <v>N</v>
      </c>
      <c r="O5018" t="str">
        <f t="shared" si="395"/>
        <v>N</v>
      </c>
    </row>
    <row r="5019" spans="1:15" x14ac:dyDescent="0.25">
      <c r="A5019">
        <v>44</v>
      </c>
      <c r="B5019" s="1">
        <v>62711</v>
      </c>
      <c r="C5019" t="s">
        <v>265</v>
      </c>
      <c r="D5019" t="s">
        <v>429</v>
      </c>
      <c r="E5019">
        <v>120</v>
      </c>
      <c r="F5019">
        <v>4731</v>
      </c>
      <c r="G5019">
        <f t="shared" si="391"/>
        <v>0</v>
      </c>
      <c r="H5019" t="str">
        <f>_xlfn.XLOOKUP(C5019,obszary!A:A,obszary!B:B)</f>
        <v>Mare Boreum</v>
      </c>
      <c r="I5019" t="str">
        <f>_xlfn.XLOOKUP($A5019,laziki!B:B,laziki!C:C)</f>
        <v>Spirit 11</v>
      </c>
      <c r="J5019" t="str">
        <f>_xlfn.XLOOKUP(I5019,laziki!C:C,laziki!E:E)</f>
        <v>64.61N, 131.25E</v>
      </c>
      <c r="K5019">
        <f>_xlfn.XLOOKUP($A5019,laziki!B:B,laziki!D:D)</f>
        <v>2064</v>
      </c>
      <c r="L5019">
        <f t="shared" si="392"/>
        <v>2071</v>
      </c>
      <c r="M5019" s="4">
        <f t="shared" si="393"/>
        <v>7</v>
      </c>
      <c r="N5019" s="4" t="str">
        <f t="shared" si="394"/>
        <v>N</v>
      </c>
      <c r="O5019" t="str">
        <f t="shared" si="395"/>
        <v>N</v>
      </c>
    </row>
    <row r="5020" spans="1:15" x14ac:dyDescent="0.25">
      <c r="A5020">
        <v>27</v>
      </c>
      <c r="B5020" s="1">
        <v>57209</v>
      </c>
      <c r="C5020" t="s">
        <v>211</v>
      </c>
      <c r="D5020" t="s">
        <v>428</v>
      </c>
      <c r="E5020">
        <v>128</v>
      </c>
      <c r="F5020">
        <v>2461</v>
      </c>
      <c r="G5020">
        <f t="shared" si="391"/>
        <v>0</v>
      </c>
      <c r="H5020" t="str">
        <f>_xlfn.XLOOKUP(C5020,obszary!A:A,obszary!B:B)</f>
        <v>Hellas</v>
      </c>
      <c r="I5020" t="str">
        <f>_xlfn.XLOOKUP($A5020,laziki!B:B,laziki!C:C)</f>
        <v>Phobos 6</v>
      </c>
      <c r="J5020" t="str">
        <f>_xlfn.XLOOKUP(I5020,laziki!C:C,laziki!E:E)</f>
        <v>74.62S, 100.08E</v>
      </c>
      <c r="K5020">
        <f>_xlfn.XLOOKUP($A5020,laziki!B:B,laziki!D:D)</f>
        <v>2054</v>
      </c>
      <c r="L5020">
        <f t="shared" si="392"/>
        <v>2056</v>
      </c>
      <c r="M5020" s="4">
        <f t="shared" si="393"/>
        <v>2</v>
      </c>
      <c r="N5020" s="4" t="str">
        <f t="shared" si="394"/>
        <v>S</v>
      </c>
      <c r="O5020" t="str">
        <f t="shared" si="395"/>
        <v>S</v>
      </c>
    </row>
    <row r="5021" spans="1:15" x14ac:dyDescent="0.25">
      <c r="A5021">
        <v>42</v>
      </c>
      <c r="B5021" s="1">
        <v>61486</v>
      </c>
      <c r="C5021" t="s">
        <v>237</v>
      </c>
      <c r="D5021" t="s">
        <v>427</v>
      </c>
      <c r="E5021">
        <v>344</v>
      </c>
      <c r="F5021">
        <v>5436</v>
      </c>
      <c r="G5021">
        <f t="shared" si="391"/>
        <v>0</v>
      </c>
      <c r="H5021" t="str">
        <f>_xlfn.XLOOKUP(C5021,obszary!A:A,obszary!B:B)</f>
        <v>Elysium</v>
      </c>
      <c r="I5021" t="str">
        <f>_xlfn.XLOOKUP($A5021,laziki!B:B,laziki!C:C)</f>
        <v>Spirit 6</v>
      </c>
      <c r="J5021" t="str">
        <f>_xlfn.XLOOKUP(I5021,laziki!C:C,laziki!E:E)</f>
        <v>27.80N, 160.30E</v>
      </c>
      <c r="K5021">
        <f>_xlfn.XLOOKUP($A5021,laziki!B:B,laziki!D:D)</f>
        <v>2063</v>
      </c>
      <c r="L5021">
        <f t="shared" si="392"/>
        <v>2068</v>
      </c>
      <c r="M5021" s="4">
        <f t="shared" si="393"/>
        <v>5</v>
      </c>
      <c r="N5021" s="4" t="str">
        <f t="shared" si="394"/>
        <v>N</v>
      </c>
      <c r="O5021" t="str">
        <f t="shared" si="395"/>
        <v>N</v>
      </c>
    </row>
    <row r="5022" spans="1:15" x14ac:dyDescent="0.25">
      <c r="A5022">
        <v>26</v>
      </c>
      <c r="B5022" s="1">
        <v>57621</v>
      </c>
      <c r="C5022" t="s">
        <v>213</v>
      </c>
      <c r="D5022" t="s">
        <v>426</v>
      </c>
      <c r="E5022">
        <v>85</v>
      </c>
      <c r="F5022">
        <v>4563</v>
      </c>
      <c r="G5022">
        <f t="shared" si="391"/>
        <v>4563</v>
      </c>
      <c r="H5022" t="str">
        <f>_xlfn.XLOOKUP(C5022,obszary!A:A,obszary!B:B)</f>
        <v>Noachis</v>
      </c>
      <c r="I5022" t="str">
        <f>_xlfn.XLOOKUP($A5022,laziki!B:B,laziki!C:C)</f>
        <v>Phobos 5</v>
      </c>
      <c r="J5022" t="str">
        <f>_xlfn.XLOOKUP(I5022,laziki!C:C,laziki!E:E)</f>
        <v>48.99S, 67.17E</v>
      </c>
      <c r="K5022">
        <f>_xlfn.XLOOKUP($A5022,laziki!B:B,laziki!D:D)</f>
        <v>2054</v>
      </c>
      <c r="L5022">
        <f t="shared" si="392"/>
        <v>2057</v>
      </c>
      <c r="M5022" s="4">
        <f t="shared" si="393"/>
        <v>3</v>
      </c>
      <c r="N5022" s="4" t="str">
        <f t="shared" si="394"/>
        <v>S</v>
      </c>
      <c r="O5022" t="str">
        <f t="shared" si="395"/>
        <v>S</v>
      </c>
    </row>
    <row r="5023" spans="1:15" x14ac:dyDescent="0.25">
      <c r="A5023">
        <v>24</v>
      </c>
      <c r="B5023" s="1">
        <v>56797</v>
      </c>
      <c r="C5023" t="s">
        <v>209</v>
      </c>
      <c r="D5023" t="s">
        <v>425</v>
      </c>
      <c r="E5023">
        <v>15</v>
      </c>
      <c r="F5023">
        <v>6832</v>
      </c>
      <c r="G5023">
        <f t="shared" si="391"/>
        <v>6832</v>
      </c>
      <c r="H5023" t="str">
        <f>_xlfn.XLOOKUP(C5023,obszary!A:A,obszary!B:B)</f>
        <v>Eridania</v>
      </c>
      <c r="I5023" t="str">
        <f>_xlfn.XLOOKUP($A5023,laziki!B:B,laziki!C:C)</f>
        <v>Phobos 3</v>
      </c>
      <c r="J5023" t="str">
        <f>_xlfn.XLOOKUP(I5023,laziki!C:C,laziki!E:E)</f>
        <v>32.13S, 131.87E</v>
      </c>
      <c r="K5023">
        <f>_xlfn.XLOOKUP($A5023,laziki!B:B,laziki!D:D)</f>
        <v>2053</v>
      </c>
      <c r="L5023">
        <f t="shared" si="392"/>
        <v>2055</v>
      </c>
      <c r="M5023" s="4">
        <f t="shared" si="393"/>
        <v>2</v>
      </c>
      <c r="N5023" s="4" t="str">
        <f t="shared" si="394"/>
        <v>S</v>
      </c>
      <c r="O5023" t="str">
        <f t="shared" si="395"/>
        <v>S</v>
      </c>
    </row>
    <row r="5024" spans="1:15" x14ac:dyDescent="0.25">
      <c r="A5024">
        <v>82</v>
      </c>
      <c r="B5024" s="1">
        <v>62092</v>
      </c>
      <c r="C5024" t="s">
        <v>209</v>
      </c>
      <c r="D5024" t="s">
        <v>424</v>
      </c>
      <c r="E5024">
        <v>252</v>
      </c>
      <c r="F5024">
        <v>13054</v>
      </c>
      <c r="G5024">
        <f t="shared" si="391"/>
        <v>0</v>
      </c>
      <c r="H5024" t="str">
        <f>_xlfn.XLOOKUP(C5024,obszary!A:A,obszary!B:B)</f>
        <v>Eridania</v>
      </c>
      <c r="I5024" t="str">
        <f>_xlfn.XLOOKUP($A5024,laziki!B:B,laziki!C:C)</f>
        <v>Phoenix 7</v>
      </c>
      <c r="J5024" t="str">
        <f>_xlfn.XLOOKUP(I5024,laziki!C:C,laziki!E:E)</f>
        <v>42.36S, 157.15E</v>
      </c>
      <c r="K5024">
        <f>_xlfn.XLOOKUP($A5024,laziki!B:B,laziki!D:D)</f>
        <v>2068</v>
      </c>
      <c r="L5024">
        <f t="shared" si="392"/>
        <v>2069</v>
      </c>
      <c r="M5024" s="4">
        <f t="shared" si="393"/>
        <v>1</v>
      </c>
      <c r="N5024" s="4" t="str">
        <f t="shared" si="394"/>
        <v>S</v>
      </c>
      <c r="O5024" t="str">
        <f t="shared" si="395"/>
        <v>S</v>
      </c>
    </row>
    <row r="5025" spans="1:15" x14ac:dyDescent="0.25">
      <c r="A5025">
        <v>44</v>
      </c>
      <c r="B5025" s="1">
        <v>60866</v>
      </c>
      <c r="C5025" t="s">
        <v>253</v>
      </c>
      <c r="D5025" t="s">
        <v>423</v>
      </c>
      <c r="E5025">
        <v>231</v>
      </c>
      <c r="F5025">
        <v>10313</v>
      </c>
      <c r="G5025">
        <f t="shared" si="391"/>
        <v>0</v>
      </c>
      <c r="H5025" t="str">
        <f>_xlfn.XLOOKUP(C5025,obszary!A:A,obszary!B:B)</f>
        <v>Cebrenia</v>
      </c>
      <c r="I5025" t="str">
        <f>_xlfn.XLOOKUP($A5025,laziki!B:B,laziki!C:C)</f>
        <v>Spirit 11</v>
      </c>
      <c r="J5025" t="str">
        <f>_xlfn.XLOOKUP(I5025,laziki!C:C,laziki!E:E)</f>
        <v>64.61N, 131.25E</v>
      </c>
      <c r="K5025">
        <f>_xlfn.XLOOKUP($A5025,laziki!B:B,laziki!D:D)</f>
        <v>2064</v>
      </c>
      <c r="L5025">
        <f t="shared" si="392"/>
        <v>2066</v>
      </c>
      <c r="M5025" s="4">
        <f t="shared" si="393"/>
        <v>2</v>
      </c>
      <c r="N5025" s="4" t="str">
        <f t="shared" si="394"/>
        <v>N</v>
      </c>
      <c r="O5025" t="str">
        <f t="shared" si="395"/>
        <v>N</v>
      </c>
    </row>
    <row r="5026" spans="1:15" x14ac:dyDescent="0.25">
      <c r="A5026">
        <v>77</v>
      </c>
      <c r="B5026" s="1">
        <v>63795</v>
      </c>
      <c r="C5026" t="s">
        <v>223</v>
      </c>
      <c r="D5026" t="s">
        <v>422</v>
      </c>
      <c r="E5026">
        <v>1270</v>
      </c>
      <c r="F5026">
        <v>2324</v>
      </c>
      <c r="G5026">
        <f t="shared" si="391"/>
        <v>0</v>
      </c>
      <c r="H5026" t="str">
        <f>_xlfn.XLOOKUP(C5026,obszary!A:A,obszary!B:B)</f>
        <v>Mare Tyrrhenum</v>
      </c>
      <c r="I5026" t="str">
        <f>_xlfn.XLOOKUP($A5026,laziki!B:B,laziki!C:C)</f>
        <v>Rosetta 27</v>
      </c>
      <c r="J5026" t="str">
        <f>_xlfn.XLOOKUP(I5026,laziki!C:C,laziki!E:E)</f>
        <v>28.90S, 98.55E</v>
      </c>
      <c r="K5026">
        <f>_xlfn.XLOOKUP($A5026,laziki!B:B,laziki!D:D)</f>
        <v>2073</v>
      </c>
      <c r="L5026">
        <f t="shared" si="392"/>
        <v>2074</v>
      </c>
      <c r="M5026" s="4">
        <f t="shared" si="393"/>
        <v>1</v>
      </c>
      <c r="N5026" s="4" t="str">
        <f t="shared" si="394"/>
        <v>S</v>
      </c>
      <c r="O5026" t="str">
        <f t="shared" si="395"/>
        <v>S</v>
      </c>
    </row>
    <row r="5027" spans="1:15" x14ac:dyDescent="0.25">
      <c r="A5027">
        <v>22</v>
      </c>
      <c r="B5027" s="1">
        <v>57126</v>
      </c>
      <c r="C5027" t="s">
        <v>243</v>
      </c>
      <c r="D5027" t="s">
        <v>421</v>
      </c>
      <c r="E5027">
        <v>221</v>
      </c>
      <c r="F5027">
        <v>6006</v>
      </c>
      <c r="G5027">
        <f t="shared" si="391"/>
        <v>0</v>
      </c>
      <c r="H5027" t="str">
        <f>_xlfn.XLOOKUP(C5027,obszary!A:A,obszary!B:B)</f>
        <v>Arabia</v>
      </c>
      <c r="I5027" t="str">
        <f>_xlfn.XLOOKUP($A5027,laziki!B:B,laziki!C:C)</f>
        <v>Phobos 1</v>
      </c>
      <c r="J5027" t="str">
        <f>_xlfn.XLOOKUP(I5027,laziki!C:C,laziki!E:E)</f>
        <v>5.89N, 39.91E</v>
      </c>
      <c r="K5027">
        <f>_xlfn.XLOOKUP($A5027,laziki!B:B,laziki!D:D)</f>
        <v>2053</v>
      </c>
      <c r="L5027">
        <f t="shared" si="392"/>
        <v>2056</v>
      </c>
      <c r="M5027" s="4">
        <f t="shared" si="393"/>
        <v>3</v>
      </c>
      <c r="N5027" s="4" t="str">
        <f t="shared" si="394"/>
        <v>N</v>
      </c>
      <c r="O5027" t="str">
        <f t="shared" si="395"/>
        <v>N</v>
      </c>
    </row>
    <row r="5028" spans="1:15" x14ac:dyDescent="0.25">
      <c r="A5028">
        <v>26</v>
      </c>
      <c r="B5028" s="1">
        <v>58197</v>
      </c>
      <c r="C5028" t="s">
        <v>225</v>
      </c>
      <c r="D5028" t="s">
        <v>420</v>
      </c>
      <c r="E5028">
        <v>32</v>
      </c>
      <c r="F5028">
        <v>6618</v>
      </c>
      <c r="G5028">
        <f t="shared" si="391"/>
        <v>6618</v>
      </c>
      <c r="H5028" t="str">
        <f>_xlfn.XLOOKUP(C5028,obszary!A:A,obszary!B:B)</f>
        <v>Iapygia</v>
      </c>
      <c r="I5028" t="str">
        <f>_xlfn.XLOOKUP($A5028,laziki!B:B,laziki!C:C)</f>
        <v>Phobos 5</v>
      </c>
      <c r="J5028" t="str">
        <f>_xlfn.XLOOKUP(I5028,laziki!C:C,laziki!E:E)</f>
        <v>48.99S, 67.17E</v>
      </c>
      <c r="K5028">
        <f>_xlfn.XLOOKUP($A5028,laziki!B:B,laziki!D:D)</f>
        <v>2054</v>
      </c>
      <c r="L5028">
        <f t="shared" si="392"/>
        <v>2059</v>
      </c>
      <c r="M5028" s="4">
        <f t="shared" si="393"/>
        <v>5</v>
      </c>
      <c r="N5028" s="4" t="str">
        <f t="shared" si="394"/>
        <v>S</v>
      </c>
      <c r="O5028" t="str">
        <f t="shared" si="395"/>
        <v>S</v>
      </c>
    </row>
    <row r="5029" spans="1:15" x14ac:dyDescent="0.25">
      <c r="A5029">
        <v>65</v>
      </c>
      <c r="B5029" s="1">
        <v>61525</v>
      </c>
      <c r="C5029" t="s">
        <v>229</v>
      </c>
      <c r="D5029" t="s">
        <v>419</v>
      </c>
      <c r="E5029">
        <v>252</v>
      </c>
      <c r="F5029">
        <v>6618</v>
      </c>
      <c r="G5029">
        <f t="shared" si="391"/>
        <v>0</v>
      </c>
      <c r="H5029" t="str">
        <f>_xlfn.XLOOKUP(C5029,obszary!A:A,obszary!B:B)</f>
        <v>Margaritifer Sinus</v>
      </c>
      <c r="I5029" t="str">
        <f>_xlfn.XLOOKUP($A5029,laziki!B:B,laziki!C:C)</f>
        <v>Rosetta 8</v>
      </c>
      <c r="J5029" t="str">
        <f>_xlfn.XLOOKUP(I5029,laziki!C:C,laziki!E:E)</f>
        <v>3.05S, 8.90W</v>
      </c>
      <c r="K5029">
        <f>_xlfn.XLOOKUP($A5029,laziki!B:B,laziki!D:D)</f>
        <v>2067</v>
      </c>
      <c r="L5029">
        <f t="shared" si="392"/>
        <v>2068</v>
      </c>
      <c r="M5029" s="4">
        <f t="shared" si="393"/>
        <v>1</v>
      </c>
      <c r="N5029" s="4" t="str">
        <f t="shared" si="394"/>
        <v>S</v>
      </c>
      <c r="O5029" t="str">
        <f t="shared" si="395"/>
        <v>S</v>
      </c>
    </row>
    <row r="5030" spans="1:15" x14ac:dyDescent="0.25">
      <c r="A5030">
        <v>26</v>
      </c>
      <c r="B5030" s="1">
        <v>57927</v>
      </c>
      <c r="C5030" t="s">
        <v>225</v>
      </c>
      <c r="D5030" t="s">
        <v>418</v>
      </c>
      <c r="E5030">
        <v>1270</v>
      </c>
      <c r="F5030">
        <v>2461</v>
      </c>
      <c r="G5030">
        <f t="shared" si="391"/>
        <v>0</v>
      </c>
      <c r="H5030" t="str">
        <f>_xlfn.XLOOKUP(C5030,obszary!A:A,obszary!B:B)</f>
        <v>Iapygia</v>
      </c>
      <c r="I5030" t="str">
        <f>_xlfn.XLOOKUP($A5030,laziki!B:B,laziki!C:C)</f>
        <v>Phobos 5</v>
      </c>
      <c r="J5030" t="str">
        <f>_xlfn.XLOOKUP(I5030,laziki!C:C,laziki!E:E)</f>
        <v>48.99S, 67.17E</v>
      </c>
      <c r="K5030">
        <f>_xlfn.XLOOKUP($A5030,laziki!B:B,laziki!D:D)</f>
        <v>2054</v>
      </c>
      <c r="L5030">
        <f t="shared" si="392"/>
        <v>2058</v>
      </c>
      <c r="M5030" s="4">
        <f t="shared" si="393"/>
        <v>4</v>
      </c>
      <c r="N5030" s="4" t="str">
        <f t="shared" si="394"/>
        <v>S</v>
      </c>
      <c r="O5030" t="str">
        <f t="shared" si="395"/>
        <v>S</v>
      </c>
    </row>
    <row r="5031" spans="1:15" x14ac:dyDescent="0.25">
      <c r="A5031">
        <v>52</v>
      </c>
      <c r="B5031" s="1">
        <v>62482</v>
      </c>
      <c r="C5031" t="s">
        <v>233</v>
      </c>
      <c r="D5031" t="s">
        <v>417</v>
      </c>
      <c r="E5031">
        <v>175</v>
      </c>
      <c r="F5031">
        <v>6618</v>
      </c>
      <c r="G5031">
        <f t="shared" si="391"/>
        <v>0</v>
      </c>
      <c r="H5031" t="str">
        <f>_xlfn.XLOOKUP(C5031,obszary!A:A,obszary!B:B)</f>
        <v>Phoenicis Lacus</v>
      </c>
      <c r="I5031" t="str">
        <f>_xlfn.XLOOKUP($A5031,laziki!B:B,laziki!C:C)</f>
        <v>Opportunity 4</v>
      </c>
      <c r="J5031" t="str">
        <f>_xlfn.XLOOKUP(I5031,laziki!C:C,laziki!E:E)</f>
        <v>9.63N, 121.52W</v>
      </c>
      <c r="K5031">
        <f>_xlfn.XLOOKUP($A5031,laziki!B:B,laziki!D:D)</f>
        <v>2065</v>
      </c>
      <c r="L5031">
        <f t="shared" si="392"/>
        <v>2071</v>
      </c>
      <c r="M5031" s="4">
        <f t="shared" si="393"/>
        <v>6</v>
      </c>
      <c r="N5031" s="4" t="str">
        <f t="shared" si="394"/>
        <v>S</v>
      </c>
      <c r="O5031" t="str">
        <f t="shared" si="395"/>
        <v>N</v>
      </c>
    </row>
    <row r="5032" spans="1:15" x14ac:dyDescent="0.25">
      <c r="A5032">
        <v>101</v>
      </c>
      <c r="B5032" s="1">
        <v>62972</v>
      </c>
      <c r="C5032" t="s">
        <v>253</v>
      </c>
      <c r="D5032" t="s">
        <v>416</v>
      </c>
      <c r="E5032">
        <v>72</v>
      </c>
      <c r="F5032">
        <v>10313</v>
      </c>
      <c r="G5032">
        <f t="shared" si="391"/>
        <v>10313</v>
      </c>
      <c r="H5032" t="str">
        <f>_xlfn.XLOOKUP(C5032,obszary!A:A,obszary!B:B)</f>
        <v>Cebrenia</v>
      </c>
      <c r="I5032" t="str">
        <f>_xlfn.XLOOKUP($A5032,laziki!B:B,laziki!C:C)</f>
        <v>Perseverance 8</v>
      </c>
      <c r="J5032" t="str">
        <f>_xlfn.XLOOKUP(I5032,laziki!C:C,laziki!E:E)</f>
        <v>53.93N, 163.34E</v>
      </c>
      <c r="K5032">
        <f>_xlfn.XLOOKUP($A5032,laziki!B:B,laziki!D:D)</f>
        <v>2071</v>
      </c>
      <c r="L5032">
        <f t="shared" si="392"/>
        <v>2072</v>
      </c>
      <c r="M5032" s="4">
        <f t="shared" si="393"/>
        <v>1</v>
      </c>
      <c r="N5032" s="4" t="str">
        <f t="shared" si="394"/>
        <v>N</v>
      </c>
      <c r="O5032" t="str">
        <f t="shared" si="395"/>
        <v>N</v>
      </c>
    </row>
    <row r="5033" spans="1:15" x14ac:dyDescent="0.25">
      <c r="A5033">
        <v>38</v>
      </c>
      <c r="B5033" s="1">
        <v>60833</v>
      </c>
      <c r="C5033" t="s">
        <v>265</v>
      </c>
      <c r="D5033" t="s">
        <v>415</v>
      </c>
      <c r="E5033">
        <v>264</v>
      </c>
      <c r="F5033">
        <v>15700</v>
      </c>
      <c r="G5033">
        <f t="shared" si="391"/>
        <v>0</v>
      </c>
      <c r="H5033" t="str">
        <f>_xlfn.XLOOKUP(C5033,obszary!A:A,obszary!B:B)</f>
        <v>Mare Boreum</v>
      </c>
      <c r="I5033" t="str">
        <f>_xlfn.XLOOKUP($A5033,laziki!B:B,laziki!C:C)</f>
        <v>Pathfinder 7</v>
      </c>
      <c r="J5033" t="str">
        <f>_xlfn.XLOOKUP(I5033,laziki!C:C,laziki!E:E)</f>
        <v>79.27N, 111.64W</v>
      </c>
      <c r="K5033">
        <f>_xlfn.XLOOKUP($A5033,laziki!B:B,laziki!D:D)</f>
        <v>2062</v>
      </c>
      <c r="L5033">
        <f t="shared" si="392"/>
        <v>2066</v>
      </c>
      <c r="M5033" s="4">
        <f t="shared" si="393"/>
        <v>4</v>
      </c>
      <c r="N5033" s="4" t="str">
        <f t="shared" si="394"/>
        <v>N</v>
      </c>
      <c r="O5033" t="str">
        <f t="shared" si="395"/>
        <v>N</v>
      </c>
    </row>
    <row r="5034" spans="1:15" x14ac:dyDescent="0.25">
      <c r="A5034">
        <v>52</v>
      </c>
      <c r="B5034" s="1">
        <v>60614</v>
      </c>
      <c r="C5034" t="s">
        <v>249</v>
      </c>
      <c r="D5034" t="s">
        <v>414</v>
      </c>
      <c r="E5034">
        <v>142</v>
      </c>
      <c r="F5034">
        <v>11382</v>
      </c>
      <c r="G5034">
        <f t="shared" si="391"/>
        <v>0</v>
      </c>
      <c r="H5034" t="str">
        <f>_xlfn.XLOOKUP(C5034,obszary!A:A,obszary!B:B)</f>
        <v>Tharsis</v>
      </c>
      <c r="I5034" t="str">
        <f>_xlfn.XLOOKUP($A5034,laziki!B:B,laziki!C:C)</f>
        <v>Opportunity 4</v>
      </c>
      <c r="J5034" t="str">
        <f>_xlfn.XLOOKUP(I5034,laziki!C:C,laziki!E:E)</f>
        <v>9.63N, 121.52W</v>
      </c>
      <c r="K5034">
        <f>_xlfn.XLOOKUP($A5034,laziki!B:B,laziki!D:D)</f>
        <v>2065</v>
      </c>
      <c r="L5034">
        <f t="shared" si="392"/>
        <v>2065</v>
      </c>
      <c r="M5034" s="4">
        <f t="shared" si="393"/>
        <v>0</v>
      </c>
      <c r="N5034" s="4" t="str">
        <f t="shared" si="394"/>
        <v>N</v>
      </c>
      <c r="O5034" t="str">
        <f t="shared" si="395"/>
        <v>N</v>
      </c>
    </row>
    <row r="5035" spans="1:15" x14ac:dyDescent="0.25">
      <c r="A5035">
        <v>29</v>
      </c>
      <c r="B5035" s="1">
        <v>58574</v>
      </c>
      <c r="C5035" t="s">
        <v>219</v>
      </c>
      <c r="D5035" t="s">
        <v>413</v>
      </c>
      <c r="E5035">
        <v>631</v>
      </c>
      <c r="F5035">
        <v>2599</v>
      </c>
      <c r="G5035">
        <f t="shared" si="391"/>
        <v>0</v>
      </c>
      <c r="H5035" t="str">
        <f>_xlfn.XLOOKUP(C5035,obszary!A:A,obszary!B:B)</f>
        <v>Phaethontis</v>
      </c>
      <c r="I5035" t="str">
        <f>_xlfn.XLOOKUP($A5035,laziki!B:B,laziki!C:C)</f>
        <v>Deimos 4</v>
      </c>
      <c r="J5035" t="str">
        <f>_xlfn.XLOOKUP(I5035,laziki!C:C,laziki!E:E)</f>
        <v>33.88S, 148.04W</v>
      </c>
      <c r="K5035">
        <f>_xlfn.XLOOKUP($A5035,laziki!B:B,laziki!D:D)</f>
        <v>2058</v>
      </c>
      <c r="L5035">
        <f t="shared" si="392"/>
        <v>2060</v>
      </c>
      <c r="M5035" s="4">
        <f t="shared" si="393"/>
        <v>2</v>
      </c>
      <c r="N5035" s="4" t="str">
        <f t="shared" si="394"/>
        <v>S</v>
      </c>
      <c r="O5035" t="str">
        <f t="shared" si="395"/>
        <v>S</v>
      </c>
    </row>
    <row r="5036" spans="1:15" x14ac:dyDescent="0.25">
      <c r="A5036">
        <v>89</v>
      </c>
      <c r="B5036" s="1">
        <v>64833</v>
      </c>
      <c r="C5036" t="s">
        <v>207</v>
      </c>
      <c r="D5036" t="s">
        <v>412</v>
      </c>
      <c r="E5036">
        <v>34</v>
      </c>
      <c r="F5036">
        <v>5622</v>
      </c>
      <c r="G5036">
        <f t="shared" si="391"/>
        <v>5622</v>
      </c>
      <c r="H5036" t="str">
        <f>_xlfn.XLOOKUP(C5036,obszary!A:A,obszary!B:B)</f>
        <v>Mare Australe</v>
      </c>
      <c r="I5036" t="str">
        <f>_xlfn.XLOOKUP($A5036,laziki!B:B,laziki!C:C)</f>
        <v>Phoenix 22</v>
      </c>
      <c r="J5036" t="str">
        <f>_xlfn.XLOOKUP(I5036,laziki!C:C,laziki!E:E)</f>
        <v>65.07S, 96.09W</v>
      </c>
      <c r="K5036">
        <f>_xlfn.XLOOKUP($A5036,laziki!B:B,laziki!D:D)</f>
        <v>2072</v>
      </c>
      <c r="L5036">
        <f t="shared" si="392"/>
        <v>2077</v>
      </c>
      <c r="M5036" s="4">
        <f t="shared" si="393"/>
        <v>5</v>
      </c>
      <c r="N5036" s="4" t="str">
        <f t="shared" si="394"/>
        <v>S</v>
      </c>
      <c r="O5036" t="str">
        <f t="shared" si="395"/>
        <v>S</v>
      </c>
    </row>
    <row r="5037" spans="1:15" x14ac:dyDescent="0.25">
      <c r="A5037">
        <v>23</v>
      </c>
      <c r="B5037" s="1">
        <v>56504</v>
      </c>
      <c r="C5037" t="s">
        <v>235</v>
      </c>
      <c r="D5037" t="s">
        <v>411</v>
      </c>
      <c r="E5037">
        <v>120</v>
      </c>
      <c r="F5037">
        <v>7512</v>
      </c>
      <c r="G5037">
        <f t="shared" si="391"/>
        <v>0</v>
      </c>
      <c r="H5037" t="str">
        <f>_xlfn.XLOOKUP(C5037,obszary!A:A,obszary!B:B)</f>
        <v>Memnonia</v>
      </c>
      <c r="I5037" t="str">
        <f>_xlfn.XLOOKUP($A5037,laziki!B:B,laziki!C:C)</f>
        <v>Phobos 2</v>
      </c>
      <c r="J5037" t="str">
        <f>_xlfn.XLOOKUP(I5037,laziki!C:C,laziki!E:E)</f>
        <v>23.80S, 156.02W</v>
      </c>
      <c r="K5037">
        <f>_xlfn.XLOOKUP($A5037,laziki!B:B,laziki!D:D)</f>
        <v>2053</v>
      </c>
      <c r="L5037">
        <f t="shared" si="392"/>
        <v>2054</v>
      </c>
      <c r="M5037" s="4">
        <f t="shared" si="393"/>
        <v>1</v>
      </c>
      <c r="N5037" s="4" t="str">
        <f t="shared" si="394"/>
        <v>S</v>
      </c>
      <c r="O5037" t="str">
        <f t="shared" si="395"/>
        <v>S</v>
      </c>
    </row>
    <row r="5038" spans="1:15" x14ac:dyDescent="0.25">
      <c r="A5038">
        <v>10</v>
      </c>
      <c r="B5038" s="1">
        <v>59831</v>
      </c>
      <c r="C5038" t="s">
        <v>231</v>
      </c>
      <c r="D5038" t="s">
        <v>410</v>
      </c>
      <c r="E5038">
        <v>389</v>
      </c>
      <c r="F5038">
        <v>4563</v>
      </c>
      <c r="G5038">
        <f t="shared" si="391"/>
        <v>0</v>
      </c>
      <c r="H5038" t="str">
        <f>_xlfn.XLOOKUP(C5038,obszary!A:A,obszary!B:B)</f>
        <v>Coprates</v>
      </c>
      <c r="I5038" t="str">
        <f>_xlfn.XLOOKUP($A5038,laziki!B:B,laziki!C:C)</f>
        <v>Mariner 15</v>
      </c>
      <c r="J5038" t="str">
        <f>_xlfn.XLOOKUP(I5038,laziki!C:C,laziki!E:E)</f>
        <v>23.79S, 56.97W</v>
      </c>
      <c r="K5038">
        <f>_xlfn.XLOOKUP($A5038,laziki!B:B,laziki!D:D)</f>
        <v>2054</v>
      </c>
      <c r="L5038">
        <f t="shared" si="392"/>
        <v>2063</v>
      </c>
      <c r="M5038" s="4">
        <f t="shared" si="393"/>
        <v>9</v>
      </c>
      <c r="N5038" s="4" t="str">
        <f t="shared" si="394"/>
        <v>S</v>
      </c>
      <c r="O5038" t="str">
        <f t="shared" si="395"/>
        <v>S</v>
      </c>
    </row>
    <row r="5039" spans="1:15" x14ac:dyDescent="0.25">
      <c r="A5039">
        <v>72</v>
      </c>
      <c r="B5039" s="1">
        <v>62982</v>
      </c>
      <c r="C5039" t="s">
        <v>233</v>
      </c>
      <c r="D5039" t="s">
        <v>409</v>
      </c>
      <c r="E5039">
        <v>277</v>
      </c>
      <c r="F5039">
        <v>7512</v>
      </c>
      <c r="G5039">
        <f t="shared" si="391"/>
        <v>0</v>
      </c>
      <c r="H5039" t="str">
        <f>_xlfn.XLOOKUP(C5039,obszary!A:A,obszary!B:B)</f>
        <v>Phoenicis Lacus</v>
      </c>
      <c r="I5039" t="str">
        <f>_xlfn.XLOOKUP($A5039,laziki!B:B,laziki!C:C)</f>
        <v>Rosetta 16</v>
      </c>
      <c r="J5039" t="str">
        <f>_xlfn.XLOOKUP(I5039,laziki!C:C,laziki!E:E)</f>
        <v>29.49S, 118.42W</v>
      </c>
      <c r="K5039">
        <f>_xlfn.XLOOKUP($A5039,laziki!B:B,laziki!D:D)</f>
        <v>2071</v>
      </c>
      <c r="L5039">
        <f t="shared" si="392"/>
        <v>2072</v>
      </c>
      <c r="M5039" s="4">
        <f t="shared" si="393"/>
        <v>1</v>
      </c>
      <c r="N5039" s="4" t="str">
        <f t="shared" si="394"/>
        <v>S</v>
      </c>
      <c r="O5039" t="str">
        <f t="shared" si="395"/>
        <v>S</v>
      </c>
    </row>
    <row r="5040" spans="1:15" x14ac:dyDescent="0.25">
      <c r="A5040">
        <v>42</v>
      </c>
      <c r="B5040" s="1">
        <v>61760</v>
      </c>
      <c r="C5040" t="s">
        <v>237</v>
      </c>
      <c r="D5040" t="s">
        <v>408</v>
      </c>
      <c r="E5040">
        <v>482</v>
      </c>
      <c r="F5040">
        <v>5436</v>
      </c>
      <c r="G5040">
        <f t="shared" si="391"/>
        <v>0</v>
      </c>
      <c r="H5040" t="str">
        <f>_xlfn.XLOOKUP(C5040,obszary!A:A,obszary!B:B)</f>
        <v>Elysium</v>
      </c>
      <c r="I5040" t="str">
        <f>_xlfn.XLOOKUP($A5040,laziki!B:B,laziki!C:C)</f>
        <v>Spirit 6</v>
      </c>
      <c r="J5040" t="str">
        <f>_xlfn.XLOOKUP(I5040,laziki!C:C,laziki!E:E)</f>
        <v>27.80N, 160.30E</v>
      </c>
      <c r="K5040">
        <f>_xlfn.XLOOKUP($A5040,laziki!B:B,laziki!D:D)</f>
        <v>2063</v>
      </c>
      <c r="L5040">
        <f t="shared" si="392"/>
        <v>2069</v>
      </c>
      <c r="M5040" s="4">
        <f t="shared" si="393"/>
        <v>6</v>
      </c>
      <c r="N5040" s="4" t="str">
        <f t="shared" si="394"/>
        <v>N</v>
      </c>
      <c r="O5040" t="str">
        <f t="shared" si="395"/>
        <v>N</v>
      </c>
    </row>
    <row r="5041" spans="1:15" x14ac:dyDescent="0.25">
      <c r="A5041">
        <v>27</v>
      </c>
      <c r="B5041" s="1">
        <v>59686</v>
      </c>
      <c r="C5041" t="s">
        <v>211</v>
      </c>
      <c r="D5041" t="s">
        <v>407</v>
      </c>
      <c r="E5041">
        <v>212</v>
      </c>
      <c r="F5041">
        <v>20205</v>
      </c>
      <c r="G5041">
        <f t="shared" si="391"/>
        <v>0</v>
      </c>
      <c r="H5041" t="str">
        <f>_xlfn.XLOOKUP(C5041,obszary!A:A,obszary!B:B)</f>
        <v>Hellas</v>
      </c>
      <c r="I5041" t="str">
        <f>_xlfn.XLOOKUP($A5041,laziki!B:B,laziki!C:C)</f>
        <v>Phobos 6</v>
      </c>
      <c r="J5041" t="str">
        <f>_xlfn.XLOOKUP(I5041,laziki!C:C,laziki!E:E)</f>
        <v>74.62S, 100.08E</v>
      </c>
      <c r="K5041">
        <f>_xlfn.XLOOKUP($A5041,laziki!B:B,laziki!D:D)</f>
        <v>2054</v>
      </c>
      <c r="L5041">
        <f t="shared" si="392"/>
        <v>2063</v>
      </c>
      <c r="M5041" s="4">
        <f t="shared" si="393"/>
        <v>9</v>
      </c>
      <c r="N5041" s="4" t="str">
        <f t="shared" si="394"/>
        <v>S</v>
      </c>
      <c r="O5041" t="str">
        <f t="shared" si="395"/>
        <v>S</v>
      </c>
    </row>
    <row r="5042" spans="1:15" x14ac:dyDescent="0.25">
      <c r="A5042">
        <v>76</v>
      </c>
      <c r="B5042" s="1">
        <v>64138</v>
      </c>
      <c r="C5042" t="s">
        <v>251</v>
      </c>
      <c r="D5042" t="s">
        <v>406</v>
      </c>
      <c r="E5042">
        <v>65</v>
      </c>
      <c r="F5042">
        <v>15109</v>
      </c>
      <c r="G5042">
        <f t="shared" si="391"/>
        <v>15109</v>
      </c>
      <c r="H5042" t="str">
        <f>_xlfn.XLOOKUP(C5042,obszary!A:A,obszary!B:B)</f>
        <v>Amazonis</v>
      </c>
      <c r="I5042" t="str">
        <f>_xlfn.XLOOKUP($A5042,laziki!B:B,laziki!C:C)</f>
        <v>Rosetta 25</v>
      </c>
      <c r="J5042" t="str">
        <f>_xlfn.XLOOKUP(I5042,laziki!C:C,laziki!E:E)</f>
        <v>47.84N, 169.44E</v>
      </c>
      <c r="K5042">
        <f>_xlfn.XLOOKUP($A5042,laziki!B:B,laziki!D:D)</f>
        <v>2072</v>
      </c>
      <c r="L5042">
        <f t="shared" si="392"/>
        <v>2075</v>
      </c>
      <c r="M5042" s="4">
        <f t="shared" si="393"/>
        <v>3</v>
      </c>
      <c r="N5042" s="4" t="str">
        <f t="shared" si="394"/>
        <v>N</v>
      </c>
      <c r="O5042" t="str">
        <f t="shared" si="395"/>
        <v>N</v>
      </c>
    </row>
    <row r="5043" spans="1:15" x14ac:dyDescent="0.25">
      <c r="A5043">
        <v>17</v>
      </c>
      <c r="B5043" s="1">
        <v>59147</v>
      </c>
      <c r="C5043" t="s">
        <v>241</v>
      </c>
      <c r="D5043" t="s">
        <v>405</v>
      </c>
      <c r="E5043">
        <v>27</v>
      </c>
      <c r="F5043">
        <v>6006</v>
      </c>
      <c r="G5043">
        <f t="shared" si="391"/>
        <v>6006</v>
      </c>
      <c r="H5043" t="str">
        <f>_xlfn.XLOOKUP(C5043,obszary!A:A,obszary!B:B)</f>
        <v>Syrtis Major</v>
      </c>
      <c r="I5043" t="str">
        <f>_xlfn.XLOOKUP($A5043,laziki!B:B,laziki!C:C)</f>
        <v>Viking 8</v>
      </c>
      <c r="J5043" t="str">
        <f>_xlfn.XLOOKUP(I5043,laziki!C:C,laziki!E:E)</f>
        <v>21.27N, 90.13E</v>
      </c>
      <c r="K5043">
        <f>_xlfn.XLOOKUP($A5043,laziki!B:B,laziki!D:D)</f>
        <v>2054</v>
      </c>
      <c r="L5043">
        <f t="shared" si="392"/>
        <v>2061</v>
      </c>
      <c r="M5043" s="4">
        <f t="shared" si="393"/>
        <v>7</v>
      </c>
      <c r="N5043" s="4" t="str">
        <f t="shared" si="394"/>
        <v>N</v>
      </c>
      <c r="O5043" t="str">
        <f t="shared" si="395"/>
        <v>N</v>
      </c>
    </row>
    <row r="5044" spans="1:15" x14ac:dyDescent="0.25">
      <c r="A5044">
        <v>14</v>
      </c>
      <c r="B5044" s="1">
        <v>56855</v>
      </c>
      <c r="C5044" t="s">
        <v>245</v>
      </c>
      <c r="D5044" t="s">
        <v>404</v>
      </c>
      <c r="E5044">
        <v>29</v>
      </c>
      <c r="F5044">
        <v>4398</v>
      </c>
      <c r="G5044">
        <f t="shared" si="391"/>
        <v>4398</v>
      </c>
      <c r="H5044" t="str">
        <f>_xlfn.XLOOKUP(C5044,obszary!A:A,obszary!B:B)</f>
        <v>Oxia Palus</v>
      </c>
      <c r="I5044" t="str">
        <f>_xlfn.XLOOKUP($A5044,laziki!B:B,laziki!C:C)</f>
        <v>Viking 4</v>
      </c>
      <c r="J5044" t="str">
        <f>_xlfn.XLOOKUP(I5044,laziki!C:C,laziki!E:E)</f>
        <v>18.71N, 17.14W</v>
      </c>
      <c r="K5044">
        <f>_xlfn.XLOOKUP($A5044,laziki!B:B,laziki!D:D)</f>
        <v>2053</v>
      </c>
      <c r="L5044">
        <f t="shared" si="392"/>
        <v>2055</v>
      </c>
      <c r="M5044" s="4">
        <f t="shared" si="393"/>
        <v>2</v>
      </c>
      <c r="N5044" s="4" t="str">
        <f t="shared" si="394"/>
        <v>N</v>
      </c>
      <c r="O5044" t="str">
        <f t="shared" si="395"/>
        <v>N</v>
      </c>
    </row>
    <row r="5045" spans="1:15" x14ac:dyDescent="0.25">
      <c r="A5045">
        <v>82</v>
      </c>
      <c r="B5045" s="1">
        <v>61997</v>
      </c>
      <c r="C5045" t="s">
        <v>221</v>
      </c>
      <c r="D5045" t="s">
        <v>403</v>
      </c>
      <c r="E5045">
        <v>120</v>
      </c>
      <c r="F5045">
        <v>7512</v>
      </c>
      <c r="G5045">
        <f t="shared" si="391"/>
        <v>0</v>
      </c>
      <c r="H5045" t="str">
        <f>_xlfn.XLOOKUP(C5045,obszary!A:A,obszary!B:B)</f>
        <v>Aeolis</v>
      </c>
      <c r="I5045" t="str">
        <f>_xlfn.XLOOKUP($A5045,laziki!B:B,laziki!C:C)</f>
        <v>Phoenix 7</v>
      </c>
      <c r="J5045" t="str">
        <f>_xlfn.XLOOKUP(I5045,laziki!C:C,laziki!E:E)</f>
        <v>42.36S, 157.15E</v>
      </c>
      <c r="K5045">
        <f>_xlfn.XLOOKUP($A5045,laziki!B:B,laziki!D:D)</f>
        <v>2068</v>
      </c>
      <c r="L5045">
        <f t="shared" si="392"/>
        <v>2069</v>
      </c>
      <c r="M5045" s="4">
        <f t="shared" si="393"/>
        <v>1</v>
      </c>
      <c r="N5045" s="4" t="str">
        <f t="shared" si="394"/>
        <v>S</v>
      </c>
      <c r="O5045" t="str">
        <f t="shared" si="395"/>
        <v>S</v>
      </c>
    </row>
    <row r="5046" spans="1:15" x14ac:dyDescent="0.25">
      <c r="A5046">
        <v>77</v>
      </c>
      <c r="B5046" s="1">
        <v>64228</v>
      </c>
      <c r="C5046" t="s">
        <v>225</v>
      </c>
      <c r="D5046" t="s">
        <v>402</v>
      </c>
      <c r="E5046">
        <v>1057</v>
      </c>
      <c r="F5046">
        <v>13527</v>
      </c>
      <c r="G5046">
        <f t="shared" si="391"/>
        <v>0</v>
      </c>
      <c r="H5046" t="str">
        <f>_xlfn.XLOOKUP(C5046,obszary!A:A,obszary!B:B)</f>
        <v>Iapygia</v>
      </c>
      <c r="I5046" t="str">
        <f>_xlfn.XLOOKUP($A5046,laziki!B:B,laziki!C:C)</f>
        <v>Rosetta 27</v>
      </c>
      <c r="J5046" t="str">
        <f>_xlfn.XLOOKUP(I5046,laziki!C:C,laziki!E:E)</f>
        <v>28.90S, 98.55E</v>
      </c>
      <c r="K5046">
        <f>_xlfn.XLOOKUP($A5046,laziki!B:B,laziki!D:D)</f>
        <v>2073</v>
      </c>
      <c r="L5046">
        <f t="shared" si="392"/>
        <v>2075</v>
      </c>
      <c r="M5046" s="4">
        <f t="shared" si="393"/>
        <v>2</v>
      </c>
      <c r="N5046" s="4" t="str">
        <f t="shared" si="394"/>
        <v>S</v>
      </c>
      <c r="O5046" t="str">
        <f t="shared" si="395"/>
        <v>S</v>
      </c>
    </row>
    <row r="5047" spans="1:15" x14ac:dyDescent="0.25">
      <c r="A5047">
        <v>71</v>
      </c>
      <c r="B5047" s="1">
        <v>62548</v>
      </c>
      <c r="C5047" t="s">
        <v>219</v>
      </c>
      <c r="D5047" t="s">
        <v>401</v>
      </c>
      <c r="E5047">
        <v>142</v>
      </c>
      <c r="F5047">
        <v>72463</v>
      </c>
      <c r="G5047">
        <f t="shared" si="391"/>
        <v>0</v>
      </c>
      <c r="H5047" t="str">
        <f>_xlfn.XLOOKUP(C5047,obszary!A:A,obszary!B:B)</f>
        <v>Phaethontis</v>
      </c>
      <c r="I5047" t="str">
        <f>_xlfn.XLOOKUP($A5047,laziki!B:B,laziki!C:C)</f>
        <v>Rosetta 15</v>
      </c>
      <c r="J5047" t="str">
        <f>_xlfn.XLOOKUP(I5047,laziki!C:C,laziki!E:E)</f>
        <v>50.96S, 146.33W</v>
      </c>
      <c r="K5047">
        <f>_xlfn.XLOOKUP($A5047,laziki!B:B,laziki!D:D)</f>
        <v>2070</v>
      </c>
      <c r="L5047">
        <f t="shared" si="392"/>
        <v>2071</v>
      </c>
      <c r="M5047" s="4">
        <f t="shared" si="393"/>
        <v>1</v>
      </c>
      <c r="N5047" s="4" t="str">
        <f t="shared" si="394"/>
        <v>S</v>
      </c>
      <c r="O5047" t="str">
        <f t="shared" si="395"/>
        <v>S</v>
      </c>
    </row>
    <row r="5048" spans="1:15" x14ac:dyDescent="0.25">
      <c r="A5048">
        <v>35</v>
      </c>
      <c r="B5048" s="1">
        <v>59246</v>
      </c>
      <c r="C5048" t="s">
        <v>233</v>
      </c>
      <c r="D5048" t="s">
        <v>400</v>
      </c>
      <c r="E5048">
        <v>365</v>
      </c>
      <c r="F5048">
        <v>1010</v>
      </c>
      <c r="G5048">
        <f t="shared" si="391"/>
        <v>0</v>
      </c>
      <c r="H5048" t="str">
        <f>_xlfn.XLOOKUP(C5048,obszary!A:A,obszary!B:B)</f>
        <v>Phoenicis Lacus</v>
      </c>
      <c r="I5048" t="str">
        <f>_xlfn.XLOOKUP($A5048,laziki!B:B,laziki!C:C)</f>
        <v>Pathfinder 2</v>
      </c>
      <c r="J5048" t="str">
        <f>_xlfn.XLOOKUP(I5048,laziki!C:C,laziki!E:E)</f>
        <v>16.90S, 101.43W</v>
      </c>
      <c r="K5048">
        <f>_xlfn.XLOOKUP($A5048,laziki!B:B,laziki!D:D)</f>
        <v>2060</v>
      </c>
      <c r="L5048">
        <f t="shared" si="392"/>
        <v>2062</v>
      </c>
      <c r="M5048" s="4">
        <f t="shared" si="393"/>
        <v>2</v>
      </c>
      <c r="N5048" s="4" t="str">
        <f t="shared" si="394"/>
        <v>S</v>
      </c>
      <c r="O5048" t="str">
        <f t="shared" si="395"/>
        <v>S</v>
      </c>
    </row>
    <row r="5049" spans="1:15" x14ac:dyDescent="0.25">
      <c r="A5049">
        <v>51</v>
      </c>
      <c r="B5049" s="1">
        <v>60594</v>
      </c>
      <c r="C5049" t="s">
        <v>215</v>
      </c>
      <c r="D5049" t="s">
        <v>399</v>
      </c>
      <c r="E5049">
        <v>93</v>
      </c>
      <c r="F5049">
        <v>629</v>
      </c>
      <c r="G5049">
        <f t="shared" si="391"/>
        <v>629</v>
      </c>
      <c r="H5049" t="str">
        <f>_xlfn.XLOOKUP(C5049,obszary!A:A,obszary!B:B)</f>
        <v>Argyre</v>
      </c>
      <c r="I5049" t="str">
        <f>_xlfn.XLOOKUP($A5049,laziki!B:B,laziki!C:C)</f>
        <v>Opportunity 3</v>
      </c>
      <c r="J5049" t="str">
        <f>_xlfn.XLOOKUP(I5049,laziki!C:C,laziki!E:E)</f>
        <v>50.59S, 47.85W</v>
      </c>
      <c r="K5049">
        <f>_xlfn.XLOOKUP($A5049,laziki!B:B,laziki!D:D)</f>
        <v>2064</v>
      </c>
      <c r="L5049">
        <f t="shared" si="392"/>
        <v>2065</v>
      </c>
      <c r="M5049" s="4">
        <f t="shared" si="393"/>
        <v>1</v>
      </c>
      <c r="N5049" s="4" t="str">
        <f t="shared" si="394"/>
        <v>S</v>
      </c>
      <c r="O5049" t="str">
        <f t="shared" si="395"/>
        <v>S</v>
      </c>
    </row>
    <row r="5050" spans="1:15" x14ac:dyDescent="0.25">
      <c r="A5050">
        <v>4</v>
      </c>
      <c r="B5050" s="1">
        <v>56870</v>
      </c>
      <c r="C5050" t="s">
        <v>215</v>
      </c>
      <c r="D5050" t="s">
        <v>398</v>
      </c>
      <c r="E5050">
        <v>82</v>
      </c>
      <c r="F5050">
        <v>9985</v>
      </c>
      <c r="G5050">
        <f t="shared" si="391"/>
        <v>9985</v>
      </c>
      <c r="H5050" t="str">
        <f>_xlfn.XLOOKUP(C5050,obszary!A:A,obszary!B:B)</f>
        <v>Argyre</v>
      </c>
      <c r="I5050" t="str">
        <f>_xlfn.XLOOKUP($A5050,laziki!B:B,laziki!C:C)</f>
        <v>Mariner 9</v>
      </c>
      <c r="J5050" t="str">
        <f>_xlfn.XLOOKUP(I5050,laziki!C:C,laziki!E:E)</f>
        <v>43.20S, 21.89W</v>
      </c>
      <c r="K5050">
        <f>_xlfn.XLOOKUP($A5050,laziki!B:B,laziki!D:D)</f>
        <v>2051</v>
      </c>
      <c r="L5050">
        <f t="shared" si="392"/>
        <v>2055</v>
      </c>
      <c r="M5050" s="4">
        <f t="shared" si="393"/>
        <v>4</v>
      </c>
      <c r="N5050" s="4" t="str">
        <f t="shared" si="394"/>
        <v>S</v>
      </c>
      <c r="O5050" t="str">
        <f t="shared" si="395"/>
        <v>S</v>
      </c>
    </row>
    <row r="5051" spans="1:15" x14ac:dyDescent="0.25">
      <c r="A5051">
        <v>85</v>
      </c>
      <c r="B5051" s="1">
        <v>63179</v>
      </c>
      <c r="C5051" t="s">
        <v>223</v>
      </c>
      <c r="D5051" t="s">
        <v>397</v>
      </c>
      <c r="E5051">
        <v>196</v>
      </c>
      <c r="F5051">
        <v>12178</v>
      </c>
      <c r="G5051">
        <f t="shared" si="391"/>
        <v>0</v>
      </c>
      <c r="H5051" t="str">
        <f>_xlfn.XLOOKUP(C5051,obszary!A:A,obszary!B:B)</f>
        <v>Mare Tyrrhenum</v>
      </c>
      <c r="I5051" t="str">
        <f>_xlfn.XLOOKUP($A5051,laziki!B:B,laziki!C:C)</f>
        <v>Phoenix 13</v>
      </c>
      <c r="J5051" t="str">
        <f>_xlfn.XLOOKUP(I5051,laziki!C:C,laziki!E:E)</f>
        <v>6.43S, 95.96E</v>
      </c>
      <c r="K5051">
        <f>_xlfn.XLOOKUP($A5051,laziki!B:B,laziki!D:D)</f>
        <v>2070</v>
      </c>
      <c r="L5051">
        <f t="shared" si="392"/>
        <v>2072</v>
      </c>
      <c r="M5051" s="4">
        <f t="shared" si="393"/>
        <v>2</v>
      </c>
      <c r="N5051" s="4" t="str">
        <f t="shared" si="394"/>
        <v>S</v>
      </c>
      <c r="O5051" t="str">
        <f t="shared" si="395"/>
        <v>S</v>
      </c>
    </row>
    <row r="5052" spans="1:15" x14ac:dyDescent="0.25">
      <c r="A5052">
        <v>30</v>
      </c>
      <c r="B5052" s="1">
        <v>58770</v>
      </c>
      <c r="C5052" t="s">
        <v>261</v>
      </c>
      <c r="D5052" t="s">
        <v>396</v>
      </c>
      <c r="E5052">
        <v>41</v>
      </c>
      <c r="F5052">
        <v>27536</v>
      </c>
      <c r="G5052">
        <f t="shared" si="391"/>
        <v>27536</v>
      </c>
      <c r="H5052" t="str">
        <f>_xlfn.XLOOKUP(C5052,obszary!A:A,obszary!B:B)</f>
        <v>Arcadia</v>
      </c>
      <c r="I5052" t="str">
        <f>_xlfn.XLOOKUP($A5052,laziki!B:B,laziki!C:C)</f>
        <v>Deimos 8</v>
      </c>
      <c r="J5052" t="str">
        <f>_xlfn.XLOOKUP(I5052,laziki!C:C,laziki!E:E)</f>
        <v>21.43N, 76.62W</v>
      </c>
      <c r="K5052">
        <f>_xlfn.XLOOKUP($A5052,laziki!B:B,laziki!D:D)</f>
        <v>2058</v>
      </c>
      <c r="L5052">
        <f t="shared" si="392"/>
        <v>2060</v>
      </c>
      <c r="M5052" s="4">
        <f t="shared" si="393"/>
        <v>2</v>
      </c>
      <c r="N5052" s="4" t="str">
        <f t="shared" si="394"/>
        <v>N</v>
      </c>
      <c r="O5052" t="str">
        <f t="shared" si="395"/>
        <v>N</v>
      </c>
    </row>
    <row r="5053" spans="1:15" x14ac:dyDescent="0.25">
      <c r="A5053">
        <v>64</v>
      </c>
      <c r="B5053" s="1">
        <v>61898</v>
      </c>
      <c r="C5053" t="s">
        <v>211</v>
      </c>
      <c r="D5053" t="s">
        <v>395</v>
      </c>
      <c r="E5053">
        <v>72</v>
      </c>
      <c r="F5053">
        <v>9366</v>
      </c>
      <c r="G5053">
        <f t="shared" si="391"/>
        <v>9366</v>
      </c>
      <c r="H5053" t="str">
        <f>_xlfn.XLOOKUP(C5053,obszary!A:A,obszary!B:B)</f>
        <v>Hellas</v>
      </c>
      <c r="I5053" t="str">
        <f>_xlfn.XLOOKUP($A5053,laziki!B:B,laziki!C:C)</f>
        <v>Rosetta 7</v>
      </c>
      <c r="J5053" t="str">
        <f>_xlfn.XLOOKUP(I5053,laziki!C:C,laziki!E:E)</f>
        <v>48.64S, 67.03E</v>
      </c>
      <c r="K5053">
        <f>_xlfn.XLOOKUP($A5053,laziki!B:B,laziki!D:D)</f>
        <v>2067</v>
      </c>
      <c r="L5053">
        <f t="shared" si="392"/>
        <v>2069</v>
      </c>
      <c r="M5053" s="4">
        <f t="shared" si="393"/>
        <v>2</v>
      </c>
      <c r="N5053" s="4" t="str">
        <f t="shared" si="394"/>
        <v>S</v>
      </c>
      <c r="O5053" t="str">
        <f t="shared" si="395"/>
        <v>S</v>
      </c>
    </row>
    <row r="5054" spans="1:15" x14ac:dyDescent="0.25">
      <c r="A5054">
        <v>42</v>
      </c>
      <c r="B5054" s="1">
        <v>61198</v>
      </c>
      <c r="C5054" t="s">
        <v>237</v>
      </c>
      <c r="D5054" t="s">
        <v>394</v>
      </c>
      <c r="E5054">
        <v>45</v>
      </c>
      <c r="F5054">
        <v>3461</v>
      </c>
      <c r="G5054">
        <f t="shared" si="391"/>
        <v>3461</v>
      </c>
      <c r="H5054" t="str">
        <f>_xlfn.XLOOKUP(C5054,obszary!A:A,obszary!B:B)</f>
        <v>Elysium</v>
      </c>
      <c r="I5054" t="str">
        <f>_xlfn.XLOOKUP($A5054,laziki!B:B,laziki!C:C)</f>
        <v>Spirit 6</v>
      </c>
      <c r="J5054" t="str">
        <f>_xlfn.XLOOKUP(I5054,laziki!C:C,laziki!E:E)</f>
        <v>27.80N, 160.30E</v>
      </c>
      <c r="K5054">
        <f>_xlfn.XLOOKUP($A5054,laziki!B:B,laziki!D:D)</f>
        <v>2063</v>
      </c>
      <c r="L5054">
        <f t="shared" si="392"/>
        <v>2067</v>
      </c>
      <c r="M5054" s="4">
        <f t="shared" si="393"/>
        <v>4</v>
      </c>
      <c r="N5054" s="4" t="str">
        <f t="shared" si="394"/>
        <v>N</v>
      </c>
      <c r="O5054" t="str">
        <f t="shared" si="395"/>
        <v>N</v>
      </c>
    </row>
    <row r="5055" spans="1:15" x14ac:dyDescent="0.25">
      <c r="A5055">
        <v>12</v>
      </c>
      <c r="B5055" s="1">
        <v>57430</v>
      </c>
      <c r="C5055" t="s">
        <v>233</v>
      </c>
      <c r="D5055" t="s">
        <v>393</v>
      </c>
      <c r="E5055">
        <v>181</v>
      </c>
      <c r="F5055">
        <v>9366</v>
      </c>
      <c r="G5055">
        <f t="shared" si="391"/>
        <v>0</v>
      </c>
      <c r="H5055" t="str">
        <f>_xlfn.XLOOKUP(C5055,obszary!A:A,obszary!B:B)</f>
        <v>Phoenicis Lacus</v>
      </c>
      <c r="I5055" t="str">
        <f>_xlfn.XLOOKUP($A5055,laziki!B:B,laziki!C:C)</f>
        <v>Mariner 20</v>
      </c>
      <c r="J5055" t="str">
        <f>_xlfn.XLOOKUP(I5055,laziki!C:C,laziki!E:E)</f>
        <v>6.41S, 116.10W</v>
      </c>
      <c r="K5055">
        <f>_xlfn.XLOOKUP($A5055,laziki!B:B,laziki!D:D)</f>
        <v>2055</v>
      </c>
      <c r="L5055">
        <f t="shared" si="392"/>
        <v>2057</v>
      </c>
      <c r="M5055" s="4">
        <f t="shared" si="393"/>
        <v>2</v>
      </c>
      <c r="N5055" s="4" t="str">
        <f t="shared" si="394"/>
        <v>S</v>
      </c>
      <c r="O5055" t="str">
        <f t="shared" si="395"/>
        <v>S</v>
      </c>
    </row>
    <row r="5056" spans="1:15" x14ac:dyDescent="0.25">
      <c r="A5056">
        <v>34</v>
      </c>
      <c r="B5056" s="1">
        <v>59290</v>
      </c>
      <c r="C5056" t="s">
        <v>239</v>
      </c>
      <c r="D5056" t="s">
        <v>392</v>
      </c>
      <c r="E5056">
        <v>482</v>
      </c>
      <c r="F5056">
        <v>3612</v>
      </c>
      <c r="G5056">
        <f t="shared" si="391"/>
        <v>0</v>
      </c>
      <c r="H5056" t="str">
        <f>_xlfn.XLOOKUP(C5056,obszary!A:A,obszary!B:B)</f>
        <v>Amenthes</v>
      </c>
      <c r="I5056" t="str">
        <f>_xlfn.XLOOKUP($A5056,laziki!B:B,laziki!C:C)</f>
        <v>Deimos 14</v>
      </c>
      <c r="J5056" t="str">
        <f>_xlfn.XLOOKUP(I5056,laziki!C:C,laziki!E:E)</f>
        <v>24.45N, 112.91E</v>
      </c>
      <c r="K5056">
        <f>_xlfn.XLOOKUP($A5056,laziki!B:B,laziki!D:D)</f>
        <v>2060</v>
      </c>
      <c r="L5056">
        <f t="shared" si="392"/>
        <v>2062</v>
      </c>
      <c r="M5056" s="4">
        <f t="shared" si="393"/>
        <v>2</v>
      </c>
      <c r="N5056" s="4" t="str">
        <f t="shared" si="394"/>
        <v>N</v>
      </c>
      <c r="O5056" t="str">
        <f t="shared" si="395"/>
        <v>N</v>
      </c>
    </row>
    <row r="5057" spans="1:15" x14ac:dyDescent="0.25">
      <c r="A5057">
        <v>54</v>
      </c>
      <c r="B5057" s="1">
        <v>61790</v>
      </c>
      <c r="C5057" t="s">
        <v>239</v>
      </c>
      <c r="D5057" t="s">
        <v>391</v>
      </c>
      <c r="E5057">
        <v>142</v>
      </c>
      <c r="F5057">
        <v>7052</v>
      </c>
      <c r="G5057">
        <f t="shared" si="391"/>
        <v>0</v>
      </c>
      <c r="H5057" t="str">
        <f>_xlfn.XLOOKUP(C5057,obszary!A:A,obszary!B:B)</f>
        <v>Amenthes</v>
      </c>
      <c r="I5057" t="str">
        <f>_xlfn.XLOOKUP($A5057,laziki!B:B,laziki!C:C)</f>
        <v>Opportunity 6</v>
      </c>
      <c r="J5057" t="str">
        <f>_xlfn.XLOOKUP(I5057,laziki!C:C,laziki!E:E)</f>
        <v>14.31N, 112.28E</v>
      </c>
      <c r="K5057">
        <f>_xlfn.XLOOKUP($A5057,laziki!B:B,laziki!D:D)</f>
        <v>2065</v>
      </c>
      <c r="L5057">
        <f t="shared" si="392"/>
        <v>2069</v>
      </c>
      <c r="M5057" s="4">
        <f t="shared" si="393"/>
        <v>4</v>
      </c>
      <c r="N5057" s="4" t="str">
        <f t="shared" si="394"/>
        <v>N</v>
      </c>
      <c r="O5057" t="str">
        <f t="shared" si="395"/>
        <v>N</v>
      </c>
    </row>
    <row r="5058" spans="1:15" x14ac:dyDescent="0.25">
      <c r="A5058">
        <v>72</v>
      </c>
      <c r="B5058" s="1">
        <v>64075</v>
      </c>
      <c r="C5058" t="s">
        <v>217</v>
      </c>
      <c r="D5058" t="s">
        <v>390</v>
      </c>
      <c r="E5058">
        <v>27</v>
      </c>
      <c r="F5058">
        <v>11382</v>
      </c>
      <c r="G5058">
        <f t="shared" si="391"/>
        <v>11382</v>
      </c>
      <c r="H5058" t="str">
        <f>_xlfn.XLOOKUP(C5058,obszary!A:A,obszary!B:B)</f>
        <v>Thaumasia</v>
      </c>
      <c r="I5058" t="str">
        <f>_xlfn.XLOOKUP($A5058,laziki!B:B,laziki!C:C)</f>
        <v>Rosetta 16</v>
      </c>
      <c r="J5058" t="str">
        <f>_xlfn.XLOOKUP(I5058,laziki!C:C,laziki!E:E)</f>
        <v>29.49S, 118.42W</v>
      </c>
      <c r="K5058">
        <f>_xlfn.XLOOKUP($A5058,laziki!B:B,laziki!D:D)</f>
        <v>2071</v>
      </c>
      <c r="L5058">
        <f t="shared" si="392"/>
        <v>2075</v>
      </c>
      <c r="M5058" s="4">
        <f t="shared" si="393"/>
        <v>4</v>
      </c>
      <c r="N5058" s="4" t="str">
        <f t="shared" si="394"/>
        <v>S</v>
      </c>
      <c r="O5058" t="str">
        <f t="shared" si="395"/>
        <v>S</v>
      </c>
    </row>
    <row r="5059" spans="1:15" x14ac:dyDescent="0.25">
      <c r="A5059">
        <v>58</v>
      </c>
      <c r="B5059" s="1">
        <v>62580</v>
      </c>
      <c r="C5059" t="s">
        <v>215</v>
      </c>
      <c r="D5059" t="s">
        <v>389</v>
      </c>
      <c r="E5059">
        <v>34</v>
      </c>
      <c r="F5059">
        <v>13054</v>
      </c>
      <c r="G5059">
        <f t="shared" ref="G5059:G5122" si="396">IF($E5059 &lt;= 100,F5059,0)</f>
        <v>13054</v>
      </c>
      <c r="H5059" t="str">
        <f>_xlfn.XLOOKUP(C5059,obszary!A:A,obszary!B:B)</f>
        <v>Argyre</v>
      </c>
      <c r="I5059" t="str">
        <f>_xlfn.XLOOKUP($A5059,laziki!B:B,laziki!C:C)</f>
        <v>Opportunity 15</v>
      </c>
      <c r="J5059" t="str">
        <f>_xlfn.XLOOKUP(I5059,laziki!C:C,laziki!E:E)</f>
        <v>56.96S, 5.44W</v>
      </c>
      <c r="K5059">
        <f>_xlfn.XLOOKUP($A5059,laziki!B:B,laziki!D:D)</f>
        <v>2068</v>
      </c>
      <c r="L5059">
        <f t="shared" ref="L5059:L5122" si="397">YEAR(B5059)</f>
        <v>2071</v>
      </c>
      <c r="M5059" s="4">
        <f t="shared" ref="M5059:M5122" si="398">L5059-K5059</f>
        <v>3</v>
      </c>
      <c r="N5059" s="4" t="str">
        <f t="shared" ref="N5059:N5122" si="399">IF(NOT(ISERROR(SEARCH("S",D5059))),"S","N")</f>
        <v>S</v>
      </c>
      <c r="O5059" t="str">
        <f t="shared" si="395"/>
        <v>S</v>
      </c>
    </row>
    <row r="5060" spans="1:15" x14ac:dyDescent="0.25">
      <c r="A5060">
        <v>43</v>
      </c>
      <c r="B5060" s="1">
        <v>60278</v>
      </c>
      <c r="C5060" t="s">
        <v>233</v>
      </c>
      <c r="D5060" t="s">
        <v>388</v>
      </c>
      <c r="E5060">
        <v>524</v>
      </c>
      <c r="F5060">
        <v>3022</v>
      </c>
      <c r="G5060">
        <f t="shared" si="396"/>
        <v>0</v>
      </c>
      <c r="H5060" t="str">
        <f>_xlfn.XLOOKUP(C5060,obszary!A:A,obszary!B:B)</f>
        <v>Phoenicis Lacus</v>
      </c>
      <c r="I5060" t="str">
        <f>_xlfn.XLOOKUP($A5060,laziki!B:B,laziki!C:C)</f>
        <v>Spirit 7</v>
      </c>
      <c r="J5060" t="str">
        <f>_xlfn.XLOOKUP(I5060,laziki!C:C,laziki!E:E)</f>
        <v>13.98S, 98.57W</v>
      </c>
      <c r="K5060">
        <f>_xlfn.XLOOKUP($A5060,laziki!B:B,laziki!D:D)</f>
        <v>2063</v>
      </c>
      <c r="L5060">
        <f t="shared" si="397"/>
        <v>2065</v>
      </c>
      <c r="M5060" s="4">
        <f t="shared" si="398"/>
        <v>2</v>
      </c>
      <c r="N5060" s="4" t="str">
        <f t="shared" si="399"/>
        <v>S</v>
      </c>
      <c r="O5060" t="str">
        <f t="shared" si="395"/>
        <v>S</v>
      </c>
    </row>
    <row r="5061" spans="1:15" x14ac:dyDescent="0.25">
      <c r="A5061">
        <v>61</v>
      </c>
      <c r="B5061" s="1">
        <v>63151</v>
      </c>
      <c r="C5061" t="s">
        <v>207</v>
      </c>
      <c r="D5061" t="s">
        <v>387</v>
      </c>
      <c r="E5061">
        <v>109</v>
      </c>
      <c r="F5061">
        <v>9670</v>
      </c>
      <c r="G5061">
        <f t="shared" si="396"/>
        <v>0</v>
      </c>
      <c r="H5061" t="str">
        <f>_xlfn.XLOOKUP(C5061,obszary!A:A,obszary!B:B)</f>
        <v>Mare Australe</v>
      </c>
      <c r="I5061" t="str">
        <f>_xlfn.XLOOKUP($A5061,laziki!B:B,laziki!C:C)</f>
        <v>Opportunity 19</v>
      </c>
      <c r="J5061" t="str">
        <f>_xlfn.XLOOKUP(I5061,laziki!C:C,laziki!E:E)</f>
        <v>68.17S, 21.83W</v>
      </c>
      <c r="K5061">
        <f>_xlfn.XLOOKUP($A5061,laziki!B:B,laziki!D:D)</f>
        <v>2069</v>
      </c>
      <c r="L5061">
        <f t="shared" si="397"/>
        <v>2072</v>
      </c>
      <c r="M5061" s="4">
        <f t="shared" si="398"/>
        <v>3</v>
      </c>
      <c r="N5061" s="4" t="str">
        <f t="shared" si="399"/>
        <v>S</v>
      </c>
      <c r="O5061" t="str">
        <f t="shared" si="395"/>
        <v>S</v>
      </c>
    </row>
    <row r="5062" spans="1:15" x14ac:dyDescent="0.25">
      <c r="A5062">
        <v>60</v>
      </c>
      <c r="B5062" s="1">
        <v>63104</v>
      </c>
      <c r="C5062" t="s">
        <v>215</v>
      </c>
      <c r="D5062" t="s">
        <v>386</v>
      </c>
      <c r="E5062">
        <v>124</v>
      </c>
      <c r="F5062">
        <v>1138</v>
      </c>
      <c r="G5062">
        <f t="shared" si="396"/>
        <v>0</v>
      </c>
      <c r="H5062" t="str">
        <f>_xlfn.XLOOKUP(C5062,obszary!A:A,obszary!B:B)</f>
        <v>Argyre</v>
      </c>
      <c r="I5062" t="str">
        <f>_xlfn.XLOOKUP($A5062,laziki!B:B,laziki!C:C)</f>
        <v>Opportunity 18</v>
      </c>
      <c r="J5062" t="str">
        <f>_xlfn.XLOOKUP(I5062,laziki!C:C,laziki!E:E)</f>
        <v>47.77S, 28.62W</v>
      </c>
      <c r="K5062">
        <f>_xlfn.XLOOKUP($A5062,laziki!B:B,laziki!D:D)</f>
        <v>2069</v>
      </c>
      <c r="L5062">
        <f t="shared" si="397"/>
        <v>2072</v>
      </c>
      <c r="M5062" s="4">
        <f t="shared" si="398"/>
        <v>3</v>
      </c>
      <c r="N5062" s="4" t="str">
        <f t="shared" si="399"/>
        <v>S</v>
      </c>
      <c r="O5062" t="str">
        <f t="shared" ref="O5062:O5125" si="400">IF(NOT(ISERROR(SEARCH("S",J5062))),"S","N")</f>
        <v>S</v>
      </c>
    </row>
    <row r="5063" spans="1:15" x14ac:dyDescent="0.25">
      <c r="A5063">
        <v>30</v>
      </c>
      <c r="B5063" s="1">
        <v>58681</v>
      </c>
      <c r="C5063" t="s">
        <v>247</v>
      </c>
      <c r="D5063" t="s">
        <v>385</v>
      </c>
      <c r="E5063">
        <v>93</v>
      </c>
      <c r="F5063">
        <v>6205</v>
      </c>
      <c r="G5063">
        <f t="shared" si="396"/>
        <v>6205</v>
      </c>
      <c r="H5063" t="str">
        <f>_xlfn.XLOOKUP(C5063,obszary!A:A,obszary!B:B)</f>
        <v>Lunae Palus</v>
      </c>
      <c r="I5063" t="str">
        <f>_xlfn.XLOOKUP($A5063,laziki!B:B,laziki!C:C)</f>
        <v>Deimos 8</v>
      </c>
      <c r="J5063" t="str">
        <f>_xlfn.XLOOKUP(I5063,laziki!C:C,laziki!E:E)</f>
        <v>21.43N, 76.62W</v>
      </c>
      <c r="K5063">
        <f>_xlfn.XLOOKUP($A5063,laziki!B:B,laziki!D:D)</f>
        <v>2058</v>
      </c>
      <c r="L5063">
        <f t="shared" si="397"/>
        <v>2060</v>
      </c>
      <c r="M5063" s="4">
        <f t="shared" si="398"/>
        <v>2</v>
      </c>
      <c r="N5063" s="4" t="str">
        <f t="shared" si="399"/>
        <v>N</v>
      </c>
      <c r="O5063" t="str">
        <f t="shared" si="400"/>
        <v>N</v>
      </c>
    </row>
    <row r="5064" spans="1:15" x14ac:dyDescent="0.25">
      <c r="A5064">
        <v>60</v>
      </c>
      <c r="B5064" s="1">
        <v>62844</v>
      </c>
      <c r="C5064" t="s">
        <v>215</v>
      </c>
      <c r="D5064" t="s">
        <v>384</v>
      </c>
      <c r="E5064">
        <v>212</v>
      </c>
      <c r="F5064">
        <v>23366</v>
      </c>
      <c r="G5064">
        <f t="shared" si="396"/>
        <v>0</v>
      </c>
      <c r="H5064" t="str">
        <f>_xlfn.XLOOKUP(C5064,obszary!A:A,obszary!B:B)</f>
        <v>Argyre</v>
      </c>
      <c r="I5064" t="str">
        <f>_xlfn.XLOOKUP($A5064,laziki!B:B,laziki!C:C)</f>
        <v>Opportunity 18</v>
      </c>
      <c r="J5064" t="str">
        <f>_xlfn.XLOOKUP(I5064,laziki!C:C,laziki!E:E)</f>
        <v>47.77S, 28.62W</v>
      </c>
      <c r="K5064">
        <f>_xlfn.XLOOKUP($A5064,laziki!B:B,laziki!D:D)</f>
        <v>2069</v>
      </c>
      <c r="L5064">
        <f t="shared" si="397"/>
        <v>2072</v>
      </c>
      <c r="M5064" s="4">
        <f t="shared" si="398"/>
        <v>3</v>
      </c>
      <c r="N5064" s="4" t="str">
        <f t="shared" si="399"/>
        <v>S</v>
      </c>
      <c r="O5064" t="str">
        <f t="shared" si="400"/>
        <v>S</v>
      </c>
    </row>
    <row r="5065" spans="1:15" x14ac:dyDescent="0.25">
      <c r="A5065">
        <v>86</v>
      </c>
      <c r="B5065" s="1">
        <v>64739</v>
      </c>
      <c r="C5065" t="s">
        <v>265</v>
      </c>
      <c r="D5065" t="s">
        <v>383</v>
      </c>
      <c r="E5065">
        <v>307</v>
      </c>
      <c r="F5065">
        <v>629</v>
      </c>
      <c r="G5065">
        <f t="shared" si="396"/>
        <v>0</v>
      </c>
      <c r="H5065" t="str">
        <f>_xlfn.XLOOKUP(C5065,obszary!A:A,obszary!B:B)</f>
        <v>Mare Boreum</v>
      </c>
      <c r="I5065" t="str">
        <f>_xlfn.XLOOKUP($A5065,laziki!B:B,laziki!C:C)</f>
        <v>Phoenix 16</v>
      </c>
      <c r="J5065" t="str">
        <f>_xlfn.XLOOKUP(I5065,laziki!C:C,laziki!E:E)</f>
        <v>75.84N, 122.24E</v>
      </c>
      <c r="K5065">
        <f>_xlfn.XLOOKUP($A5065,laziki!B:B,laziki!D:D)</f>
        <v>2071</v>
      </c>
      <c r="L5065">
        <f t="shared" si="397"/>
        <v>2077</v>
      </c>
      <c r="M5065" s="4">
        <f t="shared" si="398"/>
        <v>6</v>
      </c>
      <c r="N5065" s="4" t="str">
        <f t="shared" si="399"/>
        <v>N</v>
      </c>
      <c r="O5065" t="str">
        <f t="shared" si="400"/>
        <v>N</v>
      </c>
    </row>
    <row r="5066" spans="1:15" x14ac:dyDescent="0.25">
      <c r="A5066">
        <v>62</v>
      </c>
      <c r="B5066" s="1">
        <v>61628</v>
      </c>
      <c r="C5066" t="s">
        <v>227</v>
      </c>
      <c r="D5066" t="s">
        <v>382</v>
      </c>
      <c r="E5066">
        <v>80</v>
      </c>
      <c r="F5066">
        <v>3919</v>
      </c>
      <c r="G5066">
        <f t="shared" si="396"/>
        <v>3919</v>
      </c>
      <c r="H5066" t="str">
        <f>_xlfn.XLOOKUP(C5066,obszary!A:A,obszary!B:B)</f>
        <v>Sinus Sabaeus</v>
      </c>
      <c r="I5066" t="str">
        <f>_xlfn.XLOOKUP($A5066,laziki!B:B,laziki!C:C)</f>
        <v>Rosetta 1</v>
      </c>
      <c r="J5066" t="str">
        <f>_xlfn.XLOOKUP(I5066,laziki!C:C,laziki!E:E)</f>
        <v>3.33S, 27.57E</v>
      </c>
      <c r="K5066">
        <f>_xlfn.XLOOKUP($A5066,laziki!B:B,laziki!D:D)</f>
        <v>2065</v>
      </c>
      <c r="L5066">
        <f t="shared" si="397"/>
        <v>2068</v>
      </c>
      <c r="M5066" s="4">
        <f t="shared" si="398"/>
        <v>3</v>
      </c>
      <c r="N5066" s="4" t="str">
        <f t="shared" si="399"/>
        <v>S</v>
      </c>
      <c r="O5066" t="str">
        <f t="shared" si="400"/>
        <v>S</v>
      </c>
    </row>
    <row r="5067" spans="1:15" x14ac:dyDescent="0.25">
      <c r="A5067">
        <v>32</v>
      </c>
      <c r="B5067" s="1">
        <v>60736</v>
      </c>
      <c r="C5067" t="s">
        <v>233</v>
      </c>
      <c r="D5067" t="s">
        <v>381</v>
      </c>
      <c r="E5067">
        <v>85</v>
      </c>
      <c r="F5067">
        <v>15109</v>
      </c>
      <c r="G5067">
        <f t="shared" si="396"/>
        <v>15109</v>
      </c>
      <c r="H5067" t="str">
        <f>_xlfn.XLOOKUP(C5067,obszary!A:A,obszary!B:B)</f>
        <v>Phoenicis Lacus</v>
      </c>
      <c r="I5067" t="str">
        <f>_xlfn.XLOOKUP($A5067,laziki!B:B,laziki!C:C)</f>
        <v>Deimos 11</v>
      </c>
      <c r="J5067" t="str">
        <f>_xlfn.XLOOKUP(I5067,laziki!C:C,laziki!E:E)</f>
        <v>39.82S, 96.42W</v>
      </c>
      <c r="K5067">
        <f>_xlfn.XLOOKUP($A5067,laziki!B:B,laziki!D:D)</f>
        <v>2059</v>
      </c>
      <c r="L5067">
        <f t="shared" si="397"/>
        <v>2066</v>
      </c>
      <c r="M5067" s="4">
        <f t="shared" si="398"/>
        <v>7</v>
      </c>
      <c r="N5067" s="4" t="str">
        <f t="shared" si="399"/>
        <v>S</v>
      </c>
      <c r="O5067" t="str">
        <f t="shared" si="400"/>
        <v>S</v>
      </c>
    </row>
    <row r="5068" spans="1:15" x14ac:dyDescent="0.25">
      <c r="A5068">
        <v>64</v>
      </c>
      <c r="B5068" s="1">
        <v>61681</v>
      </c>
      <c r="C5068" t="s">
        <v>211</v>
      </c>
      <c r="D5068" t="s">
        <v>380</v>
      </c>
      <c r="E5068">
        <v>702</v>
      </c>
      <c r="F5068">
        <v>4731</v>
      </c>
      <c r="G5068">
        <f t="shared" si="396"/>
        <v>0</v>
      </c>
      <c r="H5068" t="str">
        <f>_xlfn.XLOOKUP(C5068,obszary!A:A,obszary!B:B)</f>
        <v>Hellas</v>
      </c>
      <c r="I5068" t="str">
        <f>_xlfn.XLOOKUP($A5068,laziki!B:B,laziki!C:C)</f>
        <v>Rosetta 7</v>
      </c>
      <c r="J5068" t="str">
        <f>_xlfn.XLOOKUP(I5068,laziki!C:C,laziki!E:E)</f>
        <v>48.64S, 67.03E</v>
      </c>
      <c r="K5068">
        <f>_xlfn.XLOOKUP($A5068,laziki!B:B,laziki!D:D)</f>
        <v>2067</v>
      </c>
      <c r="L5068">
        <f t="shared" si="397"/>
        <v>2068</v>
      </c>
      <c r="M5068" s="4">
        <f t="shared" si="398"/>
        <v>1</v>
      </c>
      <c r="N5068" s="4" t="str">
        <f t="shared" si="399"/>
        <v>S</v>
      </c>
      <c r="O5068" t="str">
        <f t="shared" si="400"/>
        <v>S</v>
      </c>
    </row>
    <row r="5069" spans="1:15" x14ac:dyDescent="0.25">
      <c r="A5069">
        <v>45</v>
      </c>
      <c r="B5069" s="1">
        <v>61367</v>
      </c>
      <c r="C5069" t="s">
        <v>241</v>
      </c>
      <c r="D5069" t="s">
        <v>379</v>
      </c>
      <c r="E5069">
        <v>221</v>
      </c>
      <c r="F5069">
        <v>1267</v>
      </c>
      <c r="G5069">
        <f t="shared" si="396"/>
        <v>0</v>
      </c>
      <c r="H5069" t="str">
        <f>_xlfn.XLOOKUP(C5069,obszary!A:A,obszary!B:B)</f>
        <v>Syrtis Major</v>
      </c>
      <c r="I5069" t="str">
        <f>_xlfn.XLOOKUP($A5069,laziki!B:B,laziki!C:C)</f>
        <v>Spirit 12</v>
      </c>
      <c r="J5069" t="str">
        <f>_xlfn.XLOOKUP(I5069,laziki!C:C,laziki!E:E)</f>
        <v>0.43S, 61.64E</v>
      </c>
      <c r="K5069">
        <f>_xlfn.XLOOKUP($A5069,laziki!B:B,laziki!D:D)</f>
        <v>2064</v>
      </c>
      <c r="L5069">
        <f t="shared" si="397"/>
        <v>2068</v>
      </c>
      <c r="M5069" s="4">
        <f t="shared" si="398"/>
        <v>4</v>
      </c>
      <c r="N5069" s="4" t="str">
        <f t="shared" si="399"/>
        <v>N</v>
      </c>
      <c r="O5069" t="str">
        <f t="shared" si="400"/>
        <v>S</v>
      </c>
    </row>
    <row r="5070" spans="1:15" x14ac:dyDescent="0.25">
      <c r="A5070">
        <v>12</v>
      </c>
      <c r="B5070" s="1">
        <v>58096</v>
      </c>
      <c r="C5070" t="s">
        <v>233</v>
      </c>
      <c r="D5070" t="s">
        <v>378</v>
      </c>
      <c r="E5070">
        <v>181</v>
      </c>
      <c r="F5070">
        <v>6006</v>
      </c>
      <c r="G5070">
        <f t="shared" si="396"/>
        <v>0</v>
      </c>
      <c r="H5070" t="str">
        <f>_xlfn.XLOOKUP(C5070,obszary!A:A,obszary!B:B)</f>
        <v>Phoenicis Lacus</v>
      </c>
      <c r="I5070" t="str">
        <f>_xlfn.XLOOKUP($A5070,laziki!B:B,laziki!C:C)</f>
        <v>Mariner 20</v>
      </c>
      <c r="J5070" t="str">
        <f>_xlfn.XLOOKUP(I5070,laziki!C:C,laziki!E:E)</f>
        <v>6.41S, 116.10W</v>
      </c>
      <c r="K5070">
        <f>_xlfn.XLOOKUP($A5070,laziki!B:B,laziki!D:D)</f>
        <v>2055</v>
      </c>
      <c r="L5070">
        <f t="shared" si="397"/>
        <v>2059</v>
      </c>
      <c r="M5070" s="4">
        <f t="shared" si="398"/>
        <v>4</v>
      </c>
      <c r="N5070" s="4" t="str">
        <f t="shared" si="399"/>
        <v>S</v>
      </c>
      <c r="O5070" t="str">
        <f t="shared" si="400"/>
        <v>S</v>
      </c>
    </row>
    <row r="5071" spans="1:15" x14ac:dyDescent="0.25">
      <c r="A5071">
        <v>74</v>
      </c>
      <c r="B5071" s="1">
        <v>63357</v>
      </c>
      <c r="C5071" t="s">
        <v>243</v>
      </c>
      <c r="D5071" t="s">
        <v>377</v>
      </c>
      <c r="E5071">
        <v>65</v>
      </c>
      <c r="F5071">
        <v>629</v>
      </c>
      <c r="G5071">
        <f t="shared" si="396"/>
        <v>629</v>
      </c>
      <c r="H5071" t="str">
        <f>_xlfn.XLOOKUP(C5071,obszary!A:A,obszary!B:B)</f>
        <v>Arabia</v>
      </c>
      <c r="I5071" t="str">
        <f>_xlfn.XLOOKUP($A5071,laziki!B:B,laziki!C:C)</f>
        <v>Rosetta 21</v>
      </c>
      <c r="J5071" t="str">
        <f>_xlfn.XLOOKUP(I5071,laziki!C:C,laziki!E:E)</f>
        <v>17.28N, 7.12E</v>
      </c>
      <c r="K5071">
        <f>_xlfn.XLOOKUP($A5071,laziki!B:B,laziki!D:D)</f>
        <v>2071</v>
      </c>
      <c r="L5071">
        <f t="shared" si="397"/>
        <v>2073</v>
      </c>
      <c r="M5071" s="4">
        <f t="shared" si="398"/>
        <v>2</v>
      </c>
      <c r="N5071" s="4" t="str">
        <f t="shared" si="399"/>
        <v>N</v>
      </c>
      <c r="O5071" t="str">
        <f t="shared" si="400"/>
        <v>N</v>
      </c>
    </row>
    <row r="5072" spans="1:15" x14ac:dyDescent="0.25">
      <c r="A5072">
        <v>17</v>
      </c>
      <c r="B5072" s="1">
        <v>58199</v>
      </c>
      <c r="C5072" t="s">
        <v>239</v>
      </c>
      <c r="D5072" t="s">
        <v>376</v>
      </c>
      <c r="E5072">
        <v>157</v>
      </c>
      <c r="F5072">
        <v>3764</v>
      </c>
      <c r="G5072">
        <f t="shared" si="396"/>
        <v>0</v>
      </c>
      <c r="H5072" t="str">
        <f>_xlfn.XLOOKUP(C5072,obszary!A:A,obszary!B:B)</f>
        <v>Amenthes</v>
      </c>
      <c r="I5072" t="str">
        <f>_xlfn.XLOOKUP($A5072,laziki!B:B,laziki!C:C)</f>
        <v>Viking 8</v>
      </c>
      <c r="J5072" t="str">
        <f>_xlfn.XLOOKUP(I5072,laziki!C:C,laziki!E:E)</f>
        <v>21.27N, 90.13E</v>
      </c>
      <c r="K5072">
        <f>_xlfn.XLOOKUP($A5072,laziki!B:B,laziki!D:D)</f>
        <v>2054</v>
      </c>
      <c r="L5072">
        <f t="shared" si="397"/>
        <v>2059</v>
      </c>
      <c r="M5072" s="4">
        <f t="shared" si="398"/>
        <v>5</v>
      </c>
      <c r="N5072" s="4" t="str">
        <f t="shared" si="399"/>
        <v>N</v>
      </c>
      <c r="O5072" t="str">
        <f t="shared" si="400"/>
        <v>N</v>
      </c>
    </row>
    <row r="5073" spans="1:15" x14ac:dyDescent="0.25">
      <c r="A5073">
        <v>28</v>
      </c>
      <c r="B5073" s="1">
        <v>58599</v>
      </c>
      <c r="C5073" t="s">
        <v>217</v>
      </c>
      <c r="D5073" t="s">
        <v>375</v>
      </c>
      <c r="E5073">
        <v>7</v>
      </c>
      <c r="F5073">
        <v>2461</v>
      </c>
      <c r="G5073">
        <f t="shared" si="396"/>
        <v>2461</v>
      </c>
      <c r="H5073" t="str">
        <f>_xlfn.XLOOKUP(C5073,obszary!A:A,obszary!B:B)</f>
        <v>Thaumasia</v>
      </c>
      <c r="I5073" t="str">
        <f>_xlfn.XLOOKUP($A5073,laziki!B:B,laziki!C:C)</f>
        <v>Deimos 3</v>
      </c>
      <c r="J5073" t="str">
        <f>_xlfn.XLOOKUP(I5073,laziki!C:C,laziki!E:E)</f>
        <v>63.27S, 66.46W</v>
      </c>
      <c r="K5073">
        <f>_xlfn.XLOOKUP($A5073,laziki!B:B,laziki!D:D)</f>
        <v>2058</v>
      </c>
      <c r="L5073">
        <f t="shared" si="397"/>
        <v>2060</v>
      </c>
      <c r="M5073" s="4">
        <f t="shared" si="398"/>
        <v>2</v>
      </c>
      <c r="N5073" s="4" t="str">
        <f t="shared" si="399"/>
        <v>S</v>
      </c>
      <c r="O5073" t="str">
        <f t="shared" si="400"/>
        <v>S</v>
      </c>
    </row>
    <row r="5074" spans="1:15" x14ac:dyDescent="0.25">
      <c r="A5074">
        <v>84</v>
      </c>
      <c r="B5074" s="1">
        <v>62406</v>
      </c>
      <c r="C5074" t="s">
        <v>253</v>
      </c>
      <c r="D5074" t="s">
        <v>374</v>
      </c>
      <c r="E5074">
        <v>169</v>
      </c>
      <c r="F5074">
        <v>5255</v>
      </c>
      <c r="G5074">
        <f t="shared" si="396"/>
        <v>0</v>
      </c>
      <c r="H5074" t="str">
        <f>_xlfn.XLOOKUP(C5074,obszary!A:A,obszary!B:B)</f>
        <v>Cebrenia</v>
      </c>
      <c r="I5074" t="str">
        <f>_xlfn.XLOOKUP($A5074,laziki!B:B,laziki!C:C)</f>
        <v>Phoenix 12</v>
      </c>
      <c r="J5074" t="str">
        <f>_xlfn.XLOOKUP(I5074,laziki!C:C,laziki!E:E)</f>
        <v>53.00N, 129.64E</v>
      </c>
      <c r="K5074">
        <f>_xlfn.XLOOKUP($A5074,laziki!B:B,laziki!D:D)</f>
        <v>2069</v>
      </c>
      <c r="L5074">
        <f t="shared" si="397"/>
        <v>2070</v>
      </c>
      <c r="M5074" s="4">
        <f t="shared" si="398"/>
        <v>1</v>
      </c>
      <c r="N5074" s="4" t="str">
        <f t="shared" si="399"/>
        <v>N</v>
      </c>
      <c r="O5074" t="str">
        <f t="shared" si="400"/>
        <v>N</v>
      </c>
    </row>
    <row r="5075" spans="1:15" x14ac:dyDescent="0.25">
      <c r="A5075">
        <v>51</v>
      </c>
      <c r="B5075" s="1">
        <v>60785</v>
      </c>
      <c r="C5075" t="s">
        <v>215</v>
      </c>
      <c r="D5075" t="s">
        <v>373</v>
      </c>
      <c r="E5075">
        <v>85</v>
      </c>
      <c r="F5075">
        <v>2324</v>
      </c>
      <c r="G5075">
        <f t="shared" si="396"/>
        <v>2324</v>
      </c>
      <c r="H5075" t="str">
        <f>_xlfn.XLOOKUP(C5075,obszary!A:A,obszary!B:B)</f>
        <v>Argyre</v>
      </c>
      <c r="I5075" t="str">
        <f>_xlfn.XLOOKUP($A5075,laziki!B:B,laziki!C:C)</f>
        <v>Opportunity 3</v>
      </c>
      <c r="J5075" t="str">
        <f>_xlfn.XLOOKUP(I5075,laziki!C:C,laziki!E:E)</f>
        <v>50.59S, 47.85W</v>
      </c>
      <c r="K5075">
        <f>_xlfn.XLOOKUP($A5075,laziki!B:B,laziki!D:D)</f>
        <v>2064</v>
      </c>
      <c r="L5075">
        <f t="shared" si="397"/>
        <v>2066</v>
      </c>
      <c r="M5075" s="4">
        <f t="shared" si="398"/>
        <v>2</v>
      </c>
      <c r="N5075" s="4" t="str">
        <f t="shared" si="399"/>
        <v>S</v>
      </c>
      <c r="O5075" t="str">
        <f t="shared" si="400"/>
        <v>S</v>
      </c>
    </row>
    <row r="5076" spans="1:15" x14ac:dyDescent="0.25">
      <c r="A5076">
        <v>40</v>
      </c>
      <c r="B5076" s="1">
        <v>60018</v>
      </c>
      <c r="C5076" t="s">
        <v>221</v>
      </c>
      <c r="D5076" t="s">
        <v>372</v>
      </c>
      <c r="E5076">
        <v>292</v>
      </c>
      <c r="F5076">
        <v>7052</v>
      </c>
      <c r="G5076">
        <f t="shared" si="396"/>
        <v>0</v>
      </c>
      <c r="H5076" t="str">
        <f>_xlfn.XLOOKUP(C5076,obszary!A:A,obszary!B:B)</f>
        <v>Aeolis</v>
      </c>
      <c r="I5076" t="str">
        <f>_xlfn.XLOOKUP($A5076,laziki!B:B,laziki!C:C)</f>
        <v>Spirit 1</v>
      </c>
      <c r="J5076" t="str">
        <f>_xlfn.XLOOKUP(I5076,laziki!C:C,laziki!E:E)</f>
        <v>23.56S, 147.94E</v>
      </c>
      <c r="K5076">
        <f>_xlfn.XLOOKUP($A5076,laziki!B:B,laziki!D:D)</f>
        <v>2062</v>
      </c>
      <c r="L5076">
        <f t="shared" si="397"/>
        <v>2064</v>
      </c>
      <c r="M5076" s="4">
        <f t="shared" si="398"/>
        <v>2</v>
      </c>
      <c r="N5076" s="4" t="str">
        <f t="shared" si="399"/>
        <v>S</v>
      </c>
      <c r="O5076" t="str">
        <f t="shared" si="400"/>
        <v>S</v>
      </c>
    </row>
    <row r="5077" spans="1:15" x14ac:dyDescent="0.25">
      <c r="A5077">
        <v>17</v>
      </c>
      <c r="B5077" s="1">
        <v>57681</v>
      </c>
      <c r="C5077" t="s">
        <v>255</v>
      </c>
      <c r="D5077" t="s">
        <v>371</v>
      </c>
      <c r="E5077">
        <v>25</v>
      </c>
      <c r="F5077">
        <v>6006</v>
      </c>
      <c r="G5077">
        <f t="shared" si="396"/>
        <v>6006</v>
      </c>
      <c r="H5077" t="str">
        <f>_xlfn.XLOOKUP(C5077,obszary!A:A,obszary!B:B)</f>
        <v>Casius</v>
      </c>
      <c r="I5077" t="str">
        <f>_xlfn.XLOOKUP($A5077,laziki!B:B,laziki!C:C)</f>
        <v>Viking 8</v>
      </c>
      <c r="J5077" t="str">
        <f>_xlfn.XLOOKUP(I5077,laziki!C:C,laziki!E:E)</f>
        <v>21.27N, 90.13E</v>
      </c>
      <c r="K5077">
        <f>_xlfn.XLOOKUP($A5077,laziki!B:B,laziki!D:D)</f>
        <v>2054</v>
      </c>
      <c r="L5077">
        <f t="shared" si="397"/>
        <v>2057</v>
      </c>
      <c r="M5077" s="4">
        <f t="shared" si="398"/>
        <v>3</v>
      </c>
      <c r="N5077" s="4" t="str">
        <f t="shared" si="399"/>
        <v>N</v>
      </c>
      <c r="O5077" t="str">
        <f t="shared" si="400"/>
        <v>N</v>
      </c>
    </row>
    <row r="5078" spans="1:15" x14ac:dyDescent="0.25">
      <c r="A5078">
        <v>84</v>
      </c>
      <c r="B5078" s="1">
        <v>62993</v>
      </c>
      <c r="C5078" t="s">
        <v>253</v>
      </c>
      <c r="D5078" t="s">
        <v>370</v>
      </c>
      <c r="E5078">
        <v>11</v>
      </c>
      <c r="F5078">
        <v>2880</v>
      </c>
      <c r="G5078">
        <f t="shared" si="396"/>
        <v>2880</v>
      </c>
      <c r="H5078" t="str">
        <f>_xlfn.XLOOKUP(C5078,obszary!A:A,obszary!B:B)</f>
        <v>Cebrenia</v>
      </c>
      <c r="I5078" t="str">
        <f>_xlfn.XLOOKUP($A5078,laziki!B:B,laziki!C:C)</f>
        <v>Phoenix 12</v>
      </c>
      <c r="J5078" t="str">
        <f>_xlfn.XLOOKUP(I5078,laziki!C:C,laziki!E:E)</f>
        <v>53.00N, 129.64E</v>
      </c>
      <c r="K5078">
        <f>_xlfn.XLOOKUP($A5078,laziki!B:B,laziki!D:D)</f>
        <v>2069</v>
      </c>
      <c r="L5078">
        <f t="shared" si="397"/>
        <v>2072</v>
      </c>
      <c r="M5078" s="4">
        <f t="shared" si="398"/>
        <v>3</v>
      </c>
      <c r="N5078" s="4" t="str">
        <f t="shared" si="399"/>
        <v>N</v>
      </c>
      <c r="O5078" t="str">
        <f t="shared" si="400"/>
        <v>N</v>
      </c>
    </row>
    <row r="5079" spans="1:15" x14ac:dyDescent="0.25">
      <c r="A5079">
        <v>60</v>
      </c>
      <c r="B5079" s="1">
        <v>63268</v>
      </c>
      <c r="C5079" t="s">
        <v>215</v>
      </c>
      <c r="D5079" t="s">
        <v>369</v>
      </c>
      <c r="E5079">
        <v>252</v>
      </c>
      <c r="F5079">
        <v>12178</v>
      </c>
      <c r="G5079">
        <f t="shared" si="396"/>
        <v>0</v>
      </c>
      <c r="H5079" t="str">
        <f>_xlfn.XLOOKUP(C5079,obszary!A:A,obszary!B:B)</f>
        <v>Argyre</v>
      </c>
      <c r="I5079" t="str">
        <f>_xlfn.XLOOKUP($A5079,laziki!B:B,laziki!C:C)</f>
        <v>Opportunity 18</v>
      </c>
      <c r="J5079" t="str">
        <f>_xlfn.XLOOKUP(I5079,laziki!C:C,laziki!E:E)</f>
        <v>47.77S, 28.62W</v>
      </c>
      <c r="K5079">
        <f>_xlfn.XLOOKUP($A5079,laziki!B:B,laziki!D:D)</f>
        <v>2069</v>
      </c>
      <c r="L5079">
        <f t="shared" si="397"/>
        <v>2073</v>
      </c>
      <c r="M5079" s="4">
        <f t="shared" si="398"/>
        <v>4</v>
      </c>
      <c r="N5079" s="4" t="str">
        <f t="shared" si="399"/>
        <v>S</v>
      </c>
      <c r="O5079" t="str">
        <f t="shared" si="400"/>
        <v>S</v>
      </c>
    </row>
    <row r="5080" spans="1:15" x14ac:dyDescent="0.25">
      <c r="A5080">
        <v>27</v>
      </c>
      <c r="B5080" s="1">
        <v>57156</v>
      </c>
      <c r="C5080" t="s">
        <v>207</v>
      </c>
      <c r="D5080" t="s">
        <v>368</v>
      </c>
      <c r="E5080">
        <v>48</v>
      </c>
      <c r="F5080">
        <v>20205</v>
      </c>
      <c r="G5080">
        <f t="shared" si="396"/>
        <v>20205</v>
      </c>
      <c r="H5080" t="str">
        <f>_xlfn.XLOOKUP(C5080,obszary!A:A,obszary!B:B)</f>
        <v>Mare Australe</v>
      </c>
      <c r="I5080" t="str">
        <f>_xlfn.XLOOKUP($A5080,laziki!B:B,laziki!C:C)</f>
        <v>Phobos 6</v>
      </c>
      <c r="J5080" t="str">
        <f>_xlfn.XLOOKUP(I5080,laziki!C:C,laziki!E:E)</f>
        <v>74.62S, 100.08E</v>
      </c>
      <c r="K5080">
        <f>_xlfn.XLOOKUP($A5080,laziki!B:B,laziki!D:D)</f>
        <v>2054</v>
      </c>
      <c r="L5080">
        <f t="shared" si="397"/>
        <v>2056</v>
      </c>
      <c r="M5080" s="4">
        <f t="shared" si="398"/>
        <v>2</v>
      </c>
      <c r="N5080" s="4" t="str">
        <f t="shared" si="399"/>
        <v>S</v>
      </c>
      <c r="O5080" t="str">
        <f t="shared" si="400"/>
        <v>S</v>
      </c>
    </row>
    <row r="5081" spans="1:15" x14ac:dyDescent="0.25">
      <c r="A5081">
        <v>52</v>
      </c>
      <c r="B5081" s="1">
        <v>62738</v>
      </c>
      <c r="C5081" t="s">
        <v>249</v>
      </c>
      <c r="D5081" t="s">
        <v>367</v>
      </c>
      <c r="E5081">
        <v>231</v>
      </c>
      <c r="F5081">
        <v>2188</v>
      </c>
      <c r="G5081">
        <f t="shared" si="396"/>
        <v>0</v>
      </c>
      <c r="H5081" t="str">
        <f>_xlfn.XLOOKUP(C5081,obszary!A:A,obszary!B:B)</f>
        <v>Tharsis</v>
      </c>
      <c r="I5081" t="str">
        <f>_xlfn.XLOOKUP($A5081,laziki!B:B,laziki!C:C)</f>
        <v>Opportunity 4</v>
      </c>
      <c r="J5081" t="str">
        <f>_xlfn.XLOOKUP(I5081,laziki!C:C,laziki!E:E)</f>
        <v>9.63N, 121.52W</v>
      </c>
      <c r="K5081">
        <f>_xlfn.XLOOKUP($A5081,laziki!B:B,laziki!D:D)</f>
        <v>2065</v>
      </c>
      <c r="L5081">
        <f t="shared" si="397"/>
        <v>2071</v>
      </c>
      <c r="M5081" s="4">
        <f t="shared" si="398"/>
        <v>6</v>
      </c>
      <c r="N5081" s="4" t="str">
        <f t="shared" si="399"/>
        <v>N</v>
      </c>
      <c r="O5081" t="str">
        <f t="shared" si="400"/>
        <v>N</v>
      </c>
    </row>
    <row r="5082" spans="1:15" x14ac:dyDescent="0.25">
      <c r="A5082">
        <v>44</v>
      </c>
      <c r="B5082" s="1">
        <v>61920</v>
      </c>
      <c r="C5082" t="s">
        <v>253</v>
      </c>
      <c r="D5082" t="s">
        <v>366</v>
      </c>
      <c r="E5082">
        <v>48</v>
      </c>
      <c r="F5082">
        <v>8519</v>
      </c>
      <c r="G5082">
        <f t="shared" si="396"/>
        <v>8519</v>
      </c>
      <c r="H5082" t="str">
        <f>_xlfn.XLOOKUP(C5082,obszary!A:A,obszary!B:B)</f>
        <v>Cebrenia</v>
      </c>
      <c r="I5082" t="str">
        <f>_xlfn.XLOOKUP($A5082,laziki!B:B,laziki!C:C)</f>
        <v>Spirit 11</v>
      </c>
      <c r="J5082" t="str">
        <f>_xlfn.XLOOKUP(I5082,laziki!C:C,laziki!E:E)</f>
        <v>64.61N, 131.25E</v>
      </c>
      <c r="K5082">
        <f>_xlfn.XLOOKUP($A5082,laziki!B:B,laziki!D:D)</f>
        <v>2064</v>
      </c>
      <c r="L5082">
        <f t="shared" si="397"/>
        <v>2069</v>
      </c>
      <c r="M5082" s="4">
        <f t="shared" si="398"/>
        <v>5</v>
      </c>
      <c r="N5082" s="4" t="str">
        <f t="shared" si="399"/>
        <v>N</v>
      </c>
      <c r="O5082" t="str">
        <f t="shared" si="400"/>
        <v>N</v>
      </c>
    </row>
    <row r="5083" spans="1:15" x14ac:dyDescent="0.25">
      <c r="A5083">
        <v>69</v>
      </c>
      <c r="B5083" s="1">
        <v>63575</v>
      </c>
      <c r="C5083" t="s">
        <v>265</v>
      </c>
      <c r="D5083" t="s">
        <v>365</v>
      </c>
      <c r="E5083">
        <v>12</v>
      </c>
      <c r="F5083">
        <v>41937</v>
      </c>
      <c r="G5083">
        <f t="shared" si="396"/>
        <v>41937</v>
      </c>
      <c r="H5083" t="str">
        <f>_xlfn.XLOOKUP(C5083,obszary!A:A,obszary!B:B)</f>
        <v>Mare Boreum</v>
      </c>
      <c r="I5083" t="str">
        <f>_xlfn.XLOOKUP($A5083,laziki!B:B,laziki!C:C)</f>
        <v>Rosetta 13</v>
      </c>
      <c r="J5083" t="str">
        <f>_xlfn.XLOOKUP(I5083,laziki!C:C,laziki!E:E)</f>
        <v>69.41N, 168.67E</v>
      </c>
      <c r="K5083">
        <f>_xlfn.XLOOKUP($A5083,laziki!B:B,laziki!D:D)</f>
        <v>2069</v>
      </c>
      <c r="L5083">
        <f t="shared" si="397"/>
        <v>2074</v>
      </c>
      <c r="M5083" s="4">
        <f t="shared" si="398"/>
        <v>5</v>
      </c>
      <c r="N5083" s="4" t="str">
        <f t="shared" si="399"/>
        <v>N</v>
      </c>
      <c r="O5083" t="str">
        <f t="shared" si="400"/>
        <v>N</v>
      </c>
    </row>
    <row r="5084" spans="1:15" x14ac:dyDescent="0.25">
      <c r="A5084">
        <v>60</v>
      </c>
      <c r="B5084" s="1">
        <v>62760</v>
      </c>
      <c r="C5084" t="s">
        <v>215</v>
      </c>
      <c r="D5084" t="s">
        <v>364</v>
      </c>
      <c r="E5084">
        <v>25</v>
      </c>
      <c r="F5084">
        <v>45837</v>
      </c>
      <c r="G5084">
        <f t="shared" si="396"/>
        <v>45837</v>
      </c>
      <c r="H5084" t="str">
        <f>_xlfn.XLOOKUP(C5084,obszary!A:A,obszary!B:B)</f>
        <v>Argyre</v>
      </c>
      <c r="I5084" t="str">
        <f>_xlfn.XLOOKUP($A5084,laziki!B:B,laziki!C:C)</f>
        <v>Opportunity 18</v>
      </c>
      <c r="J5084" t="str">
        <f>_xlfn.XLOOKUP(I5084,laziki!C:C,laziki!E:E)</f>
        <v>47.77S, 28.62W</v>
      </c>
      <c r="K5084">
        <f>_xlfn.XLOOKUP($A5084,laziki!B:B,laziki!D:D)</f>
        <v>2069</v>
      </c>
      <c r="L5084">
        <f t="shared" si="397"/>
        <v>2071</v>
      </c>
      <c r="M5084" s="4">
        <f t="shared" si="398"/>
        <v>2</v>
      </c>
      <c r="N5084" s="4" t="str">
        <f t="shared" si="399"/>
        <v>S</v>
      </c>
      <c r="O5084" t="str">
        <f t="shared" si="400"/>
        <v>S</v>
      </c>
    </row>
    <row r="5085" spans="1:15" x14ac:dyDescent="0.25">
      <c r="A5085">
        <v>26</v>
      </c>
      <c r="B5085" s="1">
        <v>57566</v>
      </c>
      <c r="C5085" t="s">
        <v>211</v>
      </c>
      <c r="D5085" t="s">
        <v>363</v>
      </c>
      <c r="E5085">
        <v>37</v>
      </c>
      <c r="F5085">
        <v>9074</v>
      </c>
      <c r="G5085">
        <f t="shared" si="396"/>
        <v>9074</v>
      </c>
      <c r="H5085" t="str">
        <f>_xlfn.XLOOKUP(C5085,obszary!A:A,obszary!B:B)</f>
        <v>Hellas</v>
      </c>
      <c r="I5085" t="str">
        <f>_xlfn.XLOOKUP($A5085,laziki!B:B,laziki!C:C)</f>
        <v>Phobos 5</v>
      </c>
      <c r="J5085" t="str">
        <f>_xlfn.XLOOKUP(I5085,laziki!C:C,laziki!E:E)</f>
        <v>48.99S, 67.17E</v>
      </c>
      <c r="K5085">
        <f>_xlfn.XLOOKUP($A5085,laziki!B:B,laziki!D:D)</f>
        <v>2054</v>
      </c>
      <c r="L5085">
        <f t="shared" si="397"/>
        <v>2057</v>
      </c>
      <c r="M5085" s="4">
        <f t="shared" si="398"/>
        <v>3</v>
      </c>
      <c r="N5085" s="4" t="str">
        <f t="shared" si="399"/>
        <v>S</v>
      </c>
      <c r="O5085" t="str">
        <f t="shared" si="400"/>
        <v>S</v>
      </c>
    </row>
    <row r="5086" spans="1:15" x14ac:dyDescent="0.25">
      <c r="A5086">
        <v>70</v>
      </c>
      <c r="B5086" s="1">
        <v>62650</v>
      </c>
      <c r="C5086" t="s">
        <v>229</v>
      </c>
      <c r="D5086" t="s">
        <v>362</v>
      </c>
      <c r="E5086">
        <v>45</v>
      </c>
      <c r="F5086">
        <v>11382</v>
      </c>
      <c r="G5086">
        <f t="shared" si="396"/>
        <v>11382</v>
      </c>
      <c r="H5086" t="str">
        <f>_xlfn.XLOOKUP(C5086,obszary!A:A,obszary!B:B)</f>
        <v>Margaritifer Sinus</v>
      </c>
      <c r="I5086" t="str">
        <f>_xlfn.XLOOKUP($A5086,laziki!B:B,laziki!C:C)</f>
        <v>Rosetta 14</v>
      </c>
      <c r="J5086" t="str">
        <f>_xlfn.XLOOKUP(I5086,laziki!C:C,laziki!E:E)</f>
        <v>24.07S, 46.44W</v>
      </c>
      <c r="K5086">
        <f>_xlfn.XLOOKUP($A5086,laziki!B:B,laziki!D:D)</f>
        <v>2069</v>
      </c>
      <c r="L5086">
        <f t="shared" si="397"/>
        <v>2071</v>
      </c>
      <c r="M5086" s="4">
        <f t="shared" si="398"/>
        <v>2</v>
      </c>
      <c r="N5086" s="4" t="str">
        <f t="shared" si="399"/>
        <v>S</v>
      </c>
      <c r="O5086" t="str">
        <f t="shared" si="400"/>
        <v>S</v>
      </c>
    </row>
    <row r="5087" spans="1:15" x14ac:dyDescent="0.25">
      <c r="A5087">
        <v>85</v>
      </c>
      <c r="B5087" s="1">
        <v>64186</v>
      </c>
      <c r="C5087" t="s">
        <v>241</v>
      </c>
      <c r="D5087" t="s">
        <v>361</v>
      </c>
      <c r="E5087">
        <v>631</v>
      </c>
      <c r="F5087">
        <v>6409</v>
      </c>
      <c r="G5087">
        <f t="shared" si="396"/>
        <v>0</v>
      </c>
      <c r="H5087" t="str">
        <f>_xlfn.XLOOKUP(C5087,obszary!A:A,obszary!B:B)</f>
        <v>Syrtis Major</v>
      </c>
      <c r="I5087" t="str">
        <f>_xlfn.XLOOKUP($A5087,laziki!B:B,laziki!C:C)</f>
        <v>Phoenix 13</v>
      </c>
      <c r="J5087" t="str">
        <f>_xlfn.XLOOKUP(I5087,laziki!C:C,laziki!E:E)</f>
        <v>6.43S, 95.96E</v>
      </c>
      <c r="K5087">
        <f>_xlfn.XLOOKUP($A5087,laziki!B:B,laziki!D:D)</f>
        <v>2070</v>
      </c>
      <c r="L5087">
        <f t="shared" si="397"/>
        <v>2075</v>
      </c>
      <c r="M5087" s="4">
        <f t="shared" si="398"/>
        <v>5</v>
      </c>
      <c r="N5087" s="4" t="str">
        <f t="shared" si="399"/>
        <v>N</v>
      </c>
      <c r="O5087" t="str">
        <f t="shared" si="400"/>
        <v>S</v>
      </c>
    </row>
    <row r="5088" spans="1:15" x14ac:dyDescent="0.25">
      <c r="A5088">
        <v>44</v>
      </c>
      <c r="B5088" s="1">
        <v>60989</v>
      </c>
      <c r="C5088" t="s">
        <v>265</v>
      </c>
      <c r="D5088" t="s">
        <v>360</v>
      </c>
      <c r="E5088">
        <v>572</v>
      </c>
      <c r="F5088">
        <v>4235</v>
      </c>
      <c r="G5088">
        <f t="shared" si="396"/>
        <v>0</v>
      </c>
      <c r="H5088" t="str">
        <f>_xlfn.XLOOKUP(C5088,obszary!A:A,obszary!B:B)</f>
        <v>Mare Boreum</v>
      </c>
      <c r="I5088" t="str">
        <f>_xlfn.XLOOKUP($A5088,laziki!B:B,laziki!C:C)</f>
        <v>Spirit 11</v>
      </c>
      <c r="J5088" t="str">
        <f>_xlfn.XLOOKUP(I5088,laziki!C:C,laziki!E:E)</f>
        <v>64.61N, 131.25E</v>
      </c>
      <c r="K5088">
        <f>_xlfn.XLOOKUP($A5088,laziki!B:B,laziki!D:D)</f>
        <v>2064</v>
      </c>
      <c r="L5088">
        <f t="shared" si="397"/>
        <v>2066</v>
      </c>
      <c r="M5088" s="4">
        <f t="shared" si="398"/>
        <v>2</v>
      </c>
      <c r="N5088" s="4" t="str">
        <f t="shared" si="399"/>
        <v>N</v>
      </c>
      <c r="O5088" t="str">
        <f t="shared" si="400"/>
        <v>N</v>
      </c>
    </row>
    <row r="5089" spans="1:15" x14ac:dyDescent="0.25">
      <c r="A5089">
        <v>2</v>
      </c>
      <c r="B5089" s="1">
        <v>57423</v>
      </c>
      <c r="C5089" t="s">
        <v>239</v>
      </c>
      <c r="D5089" t="s">
        <v>359</v>
      </c>
      <c r="E5089">
        <v>128</v>
      </c>
      <c r="F5089">
        <v>5436</v>
      </c>
      <c r="G5089">
        <f t="shared" si="396"/>
        <v>0</v>
      </c>
      <c r="H5089" t="str">
        <f>_xlfn.XLOOKUP(C5089,obszary!A:A,obszary!B:B)</f>
        <v>Amenthes</v>
      </c>
      <c r="I5089" t="str">
        <f>_xlfn.XLOOKUP($A5089,laziki!B:B,laziki!C:C)</f>
        <v>Mariner 6</v>
      </c>
      <c r="J5089" t="str">
        <f>_xlfn.XLOOKUP(I5089,laziki!C:C,laziki!E:E)</f>
        <v>11.90N, 119.49E</v>
      </c>
      <c r="K5089">
        <f>_xlfn.XLOOKUP($A5089,laziki!B:B,laziki!D:D)</f>
        <v>2050</v>
      </c>
      <c r="L5089">
        <f t="shared" si="397"/>
        <v>2057</v>
      </c>
      <c r="M5089" s="4">
        <f t="shared" si="398"/>
        <v>7</v>
      </c>
      <c r="N5089" s="4" t="str">
        <f t="shared" si="399"/>
        <v>N</v>
      </c>
      <c r="O5089" t="str">
        <f t="shared" si="400"/>
        <v>N</v>
      </c>
    </row>
    <row r="5090" spans="1:15" x14ac:dyDescent="0.25">
      <c r="A5090">
        <v>10</v>
      </c>
      <c r="B5090" s="1">
        <v>58986</v>
      </c>
      <c r="C5090" t="s">
        <v>215</v>
      </c>
      <c r="D5090" t="s">
        <v>358</v>
      </c>
      <c r="E5090">
        <v>120</v>
      </c>
      <c r="F5090">
        <v>5436</v>
      </c>
      <c r="G5090">
        <f t="shared" si="396"/>
        <v>0</v>
      </c>
      <c r="H5090" t="str">
        <f>_xlfn.XLOOKUP(C5090,obszary!A:A,obszary!B:B)</f>
        <v>Argyre</v>
      </c>
      <c r="I5090" t="str">
        <f>_xlfn.XLOOKUP($A5090,laziki!B:B,laziki!C:C)</f>
        <v>Mariner 15</v>
      </c>
      <c r="J5090" t="str">
        <f>_xlfn.XLOOKUP(I5090,laziki!C:C,laziki!E:E)</f>
        <v>23.79S, 56.97W</v>
      </c>
      <c r="K5090">
        <f>_xlfn.XLOOKUP($A5090,laziki!B:B,laziki!D:D)</f>
        <v>2054</v>
      </c>
      <c r="L5090">
        <f t="shared" si="397"/>
        <v>2061</v>
      </c>
      <c r="M5090" s="4">
        <f t="shared" si="398"/>
        <v>7</v>
      </c>
      <c r="N5090" s="4" t="str">
        <f t="shared" si="399"/>
        <v>S</v>
      </c>
      <c r="O5090" t="str">
        <f t="shared" si="400"/>
        <v>S</v>
      </c>
    </row>
    <row r="5091" spans="1:15" x14ac:dyDescent="0.25">
      <c r="A5091">
        <v>98</v>
      </c>
      <c r="B5091" s="1">
        <v>63567</v>
      </c>
      <c r="C5091" t="s">
        <v>211</v>
      </c>
      <c r="D5091" t="s">
        <v>357</v>
      </c>
      <c r="E5091">
        <v>1270</v>
      </c>
      <c r="F5091">
        <v>8000</v>
      </c>
      <c r="G5091">
        <f t="shared" si="396"/>
        <v>0</v>
      </c>
      <c r="H5091" t="str">
        <f>_xlfn.XLOOKUP(C5091,obszary!A:A,obszary!B:B)</f>
        <v>Hellas</v>
      </c>
      <c r="I5091" t="str">
        <f>_xlfn.XLOOKUP($A5091,laziki!B:B,laziki!C:C)</f>
        <v>Perseverance 5</v>
      </c>
      <c r="J5091" t="str">
        <f>_xlfn.XLOOKUP(I5091,laziki!C:C,laziki!E:E)</f>
        <v>48.97S, 86.32E</v>
      </c>
      <c r="K5091">
        <f>_xlfn.XLOOKUP($A5091,laziki!B:B,laziki!D:D)</f>
        <v>2070</v>
      </c>
      <c r="L5091">
        <f t="shared" si="397"/>
        <v>2074</v>
      </c>
      <c r="M5091" s="4">
        <f t="shared" si="398"/>
        <v>4</v>
      </c>
      <c r="N5091" s="4" t="str">
        <f t="shared" si="399"/>
        <v>S</v>
      </c>
      <c r="O5091" t="str">
        <f t="shared" si="400"/>
        <v>S</v>
      </c>
    </row>
    <row r="5092" spans="1:15" x14ac:dyDescent="0.25">
      <c r="A5092">
        <v>56</v>
      </c>
      <c r="B5092" s="1">
        <v>62137</v>
      </c>
      <c r="C5092" t="s">
        <v>215</v>
      </c>
      <c r="D5092" t="s">
        <v>356</v>
      </c>
      <c r="E5092">
        <v>72</v>
      </c>
      <c r="F5092">
        <v>7512</v>
      </c>
      <c r="G5092">
        <f t="shared" si="396"/>
        <v>7512</v>
      </c>
      <c r="H5092" t="str">
        <f>_xlfn.XLOOKUP(C5092,obszary!A:A,obszary!B:B)</f>
        <v>Argyre</v>
      </c>
      <c r="I5092" t="str">
        <f>_xlfn.XLOOKUP($A5092,laziki!B:B,laziki!C:C)</f>
        <v>Opportunity 10</v>
      </c>
      <c r="J5092" t="str">
        <f>_xlfn.XLOOKUP(I5092,laziki!C:C,laziki!E:E)</f>
        <v>35.35S, 72.67W</v>
      </c>
      <c r="K5092">
        <f>_xlfn.XLOOKUP($A5092,laziki!B:B,laziki!D:D)</f>
        <v>2067</v>
      </c>
      <c r="L5092">
        <f t="shared" si="397"/>
        <v>2070</v>
      </c>
      <c r="M5092" s="4">
        <f t="shared" si="398"/>
        <v>3</v>
      </c>
      <c r="N5092" s="4" t="str">
        <f t="shared" si="399"/>
        <v>S</v>
      </c>
      <c r="O5092" t="str">
        <f t="shared" si="400"/>
        <v>S</v>
      </c>
    </row>
    <row r="5093" spans="1:15" x14ac:dyDescent="0.25">
      <c r="A5093">
        <v>42</v>
      </c>
      <c r="B5093" s="1">
        <v>62680</v>
      </c>
      <c r="C5093" t="s">
        <v>253</v>
      </c>
      <c r="D5093" t="s">
        <v>355</v>
      </c>
      <c r="E5093">
        <v>47</v>
      </c>
      <c r="F5093">
        <v>4076</v>
      </c>
      <c r="G5093">
        <f t="shared" si="396"/>
        <v>4076</v>
      </c>
      <c r="H5093" t="str">
        <f>_xlfn.XLOOKUP(C5093,obszary!A:A,obszary!B:B)</f>
        <v>Cebrenia</v>
      </c>
      <c r="I5093" t="str">
        <f>_xlfn.XLOOKUP($A5093,laziki!B:B,laziki!C:C)</f>
        <v>Spirit 6</v>
      </c>
      <c r="J5093" t="str">
        <f>_xlfn.XLOOKUP(I5093,laziki!C:C,laziki!E:E)</f>
        <v>27.80N, 160.30E</v>
      </c>
      <c r="K5093">
        <f>_xlfn.XLOOKUP($A5093,laziki!B:B,laziki!D:D)</f>
        <v>2063</v>
      </c>
      <c r="L5093">
        <f t="shared" si="397"/>
        <v>2071</v>
      </c>
      <c r="M5093" s="4">
        <f t="shared" si="398"/>
        <v>8</v>
      </c>
      <c r="N5093" s="4" t="str">
        <f t="shared" si="399"/>
        <v>N</v>
      </c>
      <c r="O5093" t="str">
        <f t="shared" si="400"/>
        <v>N</v>
      </c>
    </row>
    <row r="5094" spans="1:15" x14ac:dyDescent="0.25">
      <c r="A5094">
        <v>37</v>
      </c>
      <c r="B5094" s="1">
        <v>59269</v>
      </c>
      <c r="C5094" t="s">
        <v>223</v>
      </c>
      <c r="D5094" t="s">
        <v>354</v>
      </c>
      <c r="E5094">
        <v>631</v>
      </c>
      <c r="F5094">
        <v>4235</v>
      </c>
      <c r="G5094">
        <f t="shared" si="396"/>
        <v>0</v>
      </c>
      <c r="H5094" t="str">
        <f>_xlfn.XLOOKUP(C5094,obszary!A:A,obszary!B:B)</f>
        <v>Mare Tyrrhenum</v>
      </c>
      <c r="I5094" t="str">
        <f>_xlfn.XLOOKUP($A5094,laziki!B:B,laziki!C:C)</f>
        <v>Pathfinder 5</v>
      </c>
      <c r="J5094" t="str">
        <f>_xlfn.XLOOKUP(I5094,laziki!C:C,laziki!E:E)</f>
        <v>10.83N, 133.81E</v>
      </c>
      <c r="K5094">
        <f>_xlfn.XLOOKUP($A5094,laziki!B:B,laziki!D:D)</f>
        <v>2061</v>
      </c>
      <c r="L5094">
        <f t="shared" si="397"/>
        <v>2062</v>
      </c>
      <c r="M5094" s="4">
        <f t="shared" si="398"/>
        <v>1</v>
      </c>
      <c r="N5094" s="4" t="str">
        <f t="shared" si="399"/>
        <v>S</v>
      </c>
      <c r="O5094" t="str">
        <f t="shared" si="400"/>
        <v>N</v>
      </c>
    </row>
    <row r="5095" spans="1:15" x14ac:dyDescent="0.25">
      <c r="A5095">
        <v>99</v>
      </c>
      <c r="B5095" s="1">
        <v>63992</v>
      </c>
      <c r="C5095" t="s">
        <v>257</v>
      </c>
      <c r="D5095" t="s">
        <v>353</v>
      </c>
      <c r="E5095">
        <v>169</v>
      </c>
      <c r="F5095">
        <v>10654</v>
      </c>
      <c r="G5095">
        <f t="shared" si="396"/>
        <v>0</v>
      </c>
      <c r="H5095" t="str">
        <f>_xlfn.XLOOKUP(C5095,obszary!A:A,obszary!B:B)</f>
        <v>Ismenius Lacus</v>
      </c>
      <c r="I5095" t="str">
        <f>_xlfn.XLOOKUP($A5095,laziki!B:B,laziki!C:C)</f>
        <v>Perseverance 6</v>
      </c>
      <c r="J5095" t="str">
        <f>_xlfn.XLOOKUP(I5095,laziki!C:C,laziki!E:E)</f>
        <v>34.38N, 12.41E</v>
      </c>
      <c r="K5095">
        <f>_xlfn.XLOOKUP($A5095,laziki!B:B,laziki!D:D)</f>
        <v>2070</v>
      </c>
      <c r="L5095">
        <f t="shared" si="397"/>
        <v>2075</v>
      </c>
      <c r="M5095" s="4">
        <f t="shared" si="398"/>
        <v>5</v>
      </c>
      <c r="N5095" s="4" t="str">
        <f t="shared" si="399"/>
        <v>N</v>
      </c>
      <c r="O5095" t="str">
        <f t="shared" si="400"/>
        <v>N</v>
      </c>
    </row>
    <row r="5096" spans="1:15" x14ac:dyDescent="0.25">
      <c r="A5096">
        <v>53</v>
      </c>
      <c r="B5096" s="1">
        <v>61630</v>
      </c>
      <c r="C5096" t="s">
        <v>207</v>
      </c>
      <c r="D5096" t="s">
        <v>352</v>
      </c>
      <c r="E5096">
        <v>72</v>
      </c>
      <c r="F5096">
        <v>27536</v>
      </c>
      <c r="G5096">
        <f t="shared" si="396"/>
        <v>27536</v>
      </c>
      <c r="H5096" t="str">
        <f>_xlfn.XLOOKUP(C5096,obszary!A:A,obszary!B:B)</f>
        <v>Mare Australe</v>
      </c>
      <c r="I5096" t="str">
        <f>_xlfn.XLOOKUP($A5096,laziki!B:B,laziki!C:C)</f>
        <v>Opportunity 5</v>
      </c>
      <c r="J5096" t="str">
        <f>_xlfn.XLOOKUP(I5096,laziki!C:C,laziki!E:E)</f>
        <v>70.62S, 159.12W</v>
      </c>
      <c r="K5096">
        <f>_xlfn.XLOOKUP($A5096,laziki!B:B,laziki!D:D)</f>
        <v>2065</v>
      </c>
      <c r="L5096">
        <f t="shared" si="397"/>
        <v>2068</v>
      </c>
      <c r="M5096" s="4">
        <f t="shared" si="398"/>
        <v>3</v>
      </c>
      <c r="N5096" s="4" t="str">
        <f t="shared" si="399"/>
        <v>S</v>
      </c>
      <c r="O5096" t="str">
        <f t="shared" si="400"/>
        <v>S</v>
      </c>
    </row>
    <row r="5097" spans="1:15" x14ac:dyDescent="0.25">
      <c r="A5097">
        <v>10</v>
      </c>
      <c r="B5097" s="1">
        <v>59082</v>
      </c>
      <c r="C5097" t="s">
        <v>231</v>
      </c>
      <c r="D5097" t="s">
        <v>351</v>
      </c>
      <c r="E5097">
        <v>133</v>
      </c>
      <c r="F5097">
        <v>3612</v>
      </c>
      <c r="G5097">
        <f t="shared" si="396"/>
        <v>0</v>
      </c>
      <c r="H5097" t="str">
        <f>_xlfn.XLOOKUP(C5097,obszary!A:A,obszary!B:B)</f>
        <v>Coprates</v>
      </c>
      <c r="I5097" t="str">
        <f>_xlfn.XLOOKUP($A5097,laziki!B:B,laziki!C:C)</f>
        <v>Mariner 15</v>
      </c>
      <c r="J5097" t="str">
        <f>_xlfn.XLOOKUP(I5097,laziki!C:C,laziki!E:E)</f>
        <v>23.79S, 56.97W</v>
      </c>
      <c r="K5097">
        <f>_xlfn.XLOOKUP($A5097,laziki!B:B,laziki!D:D)</f>
        <v>2054</v>
      </c>
      <c r="L5097">
        <f t="shared" si="397"/>
        <v>2061</v>
      </c>
      <c r="M5097" s="4">
        <f t="shared" si="398"/>
        <v>7</v>
      </c>
      <c r="N5097" s="4" t="str">
        <f t="shared" si="399"/>
        <v>S</v>
      </c>
      <c r="O5097" t="str">
        <f t="shared" si="400"/>
        <v>S</v>
      </c>
    </row>
    <row r="5098" spans="1:15" x14ac:dyDescent="0.25">
      <c r="A5098">
        <v>95</v>
      </c>
      <c r="B5098" s="1">
        <v>61367</v>
      </c>
      <c r="C5098" t="s">
        <v>247</v>
      </c>
      <c r="D5098" t="s">
        <v>350</v>
      </c>
      <c r="E5098">
        <v>1270</v>
      </c>
      <c r="F5098">
        <v>1138</v>
      </c>
      <c r="G5098">
        <f t="shared" si="396"/>
        <v>0</v>
      </c>
      <c r="H5098" t="str">
        <f>_xlfn.XLOOKUP(C5098,obszary!A:A,obszary!B:B)</f>
        <v>Lunae Palus</v>
      </c>
      <c r="I5098" t="str">
        <f>_xlfn.XLOOKUP($A5098,laziki!B:B,laziki!C:C)</f>
        <v>Dawn 6</v>
      </c>
      <c r="J5098" t="str">
        <f>_xlfn.XLOOKUP(I5098,laziki!C:C,laziki!E:E)</f>
        <v>8.80N, 79.73W</v>
      </c>
      <c r="K5098">
        <f>_xlfn.XLOOKUP($A5098,laziki!B:B,laziki!D:D)</f>
        <v>2067</v>
      </c>
      <c r="L5098">
        <f t="shared" si="397"/>
        <v>2068</v>
      </c>
      <c r="M5098" s="4">
        <f t="shared" si="398"/>
        <v>1</v>
      </c>
      <c r="N5098" s="4" t="str">
        <f t="shared" si="399"/>
        <v>N</v>
      </c>
      <c r="O5098" t="str">
        <f t="shared" si="400"/>
        <v>N</v>
      </c>
    </row>
    <row r="5099" spans="1:15" x14ac:dyDescent="0.25">
      <c r="A5099">
        <v>69</v>
      </c>
      <c r="B5099" s="1">
        <v>62140</v>
      </c>
      <c r="C5099" t="s">
        <v>265</v>
      </c>
      <c r="D5099" t="s">
        <v>349</v>
      </c>
      <c r="E5099">
        <v>113</v>
      </c>
      <c r="F5099">
        <v>35789</v>
      </c>
      <c r="G5099">
        <f t="shared" si="396"/>
        <v>0</v>
      </c>
      <c r="H5099" t="str">
        <f>_xlfn.XLOOKUP(C5099,obszary!A:A,obszary!B:B)</f>
        <v>Mare Boreum</v>
      </c>
      <c r="I5099" t="str">
        <f>_xlfn.XLOOKUP($A5099,laziki!B:B,laziki!C:C)</f>
        <v>Rosetta 13</v>
      </c>
      <c r="J5099" t="str">
        <f>_xlfn.XLOOKUP(I5099,laziki!C:C,laziki!E:E)</f>
        <v>69.41N, 168.67E</v>
      </c>
      <c r="K5099">
        <f>_xlfn.XLOOKUP($A5099,laziki!B:B,laziki!D:D)</f>
        <v>2069</v>
      </c>
      <c r="L5099">
        <f t="shared" si="397"/>
        <v>2070</v>
      </c>
      <c r="M5099" s="4">
        <f t="shared" si="398"/>
        <v>1</v>
      </c>
      <c r="N5099" s="4" t="str">
        <f t="shared" si="399"/>
        <v>N</v>
      </c>
      <c r="O5099" t="str">
        <f t="shared" si="400"/>
        <v>N</v>
      </c>
    </row>
    <row r="5100" spans="1:15" x14ac:dyDescent="0.25">
      <c r="A5100">
        <v>56</v>
      </c>
      <c r="B5100" s="1">
        <v>63712</v>
      </c>
      <c r="C5100" t="s">
        <v>217</v>
      </c>
      <c r="D5100" t="s">
        <v>348</v>
      </c>
      <c r="E5100">
        <v>231</v>
      </c>
      <c r="F5100">
        <v>6205</v>
      </c>
      <c r="G5100">
        <f t="shared" si="396"/>
        <v>0</v>
      </c>
      <c r="H5100" t="str">
        <f>_xlfn.XLOOKUP(C5100,obszary!A:A,obszary!B:B)</f>
        <v>Thaumasia</v>
      </c>
      <c r="I5100" t="str">
        <f>_xlfn.XLOOKUP($A5100,laziki!B:B,laziki!C:C)</f>
        <v>Opportunity 10</v>
      </c>
      <c r="J5100" t="str">
        <f>_xlfn.XLOOKUP(I5100,laziki!C:C,laziki!E:E)</f>
        <v>35.35S, 72.67W</v>
      </c>
      <c r="K5100">
        <f>_xlfn.XLOOKUP($A5100,laziki!B:B,laziki!D:D)</f>
        <v>2067</v>
      </c>
      <c r="L5100">
        <f t="shared" si="397"/>
        <v>2074</v>
      </c>
      <c r="M5100" s="4">
        <f t="shared" si="398"/>
        <v>7</v>
      </c>
      <c r="N5100" s="4" t="str">
        <f t="shared" si="399"/>
        <v>S</v>
      </c>
      <c r="O5100" t="str">
        <f t="shared" si="400"/>
        <v>S</v>
      </c>
    </row>
    <row r="5101" spans="1:15" x14ac:dyDescent="0.25">
      <c r="A5101">
        <v>23</v>
      </c>
      <c r="B5101" s="1">
        <v>56931</v>
      </c>
      <c r="C5101" t="s">
        <v>235</v>
      </c>
      <c r="D5101" t="s">
        <v>347</v>
      </c>
      <c r="E5101">
        <v>252</v>
      </c>
      <c r="F5101">
        <v>4902</v>
      </c>
      <c r="G5101">
        <f t="shared" si="396"/>
        <v>0</v>
      </c>
      <c r="H5101" t="str">
        <f>_xlfn.XLOOKUP(C5101,obszary!A:A,obszary!B:B)</f>
        <v>Memnonia</v>
      </c>
      <c r="I5101" t="str">
        <f>_xlfn.XLOOKUP($A5101,laziki!B:B,laziki!C:C)</f>
        <v>Phobos 2</v>
      </c>
      <c r="J5101" t="str">
        <f>_xlfn.XLOOKUP(I5101,laziki!C:C,laziki!E:E)</f>
        <v>23.80S, 156.02W</v>
      </c>
      <c r="K5101">
        <f>_xlfn.XLOOKUP($A5101,laziki!B:B,laziki!D:D)</f>
        <v>2053</v>
      </c>
      <c r="L5101">
        <f t="shared" si="397"/>
        <v>2055</v>
      </c>
      <c r="M5101" s="4">
        <f t="shared" si="398"/>
        <v>2</v>
      </c>
      <c r="N5101" s="4" t="str">
        <f t="shared" si="399"/>
        <v>S</v>
      </c>
      <c r="O5101" t="str">
        <f t="shared" si="400"/>
        <v>S</v>
      </c>
    </row>
    <row r="5102" spans="1:15" x14ac:dyDescent="0.25">
      <c r="A5102">
        <v>100</v>
      </c>
      <c r="B5102" s="1">
        <v>63522</v>
      </c>
      <c r="C5102" t="s">
        <v>219</v>
      </c>
      <c r="D5102" t="s">
        <v>346</v>
      </c>
      <c r="E5102">
        <v>128</v>
      </c>
      <c r="F5102">
        <v>5812</v>
      </c>
      <c r="G5102">
        <f t="shared" si="396"/>
        <v>0</v>
      </c>
      <c r="H5102" t="str">
        <f>_xlfn.XLOOKUP(C5102,obszary!A:A,obszary!B:B)</f>
        <v>Phaethontis</v>
      </c>
      <c r="I5102" t="str">
        <f>_xlfn.XLOOKUP($A5102,laziki!B:B,laziki!C:C)</f>
        <v>Perseverance 7</v>
      </c>
      <c r="J5102" t="str">
        <f>_xlfn.XLOOKUP(I5102,laziki!C:C,laziki!E:E)</f>
        <v>61.39S, 157.42W</v>
      </c>
      <c r="K5102">
        <f>_xlfn.XLOOKUP($A5102,laziki!B:B,laziki!D:D)</f>
        <v>2070</v>
      </c>
      <c r="L5102">
        <f t="shared" si="397"/>
        <v>2073</v>
      </c>
      <c r="M5102" s="4">
        <f t="shared" si="398"/>
        <v>3</v>
      </c>
      <c r="N5102" s="4" t="str">
        <f t="shared" si="399"/>
        <v>S</v>
      </c>
      <c r="O5102" t="str">
        <f t="shared" si="400"/>
        <v>S</v>
      </c>
    </row>
    <row r="5103" spans="1:15" x14ac:dyDescent="0.25">
      <c r="A5103">
        <v>46</v>
      </c>
      <c r="B5103" s="1">
        <v>60748</v>
      </c>
      <c r="C5103" t="s">
        <v>207</v>
      </c>
      <c r="D5103" t="s">
        <v>345</v>
      </c>
      <c r="E5103">
        <v>14</v>
      </c>
      <c r="F5103">
        <v>1526</v>
      </c>
      <c r="G5103">
        <f t="shared" si="396"/>
        <v>1526</v>
      </c>
      <c r="H5103" t="str">
        <f>_xlfn.XLOOKUP(C5103,obszary!A:A,obszary!B:B)</f>
        <v>Mare Australe</v>
      </c>
      <c r="I5103" t="str">
        <f>_xlfn.XLOOKUP($A5103,laziki!B:B,laziki!C:C)</f>
        <v>Spirit 13</v>
      </c>
      <c r="J5103" t="str">
        <f>_xlfn.XLOOKUP(I5103,laziki!C:C,laziki!E:E)</f>
        <v>58.80S, 113.46W</v>
      </c>
      <c r="K5103">
        <f>_xlfn.XLOOKUP($A5103,laziki!B:B,laziki!D:D)</f>
        <v>2065</v>
      </c>
      <c r="L5103">
        <f t="shared" si="397"/>
        <v>2066</v>
      </c>
      <c r="M5103" s="4">
        <f t="shared" si="398"/>
        <v>1</v>
      </c>
      <c r="N5103" s="4" t="str">
        <f t="shared" si="399"/>
        <v>S</v>
      </c>
      <c r="O5103" t="str">
        <f t="shared" si="400"/>
        <v>S</v>
      </c>
    </row>
    <row r="5104" spans="1:15" x14ac:dyDescent="0.25">
      <c r="A5104">
        <v>44</v>
      </c>
      <c r="B5104" s="1">
        <v>62199</v>
      </c>
      <c r="C5104" t="s">
        <v>255</v>
      </c>
      <c r="D5104" t="s">
        <v>344</v>
      </c>
      <c r="E5104">
        <v>48</v>
      </c>
      <c r="F5104">
        <v>1010</v>
      </c>
      <c r="G5104">
        <f t="shared" si="396"/>
        <v>1010</v>
      </c>
      <c r="H5104" t="str">
        <f>_xlfn.XLOOKUP(C5104,obszary!A:A,obszary!B:B)</f>
        <v>Casius</v>
      </c>
      <c r="I5104" t="str">
        <f>_xlfn.XLOOKUP($A5104,laziki!B:B,laziki!C:C)</f>
        <v>Spirit 11</v>
      </c>
      <c r="J5104" t="str">
        <f>_xlfn.XLOOKUP(I5104,laziki!C:C,laziki!E:E)</f>
        <v>64.61N, 131.25E</v>
      </c>
      <c r="K5104">
        <f>_xlfn.XLOOKUP($A5104,laziki!B:B,laziki!D:D)</f>
        <v>2064</v>
      </c>
      <c r="L5104">
        <f t="shared" si="397"/>
        <v>2070</v>
      </c>
      <c r="M5104" s="4">
        <f t="shared" si="398"/>
        <v>6</v>
      </c>
      <c r="N5104" s="4" t="str">
        <f t="shared" si="399"/>
        <v>N</v>
      </c>
      <c r="O5104" t="str">
        <f t="shared" si="400"/>
        <v>N</v>
      </c>
    </row>
    <row r="5105" spans="1:15" x14ac:dyDescent="0.25">
      <c r="A5105">
        <v>47</v>
      </c>
      <c r="B5105" s="1">
        <v>61773</v>
      </c>
      <c r="C5105" t="s">
        <v>259</v>
      </c>
      <c r="D5105" t="s">
        <v>343</v>
      </c>
      <c r="E5105">
        <v>48</v>
      </c>
      <c r="F5105">
        <v>8519</v>
      </c>
      <c r="G5105">
        <f t="shared" si="396"/>
        <v>8519</v>
      </c>
      <c r="H5105" t="str">
        <f>_xlfn.XLOOKUP(C5105,obszary!A:A,obszary!B:B)</f>
        <v>Mare Acidalium</v>
      </c>
      <c r="I5105" t="str">
        <f>_xlfn.XLOOKUP($A5105,laziki!B:B,laziki!C:C)</f>
        <v>Spirit 14</v>
      </c>
      <c r="J5105" t="str">
        <f>_xlfn.XLOOKUP(I5105,laziki!C:C,laziki!E:E)</f>
        <v>27.30N, 17.48W</v>
      </c>
      <c r="K5105">
        <f>_xlfn.XLOOKUP($A5105,laziki!B:B,laziki!D:D)</f>
        <v>2065</v>
      </c>
      <c r="L5105">
        <f t="shared" si="397"/>
        <v>2069</v>
      </c>
      <c r="M5105" s="4">
        <f t="shared" si="398"/>
        <v>4</v>
      </c>
      <c r="N5105" s="4" t="str">
        <f t="shared" si="399"/>
        <v>N</v>
      </c>
      <c r="O5105" t="str">
        <f t="shared" si="400"/>
        <v>N</v>
      </c>
    </row>
    <row r="5106" spans="1:15" x14ac:dyDescent="0.25">
      <c r="A5106">
        <v>41</v>
      </c>
      <c r="B5106" s="1">
        <v>60635</v>
      </c>
      <c r="C5106" t="s">
        <v>265</v>
      </c>
      <c r="D5106" t="s">
        <v>342</v>
      </c>
      <c r="E5106">
        <v>11</v>
      </c>
      <c r="F5106">
        <v>7279</v>
      </c>
      <c r="G5106">
        <f t="shared" si="396"/>
        <v>7279</v>
      </c>
      <c r="H5106" t="str">
        <f>_xlfn.XLOOKUP(C5106,obszary!A:A,obszary!B:B)</f>
        <v>Mare Boreum</v>
      </c>
      <c r="I5106" t="str">
        <f>_xlfn.XLOOKUP($A5106,laziki!B:B,laziki!C:C)</f>
        <v>Spirit 5</v>
      </c>
      <c r="J5106" t="str">
        <f>_xlfn.XLOOKUP(I5106,laziki!C:C,laziki!E:E)</f>
        <v>66.19N, 33.82E</v>
      </c>
      <c r="K5106">
        <f>_xlfn.XLOOKUP($A5106,laziki!B:B,laziki!D:D)</f>
        <v>2063</v>
      </c>
      <c r="L5106">
        <f t="shared" si="397"/>
        <v>2066</v>
      </c>
      <c r="M5106" s="4">
        <f t="shared" si="398"/>
        <v>3</v>
      </c>
      <c r="N5106" s="4" t="str">
        <f t="shared" si="399"/>
        <v>N</v>
      </c>
      <c r="O5106" t="str">
        <f t="shared" si="400"/>
        <v>N</v>
      </c>
    </row>
    <row r="5107" spans="1:15" x14ac:dyDescent="0.25">
      <c r="A5107">
        <v>56</v>
      </c>
      <c r="B5107" s="1">
        <v>63462</v>
      </c>
      <c r="C5107" t="s">
        <v>217</v>
      </c>
      <c r="D5107" t="s">
        <v>341</v>
      </c>
      <c r="E5107">
        <v>241</v>
      </c>
      <c r="F5107">
        <v>15109</v>
      </c>
      <c r="G5107">
        <f t="shared" si="396"/>
        <v>0</v>
      </c>
      <c r="H5107" t="str">
        <f>_xlfn.XLOOKUP(C5107,obszary!A:A,obszary!B:B)</f>
        <v>Thaumasia</v>
      </c>
      <c r="I5107" t="str">
        <f>_xlfn.XLOOKUP($A5107,laziki!B:B,laziki!C:C)</f>
        <v>Opportunity 10</v>
      </c>
      <c r="J5107" t="str">
        <f>_xlfn.XLOOKUP(I5107,laziki!C:C,laziki!E:E)</f>
        <v>35.35S, 72.67W</v>
      </c>
      <c r="K5107">
        <f>_xlfn.XLOOKUP($A5107,laziki!B:B,laziki!D:D)</f>
        <v>2067</v>
      </c>
      <c r="L5107">
        <f t="shared" si="397"/>
        <v>2073</v>
      </c>
      <c r="M5107" s="4">
        <f t="shared" si="398"/>
        <v>6</v>
      </c>
      <c r="N5107" s="4" t="str">
        <f t="shared" si="399"/>
        <v>S</v>
      </c>
      <c r="O5107" t="str">
        <f t="shared" si="400"/>
        <v>S</v>
      </c>
    </row>
    <row r="5108" spans="1:15" x14ac:dyDescent="0.25">
      <c r="A5108">
        <v>35</v>
      </c>
      <c r="B5108" s="1">
        <v>60017</v>
      </c>
      <c r="C5108" t="s">
        <v>233</v>
      </c>
      <c r="D5108" t="s">
        <v>340</v>
      </c>
      <c r="E5108">
        <v>109</v>
      </c>
      <c r="F5108">
        <v>1138</v>
      </c>
      <c r="G5108">
        <f t="shared" si="396"/>
        <v>0</v>
      </c>
      <c r="H5108" t="str">
        <f>_xlfn.XLOOKUP(C5108,obszary!A:A,obszary!B:B)</f>
        <v>Phoenicis Lacus</v>
      </c>
      <c r="I5108" t="str">
        <f>_xlfn.XLOOKUP($A5108,laziki!B:B,laziki!C:C)</f>
        <v>Pathfinder 2</v>
      </c>
      <c r="J5108" t="str">
        <f>_xlfn.XLOOKUP(I5108,laziki!C:C,laziki!E:E)</f>
        <v>16.90S, 101.43W</v>
      </c>
      <c r="K5108">
        <f>_xlfn.XLOOKUP($A5108,laziki!B:B,laziki!D:D)</f>
        <v>2060</v>
      </c>
      <c r="L5108">
        <f t="shared" si="397"/>
        <v>2064</v>
      </c>
      <c r="M5108" s="4">
        <f t="shared" si="398"/>
        <v>4</v>
      </c>
      <c r="N5108" s="4" t="str">
        <f t="shared" si="399"/>
        <v>S</v>
      </c>
      <c r="O5108" t="str">
        <f t="shared" si="400"/>
        <v>S</v>
      </c>
    </row>
    <row r="5109" spans="1:15" x14ac:dyDescent="0.25">
      <c r="A5109">
        <v>66</v>
      </c>
      <c r="B5109" s="1">
        <v>62751</v>
      </c>
      <c r="C5109" t="s">
        <v>237</v>
      </c>
      <c r="D5109" t="s">
        <v>339</v>
      </c>
      <c r="E5109">
        <v>572</v>
      </c>
      <c r="F5109">
        <v>2739</v>
      </c>
      <c r="G5109">
        <f t="shared" si="396"/>
        <v>0</v>
      </c>
      <c r="H5109" t="str">
        <f>_xlfn.XLOOKUP(C5109,obszary!A:A,obszary!B:B)</f>
        <v>Elysium</v>
      </c>
      <c r="I5109" t="str">
        <f>_xlfn.XLOOKUP($A5109,laziki!B:B,laziki!C:C)</f>
        <v>Rosetta 9</v>
      </c>
      <c r="J5109" t="str">
        <f>_xlfn.XLOOKUP(I5109,laziki!C:C,laziki!E:E)</f>
        <v>17.54N, 149.60E</v>
      </c>
      <c r="K5109">
        <f>_xlfn.XLOOKUP($A5109,laziki!B:B,laziki!D:D)</f>
        <v>2067</v>
      </c>
      <c r="L5109">
        <f t="shared" si="397"/>
        <v>2071</v>
      </c>
      <c r="M5109" s="4">
        <f t="shared" si="398"/>
        <v>4</v>
      </c>
      <c r="N5109" s="4" t="str">
        <f t="shared" si="399"/>
        <v>N</v>
      </c>
      <c r="O5109" t="str">
        <f t="shared" si="400"/>
        <v>N</v>
      </c>
    </row>
    <row r="5110" spans="1:15" x14ac:dyDescent="0.25">
      <c r="A5110">
        <v>2</v>
      </c>
      <c r="B5110" s="1">
        <v>56728</v>
      </c>
      <c r="C5110" t="s">
        <v>239</v>
      </c>
      <c r="D5110" t="s">
        <v>338</v>
      </c>
      <c r="E5110">
        <v>90</v>
      </c>
      <c r="F5110">
        <v>1656</v>
      </c>
      <c r="G5110">
        <f t="shared" si="396"/>
        <v>1656</v>
      </c>
      <c r="H5110" t="str">
        <f>_xlfn.XLOOKUP(C5110,obszary!A:A,obszary!B:B)</f>
        <v>Amenthes</v>
      </c>
      <c r="I5110" t="str">
        <f>_xlfn.XLOOKUP($A5110,laziki!B:B,laziki!C:C)</f>
        <v>Mariner 6</v>
      </c>
      <c r="J5110" t="str">
        <f>_xlfn.XLOOKUP(I5110,laziki!C:C,laziki!E:E)</f>
        <v>11.90N, 119.49E</v>
      </c>
      <c r="K5110">
        <f>_xlfn.XLOOKUP($A5110,laziki!B:B,laziki!D:D)</f>
        <v>2050</v>
      </c>
      <c r="L5110">
        <f t="shared" si="397"/>
        <v>2055</v>
      </c>
      <c r="M5110" s="4">
        <f t="shared" si="398"/>
        <v>5</v>
      </c>
      <c r="N5110" s="4" t="str">
        <f t="shared" si="399"/>
        <v>N</v>
      </c>
      <c r="O5110" t="str">
        <f t="shared" si="400"/>
        <v>N</v>
      </c>
    </row>
    <row r="5111" spans="1:15" x14ac:dyDescent="0.25">
      <c r="A5111">
        <v>32</v>
      </c>
      <c r="B5111" s="1">
        <v>60048</v>
      </c>
      <c r="C5111" t="s">
        <v>217</v>
      </c>
      <c r="D5111" t="s">
        <v>337</v>
      </c>
      <c r="E5111">
        <v>117</v>
      </c>
      <c r="F5111">
        <v>4563</v>
      </c>
      <c r="G5111">
        <f t="shared" si="396"/>
        <v>0</v>
      </c>
      <c r="H5111" t="str">
        <f>_xlfn.XLOOKUP(C5111,obszary!A:A,obszary!B:B)</f>
        <v>Thaumasia</v>
      </c>
      <c r="I5111" t="str">
        <f>_xlfn.XLOOKUP($A5111,laziki!B:B,laziki!C:C)</f>
        <v>Deimos 11</v>
      </c>
      <c r="J5111" t="str">
        <f>_xlfn.XLOOKUP(I5111,laziki!C:C,laziki!E:E)</f>
        <v>39.82S, 96.42W</v>
      </c>
      <c r="K5111">
        <f>_xlfn.XLOOKUP($A5111,laziki!B:B,laziki!D:D)</f>
        <v>2059</v>
      </c>
      <c r="L5111">
        <f t="shared" si="397"/>
        <v>2064</v>
      </c>
      <c r="M5111" s="4">
        <f t="shared" si="398"/>
        <v>5</v>
      </c>
      <c r="N5111" s="4" t="str">
        <f t="shared" si="399"/>
        <v>S</v>
      </c>
      <c r="O5111" t="str">
        <f t="shared" si="400"/>
        <v>S</v>
      </c>
    </row>
    <row r="5112" spans="1:15" x14ac:dyDescent="0.25">
      <c r="A5112">
        <v>5</v>
      </c>
      <c r="B5112" s="1">
        <v>57580</v>
      </c>
      <c r="C5112" t="s">
        <v>225</v>
      </c>
      <c r="D5112" t="s">
        <v>336</v>
      </c>
      <c r="E5112">
        <v>57</v>
      </c>
      <c r="F5112">
        <v>6618</v>
      </c>
      <c r="G5112">
        <f t="shared" si="396"/>
        <v>6618</v>
      </c>
      <c r="H5112" t="str">
        <f>_xlfn.XLOOKUP(C5112,obszary!A:A,obszary!B:B)</f>
        <v>Iapygia</v>
      </c>
      <c r="I5112" t="str">
        <f>_xlfn.XLOOKUP($A5112,laziki!B:B,laziki!C:C)</f>
        <v>Mariner 10</v>
      </c>
      <c r="J5112" t="str">
        <f>_xlfn.XLOOKUP(I5112,laziki!C:C,laziki!E:E)</f>
        <v>4.88N, 63.43E</v>
      </c>
      <c r="K5112">
        <f>_xlfn.XLOOKUP($A5112,laziki!B:B,laziki!D:D)</f>
        <v>2051</v>
      </c>
      <c r="L5112">
        <f t="shared" si="397"/>
        <v>2057</v>
      </c>
      <c r="M5112" s="4">
        <f t="shared" si="398"/>
        <v>6</v>
      </c>
      <c r="N5112" s="4" t="str">
        <f t="shared" si="399"/>
        <v>S</v>
      </c>
      <c r="O5112" t="str">
        <f t="shared" si="400"/>
        <v>N</v>
      </c>
    </row>
    <row r="5113" spans="1:15" x14ac:dyDescent="0.25">
      <c r="A5113">
        <v>98</v>
      </c>
      <c r="B5113" s="1">
        <v>62834</v>
      </c>
      <c r="C5113" t="s">
        <v>211</v>
      </c>
      <c r="D5113" t="s">
        <v>335</v>
      </c>
      <c r="E5113">
        <v>45</v>
      </c>
      <c r="F5113">
        <v>16330</v>
      </c>
      <c r="G5113">
        <f t="shared" si="396"/>
        <v>16330</v>
      </c>
      <c r="H5113" t="str">
        <f>_xlfn.XLOOKUP(C5113,obszary!A:A,obszary!B:B)</f>
        <v>Hellas</v>
      </c>
      <c r="I5113" t="str">
        <f>_xlfn.XLOOKUP($A5113,laziki!B:B,laziki!C:C)</f>
        <v>Perseverance 5</v>
      </c>
      <c r="J5113" t="str">
        <f>_xlfn.XLOOKUP(I5113,laziki!C:C,laziki!E:E)</f>
        <v>48.97S, 86.32E</v>
      </c>
      <c r="K5113">
        <f>_xlfn.XLOOKUP($A5113,laziki!B:B,laziki!D:D)</f>
        <v>2070</v>
      </c>
      <c r="L5113">
        <f t="shared" si="397"/>
        <v>2072</v>
      </c>
      <c r="M5113" s="4">
        <f t="shared" si="398"/>
        <v>2</v>
      </c>
      <c r="N5113" s="4" t="str">
        <f t="shared" si="399"/>
        <v>S</v>
      </c>
      <c r="O5113" t="str">
        <f t="shared" si="400"/>
        <v>S</v>
      </c>
    </row>
    <row r="5114" spans="1:15" x14ac:dyDescent="0.25">
      <c r="A5114">
        <v>53</v>
      </c>
      <c r="B5114" s="1">
        <v>61483</v>
      </c>
      <c r="C5114" t="s">
        <v>207</v>
      </c>
      <c r="D5114" t="s">
        <v>334</v>
      </c>
      <c r="E5114">
        <v>447</v>
      </c>
      <c r="F5114">
        <v>756</v>
      </c>
      <c r="G5114">
        <f t="shared" si="396"/>
        <v>0</v>
      </c>
      <c r="H5114" t="str">
        <f>_xlfn.XLOOKUP(C5114,obszary!A:A,obszary!B:B)</f>
        <v>Mare Australe</v>
      </c>
      <c r="I5114" t="str">
        <f>_xlfn.XLOOKUP($A5114,laziki!B:B,laziki!C:C)</f>
        <v>Opportunity 5</v>
      </c>
      <c r="J5114" t="str">
        <f>_xlfn.XLOOKUP(I5114,laziki!C:C,laziki!E:E)</f>
        <v>70.62S, 159.12W</v>
      </c>
      <c r="K5114">
        <f>_xlfn.XLOOKUP($A5114,laziki!B:B,laziki!D:D)</f>
        <v>2065</v>
      </c>
      <c r="L5114">
        <f t="shared" si="397"/>
        <v>2068</v>
      </c>
      <c r="M5114" s="4">
        <f t="shared" si="398"/>
        <v>3</v>
      </c>
      <c r="N5114" s="4" t="str">
        <f t="shared" si="399"/>
        <v>S</v>
      </c>
      <c r="O5114" t="str">
        <f t="shared" si="400"/>
        <v>S</v>
      </c>
    </row>
    <row r="5115" spans="1:15" x14ac:dyDescent="0.25">
      <c r="A5115">
        <v>18</v>
      </c>
      <c r="B5115" s="1">
        <v>58469</v>
      </c>
      <c r="C5115" t="s">
        <v>221</v>
      </c>
      <c r="D5115" t="s">
        <v>333</v>
      </c>
      <c r="E5115">
        <v>77</v>
      </c>
      <c r="F5115">
        <v>3313</v>
      </c>
      <c r="G5115">
        <f t="shared" si="396"/>
        <v>3313</v>
      </c>
      <c r="H5115" t="str">
        <f>_xlfn.XLOOKUP(C5115,obszary!A:A,obszary!B:B)</f>
        <v>Aeolis</v>
      </c>
      <c r="I5115" t="str">
        <f>_xlfn.XLOOKUP($A5115,laziki!B:B,laziki!C:C)</f>
        <v>Viking 10</v>
      </c>
      <c r="J5115" t="str">
        <f>_xlfn.XLOOKUP(I5115,laziki!C:C,laziki!E:E)</f>
        <v>25.21S, 169.35E</v>
      </c>
      <c r="K5115">
        <f>_xlfn.XLOOKUP($A5115,laziki!B:B,laziki!D:D)</f>
        <v>2055</v>
      </c>
      <c r="L5115">
        <f t="shared" si="397"/>
        <v>2060</v>
      </c>
      <c r="M5115" s="4">
        <f t="shared" si="398"/>
        <v>5</v>
      </c>
      <c r="N5115" s="4" t="str">
        <f t="shared" si="399"/>
        <v>S</v>
      </c>
      <c r="O5115" t="str">
        <f t="shared" si="400"/>
        <v>S</v>
      </c>
    </row>
    <row r="5116" spans="1:15" x14ac:dyDescent="0.25">
      <c r="A5116">
        <v>99</v>
      </c>
      <c r="B5116" s="1">
        <v>63492</v>
      </c>
      <c r="C5116" t="s">
        <v>257</v>
      </c>
      <c r="D5116" t="s">
        <v>332</v>
      </c>
      <c r="E5116">
        <v>572</v>
      </c>
      <c r="F5116">
        <v>101649</v>
      </c>
      <c r="G5116">
        <f t="shared" si="396"/>
        <v>0</v>
      </c>
      <c r="H5116" t="str">
        <f>_xlfn.XLOOKUP(C5116,obszary!A:A,obszary!B:B)</f>
        <v>Ismenius Lacus</v>
      </c>
      <c r="I5116" t="str">
        <f>_xlfn.XLOOKUP($A5116,laziki!B:B,laziki!C:C)</f>
        <v>Perseverance 6</v>
      </c>
      <c r="J5116" t="str">
        <f>_xlfn.XLOOKUP(I5116,laziki!C:C,laziki!E:E)</f>
        <v>34.38N, 12.41E</v>
      </c>
      <c r="K5116">
        <f>_xlfn.XLOOKUP($A5116,laziki!B:B,laziki!D:D)</f>
        <v>2070</v>
      </c>
      <c r="L5116">
        <f t="shared" si="397"/>
        <v>2073</v>
      </c>
      <c r="M5116" s="4">
        <f t="shared" si="398"/>
        <v>3</v>
      </c>
      <c r="N5116" s="4" t="str">
        <f t="shared" si="399"/>
        <v>N</v>
      </c>
      <c r="O5116" t="str">
        <f t="shared" si="400"/>
        <v>N</v>
      </c>
    </row>
    <row r="5117" spans="1:15" x14ac:dyDescent="0.25">
      <c r="A5117">
        <v>66</v>
      </c>
      <c r="B5117" s="1">
        <v>61968</v>
      </c>
      <c r="C5117" t="s">
        <v>237</v>
      </c>
      <c r="D5117" t="s">
        <v>331</v>
      </c>
      <c r="E5117">
        <v>221</v>
      </c>
      <c r="F5117">
        <v>4398</v>
      </c>
      <c r="G5117">
        <f t="shared" si="396"/>
        <v>0</v>
      </c>
      <c r="H5117" t="str">
        <f>_xlfn.XLOOKUP(C5117,obszary!A:A,obszary!B:B)</f>
        <v>Elysium</v>
      </c>
      <c r="I5117" t="str">
        <f>_xlfn.XLOOKUP($A5117,laziki!B:B,laziki!C:C)</f>
        <v>Rosetta 9</v>
      </c>
      <c r="J5117" t="str">
        <f>_xlfn.XLOOKUP(I5117,laziki!C:C,laziki!E:E)</f>
        <v>17.54N, 149.60E</v>
      </c>
      <c r="K5117">
        <f>_xlfn.XLOOKUP($A5117,laziki!B:B,laziki!D:D)</f>
        <v>2067</v>
      </c>
      <c r="L5117">
        <f t="shared" si="397"/>
        <v>2069</v>
      </c>
      <c r="M5117" s="4">
        <f t="shared" si="398"/>
        <v>2</v>
      </c>
      <c r="N5117" s="4" t="str">
        <f t="shared" si="399"/>
        <v>N</v>
      </c>
      <c r="O5117" t="str">
        <f t="shared" si="400"/>
        <v>N</v>
      </c>
    </row>
    <row r="5118" spans="1:15" x14ac:dyDescent="0.25">
      <c r="A5118">
        <v>55</v>
      </c>
      <c r="B5118" s="1">
        <v>62015</v>
      </c>
      <c r="C5118" t="s">
        <v>253</v>
      </c>
      <c r="D5118" t="s">
        <v>330</v>
      </c>
      <c r="E5118">
        <v>124</v>
      </c>
      <c r="F5118">
        <v>2188</v>
      </c>
      <c r="G5118">
        <f t="shared" si="396"/>
        <v>0</v>
      </c>
      <c r="H5118" t="str">
        <f>_xlfn.XLOOKUP(C5118,obszary!A:A,obszary!B:B)</f>
        <v>Cebrenia</v>
      </c>
      <c r="I5118" t="str">
        <f>_xlfn.XLOOKUP($A5118,laziki!B:B,laziki!C:C)</f>
        <v>Opportunity 7</v>
      </c>
      <c r="J5118" t="str">
        <f>_xlfn.XLOOKUP(I5118,laziki!C:C,laziki!E:E)</f>
        <v>37.14N, 148.66E</v>
      </c>
      <c r="K5118">
        <f>_xlfn.XLOOKUP($A5118,laziki!B:B,laziki!D:D)</f>
        <v>2066</v>
      </c>
      <c r="L5118">
        <f t="shared" si="397"/>
        <v>2069</v>
      </c>
      <c r="M5118" s="4">
        <f t="shared" si="398"/>
        <v>3</v>
      </c>
      <c r="N5118" s="4" t="str">
        <f t="shared" si="399"/>
        <v>N</v>
      </c>
      <c r="O5118" t="str">
        <f t="shared" si="400"/>
        <v>N</v>
      </c>
    </row>
    <row r="5119" spans="1:15" x14ac:dyDescent="0.25">
      <c r="A5119">
        <v>47</v>
      </c>
      <c r="B5119" s="1">
        <v>61972</v>
      </c>
      <c r="C5119" t="s">
        <v>245</v>
      </c>
      <c r="D5119" t="s">
        <v>329</v>
      </c>
      <c r="E5119">
        <v>100</v>
      </c>
      <c r="F5119">
        <v>8000</v>
      </c>
      <c r="G5119">
        <f t="shared" si="396"/>
        <v>8000</v>
      </c>
      <c r="H5119" t="str">
        <f>_xlfn.XLOOKUP(C5119,obszary!A:A,obszary!B:B)</f>
        <v>Oxia Palus</v>
      </c>
      <c r="I5119" t="str">
        <f>_xlfn.XLOOKUP($A5119,laziki!B:B,laziki!C:C)</f>
        <v>Spirit 14</v>
      </c>
      <c r="J5119" t="str">
        <f>_xlfn.XLOOKUP(I5119,laziki!C:C,laziki!E:E)</f>
        <v>27.30N, 17.48W</v>
      </c>
      <c r="K5119">
        <f>_xlfn.XLOOKUP($A5119,laziki!B:B,laziki!D:D)</f>
        <v>2065</v>
      </c>
      <c r="L5119">
        <f t="shared" si="397"/>
        <v>2069</v>
      </c>
      <c r="M5119" s="4">
        <f t="shared" si="398"/>
        <v>4</v>
      </c>
      <c r="N5119" s="4" t="str">
        <f t="shared" si="399"/>
        <v>N</v>
      </c>
      <c r="O5119" t="str">
        <f t="shared" si="400"/>
        <v>N</v>
      </c>
    </row>
    <row r="5120" spans="1:15" x14ac:dyDescent="0.25">
      <c r="A5120">
        <v>27</v>
      </c>
      <c r="B5120" s="1">
        <v>56877</v>
      </c>
      <c r="C5120" t="s">
        <v>207</v>
      </c>
      <c r="D5120" t="s">
        <v>328</v>
      </c>
      <c r="E5120">
        <v>93</v>
      </c>
      <c r="F5120">
        <v>10654</v>
      </c>
      <c r="G5120">
        <f t="shared" si="396"/>
        <v>10654</v>
      </c>
      <c r="H5120" t="str">
        <f>_xlfn.XLOOKUP(C5120,obszary!A:A,obszary!B:B)</f>
        <v>Mare Australe</v>
      </c>
      <c r="I5120" t="str">
        <f>_xlfn.XLOOKUP($A5120,laziki!B:B,laziki!C:C)</f>
        <v>Phobos 6</v>
      </c>
      <c r="J5120" t="str">
        <f>_xlfn.XLOOKUP(I5120,laziki!C:C,laziki!E:E)</f>
        <v>74.62S, 100.08E</v>
      </c>
      <c r="K5120">
        <f>_xlfn.XLOOKUP($A5120,laziki!B:B,laziki!D:D)</f>
        <v>2054</v>
      </c>
      <c r="L5120">
        <f t="shared" si="397"/>
        <v>2055</v>
      </c>
      <c r="M5120" s="4">
        <f t="shared" si="398"/>
        <v>1</v>
      </c>
      <c r="N5120" s="4" t="str">
        <f t="shared" si="399"/>
        <v>S</v>
      </c>
      <c r="O5120" t="str">
        <f t="shared" si="400"/>
        <v>S</v>
      </c>
    </row>
    <row r="5121" spans="1:15" x14ac:dyDescent="0.25">
      <c r="A5121">
        <v>32</v>
      </c>
      <c r="B5121" s="1">
        <v>60689</v>
      </c>
      <c r="C5121" t="s">
        <v>217</v>
      </c>
      <c r="D5121" t="s">
        <v>327</v>
      </c>
      <c r="E5121">
        <v>50</v>
      </c>
      <c r="F5121">
        <v>27536</v>
      </c>
      <c r="G5121">
        <f t="shared" si="396"/>
        <v>27536</v>
      </c>
      <c r="H5121" t="str">
        <f>_xlfn.XLOOKUP(C5121,obszary!A:A,obszary!B:B)</f>
        <v>Thaumasia</v>
      </c>
      <c r="I5121" t="str">
        <f>_xlfn.XLOOKUP($A5121,laziki!B:B,laziki!C:C)</f>
        <v>Deimos 11</v>
      </c>
      <c r="J5121" t="str">
        <f>_xlfn.XLOOKUP(I5121,laziki!C:C,laziki!E:E)</f>
        <v>39.82S, 96.42W</v>
      </c>
      <c r="K5121">
        <f>_xlfn.XLOOKUP($A5121,laziki!B:B,laziki!D:D)</f>
        <v>2059</v>
      </c>
      <c r="L5121">
        <f t="shared" si="397"/>
        <v>2066</v>
      </c>
      <c r="M5121" s="4">
        <f t="shared" si="398"/>
        <v>7</v>
      </c>
      <c r="N5121" s="4" t="str">
        <f t="shared" si="399"/>
        <v>S</v>
      </c>
      <c r="O5121" t="str">
        <f t="shared" si="400"/>
        <v>S</v>
      </c>
    </row>
    <row r="5122" spans="1:15" x14ac:dyDescent="0.25">
      <c r="A5122">
        <v>27</v>
      </c>
      <c r="B5122" s="1">
        <v>58696</v>
      </c>
      <c r="C5122" t="s">
        <v>209</v>
      </c>
      <c r="D5122" t="s">
        <v>326</v>
      </c>
      <c r="E5122">
        <v>389</v>
      </c>
      <c r="F5122">
        <v>2188</v>
      </c>
      <c r="G5122">
        <f t="shared" si="396"/>
        <v>0</v>
      </c>
      <c r="H5122" t="str">
        <f>_xlfn.XLOOKUP(C5122,obszary!A:A,obszary!B:B)</f>
        <v>Eridania</v>
      </c>
      <c r="I5122" t="str">
        <f>_xlfn.XLOOKUP($A5122,laziki!B:B,laziki!C:C)</f>
        <v>Phobos 6</v>
      </c>
      <c r="J5122" t="str">
        <f>_xlfn.XLOOKUP(I5122,laziki!C:C,laziki!E:E)</f>
        <v>74.62S, 100.08E</v>
      </c>
      <c r="K5122">
        <f>_xlfn.XLOOKUP($A5122,laziki!B:B,laziki!D:D)</f>
        <v>2054</v>
      </c>
      <c r="L5122">
        <f t="shared" si="397"/>
        <v>2060</v>
      </c>
      <c r="M5122" s="4">
        <f t="shared" si="398"/>
        <v>6</v>
      </c>
      <c r="N5122" s="4" t="str">
        <f t="shared" si="399"/>
        <v>S</v>
      </c>
      <c r="O5122" t="str">
        <f t="shared" si="400"/>
        <v>S</v>
      </c>
    </row>
    <row r="5123" spans="1:15" x14ac:dyDescent="0.25">
      <c r="A5123">
        <v>47</v>
      </c>
      <c r="B5123" s="1">
        <v>62031</v>
      </c>
      <c r="C5123" t="s">
        <v>245</v>
      </c>
      <c r="D5123" t="s">
        <v>325</v>
      </c>
      <c r="E5123">
        <v>57</v>
      </c>
      <c r="F5123">
        <v>2599</v>
      </c>
      <c r="G5123">
        <f t="shared" ref="G5123:G5180" si="401">IF($E5123 &lt;= 100,F5123,0)</f>
        <v>2599</v>
      </c>
      <c r="H5123" t="str">
        <f>_xlfn.XLOOKUP(C5123,obszary!A:A,obszary!B:B)</f>
        <v>Oxia Palus</v>
      </c>
      <c r="I5123" t="str">
        <f>_xlfn.XLOOKUP($A5123,laziki!B:B,laziki!C:C)</f>
        <v>Spirit 14</v>
      </c>
      <c r="J5123" t="str">
        <f>_xlfn.XLOOKUP(I5123,laziki!C:C,laziki!E:E)</f>
        <v>27.30N, 17.48W</v>
      </c>
      <c r="K5123">
        <f>_xlfn.XLOOKUP($A5123,laziki!B:B,laziki!D:D)</f>
        <v>2065</v>
      </c>
      <c r="L5123">
        <f t="shared" ref="L5123:L5180" si="402">YEAR(B5123)</f>
        <v>2069</v>
      </c>
      <c r="M5123" s="4">
        <f t="shared" ref="M5123:M5180" si="403">L5123-K5123</f>
        <v>4</v>
      </c>
      <c r="N5123" s="4" t="str">
        <f t="shared" ref="N5123:N5180" si="404">IF(NOT(ISERROR(SEARCH("S",D5123))),"S","N")</f>
        <v>N</v>
      </c>
      <c r="O5123" t="str">
        <f t="shared" si="400"/>
        <v>N</v>
      </c>
    </row>
    <row r="5124" spans="1:15" x14ac:dyDescent="0.25">
      <c r="A5124">
        <v>87</v>
      </c>
      <c r="B5124" s="1">
        <v>62954</v>
      </c>
      <c r="C5124" t="s">
        <v>215</v>
      </c>
      <c r="D5124" t="s">
        <v>324</v>
      </c>
      <c r="E5124">
        <v>157</v>
      </c>
      <c r="F5124">
        <v>8255</v>
      </c>
      <c r="G5124">
        <f t="shared" si="401"/>
        <v>0</v>
      </c>
      <c r="H5124" t="str">
        <f>_xlfn.XLOOKUP(C5124,obszary!A:A,obszary!B:B)</f>
        <v>Argyre</v>
      </c>
      <c r="I5124" t="str">
        <f>_xlfn.XLOOKUP($A5124,laziki!B:B,laziki!C:C)</f>
        <v>Phoenix 17</v>
      </c>
      <c r="J5124" t="str">
        <f>_xlfn.XLOOKUP(I5124,laziki!C:C,laziki!E:E)</f>
        <v>34.44S, 25.42W</v>
      </c>
      <c r="K5124">
        <f>_xlfn.XLOOKUP($A5124,laziki!B:B,laziki!D:D)</f>
        <v>2071</v>
      </c>
      <c r="L5124">
        <f t="shared" si="402"/>
        <v>2072</v>
      </c>
      <c r="M5124" s="4">
        <f t="shared" si="403"/>
        <v>1</v>
      </c>
      <c r="N5124" s="4" t="str">
        <f t="shared" si="404"/>
        <v>S</v>
      </c>
      <c r="O5124" t="str">
        <f t="shared" si="400"/>
        <v>S</v>
      </c>
    </row>
    <row r="5125" spans="1:15" x14ac:dyDescent="0.25">
      <c r="A5125">
        <v>52</v>
      </c>
      <c r="B5125" s="1">
        <v>61033</v>
      </c>
      <c r="C5125" t="s">
        <v>249</v>
      </c>
      <c r="D5125" t="s">
        <v>323</v>
      </c>
      <c r="E5125">
        <v>120</v>
      </c>
      <c r="F5125">
        <v>3313</v>
      </c>
      <c r="G5125">
        <f t="shared" si="401"/>
        <v>0</v>
      </c>
      <c r="H5125" t="str">
        <f>_xlfn.XLOOKUP(C5125,obszary!A:A,obszary!B:B)</f>
        <v>Tharsis</v>
      </c>
      <c r="I5125" t="str">
        <f>_xlfn.XLOOKUP($A5125,laziki!B:B,laziki!C:C)</f>
        <v>Opportunity 4</v>
      </c>
      <c r="J5125" t="str">
        <f>_xlfn.XLOOKUP(I5125,laziki!C:C,laziki!E:E)</f>
        <v>9.63N, 121.52W</v>
      </c>
      <c r="K5125">
        <f>_xlfn.XLOOKUP($A5125,laziki!B:B,laziki!D:D)</f>
        <v>2065</v>
      </c>
      <c r="L5125">
        <f t="shared" si="402"/>
        <v>2067</v>
      </c>
      <c r="M5125" s="4">
        <f t="shared" si="403"/>
        <v>2</v>
      </c>
      <c r="N5125" s="4" t="str">
        <f t="shared" si="404"/>
        <v>N</v>
      </c>
      <c r="O5125" t="str">
        <f t="shared" si="400"/>
        <v>N</v>
      </c>
    </row>
    <row r="5126" spans="1:15" x14ac:dyDescent="0.25">
      <c r="A5126">
        <v>76</v>
      </c>
      <c r="B5126" s="1">
        <v>63989</v>
      </c>
      <c r="C5126" t="s">
        <v>265</v>
      </c>
      <c r="D5126" t="s">
        <v>322</v>
      </c>
      <c r="E5126">
        <v>70</v>
      </c>
      <c r="F5126">
        <v>20205</v>
      </c>
      <c r="G5126">
        <f t="shared" si="401"/>
        <v>20205</v>
      </c>
      <c r="H5126" t="str">
        <f>_xlfn.XLOOKUP(C5126,obszary!A:A,obszary!B:B)</f>
        <v>Mare Boreum</v>
      </c>
      <c r="I5126" t="str">
        <f>_xlfn.XLOOKUP($A5126,laziki!B:B,laziki!C:C)</f>
        <v>Rosetta 25</v>
      </c>
      <c r="J5126" t="str">
        <f>_xlfn.XLOOKUP(I5126,laziki!C:C,laziki!E:E)</f>
        <v>47.84N, 169.44E</v>
      </c>
      <c r="K5126">
        <f>_xlfn.XLOOKUP($A5126,laziki!B:B,laziki!D:D)</f>
        <v>2072</v>
      </c>
      <c r="L5126">
        <f t="shared" si="402"/>
        <v>2075</v>
      </c>
      <c r="M5126" s="4">
        <f t="shared" si="403"/>
        <v>3</v>
      </c>
      <c r="N5126" s="4" t="str">
        <f t="shared" si="404"/>
        <v>N</v>
      </c>
      <c r="O5126" t="str">
        <f t="shared" ref="O5126:O5180" si="405">IF(NOT(ISERROR(SEARCH("S",J5126))),"S","N")</f>
        <v>N</v>
      </c>
    </row>
    <row r="5127" spans="1:15" x14ac:dyDescent="0.25">
      <c r="A5127">
        <v>77</v>
      </c>
      <c r="B5127" s="1">
        <v>64089</v>
      </c>
      <c r="C5127" t="s">
        <v>211</v>
      </c>
      <c r="D5127" t="s">
        <v>321</v>
      </c>
      <c r="E5127">
        <v>188</v>
      </c>
      <c r="F5127">
        <v>2599</v>
      </c>
      <c r="G5127">
        <f t="shared" si="401"/>
        <v>0</v>
      </c>
      <c r="H5127" t="str">
        <f>_xlfn.XLOOKUP(C5127,obszary!A:A,obszary!B:B)</f>
        <v>Hellas</v>
      </c>
      <c r="I5127" t="str">
        <f>_xlfn.XLOOKUP($A5127,laziki!B:B,laziki!C:C)</f>
        <v>Rosetta 27</v>
      </c>
      <c r="J5127" t="str">
        <f>_xlfn.XLOOKUP(I5127,laziki!C:C,laziki!E:E)</f>
        <v>28.90S, 98.55E</v>
      </c>
      <c r="K5127">
        <f>_xlfn.XLOOKUP($A5127,laziki!B:B,laziki!D:D)</f>
        <v>2073</v>
      </c>
      <c r="L5127">
        <f t="shared" si="402"/>
        <v>2075</v>
      </c>
      <c r="M5127" s="4">
        <f t="shared" si="403"/>
        <v>2</v>
      </c>
      <c r="N5127" s="4" t="str">
        <f t="shared" si="404"/>
        <v>S</v>
      </c>
      <c r="O5127" t="str">
        <f t="shared" si="405"/>
        <v>S</v>
      </c>
    </row>
    <row r="5128" spans="1:15" x14ac:dyDescent="0.25">
      <c r="A5128">
        <v>51</v>
      </c>
      <c r="B5128" s="1">
        <v>60937</v>
      </c>
      <c r="C5128" t="s">
        <v>215</v>
      </c>
      <c r="D5128" t="s">
        <v>320</v>
      </c>
      <c r="E5128">
        <v>75</v>
      </c>
      <c r="F5128">
        <v>4235</v>
      </c>
      <c r="G5128">
        <f t="shared" si="401"/>
        <v>4235</v>
      </c>
      <c r="H5128" t="str">
        <f>_xlfn.XLOOKUP(C5128,obszary!A:A,obszary!B:B)</f>
        <v>Argyre</v>
      </c>
      <c r="I5128" t="str">
        <f>_xlfn.XLOOKUP($A5128,laziki!B:B,laziki!C:C)</f>
        <v>Opportunity 3</v>
      </c>
      <c r="J5128" t="str">
        <f>_xlfn.XLOOKUP(I5128,laziki!C:C,laziki!E:E)</f>
        <v>50.59S, 47.85W</v>
      </c>
      <c r="K5128">
        <f>_xlfn.XLOOKUP($A5128,laziki!B:B,laziki!D:D)</f>
        <v>2064</v>
      </c>
      <c r="L5128">
        <f t="shared" si="402"/>
        <v>2066</v>
      </c>
      <c r="M5128" s="4">
        <f t="shared" si="403"/>
        <v>2</v>
      </c>
      <c r="N5128" s="4" t="str">
        <f t="shared" si="404"/>
        <v>S</v>
      </c>
      <c r="O5128" t="str">
        <f t="shared" si="405"/>
        <v>S</v>
      </c>
    </row>
    <row r="5129" spans="1:15" x14ac:dyDescent="0.25">
      <c r="A5129">
        <v>26</v>
      </c>
      <c r="B5129" s="1">
        <v>57605</v>
      </c>
      <c r="C5129" t="s">
        <v>211</v>
      </c>
      <c r="D5129" t="s">
        <v>319</v>
      </c>
      <c r="E5129">
        <v>41</v>
      </c>
      <c r="F5129">
        <v>21171</v>
      </c>
      <c r="G5129">
        <f t="shared" si="401"/>
        <v>21171</v>
      </c>
      <c r="H5129" t="str">
        <f>_xlfn.XLOOKUP(C5129,obszary!A:A,obszary!B:B)</f>
        <v>Hellas</v>
      </c>
      <c r="I5129" t="str">
        <f>_xlfn.XLOOKUP($A5129,laziki!B:B,laziki!C:C)</f>
        <v>Phobos 5</v>
      </c>
      <c r="J5129" t="str">
        <f>_xlfn.XLOOKUP(I5129,laziki!C:C,laziki!E:E)</f>
        <v>48.99S, 67.17E</v>
      </c>
      <c r="K5129">
        <f>_xlfn.XLOOKUP($A5129,laziki!B:B,laziki!D:D)</f>
        <v>2054</v>
      </c>
      <c r="L5129">
        <f t="shared" si="402"/>
        <v>2057</v>
      </c>
      <c r="M5129" s="4">
        <f t="shared" si="403"/>
        <v>3</v>
      </c>
      <c r="N5129" s="4" t="str">
        <f t="shared" si="404"/>
        <v>S</v>
      </c>
      <c r="O5129" t="str">
        <f t="shared" si="405"/>
        <v>S</v>
      </c>
    </row>
    <row r="5130" spans="1:15" x14ac:dyDescent="0.25">
      <c r="A5130">
        <v>8</v>
      </c>
      <c r="B5130" s="1">
        <v>57031</v>
      </c>
      <c r="C5130" t="s">
        <v>207</v>
      </c>
      <c r="D5130" t="s">
        <v>318</v>
      </c>
      <c r="E5130">
        <v>22</v>
      </c>
      <c r="F5130">
        <v>101649</v>
      </c>
      <c r="G5130">
        <f t="shared" si="401"/>
        <v>101649</v>
      </c>
      <c r="H5130" t="str">
        <f>_xlfn.XLOOKUP(C5130,obszary!A:A,obszary!B:B)</f>
        <v>Mare Australe</v>
      </c>
      <c r="I5130" t="str">
        <f>_xlfn.XLOOKUP($A5130,laziki!B:B,laziki!C:C)</f>
        <v>Mariner 13</v>
      </c>
      <c r="J5130" t="str">
        <f>_xlfn.XLOOKUP(I5130,laziki!C:C,laziki!E:E)</f>
        <v>57.37S, 25.45E</v>
      </c>
      <c r="K5130">
        <f>_xlfn.XLOOKUP($A5130,laziki!B:B,laziki!D:D)</f>
        <v>2053</v>
      </c>
      <c r="L5130">
        <f t="shared" si="402"/>
        <v>2056</v>
      </c>
      <c r="M5130" s="4">
        <f t="shared" si="403"/>
        <v>3</v>
      </c>
      <c r="N5130" s="4" t="str">
        <f t="shared" si="404"/>
        <v>S</v>
      </c>
      <c r="O5130" t="str">
        <f t="shared" si="405"/>
        <v>S</v>
      </c>
    </row>
    <row r="5131" spans="1:15" x14ac:dyDescent="0.25">
      <c r="A5131">
        <v>55</v>
      </c>
      <c r="B5131" s="1">
        <v>61520</v>
      </c>
      <c r="C5131" t="s">
        <v>253</v>
      </c>
      <c r="D5131" t="s">
        <v>317</v>
      </c>
      <c r="E5131">
        <v>34</v>
      </c>
      <c r="F5131">
        <v>7052</v>
      </c>
      <c r="G5131">
        <f t="shared" si="401"/>
        <v>7052</v>
      </c>
      <c r="H5131" t="str">
        <f>_xlfn.XLOOKUP(C5131,obszary!A:A,obszary!B:B)</f>
        <v>Cebrenia</v>
      </c>
      <c r="I5131" t="str">
        <f>_xlfn.XLOOKUP($A5131,laziki!B:B,laziki!C:C)</f>
        <v>Opportunity 7</v>
      </c>
      <c r="J5131" t="str">
        <f>_xlfn.XLOOKUP(I5131,laziki!C:C,laziki!E:E)</f>
        <v>37.14N, 148.66E</v>
      </c>
      <c r="K5131">
        <f>_xlfn.XLOOKUP($A5131,laziki!B:B,laziki!D:D)</f>
        <v>2066</v>
      </c>
      <c r="L5131">
        <f t="shared" si="402"/>
        <v>2068</v>
      </c>
      <c r="M5131" s="4">
        <f t="shared" si="403"/>
        <v>2</v>
      </c>
      <c r="N5131" s="4" t="str">
        <f t="shared" si="404"/>
        <v>N</v>
      </c>
      <c r="O5131" t="str">
        <f t="shared" si="405"/>
        <v>N</v>
      </c>
    </row>
    <row r="5132" spans="1:15" x14ac:dyDescent="0.25">
      <c r="A5132">
        <v>100</v>
      </c>
      <c r="B5132" s="1">
        <v>63212</v>
      </c>
      <c r="C5132" t="s">
        <v>207</v>
      </c>
      <c r="D5132" t="s">
        <v>316</v>
      </c>
      <c r="E5132">
        <v>24</v>
      </c>
      <c r="F5132">
        <v>15700</v>
      </c>
      <c r="G5132">
        <f t="shared" si="401"/>
        <v>15700</v>
      </c>
      <c r="H5132" t="str">
        <f>_xlfn.XLOOKUP(C5132,obszary!A:A,obszary!B:B)</f>
        <v>Mare Australe</v>
      </c>
      <c r="I5132" t="str">
        <f>_xlfn.XLOOKUP($A5132,laziki!B:B,laziki!C:C)</f>
        <v>Perseverance 7</v>
      </c>
      <c r="J5132" t="str">
        <f>_xlfn.XLOOKUP(I5132,laziki!C:C,laziki!E:E)</f>
        <v>61.39S, 157.42W</v>
      </c>
      <c r="K5132">
        <f>_xlfn.XLOOKUP($A5132,laziki!B:B,laziki!D:D)</f>
        <v>2070</v>
      </c>
      <c r="L5132">
        <f t="shared" si="402"/>
        <v>2073</v>
      </c>
      <c r="M5132" s="4">
        <f t="shared" si="403"/>
        <v>3</v>
      </c>
      <c r="N5132" s="4" t="str">
        <f t="shared" si="404"/>
        <v>S</v>
      </c>
      <c r="O5132" t="str">
        <f t="shared" si="405"/>
        <v>S</v>
      </c>
    </row>
    <row r="5133" spans="1:15" x14ac:dyDescent="0.25">
      <c r="A5133">
        <v>7</v>
      </c>
      <c r="B5133" s="1">
        <v>56265</v>
      </c>
      <c r="C5133" t="s">
        <v>259</v>
      </c>
      <c r="D5133" t="s">
        <v>315</v>
      </c>
      <c r="E5133">
        <v>277</v>
      </c>
      <c r="F5133">
        <v>10654</v>
      </c>
      <c r="G5133">
        <f t="shared" si="401"/>
        <v>0</v>
      </c>
      <c r="H5133" t="str">
        <f>_xlfn.XLOOKUP(C5133,obszary!A:A,obszary!B:B)</f>
        <v>Mare Acidalium</v>
      </c>
      <c r="I5133" t="str">
        <f>_xlfn.XLOOKUP($A5133,laziki!B:B,laziki!C:C)</f>
        <v>Mariner 12</v>
      </c>
      <c r="J5133" t="str">
        <f>_xlfn.XLOOKUP(I5133,laziki!C:C,laziki!E:E)</f>
        <v>53.29N, 45.78W</v>
      </c>
      <c r="K5133">
        <f>_xlfn.XLOOKUP($A5133,laziki!B:B,laziki!D:D)</f>
        <v>2053</v>
      </c>
      <c r="L5133">
        <f t="shared" si="402"/>
        <v>2054</v>
      </c>
      <c r="M5133" s="4">
        <f t="shared" si="403"/>
        <v>1</v>
      </c>
      <c r="N5133" s="4" t="str">
        <f t="shared" si="404"/>
        <v>N</v>
      </c>
      <c r="O5133" t="str">
        <f t="shared" si="405"/>
        <v>N</v>
      </c>
    </row>
    <row r="5134" spans="1:15" x14ac:dyDescent="0.25">
      <c r="A5134">
        <v>38</v>
      </c>
      <c r="B5134" s="1">
        <v>60407</v>
      </c>
      <c r="C5134" t="s">
        <v>265</v>
      </c>
      <c r="D5134" t="s">
        <v>314</v>
      </c>
      <c r="E5134">
        <v>181</v>
      </c>
      <c r="F5134">
        <v>26004</v>
      </c>
      <c r="G5134">
        <f t="shared" si="401"/>
        <v>0</v>
      </c>
      <c r="H5134" t="str">
        <f>_xlfn.XLOOKUP(C5134,obszary!A:A,obszary!B:B)</f>
        <v>Mare Boreum</v>
      </c>
      <c r="I5134" t="str">
        <f>_xlfn.XLOOKUP($A5134,laziki!B:B,laziki!C:C)</f>
        <v>Pathfinder 7</v>
      </c>
      <c r="J5134" t="str">
        <f>_xlfn.XLOOKUP(I5134,laziki!C:C,laziki!E:E)</f>
        <v>79.27N, 111.64W</v>
      </c>
      <c r="K5134">
        <f>_xlfn.XLOOKUP($A5134,laziki!B:B,laziki!D:D)</f>
        <v>2062</v>
      </c>
      <c r="L5134">
        <f t="shared" si="402"/>
        <v>2065</v>
      </c>
      <c r="M5134" s="4">
        <f t="shared" si="403"/>
        <v>3</v>
      </c>
      <c r="N5134" s="4" t="str">
        <f t="shared" si="404"/>
        <v>N</v>
      </c>
      <c r="O5134" t="str">
        <f t="shared" si="405"/>
        <v>N</v>
      </c>
    </row>
    <row r="5135" spans="1:15" x14ac:dyDescent="0.25">
      <c r="A5135">
        <v>86</v>
      </c>
      <c r="B5135" s="1">
        <v>62849</v>
      </c>
      <c r="C5135" t="s">
        <v>253</v>
      </c>
      <c r="D5135" t="s">
        <v>313</v>
      </c>
      <c r="E5135">
        <v>15</v>
      </c>
      <c r="F5135">
        <v>16330</v>
      </c>
      <c r="G5135">
        <f t="shared" si="401"/>
        <v>16330</v>
      </c>
      <c r="H5135" t="str">
        <f>_xlfn.XLOOKUP(C5135,obszary!A:A,obszary!B:B)</f>
        <v>Cebrenia</v>
      </c>
      <c r="I5135" t="str">
        <f>_xlfn.XLOOKUP($A5135,laziki!B:B,laziki!C:C)</f>
        <v>Phoenix 16</v>
      </c>
      <c r="J5135" t="str">
        <f>_xlfn.XLOOKUP(I5135,laziki!C:C,laziki!E:E)</f>
        <v>75.84N, 122.24E</v>
      </c>
      <c r="K5135">
        <f>_xlfn.XLOOKUP($A5135,laziki!B:B,laziki!D:D)</f>
        <v>2071</v>
      </c>
      <c r="L5135">
        <f t="shared" si="402"/>
        <v>2072</v>
      </c>
      <c r="M5135" s="4">
        <f t="shared" si="403"/>
        <v>1</v>
      </c>
      <c r="N5135" s="4" t="str">
        <f t="shared" si="404"/>
        <v>N</v>
      </c>
      <c r="O5135" t="str">
        <f t="shared" si="405"/>
        <v>N</v>
      </c>
    </row>
    <row r="5136" spans="1:15" x14ac:dyDescent="0.25">
      <c r="A5136">
        <v>62</v>
      </c>
      <c r="B5136" s="1">
        <v>61294</v>
      </c>
      <c r="C5136" t="s">
        <v>227</v>
      </c>
      <c r="D5136" t="s">
        <v>312</v>
      </c>
      <c r="E5136">
        <v>93</v>
      </c>
      <c r="F5136">
        <v>4076</v>
      </c>
      <c r="G5136">
        <f t="shared" si="401"/>
        <v>4076</v>
      </c>
      <c r="H5136" t="str">
        <f>_xlfn.XLOOKUP(C5136,obszary!A:A,obszary!B:B)</f>
        <v>Sinus Sabaeus</v>
      </c>
      <c r="I5136" t="str">
        <f>_xlfn.XLOOKUP($A5136,laziki!B:B,laziki!C:C)</f>
        <v>Rosetta 1</v>
      </c>
      <c r="J5136" t="str">
        <f>_xlfn.XLOOKUP(I5136,laziki!C:C,laziki!E:E)</f>
        <v>3.33S, 27.57E</v>
      </c>
      <c r="K5136">
        <f>_xlfn.XLOOKUP($A5136,laziki!B:B,laziki!D:D)</f>
        <v>2065</v>
      </c>
      <c r="L5136">
        <f t="shared" si="402"/>
        <v>2067</v>
      </c>
      <c r="M5136" s="4">
        <f t="shared" si="403"/>
        <v>2</v>
      </c>
      <c r="N5136" s="4" t="str">
        <f t="shared" si="404"/>
        <v>S</v>
      </c>
      <c r="O5136" t="str">
        <f t="shared" si="405"/>
        <v>S</v>
      </c>
    </row>
    <row r="5137" spans="1:15" x14ac:dyDescent="0.25">
      <c r="A5137">
        <v>47</v>
      </c>
      <c r="B5137" s="1">
        <v>63035</v>
      </c>
      <c r="C5137" t="s">
        <v>245</v>
      </c>
      <c r="D5137" t="s">
        <v>311</v>
      </c>
      <c r="E5137">
        <v>77</v>
      </c>
      <c r="F5137">
        <v>14551</v>
      </c>
      <c r="G5137">
        <f t="shared" si="401"/>
        <v>14551</v>
      </c>
      <c r="H5137" t="str">
        <f>_xlfn.XLOOKUP(C5137,obszary!A:A,obszary!B:B)</f>
        <v>Oxia Palus</v>
      </c>
      <c r="I5137" t="str">
        <f>_xlfn.XLOOKUP($A5137,laziki!B:B,laziki!C:C)</f>
        <v>Spirit 14</v>
      </c>
      <c r="J5137" t="str">
        <f>_xlfn.XLOOKUP(I5137,laziki!C:C,laziki!E:E)</f>
        <v>27.30N, 17.48W</v>
      </c>
      <c r="K5137">
        <f>_xlfn.XLOOKUP($A5137,laziki!B:B,laziki!D:D)</f>
        <v>2065</v>
      </c>
      <c r="L5137">
        <f t="shared" si="402"/>
        <v>2072</v>
      </c>
      <c r="M5137" s="4">
        <f t="shared" si="403"/>
        <v>7</v>
      </c>
      <c r="N5137" s="4" t="str">
        <f t="shared" si="404"/>
        <v>N</v>
      </c>
      <c r="O5137" t="str">
        <f t="shared" si="405"/>
        <v>N</v>
      </c>
    </row>
    <row r="5138" spans="1:15" x14ac:dyDescent="0.25">
      <c r="A5138">
        <v>11</v>
      </c>
      <c r="B5138" s="1">
        <v>57445</v>
      </c>
      <c r="C5138" t="s">
        <v>215</v>
      </c>
      <c r="D5138" t="s">
        <v>310</v>
      </c>
      <c r="E5138">
        <v>59</v>
      </c>
      <c r="F5138">
        <v>9366</v>
      </c>
      <c r="G5138">
        <f t="shared" si="401"/>
        <v>9366</v>
      </c>
      <c r="H5138" t="str">
        <f>_xlfn.XLOOKUP(C5138,obszary!A:A,obszary!B:B)</f>
        <v>Argyre</v>
      </c>
      <c r="I5138" t="str">
        <f>_xlfn.XLOOKUP($A5138,laziki!B:B,laziki!C:C)</f>
        <v>Mariner 16</v>
      </c>
      <c r="J5138" t="str">
        <f>_xlfn.XLOOKUP(I5138,laziki!C:C,laziki!E:E)</f>
        <v>59.42S, 15.97W</v>
      </c>
      <c r="K5138">
        <f>_xlfn.XLOOKUP($A5138,laziki!B:B,laziki!D:D)</f>
        <v>2055</v>
      </c>
      <c r="L5138">
        <f t="shared" si="402"/>
        <v>2057</v>
      </c>
      <c r="M5138" s="4">
        <f t="shared" si="403"/>
        <v>2</v>
      </c>
      <c r="N5138" s="4" t="str">
        <f t="shared" si="404"/>
        <v>S</v>
      </c>
      <c r="O5138" t="str">
        <f t="shared" si="405"/>
        <v>S</v>
      </c>
    </row>
    <row r="5139" spans="1:15" x14ac:dyDescent="0.25">
      <c r="A5139">
        <v>6</v>
      </c>
      <c r="B5139" s="1">
        <v>56705</v>
      </c>
      <c r="C5139" t="s">
        <v>265</v>
      </c>
      <c r="D5139" t="s">
        <v>309</v>
      </c>
      <c r="E5139">
        <v>1057</v>
      </c>
      <c r="F5139">
        <v>38630</v>
      </c>
      <c r="G5139">
        <f t="shared" si="401"/>
        <v>0</v>
      </c>
      <c r="H5139" t="str">
        <f>_xlfn.XLOOKUP(C5139,obszary!A:A,obszary!B:B)</f>
        <v>Mare Boreum</v>
      </c>
      <c r="I5139" t="str">
        <f>_xlfn.XLOOKUP($A5139,laziki!B:B,laziki!C:C)</f>
        <v>Mariner 11</v>
      </c>
      <c r="J5139" t="str">
        <f>_xlfn.XLOOKUP(I5139,laziki!C:C,laziki!E:E)</f>
        <v>77.71N, 148.53E</v>
      </c>
      <c r="K5139">
        <f>_xlfn.XLOOKUP($A5139,laziki!B:B,laziki!D:D)</f>
        <v>2052</v>
      </c>
      <c r="L5139">
        <f t="shared" si="402"/>
        <v>2055</v>
      </c>
      <c r="M5139" s="4">
        <f t="shared" si="403"/>
        <v>3</v>
      </c>
      <c r="N5139" s="4" t="str">
        <f t="shared" si="404"/>
        <v>N</v>
      </c>
      <c r="O5139" t="str">
        <f t="shared" si="405"/>
        <v>N</v>
      </c>
    </row>
    <row r="5140" spans="1:15" x14ac:dyDescent="0.25">
      <c r="A5140">
        <v>62</v>
      </c>
      <c r="B5140" s="1">
        <v>61031</v>
      </c>
      <c r="C5140" t="s">
        <v>227</v>
      </c>
      <c r="D5140" t="s">
        <v>308</v>
      </c>
      <c r="E5140">
        <v>482</v>
      </c>
      <c r="F5140">
        <v>13054</v>
      </c>
      <c r="G5140">
        <f t="shared" si="401"/>
        <v>0</v>
      </c>
      <c r="H5140" t="str">
        <f>_xlfn.XLOOKUP(C5140,obszary!A:A,obszary!B:B)</f>
        <v>Sinus Sabaeus</v>
      </c>
      <c r="I5140" t="str">
        <f>_xlfn.XLOOKUP($A5140,laziki!B:B,laziki!C:C)</f>
        <v>Rosetta 1</v>
      </c>
      <c r="J5140" t="str">
        <f>_xlfn.XLOOKUP(I5140,laziki!C:C,laziki!E:E)</f>
        <v>3.33S, 27.57E</v>
      </c>
      <c r="K5140">
        <f>_xlfn.XLOOKUP($A5140,laziki!B:B,laziki!D:D)</f>
        <v>2065</v>
      </c>
      <c r="L5140">
        <f t="shared" si="402"/>
        <v>2067</v>
      </c>
      <c r="M5140" s="4">
        <f t="shared" si="403"/>
        <v>2</v>
      </c>
      <c r="N5140" s="4" t="str">
        <f t="shared" si="404"/>
        <v>S</v>
      </c>
      <c r="O5140" t="str">
        <f t="shared" si="405"/>
        <v>S</v>
      </c>
    </row>
    <row r="5141" spans="1:15" x14ac:dyDescent="0.25">
      <c r="A5141">
        <v>38</v>
      </c>
      <c r="B5141" s="1">
        <v>60737</v>
      </c>
      <c r="C5141" t="s">
        <v>265</v>
      </c>
      <c r="D5141" t="s">
        <v>307</v>
      </c>
      <c r="E5141">
        <v>27</v>
      </c>
      <c r="F5141">
        <v>3919</v>
      </c>
      <c r="G5141">
        <f t="shared" si="401"/>
        <v>3919</v>
      </c>
      <c r="H5141" t="str">
        <f>_xlfn.XLOOKUP(C5141,obszary!A:A,obszary!B:B)</f>
        <v>Mare Boreum</v>
      </c>
      <c r="I5141" t="str">
        <f>_xlfn.XLOOKUP($A5141,laziki!B:B,laziki!C:C)</f>
        <v>Pathfinder 7</v>
      </c>
      <c r="J5141" t="str">
        <f>_xlfn.XLOOKUP(I5141,laziki!C:C,laziki!E:E)</f>
        <v>79.27N, 111.64W</v>
      </c>
      <c r="K5141">
        <f>_xlfn.XLOOKUP($A5141,laziki!B:B,laziki!D:D)</f>
        <v>2062</v>
      </c>
      <c r="L5141">
        <f t="shared" si="402"/>
        <v>2066</v>
      </c>
      <c r="M5141" s="4">
        <f t="shared" si="403"/>
        <v>4</v>
      </c>
      <c r="N5141" s="4" t="str">
        <f t="shared" si="404"/>
        <v>N</v>
      </c>
      <c r="O5141" t="str">
        <f t="shared" si="405"/>
        <v>N</v>
      </c>
    </row>
    <row r="5142" spans="1:15" x14ac:dyDescent="0.25">
      <c r="A5142">
        <v>2</v>
      </c>
      <c r="B5142" s="1">
        <v>57546</v>
      </c>
      <c r="C5142" t="s">
        <v>239</v>
      </c>
      <c r="D5142" t="s">
        <v>306</v>
      </c>
      <c r="E5142">
        <v>117</v>
      </c>
      <c r="F5142">
        <v>2324</v>
      </c>
      <c r="G5142">
        <f t="shared" si="401"/>
        <v>0</v>
      </c>
      <c r="H5142" t="str">
        <f>_xlfn.XLOOKUP(C5142,obszary!A:A,obszary!B:B)</f>
        <v>Amenthes</v>
      </c>
      <c r="I5142" t="str">
        <f>_xlfn.XLOOKUP($A5142,laziki!B:B,laziki!C:C)</f>
        <v>Mariner 6</v>
      </c>
      <c r="J5142" t="str">
        <f>_xlfn.XLOOKUP(I5142,laziki!C:C,laziki!E:E)</f>
        <v>11.90N, 119.49E</v>
      </c>
      <c r="K5142">
        <f>_xlfn.XLOOKUP($A5142,laziki!B:B,laziki!D:D)</f>
        <v>2050</v>
      </c>
      <c r="L5142">
        <f t="shared" si="402"/>
        <v>2057</v>
      </c>
      <c r="M5142" s="4">
        <f t="shared" si="403"/>
        <v>7</v>
      </c>
      <c r="N5142" s="4" t="str">
        <f t="shared" si="404"/>
        <v>N</v>
      </c>
      <c r="O5142" t="str">
        <f t="shared" si="405"/>
        <v>N</v>
      </c>
    </row>
    <row r="5143" spans="1:15" x14ac:dyDescent="0.25">
      <c r="A5143">
        <v>95</v>
      </c>
      <c r="B5143" s="1">
        <v>61413</v>
      </c>
      <c r="C5143" t="s">
        <v>247</v>
      </c>
      <c r="D5143" t="s">
        <v>305</v>
      </c>
      <c r="E5143">
        <v>34</v>
      </c>
      <c r="F5143">
        <v>4398</v>
      </c>
      <c r="G5143">
        <f t="shared" si="401"/>
        <v>4398</v>
      </c>
      <c r="H5143" t="str">
        <f>_xlfn.XLOOKUP(C5143,obszary!A:A,obszary!B:B)</f>
        <v>Lunae Palus</v>
      </c>
      <c r="I5143" t="str">
        <f>_xlfn.XLOOKUP($A5143,laziki!B:B,laziki!C:C)</f>
        <v>Dawn 6</v>
      </c>
      <c r="J5143" t="str">
        <f>_xlfn.XLOOKUP(I5143,laziki!C:C,laziki!E:E)</f>
        <v>8.80N, 79.73W</v>
      </c>
      <c r="K5143">
        <f>_xlfn.XLOOKUP($A5143,laziki!B:B,laziki!D:D)</f>
        <v>2067</v>
      </c>
      <c r="L5143">
        <f t="shared" si="402"/>
        <v>2068</v>
      </c>
      <c r="M5143" s="4">
        <f t="shared" si="403"/>
        <v>1</v>
      </c>
      <c r="N5143" s="4" t="str">
        <f t="shared" si="404"/>
        <v>N</v>
      </c>
      <c r="O5143" t="str">
        <f t="shared" si="405"/>
        <v>N</v>
      </c>
    </row>
    <row r="5144" spans="1:15" x14ac:dyDescent="0.25">
      <c r="A5144">
        <v>5</v>
      </c>
      <c r="B5144" s="1">
        <v>57123</v>
      </c>
      <c r="C5144" t="s">
        <v>241</v>
      </c>
      <c r="D5144" t="s">
        <v>304</v>
      </c>
      <c r="E5144">
        <v>572</v>
      </c>
      <c r="F5144">
        <v>7512</v>
      </c>
      <c r="G5144">
        <f t="shared" si="401"/>
        <v>0</v>
      </c>
      <c r="H5144" t="str">
        <f>_xlfn.XLOOKUP(C5144,obszary!A:A,obszary!B:B)</f>
        <v>Syrtis Major</v>
      </c>
      <c r="I5144" t="str">
        <f>_xlfn.XLOOKUP($A5144,laziki!B:B,laziki!C:C)</f>
        <v>Mariner 10</v>
      </c>
      <c r="J5144" t="str">
        <f>_xlfn.XLOOKUP(I5144,laziki!C:C,laziki!E:E)</f>
        <v>4.88N, 63.43E</v>
      </c>
      <c r="K5144">
        <f>_xlfn.XLOOKUP($A5144,laziki!B:B,laziki!D:D)</f>
        <v>2051</v>
      </c>
      <c r="L5144">
        <f t="shared" si="402"/>
        <v>2056</v>
      </c>
      <c r="M5144" s="4">
        <f t="shared" si="403"/>
        <v>5</v>
      </c>
      <c r="N5144" s="4" t="str">
        <f t="shared" si="404"/>
        <v>N</v>
      </c>
      <c r="O5144" t="str">
        <f t="shared" si="405"/>
        <v>N</v>
      </c>
    </row>
    <row r="5145" spans="1:15" x14ac:dyDescent="0.25">
      <c r="A5145">
        <v>6</v>
      </c>
      <c r="B5145" s="1">
        <v>56492</v>
      </c>
      <c r="C5145" t="s">
        <v>253</v>
      </c>
      <c r="D5145" t="s">
        <v>303</v>
      </c>
      <c r="E5145">
        <v>113</v>
      </c>
      <c r="F5145">
        <v>9074</v>
      </c>
      <c r="G5145">
        <f t="shared" si="401"/>
        <v>0</v>
      </c>
      <c r="H5145" t="str">
        <f>_xlfn.XLOOKUP(C5145,obszary!A:A,obszary!B:B)</f>
        <v>Cebrenia</v>
      </c>
      <c r="I5145" t="str">
        <f>_xlfn.XLOOKUP($A5145,laziki!B:B,laziki!C:C)</f>
        <v>Mariner 11</v>
      </c>
      <c r="J5145" t="str">
        <f>_xlfn.XLOOKUP(I5145,laziki!C:C,laziki!E:E)</f>
        <v>77.71N, 148.53E</v>
      </c>
      <c r="K5145">
        <f>_xlfn.XLOOKUP($A5145,laziki!B:B,laziki!D:D)</f>
        <v>2052</v>
      </c>
      <c r="L5145">
        <f t="shared" si="402"/>
        <v>2054</v>
      </c>
      <c r="M5145" s="4">
        <f t="shared" si="403"/>
        <v>2</v>
      </c>
      <c r="N5145" s="4" t="str">
        <f t="shared" si="404"/>
        <v>N</v>
      </c>
      <c r="O5145" t="str">
        <f t="shared" si="405"/>
        <v>N</v>
      </c>
    </row>
    <row r="5146" spans="1:15" x14ac:dyDescent="0.25">
      <c r="A5146">
        <v>90</v>
      </c>
      <c r="B5146" s="1">
        <v>63616</v>
      </c>
      <c r="C5146" t="s">
        <v>207</v>
      </c>
      <c r="D5146" t="s">
        <v>302</v>
      </c>
      <c r="E5146">
        <v>37</v>
      </c>
      <c r="F5146">
        <v>8255</v>
      </c>
      <c r="G5146">
        <f t="shared" si="401"/>
        <v>8255</v>
      </c>
      <c r="H5146" t="str">
        <f>_xlfn.XLOOKUP(C5146,obszary!A:A,obszary!B:B)</f>
        <v>Mare Australe</v>
      </c>
      <c r="I5146" t="str">
        <f>_xlfn.XLOOKUP($A5146,laziki!B:B,laziki!C:C)</f>
        <v>Phoenix 23</v>
      </c>
      <c r="J5146" t="str">
        <f>_xlfn.XLOOKUP(I5146,laziki!C:C,laziki!E:E)</f>
        <v>65.99S, 161.89W</v>
      </c>
      <c r="K5146">
        <f>_xlfn.XLOOKUP($A5146,laziki!B:B,laziki!D:D)</f>
        <v>2072</v>
      </c>
      <c r="L5146">
        <f t="shared" si="402"/>
        <v>2074</v>
      </c>
      <c r="M5146" s="4">
        <f t="shared" si="403"/>
        <v>2</v>
      </c>
      <c r="N5146" s="4" t="str">
        <f t="shared" si="404"/>
        <v>S</v>
      </c>
      <c r="O5146" t="str">
        <f t="shared" si="405"/>
        <v>S</v>
      </c>
    </row>
    <row r="5147" spans="1:15" x14ac:dyDescent="0.25">
      <c r="A5147">
        <v>72</v>
      </c>
      <c r="B5147" s="1">
        <v>63664</v>
      </c>
      <c r="C5147" t="s">
        <v>233</v>
      </c>
      <c r="D5147" t="s">
        <v>301</v>
      </c>
      <c r="E5147">
        <v>482</v>
      </c>
      <c r="F5147">
        <v>1138</v>
      </c>
      <c r="G5147">
        <f t="shared" si="401"/>
        <v>0</v>
      </c>
      <c r="H5147" t="str">
        <f>_xlfn.XLOOKUP(C5147,obszary!A:A,obszary!B:B)</f>
        <v>Phoenicis Lacus</v>
      </c>
      <c r="I5147" t="str">
        <f>_xlfn.XLOOKUP($A5147,laziki!B:B,laziki!C:C)</f>
        <v>Rosetta 16</v>
      </c>
      <c r="J5147" t="str">
        <f>_xlfn.XLOOKUP(I5147,laziki!C:C,laziki!E:E)</f>
        <v>29.49S, 118.42W</v>
      </c>
      <c r="K5147">
        <f>_xlfn.XLOOKUP($A5147,laziki!B:B,laziki!D:D)</f>
        <v>2071</v>
      </c>
      <c r="L5147">
        <f t="shared" si="402"/>
        <v>2074</v>
      </c>
      <c r="M5147" s="4">
        <f t="shared" si="403"/>
        <v>3</v>
      </c>
      <c r="N5147" s="4" t="str">
        <f t="shared" si="404"/>
        <v>S</v>
      </c>
      <c r="O5147" t="str">
        <f t="shared" si="405"/>
        <v>S</v>
      </c>
    </row>
    <row r="5148" spans="1:15" x14ac:dyDescent="0.25">
      <c r="A5148">
        <v>57</v>
      </c>
      <c r="B5148" s="1">
        <v>61887</v>
      </c>
      <c r="C5148" t="s">
        <v>217</v>
      </c>
      <c r="D5148" t="s">
        <v>300</v>
      </c>
      <c r="E5148">
        <v>905</v>
      </c>
      <c r="F5148">
        <v>3919</v>
      </c>
      <c r="G5148">
        <f t="shared" si="401"/>
        <v>0</v>
      </c>
      <c r="H5148" t="str">
        <f>_xlfn.XLOOKUP(C5148,obszary!A:A,obszary!B:B)</f>
        <v>Thaumasia</v>
      </c>
      <c r="I5148" t="str">
        <f>_xlfn.XLOOKUP($A5148,laziki!B:B,laziki!C:C)</f>
        <v>Opportunity 13</v>
      </c>
      <c r="J5148" t="str">
        <f>_xlfn.XLOOKUP(I5148,laziki!C:C,laziki!E:E)</f>
        <v>44.72S, 102.07W</v>
      </c>
      <c r="K5148">
        <f>_xlfn.XLOOKUP($A5148,laziki!B:B,laziki!D:D)</f>
        <v>2067</v>
      </c>
      <c r="L5148">
        <f t="shared" si="402"/>
        <v>2069</v>
      </c>
      <c r="M5148" s="4">
        <f t="shared" si="403"/>
        <v>2</v>
      </c>
      <c r="N5148" s="4" t="str">
        <f t="shared" si="404"/>
        <v>S</v>
      </c>
      <c r="O5148" t="str">
        <f t="shared" si="405"/>
        <v>S</v>
      </c>
    </row>
    <row r="5149" spans="1:15" x14ac:dyDescent="0.25">
      <c r="A5149">
        <v>34</v>
      </c>
      <c r="B5149" s="1">
        <v>59398</v>
      </c>
      <c r="C5149" t="s">
        <v>239</v>
      </c>
      <c r="D5149" t="s">
        <v>299</v>
      </c>
      <c r="E5149">
        <v>20</v>
      </c>
      <c r="F5149">
        <v>9985</v>
      </c>
      <c r="G5149">
        <f t="shared" si="401"/>
        <v>9985</v>
      </c>
      <c r="H5149" t="str">
        <f>_xlfn.XLOOKUP(C5149,obszary!A:A,obszary!B:B)</f>
        <v>Amenthes</v>
      </c>
      <c r="I5149" t="str">
        <f>_xlfn.XLOOKUP($A5149,laziki!B:B,laziki!C:C)</f>
        <v>Deimos 14</v>
      </c>
      <c r="J5149" t="str">
        <f>_xlfn.XLOOKUP(I5149,laziki!C:C,laziki!E:E)</f>
        <v>24.45N, 112.91E</v>
      </c>
      <c r="K5149">
        <f>_xlfn.XLOOKUP($A5149,laziki!B:B,laziki!D:D)</f>
        <v>2060</v>
      </c>
      <c r="L5149">
        <f t="shared" si="402"/>
        <v>2062</v>
      </c>
      <c r="M5149" s="4">
        <f t="shared" si="403"/>
        <v>2</v>
      </c>
      <c r="N5149" s="4" t="str">
        <f t="shared" si="404"/>
        <v>N</v>
      </c>
      <c r="O5149" t="str">
        <f t="shared" si="405"/>
        <v>N</v>
      </c>
    </row>
    <row r="5150" spans="1:15" x14ac:dyDescent="0.25">
      <c r="A5150">
        <v>23</v>
      </c>
      <c r="B5150" s="1">
        <v>56836</v>
      </c>
      <c r="C5150" t="s">
        <v>235</v>
      </c>
      <c r="D5150" t="s">
        <v>298</v>
      </c>
      <c r="E5150">
        <v>181</v>
      </c>
      <c r="F5150">
        <v>1920</v>
      </c>
      <c r="G5150">
        <f t="shared" si="401"/>
        <v>0</v>
      </c>
      <c r="H5150" t="str">
        <f>_xlfn.XLOOKUP(C5150,obszary!A:A,obszary!B:B)</f>
        <v>Memnonia</v>
      </c>
      <c r="I5150" t="str">
        <f>_xlfn.XLOOKUP($A5150,laziki!B:B,laziki!C:C)</f>
        <v>Phobos 2</v>
      </c>
      <c r="J5150" t="str">
        <f>_xlfn.XLOOKUP(I5150,laziki!C:C,laziki!E:E)</f>
        <v>23.80S, 156.02W</v>
      </c>
      <c r="K5150">
        <f>_xlfn.XLOOKUP($A5150,laziki!B:B,laziki!D:D)</f>
        <v>2053</v>
      </c>
      <c r="L5150">
        <f t="shared" si="402"/>
        <v>2055</v>
      </c>
      <c r="M5150" s="4">
        <f t="shared" si="403"/>
        <v>2</v>
      </c>
      <c r="N5150" s="4" t="str">
        <f t="shared" si="404"/>
        <v>S</v>
      </c>
      <c r="O5150" t="str">
        <f t="shared" si="405"/>
        <v>S</v>
      </c>
    </row>
    <row r="5151" spans="1:15" x14ac:dyDescent="0.25">
      <c r="A5151">
        <v>35</v>
      </c>
      <c r="B5151" s="1">
        <v>59664</v>
      </c>
      <c r="C5151" t="s">
        <v>233</v>
      </c>
      <c r="D5151" t="s">
        <v>297</v>
      </c>
      <c r="E5151">
        <v>45</v>
      </c>
      <c r="F5151">
        <v>4563</v>
      </c>
      <c r="G5151">
        <f t="shared" si="401"/>
        <v>4563</v>
      </c>
      <c r="H5151" t="str">
        <f>_xlfn.XLOOKUP(C5151,obszary!A:A,obszary!B:B)</f>
        <v>Phoenicis Lacus</v>
      </c>
      <c r="I5151" t="str">
        <f>_xlfn.XLOOKUP($A5151,laziki!B:B,laziki!C:C)</f>
        <v>Pathfinder 2</v>
      </c>
      <c r="J5151" t="str">
        <f>_xlfn.XLOOKUP(I5151,laziki!C:C,laziki!E:E)</f>
        <v>16.90S, 101.43W</v>
      </c>
      <c r="K5151">
        <f>_xlfn.XLOOKUP($A5151,laziki!B:B,laziki!D:D)</f>
        <v>2060</v>
      </c>
      <c r="L5151">
        <f t="shared" si="402"/>
        <v>2063</v>
      </c>
      <c r="M5151" s="4">
        <f t="shared" si="403"/>
        <v>3</v>
      </c>
      <c r="N5151" s="4" t="str">
        <f t="shared" si="404"/>
        <v>S</v>
      </c>
      <c r="O5151" t="str">
        <f t="shared" si="405"/>
        <v>S</v>
      </c>
    </row>
    <row r="5152" spans="1:15" x14ac:dyDescent="0.25">
      <c r="A5152">
        <v>86</v>
      </c>
      <c r="B5152" s="1">
        <v>64431</v>
      </c>
      <c r="C5152" t="s">
        <v>265</v>
      </c>
      <c r="D5152" t="s">
        <v>296</v>
      </c>
      <c r="E5152">
        <v>277</v>
      </c>
      <c r="F5152">
        <v>4563</v>
      </c>
      <c r="G5152">
        <f t="shared" si="401"/>
        <v>0</v>
      </c>
      <c r="H5152" t="str">
        <f>_xlfn.XLOOKUP(C5152,obszary!A:A,obszary!B:B)</f>
        <v>Mare Boreum</v>
      </c>
      <c r="I5152" t="str">
        <f>_xlfn.XLOOKUP($A5152,laziki!B:B,laziki!C:C)</f>
        <v>Phoenix 16</v>
      </c>
      <c r="J5152" t="str">
        <f>_xlfn.XLOOKUP(I5152,laziki!C:C,laziki!E:E)</f>
        <v>75.84N, 122.24E</v>
      </c>
      <c r="K5152">
        <f>_xlfn.XLOOKUP($A5152,laziki!B:B,laziki!D:D)</f>
        <v>2071</v>
      </c>
      <c r="L5152">
        <f t="shared" si="402"/>
        <v>2076</v>
      </c>
      <c r="M5152" s="4">
        <f t="shared" si="403"/>
        <v>5</v>
      </c>
      <c r="N5152" s="4" t="str">
        <f t="shared" si="404"/>
        <v>N</v>
      </c>
      <c r="O5152" t="str">
        <f t="shared" si="405"/>
        <v>N</v>
      </c>
    </row>
    <row r="5153" spans="1:15" x14ac:dyDescent="0.25">
      <c r="A5153">
        <v>89</v>
      </c>
      <c r="B5153" s="1">
        <v>64823</v>
      </c>
      <c r="C5153" t="s">
        <v>217</v>
      </c>
      <c r="D5153" t="s">
        <v>295</v>
      </c>
      <c r="E5153">
        <v>85</v>
      </c>
      <c r="F5153">
        <v>4235</v>
      </c>
      <c r="G5153">
        <f t="shared" si="401"/>
        <v>4235</v>
      </c>
      <c r="H5153" t="str">
        <f>_xlfn.XLOOKUP(C5153,obszary!A:A,obszary!B:B)</f>
        <v>Thaumasia</v>
      </c>
      <c r="I5153" t="str">
        <f>_xlfn.XLOOKUP($A5153,laziki!B:B,laziki!C:C)</f>
        <v>Phoenix 22</v>
      </c>
      <c r="J5153" t="str">
        <f>_xlfn.XLOOKUP(I5153,laziki!C:C,laziki!E:E)</f>
        <v>65.07S, 96.09W</v>
      </c>
      <c r="K5153">
        <f>_xlfn.XLOOKUP($A5153,laziki!B:B,laziki!D:D)</f>
        <v>2072</v>
      </c>
      <c r="L5153">
        <f t="shared" si="402"/>
        <v>2077</v>
      </c>
      <c r="M5153" s="4">
        <f t="shared" si="403"/>
        <v>5</v>
      </c>
      <c r="N5153" s="4" t="str">
        <f t="shared" si="404"/>
        <v>S</v>
      </c>
      <c r="O5153" t="str">
        <f t="shared" si="405"/>
        <v>S</v>
      </c>
    </row>
    <row r="5154" spans="1:15" x14ac:dyDescent="0.25">
      <c r="A5154">
        <v>75</v>
      </c>
      <c r="B5154" s="1">
        <v>64173</v>
      </c>
      <c r="C5154" t="s">
        <v>223</v>
      </c>
      <c r="D5154" t="s">
        <v>294</v>
      </c>
      <c r="E5154">
        <v>72</v>
      </c>
      <c r="F5154">
        <v>7052</v>
      </c>
      <c r="G5154">
        <f t="shared" si="401"/>
        <v>7052</v>
      </c>
      <c r="H5154" t="str">
        <f>_xlfn.XLOOKUP(C5154,obszary!A:A,obszary!B:B)</f>
        <v>Mare Tyrrhenum</v>
      </c>
      <c r="I5154" t="str">
        <f>_xlfn.XLOOKUP($A5154,laziki!B:B,laziki!C:C)</f>
        <v>Rosetta 22</v>
      </c>
      <c r="J5154" t="str">
        <f>_xlfn.XLOOKUP(I5154,laziki!C:C,laziki!E:E)</f>
        <v>43.21S, 109.99E</v>
      </c>
      <c r="K5154">
        <f>_xlfn.XLOOKUP($A5154,laziki!B:B,laziki!D:D)</f>
        <v>2071</v>
      </c>
      <c r="L5154">
        <f t="shared" si="402"/>
        <v>2075</v>
      </c>
      <c r="M5154" s="4">
        <f t="shared" si="403"/>
        <v>4</v>
      </c>
      <c r="N5154" s="4" t="str">
        <f t="shared" si="404"/>
        <v>S</v>
      </c>
      <c r="O5154" t="str">
        <f t="shared" si="405"/>
        <v>S</v>
      </c>
    </row>
    <row r="5155" spans="1:15" x14ac:dyDescent="0.25">
      <c r="A5155">
        <v>34</v>
      </c>
      <c r="B5155" s="1">
        <v>59361</v>
      </c>
      <c r="C5155" t="s">
        <v>239</v>
      </c>
      <c r="D5155" t="s">
        <v>293</v>
      </c>
      <c r="E5155">
        <v>163</v>
      </c>
      <c r="F5155">
        <v>7512</v>
      </c>
      <c r="G5155">
        <f t="shared" si="401"/>
        <v>0</v>
      </c>
      <c r="H5155" t="str">
        <f>_xlfn.XLOOKUP(C5155,obszary!A:A,obszary!B:B)</f>
        <v>Amenthes</v>
      </c>
      <c r="I5155" t="str">
        <f>_xlfn.XLOOKUP($A5155,laziki!B:B,laziki!C:C)</f>
        <v>Deimos 14</v>
      </c>
      <c r="J5155" t="str">
        <f>_xlfn.XLOOKUP(I5155,laziki!C:C,laziki!E:E)</f>
        <v>24.45N, 112.91E</v>
      </c>
      <c r="K5155">
        <f>_xlfn.XLOOKUP($A5155,laziki!B:B,laziki!D:D)</f>
        <v>2060</v>
      </c>
      <c r="L5155">
        <f t="shared" si="402"/>
        <v>2062</v>
      </c>
      <c r="M5155" s="4">
        <f t="shared" si="403"/>
        <v>2</v>
      </c>
      <c r="N5155" s="4" t="str">
        <f t="shared" si="404"/>
        <v>N</v>
      </c>
      <c r="O5155" t="str">
        <f t="shared" si="405"/>
        <v>N</v>
      </c>
    </row>
    <row r="5156" spans="1:15" x14ac:dyDescent="0.25">
      <c r="A5156">
        <v>45</v>
      </c>
      <c r="B5156" s="1">
        <v>61049</v>
      </c>
      <c r="C5156" t="s">
        <v>241</v>
      </c>
      <c r="D5156" t="s">
        <v>292</v>
      </c>
      <c r="E5156">
        <v>169</v>
      </c>
      <c r="F5156">
        <v>1267</v>
      </c>
      <c r="G5156">
        <f t="shared" si="401"/>
        <v>0</v>
      </c>
      <c r="H5156" t="str">
        <f>_xlfn.XLOOKUP(C5156,obszary!A:A,obszary!B:B)</f>
        <v>Syrtis Major</v>
      </c>
      <c r="I5156" t="str">
        <f>_xlfn.XLOOKUP($A5156,laziki!B:B,laziki!C:C)</f>
        <v>Spirit 12</v>
      </c>
      <c r="J5156" t="str">
        <f>_xlfn.XLOOKUP(I5156,laziki!C:C,laziki!E:E)</f>
        <v>0.43S, 61.64E</v>
      </c>
      <c r="K5156">
        <f>_xlfn.XLOOKUP($A5156,laziki!B:B,laziki!D:D)</f>
        <v>2064</v>
      </c>
      <c r="L5156">
        <f t="shared" si="402"/>
        <v>2067</v>
      </c>
      <c r="M5156" s="4">
        <f t="shared" si="403"/>
        <v>3</v>
      </c>
      <c r="N5156" s="4" t="str">
        <f t="shared" si="404"/>
        <v>N</v>
      </c>
      <c r="O5156" t="str">
        <f t="shared" si="405"/>
        <v>S</v>
      </c>
    </row>
    <row r="5157" spans="1:15" x14ac:dyDescent="0.25">
      <c r="A5157">
        <v>5</v>
      </c>
      <c r="B5157" s="1">
        <v>58281</v>
      </c>
      <c r="C5157" t="s">
        <v>241</v>
      </c>
      <c r="D5157" t="s">
        <v>291</v>
      </c>
      <c r="E5157">
        <v>36</v>
      </c>
      <c r="F5157">
        <v>2461</v>
      </c>
      <c r="G5157">
        <f t="shared" si="401"/>
        <v>2461</v>
      </c>
      <c r="H5157" t="str">
        <f>_xlfn.XLOOKUP(C5157,obszary!A:A,obszary!B:B)</f>
        <v>Syrtis Major</v>
      </c>
      <c r="I5157" t="str">
        <f>_xlfn.XLOOKUP($A5157,laziki!B:B,laziki!C:C)</f>
        <v>Mariner 10</v>
      </c>
      <c r="J5157" t="str">
        <f>_xlfn.XLOOKUP(I5157,laziki!C:C,laziki!E:E)</f>
        <v>4.88N, 63.43E</v>
      </c>
      <c r="K5157">
        <f>_xlfn.XLOOKUP($A5157,laziki!B:B,laziki!D:D)</f>
        <v>2051</v>
      </c>
      <c r="L5157">
        <f t="shared" si="402"/>
        <v>2059</v>
      </c>
      <c r="M5157" s="4">
        <f t="shared" si="403"/>
        <v>8</v>
      </c>
      <c r="N5157" s="4" t="str">
        <f t="shared" si="404"/>
        <v>N</v>
      </c>
      <c r="O5157" t="str">
        <f t="shared" si="405"/>
        <v>N</v>
      </c>
    </row>
    <row r="5158" spans="1:15" x14ac:dyDescent="0.25">
      <c r="A5158">
        <v>28</v>
      </c>
      <c r="B5158" s="1">
        <v>59358</v>
      </c>
      <c r="C5158" t="s">
        <v>207</v>
      </c>
      <c r="D5158" t="s">
        <v>290</v>
      </c>
      <c r="E5158">
        <v>9</v>
      </c>
      <c r="F5158">
        <v>1010</v>
      </c>
      <c r="G5158">
        <f t="shared" si="401"/>
        <v>1010</v>
      </c>
      <c r="H5158" t="str">
        <f>_xlfn.XLOOKUP(C5158,obszary!A:A,obszary!B:B)</f>
        <v>Mare Australe</v>
      </c>
      <c r="I5158" t="str">
        <f>_xlfn.XLOOKUP($A5158,laziki!B:B,laziki!C:C)</f>
        <v>Deimos 3</v>
      </c>
      <c r="J5158" t="str">
        <f>_xlfn.XLOOKUP(I5158,laziki!C:C,laziki!E:E)</f>
        <v>63.27S, 66.46W</v>
      </c>
      <c r="K5158">
        <f>_xlfn.XLOOKUP($A5158,laziki!B:B,laziki!D:D)</f>
        <v>2058</v>
      </c>
      <c r="L5158">
        <f t="shared" si="402"/>
        <v>2062</v>
      </c>
      <c r="M5158" s="4">
        <f t="shared" si="403"/>
        <v>4</v>
      </c>
      <c r="N5158" s="4" t="str">
        <f t="shared" si="404"/>
        <v>S</v>
      </c>
      <c r="O5158" t="str">
        <f t="shared" si="405"/>
        <v>S</v>
      </c>
    </row>
    <row r="5159" spans="1:15" x14ac:dyDescent="0.25">
      <c r="A5159">
        <v>66</v>
      </c>
      <c r="B5159" s="1">
        <v>62919</v>
      </c>
      <c r="C5159" t="s">
        <v>237</v>
      </c>
      <c r="D5159" t="s">
        <v>289</v>
      </c>
      <c r="E5159">
        <v>572</v>
      </c>
      <c r="F5159">
        <v>6006</v>
      </c>
      <c r="G5159">
        <f t="shared" si="401"/>
        <v>0</v>
      </c>
      <c r="H5159" t="str">
        <f>_xlfn.XLOOKUP(C5159,obszary!A:A,obszary!B:B)</f>
        <v>Elysium</v>
      </c>
      <c r="I5159" t="str">
        <f>_xlfn.XLOOKUP($A5159,laziki!B:B,laziki!C:C)</f>
        <v>Rosetta 9</v>
      </c>
      <c r="J5159" t="str">
        <f>_xlfn.XLOOKUP(I5159,laziki!C:C,laziki!E:E)</f>
        <v>17.54N, 149.60E</v>
      </c>
      <c r="K5159">
        <f>_xlfn.XLOOKUP($A5159,laziki!B:B,laziki!D:D)</f>
        <v>2067</v>
      </c>
      <c r="L5159">
        <f t="shared" si="402"/>
        <v>2072</v>
      </c>
      <c r="M5159" s="4">
        <f t="shared" si="403"/>
        <v>5</v>
      </c>
      <c r="N5159" s="4" t="str">
        <f t="shared" si="404"/>
        <v>N</v>
      </c>
      <c r="O5159" t="str">
        <f t="shared" si="405"/>
        <v>N</v>
      </c>
    </row>
    <row r="5160" spans="1:15" x14ac:dyDescent="0.25">
      <c r="A5160">
        <v>76</v>
      </c>
      <c r="B5160" s="1">
        <v>65203</v>
      </c>
      <c r="C5160" t="s">
        <v>263</v>
      </c>
      <c r="D5160" t="s">
        <v>288</v>
      </c>
      <c r="E5160">
        <v>109</v>
      </c>
      <c r="F5160">
        <v>1267</v>
      </c>
      <c r="G5160">
        <f t="shared" si="401"/>
        <v>0</v>
      </c>
      <c r="H5160" t="str">
        <f>_xlfn.XLOOKUP(C5160,obszary!A:A,obszary!B:B)</f>
        <v>Diacria</v>
      </c>
      <c r="I5160" t="str">
        <f>_xlfn.XLOOKUP($A5160,laziki!B:B,laziki!C:C)</f>
        <v>Rosetta 25</v>
      </c>
      <c r="J5160" t="str">
        <f>_xlfn.XLOOKUP(I5160,laziki!C:C,laziki!E:E)</f>
        <v>47.84N, 169.44E</v>
      </c>
      <c r="K5160">
        <f>_xlfn.XLOOKUP($A5160,laziki!B:B,laziki!D:D)</f>
        <v>2072</v>
      </c>
      <c r="L5160">
        <f t="shared" si="402"/>
        <v>2078</v>
      </c>
      <c r="M5160" s="4">
        <f t="shared" si="403"/>
        <v>6</v>
      </c>
      <c r="N5160" s="4" t="str">
        <f t="shared" si="404"/>
        <v>N</v>
      </c>
      <c r="O5160" t="str">
        <f t="shared" si="405"/>
        <v>N</v>
      </c>
    </row>
    <row r="5161" spans="1:15" x14ac:dyDescent="0.25">
      <c r="A5161">
        <v>61</v>
      </c>
      <c r="B5161" s="1">
        <v>63518</v>
      </c>
      <c r="C5161" t="s">
        <v>207</v>
      </c>
      <c r="D5161" t="s">
        <v>287</v>
      </c>
      <c r="E5161">
        <v>90</v>
      </c>
      <c r="F5161">
        <v>84631</v>
      </c>
      <c r="G5161">
        <f t="shared" si="401"/>
        <v>84631</v>
      </c>
      <c r="H5161" t="str">
        <f>_xlfn.XLOOKUP(C5161,obszary!A:A,obszary!B:B)</f>
        <v>Mare Australe</v>
      </c>
      <c r="I5161" t="str">
        <f>_xlfn.XLOOKUP($A5161,laziki!B:B,laziki!C:C)</f>
        <v>Opportunity 19</v>
      </c>
      <c r="J5161" t="str">
        <f>_xlfn.XLOOKUP(I5161,laziki!C:C,laziki!E:E)</f>
        <v>68.17S, 21.83W</v>
      </c>
      <c r="K5161">
        <f>_xlfn.XLOOKUP($A5161,laziki!B:B,laziki!D:D)</f>
        <v>2069</v>
      </c>
      <c r="L5161">
        <f t="shared" si="402"/>
        <v>2073</v>
      </c>
      <c r="M5161" s="4">
        <f t="shared" si="403"/>
        <v>4</v>
      </c>
      <c r="N5161" s="4" t="str">
        <f t="shared" si="404"/>
        <v>S</v>
      </c>
      <c r="O5161" t="str">
        <f t="shared" si="405"/>
        <v>S</v>
      </c>
    </row>
    <row r="5162" spans="1:15" x14ac:dyDescent="0.25">
      <c r="A5162">
        <v>95</v>
      </c>
      <c r="B5162" s="1">
        <v>63402</v>
      </c>
      <c r="C5162" t="s">
        <v>233</v>
      </c>
      <c r="D5162" t="s">
        <v>286</v>
      </c>
      <c r="E5162">
        <v>120</v>
      </c>
      <c r="F5162">
        <v>2324</v>
      </c>
      <c r="G5162">
        <f t="shared" si="401"/>
        <v>0</v>
      </c>
      <c r="H5162" t="str">
        <f>_xlfn.XLOOKUP(C5162,obszary!A:A,obszary!B:B)</f>
        <v>Phoenicis Lacus</v>
      </c>
      <c r="I5162" t="str">
        <f>_xlfn.XLOOKUP($A5162,laziki!B:B,laziki!C:C)</f>
        <v>Dawn 6</v>
      </c>
      <c r="J5162" t="str">
        <f>_xlfn.XLOOKUP(I5162,laziki!C:C,laziki!E:E)</f>
        <v>8.80N, 79.73W</v>
      </c>
      <c r="K5162">
        <f>_xlfn.XLOOKUP($A5162,laziki!B:B,laziki!D:D)</f>
        <v>2067</v>
      </c>
      <c r="L5162">
        <f t="shared" si="402"/>
        <v>2073</v>
      </c>
      <c r="M5162" s="4">
        <f t="shared" si="403"/>
        <v>6</v>
      </c>
      <c r="N5162" s="4" t="str">
        <f t="shared" si="404"/>
        <v>S</v>
      </c>
      <c r="O5162" t="str">
        <f t="shared" si="405"/>
        <v>N</v>
      </c>
    </row>
    <row r="5163" spans="1:15" x14ac:dyDescent="0.25">
      <c r="A5163">
        <v>66</v>
      </c>
      <c r="B5163" s="1">
        <v>61925</v>
      </c>
      <c r="C5163" t="s">
        <v>239</v>
      </c>
      <c r="D5163" t="s">
        <v>285</v>
      </c>
      <c r="E5163">
        <v>36</v>
      </c>
      <c r="F5163">
        <v>11771</v>
      </c>
      <c r="G5163">
        <f t="shared" si="401"/>
        <v>11771</v>
      </c>
      <c r="H5163" t="str">
        <f>_xlfn.XLOOKUP(C5163,obszary!A:A,obszary!B:B)</f>
        <v>Amenthes</v>
      </c>
      <c r="I5163" t="str">
        <f>_xlfn.XLOOKUP($A5163,laziki!B:B,laziki!C:C)</f>
        <v>Rosetta 9</v>
      </c>
      <c r="J5163" t="str">
        <f>_xlfn.XLOOKUP(I5163,laziki!C:C,laziki!E:E)</f>
        <v>17.54N, 149.60E</v>
      </c>
      <c r="K5163">
        <f>_xlfn.XLOOKUP($A5163,laziki!B:B,laziki!D:D)</f>
        <v>2067</v>
      </c>
      <c r="L5163">
        <f t="shared" si="402"/>
        <v>2069</v>
      </c>
      <c r="M5163" s="4">
        <f t="shared" si="403"/>
        <v>2</v>
      </c>
      <c r="N5163" s="4" t="str">
        <f t="shared" si="404"/>
        <v>N</v>
      </c>
      <c r="O5163" t="str">
        <f t="shared" si="405"/>
        <v>N</v>
      </c>
    </row>
    <row r="5164" spans="1:15" x14ac:dyDescent="0.25">
      <c r="A5164">
        <v>6</v>
      </c>
      <c r="B5164" s="1">
        <v>55914</v>
      </c>
      <c r="C5164" t="s">
        <v>265</v>
      </c>
      <c r="D5164" t="s">
        <v>284</v>
      </c>
      <c r="E5164">
        <v>113</v>
      </c>
      <c r="F5164">
        <v>5622</v>
      </c>
      <c r="G5164">
        <f t="shared" si="401"/>
        <v>0</v>
      </c>
      <c r="H5164" t="str">
        <f>_xlfn.XLOOKUP(C5164,obszary!A:A,obszary!B:B)</f>
        <v>Mare Boreum</v>
      </c>
      <c r="I5164" t="str">
        <f>_xlfn.XLOOKUP($A5164,laziki!B:B,laziki!C:C)</f>
        <v>Mariner 11</v>
      </c>
      <c r="J5164" t="str">
        <f>_xlfn.XLOOKUP(I5164,laziki!C:C,laziki!E:E)</f>
        <v>77.71N, 148.53E</v>
      </c>
      <c r="K5164">
        <f>_xlfn.XLOOKUP($A5164,laziki!B:B,laziki!D:D)</f>
        <v>2052</v>
      </c>
      <c r="L5164">
        <f t="shared" si="402"/>
        <v>2053</v>
      </c>
      <c r="M5164" s="4">
        <f t="shared" si="403"/>
        <v>1</v>
      </c>
      <c r="N5164" s="4" t="str">
        <f t="shared" si="404"/>
        <v>N</v>
      </c>
      <c r="O5164" t="str">
        <f t="shared" si="405"/>
        <v>N</v>
      </c>
    </row>
    <row r="5165" spans="1:15" x14ac:dyDescent="0.25">
      <c r="A5165">
        <v>33</v>
      </c>
      <c r="B5165" s="1">
        <v>58906</v>
      </c>
      <c r="C5165" t="s">
        <v>257</v>
      </c>
      <c r="D5165" t="s">
        <v>283</v>
      </c>
      <c r="E5165">
        <v>70</v>
      </c>
      <c r="F5165">
        <v>3919</v>
      </c>
      <c r="G5165">
        <f t="shared" si="401"/>
        <v>3919</v>
      </c>
      <c r="H5165" t="str">
        <f>_xlfn.XLOOKUP(C5165,obszary!A:A,obszary!B:B)</f>
        <v>Ismenius Lacus</v>
      </c>
      <c r="I5165" t="str">
        <f>_xlfn.XLOOKUP($A5165,laziki!B:B,laziki!C:C)</f>
        <v>Deimos 13</v>
      </c>
      <c r="J5165" t="str">
        <f>_xlfn.XLOOKUP(I5165,laziki!C:C,laziki!E:E)</f>
        <v>73.37N, 48.09E</v>
      </c>
      <c r="K5165">
        <f>_xlfn.XLOOKUP($A5165,laziki!B:B,laziki!D:D)</f>
        <v>2060</v>
      </c>
      <c r="L5165">
        <f t="shared" si="402"/>
        <v>2061</v>
      </c>
      <c r="M5165" s="4">
        <f t="shared" si="403"/>
        <v>1</v>
      </c>
      <c r="N5165" s="4" t="str">
        <f t="shared" si="404"/>
        <v>N</v>
      </c>
      <c r="O5165" t="str">
        <f t="shared" si="405"/>
        <v>N</v>
      </c>
    </row>
    <row r="5166" spans="1:15" x14ac:dyDescent="0.25">
      <c r="A5166">
        <v>87</v>
      </c>
      <c r="B5166" s="1">
        <v>62938</v>
      </c>
      <c r="C5166" t="s">
        <v>215</v>
      </c>
      <c r="D5166" t="s">
        <v>282</v>
      </c>
      <c r="E5166">
        <v>17</v>
      </c>
      <c r="F5166">
        <v>1920</v>
      </c>
      <c r="G5166">
        <f t="shared" si="401"/>
        <v>1920</v>
      </c>
      <c r="H5166" t="str">
        <f>_xlfn.XLOOKUP(C5166,obszary!A:A,obszary!B:B)</f>
        <v>Argyre</v>
      </c>
      <c r="I5166" t="str">
        <f>_xlfn.XLOOKUP($A5166,laziki!B:B,laziki!C:C)</f>
        <v>Phoenix 17</v>
      </c>
      <c r="J5166" t="str">
        <f>_xlfn.XLOOKUP(I5166,laziki!C:C,laziki!E:E)</f>
        <v>34.44S, 25.42W</v>
      </c>
      <c r="K5166">
        <f>_xlfn.XLOOKUP($A5166,laziki!B:B,laziki!D:D)</f>
        <v>2071</v>
      </c>
      <c r="L5166">
        <f t="shared" si="402"/>
        <v>2072</v>
      </c>
      <c r="M5166" s="4">
        <f t="shared" si="403"/>
        <v>1</v>
      </c>
      <c r="N5166" s="4" t="str">
        <f t="shared" si="404"/>
        <v>S</v>
      </c>
      <c r="O5166" t="str">
        <f t="shared" si="405"/>
        <v>S</v>
      </c>
    </row>
    <row r="5167" spans="1:15" x14ac:dyDescent="0.25">
      <c r="A5167">
        <v>44</v>
      </c>
      <c r="B5167" s="1">
        <v>60883</v>
      </c>
      <c r="C5167" t="s">
        <v>253</v>
      </c>
      <c r="D5167" t="s">
        <v>281</v>
      </c>
      <c r="E5167">
        <v>22</v>
      </c>
      <c r="F5167">
        <v>5255</v>
      </c>
      <c r="G5167">
        <f t="shared" si="401"/>
        <v>5255</v>
      </c>
      <c r="H5167" t="str">
        <f>_xlfn.XLOOKUP(C5167,obszary!A:A,obszary!B:B)</f>
        <v>Cebrenia</v>
      </c>
      <c r="I5167" t="str">
        <f>_xlfn.XLOOKUP($A5167,laziki!B:B,laziki!C:C)</f>
        <v>Spirit 11</v>
      </c>
      <c r="J5167" t="str">
        <f>_xlfn.XLOOKUP(I5167,laziki!C:C,laziki!E:E)</f>
        <v>64.61N, 131.25E</v>
      </c>
      <c r="K5167">
        <f>_xlfn.XLOOKUP($A5167,laziki!B:B,laziki!D:D)</f>
        <v>2064</v>
      </c>
      <c r="L5167">
        <f t="shared" si="402"/>
        <v>2066</v>
      </c>
      <c r="M5167" s="4">
        <f t="shared" si="403"/>
        <v>2</v>
      </c>
      <c r="N5167" s="4" t="str">
        <f t="shared" si="404"/>
        <v>N</v>
      </c>
      <c r="O5167" t="str">
        <f t="shared" si="405"/>
        <v>N</v>
      </c>
    </row>
    <row r="5168" spans="1:15" x14ac:dyDescent="0.25">
      <c r="A5168">
        <v>55</v>
      </c>
      <c r="B5168" s="1">
        <v>62965</v>
      </c>
      <c r="C5168" t="s">
        <v>253</v>
      </c>
      <c r="D5168" t="s">
        <v>280</v>
      </c>
      <c r="E5168">
        <v>45</v>
      </c>
      <c r="F5168">
        <v>18486</v>
      </c>
      <c r="G5168">
        <f t="shared" si="401"/>
        <v>18486</v>
      </c>
      <c r="H5168" t="str">
        <f>_xlfn.XLOOKUP(C5168,obszary!A:A,obszary!B:B)</f>
        <v>Cebrenia</v>
      </c>
      <c r="I5168" t="str">
        <f>_xlfn.XLOOKUP($A5168,laziki!B:B,laziki!C:C)</f>
        <v>Opportunity 7</v>
      </c>
      <c r="J5168" t="str">
        <f>_xlfn.XLOOKUP(I5168,laziki!C:C,laziki!E:E)</f>
        <v>37.14N, 148.66E</v>
      </c>
      <c r="K5168">
        <f>_xlfn.XLOOKUP($A5168,laziki!B:B,laziki!D:D)</f>
        <v>2066</v>
      </c>
      <c r="L5168">
        <f t="shared" si="402"/>
        <v>2072</v>
      </c>
      <c r="M5168" s="4">
        <f t="shared" si="403"/>
        <v>6</v>
      </c>
      <c r="N5168" s="4" t="str">
        <f t="shared" si="404"/>
        <v>N</v>
      </c>
      <c r="O5168" t="str">
        <f t="shared" si="405"/>
        <v>N</v>
      </c>
    </row>
    <row r="5169" spans="1:15" x14ac:dyDescent="0.25">
      <c r="A5169">
        <v>38</v>
      </c>
      <c r="B5169" s="1">
        <v>59697</v>
      </c>
      <c r="C5169" t="s">
        <v>265</v>
      </c>
      <c r="D5169" t="s">
        <v>279</v>
      </c>
      <c r="E5169">
        <v>120</v>
      </c>
      <c r="F5169">
        <v>7512</v>
      </c>
      <c r="G5169">
        <f t="shared" si="401"/>
        <v>0</v>
      </c>
      <c r="H5169" t="str">
        <f>_xlfn.XLOOKUP(C5169,obszary!A:A,obszary!B:B)</f>
        <v>Mare Boreum</v>
      </c>
      <c r="I5169" t="str">
        <f>_xlfn.XLOOKUP($A5169,laziki!B:B,laziki!C:C)</f>
        <v>Pathfinder 7</v>
      </c>
      <c r="J5169" t="str">
        <f>_xlfn.XLOOKUP(I5169,laziki!C:C,laziki!E:E)</f>
        <v>79.27N, 111.64W</v>
      </c>
      <c r="K5169">
        <f>_xlfn.XLOOKUP($A5169,laziki!B:B,laziki!D:D)</f>
        <v>2062</v>
      </c>
      <c r="L5169">
        <f t="shared" si="402"/>
        <v>2063</v>
      </c>
      <c r="M5169" s="4">
        <f t="shared" si="403"/>
        <v>1</v>
      </c>
      <c r="N5169" s="4" t="str">
        <f t="shared" si="404"/>
        <v>N</v>
      </c>
      <c r="O5169" t="str">
        <f t="shared" si="405"/>
        <v>N</v>
      </c>
    </row>
    <row r="5170" spans="1:15" x14ac:dyDescent="0.25">
      <c r="A5170">
        <v>69</v>
      </c>
      <c r="B5170" s="1">
        <v>64178</v>
      </c>
      <c r="C5170" t="s">
        <v>263</v>
      </c>
      <c r="D5170" t="s">
        <v>278</v>
      </c>
      <c r="E5170">
        <v>45</v>
      </c>
      <c r="F5170">
        <v>17718</v>
      </c>
      <c r="G5170">
        <f t="shared" si="401"/>
        <v>17718</v>
      </c>
      <c r="H5170" t="str">
        <f>_xlfn.XLOOKUP(C5170,obszary!A:A,obszary!B:B)</f>
        <v>Diacria</v>
      </c>
      <c r="I5170" t="str">
        <f>_xlfn.XLOOKUP($A5170,laziki!B:B,laziki!C:C)</f>
        <v>Rosetta 13</v>
      </c>
      <c r="J5170" t="str">
        <f>_xlfn.XLOOKUP(I5170,laziki!C:C,laziki!E:E)</f>
        <v>69.41N, 168.67E</v>
      </c>
      <c r="K5170">
        <f>_xlfn.XLOOKUP($A5170,laziki!B:B,laziki!D:D)</f>
        <v>2069</v>
      </c>
      <c r="L5170">
        <f t="shared" si="402"/>
        <v>2075</v>
      </c>
      <c r="M5170" s="4">
        <f t="shared" si="403"/>
        <v>6</v>
      </c>
      <c r="N5170" s="4" t="str">
        <f t="shared" si="404"/>
        <v>N</v>
      </c>
      <c r="O5170" t="str">
        <f t="shared" si="405"/>
        <v>N</v>
      </c>
    </row>
    <row r="5171" spans="1:15" x14ac:dyDescent="0.25">
      <c r="A5171">
        <v>46</v>
      </c>
      <c r="B5171" s="1">
        <v>60940</v>
      </c>
      <c r="C5171" t="s">
        <v>207</v>
      </c>
      <c r="D5171" t="s">
        <v>277</v>
      </c>
      <c r="E5171">
        <v>152</v>
      </c>
      <c r="F5171">
        <v>10654</v>
      </c>
      <c r="G5171">
        <f t="shared" si="401"/>
        <v>0</v>
      </c>
      <c r="H5171" t="str">
        <f>_xlfn.XLOOKUP(C5171,obszary!A:A,obszary!B:B)</f>
        <v>Mare Australe</v>
      </c>
      <c r="I5171" t="str">
        <f>_xlfn.XLOOKUP($A5171,laziki!B:B,laziki!C:C)</f>
        <v>Spirit 13</v>
      </c>
      <c r="J5171" t="str">
        <f>_xlfn.XLOOKUP(I5171,laziki!C:C,laziki!E:E)</f>
        <v>58.80S, 113.46W</v>
      </c>
      <c r="K5171">
        <f>_xlfn.XLOOKUP($A5171,laziki!B:B,laziki!D:D)</f>
        <v>2065</v>
      </c>
      <c r="L5171">
        <f t="shared" si="402"/>
        <v>2066</v>
      </c>
      <c r="M5171" s="4">
        <f t="shared" si="403"/>
        <v>1</v>
      </c>
      <c r="N5171" s="4" t="str">
        <f t="shared" si="404"/>
        <v>S</v>
      </c>
      <c r="O5171" t="str">
        <f t="shared" si="405"/>
        <v>S</v>
      </c>
    </row>
    <row r="5172" spans="1:15" x14ac:dyDescent="0.25">
      <c r="A5172">
        <v>19</v>
      </c>
      <c r="B5172" s="1">
        <v>57648</v>
      </c>
      <c r="C5172" t="s">
        <v>253</v>
      </c>
      <c r="D5172" t="s">
        <v>276</v>
      </c>
      <c r="E5172">
        <v>82</v>
      </c>
      <c r="F5172">
        <v>7279</v>
      </c>
      <c r="G5172">
        <f t="shared" si="401"/>
        <v>7279</v>
      </c>
      <c r="H5172" t="str">
        <f>_xlfn.XLOOKUP(C5172,obszary!A:A,obszary!B:B)</f>
        <v>Cebrenia</v>
      </c>
      <c r="I5172" t="str">
        <f>_xlfn.XLOOKUP($A5172,laziki!B:B,laziki!C:C)</f>
        <v>Viking 13</v>
      </c>
      <c r="J5172" t="str">
        <f>_xlfn.XLOOKUP(I5172,laziki!C:C,laziki!E:E)</f>
        <v>47.43N, 160.74E</v>
      </c>
      <c r="K5172">
        <f>_xlfn.XLOOKUP($A5172,laziki!B:B,laziki!D:D)</f>
        <v>2056</v>
      </c>
      <c r="L5172">
        <f t="shared" si="402"/>
        <v>2057</v>
      </c>
      <c r="M5172" s="4">
        <f t="shared" si="403"/>
        <v>1</v>
      </c>
      <c r="N5172" s="4" t="str">
        <f t="shared" si="404"/>
        <v>N</v>
      </c>
      <c r="O5172" t="str">
        <f t="shared" si="405"/>
        <v>N</v>
      </c>
    </row>
    <row r="5173" spans="1:15" x14ac:dyDescent="0.25">
      <c r="A5173">
        <v>77</v>
      </c>
      <c r="B5173" s="1">
        <v>63688</v>
      </c>
      <c r="C5173" t="s">
        <v>223</v>
      </c>
      <c r="D5173" t="s">
        <v>275</v>
      </c>
      <c r="E5173">
        <v>61</v>
      </c>
      <c r="F5173">
        <v>14025</v>
      </c>
      <c r="G5173">
        <f t="shared" si="401"/>
        <v>14025</v>
      </c>
      <c r="H5173" t="str">
        <f>_xlfn.XLOOKUP(C5173,obszary!A:A,obszary!B:B)</f>
        <v>Mare Tyrrhenum</v>
      </c>
      <c r="I5173" t="str">
        <f>_xlfn.XLOOKUP($A5173,laziki!B:B,laziki!C:C)</f>
        <v>Rosetta 27</v>
      </c>
      <c r="J5173" t="str">
        <f>_xlfn.XLOOKUP(I5173,laziki!C:C,laziki!E:E)</f>
        <v>28.90S, 98.55E</v>
      </c>
      <c r="K5173">
        <f>_xlfn.XLOOKUP($A5173,laziki!B:B,laziki!D:D)</f>
        <v>2073</v>
      </c>
      <c r="L5173">
        <f t="shared" si="402"/>
        <v>2074</v>
      </c>
      <c r="M5173" s="4">
        <f t="shared" si="403"/>
        <v>1</v>
      </c>
      <c r="N5173" s="4" t="str">
        <f t="shared" si="404"/>
        <v>S</v>
      </c>
      <c r="O5173" t="str">
        <f t="shared" si="405"/>
        <v>S</v>
      </c>
    </row>
    <row r="5174" spans="1:15" x14ac:dyDescent="0.25">
      <c r="A5174">
        <v>27</v>
      </c>
      <c r="B5174" s="1">
        <v>57128</v>
      </c>
      <c r="C5174" t="s">
        <v>207</v>
      </c>
      <c r="D5174" t="s">
        <v>274</v>
      </c>
      <c r="E5174">
        <v>106</v>
      </c>
      <c r="F5174">
        <v>29243</v>
      </c>
      <c r="G5174">
        <f t="shared" si="401"/>
        <v>0</v>
      </c>
      <c r="H5174" t="str">
        <f>_xlfn.XLOOKUP(C5174,obszary!A:A,obszary!B:B)</f>
        <v>Mare Australe</v>
      </c>
      <c r="I5174" t="str">
        <f>_xlfn.XLOOKUP($A5174,laziki!B:B,laziki!C:C)</f>
        <v>Phobos 6</v>
      </c>
      <c r="J5174" t="str">
        <f>_xlfn.XLOOKUP(I5174,laziki!C:C,laziki!E:E)</f>
        <v>74.62S, 100.08E</v>
      </c>
      <c r="K5174">
        <f>_xlfn.XLOOKUP($A5174,laziki!B:B,laziki!D:D)</f>
        <v>2054</v>
      </c>
      <c r="L5174">
        <f t="shared" si="402"/>
        <v>2056</v>
      </c>
      <c r="M5174" s="4">
        <f t="shared" si="403"/>
        <v>2</v>
      </c>
      <c r="N5174" s="4" t="str">
        <f t="shared" si="404"/>
        <v>S</v>
      </c>
      <c r="O5174" t="str">
        <f t="shared" si="405"/>
        <v>S</v>
      </c>
    </row>
    <row r="5175" spans="1:15" x14ac:dyDescent="0.25">
      <c r="A5175">
        <v>101</v>
      </c>
      <c r="B5175" s="1">
        <v>63002</v>
      </c>
      <c r="C5175" t="s">
        <v>253</v>
      </c>
      <c r="D5175" t="s">
        <v>273</v>
      </c>
      <c r="E5175">
        <v>24</v>
      </c>
      <c r="F5175">
        <v>10654</v>
      </c>
      <c r="G5175">
        <f t="shared" si="401"/>
        <v>10654</v>
      </c>
      <c r="H5175" t="str">
        <f>_xlfn.XLOOKUP(C5175,obszary!A:A,obszary!B:B)</f>
        <v>Cebrenia</v>
      </c>
      <c r="I5175" t="str">
        <f>_xlfn.XLOOKUP($A5175,laziki!B:B,laziki!C:C)</f>
        <v>Perseverance 8</v>
      </c>
      <c r="J5175" t="str">
        <f>_xlfn.XLOOKUP(I5175,laziki!C:C,laziki!E:E)</f>
        <v>53.93N, 163.34E</v>
      </c>
      <c r="K5175">
        <f>_xlfn.XLOOKUP($A5175,laziki!B:B,laziki!D:D)</f>
        <v>2071</v>
      </c>
      <c r="L5175">
        <f t="shared" si="402"/>
        <v>2072</v>
      </c>
      <c r="M5175" s="4">
        <f t="shared" si="403"/>
        <v>1</v>
      </c>
      <c r="N5175" s="4" t="str">
        <f t="shared" si="404"/>
        <v>N</v>
      </c>
      <c r="O5175" t="str">
        <f t="shared" si="405"/>
        <v>N</v>
      </c>
    </row>
    <row r="5176" spans="1:15" x14ac:dyDescent="0.25">
      <c r="A5176">
        <v>53</v>
      </c>
      <c r="B5176" s="1">
        <v>61092</v>
      </c>
      <c r="C5176" t="s">
        <v>219</v>
      </c>
      <c r="D5176" t="s">
        <v>272</v>
      </c>
      <c r="E5176">
        <v>14</v>
      </c>
      <c r="F5176">
        <v>1138</v>
      </c>
      <c r="G5176">
        <f t="shared" si="401"/>
        <v>1138</v>
      </c>
      <c r="H5176" t="str">
        <f>_xlfn.XLOOKUP(C5176,obszary!A:A,obszary!B:B)</f>
        <v>Phaethontis</v>
      </c>
      <c r="I5176" t="str">
        <f>_xlfn.XLOOKUP($A5176,laziki!B:B,laziki!C:C)</f>
        <v>Opportunity 5</v>
      </c>
      <c r="J5176" t="str">
        <f>_xlfn.XLOOKUP(I5176,laziki!C:C,laziki!E:E)</f>
        <v>70.62S, 159.12W</v>
      </c>
      <c r="K5176">
        <f>_xlfn.XLOOKUP($A5176,laziki!B:B,laziki!D:D)</f>
        <v>2065</v>
      </c>
      <c r="L5176">
        <f t="shared" si="402"/>
        <v>2067</v>
      </c>
      <c r="M5176" s="4">
        <f t="shared" si="403"/>
        <v>2</v>
      </c>
      <c r="N5176" s="4" t="str">
        <f t="shared" si="404"/>
        <v>S</v>
      </c>
      <c r="O5176" t="str">
        <f t="shared" si="405"/>
        <v>S</v>
      </c>
    </row>
    <row r="5177" spans="1:15" x14ac:dyDescent="0.25">
      <c r="A5177">
        <v>72</v>
      </c>
      <c r="B5177" s="1">
        <v>62972</v>
      </c>
      <c r="C5177" t="s">
        <v>233</v>
      </c>
      <c r="D5177" t="s">
        <v>271</v>
      </c>
      <c r="E5177">
        <v>85</v>
      </c>
      <c r="F5177">
        <v>5436</v>
      </c>
      <c r="G5177">
        <f t="shared" si="401"/>
        <v>5436</v>
      </c>
      <c r="H5177" t="str">
        <f>_xlfn.XLOOKUP(C5177,obszary!A:A,obszary!B:B)</f>
        <v>Phoenicis Lacus</v>
      </c>
      <c r="I5177" t="str">
        <f>_xlfn.XLOOKUP($A5177,laziki!B:B,laziki!C:C)</f>
        <v>Rosetta 16</v>
      </c>
      <c r="J5177" t="str">
        <f>_xlfn.XLOOKUP(I5177,laziki!C:C,laziki!E:E)</f>
        <v>29.49S, 118.42W</v>
      </c>
      <c r="K5177">
        <f>_xlfn.XLOOKUP($A5177,laziki!B:B,laziki!D:D)</f>
        <v>2071</v>
      </c>
      <c r="L5177">
        <f t="shared" si="402"/>
        <v>2072</v>
      </c>
      <c r="M5177" s="4">
        <f t="shared" si="403"/>
        <v>1</v>
      </c>
      <c r="N5177" s="4" t="str">
        <f t="shared" si="404"/>
        <v>S</v>
      </c>
      <c r="O5177" t="str">
        <f t="shared" si="405"/>
        <v>S</v>
      </c>
    </row>
    <row r="5178" spans="1:15" x14ac:dyDescent="0.25">
      <c r="A5178">
        <v>17</v>
      </c>
      <c r="B5178" s="1">
        <v>57233</v>
      </c>
      <c r="C5178" t="s">
        <v>239</v>
      </c>
      <c r="D5178" t="s">
        <v>270</v>
      </c>
      <c r="E5178">
        <v>29</v>
      </c>
      <c r="F5178">
        <v>1267</v>
      </c>
      <c r="G5178">
        <f t="shared" si="401"/>
        <v>1267</v>
      </c>
      <c r="H5178" t="str">
        <f>_xlfn.XLOOKUP(C5178,obszary!A:A,obszary!B:B)</f>
        <v>Amenthes</v>
      </c>
      <c r="I5178" t="str">
        <f>_xlfn.XLOOKUP($A5178,laziki!B:B,laziki!C:C)</f>
        <v>Viking 8</v>
      </c>
      <c r="J5178" t="str">
        <f>_xlfn.XLOOKUP(I5178,laziki!C:C,laziki!E:E)</f>
        <v>21.27N, 90.13E</v>
      </c>
      <c r="K5178">
        <f>_xlfn.XLOOKUP($A5178,laziki!B:B,laziki!D:D)</f>
        <v>2054</v>
      </c>
      <c r="L5178">
        <f t="shared" si="402"/>
        <v>2056</v>
      </c>
      <c r="M5178" s="4">
        <f t="shared" si="403"/>
        <v>2</v>
      </c>
      <c r="N5178" s="4" t="str">
        <f t="shared" si="404"/>
        <v>N</v>
      </c>
      <c r="O5178" t="str">
        <f t="shared" si="405"/>
        <v>N</v>
      </c>
    </row>
    <row r="5179" spans="1:15" x14ac:dyDescent="0.25">
      <c r="A5179">
        <v>52</v>
      </c>
      <c r="B5179" s="1">
        <v>63045</v>
      </c>
      <c r="C5179" t="s">
        <v>251</v>
      </c>
      <c r="D5179" t="s">
        <v>269</v>
      </c>
      <c r="E5179">
        <v>416</v>
      </c>
      <c r="F5179">
        <v>629</v>
      </c>
      <c r="G5179">
        <f t="shared" si="401"/>
        <v>0</v>
      </c>
      <c r="H5179" t="str">
        <f>_xlfn.XLOOKUP(C5179,obszary!A:A,obszary!B:B)</f>
        <v>Amazonis</v>
      </c>
      <c r="I5179" t="str">
        <f>_xlfn.XLOOKUP($A5179,laziki!B:B,laziki!C:C)</f>
        <v>Opportunity 4</v>
      </c>
      <c r="J5179" t="str">
        <f>_xlfn.XLOOKUP(I5179,laziki!C:C,laziki!E:E)</f>
        <v>9.63N, 121.52W</v>
      </c>
      <c r="K5179">
        <f>_xlfn.XLOOKUP($A5179,laziki!B:B,laziki!D:D)</f>
        <v>2065</v>
      </c>
      <c r="L5179">
        <f t="shared" si="402"/>
        <v>2072</v>
      </c>
      <c r="M5179" s="4">
        <f t="shared" si="403"/>
        <v>7</v>
      </c>
      <c r="N5179" s="4" t="str">
        <f t="shared" si="404"/>
        <v>N</v>
      </c>
      <c r="O5179" t="str">
        <f t="shared" si="405"/>
        <v>N</v>
      </c>
    </row>
    <row r="5180" spans="1:15" x14ac:dyDescent="0.25">
      <c r="A5180">
        <v>95</v>
      </c>
      <c r="B5180" s="1">
        <v>61826</v>
      </c>
      <c r="C5180" t="s">
        <v>231</v>
      </c>
      <c r="D5180" t="s">
        <v>268</v>
      </c>
      <c r="E5180">
        <v>82</v>
      </c>
      <c r="F5180">
        <v>2324</v>
      </c>
      <c r="G5180">
        <f t="shared" si="401"/>
        <v>2324</v>
      </c>
      <c r="H5180" t="str">
        <f>_xlfn.XLOOKUP(C5180,obszary!A:A,obszary!B:B)</f>
        <v>Coprates</v>
      </c>
      <c r="I5180" t="str">
        <f>_xlfn.XLOOKUP($A5180,laziki!B:B,laziki!C:C)</f>
        <v>Dawn 6</v>
      </c>
      <c r="J5180" t="str">
        <f>_xlfn.XLOOKUP(I5180,laziki!C:C,laziki!E:E)</f>
        <v>8.80N, 79.73W</v>
      </c>
      <c r="K5180">
        <f>_xlfn.XLOOKUP($A5180,laziki!B:B,laziki!D:D)</f>
        <v>2067</v>
      </c>
      <c r="L5180">
        <f t="shared" si="402"/>
        <v>2069</v>
      </c>
      <c r="M5180" s="4">
        <f t="shared" si="403"/>
        <v>2</v>
      </c>
      <c r="N5180" s="4" t="str">
        <f t="shared" si="404"/>
        <v>S</v>
      </c>
      <c r="O5180" t="str">
        <f t="shared" si="405"/>
        <v>N</v>
      </c>
    </row>
  </sheetData>
  <conditionalFormatting sqref="G1:G1048576">
    <cfRule type="cellIs" dxfId="2" priority="2" operator="equal">
      <formula>101649</formula>
    </cfRule>
  </conditionalFormatting>
  <conditionalFormatting sqref="M1:M1048576 N1:O1">
    <cfRule type="cellIs" dxfId="1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0C92C-7C61-4D55-91DE-270A1E26AE46}">
  <dimension ref="A1:B31"/>
  <sheetViews>
    <sheetView workbookViewId="0">
      <selection activeCell="B8" sqref="A1:B8"/>
    </sheetView>
  </sheetViews>
  <sheetFormatPr defaultRowHeight="15" x14ac:dyDescent="0.25"/>
  <cols>
    <col min="1" max="1" width="12.28515625" bestFit="1" customWidth="1"/>
    <col min="2" max="2" width="16.7109375" bestFit="1" customWidth="1"/>
  </cols>
  <sheetData>
    <row r="1" spans="1:2" x14ac:dyDescent="0.25">
      <c r="A1" t="s">
        <v>267</v>
      </c>
      <c r="B1" t="s">
        <v>266</v>
      </c>
    </row>
    <row r="2" spans="1:2" x14ac:dyDescent="0.25">
      <c r="A2" t="s">
        <v>265</v>
      </c>
      <c r="B2" t="s">
        <v>264</v>
      </c>
    </row>
    <row r="3" spans="1:2" x14ac:dyDescent="0.25">
      <c r="A3" t="s">
        <v>263</v>
      </c>
      <c r="B3" t="s">
        <v>262</v>
      </c>
    </row>
    <row r="4" spans="1:2" x14ac:dyDescent="0.25">
      <c r="A4" t="s">
        <v>261</v>
      </c>
      <c r="B4" t="s">
        <v>260</v>
      </c>
    </row>
    <row r="5" spans="1:2" x14ac:dyDescent="0.25">
      <c r="A5" t="s">
        <v>259</v>
      </c>
      <c r="B5" t="s">
        <v>258</v>
      </c>
    </row>
    <row r="6" spans="1:2" x14ac:dyDescent="0.25">
      <c r="A6" t="s">
        <v>257</v>
      </c>
      <c r="B6" t="s">
        <v>256</v>
      </c>
    </row>
    <row r="7" spans="1:2" x14ac:dyDescent="0.25">
      <c r="A7" t="s">
        <v>255</v>
      </c>
      <c r="B7" t="s">
        <v>254</v>
      </c>
    </row>
    <row r="8" spans="1:2" x14ac:dyDescent="0.25">
      <c r="A8" t="s">
        <v>253</v>
      </c>
      <c r="B8" t="s">
        <v>252</v>
      </c>
    </row>
    <row r="9" spans="1:2" x14ac:dyDescent="0.25">
      <c r="A9" t="s">
        <v>251</v>
      </c>
      <c r="B9" t="s">
        <v>250</v>
      </c>
    </row>
    <row r="10" spans="1:2" x14ac:dyDescent="0.25">
      <c r="A10" t="s">
        <v>249</v>
      </c>
      <c r="B10" t="s">
        <v>248</v>
      </c>
    </row>
    <row r="11" spans="1:2" x14ac:dyDescent="0.25">
      <c r="A11" t="s">
        <v>247</v>
      </c>
      <c r="B11" t="s">
        <v>246</v>
      </c>
    </row>
    <row r="12" spans="1:2" x14ac:dyDescent="0.25">
      <c r="A12" t="s">
        <v>245</v>
      </c>
      <c r="B12" t="s">
        <v>244</v>
      </c>
    </row>
    <row r="13" spans="1:2" x14ac:dyDescent="0.25">
      <c r="A13" t="s">
        <v>243</v>
      </c>
      <c r="B13" t="s">
        <v>242</v>
      </c>
    </row>
    <row r="14" spans="1:2" x14ac:dyDescent="0.25">
      <c r="A14" t="s">
        <v>241</v>
      </c>
      <c r="B14" t="s">
        <v>240</v>
      </c>
    </row>
    <row r="15" spans="1:2" x14ac:dyDescent="0.25">
      <c r="A15" t="s">
        <v>239</v>
      </c>
      <c r="B15" t="s">
        <v>238</v>
      </c>
    </row>
    <row r="16" spans="1:2" x14ac:dyDescent="0.25">
      <c r="A16" t="s">
        <v>237</v>
      </c>
      <c r="B16" t="s">
        <v>236</v>
      </c>
    </row>
    <row r="17" spans="1:2" x14ac:dyDescent="0.25">
      <c r="A17" t="s">
        <v>235</v>
      </c>
      <c r="B17" t="s">
        <v>234</v>
      </c>
    </row>
    <row r="18" spans="1:2" x14ac:dyDescent="0.25">
      <c r="A18" t="s">
        <v>233</v>
      </c>
      <c r="B18" t="s">
        <v>232</v>
      </c>
    </row>
    <row r="19" spans="1:2" x14ac:dyDescent="0.25">
      <c r="A19" t="s">
        <v>231</v>
      </c>
      <c r="B19" t="s">
        <v>230</v>
      </c>
    </row>
    <row r="20" spans="1:2" x14ac:dyDescent="0.25">
      <c r="A20" t="s">
        <v>229</v>
      </c>
      <c r="B20" t="s">
        <v>228</v>
      </c>
    </row>
    <row r="21" spans="1:2" x14ac:dyDescent="0.25">
      <c r="A21" t="s">
        <v>227</v>
      </c>
      <c r="B21" t="s">
        <v>226</v>
      </c>
    </row>
    <row r="22" spans="1:2" x14ac:dyDescent="0.25">
      <c r="A22" t="s">
        <v>225</v>
      </c>
      <c r="B22" t="s">
        <v>224</v>
      </c>
    </row>
    <row r="23" spans="1:2" x14ac:dyDescent="0.25">
      <c r="A23" t="s">
        <v>223</v>
      </c>
      <c r="B23" t="s">
        <v>222</v>
      </c>
    </row>
    <row r="24" spans="1:2" x14ac:dyDescent="0.25">
      <c r="A24" t="s">
        <v>221</v>
      </c>
      <c r="B24" t="s">
        <v>220</v>
      </c>
    </row>
    <row r="25" spans="1:2" x14ac:dyDescent="0.25">
      <c r="A25" t="s">
        <v>219</v>
      </c>
      <c r="B25" t="s">
        <v>218</v>
      </c>
    </row>
    <row r="26" spans="1:2" x14ac:dyDescent="0.25">
      <c r="A26" t="s">
        <v>217</v>
      </c>
      <c r="B26" t="s">
        <v>216</v>
      </c>
    </row>
    <row r="27" spans="1:2" x14ac:dyDescent="0.25">
      <c r="A27" t="s">
        <v>215</v>
      </c>
      <c r="B27" t="s">
        <v>214</v>
      </c>
    </row>
    <row r="28" spans="1:2" x14ac:dyDescent="0.25">
      <c r="A28" t="s">
        <v>213</v>
      </c>
      <c r="B28" t="s">
        <v>212</v>
      </c>
    </row>
    <row r="29" spans="1:2" x14ac:dyDescent="0.25">
      <c r="A29" t="s">
        <v>211</v>
      </c>
      <c r="B29" t="s">
        <v>210</v>
      </c>
    </row>
    <row r="30" spans="1:2" x14ac:dyDescent="0.25">
      <c r="A30" t="s">
        <v>209</v>
      </c>
      <c r="B30" t="s">
        <v>208</v>
      </c>
    </row>
    <row r="31" spans="1:2" x14ac:dyDescent="0.25">
      <c r="A31" t="s">
        <v>207</v>
      </c>
      <c r="B31" t="s">
        <v>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69F39-193D-4653-8955-9FB00DC47001}">
  <dimension ref="B2:E103"/>
  <sheetViews>
    <sheetView workbookViewId="0">
      <selection activeCell="E49" sqref="E49"/>
    </sheetView>
  </sheetViews>
  <sheetFormatPr defaultRowHeight="15" x14ac:dyDescent="0.25"/>
  <cols>
    <col min="2" max="2" width="9" bestFit="1" customWidth="1"/>
    <col min="3" max="3" width="14.85546875" customWidth="1"/>
    <col min="4" max="4" width="12.5703125" bestFit="1" customWidth="1"/>
    <col min="5" max="5" width="15.42578125" bestFit="1" customWidth="1"/>
  </cols>
  <sheetData>
    <row r="2" spans="2:5" x14ac:dyDescent="0.25">
      <c r="B2" t="s">
        <v>205</v>
      </c>
      <c r="C2" t="s">
        <v>204</v>
      </c>
      <c r="D2" t="s">
        <v>203</v>
      </c>
      <c r="E2" t="s">
        <v>202</v>
      </c>
    </row>
    <row r="3" spans="2:5" x14ac:dyDescent="0.25">
      <c r="B3">
        <v>1</v>
      </c>
      <c r="C3" t="s">
        <v>201</v>
      </c>
      <c r="D3">
        <v>2049</v>
      </c>
      <c r="E3" t="s">
        <v>200</v>
      </c>
    </row>
    <row r="4" spans="2:5" x14ac:dyDescent="0.25">
      <c r="B4">
        <v>2</v>
      </c>
      <c r="C4" t="s">
        <v>199</v>
      </c>
      <c r="D4">
        <v>2050</v>
      </c>
      <c r="E4" t="s">
        <v>198</v>
      </c>
    </row>
    <row r="5" spans="2:5" x14ac:dyDescent="0.25">
      <c r="B5">
        <v>3</v>
      </c>
      <c r="C5" t="s">
        <v>197</v>
      </c>
      <c r="D5">
        <v>2050</v>
      </c>
      <c r="E5" t="s">
        <v>196</v>
      </c>
    </row>
    <row r="6" spans="2:5" x14ac:dyDescent="0.25">
      <c r="B6">
        <v>4</v>
      </c>
      <c r="C6" t="s">
        <v>195</v>
      </c>
      <c r="D6">
        <v>2051</v>
      </c>
      <c r="E6" t="s">
        <v>194</v>
      </c>
    </row>
    <row r="7" spans="2:5" x14ac:dyDescent="0.25">
      <c r="B7">
        <v>5</v>
      </c>
      <c r="C7" t="s">
        <v>193</v>
      </c>
      <c r="D7">
        <v>2051</v>
      </c>
      <c r="E7" t="s">
        <v>192</v>
      </c>
    </row>
    <row r="8" spans="2:5" x14ac:dyDescent="0.25">
      <c r="B8">
        <v>6</v>
      </c>
      <c r="C8" t="s">
        <v>191</v>
      </c>
      <c r="D8">
        <v>2052</v>
      </c>
      <c r="E8" t="s">
        <v>190</v>
      </c>
    </row>
    <row r="9" spans="2:5" x14ac:dyDescent="0.25">
      <c r="B9">
        <v>7</v>
      </c>
      <c r="C9" t="s">
        <v>189</v>
      </c>
      <c r="D9">
        <v>2053</v>
      </c>
      <c r="E9" t="s">
        <v>188</v>
      </c>
    </row>
    <row r="10" spans="2:5" x14ac:dyDescent="0.25">
      <c r="B10">
        <v>8</v>
      </c>
      <c r="C10" t="s">
        <v>187</v>
      </c>
      <c r="D10">
        <v>2053</v>
      </c>
      <c r="E10" t="s">
        <v>186</v>
      </c>
    </row>
    <row r="11" spans="2:5" x14ac:dyDescent="0.25">
      <c r="B11">
        <v>9</v>
      </c>
      <c r="C11" t="s">
        <v>185</v>
      </c>
      <c r="D11">
        <v>2054</v>
      </c>
      <c r="E11" t="s">
        <v>184</v>
      </c>
    </row>
    <row r="12" spans="2:5" x14ac:dyDescent="0.25">
      <c r="B12">
        <v>10</v>
      </c>
      <c r="C12" t="s">
        <v>183</v>
      </c>
      <c r="D12">
        <v>2054</v>
      </c>
      <c r="E12" t="s">
        <v>182</v>
      </c>
    </row>
    <row r="13" spans="2:5" x14ac:dyDescent="0.25">
      <c r="B13">
        <v>11</v>
      </c>
      <c r="C13" t="s">
        <v>181</v>
      </c>
      <c r="D13">
        <v>2055</v>
      </c>
      <c r="E13" t="s">
        <v>180</v>
      </c>
    </row>
    <row r="14" spans="2:5" x14ac:dyDescent="0.25">
      <c r="B14">
        <v>12</v>
      </c>
      <c r="C14" t="s">
        <v>179</v>
      </c>
      <c r="D14">
        <v>2055</v>
      </c>
      <c r="E14" t="s">
        <v>178</v>
      </c>
    </row>
    <row r="15" spans="2:5" x14ac:dyDescent="0.25">
      <c r="B15">
        <v>13</v>
      </c>
      <c r="C15" t="s">
        <v>177</v>
      </c>
      <c r="D15">
        <v>2052</v>
      </c>
      <c r="E15" t="s">
        <v>176</v>
      </c>
    </row>
    <row r="16" spans="2:5" x14ac:dyDescent="0.25">
      <c r="B16">
        <v>14</v>
      </c>
      <c r="C16" t="s">
        <v>175</v>
      </c>
      <c r="D16">
        <v>2053</v>
      </c>
      <c r="E16" t="s">
        <v>174</v>
      </c>
    </row>
    <row r="17" spans="2:5" x14ac:dyDescent="0.25">
      <c r="B17">
        <v>15</v>
      </c>
      <c r="C17" t="s">
        <v>173</v>
      </c>
      <c r="D17">
        <v>2053</v>
      </c>
      <c r="E17" t="s">
        <v>172</v>
      </c>
    </row>
    <row r="18" spans="2:5" x14ac:dyDescent="0.25">
      <c r="B18">
        <v>16</v>
      </c>
      <c r="C18" t="s">
        <v>171</v>
      </c>
      <c r="D18">
        <v>2054</v>
      </c>
      <c r="E18" t="s">
        <v>170</v>
      </c>
    </row>
    <row r="19" spans="2:5" x14ac:dyDescent="0.25">
      <c r="B19">
        <v>17</v>
      </c>
      <c r="C19" t="s">
        <v>169</v>
      </c>
      <c r="D19">
        <v>2054</v>
      </c>
      <c r="E19" t="s">
        <v>168</v>
      </c>
    </row>
    <row r="20" spans="2:5" x14ac:dyDescent="0.25">
      <c r="B20">
        <v>18</v>
      </c>
      <c r="C20" t="s">
        <v>167</v>
      </c>
      <c r="D20">
        <v>2055</v>
      </c>
      <c r="E20" t="s">
        <v>166</v>
      </c>
    </row>
    <row r="21" spans="2:5" x14ac:dyDescent="0.25">
      <c r="B21">
        <v>19</v>
      </c>
      <c r="C21" t="s">
        <v>165</v>
      </c>
      <c r="D21">
        <v>2056</v>
      </c>
      <c r="E21" t="s">
        <v>164</v>
      </c>
    </row>
    <row r="22" spans="2:5" x14ac:dyDescent="0.25">
      <c r="B22">
        <v>20</v>
      </c>
      <c r="C22" t="s">
        <v>163</v>
      </c>
      <c r="D22">
        <v>2056</v>
      </c>
      <c r="E22" t="s">
        <v>162</v>
      </c>
    </row>
    <row r="23" spans="2:5" x14ac:dyDescent="0.25">
      <c r="B23">
        <v>21</v>
      </c>
      <c r="C23" t="s">
        <v>161</v>
      </c>
      <c r="D23">
        <v>2056</v>
      </c>
      <c r="E23" t="s">
        <v>160</v>
      </c>
    </row>
    <row r="24" spans="2:5" x14ac:dyDescent="0.25">
      <c r="B24">
        <v>22</v>
      </c>
      <c r="C24" t="s">
        <v>159</v>
      </c>
      <c r="D24">
        <v>2053</v>
      </c>
      <c r="E24" t="s">
        <v>158</v>
      </c>
    </row>
    <row r="25" spans="2:5" x14ac:dyDescent="0.25">
      <c r="B25">
        <v>23</v>
      </c>
      <c r="C25" t="s">
        <v>157</v>
      </c>
      <c r="D25">
        <v>2053</v>
      </c>
      <c r="E25" t="s">
        <v>156</v>
      </c>
    </row>
    <row r="26" spans="2:5" x14ac:dyDescent="0.25">
      <c r="B26">
        <v>24</v>
      </c>
      <c r="C26" t="s">
        <v>155</v>
      </c>
      <c r="D26">
        <v>2053</v>
      </c>
      <c r="E26" t="s">
        <v>154</v>
      </c>
    </row>
    <row r="27" spans="2:5" x14ac:dyDescent="0.25">
      <c r="B27">
        <v>25</v>
      </c>
      <c r="C27" t="s">
        <v>153</v>
      </c>
      <c r="D27">
        <v>2054</v>
      </c>
      <c r="E27" t="s">
        <v>152</v>
      </c>
    </row>
    <row r="28" spans="2:5" x14ac:dyDescent="0.25">
      <c r="B28">
        <v>26</v>
      </c>
      <c r="C28" t="s">
        <v>151</v>
      </c>
      <c r="D28">
        <v>2054</v>
      </c>
      <c r="E28" t="s">
        <v>150</v>
      </c>
    </row>
    <row r="29" spans="2:5" x14ac:dyDescent="0.25">
      <c r="B29">
        <v>27</v>
      </c>
      <c r="C29" t="s">
        <v>149</v>
      </c>
      <c r="D29">
        <v>2054</v>
      </c>
      <c r="E29" t="s">
        <v>148</v>
      </c>
    </row>
    <row r="30" spans="2:5" x14ac:dyDescent="0.25">
      <c r="B30">
        <v>28</v>
      </c>
      <c r="C30" t="s">
        <v>147</v>
      </c>
      <c r="D30">
        <v>2058</v>
      </c>
      <c r="E30" t="s">
        <v>146</v>
      </c>
    </row>
    <row r="31" spans="2:5" x14ac:dyDescent="0.25">
      <c r="B31">
        <v>29</v>
      </c>
      <c r="C31" t="s">
        <v>145</v>
      </c>
      <c r="D31">
        <v>2058</v>
      </c>
      <c r="E31" t="s">
        <v>144</v>
      </c>
    </row>
    <row r="32" spans="2:5" x14ac:dyDescent="0.25">
      <c r="B32">
        <v>30</v>
      </c>
      <c r="C32" t="s">
        <v>143</v>
      </c>
      <c r="D32">
        <v>2058</v>
      </c>
      <c r="E32" t="s">
        <v>142</v>
      </c>
    </row>
    <row r="33" spans="2:5" x14ac:dyDescent="0.25">
      <c r="B33">
        <v>31</v>
      </c>
      <c r="C33" t="s">
        <v>141</v>
      </c>
      <c r="D33">
        <v>2059</v>
      </c>
      <c r="E33" t="s">
        <v>140</v>
      </c>
    </row>
    <row r="34" spans="2:5" x14ac:dyDescent="0.25">
      <c r="B34">
        <v>32</v>
      </c>
      <c r="C34" t="s">
        <v>139</v>
      </c>
      <c r="D34">
        <v>2059</v>
      </c>
      <c r="E34" t="s">
        <v>138</v>
      </c>
    </row>
    <row r="35" spans="2:5" x14ac:dyDescent="0.25">
      <c r="B35">
        <v>33</v>
      </c>
      <c r="C35" t="s">
        <v>137</v>
      </c>
      <c r="D35">
        <v>2060</v>
      </c>
      <c r="E35" t="s">
        <v>136</v>
      </c>
    </row>
    <row r="36" spans="2:5" x14ac:dyDescent="0.25">
      <c r="B36">
        <v>34</v>
      </c>
      <c r="C36" t="s">
        <v>135</v>
      </c>
      <c r="D36">
        <v>2060</v>
      </c>
      <c r="E36" t="s">
        <v>134</v>
      </c>
    </row>
    <row r="37" spans="2:5" x14ac:dyDescent="0.25">
      <c r="B37">
        <v>35</v>
      </c>
      <c r="C37" t="s">
        <v>133</v>
      </c>
      <c r="D37">
        <v>2060</v>
      </c>
      <c r="E37" t="s">
        <v>132</v>
      </c>
    </row>
    <row r="38" spans="2:5" x14ac:dyDescent="0.25">
      <c r="B38">
        <v>36</v>
      </c>
      <c r="C38" t="s">
        <v>131</v>
      </c>
      <c r="D38">
        <v>2061</v>
      </c>
      <c r="E38" t="s">
        <v>130</v>
      </c>
    </row>
    <row r="39" spans="2:5" x14ac:dyDescent="0.25">
      <c r="B39">
        <v>37</v>
      </c>
      <c r="C39" t="s">
        <v>129</v>
      </c>
      <c r="D39">
        <v>2061</v>
      </c>
      <c r="E39" t="s">
        <v>128</v>
      </c>
    </row>
    <row r="40" spans="2:5" x14ac:dyDescent="0.25">
      <c r="B40">
        <v>38</v>
      </c>
      <c r="C40" t="s">
        <v>127</v>
      </c>
      <c r="D40">
        <v>2062</v>
      </c>
      <c r="E40" t="s">
        <v>126</v>
      </c>
    </row>
    <row r="41" spans="2:5" x14ac:dyDescent="0.25">
      <c r="B41">
        <v>39</v>
      </c>
      <c r="C41" t="s">
        <v>125</v>
      </c>
      <c r="D41">
        <v>2062</v>
      </c>
      <c r="E41" t="s">
        <v>124</v>
      </c>
    </row>
    <row r="42" spans="2:5" x14ac:dyDescent="0.25">
      <c r="B42">
        <v>40</v>
      </c>
      <c r="C42" t="s">
        <v>123</v>
      </c>
      <c r="D42">
        <v>2062</v>
      </c>
      <c r="E42" t="s">
        <v>122</v>
      </c>
    </row>
    <row r="43" spans="2:5" x14ac:dyDescent="0.25">
      <c r="B43">
        <v>41</v>
      </c>
      <c r="C43" t="s">
        <v>121</v>
      </c>
      <c r="D43">
        <v>2063</v>
      </c>
      <c r="E43" t="s">
        <v>120</v>
      </c>
    </row>
    <row r="44" spans="2:5" x14ac:dyDescent="0.25">
      <c r="B44">
        <v>42</v>
      </c>
      <c r="C44" t="s">
        <v>119</v>
      </c>
      <c r="D44">
        <v>2063</v>
      </c>
      <c r="E44" t="s">
        <v>118</v>
      </c>
    </row>
    <row r="45" spans="2:5" x14ac:dyDescent="0.25">
      <c r="B45">
        <v>43</v>
      </c>
      <c r="C45" t="s">
        <v>117</v>
      </c>
      <c r="D45">
        <v>2063</v>
      </c>
      <c r="E45" t="s">
        <v>116</v>
      </c>
    </row>
    <row r="46" spans="2:5" x14ac:dyDescent="0.25">
      <c r="B46">
        <v>44</v>
      </c>
      <c r="C46" t="s">
        <v>115</v>
      </c>
      <c r="D46">
        <v>2064</v>
      </c>
      <c r="E46" t="s">
        <v>114</v>
      </c>
    </row>
    <row r="47" spans="2:5" x14ac:dyDescent="0.25">
      <c r="B47">
        <v>45</v>
      </c>
      <c r="C47" t="s">
        <v>113</v>
      </c>
      <c r="D47">
        <v>2064</v>
      </c>
      <c r="E47" t="s">
        <v>112</v>
      </c>
    </row>
    <row r="48" spans="2:5" x14ac:dyDescent="0.25">
      <c r="B48">
        <v>46</v>
      </c>
      <c r="C48" t="s">
        <v>111</v>
      </c>
      <c r="D48">
        <v>2065</v>
      </c>
      <c r="E48" t="s">
        <v>110</v>
      </c>
    </row>
    <row r="49" spans="2:5" x14ac:dyDescent="0.25">
      <c r="B49">
        <v>47</v>
      </c>
      <c r="C49" t="s">
        <v>109</v>
      </c>
      <c r="D49">
        <v>2065</v>
      </c>
      <c r="E49" t="s">
        <v>108</v>
      </c>
    </row>
    <row r="50" spans="2:5" x14ac:dyDescent="0.25">
      <c r="B50">
        <v>48</v>
      </c>
      <c r="C50" t="s">
        <v>107</v>
      </c>
      <c r="D50">
        <v>2066</v>
      </c>
      <c r="E50" t="s">
        <v>106</v>
      </c>
    </row>
    <row r="51" spans="2:5" x14ac:dyDescent="0.25">
      <c r="B51">
        <v>49</v>
      </c>
      <c r="C51" t="s">
        <v>105</v>
      </c>
      <c r="D51">
        <v>2066</v>
      </c>
      <c r="E51" t="s">
        <v>104</v>
      </c>
    </row>
    <row r="52" spans="2:5" x14ac:dyDescent="0.25">
      <c r="B52">
        <v>50</v>
      </c>
      <c r="C52" t="s">
        <v>103</v>
      </c>
      <c r="D52">
        <v>2064</v>
      </c>
      <c r="E52" t="s">
        <v>102</v>
      </c>
    </row>
    <row r="53" spans="2:5" x14ac:dyDescent="0.25">
      <c r="B53">
        <v>51</v>
      </c>
      <c r="C53" t="s">
        <v>101</v>
      </c>
      <c r="D53">
        <v>2064</v>
      </c>
      <c r="E53" t="s">
        <v>100</v>
      </c>
    </row>
    <row r="54" spans="2:5" x14ac:dyDescent="0.25">
      <c r="B54">
        <v>52</v>
      </c>
      <c r="C54" t="s">
        <v>99</v>
      </c>
      <c r="D54">
        <v>2065</v>
      </c>
      <c r="E54" t="s">
        <v>98</v>
      </c>
    </row>
    <row r="55" spans="2:5" x14ac:dyDescent="0.25">
      <c r="B55">
        <v>53</v>
      </c>
      <c r="C55" t="s">
        <v>97</v>
      </c>
      <c r="D55">
        <v>2065</v>
      </c>
      <c r="E55" t="s">
        <v>96</v>
      </c>
    </row>
    <row r="56" spans="2:5" x14ac:dyDescent="0.25">
      <c r="B56">
        <v>54</v>
      </c>
      <c r="C56" t="s">
        <v>95</v>
      </c>
      <c r="D56">
        <v>2065</v>
      </c>
      <c r="E56" t="s">
        <v>94</v>
      </c>
    </row>
    <row r="57" spans="2:5" x14ac:dyDescent="0.25">
      <c r="B57">
        <v>55</v>
      </c>
      <c r="C57" t="s">
        <v>93</v>
      </c>
      <c r="D57">
        <v>2066</v>
      </c>
      <c r="E57" t="s">
        <v>92</v>
      </c>
    </row>
    <row r="58" spans="2:5" x14ac:dyDescent="0.25">
      <c r="B58">
        <v>56</v>
      </c>
      <c r="C58" t="s">
        <v>91</v>
      </c>
      <c r="D58">
        <v>2067</v>
      </c>
      <c r="E58" t="s">
        <v>90</v>
      </c>
    </row>
    <row r="59" spans="2:5" x14ac:dyDescent="0.25">
      <c r="B59">
        <v>57</v>
      </c>
      <c r="C59" t="s">
        <v>89</v>
      </c>
      <c r="D59">
        <v>2067</v>
      </c>
      <c r="E59" t="s">
        <v>88</v>
      </c>
    </row>
    <row r="60" spans="2:5" x14ac:dyDescent="0.25">
      <c r="B60">
        <v>58</v>
      </c>
      <c r="C60" t="s">
        <v>87</v>
      </c>
      <c r="D60">
        <v>2068</v>
      </c>
      <c r="E60" t="s">
        <v>86</v>
      </c>
    </row>
    <row r="61" spans="2:5" x14ac:dyDescent="0.25">
      <c r="B61">
        <v>59</v>
      </c>
      <c r="C61" t="s">
        <v>85</v>
      </c>
      <c r="D61">
        <v>2068</v>
      </c>
      <c r="E61" t="s">
        <v>84</v>
      </c>
    </row>
    <row r="62" spans="2:5" x14ac:dyDescent="0.25">
      <c r="B62">
        <v>60</v>
      </c>
      <c r="C62" t="s">
        <v>83</v>
      </c>
      <c r="D62">
        <v>2069</v>
      </c>
      <c r="E62" t="s">
        <v>82</v>
      </c>
    </row>
    <row r="63" spans="2:5" x14ac:dyDescent="0.25">
      <c r="B63">
        <v>61</v>
      </c>
      <c r="C63" t="s">
        <v>81</v>
      </c>
      <c r="D63">
        <v>2069</v>
      </c>
      <c r="E63" t="s">
        <v>80</v>
      </c>
    </row>
    <row r="64" spans="2:5" x14ac:dyDescent="0.25">
      <c r="B64">
        <v>62</v>
      </c>
      <c r="C64" t="s">
        <v>79</v>
      </c>
      <c r="D64">
        <v>2065</v>
      </c>
      <c r="E64" t="s">
        <v>78</v>
      </c>
    </row>
    <row r="65" spans="2:5" x14ac:dyDescent="0.25">
      <c r="B65">
        <v>63</v>
      </c>
      <c r="C65" t="s">
        <v>77</v>
      </c>
      <c r="D65">
        <v>2066</v>
      </c>
      <c r="E65" t="s">
        <v>76</v>
      </c>
    </row>
    <row r="66" spans="2:5" x14ac:dyDescent="0.25">
      <c r="B66">
        <v>64</v>
      </c>
      <c r="C66" t="s">
        <v>75</v>
      </c>
      <c r="D66">
        <v>2067</v>
      </c>
      <c r="E66" t="s">
        <v>74</v>
      </c>
    </row>
    <row r="67" spans="2:5" x14ac:dyDescent="0.25">
      <c r="B67">
        <v>65</v>
      </c>
      <c r="C67" t="s">
        <v>73</v>
      </c>
      <c r="D67">
        <v>2067</v>
      </c>
      <c r="E67" t="s">
        <v>72</v>
      </c>
    </row>
    <row r="68" spans="2:5" x14ac:dyDescent="0.25">
      <c r="B68">
        <v>66</v>
      </c>
      <c r="C68" t="s">
        <v>71</v>
      </c>
      <c r="D68">
        <v>2067</v>
      </c>
      <c r="E68" t="s">
        <v>70</v>
      </c>
    </row>
    <row r="69" spans="2:5" x14ac:dyDescent="0.25">
      <c r="B69">
        <v>67</v>
      </c>
      <c r="C69" t="s">
        <v>69</v>
      </c>
      <c r="D69">
        <v>2068</v>
      </c>
      <c r="E69" t="s">
        <v>68</v>
      </c>
    </row>
    <row r="70" spans="2:5" x14ac:dyDescent="0.25">
      <c r="B70">
        <v>68</v>
      </c>
      <c r="C70" t="s">
        <v>67</v>
      </c>
      <c r="D70">
        <v>2068</v>
      </c>
      <c r="E70" t="s">
        <v>66</v>
      </c>
    </row>
    <row r="71" spans="2:5" x14ac:dyDescent="0.25">
      <c r="B71">
        <v>69</v>
      </c>
      <c r="C71" t="s">
        <v>65</v>
      </c>
      <c r="D71">
        <v>2069</v>
      </c>
      <c r="E71" t="s">
        <v>64</v>
      </c>
    </row>
    <row r="72" spans="2:5" x14ac:dyDescent="0.25">
      <c r="B72">
        <v>70</v>
      </c>
      <c r="C72" t="s">
        <v>63</v>
      </c>
      <c r="D72">
        <v>2069</v>
      </c>
      <c r="E72" t="s">
        <v>62</v>
      </c>
    </row>
    <row r="73" spans="2:5" x14ac:dyDescent="0.25">
      <c r="B73">
        <v>71</v>
      </c>
      <c r="C73" t="s">
        <v>61</v>
      </c>
      <c r="D73">
        <v>2070</v>
      </c>
      <c r="E73" t="s">
        <v>60</v>
      </c>
    </row>
    <row r="74" spans="2:5" x14ac:dyDescent="0.25">
      <c r="B74">
        <v>72</v>
      </c>
      <c r="C74" t="s">
        <v>59</v>
      </c>
      <c r="D74">
        <v>2071</v>
      </c>
      <c r="E74" t="s">
        <v>58</v>
      </c>
    </row>
    <row r="75" spans="2:5" x14ac:dyDescent="0.25">
      <c r="B75">
        <v>73</v>
      </c>
      <c r="C75" t="s">
        <v>57</v>
      </c>
      <c r="D75">
        <v>2071</v>
      </c>
      <c r="E75" t="s">
        <v>56</v>
      </c>
    </row>
    <row r="76" spans="2:5" x14ac:dyDescent="0.25">
      <c r="B76">
        <v>74</v>
      </c>
      <c r="C76" t="s">
        <v>55</v>
      </c>
      <c r="D76">
        <v>2071</v>
      </c>
      <c r="E76" t="s">
        <v>54</v>
      </c>
    </row>
    <row r="77" spans="2:5" x14ac:dyDescent="0.25">
      <c r="B77">
        <v>75</v>
      </c>
      <c r="C77" t="s">
        <v>53</v>
      </c>
      <c r="D77">
        <v>2071</v>
      </c>
      <c r="E77" t="s">
        <v>52</v>
      </c>
    </row>
    <row r="78" spans="2:5" x14ac:dyDescent="0.25">
      <c r="B78">
        <v>76</v>
      </c>
      <c r="C78" t="s">
        <v>51</v>
      </c>
      <c r="D78">
        <v>2072</v>
      </c>
      <c r="E78" t="s">
        <v>50</v>
      </c>
    </row>
    <row r="79" spans="2:5" x14ac:dyDescent="0.25">
      <c r="B79">
        <v>77</v>
      </c>
      <c r="C79" t="s">
        <v>49</v>
      </c>
      <c r="D79">
        <v>2073</v>
      </c>
      <c r="E79" t="s">
        <v>48</v>
      </c>
    </row>
    <row r="80" spans="2:5" x14ac:dyDescent="0.25">
      <c r="B80">
        <v>78</v>
      </c>
      <c r="C80" t="s">
        <v>47</v>
      </c>
      <c r="D80">
        <v>2073</v>
      </c>
      <c r="E80" t="s">
        <v>46</v>
      </c>
    </row>
    <row r="81" spans="2:5" x14ac:dyDescent="0.25">
      <c r="B81">
        <v>79</v>
      </c>
      <c r="C81" t="s">
        <v>45</v>
      </c>
      <c r="D81">
        <v>2073</v>
      </c>
      <c r="E81" t="s">
        <v>44</v>
      </c>
    </row>
    <row r="82" spans="2:5" x14ac:dyDescent="0.25">
      <c r="B82">
        <v>80</v>
      </c>
      <c r="C82" t="s">
        <v>43</v>
      </c>
      <c r="D82">
        <v>2067</v>
      </c>
      <c r="E82" t="s">
        <v>42</v>
      </c>
    </row>
    <row r="83" spans="2:5" x14ac:dyDescent="0.25">
      <c r="B83">
        <v>81</v>
      </c>
      <c r="C83" t="s">
        <v>41</v>
      </c>
      <c r="D83">
        <v>2068</v>
      </c>
      <c r="E83" t="s">
        <v>40</v>
      </c>
    </row>
    <row r="84" spans="2:5" x14ac:dyDescent="0.25">
      <c r="B84">
        <v>82</v>
      </c>
      <c r="C84" t="s">
        <v>39</v>
      </c>
      <c r="D84">
        <v>2068</v>
      </c>
      <c r="E84" t="s">
        <v>38</v>
      </c>
    </row>
    <row r="85" spans="2:5" x14ac:dyDescent="0.25">
      <c r="B85">
        <v>83</v>
      </c>
      <c r="C85" t="s">
        <v>37</v>
      </c>
      <c r="D85">
        <v>2069</v>
      </c>
      <c r="E85" t="s">
        <v>36</v>
      </c>
    </row>
    <row r="86" spans="2:5" x14ac:dyDescent="0.25">
      <c r="B86">
        <v>84</v>
      </c>
      <c r="C86" t="s">
        <v>35</v>
      </c>
      <c r="D86">
        <v>2069</v>
      </c>
      <c r="E86" t="s">
        <v>34</v>
      </c>
    </row>
    <row r="87" spans="2:5" x14ac:dyDescent="0.25">
      <c r="B87">
        <v>85</v>
      </c>
      <c r="C87" t="s">
        <v>33</v>
      </c>
      <c r="D87">
        <v>2070</v>
      </c>
      <c r="E87" t="s">
        <v>32</v>
      </c>
    </row>
    <row r="88" spans="2:5" x14ac:dyDescent="0.25">
      <c r="B88">
        <v>86</v>
      </c>
      <c r="C88" t="s">
        <v>31</v>
      </c>
      <c r="D88">
        <v>2071</v>
      </c>
      <c r="E88" t="s">
        <v>30</v>
      </c>
    </row>
    <row r="89" spans="2:5" x14ac:dyDescent="0.25">
      <c r="B89">
        <v>87</v>
      </c>
      <c r="C89" t="s">
        <v>29</v>
      </c>
      <c r="D89">
        <v>2071</v>
      </c>
      <c r="E89" t="s">
        <v>28</v>
      </c>
    </row>
    <row r="90" spans="2:5" x14ac:dyDescent="0.25">
      <c r="B90">
        <v>88</v>
      </c>
      <c r="C90" t="s">
        <v>27</v>
      </c>
      <c r="D90">
        <v>2071</v>
      </c>
      <c r="E90" t="s">
        <v>26</v>
      </c>
    </row>
    <row r="91" spans="2:5" x14ac:dyDescent="0.25">
      <c r="B91">
        <v>89</v>
      </c>
      <c r="C91" t="s">
        <v>25</v>
      </c>
      <c r="D91">
        <v>2072</v>
      </c>
      <c r="E91" t="s">
        <v>24</v>
      </c>
    </row>
    <row r="92" spans="2:5" x14ac:dyDescent="0.25">
      <c r="B92">
        <v>90</v>
      </c>
      <c r="C92" t="s">
        <v>23</v>
      </c>
      <c r="D92">
        <v>2072</v>
      </c>
      <c r="E92" t="s">
        <v>22</v>
      </c>
    </row>
    <row r="93" spans="2:5" x14ac:dyDescent="0.25">
      <c r="B93">
        <v>91</v>
      </c>
      <c r="C93" t="s">
        <v>21</v>
      </c>
      <c r="D93">
        <v>2073</v>
      </c>
      <c r="E93" t="s">
        <v>20</v>
      </c>
    </row>
    <row r="94" spans="2:5" x14ac:dyDescent="0.25">
      <c r="B94">
        <v>92</v>
      </c>
      <c r="C94" t="s">
        <v>19</v>
      </c>
      <c r="D94">
        <v>2073</v>
      </c>
      <c r="E94" t="s">
        <v>18</v>
      </c>
    </row>
    <row r="95" spans="2:5" x14ac:dyDescent="0.25">
      <c r="B95">
        <v>93</v>
      </c>
      <c r="C95" t="s">
        <v>17</v>
      </c>
      <c r="D95">
        <v>2066</v>
      </c>
      <c r="E95" t="s">
        <v>16</v>
      </c>
    </row>
    <row r="96" spans="2:5" x14ac:dyDescent="0.25">
      <c r="B96">
        <v>94</v>
      </c>
      <c r="C96" t="s">
        <v>15</v>
      </c>
      <c r="D96">
        <v>2066</v>
      </c>
      <c r="E96" t="s">
        <v>14</v>
      </c>
    </row>
    <row r="97" spans="2:5" x14ac:dyDescent="0.25">
      <c r="B97">
        <v>95</v>
      </c>
      <c r="C97" t="s">
        <v>13</v>
      </c>
      <c r="D97">
        <v>2067</v>
      </c>
      <c r="E97" t="s">
        <v>12</v>
      </c>
    </row>
    <row r="98" spans="2:5" x14ac:dyDescent="0.25">
      <c r="B98">
        <v>96</v>
      </c>
      <c r="C98" t="s">
        <v>11</v>
      </c>
      <c r="D98">
        <v>2067</v>
      </c>
      <c r="E98" t="s">
        <v>10</v>
      </c>
    </row>
    <row r="99" spans="2:5" x14ac:dyDescent="0.25">
      <c r="B99">
        <v>97</v>
      </c>
      <c r="C99" t="s">
        <v>9</v>
      </c>
      <c r="D99">
        <v>2069</v>
      </c>
      <c r="E99" t="s">
        <v>8</v>
      </c>
    </row>
    <row r="100" spans="2:5" x14ac:dyDescent="0.25">
      <c r="B100">
        <v>98</v>
      </c>
      <c r="C100" t="s">
        <v>7</v>
      </c>
      <c r="D100">
        <v>2070</v>
      </c>
      <c r="E100" t="s">
        <v>6</v>
      </c>
    </row>
    <row r="101" spans="2:5" x14ac:dyDescent="0.25">
      <c r="B101">
        <v>99</v>
      </c>
      <c r="C101" t="s">
        <v>5</v>
      </c>
      <c r="D101">
        <v>2070</v>
      </c>
      <c r="E101" t="s">
        <v>4</v>
      </c>
    </row>
    <row r="102" spans="2:5" x14ac:dyDescent="0.25">
      <c r="B102">
        <v>100</v>
      </c>
      <c r="C102" t="s">
        <v>3</v>
      </c>
      <c r="D102">
        <v>2070</v>
      </c>
      <c r="E102" t="s">
        <v>2</v>
      </c>
    </row>
    <row r="103" spans="2:5" x14ac:dyDescent="0.25">
      <c r="B103">
        <v>101</v>
      </c>
      <c r="C103" t="s">
        <v>1</v>
      </c>
      <c r="D103">
        <v>2071</v>
      </c>
      <c r="E103" t="s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DA24-2E47-4D72-BE78-640789AA4ED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7.1.</vt:lpstr>
      <vt:lpstr>7.2.</vt:lpstr>
      <vt:lpstr>7.3.</vt:lpstr>
      <vt:lpstr>7.4.</vt:lpstr>
      <vt:lpstr>pomiary</vt:lpstr>
      <vt:lpstr>obszary</vt:lpstr>
      <vt:lpstr>laziki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Aleksy Dobrodziej</dc:creator>
  <cp:lastModifiedBy>Aleksy Dobrodziej</cp:lastModifiedBy>
  <dcterms:created xsi:type="dcterms:W3CDTF">2026-02-06T13:14:01Z</dcterms:created>
  <dcterms:modified xsi:type="dcterms:W3CDTF">2026-02-06T14:41:30Z</dcterms:modified>
</cp:coreProperties>
</file>